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wmf" ContentType="image/x-w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comments3.xml" ContentType="application/vnd.openxmlformats-officedocument.spreadsheetml.comments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omments4.xml" ContentType="application/vnd.openxmlformats-officedocument.spreadsheetml.comments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omments5.xml" ContentType="application/vnd.openxmlformats-officedocument.spreadsheetml.comments+xml"/>
  <Override PartName="/xl/drawings/drawing19.xml" ContentType="application/vnd.openxmlformats-officedocument.drawing+xml"/>
  <Override PartName="/xl/comments6.xml" ContentType="application/vnd.openxmlformats-officedocument.spreadsheetml.comments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wangguangqun\Desktop\J6P经典版立项\"/>
    </mc:Choice>
  </mc:AlternateContent>
  <bookViews>
    <workbookView xWindow="0" yWindow="0" windowWidth="19200" windowHeight="6675" tabRatio="806" firstSheet="10" activeTab="14"/>
  </bookViews>
  <sheets>
    <sheet name="KING" sheetId="22" state="veryHidden" r:id="rId1"/>
    <sheet name="解放J6L座椅一览表" sheetId="20" r:id="rId2"/>
    <sheet name="驾驶员座椅总成首页" sheetId="23" state="hidden" r:id="rId3"/>
    <sheet name="前座 总成首页" sheetId="32" r:id="rId4"/>
    <sheet name="前座总成" sheetId="5" r:id="rId5"/>
    <sheet name="靠背泡沫" sheetId="26" state="hidden" r:id="rId6"/>
    <sheet name="座垫泡沫" sheetId="27" state="hidden" r:id="rId7"/>
    <sheet name="副驾焊接底支架降本前" sheetId="25" state="hidden" r:id="rId8"/>
    <sheet name="主边调角器" sheetId="28" state="hidden" r:id="rId9"/>
    <sheet name="副驾底支架总成新" sheetId="33" r:id="rId10"/>
    <sheet name="座垫泡沫总成 " sheetId="35" r:id="rId11"/>
    <sheet name="调角器总成" sheetId="36" r:id="rId12"/>
    <sheet name="SHT0014977" sheetId="37" r:id="rId13"/>
    <sheet name="旋转前座总成首页" sheetId="38" r:id="rId14"/>
    <sheet name="旋转&amp;滑轨前座" sheetId="39" r:id="rId15"/>
    <sheet name="SHT0012236" sheetId="40" r:id="rId16"/>
    <sheet name="SHT0014630" sheetId="41" r:id="rId17"/>
    <sheet name="SHT0001666" sheetId="42" r:id="rId18"/>
    <sheet name="SHT0012340" sheetId="43" r:id="rId19"/>
    <sheet name="预估模块BOM" sheetId="45" r:id="rId20"/>
    <sheet name="主边调角器总成" sheetId="46" r:id="rId21"/>
    <sheet name="副边调角器" sheetId="47" r:id="rId22"/>
    <sheet name="BOM清单 (2)" sheetId="48" r:id="rId23"/>
    <sheet name="BOM清单 (3)" sheetId="49" r:id="rId24"/>
  </sheets>
  <externalReferences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</externalReferences>
  <definedNames>
    <definedName name="_1_?" localSheetId="22">#REF!</definedName>
    <definedName name="_1_?" localSheetId="23">#REF!</definedName>
    <definedName name="_1_?" localSheetId="17">#REF!</definedName>
    <definedName name="_1_?" localSheetId="15">#REF!</definedName>
    <definedName name="_1_?" localSheetId="18">#REF!</definedName>
    <definedName name="_1_?" localSheetId="16">#REF!</definedName>
    <definedName name="_1_?" localSheetId="12">#REF!</definedName>
    <definedName name="_1_?" localSheetId="21">#REF!</definedName>
    <definedName name="_1_?" localSheetId="8">#REF!</definedName>
    <definedName name="_1_?" localSheetId="20">#REF!</definedName>
    <definedName name="_1_?" localSheetId="6">#REF!</definedName>
    <definedName name="_1_?">#REF!</definedName>
    <definedName name="_2__123Graph_BCHART_5" localSheetId="22" hidden="1">#REF!</definedName>
    <definedName name="_2__123Graph_BCHART_5" localSheetId="23" hidden="1">#REF!</definedName>
    <definedName name="_2__123Graph_BCHART_5" localSheetId="17" hidden="1">#REF!</definedName>
    <definedName name="_2__123Graph_BCHART_5" localSheetId="15" hidden="1">#REF!</definedName>
    <definedName name="_2__123Graph_BCHART_5" localSheetId="18" hidden="1">#REF!</definedName>
    <definedName name="_2__123Graph_BCHART_5" localSheetId="16" hidden="1">#REF!</definedName>
    <definedName name="_2__123Graph_BCHART_5" localSheetId="12" hidden="1">#REF!</definedName>
    <definedName name="_2__123Graph_BCHART_5" localSheetId="21" hidden="1">#REF!</definedName>
    <definedName name="_2__123Graph_BCHART_5" localSheetId="8" hidden="1">#REF!</definedName>
    <definedName name="_2__123Graph_BCHART_5" localSheetId="20" hidden="1">#REF!</definedName>
    <definedName name="_2__123Graph_BCHART_5" localSheetId="6" hidden="1">#REF!</definedName>
    <definedName name="_2__123Graph_BCHART_5" hidden="1">#REF!</definedName>
    <definedName name="_3__123Graph_CCHART_5" localSheetId="22" hidden="1">#REF!</definedName>
    <definedName name="_3__123Graph_CCHART_5" localSheetId="23" hidden="1">#REF!</definedName>
    <definedName name="_3__123Graph_CCHART_5" localSheetId="17" hidden="1">#REF!</definedName>
    <definedName name="_3__123Graph_CCHART_5" localSheetId="15" hidden="1">#REF!</definedName>
    <definedName name="_3__123Graph_CCHART_5" localSheetId="18" hidden="1">#REF!</definedName>
    <definedName name="_3__123Graph_CCHART_5" localSheetId="16" hidden="1">#REF!</definedName>
    <definedName name="_3__123Graph_CCHART_5" localSheetId="12" hidden="1">#REF!</definedName>
    <definedName name="_3__123Graph_CCHART_5" localSheetId="21" hidden="1">#REF!</definedName>
    <definedName name="_3__123Graph_CCHART_5" localSheetId="8" hidden="1">#REF!</definedName>
    <definedName name="_3__123Graph_CCHART_5" localSheetId="20" hidden="1">#REF!</definedName>
    <definedName name="_3__123Graph_CCHART_5" localSheetId="6" hidden="1">#REF!</definedName>
    <definedName name="_3__123Graph_CCHART_5" hidden="1">#REF!</definedName>
    <definedName name="_4__123Graph_DCHART_5" localSheetId="22" hidden="1">#REF!</definedName>
    <definedName name="_4__123Graph_DCHART_5" localSheetId="23" hidden="1">#REF!</definedName>
    <definedName name="_4__123Graph_DCHART_5" localSheetId="17" hidden="1">#REF!</definedName>
    <definedName name="_4__123Graph_DCHART_5" localSheetId="15" hidden="1">#REF!</definedName>
    <definedName name="_4__123Graph_DCHART_5" localSheetId="18" hidden="1">#REF!</definedName>
    <definedName name="_4__123Graph_DCHART_5" localSheetId="16" hidden="1">#REF!</definedName>
    <definedName name="_4__123Graph_DCHART_5" localSheetId="12" hidden="1">#REF!</definedName>
    <definedName name="_4__123Graph_DCHART_5" localSheetId="21" hidden="1">#REF!</definedName>
    <definedName name="_4__123Graph_DCHART_5" localSheetId="8" hidden="1">#REF!</definedName>
    <definedName name="_4__123Graph_DCHART_5" localSheetId="20" hidden="1">#REF!</definedName>
    <definedName name="_4__123Graph_DCHART_5" localSheetId="6" hidden="1">#REF!</definedName>
    <definedName name="_4__123Graph_DCHART_5" hidden="1">#REF!</definedName>
    <definedName name="_5__123Graph_ECHART_5" localSheetId="22" hidden="1">#REF!</definedName>
    <definedName name="_5__123Graph_ECHART_5" localSheetId="23" hidden="1">#REF!</definedName>
    <definedName name="_5__123Graph_ECHART_5" localSheetId="17" hidden="1">#REF!</definedName>
    <definedName name="_5__123Graph_ECHART_5" localSheetId="15" hidden="1">#REF!</definedName>
    <definedName name="_5__123Graph_ECHART_5" localSheetId="18" hidden="1">#REF!</definedName>
    <definedName name="_5__123Graph_ECHART_5" localSheetId="16" hidden="1">#REF!</definedName>
    <definedName name="_5__123Graph_ECHART_5" localSheetId="12" hidden="1">#REF!</definedName>
    <definedName name="_5__123Graph_ECHART_5" localSheetId="21" hidden="1">#REF!</definedName>
    <definedName name="_5__123Graph_ECHART_5" localSheetId="8" hidden="1">#REF!</definedName>
    <definedName name="_5__123Graph_ECHART_5" localSheetId="20" hidden="1">#REF!</definedName>
    <definedName name="_5__123Graph_ECHART_5" localSheetId="6" hidden="1">#REF!</definedName>
    <definedName name="_5__123Graph_ECHART_5" hidden="1">#REF!</definedName>
    <definedName name="_6__123Graph_FCHART_5" localSheetId="22" hidden="1">#REF!</definedName>
    <definedName name="_6__123Graph_FCHART_5" localSheetId="23" hidden="1">#REF!</definedName>
    <definedName name="_6__123Graph_FCHART_5" localSheetId="17" hidden="1">#REF!</definedName>
    <definedName name="_6__123Graph_FCHART_5" localSheetId="15" hidden="1">#REF!</definedName>
    <definedName name="_6__123Graph_FCHART_5" localSheetId="18" hidden="1">#REF!</definedName>
    <definedName name="_6__123Graph_FCHART_5" localSheetId="16" hidden="1">#REF!</definedName>
    <definedName name="_6__123Graph_FCHART_5" localSheetId="12" hidden="1">#REF!</definedName>
    <definedName name="_6__123Graph_FCHART_5" localSheetId="21" hidden="1">#REF!</definedName>
    <definedName name="_6__123Graph_FCHART_5" localSheetId="8" hidden="1">#REF!</definedName>
    <definedName name="_6__123Graph_FCHART_5" localSheetId="20" hidden="1">#REF!</definedName>
    <definedName name="_6__123Graph_FCHART_5" localSheetId="6" hidden="1">#REF!</definedName>
    <definedName name="_6__123Graph_FCHART_5" hidden="1">#REF!</definedName>
    <definedName name="_7__123Graph_XCHART_5" localSheetId="22" hidden="1">#REF!</definedName>
    <definedName name="_7__123Graph_XCHART_5" localSheetId="23" hidden="1">#REF!</definedName>
    <definedName name="_7__123Graph_XCHART_5" localSheetId="17" hidden="1">#REF!</definedName>
    <definedName name="_7__123Graph_XCHART_5" localSheetId="15" hidden="1">#REF!</definedName>
    <definedName name="_7__123Graph_XCHART_5" localSheetId="18" hidden="1">#REF!</definedName>
    <definedName name="_7__123Graph_XCHART_5" localSheetId="16" hidden="1">#REF!</definedName>
    <definedName name="_7__123Graph_XCHART_5" localSheetId="12" hidden="1">#REF!</definedName>
    <definedName name="_7__123Graph_XCHART_5" localSheetId="21" hidden="1">#REF!</definedName>
    <definedName name="_7__123Graph_XCHART_5" localSheetId="8" hidden="1">#REF!</definedName>
    <definedName name="_7__123Graph_XCHART_5" localSheetId="20" hidden="1">#REF!</definedName>
    <definedName name="_7__123Graph_XCHART_5" localSheetId="6" hidden="1">#REF!</definedName>
    <definedName name="_7__123Graph_XCHART_5" hidden="1">#REF!</definedName>
    <definedName name="_8_0" localSheetId="22">'[1]2'!#REF!</definedName>
    <definedName name="_8_0" localSheetId="23">'[2]2'!#REF!</definedName>
    <definedName name="_8_0" localSheetId="17">'[3]2'!#REF!</definedName>
    <definedName name="_8_0" localSheetId="15">'[4]2'!#REF!</definedName>
    <definedName name="_8_0" localSheetId="18">'[2]2'!#REF!</definedName>
    <definedName name="_8_0" localSheetId="12">'[5]2'!#REF!</definedName>
    <definedName name="_8_0" localSheetId="8">#REF!</definedName>
    <definedName name="_8_0" localSheetId="6">#REF!</definedName>
    <definedName name="_8_0">'[5]2'!#REF!</definedName>
    <definedName name="_BAS11" localSheetId="22">#REF!</definedName>
    <definedName name="_BAS11" localSheetId="23">#REF!</definedName>
    <definedName name="_BAS11" localSheetId="17">#REF!</definedName>
    <definedName name="_BAS11" localSheetId="15">#REF!</definedName>
    <definedName name="_BAS11" localSheetId="18">#REF!</definedName>
    <definedName name="_BAS11" localSheetId="16">#REF!</definedName>
    <definedName name="_BAS11" localSheetId="12">#REF!</definedName>
    <definedName name="_BAS11" localSheetId="21">#REF!</definedName>
    <definedName name="_BAS11" localSheetId="8">#REF!</definedName>
    <definedName name="_BAS11" localSheetId="20">#REF!</definedName>
    <definedName name="_BAS11" localSheetId="6">#REF!</definedName>
    <definedName name="_BAS11">#REF!</definedName>
    <definedName name="_BAS12" localSheetId="22">#REF!</definedName>
    <definedName name="_BAS12" localSheetId="23">#REF!</definedName>
    <definedName name="_BAS12" localSheetId="17">#REF!</definedName>
    <definedName name="_BAS12" localSheetId="15">#REF!</definedName>
    <definedName name="_BAS12" localSheetId="18">#REF!</definedName>
    <definedName name="_BAS12" localSheetId="16">#REF!</definedName>
    <definedName name="_BAS12" localSheetId="12">#REF!</definedName>
    <definedName name="_BAS12" localSheetId="21">#REF!</definedName>
    <definedName name="_BAS12" localSheetId="8">#REF!</definedName>
    <definedName name="_BAS12" localSheetId="20">#REF!</definedName>
    <definedName name="_BAS12" localSheetId="6">#REF!</definedName>
    <definedName name="_BAS12">#REF!</definedName>
    <definedName name="_BAS13" localSheetId="22">#REF!</definedName>
    <definedName name="_BAS13" localSheetId="23">#REF!</definedName>
    <definedName name="_BAS13" localSheetId="17">#REF!</definedName>
    <definedName name="_BAS13" localSheetId="15">#REF!</definedName>
    <definedName name="_BAS13" localSheetId="18">#REF!</definedName>
    <definedName name="_BAS13" localSheetId="16">#REF!</definedName>
    <definedName name="_BAS13" localSheetId="12">#REF!</definedName>
    <definedName name="_BAS13" localSheetId="21">#REF!</definedName>
    <definedName name="_BAS13" localSheetId="8">#REF!</definedName>
    <definedName name="_BAS13" localSheetId="20">#REF!</definedName>
    <definedName name="_BAS13" localSheetId="6">#REF!</definedName>
    <definedName name="_BAS13">#REF!</definedName>
    <definedName name="_BAS14" localSheetId="22">#REF!</definedName>
    <definedName name="_BAS14" localSheetId="23">#REF!</definedName>
    <definedName name="_BAS14" localSheetId="17">#REF!</definedName>
    <definedName name="_BAS14" localSheetId="15">#REF!</definedName>
    <definedName name="_BAS14" localSheetId="18">#REF!</definedName>
    <definedName name="_BAS14" localSheetId="16">#REF!</definedName>
    <definedName name="_BAS14" localSheetId="12">#REF!</definedName>
    <definedName name="_BAS14" localSheetId="21">#REF!</definedName>
    <definedName name="_BAS14" localSheetId="8">#REF!</definedName>
    <definedName name="_BAS14" localSheetId="20">#REF!</definedName>
    <definedName name="_BAS14" localSheetId="6">#REF!</definedName>
    <definedName name="_BAS14">#REF!</definedName>
    <definedName name="_BAS21" localSheetId="22">#REF!</definedName>
    <definedName name="_BAS21" localSheetId="23">#REF!</definedName>
    <definedName name="_BAS21" localSheetId="17">#REF!</definedName>
    <definedName name="_BAS21" localSheetId="15">#REF!</definedName>
    <definedName name="_BAS21" localSheetId="18">#REF!</definedName>
    <definedName name="_BAS21" localSheetId="16">#REF!</definedName>
    <definedName name="_BAS21" localSheetId="12">#REF!</definedName>
    <definedName name="_BAS21" localSheetId="21">#REF!</definedName>
    <definedName name="_BAS21" localSheetId="8">#REF!</definedName>
    <definedName name="_BAS21" localSheetId="20">#REF!</definedName>
    <definedName name="_BAS21" localSheetId="6">#REF!</definedName>
    <definedName name="_BAS21">#REF!</definedName>
    <definedName name="_BAS22" localSheetId="22">#REF!</definedName>
    <definedName name="_BAS22" localSheetId="23">#REF!</definedName>
    <definedName name="_BAS22" localSheetId="17">#REF!</definedName>
    <definedName name="_BAS22" localSheetId="15">#REF!</definedName>
    <definedName name="_BAS22" localSheetId="18">#REF!</definedName>
    <definedName name="_BAS22" localSheetId="16">#REF!</definedName>
    <definedName name="_BAS22" localSheetId="12">#REF!</definedName>
    <definedName name="_BAS22" localSheetId="21">#REF!</definedName>
    <definedName name="_BAS22" localSheetId="8">#REF!</definedName>
    <definedName name="_BAS22" localSheetId="20">#REF!</definedName>
    <definedName name="_BAS22" localSheetId="6">#REF!</definedName>
    <definedName name="_BAS22">#REF!</definedName>
    <definedName name="_BAS23" localSheetId="22">#REF!</definedName>
    <definedName name="_BAS23" localSheetId="23">#REF!</definedName>
    <definedName name="_BAS23" localSheetId="17">#REF!</definedName>
    <definedName name="_BAS23" localSheetId="15">#REF!</definedName>
    <definedName name="_BAS23" localSheetId="18">#REF!</definedName>
    <definedName name="_BAS23" localSheetId="16">#REF!</definedName>
    <definedName name="_BAS23" localSheetId="12">#REF!</definedName>
    <definedName name="_BAS23" localSheetId="21">#REF!</definedName>
    <definedName name="_BAS23" localSheetId="8">#REF!</definedName>
    <definedName name="_BAS23" localSheetId="20">#REF!</definedName>
    <definedName name="_BAS23" localSheetId="6">#REF!</definedName>
    <definedName name="_BAS23">#REF!</definedName>
    <definedName name="_BAS24" localSheetId="22">#REF!</definedName>
    <definedName name="_BAS24" localSheetId="23">#REF!</definedName>
    <definedName name="_BAS24" localSheetId="17">#REF!</definedName>
    <definedName name="_BAS24" localSheetId="15">#REF!</definedName>
    <definedName name="_BAS24" localSheetId="18">#REF!</definedName>
    <definedName name="_BAS24" localSheetId="16">#REF!</definedName>
    <definedName name="_BAS24" localSheetId="12">#REF!</definedName>
    <definedName name="_BAS24" localSheetId="21">#REF!</definedName>
    <definedName name="_BAS24" localSheetId="8">#REF!</definedName>
    <definedName name="_BAS24" localSheetId="20">#REF!</definedName>
    <definedName name="_BAS24" localSheetId="6">#REF!</definedName>
    <definedName name="_BAS24">#REF!</definedName>
    <definedName name="_BAS31" localSheetId="22">#REF!</definedName>
    <definedName name="_BAS31" localSheetId="23">#REF!</definedName>
    <definedName name="_BAS31" localSheetId="17">#REF!</definedName>
    <definedName name="_BAS31" localSheetId="15">#REF!</definedName>
    <definedName name="_BAS31" localSheetId="18">#REF!</definedName>
    <definedName name="_BAS31" localSheetId="16">#REF!</definedName>
    <definedName name="_BAS31" localSheetId="12">#REF!</definedName>
    <definedName name="_BAS31" localSheetId="21">#REF!</definedName>
    <definedName name="_BAS31" localSheetId="8">#REF!</definedName>
    <definedName name="_BAS31" localSheetId="20">#REF!</definedName>
    <definedName name="_BAS31" localSheetId="6">#REF!</definedName>
    <definedName name="_BAS31">#REF!</definedName>
    <definedName name="_BAS32" localSheetId="22">#REF!</definedName>
    <definedName name="_BAS32" localSheetId="23">#REF!</definedName>
    <definedName name="_BAS32" localSheetId="17">#REF!</definedName>
    <definedName name="_BAS32" localSheetId="15">#REF!</definedName>
    <definedName name="_BAS32" localSheetId="18">#REF!</definedName>
    <definedName name="_BAS32" localSheetId="16">#REF!</definedName>
    <definedName name="_BAS32" localSheetId="12">#REF!</definedName>
    <definedName name="_BAS32" localSheetId="21">#REF!</definedName>
    <definedName name="_BAS32" localSheetId="8">#REF!</definedName>
    <definedName name="_BAS32" localSheetId="20">#REF!</definedName>
    <definedName name="_BAS32" localSheetId="6">#REF!</definedName>
    <definedName name="_BAS32">#REF!</definedName>
    <definedName name="_BAS33" localSheetId="22">#REF!</definedName>
    <definedName name="_BAS33" localSheetId="23">#REF!</definedName>
    <definedName name="_BAS33" localSheetId="17">#REF!</definedName>
    <definedName name="_BAS33" localSheetId="15">#REF!</definedName>
    <definedName name="_BAS33" localSheetId="18">#REF!</definedName>
    <definedName name="_BAS33" localSheetId="16">#REF!</definedName>
    <definedName name="_BAS33" localSheetId="12">#REF!</definedName>
    <definedName name="_BAS33" localSheetId="21">#REF!</definedName>
    <definedName name="_BAS33" localSheetId="8">#REF!</definedName>
    <definedName name="_BAS33" localSheetId="20">#REF!</definedName>
    <definedName name="_BAS33" localSheetId="6">#REF!</definedName>
    <definedName name="_BAS33">#REF!</definedName>
    <definedName name="_BAS34" localSheetId="22">#REF!</definedName>
    <definedName name="_BAS34" localSheetId="23">#REF!</definedName>
    <definedName name="_BAS34" localSheetId="17">#REF!</definedName>
    <definedName name="_BAS34" localSheetId="15">#REF!</definedName>
    <definedName name="_BAS34" localSheetId="18">#REF!</definedName>
    <definedName name="_BAS34" localSheetId="16">#REF!</definedName>
    <definedName name="_BAS34" localSheetId="12">#REF!</definedName>
    <definedName name="_BAS34" localSheetId="21">#REF!</definedName>
    <definedName name="_BAS34" localSheetId="8">#REF!</definedName>
    <definedName name="_BAS34" localSheetId="20">#REF!</definedName>
    <definedName name="_BAS34" localSheetId="6">#REF!</definedName>
    <definedName name="_BAS34">#REF!</definedName>
    <definedName name="_BSS1" localSheetId="22">#REF!</definedName>
    <definedName name="_BSS1" localSheetId="23">#REF!</definedName>
    <definedName name="_BSS1" localSheetId="17">#REF!</definedName>
    <definedName name="_BSS1" localSheetId="15">#REF!</definedName>
    <definedName name="_BSS1" localSheetId="18">#REF!</definedName>
    <definedName name="_BSS1" localSheetId="16">#REF!</definedName>
    <definedName name="_BSS1" localSheetId="12">#REF!</definedName>
    <definedName name="_BSS1" localSheetId="21">#REF!</definedName>
    <definedName name="_BSS1" localSheetId="8">#REF!</definedName>
    <definedName name="_BSS1" localSheetId="20">#REF!</definedName>
    <definedName name="_BSS1" localSheetId="6">#REF!</definedName>
    <definedName name="_BSS1">#REF!</definedName>
    <definedName name="_BSS2" localSheetId="22">#REF!</definedName>
    <definedName name="_BSS2" localSheetId="23">#REF!</definedName>
    <definedName name="_BSS2" localSheetId="17">#REF!</definedName>
    <definedName name="_BSS2" localSheetId="15">#REF!</definedName>
    <definedName name="_BSS2" localSheetId="18">#REF!</definedName>
    <definedName name="_BSS2" localSheetId="16">#REF!</definedName>
    <definedName name="_BSS2" localSheetId="12">#REF!</definedName>
    <definedName name="_BSS2" localSheetId="21">#REF!</definedName>
    <definedName name="_BSS2" localSheetId="8">#REF!</definedName>
    <definedName name="_BSS2" localSheetId="20">#REF!</definedName>
    <definedName name="_BSS2" localSheetId="6">#REF!</definedName>
    <definedName name="_BSS2">#REF!</definedName>
    <definedName name="_BSS3" localSheetId="22">#REF!</definedName>
    <definedName name="_BSS3" localSheetId="23">#REF!</definedName>
    <definedName name="_BSS3" localSheetId="17">#REF!</definedName>
    <definedName name="_BSS3" localSheetId="15">#REF!</definedName>
    <definedName name="_BSS3" localSheetId="18">#REF!</definedName>
    <definedName name="_BSS3" localSheetId="16">#REF!</definedName>
    <definedName name="_BSS3" localSheetId="12">#REF!</definedName>
    <definedName name="_BSS3" localSheetId="21">#REF!</definedName>
    <definedName name="_BSS3" localSheetId="8">#REF!</definedName>
    <definedName name="_BSS3" localSheetId="20">#REF!</definedName>
    <definedName name="_BSS3" localSheetId="6">#REF!</definedName>
    <definedName name="_BSS3">#REF!</definedName>
    <definedName name="_BSS4" localSheetId="22">#REF!</definedName>
    <definedName name="_BSS4" localSheetId="23">#REF!</definedName>
    <definedName name="_BSS4" localSheetId="17">#REF!</definedName>
    <definedName name="_BSS4" localSheetId="15">#REF!</definedName>
    <definedName name="_BSS4" localSheetId="18">#REF!</definedName>
    <definedName name="_BSS4" localSheetId="16">#REF!</definedName>
    <definedName name="_BSS4" localSheetId="12">#REF!</definedName>
    <definedName name="_BSS4" localSheetId="21">#REF!</definedName>
    <definedName name="_BSS4" localSheetId="8">#REF!</definedName>
    <definedName name="_BSS4" localSheetId="20">#REF!</definedName>
    <definedName name="_BSS4" localSheetId="6">#REF!</definedName>
    <definedName name="_BSS4">#REF!</definedName>
    <definedName name="_com2">'[6]Barwertberechnung (3)'!$AB$53</definedName>
    <definedName name="_xlnm._FilterDatabase" localSheetId="22" hidden="1">'BOM清单 (2)'!$A$11:$BB$36</definedName>
    <definedName name="_xlnm._FilterDatabase" localSheetId="23" hidden="1">'BOM清单 (3)'!$A$11:$AY$37</definedName>
    <definedName name="_xlnm._FilterDatabase" localSheetId="17" hidden="1">'SHT0001666'!$10:$40</definedName>
    <definedName name="_xlnm._FilterDatabase" localSheetId="15" hidden="1">'SHT0012236'!$2:$24</definedName>
    <definedName name="_xlnm._FilterDatabase" localSheetId="18" hidden="1">'SHT0012340'!$A$9:$BC$13</definedName>
    <definedName name="_xlnm._FilterDatabase" localSheetId="16" hidden="1">'SHT0014630'!$A$3:$AV$11</definedName>
    <definedName name="_xlnm._FilterDatabase" localSheetId="12" hidden="1">'SHT0014977'!$A$1:$BA$17</definedName>
    <definedName name="_xlnm._FilterDatabase" localSheetId="21" hidden="1">副边调角器!$A$9:$BA$25</definedName>
    <definedName name="_xlnm._FilterDatabase" localSheetId="9" hidden="1">副驾底支架总成新!$A$8:$AV$33</definedName>
    <definedName name="_xlnm._FilterDatabase" localSheetId="7" hidden="1">副驾焊接底支架降本前!$A$9:$BB$26</definedName>
    <definedName name="_xlnm._FilterDatabase" localSheetId="5" hidden="1">靠背泡沫!$A$9:$BC$14</definedName>
    <definedName name="_xlnm._FilterDatabase" localSheetId="4" hidden="1">前座总成!$A$9:$BF$44</definedName>
    <definedName name="_xlnm._FilterDatabase" localSheetId="14" hidden="1">'旋转&amp;滑轨前座'!$A$8:$AW$86</definedName>
    <definedName name="_xlnm._FilterDatabase" localSheetId="8" hidden="1">主边调角器!$A$9:$AZ$18</definedName>
    <definedName name="_xlnm._FilterDatabase" localSheetId="20" hidden="1">主边调角器总成!$A$9:$BB$20</definedName>
    <definedName name="_xlnm._FilterDatabase" localSheetId="6" hidden="1">座垫泡沫!$A$9:$AZ$13</definedName>
    <definedName name="_MF1989" localSheetId="17">#REF!</definedName>
    <definedName name="_MF1989" localSheetId="15">#REF!</definedName>
    <definedName name="_MF1989" localSheetId="18">#REF!</definedName>
    <definedName name="_MF1989" localSheetId="16">#REF!</definedName>
    <definedName name="_MF1989" localSheetId="21">#REF!</definedName>
    <definedName name="_MF1989" localSheetId="20">#REF!</definedName>
    <definedName name="_MF1989">#REF!</definedName>
    <definedName name="_MF1990" localSheetId="17">#REF!</definedName>
    <definedName name="_MF1990" localSheetId="15">#REF!</definedName>
    <definedName name="_MF1990" localSheetId="18">#REF!</definedName>
    <definedName name="_MF1990" localSheetId="16">#REF!</definedName>
    <definedName name="_MF1990" localSheetId="21">#REF!</definedName>
    <definedName name="_MF1990" localSheetId="20">#REF!</definedName>
    <definedName name="_MF1990">#REF!</definedName>
    <definedName name="_MF1992" localSheetId="17">#REF!</definedName>
    <definedName name="_MF1992" localSheetId="15">#REF!</definedName>
    <definedName name="_MF1992" localSheetId="18">#REF!</definedName>
    <definedName name="_MF1992" localSheetId="16">#REF!</definedName>
    <definedName name="_MF1992" localSheetId="21">#REF!</definedName>
    <definedName name="_MF1992" localSheetId="20">#REF!</definedName>
    <definedName name="_MF1992">#REF!</definedName>
    <definedName name="_MF1993" localSheetId="17">#REF!</definedName>
    <definedName name="_MF1993" localSheetId="15">#REF!</definedName>
    <definedName name="_MF1993" localSheetId="18">#REF!</definedName>
    <definedName name="_MF1993" localSheetId="16">#REF!</definedName>
    <definedName name="_MF1993" localSheetId="21">#REF!</definedName>
    <definedName name="_MF1993" localSheetId="20">#REF!</definedName>
    <definedName name="_MF1993">#REF!</definedName>
    <definedName name="_MT248" localSheetId="17">#REF!</definedName>
    <definedName name="_MT248" localSheetId="15">#REF!</definedName>
    <definedName name="_MT248" localSheetId="18">#REF!</definedName>
    <definedName name="_MT248" localSheetId="16">#REF!</definedName>
    <definedName name="_MT248" localSheetId="21">#REF!</definedName>
    <definedName name="_MT248" localSheetId="20">#REF!</definedName>
    <definedName name="_MT248">#REF!</definedName>
    <definedName name="_Regression_Out" localSheetId="22" hidden="1">#REF!</definedName>
    <definedName name="_Regression_Out" localSheetId="23" hidden="1">#REF!</definedName>
    <definedName name="_Regression_Out" localSheetId="17" hidden="1">#REF!</definedName>
    <definedName name="_Regression_Out" localSheetId="15" hidden="1">#REF!</definedName>
    <definedName name="_Regression_Out" localSheetId="18" hidden="1">#REF!</definedName>
    <definedName name="_Regression_Out" localSheetId="16" hidden="1">#REF!</definedName>
    <definedName name="_Regression_Out" localSheetId="12" hidden="1">#REF!</definedName>
    <definedName name="_Regression_Out" localSheetId="21" hidden="1">#REF!</definedName>
    <definedName name="_Regression_Out" localSheetId="8" hidden="1">#REF!</definedName>
    <definedName name="_Regression_Out" localSheetId="20" hidden="1">#REF!</definedName>
    <definedName name="_Regression_Out" localSheetId="6" hidden="1">#REF!</definedName>
    <definedName name="_Regression_Out" hidden="1">#REF!</definedName>
    <definedName name="_Regression_X" localSheetId="22" hidden="1">#REF!</definedName>
    <definedName name="_Regression_X" localSheetId="23" hidden="1">#REF!</definedName>
    <definedName name="_Regression_X" localSheetId="17" hidden="1">#REF!</definedName>
    <definedName name="_Regression_X" localSheetId="15" hidden="1">#REF!</definedName>
    <definedName name="_Regression_X" localSheetId="18" hidden="1">#REF!</definedName>
    <definedName name="_Regression_X" localSheetId="16" hidden="1">#REF!</definedName>
    <definedName name="_Regression_X" localSheetId="12" hidden="1">#REF!</definedName>
    <definedName name="_Regression_X" localSheetId="21" hidden="1">#REF!</definedName>
    <definedName name="_Regression_X" localSheetId="8" hidden="1">#REF!</definedName>
    <definedName name="_Regression_X" localSheetId="20" hidden="1">#REF!</definedName>
    <definedName name="_Regression_X" localSheetId="6" hidden="1">#REF!</definedName>
    <definedName name="_Regression_X" hidden="1">#REF!</definedName>
    <definedName name="_Regression_Y" localSheetId="22" hidden="1">#REF!</definedName>
    <definedName name="_Regression_Y" localSheetId="23" hidden="1">#REF!</definedName>
    <definedName name="_Regression_Y" localSheetId="17" hidden="1">#REF!</definedName>
    <definedName name="_Regression_Y" localSheetId="15" hidden="1">#REF!</definedName>
    <definedName name="_Regression_Y" localSheetId="18" hidden="1">#REF!</definedName>
    <definedName name="_Regression_Y" localSheetId="16" hidden="1">#REF!</definedName>
    <definedName name="_Regression_Y" localSheetId="12" hidden="1">#REF!</definedName>
    <definedName name="_Regression_Y" localSheetId="21" hidden="1">#REF!</definedName>
    <definedName name="_Regression_Y" localSheetId="8" hidden="1">#REF!</definedName>
    <definedName name="_Regression_Y" localSheetId="20" hidden="1">#REF!</definedName>
    <definedName name="_Regression_Y" localSheetId="6" hidden="1">#REF!</definedName>
    <definedName name="_Regression_Y" hidden="1">#REF!</definedName>
    <definedName name="_SF1756" localSheetId="18">[7]总表!#REF!</definedName>
    <definedName name="_SF1756" localSheetId="16">[7]总表!#REF!</definedName>
    <definedName name="_SF1756" localSheetId="21">[7]总表!#REF!</definedName>
    <definedName name="_SF1756" localSheetId="20">[7]总表!#REF!</definedName>
    <definedName name="_SF1756">[8]总表!#REF!</definedName>
    <definedName name="_SF2010" localSheetId="17">#REF!</definedName>
    <definedName name="_SF2010" localSheetId="15">#REF!</definedName>
    <definedName name="_SF2010" localSheetId="18">#REF!</definedName>
    <definedName name="_SF2010" localSheetId="16">#REF!</definedName>
    <definedName name="_SF2010" localSheetId="21">#REF!</definedName>
    <definedName name="_SF2010" localSheetId="20">#REF!</definedName>
    <definedName name="_SF2010">#REF!</definedName>
    <definedName name="_SF2011" localSheetId="17">#REF!</definedName>
    <definedName name="_SF2011" localSheetId="15">#REF!</definedName>
    <definedName name="_SF2011" localSheetId="18">#REF!</definedName>
    <definedName name="_SF2011" localSheetId="16">#REF!</definedName>
    <definedName name="_SF2011" localSheetId="21">#REF!</definedName>
    <definedName name="_SF2011" localSheetId="20">#REF!</definedName>
    <definedName name="_SF2011">#REF!</definedName>
    <definedName name="_SF2012" localSheetId="17">#REF!</definedName>
    <definedName name="_SF2012" localSheetId="15">#REF!</definedName>
    <definedName name="_SF2012" localSheetId="18">#REF!</definedName>
    <definedName name="_SF2012" localSheetId="16">#REF!</definedName>
    <definedName name="_SF2012" localSheetId="21">#REF!</definedName>
    <definedName name="_SF2012" localSheetId="20">#REF!</definedName>
    <definedName name="_SF2012">#REF!</definedName>
    <definedName name="_SF2013" localSheetId="17">#REF!</definedName>
    <definedName name="_SF2013" localSheetId="15">#REF!</definedName>
    <definedName name="_SF2013" localSheetId="18">#REF!</definedName>
    <definedName name="_SF2013" localSheetId="16">#REF!</definedName>
    <definedName name="_SF2013" localSheetId="21">#REF!</definedName>
    <definedName name="_SF2013" localSheetId="20">#REF!</definedName>
    <definedName name="_SF2013">#REF!</definedName>
    <definedName name="_SF2014" localSheetId="17">#REF!</definedName>
    <definedName name="_SF2014" localSheetId="15">#REF!</definedName>
    <definedName name="_SF2014" localSheetId="18">#REF!</definedName>
    <definedName name="_SF2014" localSheetId="16">#REF!</definedName>
    <definedName name="_SF2014" localSheetId="21">#REF!</definedName>
    <definedName name="_SF2014" localSheetId="20">#REF!</definedName>
    <definedName name="_SF2014">#REF!</definedName>
    <definedName name="_SF2015" localSheetId="17">#REF!</definedName>
    <definedName name="_SF2015" localSheetId="15">#REF!</definedName>
    <definedName name="_SF2015" localSheetId="18">#REF!</definedName>
    <definedName name="_SF2015" localSheetId="16">#REF!</definedName>
    <definedName name="_SF2015" localSheetId="21">#REF!</definedName>
    <definedName name="_SF2015" localSheetId="20">#REF!</definedName>
    <definedName name="_SF2015">#REF!</definedName>
    <definedName name="_SF2016" localSheetId="17">#REF!</definedName>
    <definedName name="_SF2016" localSheetId="15">#REF!</definedName>
    <definedName name="_SF2016" localSheetId="18">#REF!</definedName>
    <definedName name="_SF2016" localSheetId="16">#REF!</definedName>
    <definedName name="_SF2016" localSheetId="21">#REF!</definedName>
    <definedName name="_SF2016" localSheetId="20">#REF!</definedName>
    <definedName name="_SF2016">#REF!</definedName>
    <definedName name="_SF2018" localSheetId="17">#REF!</definedName>
    <definedName name="_SF2018" localSheetId="15">#REF!</definedName>
    <definedName name="_SF2018" localSheetId="18">#REF!</definedName>
    <definedName name="_SF2018" localSheetId="16">#REF!</definedName>
    <definedName name="_SF2018" localSheetId="21">#REF!</definedName>
    <definedName name="_SF2018" localSheetId="20">#REF!</definedName>
    <definedName name="_SF2018">#REF!</definedName>
    <definedName name="_SF2019" localSheetId="17">#REF!</definedName>
    <definedName name="_SF2019" localSheetId="15">#REF!</definedName>
    <definedName name="_SF2019" localSheetId="18">#REF!</definedName>
    <definedName name="_SF2019" localSheetId="16">#REF!</definedName>
    <definedName name="_SF2019" localSheetId="21">#REF!</definedName>
    <definedName name="_SF2019" localSheetId="20">#REF!</definedName>
    <definedName name="_SF2019">#REF!</definedName>
    <definedName name="_SF2020" localSheetId="17">#REF!</definedName>
    <definedName name="_SF2020" localSheetId="15">#REF!</definedName>
    <definedName name="_SF2020" localSheetId="18">#REF!</definedName>
    <definedName name="_SF2020" localSheetId="16">#REF!</definedName>
    <definedName name="_SF2020" localSheetId="21">#REF!</definedName>
    <definedName name="_SF2020" localSheetId="20">#REF!</definedName>
    <definedName name="_SF2020">#REF!</definedName>
    <definedName name="_SF2021" localSheetId="17">#REF!</definedName>
    <definedName name="_SF2021" localSheetId="15">#REF!</definedName>
    <definedName name="_SF2021" localSheetId="18">#REF!</definedName>
    <definedName name="_SF2021" localSheetId="16">#REF!</definedName>
    <definedName name="_SF2021" localSheetId="21">#REF!</definedName>
    <definedName name="_SF2021" localSheetId="20">#REF!</definedName>
    <definedName name="_SF2021">#REF!</definedName>
    <definedName name="_SF2022" localSheetId="17">#REF!</definedName>
    <definedName name="_SF2022" localSheetId="15">#REF!</definedName>
    <definedName name="_SF2022" localSheetId="18">#REF!</definedName>
    <definedName name="_SF2022" localSheetId="16">#REF!</definedName>
    <definedName name="_SF2022" localSheetId="21">#REF!</definedName>
    <definedName name="_SF2022" localSheetId="20">#REF!</definedName>
    <definedName name="_SF2022">#REF!</definedName>
    <definedName name="_SF2023" localSheetId="17">#REF!</definedName>
    <definedName name="_SF2023" localSheetId="15">#REF!</definedName>
    <definedName name="_SF2023" localSheetId="18">#REF!</definedName>
    <definedName name="_SF2023" localSheetId="16">#REF!</definedName>
    <definedName name="_SF2023" localSheetId="21">#REF!</definedName>
    <definedName name="_SF2023" localSheetId="20">#REF!</definedName>
    <definedName name="_SF2023">#REF!</definedName>
    <definedName name="_SF2264" localSheetId="17">#REF!</definedName>
    <definedName name="_SF2264" localSheetId="15">#REF!</definedName>
    <definedName name="_SF2264" localSheetId="18">#REF!</definedName>
    <definedName name="_SF2264" localSheetId="16">#REF!</definedName>
    <definedName name="_SF2264" localSheetId="21">#REF!</definedName>
    <definedName name="_SF2264" localSheetId="20">#REF!</definedName>
    <definedName name="_SF2264">#REF!</definedName>
    <definedName name="_SF2265" localSheetId="17">#REF!</definedName>
    <definedName name="_SF2265" localSheetId="15">#REF!</definedName>
    <definedName name="_SF2265" localSheetId="18">#REF!</definedName>
    <definedName name="_SF2265" localSheetId="16">#REF!</definedName>
    <definedName name="_SF2265" localSheetId="21">#REF!</definedName>
    <definedName name="_SF2265" localSheetId="20">#REF!</definedName>
    <definedName name="_SF2265">#REF!</definedName>
    <definedName name="_SF2457" localSheetId="17">#REF!</definedName>
    <definedName name="_SF2457" localSheetId="15">#REF!</definedName>
    <definedName name="_SF2457" localSheetId="18">#REF!</definedName>
    <definedName name="_SF2457" localSheetId="16">#REF!</definedName>
    <definedName name="_SF2457" localSheetId="21">#REF!</definedName>
    <definedName name="_SF2457" localSheetId="20">#REF!</definedName>
    <definedName name="_SF2457">#REF!</definedName>
    <definedName name="_SF2458" localSheetId="17">#REF!</definedName>
    <definedName name="_SF2458" localSheetId="15">#REF!</definedName>
    <definedName name="_SF2458" localSheetId="18">#REF!</definedName>
    <definedName name="_SF2458" localSheetId="16">#REF!</definedName>
    <definedName name="_SF2458" localSheetId="21">#REF!</definedName>
    <definedName name="_SF2458" localSheetId="20">#REF!</definedName>
    <definedName name="_SF2458">#REF!</definedName>
    <definedName name="_SF2459" localSheetId="17">#REF!</definedName>
    <definedName name="_SF2459" localSheetId="15">#REF!</definedName>
    <definedName name="_SF2459" localSheetId="18">#REF!</definedName>
    <definedName name="_SF2459" localSheetId="16">#REF!</definedName>
    <definedName name="_SF2459" localSheetId="21">#REF!</definedName>
    <definedName name="_SF2459" localSheetId="20">#REF!</definedName>
    <definedName name="_SF2459">#REF!</definedName>
    <definedName name="_SF2460" localSheetId="17">#REF!</definedName>
    <definedName name="_SF2460" localSheetId="15">#REF!</definedName>
    <definedName name="_SF2460" localSheetId="18">#REF!</definedName>
    <definedName name="_SF2460" localSheetId="16">#REF!</definedName>
    <definedName name="_SF2460" localSheetId="21">#REF!</definedName>
    <definedName name="_SF2460" localSheetId="20">#REF!</definedName>
    <definedName name="_SF2460">#REF!</definedName>
    <definedName name="_SF2461" localSheetId="17">#REF!</definedName>
    <definedName name="_SF2461" localSheetId="15">#REF!</definedName>
    <definedName name="_SF2461" localSheetId="18">#REF!</definedName>
    <definedName name="_SF2461" localSheetId="16">#REF!</definedName>
    <definedName name="_SF2461" localSheetId="21">#REF!</definedName>
    <definedName name="_SF2461" localSheetId="20">#REF!</definedName>
    <definedName name="_SF2461">#REF!</definedName>
    <definedName name="_SF2462" localSheetId="17">#REF!</definedName>
    <definedName name="_SF2462" localSheetId="15">#REF!</definedName>
    <definedName name="_SF2462" localSheetId="18">#REF!</definedName>
    <definedName name="_SF2462" localSheetId="16">#REF!</definedName>
    <definedName name="_SF2462" localSheetId="21">#REF!</definedName>
    <definedName name="_SF2462" localSheetId="20">#REF!</definedName>
    <definedName name="_SF2462">#REF!</definedName>
    <definedName name="_SF2463" localSheetId="17">#REF!</definedName>
    <definedName name="_SF2463" localSheetId="15">#REF!</definedName>
    <definedName name="_SF2463" localSheetId="18">#REF!</definedName>
    <definedName name="_SF2463" localSheetId="16">#REF!</definedName>
    <definedName name="_SF2463" localSheetId="21">#REF!</definedName>
    <definedName name="_SF2463" localSheetId="20">#REF!</definedName>
    <definedName name="_SF2463">#REF!</definedName>
    <definedName name="_SF2464" localSheetId="17">#REF!</definedName>
    <definedName name="_SF2464" localSheetId="15">#REF!</definedName>
    <definedName name="_SF2464" localSheetId="18">#REF!</definedName>
    <definedName name="_SF2464" localSheetId="16">#REF!</definedName>
    <definedName name="_SF2464" localSheetId="21">#REF!</definedName>
    <definedName name="_SF2464" localSheetId="20">#REF!</definedName>
    <definedName name="_SF2464">#REF!</definedName>
    <definedName name="_SF2465" localSheetId="17">#REF!</definedName>
    <definedName name="_SF2465" localSheetId="15">#REF!</definedName>
    <definedName name="_SF2465" localSheetId="18">#REF!</definedName>
    <definedName name="_SF2465" localSheetId="16">#REF!</definedName>
    <definedName name="_SF2465" localSheetId="21">#REF!</definedName>
    <definedName name="_SF2465" localSheetId="20">#REF!</definedName>
    <definedName name="_SF2465">#REF!</definedName>
    <definedName name="_SF2466" localSheetId="17">#REF!</definedName>
    <definedName name="_SF2466" localSheetId="15">#REF!</definedName>
    <definedName name="_SF2466" localSheetId="18">#REF!</definedName>
    <definedName name="_SF2466" localSheetId="16">#REF!</definedName>
    <definedName name="_SF2466" localSheetId="21">#REF!</definedName>
    <definedName name="_SF2466" localSheetId="20">#REF!</definedName>
    <definedName name="_SF2466">#REF!</definedName>
    <definedName name="_SF2614" localSheetId="17">#REF!</definedName>
    <definedName name="_SF2614" localSheetId="15">#REF!</definedName>
    <definedName name="_SF2614" localSheetId="18">#REF!</definedName>
    <definedName name="_SF2614" localSheetId="16">#REF!</definedName>
    <definedName name="_SF2614" localSheetId="21">#REF!</definedName>
    <definedName name="_SF2614" localSheetId="20">#REF!</definedName>
    <definedName name="_SF2614">#REF!</definedName>
    <definedName name="_SF2615" localSheetId="17">#REF!</definedName>
    <definedName name="_SF2615" localSheetId="15">#REF!</definedName>
    <definedName name="_SF2615" localSheetId="18">#REF!</definedName>
    <definedName name="_SF2615" localSheetId="16">#REF!</definedName>
    <definedName name="_SF2615" localSheetId="21">#REF!</definedName>
    <definedName name="_SF2615" localSheetId="20">#REF!</definedName>
    <definedName name="_SF2615">#REF!</definedName>
    <definedName name="_SF2616" localSheetId="17">#REF!</definedName>
    <definedName name="_SF2616" localSheetId="15">#REF!</definedName>
    <definedName name="_SF2616" localSheetId="18">#REF!</definedName>
    <definedName name="_SF2616" localSheetId="16">#REF!</definedName>
    <definedName name="_SF2616" localSheetId="21">#REF!</definedName>
    <definedName name="_SF2616" localSheetId="20">#REF!</definedName>
    <definedName name="_SF2616">#REF!</definedName>
    <definedName name="_SF2617" localSheetId="17">#REF!</definedName>
    <definedName name="_SF2617" localSheetId="15">#REF!</definedName>
    <definedName name="_SF2617" localSheetId="18">#REF!</definedName>
    <definedName name="_SF2617" localSheetId="16">#REF!</definedName>
    <definedName name="_SF2617" localSheetId="21">#REF!</definedName>
    <definedName name="_SF2617" localSheetId="20">#REF!</definedName>
    <definedName name="_SF2617">#REF!</definedName>
    <definedName name="_SF2618" localSheetId="17">#REF!</definedName>
    <definedName name="_SF2618" localSheetId="15">#REF!</definedName>
    <definedName name="_SF2618" localSheetId="18">#REF!</definedName>
    <definedName name="_SF2618" localSheetId="16">#REF!</definedName>
    <definedName name="_SF2618" localSheetId="21">#REF!</definedName>
    <definedName name="_SF2618" localSheetId="20">#REF!</definedName>
    <definedName name="_SF2618">#REF!</definedName>
    <definedName name="_SF2619" localSheetId="17">#REF!</definedName>
    <definedName name="_SF2619" localSheetId="15">#REF!</definedName>
    <definedName name="_SF2619" localSheetId="18">#REF!</definedName>
    <definedName name="_SF2619" localSheetId="16">#REF!</definedName>
    <definedName name="_SF2619" localSheetId="21">#REF!</definedName>
    <definedName name="_SF2619" localSheetId="20">#REF!</definedName>
    <definedName name="_SF2619">#REF!</definedName>
    <definedName name="_SF2620" localSheetId="17">#REF!</definedName>
    <definedName name="_SF2620" localSheetId="15">#REF!</definedName>
    <definedName name="_SF2620" localSheetId="18">#REF!</definedName>
    <definedName name="_SF2620" localSheetId="16">#REF!</definedName>
    <definedName name="_SF2620" localSheetId="21">#REF!</definedName>
    <definedName name="_SF2620" localSheetId="20">#REF!</definedName>
    <definedName name="_SF2620">#REF!</definedName>
    <definedName name="_SF2621" localSheetId="17">#REF!</definedName>
    <definedName name="_SF2621" localSheetId="15">#REF!</definedName>
    <definedName name="_SF2621" localSheetId="18">#REF!</definedName>
    <definedName name="_SF2621" localSheetId="16">#REF!</definedName>
    <definedName name="_SF2621" localSheetId="21">#REF!</definedName>
    <definedName name="_SF2621" localSheetId="20">#REF!</definedName>
    <definedName name="_SF2621">#REF!</definedName>
    <definedName name="_SF2622" localSheetId="17">#REF!</definedName>
    <definedName name="_SF2622" localSheetId="15">#REF!</definedName>
    <definedName name="_SF2622" localSheetId="18">#REF!</definedName>
    <definedName name="_SF2622" localSheetId="16">#REF!</definedName>
    <definedName name="_SF2622" localSheetId="21">#REF!</definedName>
    <definedName name="_SF2622" localSheetId="20">#REF!</definedName>
    <definedName name="_SF2622">#REF!</definedName>
    <definedName name="_Sort" localSheetId="22" hidden="1">#REF!</definedName>
    <definedName name="_Sort" localSheetId="23" hidden="1">#REF!</definedName>
    <definedName name="_Sort" localSheetId="17" hidden="1">#REF!</definedName>
    <definedName name="_Sort" localSheetId="15" hidden="1">#REF!</definedName>
    <definedName name="_Sort" localSheetId="18" hidden="1">#REF!</definedName>
    <definedName name="_Sort" localSheetId="16" hidden="1">#REF!</definedName>
    <definedName name="_Sort" localSheetId="12" hidden="1">#REF!</definedName>
    <definedName name="_Sort" localSheetId="21" hidden="1">#REF!</definedName>
    <definedName name="_Sort" localSheetId="8" hidden="1">#REF!</definedName>
    <definedName name="_Sort" localSheetId="20" hidden="1">#REF!</definedName>
    <definedName name="_Sort" localSheetId="6" hidden="1">#REF!</definedName>
    <definedName name="_Sort" hidden="1">#REF!</definedName>
    <definedName name="※_추후_NAVA__PROJECT는__부품_" localSheetId="18">[9]기안!$A$43</definedName>
    <definedName name="※_추후_NAVA__PROJECT는__부품_" localSheetId="16">[9]기안!$A$43</definedName>
    <definedName name="※_추후_NAVA__PROJECT는__부품_" localSheetId="21">[9]기안!$A$43</definedName>
    <definedName name="※_추후_NAVA__PROJECT는__부품_" localSheetId="20">[9]기안!$A$43</definedName>
    <definedName name="※_추후_NAVA__PROJECT는__부품_">[7]기안!$A$43</definedName>
    <definedName name="a" localSheetId="22">#REF!</definedName>
    <definedName name="a" localSheetId="23">#REF!</definedName>
    <definedName name="a" localSheetId="17">#REF!</definedName>
    <definedName name="a" localSheetId="15">#REF!</definedName>
    <definedName name="a" localSheetId="18">#REF!</definedName>
    <definedName name="a" localSheetId="16">#REF!</definedName>
    <definedName name="a" localSheetId="12">#REF!</definedName>
    <definedName name="a" localSheetId="21">#REF!</definedName>
    <definedName name="a" localSheetId="8">#REF!</definedName>
    <definedName name="a" localSheetId="20">#REF!</definedName>
    <definedName name="a" localSheetId="6">#REF!</definedName>
    <definedName name="a">#REF!</definedName>
    <definedName name="abcd" localSheetId="22">#REF!</definedName>
    <definedName name="abcd" localSheetId="23">#REF!</definedName>
    <definedName name="abcd" localSheetId="17">#REF!</definedName>
    <definedName name="abcd" localSheetId="15">#REF!</definedName>
    <definedName name="abcd" localSheetId="18">#REF!</definedName>
    <definedName name="abcd" localSheetId="16">#REF!</definedName>
    <definedName name="abcd" localSheetId="12">#REF!</definedName>
    <definedName name="abcd" localSheetId="21">#REF!</definedName>
    <definedName name="abcd" localSheetId="8">#REF!</definedName>
    <definedName name="abcd" localSheetId="20">#REF!</definedName>
    <definedName name="abcd" localSheetId="6">#REF!</definedName>
    <definedName name="abcd">#REF!</definedName>
    <definedName name="Abzinsfaktor" localSheetId="22">#REF!</definedName>
    <definedName name="Abzinsfaktor" localSheetId="23">#REF!</definedName>
    <definedName name="Abzinsfaktor" localSheetId="17">#REF!</definedName>
    <definedName name="Abzinsfaktor" localSheetId="15">#REF!</definedName>
    <definedName name="Abzinsfaktor" localSheetId="18">#REF!</definedName>
    <definedName name="Abzinsfaktor" localSheetId="16">#REF!</definedName>
    <definedName name="Abzinsfaktor" localSheetId="12">#REF!</definedName>
    <definedName name="Abzinsfaktor" localSheetId="21">#REF!</definedName>
    <definedName name="Abzinsfaktor" localSheetId="8">#REF!</definedName>
    <definedName name="Abzinsfaktor" localSheetId="20">#REF!</definedName>
    <definedName name="Abzinsfaktor" localSheetId="6">#REF!</definedName>
    <definedName name="Abzinsfaktor">#REF!</definedName>
    <definedName name="AI" localSheetId="22">[9]신규DEP!#REF!</definedName>
    <definedName name="AI" localSheetId="23">[9]신규DEP!#REF!</definedName>
    <definedName name="AI" localSheetId="18">[10]신규DEP!#REF!</definedName>
    <definedName name="AI" localSheetId="16">[10]신규DEP!#REF!</definedName>
    <definedName name="AI" localSheetId="21">[10]신규DEP!#REF!</definedName>
    <definedName name="AI" localSheetId="8">#REF!</definedName>
    <definedName name="AI" localSheetId="20">[10]신규DEP!#REF!</definedName>
    <definedName name="AI" localSheetId="6">#REF!</definedName>
    <definedName name="AI">[9]신규DEP!#REF!</definedName>
    <definedName name="Auf_Abzinsungsfaktor" localSheetId="22">#REF!</definedName>
    <definedName name="Auf_Abzinsungsfaktor" localSheetId="23">#REF!</definedName>
    <definedName name="Auf_Abzinsungsfaktor" localSheetId="17">#REF!</definedName>
    <definedName name="Auf_Abzinsungsfaktor" localSheetId="15">#REF!</definedName>
    <definedName name="Auf_Abzinsungsfaktor" localSheetId="18">#REF!</definedName>
    <definedName name="Auf_Abzinsungsfaktor" localSheetId="16">#REF!</definedName>
    <definedName name="Auf_Abzinsungsfaktor" localSheetId="12">#REF!</definedName>
    <definedName name="Auf_Abzinsungsfaktor" localSheetId="21">#REF!</definedName>
    <definedName name="Auf_Abzinsungsfaktor" localSheetId="8">#REF!</definedName>
    <definedName name="Auf_Abzinsungsfaktor" localSheetId="20">#REF!</definedName>
    <definedName name="Auf_Abzinsungsfaktor" localSheetId="6">#REF!</definedName>
    <definedName name="Auf_Abzinsungsfaktor">#REF!</definedName>
    <definedName name="awc" localSheetId="22">#REF!</definedName>
    <definedName name="awc" localSheetId="23">#REF!</definedName>
    <definedName name="awc" localSheetId="17">#REF!</definedName>
    <definedName name="awc" localSheetId="15">#REF!</definedName>
    <definedName name="awc" localSheetId="18">#REF!</definedName>
    <definedName name="awc" localSheetId="16">#REF!</definedName>
    <definedName name="awc" localSheetId="12">#REF!</definedName>
    <definedName name="awc" localSheetId="21">#REF!</definedName>
    <definedName name="awc" localSheetId="8">#REF!</definedName>
    <definedName name="awc" localSheetId="20">#REF!</definedName>
    <definedName name="awc" localSheetId="6">#REF!</definedName>
    <definedName name="awc">#REF!</definedName>
    <definedName name="B" localSheetId="22">#REF!</definedName>
    <definedName name="B" localSheetId="23">#REF!</definedName>
    <definedName name="B" localSheetId="17">#REF!</definedName>
    <definedName name="B" localSheetId="15">#REF!</definedName>
    <definedName name="B" localSheetId="18">#REF!</definedName>
    <definedName name="B" localSheetId="16">#REF!</definedName>
    <definedName name="B" localSheetId="12">#REF!</definedName>
    <definedName name="B" localSheetId="21">#REF!</definedName>
    <definedName name="B" localSheetId="8">#REF!</definedName>
    <definedName name="B" localSheetId="20">#REF!</definedName>
    <definedName name="B" localSheetId="6">#REF!</definedName>
    <definedName name="B">#REF!</definedName>
    <definedName name="BB" localSheetId="22">#REF!</definedName>
    <definedName name="BB" localSheetId="23">#REF!</definedName>
    <definedName name="BB" localSheetId="17">#REF!</definedName>
    <definedName name="BB" localSheetId="15">#REF!</definedName>
    <definedName name="BB" localSheetId="18">#REF!</definedName>
    <definedName name="BB" localSheetId="16">#REF!</definedName>
    <definedName name="BB" localSheetId="12">#REF!</definedName>
    <definedName name="BB" localSheetId="21">#REF!</definedName>
    <definedName name="BB" localSheetId="8">#REF!</definedName>
    <definedName name="BB" localSheetId="20">#REF!</definedName>
    <definedName name="BB" localSheetId="6">#REF!</definedName>
    <definedName name="BB">#REF!</definedName>
    <definedName name="bc" localSheetId="22">#REF!</definedName>
    <definedName name="bc" localSheetId="23">#REF!</definedName>
    <definedName name="bc" localSheetId="17">#REF!</definedName>
    <definedName name="bc" localSheetId="15">#REF!</definedName>
    <definedName name="bc" localSheetId="18">#REF!</definedName>
    <definedName name="bc" localSheetId="16">#REF!</definedName>
    <definedName name="bc" localSheetId="12">#REF!</definedName>
    <definedName name="bc" localSheetId="21">#REF!</definedName>
    <definedName name="bc" localSheetId="8">#REF!</definedName>
    <definedName name="bc" localSheetId="20">#REF!</definedName>
    <definedName name="bc" localSheetId="6">#REF!</definedName>
    <definedName name="bc">#REF!</definedName>
    <definedName name="bild" localSheetId="18">[11]Import!$L$389:$L$485</definedName>
    <definedName name="bild" localSheetId="16">[11]Import!$L$389:$L$485</definedName>
    <definedName name="bild" localSheetId="21">[11]Import!$L$389:$L$485</definedName>
    <definedName name="bild" localSheetId="20">[11]Import!$L$389:$L$485</definedName>
    <definedName name="bild">[10]Import!$L$389:$L$485</definedName>
    <definedName name="blatt2" localSheetId="22">#REF!</definedName>
    <definedName name="blatt2" localSheetId="23">#REF!</definedName>
    <definedName name="blatt2" localSheetId="17">#REF!</definedName>
    <definedName name="blatt2" localSheetId="15">#REF!</definedName>
    <definedName name="blatt2" localSheetId="18">#REF!</definedName>
    <definedName name="blatt2" localSheetId="16">#REF!</definedName>
    <definedName name="blatt2" localSheetId="12">#REF!</definedName>
    <definedName name="blatt2" localSheetId="21">#REF!</definedName>
    <definedName name="blatt2" localSheetId="8">#REF!</definedName>
    <definedName name="blatt2" localSheetId="20">#REF!</definedName>
    <definedName name="blatt2" localSheetId="6">#REF!</definedName>
    <definedName name="blatt2">#REF!</definedName>
    <definedName name="CC" localSheetId="22">#REF!</definedName>
    <definedName name="CC" localSheetId="23">#REF!</definedName>
    <definedName name="CC" localSheetId="17">#REF!</definedName>
    <definedName name="CC" localSheetId="15">#REF!</definedName>
    <definedName name="CC" localSheetId="18">#REF!</definedName>
    <definedName name="CC" localSheetId="16">#REF!</definedName>
    <definedName name="CC" localSheetId="12">#REF!</definedName>
    <definedName name="CC" localSheetId="21">#REF!</definedName>
    <definedName name="CC" localSheetId="8">#REF!</definedName>
    <definedName name="CC" localSheetId="20">#REF!</definedName>
    <definedName name="CC" localSheetId="6">#REF!</definedName>
    <definedName name="CC">#REF!</definedName>
    <definedName name="CC.QQ" localSheetId="22">#REF!</definedName>
    <definedName name="CC.QQ" localSheetId="23">#REF!</definedName>
    <definedName name="CC.QQ" localSheetId="17">#REF!</definedName>
    <definedName name="CC.QQ" localSheetId="15">#REF!</definedName>
    <definedName name="CC.QQ" localSheetId="18">#REF!</definedName>
    <definedName name="CC.QQ" localSheetId="16">#REF!</definedName>
    <definedName name="CC.QQ" localSheetId="12">#REF!</definedName>
    <definedName name="CC.QQ" localSheetId="21">#REF!</definedName>
    <definedName name="CC.QQ" localSheetId="8">#REF!</definedName>
    <definedName name="CC.QQ" localSheetId="20">#REF!</definedName>
    <definedName name="CC.QQ" localSheetId="6">#REF!</definedName>
    <definedName name="CC.QQ">#REF!</definedName>
    <definedName name="change" localSheetId="18">[12]Reference!$A$31:$A$57</definedName>
    <definedName name="change" localSheetId="16">[12]Reference!$A$31:$A$57</definedName>
    <definedName name="change" localSheetId="21">[12]Reference!$A$31:$A$57</definedName>
    <definedName name="change" localSheetId="20">[12]Reference!$A$31:$A$57</definedName>
    <definedName name="change">[11]Reference!$A$31:$A$57</definedName>
    <definedName name="ck" localSheetId="22" hidden="1">#REF!</definedName>
    <definedName name="ck" localSheetId="23" hidden="1">#REF!</definedName>
    <definedName name="ck" localSheetId="17" hidden="1">#REF!</definedName>
    <definedName name="ck" localSheetId="15" hidden="1">#REF!</definedName>
    <definedName name="ck" localSheetId="18" hidden="1">#REF!</definedName>
    <definedName name="ck" localSheetId="16" hidden="1">#REF!</definedName>
    <definedName name="ck" localSheetId="12" hidden="1">#REF!</definedName>
    <definedName name="ck" localSheetId="21" hidden="1">#REF!</definedName>
    <definedName name="ck" localSheetId="8" hidden="1">#REF!</definedName>
    <definedName name="ck" localSheetId="20" hidden="1">#REF!</definedName>
    <definedName name="ck" localSheetId="6" hidden="1">#REF!</definedName>
    <definedName name="ck" hidden="1">#REF!</definedName>
    <definedName name="CKD" localSheetId="22">[12]Constant!#REF!</definedName>
    <definedName name="CKD" localSheetId="23">[12]Constant!#REF!</definedName>
    <definedName name="CKD" localSheetId="18">[13]Constant!#REF!</definedName>
    <definedName name="CKD" localSheetId="16">[13]Constant!#REF!</definedName>
    <definedName name="CKD" localSheetId="21">[13]Constant!#REF!</definedName>
    <definedName name="CKD" localSheetId="8">#REF!</definedName>
    <definedName name="CKD" localSheetId="20">[13]Constant!#REF!</definedName>
    <definedName name="CKD" localSheetId="6">#REF!</definedName>
    <definedName name="CKD">[12]Constant!#REF!</definedName>
    <definedName name="code" localSheetId="22">#REF!</definedName>
    <definedName name="code" localSheetId="23">#REF!</definedName>
    <definedName name="code" localSheetId="17">#REF!</definedName>
    <definedName name="code" localSheetId="15">#REF!</definedName>
    <definedName name="code" localSheetId="18">#REF!</definedName>
    <definedName name="code" localSheetId="16">#REF!</definedName>
    <definedName name="code" localSheetId="12">#REF!</definedName>
    <definedName name="code" localSheetId="21">#REF!</definedName>
    <definedName name="code" localSheetId="8">#REF!</definedName>
    <definedName name="code" localSheetId="20">#REF!</definedName>
    <definedName name="code" localSheetId="6">#REF!</definedName>
    <definedName name="code">#REF!</definedName>
    <definedName name="Column" localSheetId="22">[13]Constant!#REF!</definedName>
    <definedName name="Column" localSheetId="23">[13]Constant!#REF!</definedName>
    <definedName name="Column" localSheetId="18">[14]Constant!#REF!</definedName>
    <definedName name="Column" localSheetId="16">[14]Constant!#REF!</definedName>
    <definedName name="Column" localSheetId="21">[14]Constant!#REF!</definedName>
    <definedName name="Column" localSheetId="8">#REF!</definedName>
    <definedName name="Column" localSheetId="20">[14]Constant!#REF!</definedName>
    <definedName name="Column" localSheetId="6">#REF!</definedName>
    <definedName name="Column">[13]Constant!#REF!</definedName>
    <definedName name="com">'[6]Vorbereitende Eingaben (Teil 1)'!$C$40</definedName>
    <definedName name="Cost" localSheetId="22">#REF!</definedName>
    <definedName name="Cost" localSheetId="23">#REF!</definedName>
    <definedName name="Cost" localSheetId="17">#REF!</definedName>
    <definedName name="Cost" localSheetId="15">#REF!</definedName>
    <definedName name="Cost" localSheetId="18">#REF!</definedName>
    <definedName name="Cost" localSheetId="16">#REF!</definedName>
    <definedName name="Cost" localSheetId="12">#REF!</definedName>
    <definedName name="Cost" localSheetId="21">#REF!</definedName>
    <definedName name="Cost" localSheetId="8">#REF!</definedName>
    <definedName name="Cost" localSheetId="20">#REF!</definedName>
    <definedName name="Cost" localSheetId="6">#REF!</definedName>
    <definedName name="Cost">#REF!</definedName>
    <definedName name="CZK" localSheetId="22">#REF!</definedName>
    <definedName name="CZK" localSheetId="23">#REF!</definedName>
    <definedName name="CZK" localSheetId="17">#REF!</definedName>
    <definedName name="CZK" localSheetId="15">#REF!</definedName>
    <definedName name="CZK" localSheetId="18">#REF!</definedName>
    <definedName name="CZK" localSheetId="16">#REF!</definedName>
    <definedName name="CZK" localSheetId="12">#REF!</definedName>
    <definedName name="CZK" localSheetId="21">#REF!</definedName>
    <definedName name="CZK" localSheetId="8">#REF!</definedName>
    <definedName name="CZK" localSheetId="20">#REF!</definedName>
    <definedName name="CZK" localSheetId="6">#REF!</definedName>
    <definedName name="CZK">#REF!</definedName>
    <definedName name="d" localSheetId="22">#REF!</definedName>
    <definedName name="d" localSheetId="23">#REF!</definedName>
    <definedName name="d" localSheetId="17">#REF!</definedName>
    <definedName name="d" localSheetId="15">#REF!</definedName>
    <definedName name="d" localSheetId="18">#REF!</definedName>
    <definedName name="d" localSheetId="16">#REF!</definedName>
    <definedName name="d" localSheetId="12">#REF!</definedName>
    <definedName name="d" localSheetId="21">#REF!</definedName>
    <definedName name="d" localSheetId="8">#REF!</definedName>
    <definedName name="d" localSheetId="20">#REF!</definedName>
    <definedName name="d" localSheetId="6">#REF!</definedName>
    <definedName name="d">#REF!</definedName>
    <definedName name="_xlnm.Database" localSheetId="22">#REF!</definedName>
    <definedName name="_xlnm.Database" localSheetId="23">#REF!</definedName>
    <definedName name="_xlnm.Database" localSheetId="17">#REF!</definedName>
    <definedName name="_xlnm.Database" localSheetId="15">#REF!</definedName>
    <definedName name="_xlnm.Database" localSheetId="18">#REF!</definedName>
    <definedName name="_xlnm.Database" localSheetId="16">#REF!</definedName>
    <definedName name="_xlnm.Database" localSheetId="12">#REF!</definedName>
    <definedName name="_xlnm.Database" localSheetId="21">#REF!</definedName>
    <definedName name="_xlnm.Database" localSheetId="8">#REF!</definedName>
    <definedName name="_xlnm.Database" localSheetId="20">#REF!</definedName>
    <definedName name="_xlnm.Database" localSheetId="6">#REF!</definedName>
    <definedName name="_xlnm.Database">#REF!</definedName>
    <definedName name="DATE" localSheetId="18">[15]총괄표!$C$2</definedName>
    <definedName name="DATE" localSheetId="16">[15]총괄표!$C$2</definedName>
    <definedName name="DATE" localSheetId="21">[15]총괄표!$C$2</definedName>
    <definedName name="DATE" localSheetId="20">[15]총괄표!$C$2</definedName>
    <definedName name="DATE">[14]총괄표!$C$2</definedName>
    <definedName name="DATEE" localSheetId="22">#REF!</definedName>
    <definedName name="DATEE" localSheetId="23">#REF!</definedName>
    <definedName name="DATEE" localSheetId="17">#REF!</definedName>
    <definedName name="DATEE" localSheetId="15">#REF!</definedName>
    <definedName name="DATEE" localSheetId="18">#REF!</definedName>
    <definedName name="DATEE" localSheetId="16">#REF!</definedName>
    <definedName name="DATEE" localSheetId="12">#REF!</definedName>
    <definedName name="DATEE" localSheetId="21">#REF!</definedName>
    <definedName name="DATEE" localSheetId="8">#REF!</definedName>
    <definedName name="DATEE" localSheetId="20">#REF!</definedName>
    <definedName name="DATEE" localSheetId="6">#REF!</definedName>
    <definedName name="DATEE">#REF!</definedName>
    <definedName name="Daten" localSheetId="22">#REF!</definedName>
    <definedName name="Daten" localSheetId="23">#REF!</definedName>
    <definedName name="Daten" localSheetId="17">#REF!</definedName>
    <definedName name="Daten" localSheetId="15">#REF!</definedName>
    <definedName name="Daten" localSheetId="18">#REF!</definedName>
    <definedName name="Daten" localSheetId="16">#REF!</definedName>
    <definedName name="Daten" localSheetId="12">#REF!</definedName>
    <definedName name="Daten" localSheetId="21">#REF!</definedName>
    <definedName name="Daten" localSheetId="8">#REF!</definedName>
    <definedName name="Daten" localSheetId="20">#REF!</definedName>
    <definedName name="Daten" localSheetId="6">#REF!</definedName>
    <definedName name="Daten">#REF!</definedName>
    <definedName name="DD" localSheetId="22">#REF!</definedName>
    <definedName name="DD" localSheetId="23">#REF!</definedName>
    <definedName name="DD" localSheetId="17">#REF!</definedName>
    <definedName name="DD" localSheetId="15">#REF!</definedName>
    <definedName name="DD" localSheetId="18">#REF!</definedName>
    <definedName name="DD" localSheetId="16">#REF!</definedName>
    <definedName name="DD" localSheetId="12">#REF!</definedName>
    <definedName name="DD" localSheetId="21">#REF!</definedName>
    <definedName name="DD" localSheetId="8">#REF!</definedName>
    <definedName name="DD" localSheetId="20">#REF!</definedName>
    <definedName name="DD" localSheetId="6">#REF!</definedName>
    <definedName name="DD">#REF!</definedName>
    <definedName name="DDATE" localSheetId="22">#REF!</definedName>
    <definedName name="DDATE" localSheetId="23">#REF!</definedName>
    <definedName name="DDATE" localSheetId="17">#REF!</definedName>
    <definedName name="DDATE" localSheetId="15">#REF!</definedName>
    <definedName name="DDATE" localSheetId="18">#REF!</definedName>
    <definedName name="DDATE" localSheetId="16">#REF!</definedName>
    <definedName name="DDATE" localSheetId="12">#REF!</definedName>
    <definedName name="DDATE" localSheetId="21">#REF!</definedName>
    <definedName name="DDATE" localSheetId="8">#REF!</definedName>
    <definedName name="DDATE" localSheetId="20">#REF!</definedName>
    <definedName name="DDATE" localSheetId="6">#REF!</definedName>
    <definedName name="DDATE">#REF!</definedName>
    <definedName name="DKDKFG8TBTB2RT" localSheetId="22">#REF!</definedName>
    <definedName name="DKDKFG8TBTB2RT" localSheetId="23">#REF!</definedName>
    <definedName name="DKDKFG8TBTB2RT" localSheetId="17">#REF!</definedName>
    <definedName name="DKDKFG8TBTB2RT" localSheetId="15">#REF!</definedName>
    <definedName name="DKDKFG8TBTB2RT" localSheetId="18">#REF!</definedName>
    <definedName name="DKDKFG8TBTB2RT" localSheetId="16">#REF!</definedName>
    <definedName name="DKDKFG8TBTB2RT" localSheetId="12">#REF!</definedName>
    <definedName name="DKDKFG8TBTB2RT" localSheetId="21">#REF!</definedName>
    <definedName name="DKDKFG8TBTB2RT" localSheetId="8">#REF!</definedName>
    <definedName name="DKDKFG8TBTB2RT" localSheetId="20">#REF!</definedName>
    <definedName name="DKDKFG8TBTB2RT" localSheetId="6">#REF!</definedName>
    <definedName name="DKDKFG8TBTB2RT">#REF!</definedName>
    <definedName name="DOL" localSheetId="22">#REF!</definedName>
    <definedName name="DOL" localSheetId="23">#REF!</definedName>
    <definedName name="DOL" localSheetId="17">#REF!</definedName>
    <definedName name="DOL" localSheetId="15">#REF!</definedName>
    <definedName name="DOL" localSheetId="18">#REF!</definedName>
    <definedName name="DOL" localSheetId="16">#REF!</definedName>
    <definedName name="DOL" localSheetId="12">#REF!</definedName>
    <definedName name="DOL" localSheetId="21">#REF!</definedName>
    <definedName name="DOL" localSheetId="8">#REF!</definedName>
    <definedName name="DOL" localSheetId="20">#REF!</definedName>
    <definedName name="DOL" localSheetId="6">#REF!</definedName>
    <definedName name="DOL">#REF!</definedName>
    <definedName name="DOLLAR" localSheetId="22">#REF!</definedName>
    <definedName name="DOLLAR" localSheetId="23">#REF!</definedName>
    <definedName name="DOLLAR" localSheetId="17">#REF!</definedName>
    <definedName name="DOLLAR" localSheetId="15">#REF!</definedName>
    <definedName name="DOLLAR" localSheetId="18">#REF!</definedName>
    <definedName name="DOLLAR" localSheetId="16">#REF!</definedName>
    <definedName name="DOLLAR" localSheetId="12">#REF!</definedName>
    <definedName name="DOLLAR" localSheetId="21">#REF!</definedName>
    <definedName name="DOLLAR" localSheetId="8">#REF!</definedName>
    <definedName name="DOLLAR" localSheetId="20">#REF!</definedName>
    <definedName name="DOLLAR" localSheetId="6">#REF!</definedName>
    <definedName name="DOLLAR">#REF!</definedName>
    <definedName name="DV_Cost_Tot" localSheetId="18">[16]Worksheet!$I$63</definedName>
    <definedName name="DV_Cost_Tot" localSheetId="16">[16]Worksheet!$I$63</definedName>
    <definedName name="DV_Cost_Tot" localSheetId="21">[16]Worksheet!$I$63</definedName>
    <definedName name="DV_Cost_Tot" localSheetId="20">[16]Worksheet!$I$63</definedName>
    <definedName name="DV_Cost_Tot">[15]Worksheet!$I$63</definedName>
    <definedName name="DV_Cost_Tot_Mkt" localSheetId="18">[16]Worksheet!$J$63</definedName>
    <definedName name="DV_Cost_Tot_Mkt" localSheetId="16">[16]Worksheet!$J$63</definedName>
    <definedName name="DV_Cost_Tot_Mkt" localSheetId="21">[16]Worksheet!$J$63</definedName>
    <definedName name="DV_Cost_Tot_Mkt" localSheetId="20">[16]Worksheet!$J$63</definedName>
    <definedName name="DV_Cost_Tot_Mkt">[15]Worksheet!$J$63</definedName>
    <definedName name="DV_Grand_Total" localSheetId="22">#REF!</definedName>
    <definedName name="DV_Grand_Total" localSheetId="23">#REF!</definedName>
    <definedName name="DV_Grand_Total" localSheetId="17">#REF!</definedName>
    <definedName name="DV_Grand_Total" localSheetId="15">#REF!</definedName>
    <definedName name="DV_Grand_Total" localSheetId="18">#REF!</definedName>
    <definedName name="DV_Grand_Total" localSheetId="16">#REF!</definedName>
    <definedName name="DV_Grand_Total" localSheetId="12">#REF!</definedName>
    <definedName name="DV_Grand_Total" localSheetId="21">#REF!</definedName>
    <definedName name="DV_Grand_Total" localSheetId="8">#REF!</definedName>
    <definedName name="DV_Grand_Total" localSheetId="20">#REF!</definedName>
    <definedName name="DV_Grand_Total" localSheetId="6">#REF!</definedName>
    <definedName name="DV_Grand_Total">#REF!</definedName>
    <definedName name="DV_Grand_Total_Mkt" localSheetId="22">#REF!</definedName>
    <definedName name="DV_Grand_Total_Mkt" localSheetId="23">#REF!</definedName>
    <definedName name="DV_Grand_Total_Mkt" localSheetId="17">#REF!</definedName>
    <definedName name="DV_Grand_Total_Mkt" localSheetId="15">#REF!</definedName>
    <definedName name="DV_Grand_Total_Mkt" localSheetId="18">#REF!</definedName>
    <definedName name="DV_Grand_Total_Mkt" localSheetId="16">#REF!</definedName>
    <definedName name="DV_Grand_Total_Mkt" localSheetId="12">#REF!</definedName>
    <definedName name="DV_Grand_Total_Mkt" localSheetId="21">#REF!</definedName>
    <definedName name="DV_Grand_Total_Mkt" localSheetId="8">#REF!</definedName>
    <definedName name="DV_Grand_Total_Mkt" localSheetId="20">#REF!</definedName>
    <definedName name="DV_Grand_Total_Mkt" localSheetId="6">#REF!</definedName>
    <definedName name="DV_Grand_Total_Mkt">#REF!</definedName>
    <definedName name="EE" localSheetId="22">#REF!</definedName>
    <definedName name="EE" localSheetId="23">#REF!</definedName>
    <definedName name="EE" localSheetId="17">#REF!</definedName>
    <definedName name="EE" localSheetId="15">#REF!</definedName>
    <definedName name="EE" localSheetId="18">#REF!</definedName>
    <definedName name="EE" localSheetId="16">#REF!</definedName>
    <definedName name="EE" localSheetId="12">#REF!</definedName>
    <definedName name="EE" localSheetId="21">#REF!</definedName>
    <definedName name="EE" localSheetId="8">#REF!</definedName>
    <definedName name="EE" localSheetId="20">#REF!</definedName>
    <definedName name="EE" localSheetId="6">#REF!</definedName>
    <definedName name="EE">#REF!</definedName>
    <definedName name="Eingabe" localSheetId="22">#REF!</definedName>
    <definedName name="Eingabe" localSheetId="23">#REF!</definedName>
    <definedName name="Eingabe" localSheetId="17">#REF!</definedName>
    <definedName name="Eingabe" localSheetId="15">#REF!</definedName>
    <definedName name="Eingabe" localSheetId="18">#REF!</definedName>
    <definedName name="Eingabe" localSheetId="16">#REF!</definedName>
    <definedName name="Eingabe" localSheetId="12">#REF!</definedName>
    <definedName name="Eingabe" localSheetId="21">#REF!</definedName>
    <definedName name="Eingabe" localSheetId="8">#REF!</definedName>
    <definedName name="Eingabe" localSheetId="20">#REF!</definedName>
    <definedName name="Eingabe" localSheetId="6">#REF!</definedName>
    <definedName name="Eingabe">#REF!</definedName>
    <definedName name="Eingabe2" localSheetId="22">#REF!</definedName>
    <definedName name="Eingabe2" localSheetId="23">#REF!</definedName>
    <definedName name="Eingabe2" localSheetId="17">#REF!</definedName>
    <definedName name="Eingabe2" localSheetId="15">#REF!</definedName>
    <definedName name="Eingabe2" localSheetId="18">#REF!</definedName>
    <definedName name="Eingabe2" localSheetId="16">#REF!</definedName>
    <definedName name="Eingabe2" localSheetId="12">#REF!</definedName>
    <definedName name="Eingabe2" localSheetId="21">#REF!</definedName>
    <definedName name="Eingabe2" localSheetId="8">#REF!</definedName>
    <definedName name="Eingabe2" localSheetId="20">#REF!</definedName>
    <definedName name="Eingabe2" localSheetId="6">#REF!</definedName>
    <definedName name="Eingabe2">#REF!</definedName>
    <definedName name="Eingabe3" localSheetId="22">#REF!</definedName>
    <definedName name="Eingabe3" localSheetId="23">#REF!</definedName>
    <definedName name="Eingabe3" localSheetId="17">#REF!</definedName>
    <definedName name="Eingabe3" localSheetId="15">#REF!</definedName>
    <definedName name="Eingabe3" localSheetId="18">#REF!</definedName>
    <definedName name="Eingabe3" localSheetId="16">#REF!</definedName>
    <definedName name="Eingabe3" localSheetId="12">#REF!</definedName>
    <definedName name="Eingabe3" localSheetId="21">#REF!</definedName>
    <definedName name="Eingabe3" localSheetId="8">#REF!</definedName>
    <definedName name="Eingabe3" localSheetId="20">#REF!</definedName>
    <definedName name="Eingabe3" localSheetId="6">#REF!</definedName>
    <definedName name="Eingabe3">#REF!</definedName>
    <definedName name="Eingabe4" localSheetId="22">#REF!</definedName>
    <definedName name="Eingabe4" localSheetId="23">#REF!</definedName>
    <definedName name="Eingabe4" localSheetId="17">#REF!</definedName>
    <definedName name="Eingabe4" localSheetId="15">#REF!</definedName>
    <definedName name="Eingabe4" localSheetId="18">#REF!</definedName>
    <definedName name="Eingabe4" localSheetId="16">#REF!</definedName>
    <definedName name="Eingabe4" localSheetId="12">#REF!</definedName>
    <definedName name="Eingabe4" localSheetId="21">#REF!</definedName>
    <definedName name="Eingabe4" localSheetId="8">#REF!</definedName>
    <definedName name="Eingabe4" localSheetId="20">#REF!</definedName>
    <definedName name="Eingabe4" localSheetId="6">#REF!</definedName>
    <definedName name="Eingabe4">#REF!</definedName>
    <definedName name="ENG_COOLG" localSheetId="22">'[16]DBL LPG시험'!#REF!</definedName>
    <definedName name="ENG_COOLG" localSheetId="23">'[16]DBL LPG시험'!#REF!</definedName>
    <definedName name="ENG_COOLG" localSheetId="18">'[17]DBL LPG시험'!#REF!</definedName>
    <definedName name="ENG_COOLG" localSheetId="16">'[17]DBL LPG시험'!#REF!</definedName>
    <definedName name="ENG_COOLG" localSheetId="21">'[17]DBL LPG시험'!#REF!</definedName>
    <definedName name="ENG_COOLG" localSheetId="8">#REF!</definedName>
    <definedName name="ENG_COOLG" localSheetId="20">'[17]DBL LPG시험'!#REF!</definedName>
    <definedName name="ENG_COOLG" localSheetId="6">#REF!</definedName>
    <definedName name="ENG_COOLG">'[16]DBL LPG시험'!#REF!</definedName>
    <definedName name="Eng_Supp_Dollars_Tot" localSheetId="18">[16]Worksheet!$G$8</definedName>
    <definedName name="Eng_Supp_Dollars_Tot" localSheetId="16">[16]Worksheet!$G$8</definedName>
    <definedName name="Eng_Supp_Dollars_Tot" localSheetId="21">[16]Worksheet!$G$8</definedName>
    <definedName name="Eng_Supp_Dollars_Tot" localSheetId="20">[16]Worksheet!$G$8</definedName>
    <definedName name="Eng_Supp_Dollars_Tot">[15]Worksheet!$G$8</definedName>
    <definedName name="Eng_Supp_Dollars_Tot_Mkt" localSheetId="18">[16]Worksheet!$H$8</definedName>
    <definedName name="Eng_Supp_Dollars_Tot_Mkt" localSheetId="16">[16]Worksheet!$H$8</definedName>
    <definedName name="Eng_Supp_Dollars_Tot_Mkt" localSheetId="21">[16]Worksheet!$H$8</definedName>
    <definedName name="Eng_Supp_Dollars_Tot_Mkt" localSheetId="20">[16]Worksheet!$H$8</definedName>
    <definedName name="Eng_Supp_Dollars_Tot_Mkt">[15]Worksheet!$H$8</definedName>
    <definedName name="ESP" localSheetId="22">#REF!</definedName>
    <definedName name="ESP" localSheetId="23">#REF!</definedName>
    <definedName name="ESP" localSheetId="17">#REF!</definedName>
    <definedName name="ESP" localSheetId="15">#REF!</definedName>
    <definedName name="ESP" localSheetId="18">#REF!</definedName>
    <definedName name="ESP" localSheetId="16">#REF!</definedName>
    <definedName name="ESP" localSheetId="12">#REF!</definedName>
    <definedName name="ESP" localSheetId="21">#REF!</definedName>
    <definedName name="ESP" localSheetId="8">#REF!</definedName>
    <definedName name="ESP" localSheetId="20">#REF!</definedName>
    <definedName name="ESP" localSheetId="6">#REF!</definedName>
    <definedName name="ESP">#REF!</definedName>
    <definedName name="ex" localSheetId="22">#REF!</definedName>
    <definedName name="ex" localSheetId="23">#REF!</definedName>
    <definedName name="ex" localSheetId="17">#REF!</definedName>
    <definedName name="ex" localSheetId="15">#REF!</definedName>
    <definedName name="ex" localSheetId="18">#REF!</definedName>
    <definedName name="ex" localSheetId="16">#REF!</definedName>
    <definedName name="ex" localSheetId="12">#REF!</definedName>
    <definedName name="ex" localSheetId="21">#REF!</definedName>
    <definedName name="ex" localSheetId="8">#REF!</definedName>
    <definedName name="ex" localSheetId="20">#REF!</definedName>
    <definedName name="ex" localSheetId="6">#REF!</definedName>
    <definedName name="ex">#REF!</definedName>
    <definedName name="FF" localSheetId="22">#REF!</definedName>
    <definedName name="FF" localSheetId="23">#REF!</definedName>
    <definedName name="FF" localSheetId="17">#REF!</definedName>
    <definedName name="FF" localSheetId="15">#REF!</definedName>
    <definedName name="FF" localSheetId="18">#REF!</definedName>
    <definedName name="FF" localSheetId="16">#REF!</definedName>
    <definedName name="FF" localSheetId="12">#REF!</definedName>
    <definedName name="FF" localSheetId="21">#REF!</definedName>
    <definedName name="FF" localSheetId="8">#REF!</definedName>
    <definedName name="FF" localSheetId="20">#REF!</definedName>
    <definedName name="FF" localSheetId="6">#REF!</definedName>
    <definedName name="FF">#REF!</definedName>
    <definedName name="FG12TBTB2RTDKDKGMLRT" localSheetId="22">[17]협조전!#REF!</definedName>
    <definedName name="FG12TBTB2RTDKDKGMLRT" localSheetId="23">[17]협조전!#REF!</definedName>
    <definedName name="FG12TBTB2RTDKDKGMLRT" localSheetId="18">[18]협조전!#REF!</definedName>
    <definedName name="FG12TBTB2RTDKDKGMLRT" localSheetId="16">[18]협조전!#REF!</definedName>
    <definedName name="FG12TBTB2RTDKDKGMLRT" localSheetId="21">[18]협조전!#REF!</definedName>
    <definedName name="FG12TBTB2RTDKDKGMLRT" localSheetId="8">#REF!</definedName>
    <definedName name="FG12TBTB2RTDKDKGMLRT" localSheetId="20">[18]협조전!#REF!</definedName>
    <definedName name="FG12TBTB2RTDKDKGMLRT" localSheetId="6">#REF!</definedName>
    <definedName name="FG12TBTB2RTDKDKGMLRT">[17]협조전!#REF!</definedName>
    <definedName name="FG22TBTB3RTDKDKDK" localSheetId="22">[18]차수!#REF!</definedName>
    <definedName name="FG22TBTB3RTDKDKDK" localSheetId="23">[18]차수!#REF!</definedName>
    <definedName name="FG22TBTB3RTDKDKDK" localSheetId="18">[19]차수!#REF!</definedName>
    <definedName name="FG22TBTB3RTDKDKDK" localSheetId="16">[19]차수!#REF!</definedName>
    <definedName name="FG22TBTB3RTDKDKDK" localSheetId="21">[19]차수!#REF!</definedName>
    <definedName name="FG22TBTB3RTDKDKDK" localSheetId="8">#REF!</definedName>
    <definedName name="FG22TBTB3RTDKDKDK" localSheetId="20">[19]차수!#REF!</definedName>
    <definedName name="FG22TBTB3RTDKDKDK" localSheetId="6">#REF!</definedName>
    <definedName name="FG22TBTB3RTDKDKDK">[18]차수!#REF!</definedName>
    <definedName name="FGPRTBTB1RTDKDK" localSheetId="22">#REF!</definedName>
    <definedName name="FGPRTBTB1RTDKDK" localSheetId="23">#REF!</definedName>
    <definedName name="FGPRTBTB1RTDKDK" localSheetId="17">#REF!</definedName>
    <definedName name="FGPRTBTB1RTDKDK" localSheetId="15">#REF!</definedName>
    <definedName name="FGPRTBTB1RTDKDK" localSheetId="18">#REF!</definedName>
    <definedName name="FGPRTBTB1RTDKDK" localSheetId="16">#REF!</definedName>
    <definedName name="FGPRTBTB1RTDKDK" localSheetId="12">#REF!</definedName>
    <definedName name="FGPRTBTB1RTDKDK" localSheetId="21">#REF!</definedName>
    <definedName name="FGPRTBTB1RTDKDK" localSheetId="8">#REF!</definedName>
    <definedName name="FGPRTBTB1RTDKDK" localSheetId="20">#REF!</definedName>
    <definedName name="FGPRTBTB1RTDKDK" localSheetId="6">#REF!</definedName>
    <definedName name="FGPRTBTB1RTDKDK">#REF!</definedName>
    <definedName name="FGRKBS11TBTB3RTDKDK" localSheetId="22">[19]협조전!#REF!</definedName>
    <definedName name="FGRKBS11TBTB3RTDKDK" localSheetId="23">[19]협조전!#REF!</definedName>
    <definedName name="FGRKBS11TBTB3RTDKDK" localSheetId="18">[20]협조전!#REF!</definedName>
    <definedName name="FGRKBS11TBTB3RTDKDK" localSheetId="16">[20]협조전!#REF!</definedName>
    <definedName name="FGRKBS11TBTB3RTDKDK" localSheetId="21">[20]협조전!#REF!</definedName>
    <definedName name="FGRKBS11TBTB3RTDKDK" localSheetId="8">#REF!</definedName>
    <definedName name="FGRKBS11TBTB3RTDKDK" localSheetId="20">[20]협조전!#REF!</definedName>
    <definedName name="FGRKBS11TBTB3RTDKDK" localSheetId="6">#REF!</definedName>
    <definedName name="FGRKBS11TBTB3RTDKDK">[19]협조전!#REF!</definedName>
    <definedName name="fgRKBS8TBTB3RT" localSheetId="22">[19]협조전!#REF!</definedName>
    <definedName name="fgRKBS8TBTB3RT" localSheetId="23">[19]협조전!#REF!</definedName>
    <definedName name="fgRKBS8TBTB3RT" localSheetId="18">[20]협조전!#REF!</definedName>
    <definedName name="fgRKBS8TBTB3RT" localSheetId="16">[20]협조전!#REF!</definedName>
    <definedName name="fgRKBS8TBTB3RT" localSheetId="21">[20]협조전!#REF!</definedName>
    <definedName name="fgRKBS8TBTB3RT" localSheetId="8">#REF!</definedName>
    <definedName name="fgRKBS8TBTB3RT" localSheetId="20">[20]협조전!#REF!</definedName>
    <definedName name="fgRKBS8TBTB3RT" localSheetId="6">#REF!</definedName>
    <definedName name="fgRKBS8TBTB3RT">[19]협조전!#REF!</definedName>
    <definedName name="fgRKRKRKRKRKTBTB2RTDKDK" localSheetId="22">#REF!</definedName>
    <definedName name="fgRKRKRKRKRKTBTB2RTDKDK" localSheetId="23">#REF!</definedName>
    <definedName name="fgRKRKRKRKRKTBTB2RTDKDK" localSheetId="17">#REF!</definedName>
    <definedName name="fgRKRKRKRKRKTBTB2RTDKDK" localSheetId="15">#REF!</definedName>
    <definedName name="fgRKRKRKRKRKTBTB2RTDKDK" localSheetId="18">#REF!</definedName>
    <definedName name="fgRKRKRKRKRKTBTB2RTDKDK" localSheetId="16">#REF!</definedName>
    <definedName name="fgRKRKRKRKRKTBTB2RTDKDK" localSheetId="12">#REF!</definedName>
    <definedName name="fgRKRKRKRKRKTBTB2RTDKDK" localSheetId="21">#REF!</definedName>
    <definedName name="fgRKRKRKRKRKTBTB2RTDKDK" localSheetId="8">#REF!</definedName>
    <definedName name="fgRKRKRKRKRKTBTB2RTDKDK" localSheetId="20">#REF!</definedName>
    <definedName name="fgRKRKRKRKRKTBTB2RTDKDK" localSheetId="6">#REF!</definedName>
    <definedName name="fgRKRKRKRKRKTBTB2RTDKDK">#REF!</definedName>
    <definedName name="FGtbtbspspsprtdkdk" localSheetId="22">[20]BUS제원1!#REF!</definedName>
    <definedName name="FGtbtbspspsprtdkdk" localSheetId="23">[20]BUS제원1!#REF!</definedName>
    <definedName name="FGtbtbspspsprtdkdk" localSheetId="18">[21]BUS제원1!#REF!</definedName>
    <definedName name="FGtbtbspspsprtdkdk" localSheetId="16">[21]BUS제원1!#REF!</definedName>
    <definedName name="FGtbtbspspsprtdkdk" localSheetId="21">[21]BUS제원1!#REF!</definedName>
    <definedName name="FGtbtbspspsprtdkdk" localSheetId="8">#REF!</definedName>
    <definedName name="FGtbtbspspsprtdkdk" localSheetId="20">[21]BUS제원1!#REF!</definedName>
    <definedName name="FGtbtbspspsprtdkdk" localSheetId="6">#REF!</definedName>
    <definedName name="FGtbtbspspsprtdkdk">[20]BUS제원1!#REF!</definedName>
    <definedName name="Fixture_Cost_Tot" localSheetId="18">[16]Worksheet!$O$13</definedName>
    <definedName name="Fixture_Cost_Tot" localSheetId="16">[16]Worksheet!$O$13</definedName>
    <definedName name="Fixture_Cost_Tot" localSheetId="21">[16]Worksheet!$O$13</definedName>
    <definedName name="Fixture_Cost_Tot" localSheetId="20">[16]Worksheet!$O$13</definedName>
    <definedName name="Fixture_Cost_Tot">[15]Worksheet!$O$13</definedName>
    <definedName name="FRF" localSheetId="22">#REF!</definedName>
    <definedName name="FRF" localSheetId="23">#REF!</definedName>
    <definedName name="FRF" localSheetId="17">#REF!</definedName>
    <definedName name="FRF" localSheetId="15">#REF!</definedName>
    <definedName name="FRF" localSheetId="18">#REF!</definedName>
    <definedName name="FRF" localSheetId="16">#REF!</definedName>
    <definedName name="FRF" localSheetId="12">#REF!</definedName>
    <definedName name="FRF" localSheetId="21">#REF!</definedName>
    <definedName name="FRF" localSheetId="8">#REF!</definedName>
    <definedName name="FRF" localSheetId="20">#REF!</definedName>
    <definedName name="FRF" localSheetId="6">#REF!</definedName>
    <definedName name="FRF">#REF!</definedName>
    <definedName name="FS_F_VW_01_34381_1__JV_FS_PRAESENTATIONEN_" localSheetId="18">[22]home!$B$6:$AN$6</definedName>
    <definedName name="FS_F_VW_01_34381_1__JV_FS_PRAESENTATIONEN_" localSheetId="16">[22]home!$B$6:$AN$6</definedName>
    <definedName name="FS_F_VW_01_34381_1__JV_FS_PRAESENTATIONEN_" localSheetId="21">[22]home!$B$6:$AN$6</definedName>
    <definedName name="FS_F_VW_01_34381_1__JV_FS_PRAESENTATIONEN_" localSheetId="20">[22]home!$B$6:$AN$6</definedName>
    <definedName name="FS_F_VW_01_34381_1__JV_FS_PRAESENTATIONEN_">[21]home!$B$6:$AN$6</definedName>
    <definedName name="FS_F_VW_01_34381_1__JV_FS_REC_SAVING_" localSheetId="18">[22]home!$B$4745:$M$4745</definedName>
    <definedName name="FS_F_VW_01_34381_1__JV_FS_REC_SAVING_" localSheetId="16">[22]home!$B$4745:$M$4745</definedName>
    <definedName name="FS_F_VW_01_34381_1__JV_FS_REC_SAVING_" localSheetId="21">[22]home!$B$4745:$M$4745</definedName>
    <definedName name="FS_F_VW_01_34381_1__JV_FS_REC_SAVING_" localSheetId="20">[22]home!$B$4745:$M$4745</definedName>
    <definedName name="FS_F_VW_01_34381_1__JV_FS_REC_SAVING_">[21]home!$B$4745:$M$4745</definedName>
    <definedName name="FS_F_VW_01_34381_1_1__V_FS_BAUSTUFE_VORGABEN_STK_" localSheetId="18">[22]home!$B$1449:$D$1449</definedName>
    <definedName name="FS_F_VW_01_34381_1_1__V_FS_BAUSTUFE_VORGABEN_STK_" localSheetId="16">[22]home!$B$1449:$D$1449</definedName>
    <definedName name="FS_F_VW_01_34381_1_1__V_FS_BAUSTUFE_VORGABEN_STK_" localSheetId="21">[22]home!$B$1449:$D$1449</definedName>
    <definedName name="FS_F_VW_01_34381_1_1__V_FS_BAUSTUFE_VORGABEN_STK_" localSheetId="20">[22]home!$B$1449:$D$1449</definedName>
    <definedName name="FS_F_VW_01_34381_1_1__V_FS_BAUSTUFE_VORGABEN_STK_">[21]home!$B$1449:$D$1449</definedName>
    <definedName name="FS_F_VW_01_34381_1_12869_VW__JV_FS_BIDDERS_" localSheetId="18">[22]home!$B$3073:$L$3073</definedName>
    <definedName name="FS_F_VW_01_34381_1_12869_VW__JV_FS_BIDDERS_" localSheetId="16">[22]home!$B$3073:$L$3073</definedName>
    <definedName name="FS_F_VW_01_34381_1_12869_VW__JV_FS_BIDDERS_" localSheetId="21">[22]home!$B$3073:$L$3073</definedName>
    <definedName name="FS_F_VW_01_34381_1_12869_VW__JV_FS_BIDDERS_" localSheetId="20">[22]home!$B$3073:$L$3073</definedName>
    <definedName name="FS_F_VW_01_34381_1_12869_VW__JV_FS_BIDDERS_">[21]home!$B$3073:$L$3073</definedName>
    <definedName name="FS_F_VW_01_34381_1_13030_VW__JV_FS_BIDDERS_" localSheetId="18">[22]home!$B$3047:$L$3047</definedName>
    <definedName name="FS_F_VW_01_34381_1_13030_VW__JV_FS_BIDDERS_" localSheetId="16">[22]home!$B$3047:$L$3047</definedName>
    <definedName name="FS_F_VW_01_34381_1_13030_VW__JV_FS_BIDDERS_" localSheetId="21">[22]home!$B$3047:$L$3047</definedName>
    <definedName name="FS_F_VW_01_34381_1_13030_VW__JV_FS_BIDDERS_" localSheetId="20">[22]home!$B$3047:$L$3047</definedName>
    <definedName name="FS_F_VW_01_34381_1_13030_VW__JV_FS_BIDDERS_">[21]home!$B$3047:$L$3047</definedName>
    <definedName name="FS_F_VW_01_34381_1_1331_BX__JV_FS_BIDDERS_" localSheetId="18">[22]home!$B$3068:$L$3068</definedName>
    <definedName name="FS_F_VW_01_34381_1_1331_BX__JV_FS_BIDDERS_" localSheetId="16">[22]home!$B$3068:$L$3068</definedName>
    <definedName name="FS_F_VW_01_34381_1_1331_BX__JV_FS_BIDDERS_" localSheetId="21">[22]home!$B$3068:$L$3068</definedName>
    <definedName name="FS_F_VW_01_34381_1_1331_BX__JV_FS_BIDDERS_" localSheetId="20">[22]home!$B$3068:$L$3068</definedName>
    <definedName name="FS_F_VW_01_34381_1_1331_BX__JV_FS_BIDDERS_">[21]home!$B$3068:$L$3068</definedName>
    <definedName name="FS_F_VW_01_34381_1_1433_BX__JV_FS_BIDDERS_" localSheetId="18">[22]home!$B$3060:$L$3060</definedName>
    <definedName name="FS_F_VW_01_34381_1_1433_BX__JV_FS_BIDDERS_" localSheetId="16">[22]home!$B$3060:$L$3060</definedName>
    <definedName name="FS_F_VW_01_34381_1_1433_BX__JV_FS_BIDDERS_" localSheetId="21">[22]home!$B$3060:$L$3060</definedName>
    <definedName name="FS_F_VW_01_34381_1_1433_BX__JV_FS_BIDDERS_" localSheetId="20">[22]home!$B$3060:$L$3060</definedName>
    <definedName name="FS_F_VW_01_34381_1_1433_BX__JV_FS_BIDDERS_">[21]home!$B$3060:$L$3060</definedName>
    <definedName name="FS_F_VW_01_34381_1_1440_VW__JV_FS_BIDDERS_" localSheetId="18">[22]home!$B$3038:$L$3038</definedName>
    <definedName name="FS_F_VW_01_34381_1_1440_VW__JV_FS_BIDDERS_" localSheetId="16">[22]home!$B$3038:$L$3038</definedName>
    <definedName name="FS_F_VW_01_34381_1_1440_VW__JV_FS_BIDDERS_" localSheetId="21">[22]home!$B$3038:$L$3038</definedName>
    <definedName name="FS_F_VW_01_34381_1_1440_VW__JV_FS_BIDDERS_" localSheetId="20">[22]home!$B$3038:$L$3038</definedName>
    <definedName name="FS_F_VW_01_34381_1_1440_VW__JV_FS_BIDDERS_">[21]home!$B$3038:$L$3038</definedName>
    <definedName name="FS_F_VW_01_34381_1_1441_BX__JV_FS_BIDDERS_" localSheetId="18">[22]home!$B$3062:$L$3062</definedName>
    <definedName name="FS_F_VW_01_34381_1_1441_BX__JV_FS_BIDDERS_" localSheetId="16">[22]home!$B$3062:$L$3062</definedName>
    <definedName name="FS_F_VW_01_34381_1_1441_BX__JV_FS_BIDDERS_" localSheetId="21">[22]home!$B$3062:$L$3062</definedName>
    <definedName name="FS_F_VW_01_34381_1_1441_BX__JV_FS_BIDDERS_" localSheetId="20">[22]home!$B$3062:$L$3062</definedName>
    <definedName name="FS_F_VW_01_34381_1_1441_BX__JV_FS_BIDDERS_">[21]home!$B$3062:$L$3062</definedName>
    <definedName name="FS_F_VW_01_34381_1_1480_BX__JV_FS_BIDDERS_" localSheetId="18">[22]home!$B$3077:$L$3077</definedName>
    <definedName name="FS_F_VW_01_34381_1_1480_BX__JV_FS_BIDDERS_" localSheetId="16">[22]home!$B$3077:$L$3077</definedName>
    <definedName name="FS_F_VW_01_34381_1_1480_BX__JV_FS_BIDDERS_" localSheetId="21">[22]home!$B$3077:$L$3077</definedName>
    <definedName name="FS_F_VW_01_34381_1_1480_BX__JV_FS_BIDDERS_" localSheetId="20">[22]home!$B$3077:$L$3077</definedName>
    <definedName name="FS_F_VW_01_34381_1_1480_BX__JV_FS_BIDDERS_">[21]home!$B$3077:$L$3077</definedName>
    <definedName name="FS_F_VW_01_34381_1_1553_BX__JV_FS_BIDDERS_" localSheetId="18">[22]home!$B$3040:$L$3040</definedName>
    <definedName name="FS_F_VW_01_34381_1_1553_BX__JV_FS_BIDDERS_" localSheetId="16">[22]home!$B$3040:$L$3040</definedName>
    <definedName name="FS_F_VW_01_34381_1_1553_BX__JV_FS_BIDDERS_" localSheetId="21">[22]home!$B$3040:$L$3040</definedName>
    <definedName name="FS_F_VW_01_34381_1_1553_BX__JV_FS_BIDDERS_" localSheetId="20">[22]home!$B$3040:$L$3040</definedName>
    <definedName name="FS_F_VW_01_34381_1_1553_BX__JV_FS_BIDDERS_">[21]home!$B$3040:$L$3040</definedName>
    <definedName name="FS_F_VW_01_34381_1_158__JV_FS_REC_LIEF_" localSheetId="18">[22]home!$B$4670:$P$4670</definedName>
    <definedName name="FS_F_VW_01_34381_1_158__JV_FS_REC_LIEF_" localSheetId="16">[22]home!$B$4670:$P$4670</definedName>
    <definedName name="FS_F_VW_01_34381_1_158__JV_FS_REC_LIEF_" localSheetId="21">[22]home!$B$4670:$P$4670</definedName>
    <definedName name="FS_F_VW_01_34381_1_158__JV_FS_REC_LIEF_" localSheetId="20">[22]home!$B$4670:$P$4670</definedName>
    <definedName name="FS_F_VW_01_34381_1_158__JV_FS_REC_LIEF_">[21]home!$B$4670:$P$4670</definedName>
    <definedName name="FS_F_VW_01_34381_1_158_1__JV_FS_BAUSTUFE_ANGEBOTE_WAE_" localSheetId="18">[22]home!$B$566:$E$566</definedName>
    <definedName name="FS_F_VW_01_34381_1_158_1__JV_FS_BAUSTUFE_ANGEBOTE_WAE_" localSheetId="16">[22]home!$B$566:$E$566</definedName>
    <definedName name="FS_F_VW_01_34381_1_158_1__JV_FS_BAUSTUFE_ANGEBOTE_WAE_" localSheetId="21">[22]home!$B$566:$E$566</definedName>
    <definedName name="FS_F_VW_01_34381_1_158_1__JV_FS_BAUSTUFE_ANGEBOTE_WAE_" localSheetId="20">[22]home!$B$566:$E$566</definedName>
    <definedName name="FS_F_VW_01_34381_1_158_1__JV_FS_BAUSTUFE_ANGEBOTE_WAE_">[21]home!$B$566:$E$566</definedName>
    <definedName name="FS_F_VW_01_34381_1_158_11__JV_FS_REC_" localSheetId="18">[22]home!$B$3479:$Q$3479</definedName>
    <definedName name="FS_F_VW_01_34381_1_158_11__JV_FS_REC_" localSheetId="16">[22]home!$B$3479:$Q$3479</definedName>
    <definedName name="FS_F_VW_01_34381_1_158_11__JV_FS_REC_" localSheetId="21">[22]home!$B$3479:$Q$3479</definedName>
    <definedName name="FS_F_VW_01_34381_1_158_11__JV_FS_REC_" localSheetId="20">[22]home!$B$3479:$Q$3479</definedName>
    <definedName name="FS_F_VW_01_34381_1_158_11__JV_FS_REC_">[21]home!$B$3479:$Q$3479</definedName>
    <definedName name="FS_F_VW_01_34381_1_158_2__JV_FS_BAUSTUFE_ANGEBOTE_WAE_" localSheetId="18">[22]home!$B$567:$E$567</definedName>
    <definedName name="FS_F_VW_01_34381_1_158_2__JV_FS_BAUSTUFE_ANGEBOTE_WAE_" localSheetId="16">[22]home!$B$567:$E$567</definedName>
    <definedName name="FS_F_VW_01_34381_1_158_2__JV_FS_BAUSTUFE_ANGEBOTE_WAE_" localSheetId="21">[22]home!$B$567:$E$567</definedName>
    <definedName name="FS_F_VW_01_34381_1_158_2__JV_FS_BAUSTUFE_ANGEBOTE_WAE_" localSheetId="20">[22]home!$B$567:$E$567</definedName>
    <definedName name="FS_F_VW_01_34381_1_158_2__JV_FS_BAUSTUFE_ANGEBOTE_WAE_">[21]home!$B$567:$E$567</definedName>
    <definedName name="FS_F_VW_01_34381_1_158_28__JV_FS_REC_" localSheetId="18">[22]home!$B$3480:$Q$3480</definedName>
    <definedName name="FS_F_VW_01_34381_1_158_28__JV_FS_REC_" localSheetId="16">[22]home!$B$3480:$Q$3480</definedName>
    <definedName name="FS_F_VW_01_34381_1_158_28__JV_FS_REC_" localSheetId="21">[22]home!$B$3480:$Q$3480</definedName>
    <definedName name="FS_F_VW_01_34381_1_158_28__JV_FS_REC_" localSheetId="20">[22]home!$B$3480:$Q$3480</definedName>
    <definedName name="FS_F_VW_01_34381_1_158_28__JV_FS_REC_">[21]home!$B$3480:$Q$3480</definedName>
    <definedName name="FS_F_VW_01_34381_1_158_37__JV_FS_REC_" localSheetId="18">[22]home!$B$3481:$Q$3481</definedName>
    <definedName name="FS_F_VW_01_34381_1_158_37__JV_FS_REC_" localSheetId="16">[22]home!$B$3481:$Q$3481</definedName>
    <definedName name="FS_F_VW_01_34381_1_158_37__JV_FS_REC_" localSheetId="21">[22]home!$B$3481:$Q$3481</definedName>
    <definedName name="FS_F_VW_01_34381_1_158_37__JV_FS_REC_" localSheetId="20">[22]home!$B$3481:$Q$3481</definedName>
    <definedName name="FS_F_VW_01_34381_1_158_37__JV_FS_REC_">[21]home!$B$3481:$Q$3481</definedName>
    <definedName name="FS_F_VW_01_34381_1_158_46__JV_FS_REC_" localSheetId="18">[22]home!$B$3482:$Q$3482</definedName>
    <definedName name="FS_F_VW_01_34381_1_158_46__JV_FS_REC_" localSheetId="16">[22]home!$B$3482:$Q$3482</definedName>
    <definedName name="FS_F_VW_01_34381_1_158_46__JV_FS_REC_" localSheetId="21">[22]home!$B$3482:$Q$3482</definedName>
    <definedName name="FS_F_VW_01_34381_1_158_46__JV_FS_REC_" localSheetId="20">[22]home!$B$3482:$Q$3482</definedName>
    <definedName name="FS_F_VW_01_34381_1_158_46__JV_FS_REC_">[21]home!$B$3482:$Q$3482</definedName>
    <definedName name="FS_F_VW_01_34381_1_158_68__JV_FS_REC_" localSheetId="18">[22]home!$B$3483:$Q$3483</definedName>
    <definedName name="FS_F_VW_01_34381_1_158_68__JV_FS_REC_" localSheetId="16">[22]home!$B$3483:$Q$3483</definedName>
    <definedName name="FS_F_VW_01_34381_1_158_68__JV_FS_REC_" localSheetId="21">[22]home!$B$3483:$Q$3483</definedName>
    <definedName name="FS_F_VW_01_34381_1_158_68__JV_FS_REC_" localSheetId="20">[22]home!$B$3483:$Q$3483</definedName>
    <definedName name="FS_F_VW_01_34381_1_158_68__JV_FS_REC_">[21]home!$B$3483:$Q$3483</definedName>
    <definedName name="FS_F_VW_01_34381_1_158_VW__JV_FS_BIDDERS_" localSheetId="18">[22]home!$B$3052:$L$3052</definedName>
    <definedName name="FS_F_VW_01_34381_1_158_VW__JV_FS_BIDDERS_" localSheetId="16">[22]home!$B$3052:$L$3052</definedName>
    <definedName name="FS_F_VW_01_34381_1_158_VW__JV_FS_BIDDERS_" localSheetId="21">[22]home!$B$3052:$L$3052</definedName>
    <definedName name="FS_F_VW_01_34381_1_158_VW__JV_FS_BIDDERS_" localSheetId="20">[22]home!$B$3052:$L$3052</definedName>
    <definedName name="FS_F_VW_01_34381_1_158_VW__JV_FS_BIDDERS_">[21]home!$B$3052:$L$3052</definedName>
    <definedName name="FS_F_VW_01_34381_1_160_ST__JV_FS_BIDDERS_" localSheetId="18">[22]home!$B$3035:$L$3035</definedName>
    <definedName name="FS_F_VW_01_34381_1_160_ST__JV_FS_BIDDERS_" localSheetId="16">[22]home!$B$3035:$L$3035</definedName>
    <definedName name="FS_F_VW_01_34381_1_160_ST__JV_FS_BIDDERS_" localSheetId="21">[22]home!$B$3035:$L$3035</definedName>
    <definedName name="FS_F_VW_01_34381_1_160_ST__JV_FS_BIDDERS_" localSheetId="20">[22]home!$B$3035:$L$3035</definedName>
    <definedName name="FS_F_VW_01_34381_1_160_ST__JV_FS_BIDDERS_">[21]home!$B$3035:$L$3035</definedName>
    <definedName name="FS_F_VW_01_34381_1_161_BX__JV_FS_BIDDERS_" localSheetId="18">[22]home!$B$3075:$L$3075</definedName>
    <definedName name="FS_F_VW_01_34381_1_161_BX__JV_FS_BIDDERS_" localSheetId="16">[22]home!$B$3075:$L$3075</definedName>
    <definedName name="FS_F_VW_01_34381_1_161_BX__JV_FS_BIDDERS_" localSheetId="21">[22]home!$B$3075:$L$3075</definedName>
    <definedName name="FS_F_VW_01_34381_1_161_BX__JV_FS_BIDDERS_" localSheetId="20">[22]home!$B$3075:$L$3075</definedName>
    <definedName name="FS_F_VW_01_34381_1_161_BX__JV_FS_BIDDERS_">[21]home!$B$3075:$L$3075</definedName>
    <definedName name="FS_F_VW_01_34381_1_18245_MX__JV_FS_BIDDERS_" localSheetId="18">[22]home!$B$3058:$L$3058</definedName>
    <definedName name="FS_F_VW_01_34381_1_18245_MX__JV_FS_BIDDERS_" localSheetId="16">[22]home!$B$3058:$L$3058</definedName>
    <definedName name="FS_F_VW_01_34381_1_18245_MX__JV_FS_BIDDERS_" localSheetId="21">[22]home!$B$3058:$L$3058</definedName>
    <definedName name="FS_F_VW_01_34381_1_18245_MX__JV_FS_BIDDERS_" localSheetId="20">[22]home!$B$3058:$L$3058</definedName>
    <definedName name="FS_F_VW_01_34381_1_18245_MX__JV_FS_BIDDERS_">[21]home!$B$3058:$L$3058</definedName>
    <definedName name="FS_F_VW_01_34381_1_183_VW__JV_FS_BIDDERS_" localSheetId="18">[22]home!$B$3042:$L$3042</definedName>
    <definedName name="FS_F_VW_01_34381_1_183_VW__JV_FS_BIDDERS_" localSheetId="16">[22]home!$B$3042:$L$3042</definedName>
    <definedName name="FS_F_VW_01_34381_1_183_VW__JV_FS_BIDDERS_" localSheetId="21">[22]home!$B$3042:$L$3042</definedName>
    <definedName name="FS_F_VW_01_34381_1_183_VW__JV_FS_BIDDERS_" localSheetId="20">[22]home!$B$3042:$L$3042</definedName>
    <definedName name="FS_F_VW_01_34381_1_183_VW__JV_FS_BIDDERS_">[21]home!$B$3042:$L$3042</definedName>
    <definedName name="FS_F_VW_01_34381_1_1892_RR__JV_FS_BIDDERS_" localSheetId="18">[22]home!$B$3037:$L$3037</definedName>
    <definedName name="FS_F_VW_01_34381_1_1892_RR__JV_FS_BIDDERS_" localSheetId="16">[22]home!$B$3037:$L$3037</definedName>
    <definedName name="FS_F_VW_01_34381_1_1892_RR__JV_FS_BIDDERS_" localSheetId="21">[22]home!$B$3037:$L$3037</definedName>
    <definedName name="FS_F_VW_01_34381_1_1892_RR__JV_FS_BIDDERS_" localSheetId="20">[22]home!$B$3037:$L$3037</definedName>
    <definedName name="FS_F_VW_01_34381_1_1892_RR__JV_FS_BIDDERS_">[21]home!$B$3037:$L$3037</definedName>
    <definedName name="FS_F_VW_01_34381_1_19745_RR__JV_FS_BIDDERS_" localSheetId="18">[22]home!$B$3066:$L$3066</definedName>
    <definedName name="FS_F_VW_01_34381_1_19745_RR__JV_FS_BIDDERS_" localSheetId="16">[22]home!$B$3066:$L$3066</definedName>
    <definedName name="FS_F_VW_01_34381_1_19745_RR__JV_FS_BIDDERS_" localSheetId="21">[22]home!$B$3066:$L$3066</definedName>
    <definedName name="FS_F_VW_01_34381_1_19745_RR__JV_FS_BIDDERS_" localSheetId="20">[22]home!$B$3066:$L$3066</definedName>
    <definedName name="FS_F_VW_01_34381_1_19745_RR__JV_FS_BIDDERS_">[21]home!$B$3066:$L$3066</definedName>
    <definedName name="FS_F_VW_01_34381_1_2__V_FS_BAUSTUFE_VORGABEN_STK_" localSheetId="18">[22]home!$B$1450:$D$1450</definedName>
    <definedName name="FS_F_VW_01_34381_1_2__V_FS_BAUSTUFE_VORGABEN_STK_" localSheetId="16">[22]home!$B$1450:$D$1450</definedName>
    <definedName name="FS_F_VW_01_34381_1_2__V_FS_BAUSTUFE_VORGABEN_STK_" localSheetId="21">[22]home!$B$1450:$D$1450</definedName>
    <definedName name="FS_F_VW_01_34381_1_2__V_FS_BAUSTUFE_VORGABEN_STK_" localSheetId="20">[22]home!$B$1450:$D$1450</definedName>
    <definedName name="FS_F_VW_01_34381_1_2__V_FS_BAUSTUFE_VORGABEN_STK_">[21]home!$B$1450:$D$1450</definedName>
    <definedName name="FS_F_VW_01_34381_1_20477_MX__JV_FS_BIDDERS_" localSheetId="18">[22]home!$B$3065:$L$3065</definedName>
    <definedName name="FS_F_VW_01_34381_1_20477_MX__JV_FS_BIDDERS_" localSheetId="16">[22]home!$B$3065:$L$3065</definedName>
    <definedName name="FS_F_VW_01_34381_1_20477_MX__JV_FS_BIDDERS_" localSheetId="21">[22]home!$B$3065:$L$3065</definedName>
    <definedName name="FS_F_VW_01_34381_1_20477_MX__JV_FS_BIDDERS_" localSheetId="20">[22]home!$B$3065:$L$3065</definedName>
    <definedName name="FS_F_VW_01_34381_1_20477_MX__JV_FS_BIDDERS_">[21]home!$B$3065:$L$3065</definedName>
    <definedName name="FS_F_VW_01_34381_1_2147_IT__JV_FS_BIDDERS_" localSheetId="18">[22]home!$B$3046:$L$3046</definedName>
    <definedName name="FS_F_VW_01_34381_1_2147_IT__JV_FS_BIDDERS_" localSheetId="16">[22]home!$B$3046:$L$3046</definedName>
    <definedName name="FS_F_VW_01_34381_1_2147_IT__JV_FS_BIDDERS_" localSheetId="21">[22]home!$B$3046:$L$3046</definedName>
    <definedName name="FS_F_VW_01_34381_1_2147_IT__JV_FS_BIDDERS_" localSheetId="20">[22]home!$B$3046:$L$3046</definedName>
    <definedName name="FS_F_VW_01_34381_1_2147_IT__JV_FS_BIDDERS_">[21]home!$B$3046:$L$3046</definedName>
    <definedName name="FS_F_VW_01_34381_1_2149_IT__JV_FS_BIDDERS_" localSheetId="18">[22]home!$B$3071:$L$3071</definedName>
    <definedName name="FS_F_VW_01_34381_1_2149_IT__JV_FS_BIDDERS_" localSheetId="16">[22]home!$B$3071:$L$3071</definedName>
    <definedName name="FS_F_VW_01_34381_1_2149_IT__JV_FS_BIDDERS_" localSheetId="21">[22]home!$B$3071:$L$3071</definedName>
    <definedName name="FS_F_VW_01_34381_1_2149_IT__JV_FS_BIDDERS_" localSheetId="20">[22]home!$B$3071:$L$3071</definedName>
    <definedName name="FS_F_VW_01_34381_1_2149_IT__JV_FS_BIDDERS_">[21]home!$B$3071:$L$3071</definedName>
    <definedName name="FS_F_VW_01_34381_1_2278_AU__JV_FS_BIDDERS_" localSheetId="18">[22]home!$B$3067:$L$3067</definedName>
    <definedName name="FS_F_VW_01_34381_1_2278_AU__JV_FS_BIDDERS_" localSheetId="16">[22]home!$B$3067:$L$3067</definedName>
    <definedName name="FS_F_VW_01_34381_1_2278_AU__JV_FS_BIDDERS_" localSheetId="21">[22]home!$B$3067:$L$3067</definedName>
    <definedName name="FS_F_VW_01_34381_1_2278_AU__JV_FS_BIDDERS_" localSheetId="20">[22]home!$B$3067:$L$3067</definedName>
    <definedName name="FS_F_VW_01_34381_1_2278_AU__JV_FS_BIDDERS_">[21]home!$B$3067:$L$3067</definedName>
    <definedName name="FS_F_VW_01_34381_1_22805_VW__JV_FS_BIDDERS_" localSheetId="18">[22]home!$B$3057:$L$3057</definedName>
    <definedName name="FS_F_VW_01_34381_1_22805_VW__JV_FS_BIDDERS_" localSheetId="16">[22]home!$B$3057:$L$3057</definedName>
    <definedName name="FS_F_VW_01_34381_1_22805_VW__JV_FS_BIDDERS_" localSheetId="21">[22]home!$B$3057:$L$3057</definedName>
    <definedName name="FS_F_VW_01_34381_1_22805_VW__JV_FS_BIDDERS_" localSheetId="20">[22]home!$B$3057:$L$3057</definedName>
    <definedName name="FS_F_VW_01_34381_1_22805_VW__JV_FS_BIDDERS_">[21]home!$B$3057:$L$3057</definedName>
    <definedName name="FS_F_VW_01_34381_1_2363_AU__JV_FS_BIDDERS_" localSheetId="18">[22]home!$B$3053:$L$3053</definedName>
    <definedName name="FS_F_VW_01_34381_1_2363_AU__JV_FS_BIDDERS_" localSheetId="16">[22]home!$B$3053:$L$3053</definedName>
    <definedName name="FS_F_VW_01_34381_1_2363_AU__JV_FS_BIDDERS_" localSheetId="21">[22]home!$B$3053:$L$3053</definedName>
    <definedName name="FS_F_VW_01_34381_1_2363_AU__JV_FS_BIDDERS_" localSheetId="20">[22]home!$B$3053:$L$3053</definedName>
    <definedName name="FS_F_VW_01_34381_1_2363_AU__JV_FS_BIDDERS_">[21]home!$B$3053:$L$3053</definedName>
    <definedName name="FS_F_VW_01_34381_1_2365_AU__JV_FS_BIDDERS_" localSheetId="18">[22]home!$B$3043:$L$3043</definedName>
    <definedName name="FS_F_VW_01_34381_1_2365_AU__JV_FS_BIDDERS_" localSheetId="16">[22]home!$B$3043:$L$3043</definedName>
    <definedName name="FS_F_VW_01_34381_1_2365_AU__JV_FS_BIDDERS_" localSheetId="21">[22]home!$B$3043:$L$3043</definedName>
    <definedName name="FS_F_VW_01_34381_1_2365_AU__JV_FS_BIDDERS_" localSheetId="20">[22]home!$B$3043:$L$3043</definedName>
    <definedName name="FS_F_VW_01_34381_1_2365_AU__JV_FS_BIDDERS_">[21]home!$B$3043:$L$3043</definedName>
    <definedName name="FS_F_VW_01_34381_1_24968_US__JV_FS_BIDDERS_" localSheetId="18">[22]home!$B$3048:$L$3048</definedName>
    <definedName name="FS_F_VW_01_34381_1_24968_US__JV_FS_BIDDERS_" localSheetId="16">[22]home!$B$3048:$L$3048</definedName>
    <definedName name="FS_F_VW_01_34381_1_24968_US__JV_FS_BIDDERS_" localSheetId="21">[22]home!$B$3048:$L$3048</definedName>
    <definedName name="FS_F_VW_01_34381_1_24968_US__JV_FS_BIDDERS_" localSheetId="20">[22]home!$B$3048:$L$3048</definedName>
    <definedName name="FS_F_VW_01_34381_1_24968_US__JV_FS_BIDDERS_">[21]home!$B$3048:$L$3048</definedName>
    <definedName name="FS_F_VW_01_34381_1_24969_US__JV_FS_BIDDERS_" localSheetId="18">[22]home!$B$3069:$L$3069</definedName>
    <definedName name="FS_F_VW_01_34381_1_24969_US__JV_FS_BIDDERS_" localSheetId="16">[22]home!$B$3069:$L$3069</definedName>
    <definedName name="FS_F_VW_01_34381_1_24969_US__JV_FS_BIDDERS_" localSheetId="21">[22]home!$B$3069:$L$3069</definedName>
    <definedName name="FS_F_VW_01_34381_1_24969_US__JV_FS_BIDDERS_" localSheetId="20">[22]home!$B$3069:$L$3069</definedName>
    <definedName name="FS_F_VW_01_34381_1_24969_US__JV_FS_BIDDERS_">[21]home!$B$3069:$L$3069</definedName>
    <definedName name="FS_F_VW_01_34381_1_2609_RR__JV_FS_BIDDERS_" localSheetId="18">[22]home!$B$3059:$L$3059</definedName>
    <definedName name="FS_F_VW_01_34381_1_2609_RR__JV_FS_BIDDERS_" localSheetId="16">[22]home!$B$3059:$L$3059</definedName>
    <definedName name="FS_F_VW_01_34381_1_2609_RR__JV_FS_BIDDERS_" localSheetId="21">[22]home!$B$3059:$L$3059</definedName>
    <definedName name="FS_F_VW_01_34381_1_2609_RR__JV_FS_BIDDERS_" localSheetId="20">[22]home!$B$3059:$L$3059</definedName>
    <definedName name="FS_F_VW_01_34381_1_2609_RR__JV_FS_BIDDERS_">[21]home!$B$3059:$L$3059</definedName>
    <definedName name="FS_F_VW_01_34381_1_2631_US__JV_FS_BIDDERS_" localSheetId="18">[22]home!$B$3061:$L$3061</definedName>
    <definedName name="FS_F_VW_01_34381_1_2631_US__JV_FS_BIDDERS_" localSheetId="16">[22]home!$B$3061:$L$3061</definedName>
    <definedName name="FS_F_VW_01_34381_1_2631_US__JV_FS_BIDDERS_" localSheetId="21">[22]home!$B$3061:$L$3061</definedName>
    <definedName name="FS_F_VW_01_34381_1_2631_US__JV_FS_BIDDERS_" localSheetId="20">[22]home!$B$3061:$L$3061</definedName>
    <definedName name="FS_F_VW_01_34381_1_2631_US__JV_FS_BIDDERS_">[21]home!$B$3061:$L$3061</definedName>
    <definedName name="FS_F_VW_01_34381_1_28227_MX__JV_FS_BIDDERS_" localSheetId="18">[22]home!$B$3036:$L$3036</definedName>
    <definedName name="FS_F_VW_01_34381_1_28227_MX__JV_FS_BIDDERS_" localSheetId="16">[22]home!$B$3036:$L$3036</definedName>
    <definedName name="FS_F_VW_01_34381_1_28227_MX__JV_FS_BIDDERS_" localSheetId="21">[22]home!$B$3036:$L$3036</definedName>
    <definedName name="FS_F_VW_01_34381_1_28227_MX__JV_FS_BIDDERS_" localSheetId="20">[22]home!$B$3036:$L$3036</definedName>
    <definedName name="FS_F_VW_01_34381_1_28227_MX__JV_FS_BIDDERS_">[21]home!$B$3036:$L$3036</definedName>
    <definedName name="FS_F_VW_01_34381_1_28228_MX__JV_FS_BIDDERS_" localSheetId="18">[22]home!$B$3072:$L$3072</definedName>
    <definedName name="FS_F_VW_01_34381_1_28228_MX__JV_FS_BIDDERS_" localSheetId="16">[22]home!$B$3072:$L$3072</definedName>
    <definedName name="FS_F_VW_01_34381_1_28228_MX__JV_FS_BIDDERS_" localSheetId="21">[22]home!$B$3072:$L$3072</definedName>
    <definedName name="FS_F_VW_01_34381_1_28228_MX__JV_FS_BIDDERS_" localSheetId="20">[22]home!$B$3072:$L$3072</definedName>
    <definedName name="FS_F_VW_01_34381_1_28228_MX__JV_FS_BIDDERS_">[21]home!$B$3072:$L$3072</definedName>
    <definedName name="FS_F_VW_01_34381_1_2952_US__JV_FS_BIDDERS_" localSheetId="18">[22]home!$B$3044:$L$3044</definedName>
    <definedName name="FS_F_VW_01_34381_1_2952_US__JV_FS_BIDDERS_" localSheetId="16">[22]home!$B$3044:$L$3044</definedName>
    <definedName name="FS_F_VW_01_34381_1_2952_US__JV_FS_BIDDERS_" localSheetId="21">[22]home!$B$3044:$L$3044</definedName>
    <definedName name="FS_F_VW_01_34381_1_2952_US__JV_FS_BIDDERS_" localSheetId="20">[22]home!$B$3044:$L$3044</definedName>
    <definedName name="FS_F_VW_01_34381_1_2952_US__JV_FS_BIDDERS_">[21]home!$B$3044:$L$3044</definedName>
    <definedName name="FS_F_VW_01_34381_1_3243_VW__JV_FS_BIDDERS_" localSheetId="18">[22]home!$B$3054:$L$3054</definedName>
    <definedName name="FS_F_VW_01_34381_1_3243_VW__JV_FS_BIDDERS_" localSheetId="16">[22]home!$B$3054:$L$3054</definedName>
    <definedName name="FS_F_VW_01_34381_1_3243_VW__JV_FS_BIDDERS_" localSheetId="21">[22]home!$B$3054:$L$3054</definedName>
    <definedName name="FS_F_VW_01_34381_1_3243_VW__JV_FS_BIDDERS_" localSheetId="20">[22]home!$B$3054:$L$3054</definedName>
    <definedName name="FS_F_VW_01_34381_1_3243_VW__JV_FS_BIDDERS_">[21]home!$B$3054:$L$3054</definedName>
    <definedName name="FS_F_VW_01_34381_1_3437_VW__JV_FS_BIDDERS_" localSheetId="18">[22]home!$B$3050:$L$3050</definedName>
    <definedName name="FS_F_VW_01_34381_1_3437_VW__JV_FS_BIDDERS_" localSheetId="16">[22]home!$B$3050:$L$3050</definedName>
    <definedName name="FS_F_VW_01_34381_1_3437_VW__JV_FS_BIDDERS_" localSheetId="21">[22]home!$B$3050:$L$3050</definedName>
    <definedName name="FS_F_VW_01_34381_1_3437_VW__JV_FS_BIDDERS_" localSheetId="20">[22]home!$B$3050:$L$3050</definedName>
    <definedName name="FS_F_VW_01_34381_1_3437_VW__JV_FS_BIDDERS_">[21]home!$B$3050:$L$3050</definedName>
    <definedName name="FS_F_VW_01_34381_1_35166_ST__JV_FS_BIDDERS_" localSheetId="18">[22]home!$B$3070:$L$3070</definedName>
    <definedName name="FS_F_VW_01_34381_1_35166_ST__JV_FS_BIDDERS_" localSheetId="16">[22]home!$B$3070:$L$3070</definedName>
    <definedName name="FS_F_VW_01_34381_1_35166_ST__JV_FS_BIDDERS_" localSheetId="21">[22]home!$B$3070:$L$3070</definedName>
    <definedName name="FS_F_VW_01_34381_1_35166_ST__JV_FS_BIDDERS_" localSheetId="20">[22]home!$B$3070:$L$3070</definedName>
    <definedName name="FS_F_VW_01_34381_1_35166_ST__JV_FS_BIDDERS_">[21]home!$B$3070:$L$3070</definedName>
    <definedName name="FS_F_VW_01_34381_1_4_ST__JV_FS_BIDDERS_" localSheetId="18">[22]home!$B$3056:$L$3056</definedName>
    <definedName name="FS_F_VW_01_34381_1_4_ST__JV_FS_BIDDERS_" localSheetId="16">[22]home!$B$3056:$L$3056</definedName>
    <definedName name="FS_F_VW_01_34381_1_4_ST__JV_FS_BIDDERS_" localSheetId="21">[22]home!$B$3056:$L$3056</definedName>
    <definedName name="FS_F_VW_01_34381_1_4_ST__JV_FS_BIDDERS_" localSheetId="20">[22]home!$B$3056:$L$3056</definedName>
    <definedName name="FS_F_VW_01_34381_1_4_ST__JV_FS_BIDDERS_">[21]home!$B$3056:$L$3056</definedName>
    <definedName name="FS_F_VW_01_34381_1_42007_SK__JV_FS_BIDDERS_" localSheetId="18">[22]home!$B$3051:$L$3051</definedName>
    <definedName name="FS_F_VW_01_34381_1_42007_SK__JV_FS_BIDDERS_" localSheetId="16">[22]home!$B$3051:$L$3051</definedName>
    <definedName name="FS_F_VW_01_34381_1_42007_SK__JV_FS_BIDDERS_" localSheetId="21">[22]home!$B$3051:$L$3051</definedName>
    <definedName name="FS_F_VW_01_34381_1_42007_SK__JV_FS_BIDDERS_" localSheetId="20">[22]home!$B$3051:$L$3051</definedName>
    <definedName name="FS_F_VW_01_34381_1_42007_SK__JV_FS_BIDDERS_">[21]home!$B$3051:$L$3051</definedName>
    <definedName name="FS_F_VW_01_34381_1_5553_MX__JV_FS_BIDDERS_" localSheetId="18">[22]home!$B$3055:$L$3055</definedName>
    <definedName name="FS_F_VW_01_34381_1_5553_MX__JV_FS_BIDDERS_" localSheetId="16">[22]home!$B$3055:$L$3055</definedName>
    <definedName name="FS_F_VW_01_34381_1_5553_MX__JV_FS_BIDDERS_" localSheetId="21">[22]home!$B$3055:$L$3055</definedName>
    <definedName name="FS_F_VW_01_34381_1_5553_MX__JV_FS_BIDDERS_" localSheetId="20">[22]home!$B$3055:$L$3055</definedName>
    <definedName name="FS_F_VW_01_34381_1_5553_MX__JV_FS_BIDDERS_">[21]home!$B$3055:$L$3055</definedName>
    <definedName name="FS_F_VW_01_34381_1_626_SK__JV_FS_BIDDERS_" localSheetId="18">[22]home!$B$3063:$L$3063</definedName>
    <definedName name="FS_F_VW_01_34381_1_626_SK__JV_FS_BIDDERS_" localSheetId="16">[22]home!$B$3063:$L$3063</definedName>
    <definedName name="FS_F_VW_01_34381_1_626_SK__JV_FS_BIDDERS_" localSheetId="21">[22]home!$B$3063:$L$3063</definedName>
    <definedName name="FS_F_VW_01_34381_1_626_SK__JV_FS_BIDDERS_" localSheetId="20">[22]home!$B$3063:$L$3063</definedName>
    <definedName name="FS_F_VW_01_34381_1_626_SK__JV_FS_BIDDERS_">[21]home!$B$3063:$L$3063</definedName>
    <definedName name="FS_F_VW_01_34381_1_627_SK__JV_FS_BIDDERS_" localSheetId="18">[22]home!$B$3034:$L$3034</definedName>
    <definedName name="FS_F_VW_01_34381_1_627_SK__JV_FS_BIDDERS_" localSheetId="16">[22]home!$B$3034:$L$3034</definedName>
    <definedName name="FS_F_VW_01_34381_1_627_SK__JV_FS_BIDDERS_" localSheetId="21">[22]home!$B$3034:$L$3034</definedName>
    <definedName name="FS_F_VW_01_34381_1_627_SK__JV_FS_BIDDERS_" localSheetId="20">[22]home!$B$3034:$L$3034</definedName>
    <definedName name="FS_F_VW_01_34381_1_627_SK__JV_FS_BIDDERS_">[21]home!$B$3034:$L$3034</definedName>
    <definedName name="FS_F_VW_01_34381_1_6588_BX__JV_FS_BIDDERS_" localSheetId="18">[22]home!$B$3074:$L$3074</definedName>
    <definedName name="FS_F_VW_01_34381_1_6588_BX__JV_FS_BIDDERS_" localSheetId="16">[22]home!$B$3074:$L$3074</definedName>
    <definedName name="FS_F_VW_01_34381_1_6588_BX__JV_FS_BIDDERS_" localSheetId="21">[22]home!$B$3074:$L$3074</definedName>
    <definedName name="FS_F_VW_01_34381_1_6588_BX__JV_FS_BIDDERS_" localSheetId="20">[22]home!$B$3074:$L$3074</definedName>
    <definedName name="FS_F_VW_01_34381_1_6588_BX__JV_FS_BIDDERS_">[21]home!$B$3074:$L$3074</definedName>
    <definedName name="FS_F_VW_01_34381_1_6626_ST__JV_FS_BIDDERS_" localSheetId="18">[22]home!$B$3064:$L$3064</definedName>
    <definedName name="FS_F_VW_01_34381_1_6626_ST__JV_FS_BIDDERS_" localSheetId="16">[22]home!$B$3064:$L$3064</definedName>
    <definedName name="FS_F_VW_01_34381_1_6626_ST__JV_FS_BIDDERS_" localSheetId="21">[22]home!$B$3064:$L$3064</definedName>
    <definedName name="FS_F_VW_01_34381_1_6626_ST__JV_FS_BIDDERS_" localSheetId="20">[22]home!$B$3064:$L$3064</definedName>
    <definedName name="FS_F_VW_01_34381_1_6626_ST__JV_FS_BIDDERS_">[21]home!$B$3064:$L$3064</definedName>
    <definedName name="FS_F_VW_01_34381_1_6995_US__JV_FS_BIDDERS_" localSheetId="18">[22]home!$B$3041:$L$3041</definedName>
    <definedName name="FS_F_VW_01_34381_1_6995_US__JV_FS_BIDDERS_" localSheetId="16">[22]home!$B$3041:$L$3041</definedName>
    <definedName name="FS_F_VW_01_34381_1_6995_US__JV_FS_BIDDERS_" localSheetId="21">[22]home!$B$3041:$L$3041</definedName>
    <definedName name="FS_F_VW_01_34381_1_6995_US__JV_FS_BIDDERS_" localSheetId="20">[22]home!$B$3041:$L$3041</definedName>
    <definedName name="FS_F_VW_01_34381_1_6995_US__JV_FS_BIDDERS_">[21]home!$B$3041:$L$3041</definedName>
    <definedName name="FS_F_VW_01_34381_1_7591_US__JV_FS_BIDDERS_" localSheetId="18">[22]home!$B$3039:$L$3039</definedName>
    <definedName name="FS_F_VW_01_34381_1_7591_US__JV_FS_BIDDERS_" localSheetId="16">[22]home!$B$3039:$L$3039</definedName>
    <definedName name="FS_F_VW_01_34381_1_7591_US__JV_FS_BIDDERS_" localSheetId="21">[22]home!$B$3039:$L$3039</definedName>
    <definedName name="FS_F_VW_01_34381_1_7591_US__JV_FS_BIDDERS_" localSheetId="20">[22]home!$B$3039:$L$3039</definedName>
    <definedName name="FS_F_VW_01_34381_1_7591_US__JV_FS_BIDDERS_">[21]home!$B$3039:$L$3039</definedName>
    <definedName name="FS_F_VW_01_34381_10__JV_FS_PRAESENTATIONEN_" localSheetId="18">[22]home!$B$15:$AN$15</definedName>
    <definedName name="FS_F_VW_01_34381_10__JV_FS_PRAESENTATIONEN_" localSheetId="16">[22]home!$B$15:$AN$15</definedName>
    <definedName name="FS_F_VW_01_34381_10__JV_FS_PRAESENTATIONEN_" localSheetId="21">[22]home!$B$15:$AN$15</definedName>
    <definedName name="FS_F_VW_01_34381_10__JV_FS_PRAESENTATIONEN_" localSheetId="20">[22]home!$B$15:$AN$15</definedName>
    <definedName name="FS_F_VW_01_34381_10__JV_FS_PRAESENTATIONEN_">[21]home!$B$15:$AN$15</definedName>
    <definedName name="FS_F_VW_01_34381_10__JV_FS_REC_SAVING_" localSheetId="18">[22]home!$B$4754:$M$4754</definedName>
    <definedName name="FS_F_VW_01_34381_10__JV_FS_REC_SAVING_" localSheetId="16">[22]home!$B$4754:$M$4754</definedName>
    <definedName name="FS_F_VW_01_34381_10__JV_FS_REC_SAVING_" localSheetId="21">[22]home!$B$4754:$M$4754</definedName>
    <definedName name="FS_F_VW_01_34381_10__JV_FS_REC_SAVING_" localSheetId="20">[22]home!$B$4754:$M$4754</definedName>
    <definedName name="FS_F_VW_01_34381_10__JV_FS_REC_SAVING_">[21]home!$B$4754:$M$4754</definedName>
    <definedName name="FS_F_VW_01_34381_10_1__V_FS_BAUSTUFE_VORGABEN_STK_" localSheetId="18">[22]home!$B$1467:$D$1467</definedName>
    <definedName name="FS_F_VW_01_34381_10_1__V_FS_BAUSTUFE_VORGABEN_STK_" localSheetId="16">[22]home!$B$1467:$D$1467</definedName>
    <definedName name="FS_F_VW_01_34381_10_1__V_FS_BAUSTUFE_VORGABEN_STK_" localSheetId="21">[22]home!$B$1467:$D$1467</definedName>
    <definedName name="FS_F_VW_01_34381_10_1__V_FS_BAUSTUFE_VORGABEN_STK_" localSheetId="20">[22]home!$B$1467:$D$1467</definedName>
    <definedName name="FS_F_VW_01_34381_10_1__V_FS_BAUSTUFE_VORGABEN_STK_">[21]home!$B$1467:$D$1467</definedName>
    <definedName name="FS_F_VW_01_34381_10_158__JV_FS_REC_LIEF_" localSheetId="18">[22]home!$B$4733:$P$4733</definedName>
    <definedName name="FS_F_VW_01_34381_10_158__JV_FS_REC_LIEF_" localSheetId="16">[22]home!$B$4733:$P$4733</definedName>
    <definedName name="FS_F_VW_01_34381_10_158__JV_FS_REC_LIEF_" localSheetId="21">[22]home!$B$4733:$P$4733</definedName>
    <definedName name="FS_F_VW_01_34381_10_158__JV_FS_REC_LIEF_" localSheetId="20">[22]home!$B$4733:$P$4733</definedName>
    <definedName name="FS_F_VW_01_34381_10_158__JV_FS_REC_LIEF_">[21]home!$B$4733:$P$4733</definedName>
    <definedName name="FS_F_VW_01_34381_10_158_1__JV_FS_BAUSTUFE_ANGEBOTE_WAE_" localSheetId="18">[22]home!$B$1358:$E$1358</definedName>
    <definedName name="FS_F_VW_01_34381_10_158_1__JV_FS_BAUSTUFE_ANGEBOTE_WAE_" localSheetId="16">[22]home!$B$1358:$E$1358</definedName>
    <definedName name="FS_F_VW_01_34381_10_158_1__JV_FS_BAUSTUFE_ANGEBOTE_WAE_" localSheetId="21">[22]home!$B$1358:$E$1358</definedName>
    <definedName name="FS_F_VW_01_34381_10_158_1__JV_FS_BAUSTUFE_ANGEBOTE_WAE_" localSheetId="20">[22]home!$B$1358:$E$1358</definedName>
    <definedName name="FS_F_VW_01_34381_10_158_1__JV_FS_BAUSTUFE_ANGEBOTE_WAE_">[21]home!$B$1358:$E$1358</definedName>
    <definedName name="FS_F_VW_01_34381_10_158_2__JV_FS_BAUSTUFE_ANGEBOTE_WAE_" localSheetId="18">[22]home!$B$1359:$E$1359</definedName>
    <definedName name="FS_F_VW_01_34381_10_158_2__JV_FS_BAUSTUFE_ANGEBOTE_WAE_" localSheetId="16">[22]home!$B$1359:$E$1359</definedName>
    <definedName name="FS_F_VW_01_34381_10_158_2__JV_FS_BAUSTUFE_ANGEBOTE_WAE_" localSheetId="21">[22]home!$B$1359:$E$1359</definedName>
    <definedName name="FS_F_VW_01_34381_10_158_2__JV_FS_BAUSTUFE_ANGEBOTE_WAE_" localSheetId="20">[22]home!$B$1359:$E$1359</definedName>
    <definedName name="FS_F_VW_01_34381_10_158_2__JV_FS_BAUSTUFE_ANGEBOTE_WAE_">[21]home!$B$1359:$E$1359</definedName>
    <definedName name="FS_F_VW_01_34381_10_158_37__JV_FS_REC_" localSheetId="18">[22]home!$B$4639:$Q$4639</definedName>
    <definedName name="FS_F_VW_01_34381_10_158_37__JV_FS_REC_" localSheetId="16">[22]home!$B$4639:$Q$4639</definedName>
    <definedName name="FS_F_VW_01_34381_10_158_37__JV_FS_REC_" localSheetId="21">[22]home!$B$4639:$Q$4639</definedName>
    <definedName name="FS_F_VW_01_34381_10_158_37__JV_FS_REC_" localSheetId="20">[22]home!$B$4639:$Q$4639</definedName>
    <definedName name="FS_F_VW_01_34381_10_158_37__JV_FS_REC_">[21]home!$B$4639:$Q$4639</definedName>
    <definedName name="FS_F_VW_01_34381_10_2__V_FS_BAUSTUFE_VORGABEN_STK_" localSheetId="18">[22]home!$B$1468:$D$1468</definedName>
    <definedName name="FS_F_VW_01_34381_10_2__V_FS_BAUSTUFE_VORGABEN_STK_" localSheetId="16">[22]home!$B$1468:$D$1468</definedName>
    <definedName name="FS_F_VW_01_34381_10_2__V_FS_BAUSTUFE_VORGABEN_STK_" localSheetId="21">[22]home!$B$1468:$D$1468</definedName>
    <definedName name="FS_F_VW_01_34381_10_2__V_FS_BAUSTUFE_VORGABEN_STK_" localSheetId="20">[22]home!$B$1468:$D$1468</definedName>
    <definedName name="FS_F_VW_01_34381_10_2__V_FS_BAUSTUFE_VORGABEN_STK_">[21]home!$B$1468:$D$1468</definedName>
    <definedName name="FS_F_VW_01_34381_2__JV_FS_PRAESENTATIONEN_" localSheetId="18">[22]home!$B$7:$AN$7</definedName>
    <definedName name="FS_F_VW_01_34381_2__JV_FS_PRAESENTATIONEN_" localSheetId="16">[22]home!$B$7:$AN$7</definedName>
    <definedName name="FS_F_VW_01_34381_2__JV_FS_PRAESENTATIONEN_" localSheetId="21">[22]home!$B$7:$AN$7</definedName>
    <definedName name="FS_F_VW_01_34381_2__JV_FS_PRAESENTATIONEN_" localSheetId="20">[22]home!$B$7:$AN$7</definedName>
    <definedName name="FS_F_VW_01_34381_2__JV_FS_PRAESENTATIONEN_">[21]home!$B$7:$AN$7</definedName>
    <definedName name="FS_F_VW_01_34381_2__JV_FS_REC_SAVING_" localSheetId="18">[22]home!$B$4746:$M$4746</definedName>
    <definedName name="FS_F_VW_01_34381_2__JV_FS_REC_SAVING_" localSheetId="16">[22]home!$B$4746:$M$4746</definedName>
    <definedName name="FS_F_VW_01_34381_2__JV_FS_REC_SAVING_" localSheetId="21">[22]home!$B$4746:$M$4746</definedName>
    <definedName name="FS_F_VW_01_34381_2__JV_FS_REC_SAVING_" localSheetId="20">[22]home!$B$4746:$M$4746</definedName>
    <definedName name="FS_F_VW_01_34381_2__JV_FS_REC_SAVING_">[21]home!$B$4746:$M$4746</definedName>
    <definedName name="FS_F_VW_01_34381_2_1__V_FS_BAUSTUFE_VORGABEN_STK_" localSheetId="18">[22]home!$B$1451:$D$1451</definedName>
    <definedName name="FS_F_VW_01_34381_2_1__V_FS_BAUSTUFE_VORGABEN_STK_" localSheetId="16">[22]home!$B$1451:$D$1451</definedName>
    <definedName name="FS_F_VW_01_34381_2_1__V_FS_BAUSTUFE_VORGABEN_STK_" localSheetId="21">[22]home!$B$1451:$D$1451</definedName>
    <definedName name="FS_F_VW_01_34381_2_1__V_FS_BAUSTUFE_VORGABEN_STK_" localSheetId="20">[22]home!$B$1451:$D$1451</definedName>
    <definedName name="FS_F_VW_01_34381_2_1__V_FS_BAUSTUFE_VORGABEN_STK_">[21]home!$B$1451:$D$1451</definedName>
    <definedName name="FS_F_VW_01_34381_2_158__JV_FS_REC_LIEF_" localSheetId="18">[22]home!$B$4677:$P$4677</definedName>
    <definedName name="FS_F_VW_01_34381_2_158__JV_FS_REC_LIEF_" localSheetId="16">[22]home!$B$4677:$P$4677</definedName>
    <definedName name="FS_F_VW_01_34381_2_158__JV_FS_REC_LIEF_" localSheetId="21">[22]home!$B$4677:$P$4677</definedName>
    <definedName name="FS_F_VW_01_34381_2_158__JV_FS_REC_LIEF_" localSheetId="20">[22]home!$B$4677:$P$4677</definedName>
    <definedName name="FS_F_VW_01_34381_2_158__JV_FS_REC_LIEF_">[21]home!$B$4677:$P$4677</definedName>
    <definedName name="FS_F_VW_01_34381_2_158_1__JV_FS_BAUSTUFE_ANGEBOTE_WAE_" localSheetId="18">[22]home!$B$654:$E$654</definedName>
    <definedName name="FS_F_VW_01_34381_2_158_1__JV_FS_BAUSTUFE_ANGEBOTE_WAE_" localSheetId="16">[22]home!$B$654:$E$654</definedName>
    <definedName name="FS_F_VW_01_34381_2_158_1__JV_FS_BAUSTUFE_ANGEBOTE_WAE_" localSheetId="21">[22]home!$B$654:$E$654</definedName>
    <definedName name="FS_F_VW_01_34381_2_158_1__JV_FS_BAUSTUFE_ANGEBOTE_WAE_" localSheetId="20">[22]home!$B$654:$E$654</definedName>
    <definedName name="FS_F_VW_01_34381_2_158_1__JV_FS_BAUSTUFE_ANGEBOTE_WAE_">[21]home!$B$654:$E$654</definedName>
    <definedName name="FS_F_VW_01_34381_2_158_11__JV_FS_REC_" localSheetId="18">[22]home!$B$3604:$Q$3604</definedName>
    <definedName name="FS_F_VW_01_34381_2_158_11__JV_FS_REC_" localSheetId="16">[22]home!$B$3604:$Q$3604</definedName>
    <definedName name="FS_F_VW_01_34381_2_158_11__JV_FS_REC_" localSheetId="21">[22]home!$B$3604:$Q$3604</definedName>
    <definedName name="FS_F_VW_01_34381_2_158_11__JV_FS_REC_" localSheetId="20">[22]home!$B$3604:$Q$3604</definedName>
    <definedName name="FS_F_VW_01_34381_2_158_11__JV_FS_REC_">[21]home!$B$3604:$Q$3604</definedName>
    <definedName name="FS_F_VW_01_34381_2_158_2__JV_FS_BAUSTUFE_ANGEBOTE_WAE_" localSheetId="18">[22]home!$B$655:$E$655</definedName>
    <definedName name="FS_F_VW_01_34381_2_158_2__JV_FS_BAUSTUFE_ANGEBOTE_WAE_" localSheetId="16">[22]home!$B$655:$E$655</definedName>
    <definedName name="FS_F_VW_01_34381_2_158_2__JV_FS_BAUSTUFE_ANGEBOTE_WAE_" localSheetId="21">[22]home!$B$655:$E$655</definedName>
    <definedName name="FS_F_VW_01_34381_2_158_2__JV_FS_BAUSTUFE_ANGEBOTE_WAE_" localSheetId="20">[22]home!$B$655:$E$655</definedName>
    <definedName name="FS_F_VW_01_34381_2_158_2__JV_FS_BAUSTUFE_ANGEBOTE_WAE_">[21]home!$B$655:$E$655</definedName>
    <definedName name="FS_F_VW_01_34381_2_158_28__JV_FS_REC_" localSheetId="18">[22]home!$B$3605:$Q$3605</definedName>
    <definedName name="FS_F_VW_01_34381_2_158_28__JV_FS_REC_" localSheetId="16">[22]home!$B$3605:$Q$3605</definedName>
    <definedName name="FS_F_VW_01_34381_2_158_28__JV_FS_REC_" localSheetId="21">[22]home!$B$3605:$Q$3605</definedName>
    <definedName name="FS_F_VW_01_34381_2_158_28__JV_FS_REC_" localSheetId="20">[22]home!$B$3605:$Q$3605</definedName>
    <definedName name="FS_F_VW_01_34381_2_158_28__JV_FS_REC_">[21]home!$B$3605:$Q$3605</definedName>
    <definedName name="FS_F_VW_01_34381_2_158_37__JV_FS_REC_" localSheetId="18">[22]home!$B$3606:$Q$3606</definedName>
    <definedName name="FS_F_VW_01_34381_2_158_37__JV_FS_REC_" localSheetId="16">[22]home!$B$3606:$Q$3606</definedName>
    <definedName name="FS_F_VW_01_34381_2_158_37__JV_FS_REC_" localSheetId="21">[22]home!$B$3606:$Q$3606</definedName>
    <definedName name="FS_F_VW_01_34381_2_158_37__JV_FS_REC_" localSheetId="20">[22]home!$B$3606:$Q$3606</definedName>
    <definedName name="FS_F_VW_01_34381_2_158_37__JV_FS_REC_">[21]home!$B$3606:$Q$3606</definedName>
    <definedName name="FS_F_VW_01_34381_2_158_46__JV_FS_REC_" localSheetId="18">[22]home!$B$3607:$Q$3607</definedName>
    <definedName name="FS_F_VW_01_34381_2_158_46__JV_FS_REC_" localSheetId="16">[22]home!$B$3607:$Q$3607</definedName>
    <definedName name="FS_F_VW_01_34381_2_158_46__JV_FS_REC_" localSheetId="21">[22]home!$B$3607:$Q$3607</definedName>
    <definedName name="FS_F_VW_01_34381_2_158_46__JV_FS_REC_" localSheetId="20">[22]home!$B$3607:$Q$3607</definedName>
    <definedName name="FS_F_VW_01_34381_2_158_46__JV_FS_REC_">[21]home!$B$3607:$Q$3607</definedName>
    <definedName name="FS_F_VW_01_34381_2_158_68__JV_FS_REC_" localSheetId="18">[22]home!$B$3608:$Q$3608</definedName>
    <definedName name="FS_F_VW_01_34381_2_158_68__JV_FS_REC_" localSheetId="16">[22]home!$B$3608:$Q$3608</definedName>
    <definedName name="FS_F_VW_01_34381_2_158_68__JV_FS_REC_" localSheetId="21">[22]home!$B$3608:$Q$3608</definedName>
    <definedName name="FS_F_VW_01_34381_2_158_68__JV_FS_REC_" localSheetId="20">[22]home!$B$3608:$Q$3608</definedName>
    <definedName name="FS_F_VW_01_34381_2_158_68__JV_FS_REC_">[21]home!$B$3608:$Q$3608</definedName>
    <definedName name="FS_F_VW_01_34381_2_2__V_FS_BAUSTUFE_VORGABEN_STK_" localSheetId="18">[22]home!$B$1452:$D$1452</definedName>
    <definedName name="FS_F_VW_01_34381_2_2__V_FS_BAUSTUFE_VORGABEN_STK_" localSheetId="16">[22]home!$B$1452:$D$1452</definedName>
    <definedName name="FS_F_VW_01_34381_2_2__V_FS_BAUSTUFE_VORGABEN_STK_" localSheetId="21">[22]home!$B$1452:$D$1452</definedName>
    <definedName name="FS_F_VW_01_34381_2_2__V_FS_BAUSTUFE_VORGABEN_STK_" localSheetId="20">[22]home!$B$1452:$D$1452</definedName>
    <definedName name="FS_F_VW_01_34381_2_2__V_FS_BAUSTUFE_VORGABEN_STK_">[21]home!$B$1452:$D$1452</definedName>
    <definedName name="FS_F_VW_01_34381_3__JV_FS_PRAESENTATIONEN_" localSheetId="18">[22]home!$B$8:$AN$8</definedName>
    <definedName name="FS_F_VW_01_34381_3__JV_FS_PRAESENTATIONEN_" localSheetId="16">[22]home!$B$8:$AN$8</definedName>
    <definedName name="FS_F_VW_01_34381_3__JV_FS_PRAESENTATIONEN_" localSheetId="21">[22]home!$B$8:$AN$8</definedName>
    <definedName name="FS_F_VW_01_34381_3__JV_FS_PRAESENTATIONEN_" localSheetId="20">[22]home!$B$8:$AN$8</definedName>
    <definedName name="FS_F_VW_01_34381_3__JV_FS_PRAESENTATIONEN_">[21]home!$B$8:$AN$8</definedName>
    <definedName name="FS_F_VW_01_34381_3__JV_FS_REC_SAVING_" localSheetId="18">[22]home!$B$4747:$M$4747</definedName>
    <definedName name="FS_F_VW_01_34381_3__JV_FS_REC_SAVING_" localSheetId="16">[22]home!$B$4747:$M$4747</definedName>
    <definedName name="FS_F_VW_01_34381_3__JV_FS_REC_SAVING_" localSheetId="21">[22]home!$B$4747:$M$4747</definedName>
    <definedName name="FS_F_VW_01_34381_3__JV_FS_REC_SAVING_" localSheetId="20">[22]home!$B$4747:$M$4747</definedName>
    <definedName name="FS_F_VW_01_34381_3__JV_FS_REC_SAVING_">[21]home!$B$4747:$M$4747</definedName>
    <definedName name="FS_F_VW_01_34381_3_1__V_FS_BAUSTUFE_VORGABEN_STK_" localSheetId="18">[22]home!$B$1453:$D$1453</definedName>
    <definedName name="FS_F_VW_01_34381_3_1__V_FS_BAUSTUFE_VORGABEN_STK_" localSheetId="16">[22]home!$B$1453:$D$1453</definedName>
    <definedName name="FS_F_VW_01_34381_3_1__V_FS_BAUSTUFE_VORGABEN_STK_" localSheetId="21">[22]home!$B$1453:$D$1453</definedName>
    <definedName name="FS_F_VW_01_34381_3_1__V_FS_BAUSTUFE_VORGABEN_STK_" localSheetId="20">[22]home!$B$1453:$D$1453</definedName>
    <definedName name="FS_F_VW_01_34381_3_1__V_FS_BAUSTUFE_VORGABEN_STK_">[21]home!$B$1453:$D$1453</definedName>
    <definedName name="FS_F_VW_01_34381_3_158__JV_FS_REC_LIEF_" localSheetId="18">[22]home!$B$4684:$P$4684</definedName>
    <definedName name="FS_F_VW_01_34381_3_158__JV_FS_REC_LIEF_" localSheetId="16">[22]home!$B$4684:$P$4684</definedName>
    <definedName name="FS_F_VW_01_34381_3_158__JV_FS_REC_LIEF_" localSheetId="21">[22]home!$B$4684:$P$4684</definedName>
    <definedName name="FS_F_VW_01_34381_3_158__JV_FS_REC_LIEF_" localSheetId="20">[22]home!$B$4684:$P$4684</definedName>
    <definedName name="FS_F_VW_01_34381_3_158__JV_FS_REC_LIEF_">[21]home!$B$4684:$P$4684</definedName>
    <definedName name="FS_F_VW_01_34381_3_158_1__JV_FS_BAUSTUFE_ANGEBOTE_WAE_" localSheetId="18">[22]home!$B$742:$E$742</definedName>
    <definedName name="FS_F_VW_01_34381_3_158_1__JV_FS_BAUSTUFE_ANGEBOTE_WAE_" localSheetId="16">[22]home!$B$742:$E$742</definedName>
    <definedName name="FS_F_VW_01_34381_3_158_1__JV_FS_BAUSTUFE_ANGEBOTE_WAE_" localSheetId="21">[22]home!$B$742:$E$742</definedName>
    <definedName name="FS_F_VW_01_34381_3_158_1__JV_FS_BAUSTUFE_ANGEBOTE_WAE_" localSheetId="20">[22]home!$B$742:$E$742</definedName>
    <definedName name="FS_F_VW_01_34381_3_158_1__JV_FS_BAUSTUFE_ANGEBOTE_WAE_">[21]home!$B$742:$E$742</definedName>
    <definedName name="FS_F_VW_01_34381_3_158_11__JV_FS_REC_" localSheetId="18">[22]home!$B$3729:$Q$3729</definedName>
    <definedName name="FS_F_VW_01_34381_3_158_11__JV_FS_REC_" localSheetId="16">[22]home!$B$3729:$Q$3729</definedName>
    <definedName name="FS_F_VW_01_34381_3_158_11__JV_FS_REC_" localSheetId="21">[22]home!$B$3729:$Q$3729</definedName>
    <definedName name="FS_F_VW_01_34381_3_158_11__JV_FS_REC_" localSheetId="20">[22]home!$B$3729:$Q$3729</definedName>
    <definedName name="FS_F_VW_01_34381_3_158_11__JV_FS_REC_">[21]home!$B$3729:$Q$3729</definedName>
    <definedName name="FS_F_VW_01_34381_3_158_2__JV_FS_BAUSTUFE_ANGEBOTE_WAE_" localSheetId="18">[22]home!$B$743:$E$743</definedName>
    <definedName name="FS_F_VW_01_34381_3_158_2__JV_FS_BAUSTUFE_ANGEBOTE_WAE_" localSheetId="16">[22]home!$B$743:$E$743</definedName>
    <definedName name="FS_F_VW_01_34381_3_158_2__JV_FS_BAUSTUFE_ANGEBOTE_WAE_" localSheetId="21">[22]home!$B$743:$E$743</definedName>
    <definedName name="FS_F_VW_01_34381_3_158_2__JV_FS_BAUSTUFE_ANGEBOTE_WAE_" localSheetId="20">[22]home!$B$743:$E$743</definedName>
    <definedName name="FS_F_VW_01_34381_3_158_2__JV_FS_BAUSTUFE_ANGEBOTE_WAE_">[21]home!$B$743:$E$743</definedName>
    <definedName name="FS_F_VW_01_34381_3_158_28__JV_FS_REC_" localSheetId="18">[22]home!$B$3730:$Q$3730</definedName>
    <definedName name="FS_F_VW_01_34381_3_158_28__JV_FS_REC_" localSheetId="16">[22]home!$B$3730:$Q$3730</definedName>
    <definedName name="FS_F_VW_01_34381_3_158_28__JV_FS_REC_" localSheetId="21">[22]home!$B$3730:$Q$3730</definedName>
    <definedName name="FS_F_VW_01_34381_3_158_28__JV_FS_REC_" localSheetId="20">[22]home!$B$3730:$Q$3730</definedName>
    <definedName name="FS_F_VW_01_34381_3_158_28__JV_FS_REC_">[21]home!$B$3730:$Q$3730</definedName>
    <definedName name="FS_F_VW_01_34381_3_158_37__JV_FS_REC_" localSheetId="18">[22]home!$B$3731:$Q$3731</definedName>
    <definedName name="FS_F_VW_01_34381_3_158_37__JV_FS_REC_" localSheetId="16">[22]home!$B$3731:$Q$3731</definedName>
    <definedName name="FS_F_VW_01_34381_3_158_37__JV_FS_REC_" localSheetId="21">[22]home!$B$3731:$Q$3731</definedName>
    <definedName name="FS_F_VW_01_34381_3_158_37__JV_FS_REC_" localSheetId="20">[22]home!$B$3731:$Q$3731</definedName>
    <definedName name="FS_F_VW_01_34381_3_158_37__JV_FS_REC_">[21]home!$B$3731:$Q$3731</definedName>
    <definedName name="FS_F_VW_01_34381_3_158_46__JV_FS_REC_" localSheetId="18">[22]home!$B$3732:$Q$3732</definedName>
    <definedName name="FS_F_VW_01_34381_3_158_46__JV_FS_REC_" localSheetId="16">[22]home!$B$3732:$Q$3732</definedName>
    <definedName name="FS_F_VW_01_34381_3_158_46__JV_FS_REC_" localSheetId="21">[22]home!$B$3732:$Q$3732</definedName>
    <definedName name="FS_F_VW_01_34381_3_158_46__JV_FS_REC_" localSheetId="20">[22]home!$B$3732:$Q$3732</definedName>
    <definedName name="FS_F_VW_01_34381_3_158_46__JV_FS_REC_">[21]home!$B$3732:$Q$3732</definedName>
    <definedName name="FS_F_VW_01_34381_3_158_68__JV_FS_REC_" localSheetId="18">[22]home!$B$3733:$Q$3733</definedName>
    <definedName name="FS_F_VW_01_34381_3_158_68__JV_FS_REC_" localSheetId="16">[22]home!$B$3733:$Q$3733</definedName>
    <definedName name="FS_F_VW_01_34381_3_158_68__JV_FS_REC_" localSheetId="21">[22]home!$B$3733:$Q$3733</definedName>
    <definedName name="FS_F_VW_01_34381_3_158_68__JV_FS_REC_" localSheetId="20">[22]home!$B$3733:$Q$3733</definedName>
    <definedName name="FS_F_VW_01_34381_3_158_68__JV_FS_REC_">[21]home!$B$3733:$Q$3733</definedName>
    <definedName name="FS_F_VW_01_34381_3_2__V_FS_BAUSTUFE_VORGABEN_STK_" localSheetId="18">[22]home!$B$1454:$D$1454</definedName>
    <definedName name="FS_F_VW_01_34381_3_2__V_FS_BAUSTUFE_VORGABEN_STK_" localSheetId="16">[22]home!$B$1454:$D$1454</definedName>
    <definedName name="FS_F_VW_01_34381_3_2__V_FS_BAUSTUFE_VORGABEN_STK_" localSheetId="21">[22]home!$B$1454:$D$1454</definedName>
    <definedName name="FS_F_VW_01_34381_3_2__V_FS_BAUSTUFE_VORGABEN_STK_" localSheetId="20">[22]home!$B$1454:$D$1454</definedName>
    <definedName name="FS_F_VW_01_34381_3_2__V_FS_BAUSTUFE_VORGABEN_STK_">[21]home!$B$1454:$D$1454</definedName>
    <definedName name="FS_F_VW_01_34381_4__JV_FS_PRAESENTATIONEN_" localSheetId="18">[22]home!$B$9:$AN$9</definedName>
    <definedName name="FS_F_VW_01_34381_4__JV_FS_PRAESENTATIONEN_" localSheetId="16">[22]home!$B$9:$AN$9</definedName>
    <definedName name="FS_F_VW_01_34381_4__JV_FS_PRAESENTATIONEN_" localSheetId="21">[22]home!$B$9:$AN$9</definedName>
    <definedName name="FS_F_VW_01_34381_4__JV_FS_PRAESENTATIONEN_" localSheetId="20">[22]home!$B$9:$AN$9</definedName>
    <definedName name="FS_F_VW_01_34381_4__JV_FS_PRAESENTATIONEN_">[21]home!$B$9:$AN$9</definedName>
    <definedName name="FS_F_VW_01_34381_4__JV_FS_REC_SAVING_" localSheetId="18">[22]home!$B$4748:$M$4748</definedName>
    <definedName name="FS_F_VW_01_34381_4__JV_FS_REC_SAVING_" localSheetId="16">[22]home!$B$4748:$M$4748</definedName>
    <definedName name="FS_F_VW_01_34381_4__JV_FS_REC_SAVING_" localSheetId="21">[22]home!$B$4748:$M$4748</definedName>
    <definedName name="FS_F_VW_01_34381_4__JV_FS_REC_SAVING_" localSheetId="20">[22]home!$B$4748:$M$4748</definedName>
    <definedName name="FS_F_VW_01_34381_4__JV_FS_REC_SAVING_">[21]home!$B$4748:$M$4748</definedName>
    <definedName name="FS_F_VW_01_34381_4_1__V_FS_BAUSTUFE_VORGABEN_STK_" localSheetId="18">[22]home!$B$1455:$D$1455</definedName>
    <definedName name="FS_F_VW_01_34381_4_1__V_FS_BAUSTUFE_VORGABEN_STK_" localSheetId="16">[22]home!$B$1455:$D$1455</definedName>
    <definedName name="FS_F_VW_01_34381_4_1__V_FS_BAUSTUFE_VORGABEN_STK_" localSheetId="21">[22]home!$B$1455:$D$1455</definedName>
    <definedName name="FS_F_VW_01_34381_4_1__V_FS_BAUSTUFE_VORGABEN_STK_" localSheetId="20">[22]home!$B$1455:$D$1455</definedName>
    <definedName name="FS_F_VW_01_34381_4_1__V_FS_BAUSTUFE_VORGABEN_STK_">[21]home!$B$1455:$D$1455</definedName>
    <definedName name="FS_F_VW_01_34381_4_158__JV_FS_REC_LIEF_" localSheetId="18">[22]home!$B$4691:$P$4691</definedName>
    <definedName name="FS_F_VW_01_34381_4_158__JV_FS_REC_LIEF_" localSheetId="16">[22]home!$B$4691:$P$4691</definedName>
    <definedName name="FS_F_VW_01_34381_4_158__JV_FS_REC_LIEF_" localSheetId="21">[22]home!$B$4691:$P$4691</definedName>
    <definedName name="FS_F_VW_01_34381_4_158__JV_FS_REC_LIEF_" localSheetId="20">[22]home!$B$4691:$P$4691</definedName>
    <definedName name="FS_F_VW_01_34381_4_158__JV_FS_REC_LIEF_">[21]home!$B$4691:$P$4691</definedName>
    <definedName name="FS_F_VW_01_34381_4_158_1__JV_FS_BAUSTUFE_ANGEBOTE_WAE_" localSheetId="18">[22]home!$B$830:$E$830</definedName>
    <definedName name="FS_F_VW_01_34381_4_158_1__JV_FS_BAUSTUFE_ANGEBOTE_WAE_" localSheetId="16">[22]home!$B$830:$E$830</definedName>
    <definedName name="FS_F_VW_01_34381_4_158_1__JV_FS_BAUSTUFE_ANGEBOTE_WAE_" localSheetId="21">[22]home!$B$830:$E$830</definedName>
    <definedName name="FS_F_VW_01_34381_4_158_1__JV_FS_BAUSTUFE_ANGEBOTE_WAE_" localSheetId="20">[22]home!$B$830:$E$830</definedName>
    <definedName name="FS_F_VW_01_34381_4_158_1__JV_FS_BAUSTUFE_ANGEBOTE_WAE_">[21]home!$B$830:$E$830</definedName>
    <definedName name="FS_F_VW_01_34381_4_158_11__JV_FS_REC_" localSheetId="18">[22]home!$B$3859:$Q$3859</definedName>
    <definedName name="FS_F_VW_01_34381_4_158_11__JV_FS_REC_" localSheetId="16">[22]home!$B$3859:$Q$3859</definedName>
    <definedName name="FS_F_VW_01_34381_4_158_11__JV_FS_REC_" localSheetId="21">[22]home!$B$3859:$Q$3859</definedName>
    <definedName name="FS_F_VW_01_34381_4_158_11__JV_FS_REC_" localSheetId="20">[22]home!$B$3859:$Q$3859</definedName>
    <definedName name="FS_F_VW_01_34381_4_158_11__JV_FS_REC_">[21]home!$B$3859:$Q$3859</definedName>
    <definedName name="FS_F_VW_01_34381_4_158_2__JV_FS_BAUSTUFE_ANGEBOTE_WAE_" localSheetId="18">[22]home!$B$831:$E$831</definedName>
    <definedName name="FS_F_VW_01_34381_4_158_2__JV_FS_BAUSTUFE_ANGEBOTE_WAE_" localSheetId="16">[22]home!$B$831:$E$831</definedName>
    <definedName name="FS_F_VW_01_34381_4_158_2__JV_FS_BAUSTUFE_ANGEBOTE_WAE_" localSheetId="21">[22]home!$B$831:$E$831</definedName>
    <definedName name="FS_F_VW_01_34381_4_158_2__JV_FS_BAUSTUFE_ANGEBOTE_WAE_" localSheetId="20">[22]home!$B$831:$E$831</definedName>
    <definedName name="FS_F_VW_01_34381_4_158_2__JV_FS_BAUSTUFE_ANGEBOTE_WAE_">[21]home!$B$831:$E$831</definedName>
    <definedName name="FS_F_VW_01_34381_4_158_28__JV_FS_REC_" localSheetId="18">[22]home!$B$3860:$Q$3860</definedName>
    <definedName name="FS_F_VW_01_34381_4_158_28__JV_FS_REC_" localSheetId="16">[22]home!$B$3860:$Q$3860</definedName>
    <definedName name="FS_F_VW_01_34381_4_158_28__JV_FS_REC_" localSheetId="21">[22]home!$B$3860:$Q$3860</definedName>
    <definedName name="FS_F_VW_01_34381_4_158_28__JV_FS_REC_" localSheetId="20">[22]home!$B$3860:$Q$3860</definedName>
    <definedName name="FS_F_VW_01_34381_4_158_28__JV_FS_REC_">[21]home!$B$3860:$Q$3860</definedName>
    <definedName name="FS_F_VW_01_34381_4_158_37__JV_FS_REC_" localSheetId="18">[22]home!$B$3861:$Q$3861</definedName>
    <definedName name="FS_F_VW_01_34381_4_158_37__JV_FS_REC_" localSheetId="16">[22]home!$B$3861:$Q$3861</definedName>
    <definedName name="FS_F_VW_01_34381_4_158_37__JV_FS_REC_" localSheetId="21">[22]home!$B$3861:$Q$3861</definedName>
    <definedName name="FS_F_VW_01_34381_4_158_37__JV_FS_REC_" localSheetId="20">[22]home!$B$3861:$Q$3861</definedName>
    <definedName name="FS_F_VW_01_34381_4_158_37__JV_FS_REC_">[21]home!$B$3861:$Q$3861</definedName>
    <definedName name="FS_F_VW_01_34381_4_158_46__JV_FS_REC_" localSheetId="18">[22]home!$B$3862:$Q$3862</definedName>
    <definedName name="FS_F_VW_01_34381_4_158_46__JV_FS_REC_" localSheetId="16">[22]home!$B$3862:$Q$3862</definedName>
    <definedName name="FS_F_VW_01_34381_4_158_46__JV_FS_REC_" localSheetId="21">[22]home!$B$3862:$Q$3862</definedName>
    <definedName name="FS_F_VW_01_34381_4_158_46__JV_FS_REC_" localSheetId="20">[22]home!$B$3862:$Q$3862</definedName>
    <definedName name="FS_F_VW_01_34381_4_158_46__JV_FS_REC_">[21]home!$B$3862:$Q$3862</definedName>
    <definedName name="FS_F_VW_01_34381_4_158_68__JV_FS_REC_" localSheetId="18">[22]home!$B$3863:$Q$3863</definedName>
    <definedName name="FS_F_VW_01_34381_4_158_68__JV_FS_REC_" localSheetId="16">[22]home!$B$3863:$Q$3863</definedName>
    <definedName name="FS_F_VW_01_34381_4_158_68__JV_FS_REC_" localSheetId="21">[22]home!$B$3863:$Q$3863</definedName>
    <definedName name="FS_F_VW_01_34381_4_158_68__JV_FS_REC_" localSheetId="20">[22]home!$B$3863:$Q$3863</definedName>
    <definedName name="FS_F_VW_01_34381_4_158_68__JV_FS_REC_">[21]home!$B$3863:$Q$3863</definedName>
    <definedName name="FS_F_VW_01_34381_4_2__V_FS_BAUSTUFE_VORGABEN_STK_" localSheetId="18">[22]home!$B$1456:$D$1456</definedName>
    <definedName name="FS_F_VW_01_34381_4_2__V_FS_BAUSTUFE_VORGABEN_STK_" localSheetId="16">[22]home!$B$1456:$D$1456</definedName>
    <definedName name="FS_F_VW_01_34381_4_2__V_FS_BAUSTUFE_VORGABEN_STK_" localSheetId="21">[22]home!$B$1456:$D$1456</definedName>
    <definedName name="FS_F_VW_01_34381_4_2__V_FS_BAUSTUFE_VORGABEN_STK_" localSheetId="20">[22]home!$B$1456:$D$1456</definedName>
    <definedName name="FS_F_VW_01_34381_4_2__V_FS_BAUSTUFE_VORGABEN_STK_">[21]home!$B$1456:$D$1456</definedName>
    <definedName name="FS_F_VW_01_34381_5__JV_FS_PRAESENTATIONEN_" localSheetId="18">[22]home!$B$10:$AN$10</definedName>
    <definedName name="FS_F_VW_01_34381_5__JV_FS_PRAESENTATIONEN_" localSheetId="16">[22]home!$B$10:$AN$10</definedName>
    <definedName name="FS_F_VW_01_34381_5__JV_FS_PRAESENTATIONEN_" localSheetId="21">[22]home!$B$10:$AN$10</definedName>
    <definedName name="FS_F_VW_01_34381_5__JV_FS_PRAESENTATIONEN_" localSheetId="20">[22]home!$B$10:$AN$10</definedName>
    <definedName name="FS_F_VW_01_34381_5__JV_FS_PRAESENTATIONEN_">[21]home!$B$10:$AN$10</definedName>
    <definedName name="FS_F_VW_01_34381_5__JV_FS_REC_SAVING_" localSheetId="18">[22]home!$B$4749:$M$4749</definedName>
    <definedName name="FS_F_VW_01_34381_5__JV_FS_REC_SAVING_" localSheetId="16">[22]home!$B$4749:$M$4749</definedName>
    <definedName name="FS_F_VW_01_34381_5__JV_FS_REC_SAVING_" localSheetId="21">[22]home!$B$4749:$M$4749</definedName>
    <definedName name="FS_F_VW_01_34381_5__JV_FS_REC_SAVING_" localSheetId="20">[22]home!$B$4749:$M$4749</definedName>
    <definedName name="FS_F_VW_01_34381_5__JV_FS_REC_SAVING_">[21]home!$B$4749:$M$4749</definedName>
    <definedName name="FS_F_VW_01_34381_5_1__V_FS_BAUSTUFE_VORGABEN_STK_" localSheetId="18">[22]home!$B$1457:$D$1457</definedName>
    <definedName name="FS_F_VW_01_34381_5_1__V_FS_BAUSTUFE_VORGABEN_STK_" localSheetId="16">[22]home!$B$1457:$D$1457</definedName>
    <definedName name="FS_F_VW_01_34381_5_1__V_FS_BAUSTUFE_VORGABEN_STK_" localSheetId="21">[22]home!$B$1457:$D$1457</definedName>
    <definedName name="FS_F_VW_01_34381_5_1__V_FS_BAUSTUFE_VORGABEN_STK_" localSheetId="20">[22]home!$B$1457:$D$1457</definedName>
    <definedName name="FS_F_VW_01_34381_5_1__V_FS_BAUSTUFE_VORGABEN_STK_">[21]home!$B$1457:$D$1457</definedName>
    <definedName name="FS_F_VW_01_34381_5_158__JV_FS_REC_LIEF_" localSheetId="18">[22]home!$B$4698:$P$4698</definedName>
    <definedName name="FS_F_VW_01_34381_5_158__JV_FS_REC_LIEF_" localSheetId="16">[22]home!$B$4698:$P$4698</definedName>
    <definedName name="FS_F_VW_01_34381_5_158__JV_FS_REC_LIEF_" localSheetId="21">[22]home!$B$4698:$P$4698</definedName>
    <definedName name="FS_F_VW_01_34381_5_158__JV_FS_REC_LIEF_" localSheetId="20">[22]home!$B$4698:$P$4698</definedName>
    <definedName name="FS_F_VW_01_34381_5_158__JV_FS_REC_LIEF_">[21]home!$B$4698:$P$4698</definedName>
    <definedName name="FS_F_VW_01_34381_5_158_1__JV_FS_BAUSTUFE_ANGEBOTE_WAE_" localSheetId="18">[22]home!$B$918:$E$918</definedName>
    <definedName name="FS_F_VW_01_34381_5_158_1__JV_FS_BAUSTUFE_ANGEBOTE_WAE_" localSheetId="16">[22]home!$B$918:$E$918</definedName>
    <definedName name="FS_F_VW_01_34381_5_158_1__JV_FS_BAUSTUFE_ANGEBOTE_WAE_" localSheetId="21">[22]home!$B$918:$E$918</definedName>
    <definedName name="FS_F_VW_01_34381_5_158_1__JV_FS_BAUSTUFE_ANGEBOTE_WAE_" localSheetId="20">[22]home!$B$918:$E$918</definedName>
    <definedName name="FS_F_VW_01_34381_5_158_1__JV_FS_BAUSTUFE_ANGEBOTE_WAE_">[21]home!$B$918:$E$918</definedName>
    <definedName name="FS_F_VW_01_34381_5_158_11__JV_FS_REC_" localSheetId="18">[22]home!$B$3989:$Q$3989</definedName>
    <definedName name="FS_F_VW_01_34381_5_158_11__JV_FS_REC_" localSheetId="16">[22]home!$B$3989:$Q$3989</definedName>
    <definedName name="FS_F_VW_01_34381_5_158_11__JV_FS_REC_" localSheetId="21">[22]home!$B$3989:$Q$3989</definedName>
    <definedName name="FS_F_VW_01_34381_5_158_11__JV_FS_REC_" localSheetId="20">[22]home!$B$3989:$Q$3989</definedName>
    <definedName name="FS_F_VW_01_34381_5_158_11__JV_FS_REC_">[21]home!$B$3989:$Q$3989</definedName>
    <definedName name="FS_F_VW_01_34381_5_158_2__JV_FS_BAUSTUFE_ANGEBOTE_WAE_" localSheetId="18">[22]home!$B$919:$E$919</definedName>
    <definedName name="FS_F_VW_01_34381_5_158_2__JV_FS_BAUSTUFE_ANGEBOTE_WAE_" localSheetId="16">[22]home!$B$919:$E$919</definedName>
    <definedName name="FS_F_VW_01_34381_5_158_2__JV_FS_BAUSTUFE_ANGEBOTE_WAE_" localSheetId="21">[22]home!$B$919:$E$919</definedName>
    <definedName name="FS_F_VW_01_34381_5_158_2__JV_FS_BAUSTUFE_ANGEBOTE_WAE_" localSheetId="20">[22]home!$B$919:$E$919</definedName>
    <definedName name="FS_F_VW_01_34381_5_158_2__JV_FS_BAUSTUFE_ANGEBOTE_WAE_">[21]home!$B$919:$E$919</definedName>
    <definedName name="FS_F_VW_01_34381_5_158_28__JV_FS_REC_" localSheetId="18">[22]home!$B$3990:$Q$3990</definedName>
    <definedName name="FS_F_VW_01_34381_5_158_28__JV_FS_REC_" localSheetId="16">[22]home!$B$3990:$Q$3990</definedName>
    <definedName name="FS_F_VW_01_34381_5_158_28__JV_FS_REC_" localSheetId="21">[22]home!$B$3990:$Q$3990</definedName>
    <definedName name="FS_F_VW_01_34381_5_158_28__JV_FS_REC_" localSheetId="20">[22]home!$B$3990:$Q$3990</definedName>
    <definedName name="FS_F_VW_01_34381_5_158_28__JV_FS_REC_">[21]home!$B$3990:$Q$3990</definedName>
    <definedName name="FS_F_VW_01_34381_5_158_37__JV_FS_REC_" localSheetId="18">[22]home!$B$3991:$Q$3991</definedName>
    <definedName name="FS_F_VW_01_34381_5_158_37__JV_FS_REC_" localSheetId="16">[22]home!$B$3991:$Q$3991</definedName>
    <definedName name="FS_F_VW_01_34381_5_158_37__JV_FS_REC_" localSheetId="21">[22]home!$B$3991:$Q$3991</definedName>
    <definedName name="FS_F_VW_01_34381_5_158_37__JV_FS_REC_" localSheetId="20">[22]home!$B$3991:$Q$3991</definedName>
    <definedName name="FS_F_VW_01_34381_5_158_37__JV_FS_REC_">[21]home!$B$3991:$Q$3991</definedName>
    <definedName name="FS_F_VW_01_34381_5_158_46__JV_FS_REC_" localSheetId="18">[22]home!$B$3992:$Q$3992</definedName>
    <definedName name="FS_F_VW_01_34381_5_158_46__JV_FS_REC_" localSheetId="16">[22]home!$B$3992:$Q$3992</definedName>
    <definedName name="FS_F_VW_01_34381_5_158_46__JV_FS_REC_" localSheetId="21">[22]home!$B$3992:$Q$3992</definedName>
    <definedName name="FS_F_VW_01_34381_5_158_46__JV_FS_REC_" localSheetId="20">[22]home!$B$3992:$Q$3992</definedName>
    <definedName name="FS_F_VW_01_34381_5_158_46__JV_FS_REC_">[21]home!$B$3992:$Q$3992</definedName>
    <definedName name="FS_F_VW_01_34381_5_158_68__JV_FS_REC_" localSheetId="18">[22]home!$B$3993:$Q$3993</definedName>
    <definedName name="FS_F_VW_01_34381_5_158_68__JV_FS_REC_" localSheetId="16">[22]home!$B$3993:$Q$3993</definedName>
    <definedName name="FS_F_VW_01_34381_5_158_68__JV_FS_REC_" localSheetId="21">[22]home!$B$3993:$Q$3993</definedName>
    <definedName name="FS_F_VW_01_34381_5_158_68__JV_FS_REC_" localSheetId="20">[22]home!$B$3993:$Q$3993</definedName>
    <definedName name="FS_F_VW_01_34381_5_158_68__JV_FS_REC_">[21]home!$B$3993:$Q$3993</definedName>
    <definedName name="FS_F_VW_01_34381_5_2__V_FS_BAUSTUFE_VORGABEN_STK_" localSheetId="18">[22]home!$B$1458:$D$1458</definedName>
    <definedName name="FS_F_VW_01_34381_5_2__V_FS_BAUSTUFE_VORGABEN_STK_" localSheetId="16">[22]home!$B$1458:$D$1458</definedName>
    <definedName name="FS_F_VW_01_34381_5_2__V_FS_BAUSTUFE_VORGABEN_STK_" localSheetId="21">[22]home!$B$1458:$D$1458</definedName>
    <definedName name="FS_F_VW_01_34381_5_2__V_FS_BAUSTUFE_VORGABEN_STK_" localSheetId="20">[22]home!$B$1458:$D$1458</definedName>
    <definedName name="FS_F_VW_01_34381_5_2__V_FS_BAUSTUFE_VORGABEN_STK_">[21]home!$B$1458:$D$1458</definedName>
    <definedName name="FS_F_VW_01_34381_6__JV_FS_PRAESENTATIONEN_" localSheetId="18">[22]home!$B$11:$AN$11</definedName>
    <definedName name="FS_F_VW_01_34381_6__JV_FS_PRAESENTATIONEN_" localSheetId="16">[22]home!$B$11:$AN$11</definedName>
    <definedName name="FS_F_VW_01_34381_6__JV_FS_PRAESENTATIONEN_" localSheetId="21">[22]home!$B$11:$AN$11</definedName>
    <definedName name="FS_F_VW_01_34381_6__JV_FS_PRAESENTATIONEN_" localSheetId="20">[22]home!$B$11:$AN$11</definedName>
    <definedName name="FS_F_VW_01_34381_6__JV_FS_PRAESENTATIONEN_">[21]home!$B$11:$AN$11</definedName>
    <definedName name="FS_F_VW_01_34381_6__JV_FS_REC_SAVING_" localSheetId="18">[22]home!$B$4750:$M$4750</definedName>
    <definedName name="FS_F_VW_01_34381_6__JV_FS_REC_SAVING_" localSheetId="16">[22]home!$B$4750:$M$4750</definedName>
    <definedName name="FS_F_VW_01_34381_6__JV_FS_REC_SAVING_" localSheetId="21">[22]home!$B$4750:$M$4750</definedName>
    <definedName name="FS_F_VW_01_34381_6__JV_FS_REC_SAVING_" localSheetId="20">[22]home!$B$4750:$M$4750</definedName>
    <definedName name="FS_F_VW_01_34381_6__JV_FS_REC_SAVING_">[21]home!$B$4750:$M$4750</definedName>
    <definedName name="FS_F_VW_01_34381_6_1__V_FS_BAUSTUFE_VORGABEN_STK_" localSheetId="18">[22]home!$B$1459:$D$1459</definedName>
    <definedName name="FS_F_VW_01_34381_6_1__V_FS_BAUSTUFE_VORGABEN_STK_" localSheetId="16">[22]home!$B$1459:$D$1459</definedName>
    <definedName name="FS_F_VW_01_34381_6_1__V_FS_BAUSTUFE_VORGABEN_STK_" localSheetId="21">[22]home!$B$1459:$D$1459</definedName>
    <definedName name="FS_F_VW_01_34381_6_1__V_FS_BAUSTUFE_VORGABEN_STK_" localSheetId="20">[22]home!$B$1459:$D$1459</definedName>
    <definedName name="FS_F_VW_01_34381_6_1__V_FS_BAUSTUFE_VORGABEN_STK_">[21]home!$B$1459:$D$1459</definedName>
    <definedName name="FS_F_VW_01_34381_6_158__JV_FS_REC_LIEF_" localSheetId="18">[22]home!$B$4705:$P$4705</definedName>
    <definedName name="FS_F_VW_01_34381_6_158__JV_FS_REC_LIEF_" localSheetId="16">[22]home!$B$4705:$P$4705</definedName>
    <definedName name="FS_F_VW_01_34381_6_158__JV_FS_REC_LIEF_" localSheetId="21">[22]home!$B$4705:$P$4705</definedName>
    <definedName name="FS_F_VW_01_34381_6_158__JV_FS_REC_LIEF_" localSheetId="20">[22]home!$B$4705:$P$4705</definedName>
    <definedName name="FS_F_VW_01_34381_6_158__JV_FS_REC_LIEF_">[21]home!$B$4705:$P$4705</definedName>
    <definedName name="FS_F_VW_01_34381_6_158_1__JV_FS_BAUSTUFE_ANGEBOTE_WAE_" localSheetId="18">[22]home!$B$1006:$E$1006</definedName>
    <definedName name="FS_F_VW_01_34381_6_158_1__JV_FS_BAUSTUFE_ANGEBOTE_WAE_" localSheetId="16">[22]home!$B$1006:$E$1006</definedName>
    <definedName name="FS_F_VW_01_34381_6_158_1__JV_FS_BAUSTUFE_ANGEBOTE_WAE_" localSheetId="21">[22]home!$B$1006:$E$1006</definedName>
    <definedName name="FS_F_VW_01_34381_6_158_1__JV_FS_BAUSTUFE_ANGEBOTE_WAE_" localSheetId="20">[22]home!$B$1006:$E$1006</definedName>
    <definedName name="FS_F_VW_01_34381_6_158_1__JV_FS_BAUSTUFE_ANGEBOTE_WAE_">[21]home!$B$1006:$E$1006</definedName>
    <definedName name="FS_F_VW_01_34381_6_158_11__JV_FS_REC_" localSheetId="18">[22]home!$B$4119:$Q$4119</definedName>
    <definedName name="FS_F_VW_01_34381_6_158_11__JV_FS_REC_" localSheetId="16">[22]home!$B$4119:$Q$4119</definedName>
    <definedName name="FS_F_VW_01_34381_6_158_11__JV_FS_REC_" localSheetId="21">[22]home!$B$4119:$Q$4119</definedName>
    <definedName name="FS_F_VW_01_34381_6_158_11__JV_FS_REC_" localSheetId="20">[22]home!$B$4119:$Q$4119</definedName>
    <definedName name="FS_F_VW_01_34381_6_158_11__JV_FS_REC_">[21]home!$B$4119:$Q$4119</definedName>
    <definedName name="FS_F_VW_01_34381_6_158_2__JV_FS_BAUSTUFE_ANGEBOTE_WAE_" localSheetId="18">[22]home!$B$1007:$E$1007</definedName>
    <definedName name="FS_F_VW_01_34381_6_158_2__JV_FS_BAUSTUFE_ANGEBOTE_WAE_" localSheetId="16">[22]home!$B$1007:$E$1007</definedName>
    <definedName name="FS_F_VW_01_34381_6_158_2__JV_FS_BAUSTUFE_ANGEBOTE_WAE_" localSheetId="21">[22]home!$B$1007:$E$1007</definedName>
    <definedName name="FS_F_VW_01_34381_6_158_2__JV_FS_BAUSTUFE_ANGEBOTE_WAE_" localSheetId="20">[22]home!$B$1007:$E$1007</definedName>
    <definedName name="FS_F_VW_01_34381_6_158_2__JV_FS_BAUSTUFE_ANGEBOTE_WAE_">[21]home!$B$1007:$E$1007</definedName>
    <definedName name="FS_F_VW_01_34381_6_158_28__JV_FS_REC_" localSheetId="18">[22]home!$B$4120:$Q$4120</definedName>
    <definedName name="FS_F_VW_01_34381_6_158_28__JV_FS_REC_" localSheetId="16">[22]home!$B$4120:$Q$4120</definedName>
    <definedName name="FS_F_VW_01_34381_6_158_28__JV_FS_REC_" localSheetId="21">[22]home!$B$4120:$Q$4120</definedName>
    <definedName name="FS_F_VW_01_34381_6_158_28__JV_FS_REC_" localSheetId="20">[22]home!$B$4120:$Q$4120</definedName>
    <definedName name="FS_F_VW_01_34381_6_158_28__JV_FS_REC_">[21]home!$B$4120:$Q$4120</definedName>
    <definedName name="FS_F_VW_01_34381_6_158_37__JV_FS_REC_" localSheetId="18">[22]home!$B$4121:$Q$4121</definedName>
    <definedName name="FS_F_VW_01_34381_6_158_37__JV_FS_REC_" localSheetId="16">[22]home!$B$4121:$Q$4121</definedName>
    <definedName name="FS_F_VW_01_34381_6_158_37__JV_FS_REC_" localSheetId="21">[22]home!$B$4121:$Q$4121</definedName>
    <definedName name="FS_F_VW_01_34381_6_158_37__JV_FS_REC_" localSheetId="20">[22]home!$B$4121:$Q$4121</definedName>
    <definedName name="FS_F_VW_01_34381_6_158_37__JV_FS_REC_">[21]home!$B$4121:$Q$4121</definedName>
    <definedName name="FS_F_VW_01_34381_6_158_46__JV_FS_REC_" localSheetId="18">[22]home!$B$4122:$Q$4122</definedName>
    <definedName name="FS_F_VW_01_34381_6_158_46__JV_FS_REC_" localSheetId="16">[22]home!$B$4122:$Q$4122</definedName>
    <definedName name="FS_F_VW_01_34381_6_158_46__JV_FS_REC_" localSheetId="21">[22]home!$B$4122:$Q$4122</definedName>
    <definedName name="FS_F_VW_01_34381_6_158_46__JV_FS_REC_" localSheetId="20">[22]home!$B$4122:$Q$4122</definedName>
    <definedName name="FS_F_VW_01_34381_6_158_46__JV_FS_REC_">[21]home!$B$4122:$Q$4122</definedName>
    <definedName name="FS_F_VW_01_34381_6_158_68__JV_FS_REC_" localSheetId="18">[22]home!$B$4123:$Q$4123</definedName>
    <definedName name="FS_F_VW_01_34381_6_158_68__JV_FS_REC_" localSheetId="16">[22]home!$B$4123:$Q$4123</definedName>
    <definedName name="FS_F_VW_01_34381_6_158_68__JV_FS_REC_" localSheetId="21">[22]home!$B$4123:$Q$4123</definedName>
    <definedName name="FS_F_VW_01_34381_6_158_68__JV_FS_REC_" localSheetId="20">[22]home!$B$4123:$Q$4123</definedName>
    <definedName name="FS_F_VW_01_34381_6_158_68__JV_FS_REC_">[21]home!$B$4123:$Q$4123</definedName>
    <definedName name="FS_F_VW_01_34381_6_2__V_FS_BAUSTUFE_VORGABEN_STK_" localSheetId="18">[22]home!$B$1460:$D$1460</definedName>
    <definedName name="FS_F_VW_01_34381_6_2__V_FS_BAUSTUFE_VORGABEN_STK_" localSheetId="16">[22]home!$B$1460:$D$1460</definedName>
    <definedName name="FS_F_VW_01_34381_6_2__V_FS_BAUSTUFE_VORGABEN_STK_" localSheetId="21">[22]home!$B$1460:$D$1460</definedName>
    <definedName name="FS_F_VW_01_34381_6_2__V_FS_BAUSTUFE_VORGABEN_STK_" localSheetId="20">[22]home!$B$1460:$D$1460</definedName>
    <definedName name="FS_F_VW_01_34381_6_2__V_FS_BAUSTUFE_VORGABEN_STK_">[21]home!$B$1460:$D$1460</definedName>
    <definedName name="FS_F_VW_01_34381_7__JV_FS_PRAESENTATIONEN_" localSheetId="18">[22]home!$B$12:$AN$12</definedName>
    <definedName name="FS_F_VW_01_34381_7__JV_FS_PRAESENTATIONEN_" localSheetId="16">[22]home!$B$12:$AN$12</definedName>
    <definedName name="FS_F_VW_01_34381_7__JV_FS_PRAESENTATIONEN_" localSheetId="21">[22]home!$B$12:$AN$12</definedName>
    <definedName name="FS_F_VW_01_34381_7__JV_FS_PRAESENTATIONEN_" localSheetId="20">[22]home!$B$12:$AN$12</definedName>
    <definedName name="FS_F_VW_01_34381_7__JV_FS_PRAESENTATIONEN_">[21]home!$B$12:$AN$12</definedName>
    <definedName name="FS_F_VW_01_34381_7__JV_FS_REC_SAVING_" localSheetId="18">[22]home!$B$4751:$M$4751</definedName>
    <definedName name="FS_F_VW_01_34381_7__JV_FS_REC_SAVING_" localSheetId="16">[22]home!$B$4751:$M$4751</definedName>
    <definedName name="FS_F_VW_01_34381_7__JV_FS_REC_SAVING_" localSheetId="21">[22]home!$B$4751:$M$4751</definedName>
    <definedName name="FS_F_VW_01_34381_7__JV_FS_REC_SAVING_" localSheetId="20">[22]home!$B$4751:$M$4751</definedName>
    <definedName name="FS_F_VW_01_34381_7__JV_FS_REC_SAVING_">[21]home!$B$4751:$M$4751</definedName>
    <definedName name="FS_F_VW_01_34381_7_1__V_FS_BAUSTUFE_VORGABEN_STK_" localSheetId="18">[22]home!$B$1461:$D$1461</definedName>
    <definedName name="FS_F_VW_01_34381_7_1__V_FS_BAUSTUFE_VORGABEN_STK_" localSheetId="16">[22]home!$B$1461:$D$1461</definedName>
    <definedName name="FS_F_VW_01_34381_7_1__V_FS_BAUSTUFE_VORGABEN_STK_" localSheetId="21">[22]home!$B$1461:$D$1461</definedName>
    <definedName name="FS_F_VW_01_34381_7_1__V_FS_BAUSTUFE_VORGABEN_STK_" localSheetId="20">[22]home!$B$1461:$D$1461</definedName>
    <definedName name="FS_F_VW_01_34381_7_1__V_FS_BAUSTUFE_VORGABEN_STK_">[21]home!$B$1461:$D$1461</definedName>
    <definedName name="FS_F_VW_01_34381_7_158__JV_FS_REC_LIEF_" localSheetId="18">[22]home!$B$4712:$P$4712</definedName>
    <definedName name="FS_F_VW_01_34381_7_158__JV_FS_REC_LIEF_" localSheetId="16">[22]home!$B$4712:$P$4712</definedName>
    <definedName name="FS_F_VW_01_34381_7_158__JV_FS_REC_LIEF_" localSheetId="21">[22]home!$B$4712:$P$4712</definedName>
    <definedName name="FS_F_VW_01_34381_7_158__JV_FS_REC_LIEF_" localSheetId="20">[22]home!$B$4712:$P$4712</definedName>
    <definedName name="FS_F_VW_01_34381_7_158__JV_FS_REC_LIEF_">[21]home!$B$4712:$P$4712</definedName>
    <definedName name="FS_F_VW_01_34381_7_158_1__JV_FS_BAUSTUFE_ANGEBOTE_WAE_" localSheetId="18">[22]home!$B$1094:$E$1094</definedName>
    <definedName name="FS_F_VW_01_34381_7_158_1__JV_FS_BAUSTUFE_ANGEBOTE_WAE_" localSheetId="16">[22]home!$B$1094:$E$1094</definedName>
    <definedName name="FS_F_VW_01_34381_7_158_1__JV_FS_BAUSTUFE_ANGEBOTE_WAE_" localSheetId="21">[22]home!$B$1094:$E$1094</definedName>
    <definedName name="FS_F_VW_01_34381_7_158_1__JV_FS_BAUSTUFE_ANGEBOTE_WAE_" localSheetId="20">[22]home!$B$1094:$E$1094</definedName>
    <definedName name="FS_F_VW_01_34381_7_158_1__JV_FS_BAUSTUFE_ANGEBOTE_WAE_">[21]home!$B$1094:$E$1094</definedName>
    <definedName name="FS_F_VW_01_34381_7_158_11__JV_FS_REC_" localSheetId="18">[22]home!$B$4249:$Q$4249</definedName>
    <definedName name="FS_F_VW_01_34381_7_158_11__JV_FS_REC_" localSheetId="16">[22]home!$B$4249:$Q$4249</definedName>
    <definedName name="FS_F_VW_01_34381_7_158_11__JV_FS_REC_" localSheetId="21">[22]home!$B$4249:$Q$4249</definedName>
    <definedName name="FS_F_VW_01_34381_7_158_11__JV_FS_REC_" localSheetId="20">[22]home!$B$4249:$Q$4249</definedName>
    <definedName name="FS_F_VW_01_34381_7_158_11__JV_FS_REC_">[21]home!$B$4249:$Q$4249</definedName>
    <definedName name="FS_F_VW_01_34381_7_158_2__JV_FS_BAUSTUFE_ANGEBOTE_WAE_" localSheetId="18">[22]home!$B$1095:$E$1095</definedName>
    <definedName name="FS_F_VW_01_34381_7_158_2__JV_FS_BAUSTUFE_ANGEBOTE_WAE_" localSheetId="16">[22]home!$B$1095:$E$1095</definedName>
    <definedName name="FS_F_VW_01_34381_7_158_2__JV_FS_BAUSTUFE_ANGEBOTE_WAE_" localSheetId="21">[22]home!$B$1095:$E$1095</definedName>
    <definedName name="FS_F_VW_01_34381_7_158_2__JV_FS_BAUSTUFE_ANGEBOTE_WAE_" localSheetId="20">[22]home!$B$1095:$E$1095</definedName>
    <definedName name="FS_F_VW_01_34381_7_158_2__JV_FS_BAUSTUFE_ANGEBOTE_WAE_">[21]home!$B$1095:$E$1095</definedName>
    <definedName name="FS_F_VW_01_34381_7_158_28__JV_FS_REC_" localSheetId="18">[22]home!$B$4250:$Q$4250</definedName>
    <definedName name="FS_F_VW_01_34381_7_158_28__JV_FS_REC_" localSheetId="16">[22]home!$B$4250:$Q$4250</definedName>
    <definedName name="FS_F_VW_01_34381_7_158_28__JV_FS_REC_" localSheetId="21">[22]home!$B$4250:$Q$4250</definedName>
    <definedName name="FS_F_VW_01_34381_7_158_28__JV_FS_REC_" localSheetId="20">[22]home!$B$4250:$Q$4250</definedName>
    <definedName name="FS_F_VW_01_34381_7_158_28__JV_FS_REC_">[21]home!$B$4250:$Q$4250</definedName>
    <definedName name="FS_F_VW_01_34381_7_158_37__JV_FS_REC_" localSheetId="18">[22]home!$B$4251:$Q$4251</definedName>
    <definedName name="FS_F_VW_01_34381_7_158_37__JV_FS_REC_" localSheetId="16">[22]home!$B$4251:$Q$4251</definedName>
    <definedName name="FS_F_VW_01_34381_7_158_37__JV_FS_REC_" localSheetId="21">[22]home!$B$4251:$Q$4251</definedName>
    <definedName name="FS_F_VW_01_34381_7_158_37__JV_FS_REC_" localSheetId="20">[22]home!$B$4251:$Q$4251</definedName>
    <definedName name="FS_F_VW_01_34381_7_158_37__JV_FS_REC_">[21]home!$B$4251:$Q$4251</definedName>
    <definedName name="FS_F_VW_01_34381_7_158_46__JV_FS_REC_" localSheetId="18">[22]home!$B$4252:$Q$4252</definedName>
    <definedName name="FS_F_VW_01_34381_7_158_46__JV_FS_REC_" localSheetId="16">[22]home!$B$4252:$Q$4252</definedName>
    <definedName name="FS_F_VW_01_34381_7_158_46__JV_FS_REC_" localSheetId="21">[22]home!$B$4252:$Q$4252</definedName>
    <definedName name="FS_F_VW_01_34381_7_158_46__JV_FS_REC_" localSheetId="20">[22]home!$B$4252:$Q$4252</definedName>
    <definedName name="FS_F_VW_01_34381_7_158_46__JV_FS_REC_">[21]home!$B$4252:$Q$4252</definedName>
    <definedName name="FS_F_VW_01_34381_7_158_68__JV_FS_REC_" localSheetId="18">[22]home!$B$4253:$Q$4253</definedName>
    <definedName name="FS_F_VW_01_34381_7_158_68__JV_FS_REC_" localSheetId="16">[22]home!$B$4253:$Q$4253</definedName>
    <definedName name="FS_F_VW_01_34381_7_158_68__JV_FS_REC_" localSheetId="21">[22]home!$B$4253:$Q$4253</definedName>
    <definedName name="FS_F_VW_01_34381_7_158_68__JV_FS_REC_" localSheetId="20">[22]home!$B$4253:$Q$4253</definedName>
    <definedName name="FS_F_VW_01_34381_7_158_68__JV_FS_REC_">[21]home!$B$4253:$Q$4253</definedName>
    <definedName name="FS_F_VW_01_34381_7_2__V_FS_BAUSTUFE_VORGABEN_STK_" localSheetId="18">[22]home!$B$1462:$D$1462</definedName>
    <definedName name="FS_F_VW_01_34381_7_2__V_FS_BAUSTUFE_VORGABEN_STK_" localSheetId="16">[22]home!$B$1462:$D$1462</definedName>
    <definedName name="FS_F_VW_01_34381_7_2__V_FS_BAUSTUFE_VORGABEN_STK_" localSheetId="21">[22]home!$B$1462:$D$1462</definedName>
    <definedName name="FS_F_VW_01_34381_7_2__V_FS_BAUSTUFE_VORGABEN_STK_" localSheetId="20">[22]home!$B$1462:$D$1462</definedName>
    <definedName name="FS_F_VW_01_34381_7_2__V_FS_BAUSTUFE_VORGABEN_STK_">[21]home!$B$1462:$D$1462</definedName>
    <definedName name="FS_F_VW_01_34381_8__JV_FS_PRAESENTATIONEN_" localSheetId="18">[22]home!$B$13:$AN$13</definedName>
    <definedName name="FS_F_VW_01_34381_8__JV_FS_PRAESENTATIONEN_" localSheetId="16">[22]home!$B$13:$AN$13</definedName>
    <definedName name="FS_F_VW_01_34381_8__JV_FS_PRAESENTATIONEN_" localSheetId="21">[22]home!$B$13:$AN$13</definedName>
    <definedName name="FS_F_VW_01_34381_8__JV_FS_PRAESENTATIONEN_" localSheetId="20">[22]home!$B$13:$AN$13</definedName>
    <definedName name="FS_F_VW_01_34381_8__JV_FS_PRAESENTATIONEN_">[21]home!$B$13:$AN$13</definedName>
    <definedName name="FS_F_VW_01_34381_8__JV_FS_REC_SAVING_" localSheetId="18">[22]home!$B$4752:$M$4752</definedName>
    <definedName name="FS_F_VW_01_34381_8__JV_FS_REC_SAVING_" localSheetId="16">[22]home!$B$4752:$M$4752</definedName>
    <definedName name="FS_F_VW_01_34381_8__JV_FS_REC_SAVING_" localSheetId="21">[22]home!$B$4752:$M$4752</definedName>
    <definedName name="FS_F_VW_01_34381_8__JV_FS_REC_SAVING_" localSheetId="20">[22]home!$B$4752:$M$4752</definedName>
    <definedName name="FS_F_VW_01_34381_8__JV_FS_REC_SAVING_">[21]home!$B$4752:$M$4752</definedName>
    <definedName name="FS_F_VW_01_34381_8_1__V_FS_BAUSTUFE_VORGABEN_STK_" localSheetId="18">[22]home!$B$1463:$D$1463</definedName>
    <definedName name="FS_F_VW_01_34381_8_1__V_FS_BAUSTUFE_VORGABEN_STK_" localSheetId="16">[22]home!$B$1463:$D$1463</definedName>
    <definedName name="FS_F_VW_01_34381_8_1__V_FS_BAUSTUFE_VORGABEN_STK_" localSheetId="21">[22]home!$B$1463:$D$1463</definedName>
    <definedName name="FS_F_VW_01_34381_8_1__V_FS_BAUSTUFE_VORGABEN_STK_" localSheetId="20">[22]home!$B$1463:$D$1463</definedName>
    <definedName name="FS_F_VW_01_34381_8_1__V_FS_BAUSTUFE_VORGABEN_STK_">[21]home!$B$1463:$D$1463</definedName>
    <definedName name="FS_F_VW_01_34381_8_158__JV_FS_REC_LIEF_" localSheetId="18">[22]home!$B$4719:$P$4719</definedName>
    <definedName name="FS_F_VW_01_34381_8_158__JV_FS_REC_LIEF_" localSheetId="16">[22]home!$B$4719:$P$4719</definedName>
    <definedName name="FS_F_VW_01_34381_8_158__JV_FS_REC_LIEF_" localSheetId="21">[22]home!$B$4719:$P$4719</definedName>
    <definedName name="FS_F_VW_01_34381_8_158__JV_FS_REC_LIEF_" localSheetId="20">[22]home!$B$4719:$P$4719</definedName>
    <definedName name="FS_F_VW_01_34381_8_158__JV_FS_REC_LIEF_">[21]home!$B$4719:$P$4719</definedName>
    <definedName name="FS_F_VW_01_34381_8_158_1__JV_FS_BAUSTUFE_ANGEBOTE_WAE_" localSheetId="18">[22]home!$B$1182:$E$1182</definedName>
    <definedName name="FS_F_VW_01_34381_8_158_1__JV_FS_BAUSTUFE_ANGEBOTE_WAE_" localSheetId="16">[22]home!$B$1182:$E$1182</definedName>
    <definedName name="FS_F_VW_01_34381_8_158_1__JV_FS_BAUSTUFE_ANGEBOTE_WAE_" localSheetId="21">[22]home!$B$1182:$E$1182</definedName>
    <definedName name="FS_F_VW_01_34381_8_158_1__JV_FS_BAUSTUFE_ANGEBOTE_WAE_" localSheetId="20">[22]home!$B$1182:$E$1182</definedName>
    <definedName name="FS_F_VW_01_34381_8_158_1__JV_FS_BAUSTUFE_ANGEBOTE_WAE_">[21]home!$B$1182:$E$1182</definedName>
    <definedName name="FS_F_VW_01_34381_8_158_11__JV_FS_REC_" localSheetId="18">[22]home!$B$4379:$Q$4379</definedName>
    <definedName name="FS_F_VW_01_34381_8_158_11__JV_FS_REC_" localSheetId="16">[22]home!$B$4379:$Q$4379</definedName>
    <definedName name="FS_F_VW_01_34381_8_158_11__JV_FS_REC_" localSheetId="21">[22]home!$B$4379:$Q$4379</definedName>
    <definedName name="FS_F_VW_01_34381_8_158_11__JV_FS_REC_" localSheetId="20">[22]home!$B$4379:$Q$4379</definedName>
    <definedName name="FS_F_VW_01_34381_8_158_11__JV_FS_REC_">[21]home!$B$4379:$Q$4379</definedName>
    <definedName name="FS_F_VW_01_34381_8_158_2__JV_FS_BAUSTUFE_ANGEBOTE_WAE_" localSheetId="18">[22]home!$B$1183:$E$1183</definedName>
    <definedName name="FS_F_VW_01_34381_8_158_2__JV_FS_BAUSTUFE_ANGEBOTE_WAE_" localSheetId="16">[22]home!$B$1183:$E$1183</definedName>
    <definedName name="FS_F_VW_01_34381_8_158_2__JV_FS_BAUSTUFE_ANGEBOTE_WAE_" localSheetId="21">[22]home!$B$1183:$E$1183</definedName>
    <definedName name="FS_F_VW_01_34381_8_158_2__JV_FS_BAUSTUFE_ANGEBOTE_WAE_" localSheetId="20">[22]home!$B$1183:$E$1183</definedName>
    <definedName name="FS_F_VW_01_34381_8_158_2__JV_FS_BAUSTUFE_ANGEBOTE_WAE_">[21]home!$B$1183:$E$1183</definedName>
    <definedName name="FS_F_VW_01_34381_8_158_28__JV_FS_REC_" localSheetId="18">[22]home!$B$4380:$Q$4380</definedName>
    <definedName name="FS_F_VW_01_34381_8_158_28__JV_FS_REC_" localSheetId="16">[22]home!$B$4380:$Q$4380</definedName>
    <definedName name="FS_F_VW_01_34381_8_158_28__JV_FS_REC_" localSheetId="21">[22]home!$B$4380:$Q$4380</definedName>
    <definedName name="FS_F_VW_01_34381_8_158_28__JV_FS_REC_" localSheetId="20">[22]home!$B$4380:$Q$4380</definedName>
    <definedName name="FS_F_VW_01_34381_8_158_28__JV_FS_REC_">[21]home!$B$4380:$Q$4380</definedName>
    <definedName name="FS_F_VW_01_34381_8_158_37__JV_FS_REC_" localSheetId="18">[22]home!$B$4381:$Q$4381</definedName>
    <definedName name="FS_F_VW_01_34381_8_158_37__JV_FS_REC_" localSheetId="16">[22]home!$B$4381:$Q$4381</definedName>
    <definedName name="FS_F_VW_01_34381_8_158_37__JV_FS_REC_" localSheetId="21">[22]home!$B$4381:$Q$4381</definedName>
    <definedName name="FS_F_VW_01_34381_8_158_37__JV_FS_REC_" localSheetId="20">[22]home!$B$4381:$Q$4381</definedName>
    <definedName name="FS_F_VW_01_34381_8_158_37__JV_FS_REC_">[21]home!$B$4381:$Q$4381</definedName>
    <definedName name="FS_F_VW_01_34381_8_158_46__JV_FS_REC_" localSheetId="18">[22]home!$B$4382:$Q$4382</definedName>
    <definedName name="FS_F_VW_01_34381_8_158_46__JV_FS_REC_" localSheetId="16">[22]home!$B$4382:$Q$4382</definedName>
    <definedName name="FS_F_VW_01_34381_8_158_46__JV_FS_REC_" localSheetId="21">[22]home!$B$4382:$Q$4382</definedName>
    <definedName name="FS_F_VW_01_34381_8_158_46__JV_FS_REC_" localSheetId="20">[22]home!$B$4382:$Q$4382</definedName>
    <definedName name="FS_F_VW_01_34381_8_158_46__JV_FS_REC_">[21]home!$B$4382:$Q$4382</definedName>
    <definedName name="FS_F_VW_01_34381_8_158_68__JV_FS_REC_" localSheetId="18">[22]home!$B$4383:$Q$4383</definedName>
    <definedName name="FS_F_VW_01_34381_8_158_68__JV_FS_REC_" localSheetId="16">[22]home!$B$4383:$Q$4383</definedName>
    <definedName name="FS_F_VW_01_34381_8_158_68__JV_FS_REC_" localSheetId="21">[22]home!$B$4383:$Q$4383</definedName>
    <definedName name="FS_F_VW_01_34381_8_158_68__JV_FS_REC_" localSheetId="20">[22]home!$B$4383:$Q$4383</definedName>
    <definedName name="FS_F_VW_01_34381_8_158_68__JV_FS_REC_">[21]home!$B$4383:$Q$4383</definedName>
    <definedName name="FS_F_VW_01_34381_8_2__V_FS_BAUSTUFE_VORGABEN_STK_" localSheetId="18">[22]home!$B$1464:$D$1464</definedName>
    <definedName name="FS_F_VW_01_34381_8_2__V_FS_BAUSTUFE_VORGABEN_STK_" localSheetId="16">[22]home!$B$1464:$D$1464</definedName>
    <definedName name="FS_F_VW_01_34381_8_2__V_FS_BAUSTUFE_VORGABEN_STK_" localSheetId="21">[22]home!$B$1464:$D$1464</definedName>
    <definedName name="FS_F_VW_01_34381_8_2__V_FS_BAUSTUFE_VORGABEN_STK_" localSheetId="20">[22]home!$B$1464:$D$1464</definedName>
    <definedName name="FS_F_VW_01_34381_8_2__V_FS_BAUSTUFE_VORGABEN_STK_">[21]home!$B$1464:$D$1464</definedName>
    <definedName name="FS_F_VW_01_34381_9__JV_FS_PRAESENTATIONEN_" localSheetId="18">[22]home!$B$14:$AN$14</definedName>
    <definedName name="FS_F_VW_01_34381_9__JV_FS_PRAESENTATIONEN_" localSheetId="16">[22]home!$B$14:$AN$14</definedName>
    <definedName name="FS_F_VW_01_34381_9__JV_FS_PRAESENTATIONEN_" localSheetId="21">[22]home!$B$14:$AN$14</definedName>
    <definedName name="FS_F_VW_01_34381_9__JV_FS_PRAESENTATIONEN_" localSheetId="20">[22]home!$B$14:$AN$14</definedName>
    <definedName name="FS_F_VW_01_34381_9__JV_FS_PRAESENTATIONEN_">[21]home!$B$14:$AN$14</definedName>
    <definedName name="FS_F_VW_01_34381_9__JV_FS_REC_SAVING_" localSheetId="18">[22]home!$B$4753:$M$4753</definedName>
    <definedName name="FS_F_VW_01_34381_9__JV_FS_REC_SAVING_" localSheetId="16">[22]home!$B$4753:$M$4753</definedName>
    <definedName name="FS_F_VW_01_34381_9__JV_FS_REC_SAVING_" localSheetId="21">[22]home!$B$4753:$M$4753</definedName>
    <definedName name="FS_F_VW_01_34381_9__JV_FS_REC_SAVING_" localSheetId="20">[22]home!$B$4753:$M$4753</definedName>
    <definedName name="FS_F_VW_01_34381_9__JV_FS_REC_SAVING_">[21]home!$B$4753:$M$4753</definedName>
    <definedName name="FS_F_VW_01_34381_9_1__V_FS_BAUSTUFE_VORGABEN_STK_" localSheetId="18">[22]home!$B$1465:$D$1465</definedName>
    <definedName name="FS_F_VW_01_34381_9_1__V_FS_BAUSTUFE_VORGABEN_STK_" localSheetId="16">[22]home!$B$1465:$D$1465</definedName>
    <definedName name="FS_F_VW_01_34381_9_1__V_FS_BAUSTUFE_VORGABEN_STK_" localSheetId="21">[22]home!$B$1465:$D$1465</definedName>
    <definedName name="FS_F_VW_01_34381_9_1__V_FS_BAUSTUFE_VORGABEN_STK_" localSheetId="20">[22]home!$B$1465:$D$1465</definedName>
    <definedName name="FS_F_VW_01_34381_9_1__V_FS_BAUSTUFE_VORGABEN_STK_">[21]home!$B$1465:$D$1465</definedName>
    <definedName name="FS_F_VW_01_34381_9_158__JV_FS_REC_LIEF_" localSheetId="18">[22]home!$B$4726:$P$4726</definedName>
    <definedName name="FS_F_VW_01_34381_9_158__JV_FS_REC_LIEF_" localSheetId="16">[22]home!$B$4726:$P$4726</definedName>
    <definedName name="FS_F_VW_01_34381_9_158__JV_FS_REC_LIEF_" localSheetId="21">[22]home!$B$4726:$P$4726</definedName>
    <definedName name="FS_F_VW_01_34381_9_158__JV_FS_REC_LIEF_" localSheetId="20">[22]home!$B$4726:$P$4726</definedName>
    <definedName name="FS_F_VW_01_34381_9_158__JV_FS_REC_LIEF_">[21]home!$B$4726:$P$4726</definedName>
    <definedName name="FS_F_VW_01_34381_9_158_1__JV_FS_BAUSTUFE_ANGEBOTE_WAE_" localSheetId="18">[22]home!$B$1270:$E$1270</definedName>
    <definedName name="FS_F_VW_01_34381_9_158_1__JV_FS_BAUSTUFE_ANGEBOTE_WAE_" localSheetId="16">[22]home!$B$1270:$E$1270</definedName>
    <definedName name="FS_F_VW_01_34381_9_158_1__JV_FS_BAUSTUFE_ANGEBOTE_WAE_" localSheetId="21">[22]home!$B$1270:$E$1270</definedName>
    <definedName name="FS_F_VW_01_34381_9_158_1__JV_FS_BAUSTUFE_ANGEBOTE_WAE_" localSheetId="20">[22]home!$B$1270:$E$1270</definedName>
    <definedName name="FS_F_VW_01_34381_9_158_1__JV_FS_BAUSTUFE_ANGEBOTE_WAE_">[21]home!$B$1270:$E$1270</definedName>
    <definedName name="FS_F_VW_01_34381_9_158_11__JV_FS_REC_" localSheetId="18">[22]home!$B$4509:$Q$4509</definedName>
    <definedName name="FS_F_VW_01_34381_9_158_11__JV_FS_REC_" localSheetId="16">[22]home!$B$4509:$Q$4509</definedName>
    <definedName name="FS_F_VW_01_34381_9_158_11__JV_FS_REC_" localSheetId="21">[22]home!$B$4509:$Q$4509</definedName>
    <definedName name="FS_F_VW_01_34381_9_158_11__JV_FS_REC_" localSheetId="20">[22]home!$B$4509:$Q$4509</definedName>
    <definedName name="FS_F_VW_01_34381_9_158_11__JV_FS_REC_">[21]home!$B$4509:$Q$4509</definedName>
    <definedName name="FS_F_VW_01_34381_9_158_2__JV_FS_BAUSTUFE_ANGEBOTE_WAE_" localSheetId="18">[22]home!$B$1271:$E$1271</definedName>
    <definedName name="FS_F_VW_01_34381_9_158_2__JV_FS_BAUSTUFE_ANGEBOTE_WAE_" localSheetId="16">[22]home!$B$1271:$E$1271</definedName>
    <definedName name="FS_F_VW_01_34381_9_158_2__JV_FS_BAUSTUFE_ANGEBOTE_WAE_" localSheetId="21">[22]home!$B$1271:$E$1271</definedName>
    <definedName name="FS_F_VW_01_34381_9_158_2__JV_FS_BAUSTUFE_ANGEBOTE_WAE_" localSheetId="20">[22]home!$B$1271:$E$1271</definedName>
    <definedName name="FS_F_VW_01_34381_9_158_2__JV_FS_BAUSTUFE_ANGEBOTE_WAE_">[21]home!$B$1271:$E$1271</definedName>
    <definedName name="FS_F_VW_01_34381_9_158_28__JV_FS_REC_" localSheetId="18">[22]home!$B$4510:$Q$4510</definedName>
    <definedName name="FS_F_VW_01_34381_9_158_28__JV_FS_REC_" localSheetId="16">[22]home!$B$4510:$Q$4510</definedName>
    <definedName name="FS_F_VW_01_34381_9_158_28__JV_FS_REC_" localSheetId="21">[22]home!$B$4510:$Q$4510</definedName>
    <definedName name="FS_F_VW_01_34381_9_158_28__JV_FS_REC_" localSheetId="20">[22]home!$B$4510:$Q$4510</definedName>
    <definedName name="FS_F_VW_01_34381_9_158_28__JV_FS_REC_">[21]home!$B$4510:$Q$4510</definedName>
    <definedName name="FS_F_VW_01_34381_9_158_37__JV_FS_REC_" localSheetId="18">[22]home!$B$4511:$Q$4511</definedName>
    <definedName name="FS_F_VW_01_34381_9_158_37__JV_FS_REC_" localSheetId="16">[22]home!$B$4511:$Q$4511</definedName>
    <definedName name="FS_F_VW_01_34381_9_158_37__JV_FS_REC_" localSheetId="21">[22]home!$B$4511:$Q$4511</definedName>
    <definedName name="FS_F_VW_01_34381_9_158_37__JV_FS_REC_" localSheetId="20">[22]home!$B$4511:$Q$4511</definedName>
    <definedName name="FS_F_VW_01_34381_9_158_37__JV_FS_REC_">[21]home!$B$4511:$Q$4511</definedName>
    <definedName name="FS_F_VW_01_34381_9_158_46__JV_FS_REC_" localSheetId="18">[22]home!$B$4512:$Q$4512</definedName>
    <definedName name="FS_F_VW_01_34381_9_158_46__JV_FS_REC_" localSheetId="16">[22]home!$B$4512:$Q$4512</definedName>
    <definedName name="FS_F_VW_01_34381_9_158_46__JV_FS_REC_" localSheetId="21">[22]home!$B$4512:$Q$4512</definedName>
    <definedName name="FS_F_VW_01_34381_9_158_46__JV_FS_REC_" localSheetId="20">[22]home!$B$4512:$Q$4512</definedName>
    <definedName name="FS_F_VW_01_34381_9_158_46__JV_FS_REC_">[21]home!$B$4512:$Q$4512</definedName>
    <definedName name="FS_F_VW_01_34381_9_158_68__JV_FS_REC_" localSheetId="18">[22]home!$B$4513:$Q$4513</definedName>
    <definedName name="FS_F_VW_01_34381_9_158_68__JV_FS_REC_" localSheetId="16">[22]home!$B$4513:$Q$4513</definedName>
    <definedName name="FS_F_VW_01_34381_9_158_68__JV_FS_REC_" localSheetId="21">[22]home!$B$4513:$Q$4513</definedName>
    <definedName name="FS_F_VW_01_34381_9_158_68__JV_FS_REC_" localSheetId="20">[22]home!$B$4513:$Q$4513</definedName>
    <definedName name="FS_F_VW_01_34381_9_158_68__JV_FS_REC_">[21]home!$B$4513:$Q$4513</definedName>
    <definedName name="FS_F_VW_01_34381_9_2__V_FS_BAUSTUFE_VORGABEN_STK_" localSheetId="18">[22]home!$B$1466:$D$1466</definedName>
    <definedName name="FS_F_VW_01_34381_9_2__V_FS_BAUSTUFE_VORGABEN_STK_" localSheetId="16">[22]home!$B$1466:$D$1466</definedName>
    <definedName name="FS_F_VW_01_34381_9_2__V_FS_BAUSTUFE_VORGABEN_STK_" localSheetId="21">[22]home!$B$1466:$D$1466</definedName>
    <definedName name="FS_F_VW_01_34381_9_2__V_FS_BAUSTUFE_VORGABEN_STK_" localSheetId="20">[22]home!$B$1466:$D$1466</definedName>
    <definedName name="FS_F_VW_01_34381_9_2__V_FS_BAUSTUFE_VORGABEN_STK_">[21]home!$B$1466:$D$1466</definedName>
    <definedName name="FS_F_VW_01_35097_1__FS_NEUTEILE_" localSheetId="18">[23]Import!$B$145:$D$145</definedName>
    <definedName name="FS_F_VW_01_35097_1__FS_NEUTEILE_" localSheetId="16">[23]Import!$B$145:$D$145</definedName>
    <definedName name="FS_F_VW_01_35097_1__FS_NEUTEILE_" localSheetId="21">[23]Import!$B$145:$D$145</definedName>
    <definedName name="FS_F_VW_01_35097_1__FS_NEUTEILE_" localSheetId="20">[23]Import!$B$145:$D$145</definedName>
    <definedName name="FS_F_VW_01_35097_1__FS_NEUTEILE_">[22]Import!$B$145:$D$145</definedName>
    <definedName name="FS_F_VW_01_35097_1__JV_FS_PRAESENTATIONEN_" localSheetId="18">[23]Import!$B$6:$AN$6</definedName>
    <definedName name="FS_F_VW_01_35097_1__JV_FS_PRAESENTATIONEN_" localSheetId="16">[23]Import!$B$6:$AN$6</definedName>
    <definedName name="FS_F_VW_01_35097_1__JV_FS_PRAESENTATIONEN_" localSheetId="21">[23]Import!$B$6:$AN$6</definedName>
    <definedName name="FS_F_VW_01_35097_1__JV_FS_PRAESENTATIONEN_" localSheetId="20">[23]Import!$B$6:$AN$6</definedName>
    <definedName name="FS_F_VW_01_35097_1__JV_FS_PRAESENTATIONEN_">[22]Import!$B$6:$AN$6</definedName>
    <definedName name="FS_F_VW_01_35097_1_1__V_FS_BAUSTUFE_VORGABEN_STK_" localSheetId="18">[23]Import!$B$433:$D$433</definedName>
    <definedName name="FS_F_VW_01_35097_1_1__V_FS_BAUSTUFE_VORGABEN_STK_" localSheetId="16">[23]Import!$B$433:$D$433</definedName>
    <definedName name="FS_F_VW_01_35097_1_1__V_FS_BAUSTUFE_VORGABEN_STK_" localSheetId="21">[23]Import!$B$433:$D$433</definedName>
    <definedName name="FS_F_VW_01_35097_1_1__V_FS_BAUSTUFE_VORGABEN_STK_" localSheetId="20">[23]Import!$B$433:$D$433</definedName>
    <definedName name="FS_F_VW_01_35097_1_1__V_FS_BAUSTUFE_VORGABEN_STK_">[22]Import!$B$433:$D$433</definedName>
    <definedName name="FS_F_VW_01_35097_1_11__JV_FS_BEDARFE_" localSheetId="18">[23]Import!$B$120:$E$120</definedName>
    <definedName name="FS_F_VW_01_35097_1_11__JV_FS_BEDARFE_" localSheetId="16">[23]Import!$B$120:$E$120</definedName>
    <definedName name="FS_F_VW_01_35097_1_11__JV_FS_BEDARFE_" localSheetId="21">[23]Import!$B$120:$E$120</definedName>
    <definedName name="FS_F_VW_01_35097_1_11__JV_FS_BEDARFE_" localSheetId="20">[23]Import!$B$120:$E$120</definedName>
    <definedName name="FS_F_VW_01_35097_1_11__JV_FS_BEDARFE_">[22]Import!$B$120:$E$120</definedName>
    <definedName name="FS_F_VW_01_35097_1_11_13030__JV_FS_BEDARFE_PREISE_QUOTE_" localSheetId="18">[23]Import!$B$16:$L$16</definedName>
    <definedName name="FS_F_VW_01_35097_1_11_13030__JV_FS_BEDARFE_PREISE_QUOTE_" localSheetId="16">[23]Import!$B$16:$L$16</definedName>
    <definedName name="FS_F_VW_01_35097_1_11_13030__JV_FS_BEDARFE_PREISE_QUOTE_" localSheetId="21">[23]Import!$B$16:$L$16</definedName>
    <definedName name="FS_F_VW_01_35097_1_11_13030__JV_FS_BEDARFE_PREISE_QUOTE_" localSheetId="20">[23]Import!$B$16:$L$16</definedName>
    <definedName name="FS_F_VW_01_35097_1_11_13030__JV_FS_BEDARFE_PREISE_QUOTE_">[22]Import!$B$16:$L$16</definedName>
    <definedName name="FS_F_VW_01_35097_1_11_20328__JV_FS_BEDARFE_PREISE_QUOTE_" localSheetId="18">[23]Import!$B$17:$L$17</definedName>
    <definedName name="FS_F_VW_01_35097_1_11_20328__JV_FS_BEDARFE_PREISE_QUOTE_" localSheetId="16">[23]Import!$B$17:$L$17</definedName>
    <definedName name="FS_F_VW_01_35097_1_11_20328__JV_FS_BEDARFE_PREISE_QUOTE_" localSheetId="21">[23]Import!$B$17:$L$17</definedName>
    <definedName name="FS_F_VW_01_35097_1_11_20328__JV_FS_BEDARFE_PREISE_QUOTE_" localSheetId="20">[23]Import!$B$17:$L$17</definedName>
    <definedName name="FS_F_VW_01_35097_1_11_20328__JV_FS_BEDARFE_PREISE_QUOTE_">[22]Import!$B$17:$L$17</definedName>
    <definedName name="FS_F_VW_01_35097_1_11_29344__JV_FS_BEDARFE_PREISE_QUOTE_" localSheetId="18">[23]Import!$B$18:$L$18</definedName>
    <definedName name="FS_F_VW_01_35097_1_11_29344__JV_FS_BEDARFE_PREISE_QUOTE_" localSheetId="16">[23]Import!$B$18:$L$18</definedName>
    <definedName name="FS_F_VW_01_35097_1_11_29344__JV_FS_BEDARFE_PREISE_QUOTE_" localSheetId="21">[23]Import!$B$18:$L$18</definedName>
    <definedName name="FS_F_VW_01_35097_1_11_29344__JV_FS_BEDARFE_PREISE_QUOTE_" localSheetId="20">[23]Import!$B$18:$L$18</definedName>
    <definedName name="FS_F_VW_01_35097_1_11_29344__JV_FS_BEDARFE_PREISE_QUOTE_">[22]Import!$B$18:$L$18</definedName>
    <definedName name="FS_F_VW_01_35097_1_11_2979__JV_FS_BEDARFE_PREISE_QUOTE_" localSheetId="18">[23]Import!$B$15:$L$15</definedName>
    <definedName name="FS_F_VW_01_35097_1_11_2979__JV_FS_BEDARFE_PREISE_QUOTE_" localSheetId="16">[23]Import!$B$15:$L$15</definedName>
    <definedName name="FS_F_VW_01_35097_1_11_2979__JV_FS_BEDARFE_PREISE_QUOTE_" localSheetId="21">[23]Import!$B$15:$L$15</definedName>
    <definedName name="FS_F_VW_01_35097_1_11_2979__JV_FS_BEDARFE_PREISE_QUOTE_" localSheetId="20">[23]Import!$B$15:$L$15</definedName>
    <definedName name="FS_F_VW_01_35097_1_11_2979__JV_FS_BEDARFE_PREISE_QUOTE_">[22]Import!$B$15:$L$15</definedName>
    <definedName name="FS_F_VW_01_35097_1_11_43249__JV_FS_BEDARFE_PREISE_QUOTE_" localSheetId="18">[23]Import!$B$19:$L$19</definedName>
    <definedName name="FS_F_VW_01_35097_1_11_43249__JV_FS_BEDARFE_PREISE_QUOTE_" localSheetId="16">[23]Import!$B$19:$L$19</definedName>
    <definedName name="FS_F_VW_01_35097_1_11_43249__JV_FS_BEDARFE_PREISE_QUOTE_" localSheetId="21">[23]Import!$B$19:$L$19</definedName>
    <definedName name="FS_F_VW_01_35097_1_11_43249__JV_FS_BEDARFE_PREISE_QUOTE_" localSheetId="20">[23]Import!$B$19:$L$19</definedName>
    <definedName name="FS_F_VW_01_35097_1_11_43249__JV_FS_BEDARFE_PREISE_QUOTE_">[22]Import!$B$19:$L$19</definedName>
    <definedName name="FS_F_VW_01_35097_1_11330__JV_FS_RV_AVG_PROTODATA_" localSheetId="18">[23]Import!$B$455:$E$455</definedName>
    <definedName name="FS_F_VW_01_35097_1_11330__JV_FS_RV_AVG_PROTODATA_" localSheetId="16">[23]Import!$B$455:$E$455</definedName>
    <definedName name="FS_F_VW_01_35097_1_11330__JV_FS_RV_AVG_PROTODATA_" localSheetId="21">[23]Import!$B$455:$E$455</definedName>
    <definedName name="FS_F_VW_01_35097_1_11330__JV_FS_RV_AVG_PROTODATA_" localSheetId="20">[23]Import!$B$455:$E$455</definedName>
    <definedName name="FS_F_VW_01_35097_1_11330__JV_FS_RV_AVG_PROTODATA_">[22]Import!$B$455:$E$455</definedName>
    <definedName name="FS_F_VW_01_35097_1_11330_1__JV_FS_BAUSTUFE_ANGEBOTE_WAE_" localSheetId="18">[23]Import!$B$222:$E$222</definedName>
    <definedName name="FS_F_VW_01_35097_1_11330_1__JV_FS_BAUSTUFE_ANGEBOTE_WAE_" localSheetId="16">[23]Import!$B$222:$E$222</definedName>
    <definedName name="FS_F_VW_01_35097_1_11330_1__JV_FS_BAUSTUFE_ANGEBOTE_WAE_" localSheetId="21">[23]Import!$B$222:$E$222</definedName>
    <definedName name="FS_F_VW_01_35097_1_11330_1__JV_FS_BAUSTUFE_ANGEBOTE_WAE_" localSheetId="20">[23]Import!$B$222:$E$222</definedName>
    <definedName name="FS_F_VW_01_35097_1_11330_1__JV_FS_BAUSTUFE_ANGEBOTE_WAE_">[22]Import!$B$222:$E$222</definedName>
    <definedName name="FS_F_VW_01_35097_1_11330_11__JV_FS_REC_" localSheetId="18">[23]Import!$B$1014:$Q$1014</definedName>
    <definedName name="FS_F_VW_01_35097_1_11330_11__JV_FS_REC_" localSheetId="16">[23]Import!$B$1014:$Q$1014</definedName>
    <definedName name="FS_F_VW_01_35097_1_11330_11__JV_FS_REC_" localSheetId="21">[23]Import!$B$1014:$Q$1014</definedName>
    <definedName name="FS_F_VW_01_35097_1_11330_11__JV_FS_REC_" localSheetId="20">[23]Import!$B$1014:$Q$1014</definedName>
    <definedName name="FS_F_VW_01_35097_1_11330_11__JV_FS_REC_">[22]Import!$B$1014:$Q$1014</definedName>
    <definedName name="FS_F_VW_01_35097_1_11330_2__JV_FS_BAUSTUFE_ANGEBOTE_WAE_" localSheetId="18">[23]Import!$B$223:$E$223</definedName>
    <definedName name="FS_F_VW_01_35097_1_11330_2__JV_FS_BAUSTUFE_ANGEBOTE_WAE_" localSheetId="16">[23]Import!$B$223:$E$223</definedName>
    <definedName name="FS_F_VW_01_35097_1_11330_2__JV_FS_BAUSTUFE_ANGEBOTE_WAE_" localSheetId="21">[23]Import!$B$223:$E$223</definedName>
    <definedName name="FS_F_VW_01_35097_1_11330_2__JV_FS_BAUSTUFE_ANGEBOTE_WAE_" localSheetId="20">[23]Import!$B$223:$E$223</definedName>
    <definedName name="FS_F_VW_01_35097_1_11330_2__JV_FS_BAUSTUFE_ANGEBOTE_WAE_">[22]Import!$B$223:$E$223</definedName>
    <definedName name="FS_F_VW_01_35097_1_11330_28__JV_FS_REC_" localSheetId="18">[23]Import!$B$1015:$Q$1015</definedName>
    <definedName name="FS_F_VW_01_35097_1_11330_28__JV_FS_REC_" localSheetId="16">[23]Import!$B$1015:$Q$1015</definedName>
    <definedName name="FS_F_VW_01_35097_1_11330_28__JV_FS_REC_" localSheetId="21">[23]Import!$B$1015:$Q$1015</definedName>
    <definedName name="FS_F_VW_01_35097_1_11330_28__JV_FS_REC_" localSheetId="20">[23]Import!$B$1015:$Q$1015</definedName>
    <definedName name="FS_F_VW_01_35097_1_11330_28__JV_FS_REC_">[22]Import!$B$1015:$Q$1015</definedName>
    <definedName name="FS_F_VW_01_35097_1_11330_37__JV_FS_REC_" localSheetId="18">[23]Import!$B$1016:$Q$1016</definedName>
    <definedName name="FS_F_VW_01_35097_1_11330_37__JV_FS_REC_" localSheetId="16">[23]Import!$B$1016:$Q$1016</definedName>
    <definedName name="FS_F_VW_01_35097_1_11330_37__JV_FS_REC_" localSheetId="21">[23]Import!$B$1016:$Q$1016</definedName>
    <definedName name="FS_F_VW_01_35097_1_11330_37__JV_FS_REC_" localSheetId="20">[23]Import!$B$1016:$Q$1016</definedName>
    <definedName name="FS_F_VW_01_35097_1_11330_37__JV_FS_REC_">[22]Import!$B$1016:$Q$1016</definedName>
    <definedName name="FS_F_VW_01_35097_1_11330_46__JV_FS_REC_" localSheetId="18">[23]Import!$B$1017:$Q$1017</definedName>
    <definedName name="FS_F_VW_01_35097_1_11330_46__JV_FS_REC_" localSheetId="16">[23]Import!$B$1017:$Q$1017</definedName>
    <definedName name="FS_F_VW_01_35097_1_11330_46__JV_FS_REC_" localSheetId="21">[23]Import!$B$1017:$Q$1017</definedName>
    <definedName name="FS_F_VW_01_35097_1_11330_46__JV_FS_REC_" localSheetId="20">[23]Import!$B$1017:$Q$1017</definedName>
    <definedName name="FS_F_VW_01_35097_1_11330_46__JV_FS_REC_">[22]Import!$B$1017:$Q$1017</definedName>
    <definedName name="FS_F_VW_01_35097_1_11330_68__JV_FS_REC_" localSheetId="18">[23]Import!$B$1018:$Q$1018</definedName>
    <definedName name="FS_F_VW_01_35097_1_11330_68__JV_FS_REC_" localSheetId="16">[23]Import!$B$1018:$Q$1018</definedName>
    <definedName name="FS_F_VW_01_35097_1_11330_68__JV_FS_REC_" localSheetId="21">[23]Import!$B$1018:$Q$1018</definedName>
    <definedName name="FS_F_VW_01_35097_1_11330_68__JV_FS_REC_" localSheetId="20">[23]Import!$B$1018:$Q$1018</definedName>
    <definedName name="FS_F_VW_01_35097_1_11330_68__JV_FS_REC_">[22]Import!$B$1018:$Q$1018</definedName>
    <definedName name="FS_F_VW_01_35097_1_11330_BR__JV_FS_BIDDERS_" localSheetId="18">[23]Import!$B$875:$L$875</definedName>
    <definedName name="FS_F_VW_01_35097_1_11330_BR__JV_FS_BIDDERS_" localSheetId="16">[23]Import!$B$875:$L$875</definedName>
    <definedName name="FS_F_VW_01_35097_1_11330_BR__JV_FS_BIDDERS_" localSheetId="21">[23]Import!$B$875:$L$875</definedName>
    <definedName name="FS_F_VW_01_35097_1_11330_BR__JV_FS_BIDDERS_" localSheetId="20">[23]Import!$B$875:$L$875</definedName>
    <definedName name="FS_F_VW_01_35097_1_11330_BR__JV_FS_BIDDERS_">[22]Import!$B$875:$L$875</definedName>
    <definedName name="FS_F_VW_01_35097_1_11330_EUR__JV_FS_PR_EX_RATES_DATUM_REC_" localSheetId="18">[23]Import!$B$764:$F$764</definedName>
    <definedName name="FS_F_VW_01_35097_1_11330_EUR__JV_FS_PR_EX_RATES_DATUM_REC_" localSheetId="16">[23]Import!$B$764:$F$764</definedName>
    <definedName name="FS_F_VW_01_35097_1_11330_EUR__JV_FS_PR_EX_RATES_DATUM_REC_" localSheetId="21">[23]Import!$B$764:$F$764</definedName>
    <definedName name="FS_F_VW_01_35097_1_11330_EUR__JV_FS_PR_EX_RATES_DATUM_REC_" localSheetId="20">[23]Import!$B$764:$F$764</definedName>
    <definedName name="FS_F_VW_01_35097_1_11330_EUR__JV_FS_PR_EX_RATES_DATUM_REC_">[22]Import!$B$764:$F$764</definedName>
    <definedName name="FS_F_VW_01_35097_1_11451__JV_FS_RV_AVG_PROTODATA_" localSheetId="18">[23]Import!$B$456:$E$456</definedName>
    <definedName name="FS_F_VW_01_35097_1_11451__JV_FS_RV_AVG_PROTODATA_" localSheetId="16">[23]Import!$B$456:$E$456</definedName>
    <definedName name="FS_F_VW_01_35097_1_11451__JV_FS_RV_AVG_PROTODATA_" localSheetId="21">[23]Import!$B$456:$E$456</definedName>
    <definedName name="FS_F_VW_01_35097_1_11451__JV_FS_RV_AVG_PROTODATA_" localSheetId="20">[23]Import!$B$456:$E$456</definedName>
    <definedName name="FS_F_VW_01_35097_1_11451__JV_FS_RV_AVG_PROTODATA_">[22]Import!$B$456:$E$456</definedName>
    <definedName name="FS_F_VW_01_35097_1_11451_1__JV_FS_BAUSTUFE_ANGEBOTE_WAE_" localSheetId="18">[23]Import!$B$224:$E$224</definedName>
    <definedName name="FS_F_VW_01_35097_1_11451_1__JV_FS_BAUSTUFE_ANGEBOTE_WAE_" localSheetId="16">[23]Import!$B$224:$E$224</definedName>
    <definedName name="FS_F_VW_01_35097_1_11451_1__JV_FS_BAUSTUFE_ANGEBOTE_WAE_" localSheetId="21">[23]Import!$B$224:$E$224</definedName>
    <definedName name="FS_F_VW_01_35097_1_11451_1__JV_FS_BAUSTUFE_ANGEBOTE_WAE_" localSheetId="20">[23]Import!$B$224:$E$224</definedName>
    <definedName name="FS_F_VW_01_35097_1_11451_1__JV_FS_BAUSTUFE_ANGEBOTE_WAE_">[22]Import!$B$224:$E$224</definedName>
    <definedName name="FS_F_VW_01_35097_1_11451_2__JV_FS_BAUSTUFE_ANGEBOTE_WAE_" localSheetId="18">[23]Import!$B$225:$E$225</definedName>
    <definedName name="FS_F_VW_01_35097_1_11451_2__JV_FS_BAUSTUFE_ANGEBOTE_WAE_" localSheetId="16">[23]Import!$B$225:$E$225</definedName>
    <definedName name="FS_F_VW_01_35097_1_11451_2__JV_FS_BAUSTUFE_ANGEBOTE_WAE_" localSheetId="21">[23]Import!$B$225:$E$225</definedName>
    <definedName name="FS_F_VW_01_35097_1_11451_2__JV_FS_BAUSTUFE_ANGEBOTE_WAE_" localSheetId="20">[23]Import!$B$225:$E$225</definedName>
    <definedName name="FS_F_VW_01_35097_1_11451_2__JV_FS_BAUSTUFE_ANGEBOTE_WAE_">[22]Import!$B$225:$E$225</definedName>
    <definedName name="FS_F_VW_01_35097_1_11451_BR__JV_FS_BIDDERS_" localSheetId="18">[23]Import!$B$882:$L$882</definedName>
    <definedName name="FS_F_VW_01_35097_1_11451_BR__JV_FS_BIDDERS_" localSheetId="16">[23]Import!$B$882:$L$882</definedName>
    <definedName name="FS_F_VW_01_35097_1_11451_BR__JV_FS_BIDDERS_" localSheetId="21">[23]Import!$B$882:$L$882</definedName>
    <definedName name="FS_F_VW_01_35097_1_11451_BR__JV_FS_BIDDERS_" localSheetId="20">[23]Import!$B$882:$L$882</definedName>
    <definedName name="FS_F_VW_01_35097_1_11451_BR__JV_FS_BIDDERS_">[22]Import!$B$882:$L$882</definedName>
    <definedName name="FS_F_VW_01_35097_1_11451_EUR__JV_FS_PR_EX_RATES_DATUM_REC_" localSheetId="18">[23]Import!$B$765:$F$765</definedName>
    <definedName name="FS_F_VW_01_35097_1_11451_EUR__JV_FS_PR_EX_RATES_DATUM_REC_" localSheetId="16">[23]Import!$B$765:$F$765</definedName>
    <definedName name="FS_F_VW_01_35097_1_11451_EUR__JV_FS_PR_EX_RATES_DATUM_REC_" localSheetId="21">[23]Import!$B$765:$F$765</definedName>
    <definedName name="FS_F_VW_01_35097_1_11451_EUR__JV_FS_PR_EX_RATES_DATUM_REC_" localSheetId="20">[23]Import!$B$765:$F$765</definedName>
    <definedName name="FS_F_VW_01_35097_1_11451_EUR__JV_FS_PR_EX_RATES_DATUM_REC_">[22]Import!$B$765:$F$765</definedName>
    <definedName name="FS_F_VW_01_35097_1_13030__JV_FS_ANGEBOTSUEBERSICHT_" localSheetId="18">[23]Import!$B$154:$D$154</definedName>
    <definedName name="FS_F_VW_01_35097_1_13030__JV_FS_ANGEBOTSUEBERSICHT_" localSheetId="16">[23]Import!$B$154:$D$154</definedName>
    <definedName name="FS_F_VW_01_35097_1_13030__JV_FS_ANGEBOTSUEBERSICHT_" localSheetId="21">[23]Import!$B$154:$D$154</definedName>
    <definedName name="FS_F_VW_01_35097_1_13030__JV_FS_ANGEBOTSUEBERSICHT_" localSheetId="20">[23]Import!$B$154:$D$154</definedName>
    <definedName name="FS_F_VW_01_35097_1_13030__JV_FS_ANGEBOTSUEBERSICHT_">[22]Import!$B$154:$D$154</definedName>
    <definedName name="FS_F_VW_01_35097_1_13030__JV_FS_AVG_PRICE_" localSheetId="18">[23]Import!$B$180:$F$180</definedName>
    <definedName name="FS_F_VW_01_35097_1_13030__JV_FS_AVG_PRICE_" localSheetId="16">[23]Import!$B$180:$F$180</definedName>
    <definedName name="FS_F_VW_01_35097_1_13030__JV_FS_AVG_PRICE_" localSheetId="21">[23]Import!$B$180:$F$180</definedName>
    <definedName name="FS_F_VW_01_35097_1_13030__JV_FS_AVG_PRICE_" localSheetId="20">[23]Import!$B$180:$F$180</definedName>
    <definedName name="FS_F_VW_01_35097_1_13030__JV_FS_AVG_PRICE_">[22]Import!$B$180:$F$180</definedName>
    <definedName name="FS_F_VW_01_35097_1_13030__JV_FS_BWERTSHEET_" localSheetId="18">[23]Import!$B$614:$AH$614</definedName>
    <definedName name="FS_F_VW_01_35097_1_13030__JV_FS_BWERTSHEET_" localSheetId="16">[23]Import!$B$614:$AH$614</definedName>
    <definedName name="FS_F_VW_01_35097_1_13030__JV_FS_BWERTSHEET_" localSheetId="21">[23]Import!$B$614:$AH$614</definedName>
    <definedName name="FS_F_VW_01_35097_1_13030__JV_FS_BWERTSHEET_" localSheetId="20">[23]Import!$B$614:$AH$614</definedName>
    <definedName name="FS_F_VW_01_35097_1_13030__JV_FS_BWERTSHEET_">[22]Import!$B$614:$AH$614</definedName>
    <definedName name="FS_F_VW_01_35097_1_13030__JV_FS_COMPARISON_" localSheetId="18">[23]Import!$B$564:$S$564</definedName>
    <definedName name="FS_F_VW_01_35097_1_13030__JV_FS_COMPARISON_" localSheetId="16">[23]Import!$B$564:$S$564</definedName>
    <definedName name="FS_F_VW_01_35097_1_13030__JV_FS_COMPARISON_" localSheetId="21">[23]Import!$B$564:$S$564</definedName>
    <definedName name="FS_F_VW_01_35097_1_13030__JV_FS_COMPARISON_" localSheetId="20">[23]Import!$B$564:$S$564</definedName>
    <definedName name="FS_F_VW_01_35097_1_13030__JV_FS_COMPARISON_">[22]Import!$B$564:$S$564</definedName>
    <definedName name="FS_F_VW_01_35097_1_13030__JV_FS_REC_LIEF_" localSheetId="18">[23]Import!$B$1295:$P$1295</definedName>
    <definedName name="FS_F_VW_01_35097_1_13030__JV_FS_REC_LIEF_" localSheetId="16">[23]Import!$B$1295:$P$1295</definedName>
    <definedName name="FS_F_VW_01_35097_1_13030__JV_FS_REC_LIEF_" localSheetId="21">[23]Import!$B$1295:$P$1295</definedName>
    <definedName name="FS_F_VW_01_35097_1_13030__JV_FS_REC_LIEF_" localSheetId="20">[23]Import!$B$1295:$P$1295</definedName>
    <definedName name="FS_F_VW_01_35097_1_13030__JV_FS_REC_LIEF_">[22]Import!$B$1295:$P$1295</definedName>
    <definedName name="FS_F_VW_01_35097_1_13030__JV_FS_RV_AVG_PROTODATA_" localSheetId="18">[23]Import!$B$457:$E$457</definedName>
    <definedName name="FS_F_VW_01_35097_1_13030__JV_FS_RV_AVG_PROTODATA_" localSheetId="16">[23]Import!$B$457:$E$457</definedName>
    <definedName name="FS_F_VW_01_35097_1_13030__JV_FS_RV_AVG_PROTODATA_" localSheetId="21">[23]Import!$B$457:$E$457</definedName>
    <definedName name="FS_F_VW_01_35097_1_13030__JV_FS_RV_AVG_PROTODATA_" localSheetId="20">[23]Import!$B$457:$E$457</definedName>
    <definedName name="FS_F_VW_01_35097_1_13030__JV_FS_RV_AVG_PROTODATA_">[22]Import!$B$457:$E$457</definedName>
    <definedName name="FS_F_VW_01_35097_1_13030__JV_FS_RV_LTERM_PNACHLASS_" localSheetId="18">[23]Import!$B$589:$X$589</definedName>
    <definedName name="FS_F_VW_01_35097_1_13030__JV_FS_RV_LTERM_PNACHLASS_" localSheetId="16">[23]Import!$B$589:$X$589</definedName>
    <definedName name="FS_F_VW_01_35097_1_13030__JV_FS_RV_LTERM_PNACHLASS_" localSheetId="21">[23]Import!$B$589:$X$589</definedName>
    <definedName name="FS_F_VW_01_35097_1_13030__JV_FS_RV_LTERM_PNACHLASS_" localSheetId="20">[23]Import!$B$589:$X$589</definedName>
    <definedName name="FS_F_VW_01_35097_1_13030__JV_FS_RV_LTERM_PNACHLASS_">[22]Import!$B$589:$X$589</definedName>
    <definedName name="FS_F_VW_01_35097_1_13030_1__JV_FS_BAUSTUFE_ANGEBOTE_WAE_" localSheetId="18">[23]Import!$B$226:$E$226</definedName>
    <definedName name="FS_F_VW_01_35097_1_13030_1__JV_FS_BAUSTUFE_ANGEBOTE_WAE_" localSheetId="16">[23]Import!$B$226:$E$226</definedName>
    <definedName name="FS_F_VW_01_35097_1_13030_1__JV_FS_BAUSTUFE_ANGEBOTE_WAE_" localSheetId="21">[23]Import!$B$226:$E$226</definedName>
    <definedName name="FS_F_VW_01_35097_1_13030_1__JV_FS_BAUSTUFE_ANGEBOTE_WAE_" localSheetId="20">[23]Import!$B$226:$E$226</definedName>
    <definedName name="FS_F_VW_01_35097_1_13030_1__JV_FS_BAUSTUFE_ANGEBOTE_WAE_">[22]Import!$B$226:$E$226</definedName>
    <definedName name="FS_F_VW_01_35097_1_13030_11__JV_FS_REC_" localSheetId="18">[23]Import!$B$1019:$Q$1019</definedName>
    <definedName name="FS_F_VW_01_35097_1_13030_11__JV_FS_REC_" localSheetId="16">[23]Import!$B$1019:$Q$1019</definedName>
    <definedName name="FS_F_VW_01_35097_1_13030_11__JV_FS_REC_" localSheetId="21">[23]Import!$B$1019:$Q$1019</definedName>
    <definedName name="FS_F_VW_01_35097_1_13030_11__JV_FS_REC_" localSheetId="20">[23]Import!$B$1019:$Q$1019</definedName>
    <definedName name="FS_F_VW_01_35097_1_13030_11__JV_FS_REC_">[22]Import!$B$1019:$Q$1019</definedName>
    <definedName name="FS_F_VW_01_35097_1_13030_2__JV_FS_BAUSTUFE_ANGEBOTE_WAE_" localSheetId="18">[23]Import!$B$227:$E$227</definedName>
    <definedName name="FS_F_VW_01_35097_1_13030_2__JV_FS_BAUSTUFE_ANGEBOTE_WAE_" localSheetId="16">[23]Import!$B$227:$E$227</definedName>
    <definedName name="FS_F_VW_01_35097_1_13030_2__JV_FS_BAUSTUFE_ANGEBOTE_WAE_" localSheetId="21">[23]Import!$B$227:$E$227</definedName>
    <definedName name="FS_F_VW_01_35097_1_13030_2__JV_FS_BAUSTUFE_ANGEBOTE_WAE_" localSheetId="20">[23]Import!$B$227:$E$227</definedName>
    <definedName name="FS_F_VW_01_35097_1_13030_2__JV_FS_BAUSTUFE_ANGEBOTE_WAE_">[22]Import!$B$227:$E$227</definedName>
    <definedName name="FS_F_VW_01_35097_1_13030_28__JV_FS_REC_" localSheetId="18">[23]Import!$B$1020:$Q$1020</definedName>
    <definedName name="FS_F_VW_01_35097_1_13030_28__JV_FS_REC_" localSheetId="16">[23]Import!$B$1020:$Q$1020</definedName>
    <definedName name="FS_F_VW_01_35097_1_13030_28__JV_FS_REC_" localSheetId="21">[23]Import!$B$1020:$Q$1020</definedName>
    <definedName name="FS_F_VW_01_35097_1_13030_28__JV_FS_REC_" localSheetId="20">[23]Import!$B$1020:$Q$1020</definedName>
    <definedName name="FS_F_VW_01_35097_1_13030_28__JV_FS_REC_">[22]Import!$B$1020:$Q$1020</definedName>
    <definedName name="FS_F_VW_01_35097_1_13030_37__JV_FS_REC_" localSheetId="18">[23]Import!$B$1021:$Q$1021</definedName>
    <definedName name="FS_F_VW_01_35097_1_13030_37__JV_FS_REC_" localSheetId="16">[23]Import!$B$1021:$Q$1021</definedName>
    <definedName name="FS_F_VW_01_35097_1_13030_37__JV_FS_REC_" localSheetId="21">[23]Import!$B$1021:$Q$1021</definedName>
    <definedName name="FS_F_VW_01_35097_1_13030_37__JV_FS_REC_" localSheetId="20">[23]Import!$B$1021:$Q$1021</definedName>
    <definedName name="FS_F_VW_01_35097_1_13030_37__JV_FS_REC_">[22]Import!$B$1021:$Q$1021</definedName>
    <definedName name="FS_F_VW_01_35097_1_13030_46__JV_FS_REC_" localSheetId="18">[23]Import!$B$1022:$Q$1022</definedName>
    <definedName name="FS_F_VW_01_35097_1_13030_46__JV_FS_REC_" localSheetId="16">[23]Import!$B$1022:$Q$1022</definedName>
    <definedName name="FS_F_VW_01_35097_1_13030_46__JV_FS_REC_" localSheetId="21">[23]Import!$B$1022:$Q$1022</definedName>
    <definedName name="FS_F_VW_01_35097_1_13030_46__JV_FS_REC_" localSheetId="20">[23]Import!$B$1022:$Q$1022</definedName>
    <definedName name="FS_F_VW_01_35097_1_13030_46__JV_FS_REC_">[22]Import!$B$1022:$Q$1022</definedName>
    <definedName name="FS_F_VW_01_35097_1_13030_68__JV_FS_REC_" localSheetId="18">[23]Import!$B$1023:$Q$1023</definedName>
    <definedName name="FS_F_VW_01_35097_1_13030_68__JV_FS_REC_" localSheetId="16">[23]Import!$B$1023:$Q$1023</definedName>
    <definedName name="FS_F_VW_01_35097_1_13030_68__JV_FS_REC_" localSheetId="21">[23]Import!$B$1023:$Q$1023</definedName>
    <definedName name="FS_F_VW_01_35097_1_13030_68__JV_FS_REC_" localSheetId="20">[23]Import!$B$1023:$Q$1023</definedName>
    <definedName name="FS_F_VW_01_35097_1_13030_68__JV_FS_REC_">[22]Import!$B$1023:$Q$1023</definedName>
    <definedName name="FS_F_VW_01_35097_1_13030_EUR__JV_FS_PR_EX_RATES_DATUM_REC_" localSheetId="18">[23]Import!$B$766:$F$766</definedName>
    <definedName name="FS_F_VW_01_35097_1_13030_EUR__JV_FS_PR_EX_RATES_DATUM_REC_" localSheetId="16">[23]Import!$B$766:$F$766</definedName>
    <definedName name="FS_F_VW_01_35097_1_13030_EUR__JV_FS_PR_EX_RATES_DATUM_REC_" localSheetId="21">[23]Import!$B$766:$F$766</definedName>
    <definedName name="FS_F_VW_01_35097_1_13030_EUR__JV_FS_PR_EX_RATES_DATUM_REC_" localSheetId="20">[23]Import!$B$766:$F$766</definedName>
    <definedName name="FS_F_VW_01_35097_1_13030_EUR__JV_FS_PR_EX_RATES_DATUM_REC_">[22]Import!$B$766:$F$766</definedName>
    <definedName name="FS_F_VW_01_35097_1_13030_VW__JV_FS_BIDDERS_" localSheetId="18">[23]Import!$B$873:$L$873</definedName>
    <definedName name="FS_F_VW_01_35097_1_13030_VW__JV_FS_BIDDERS_" localSheetId="16">[23]Import!$B$873:$L$873</definedName>
    <definedName name="FS_F_VW_01_35097_1_13030_VW__JV_FS_BIDDERS_" localSheetId="21">[23]Import!$B$873:$L$873</definedName>
    <definedName name="FS_F_VW_01_35097_1_13030_VW__JV_FS_BIDDERS_" localSheetId="20">[23]Import!$B$873:$L$873</definedName>
    <definedName name="FS_F_VW_01_35097_1_13030_VW__JV_FS_BIDDERS_">[22]Import!$B$873:$L$873</definedName>
    <definedName name="FS_F_VW_01_35097_1_1328__JV_FS_RV_AVG_PROTODATA_" localSheetId="18">[23]Import!$B$448:$E$448</definedName>
    <definedName name="FS_F_VW_01_35097_1_1328__JV_FS_RV_AVG_PROTODATA_" localSheetId="16">[23]Import!$B$448:$E$448</definedName>
    <definedName name="FS_F_VW_01_35097_1_1328__JV_FS_RV_AVG_PROTODATA_" localSheetId="21">[23]Import!$B$448:$E$448</definedName>
    <definedName name="FS_F_VW_01_35097_1_1328__JV_FS_RV_AVG_PROTODATA_" localSheetId="20">[23]Import!$B$448:$E$448</definedName>
    <definedName name="FS_F_VW_01_35097_1_1328__JV_FS_RV_AVG_PROTODATA_">[22]Import!$B$448:$E$448</definedName>
    <definedName name="FS_F_VW_01_35097_1_1328_1__JV_FS_BAUSTUFE_ANGEBOTE_WAE_" localSheetId="18">[23]Import!$B$208:$E$208</definedName>
    <definedName name="FS_F_VW_01_35097_1_1328_1__JV_FS_BAUSTUFE_ANGEBOTE_WAE_" localSheetId="16">[23]Import!$B$208:$E$208</definedName>
    <definedName name="FS_F_VW_01_35097_1_1328_1__JV_FS_BAUSTUFE_ANGEBOTE_WAE_" localSheetId="21">[23]Import!$B$208:$E$208</definedName>
    <definedName name="FS_F_VW_01_35097_1_1328_1__JV_FS_BAUSTUFE_ANGEBOTE_WAE_" localSheetId="20">[23]Import!$B$208:$E$208</definedName>
    <definedName name="FS_F_VW_01_35097_1_1328_1__JV_FS_BAUSTUFE_ANGEBOTE_WAE_">[22]Import!$B$208:$E$208</definedName>
    <definedName name="FS_F_VW_01_35097_1_1328_2__JV_FS_BAUSTUFE_ANGEBOTE_WAE_" localSheetId="18">[23]Import!$B$209:$E$209</definedName>
    <definedName name="FS_F_VW_01_35097_1_1328_2__JV_FS_BAUSTUFE_ANGEBOTE_WAE_" localSheetId="16">[23]Import!$B$209:$E$209</definedName>
    <definedName name="FS_F_VW_01_35097_1_1328_2__JV_FS_BAUSTUFE_ANGEBOTE_WAE_" localSheetId="21">[23]Import!$B$209:$E$209</definedName>
    <definedName name="FS_F_VW_01_35097_1_1328_2__JV_FS_BAUSTUFE_ANGEBOTE_WAE_" localSheetId="20">[23]Import!$B$209:$E$209</definedName>
    <definedName name="FS_F_VW_01_35097_1_1328_2__JV_FS_BAUSTUFE_ANGEBOTE_WAE_">[22]Import!$B$209:$E$209</definedName>
    <definedName name="FS_F_VW_01_35097_1_1328_BX__JV_FS_BIDDERS_" localSheetId="18">[23]Import!$B$885:$L$885</definedName>
    <definedName name="FS_F_VW_01_35097_1_1328_BX__JV_FS_BIDDERS_" localSheetId="16">[23]Import!$B$885:$L$885</definedName>
    <definedName name="FS_F_VW_01_35097_1_1328_BX__JV_FS_BIDDERS_" localSheetId="21">[23]Import!$B$885:$L$885</definedName>
    <definedName name="FS_F_VW_01_35097_1_1328_BX__JV_FS_BIDDERS_" localSheetId="20">[23]Import!$B$885:$L$885</definedName>
    <definedName name="FS_F_VW_01_35097_1_1328_BX__JV_FS_BIDDERS_">[22]Import!$B$885:$L$885</definedName>
    <definedName name="FS_F_VW_01_35097_1_1328_EUR__JV_FS_PR_EX_RATES_DATUM_REC_" localSheetId="18">[23]Import!$B$757:$F$757</definedName>
    <definedName name="FS_F_VW_01_35097_1_1328_EUR__JV_FS_PR_EX_RATES_DATUM_REC_" localSheetId="16">[23]Import!$B$757:$F$757</definedName>
    <definedName name="FS_F_VW_01_35097_1_1328_EUR__JV_FS_PR_EX_RATES_DATUM_REC_" localSheetId="21">[23]Import!$B$757:$F$757</definedName>
    <definedName name="FS_F_VW_01_35097_1_1328_EUR__JV_FS_PR_EX_RATES_DATUM_REC_" localSheetId="20">[23]Import!$B$757:$F$757</definedName>
    <definedName name="FS_F_VW_01_35097_1_1328_EUR__JV_FS_PR_EX_RATES_DATUM_REC_">[22]Import!$B$757:$F$757</definedName>
    <definedName name="FS_F_VW_01_35097_1_1462__JV_FS_RV_AVG_PROTODATA_" localSheetId="18">[23]Import!$B$449:$E$449</definedName>
    <definedName name="FS_F_VW_01_35097_1_1462__JV_FS_RV_AVG_PROTODATA_" localSheetId="16">[23]Import!$B$449:$E$449</definedName>
    <definedName name="FS_F_VW_01_35097_1_1462__JV_FS_RV_AVG_PROTODATA_" localSheetId="21">[23]Import!$B$449:$E$449</definedName>
    <definedName name="FS_F_VW_01_35097_1_1462__JV_FS_RV_AVG_PROTODATA_" localSheetId="20">[23]Import!$B$449:$E$449</definedName>
    <definedName name="FS_F_VW_01_35097_1_1462__JV_FS_RV_AVG_PROTODATA_">[22]Import!$B$449:$E$449</definedName>
    <definedName name="FS_F_VW_01_35097_1_1462_1__JV_FS_BAUSTUFE_ANGEBOTE_WAE_" localSheetId="18">[23]Import!$B$210:$E$210</definedName>
    <definedName name="FS_F_VW_01_35097_1_1462_1__JV_FS_BAUSTUFE_ANGEBOTE_WAE_" localSheetId="16">[23]Import!$B$210:$E$210</definedName>
    <definedName name="FS_F_VW_01_35097_1_1462_1__JV_FS_BAUSTUFE_ANGEBOTE_WAE_" localSheetId="21">[23]Import!$B$210:$E$210</definedName>
    <definedName name="FS_F_VW_01_35097_1_1462_1__JV_FS_BAUSTUFE_ANGEBOTE_WAE_" localSheetId="20">[23]Import!$B$210:$E$210</definedName>
    <definedName name="FS_F_VW_01_35097_1_1462_1__JV_FS_BAUSTUFE_ANGEBOTE_WAE_">[22]Import!$B$210:$E$210</definedName>
    <definedName name="FS_F_VW_01_35097_1_1462_11__JV_FS_REC_" localSheetId="18">[23]Import!$B$994:$Q$994</definedName>
    <definedName name="FS_F_VW_01_35097_1_1462_11__JV_FS_REC_" localSheetId="16">[23]Import!$B$994:$Q$994</definedName>
    <definedName name="FS_F_VW_01_35097_1_1462_11__JV_FS_REC_" localSheetId="21">[23]Import!$B$994:$Q$994</definedName>
    <definedName name="FS_F_VW_01_35097_1_1462_11__JV_FS_REC_" localSheetId="20">[23]Import!$B$994:$Q$994</definedName>
    <definedName name="FS_F_VW_01_35097_1_1462_11__JV_FS_REC_">[22]Import!$B$994:$Q$994</definedName>
    <definedName name="FS_F_VW_01_35097_1_1462_2__JV_FS_BAUSTUFE_ANGEBOTE_WAE_" localSheetId="18">[23]Import!$B$211:$E$211</definedName>
    <definedName name="FS_F_VW_01_35097_1_1462_2__JV_FS_BAUSTUFE_ANGEBOTE_WAE_" localSheetId="16">[23]Import!$B$211:$E$211</definedName>
    <definedName name="FS_F_VW_01_35097_1_1462_2__JV_FS_BAUSTUFE_ANGEBOTE_WAE_" localSheetId="21">[23]Import!$B$211:$E$211</definedName>
    <definedName name="FS_F_VW_01_35097_1_1462_2__JV_FS_BAUSTUFE_ANGEBOTE_WAE_" localSheetId="20">[23]Import!$B$211:$E$211</definedName>
    <definedName name="FS_F_VW_01_35097_1_1462_2__JV_FS_BAUSTUFE_ANGEBOTE_WAE_">[22]Import!$B$211:$E$211</definedName>
    <definedName name="FS_F_VW_01_35097_1_1462_28__JV_FS_REC_" localSheetId="18">[23]Import!$B$995:$Q$995</definedName>
    <definedName name="FS_F_VW_01_35097_1_1462_28__JV_FS_REC_" localSheetId="16">[23]Import!$B$995:$Q$995</definedName>
    <definedName name="FS_F_VW_01_35097_1_1462_28__JV_FS_REC_" localSheetId="21">[23]Import!$B$995:$Q$995</definedName>
    <definedName name="FS_F_VW_01_35097_1_1462_28__JV_FS_REC_" localSheetId="20">[23]Import!$B$995:$Q$995</definedName>
    <definedName name="FS_F_VW_01_35097_1_1462_28__JV_FS_REC_">[22]Import!$B$995:$Q$995</definedName>
    <definedName name="FS_F_VW_01_35097_1_1462_37__JV_FS_REC_" localSheetId="18">[23]Import!$B$996:$Q$996</definedName>
    <definedName name="FS_F_VW_01_35097_1_1462_37__JV_FS_REC_" localSheetId="16">[23]Import!$B$996:$Q$996</definedName>
    <definedName name="FS_F_VW_01_35097_1_1462_37__JV_FS_REC_" localSheetId="21">[23]Import!$B$996:$Q$996</definedName>
    <definedName name="FS_F_VW_01_35097_1_1462_37__JV_FS_REC_" localSheetId="20">[23]Import!$B$996:$Q$996</definedName>
    <definedName name="FS_F_VW_01_35097_1_1462_37__JV_FS_REC_">[22]Import!$B$996:$Q$996</definedName>
    <definedName name="FS_F_VW_01_35097_1_1462_46__JV_FS_REC_" localSheetId="18">[23]Import!$B$997:$Q$997</definedName>
    <definedName name="FS_F_VW_01_35097_1_1462_46__JV_FS_REC_" localSheetId="16">[23]Import!$B$997:$Q$997</definedName>
    <definedName name="FS_F_VW_01_35097_1_1462_46__JV_FS_REC_" localSheetId="21">[23]Import!$B$997:$Q$997</definedName>
    <definedName name="FS_F_VW_01_35097_1_1462_46__JV_FS_REC_" localSheetId="20">[23]Import!$B$997:$Q$997</definedName>
    <definedName name="FS_F_VW_01_35097_1_1462_46__JV_FS_REC_">[22]Import!$B$997:$Q$997</definedName>
    <definedName name="FS_F_VW_01_35097_1_1462_68__JV_FS_REC_" localSheetId="18">[23]Import!$B$998:$Q$998</definedName>
    <definedName name="FS_F_VW_01_35097_1_1462_68__JV_FS_REC_" localSheetId="16">[23]Import!$B$998:$Q$998</definedName>
    <definedName name="FS_F_VW_01_35097_1_1462_68__JV_FS_REC_" localSheetId="21">[23]Import!$B$998:$Q$998</definedName>
    <definedName name="FS_F_VW_01_35097_1_1462_68__JV_FS_REC_" localSheetId="20">[23]Import!$B$998:$Q$998</definedName>
    <definedName name="FS_F_VW_01_35097_1_1462_68__JV_FS_REC_">[22]Import!$B$998:$Q$998</definedName>
    <definedName name="FS_F_VW_01_35097_1_1462_BX__JV_FS_BIDDERS_" localSheetId="18">[23]Import!$B$881:$L$881</definedName>
    <definedName name="FS_F_VW_01_35097_1_1462_BX__JV_FS_BIDDERS_" localSheetId="16">[23]Import!$B$881:$L$881</definedName>
    <definedName name="FS_F_VW_01_35097_1_1462_BX__JV_FS_BIDDERS_" localSheetId="21">[23]Import!$B$881:$L$881</definedName>
    <definedName name="FS_F_VW_01_35097_1_1462_BX__JV_FS_BIDDERS_" localSheetId="20">[23]Import!$B$881:$L$881</definedName>
    <definedName name="FS_F_VW_01_35097_1_1462_BX__JV_FS_BIDDERS_">[22]Import!$B$881:$L$881</definedName>
    <definedName name="FS_F_VW_01_35097_1_1462_EUR__JV_FS_PR_EX_RATES_DATUM_REC_" localSheetId="18">[23]Import!$B$758:$F$758</definedName>
    <definedName name="FS_F_VW_01_35097_1_1462_EUR__JV_FS_PR_EX_RATES_DATUM_REC_" localSheetId="16">[23]Import!$B$758:$F$758</definedName>
    <definedName name="FS_F_VW_01_35097_1_1462_EUR__JV_FS_PR_EX_RATES_DATUM_REC_" localSheetId="21">[23]Import!$B$758:$F$758</definedName>
    <definedName name="FS_F_VW_01_35097_1_1462_EUR__JV_FS_PR_EX_RATES_DATUM_REC_" localSheetId="20">[23]Import!$B$758:$F$758</definedName>
    <definedName name="FS_F_VW_01_35097_1_1462_EUR__JV_FS_PR_EX_RATES_DATUM_REC_">[22]Import!$B$758:$F$758</definedName>
    <definedName name="FS_F_VW_01_35097_1_15245__JV_FS_RV_AVG_PROTODATA_" localSheetId="18">[23]Import!$B$458:$E$458</definedName>
    <definedName name="FS_F_VW_01_35097_1_15245__JV_FS_RV_AVG_PROTODATA_" localSheetId="16">[23]Import!$B$458:$E$458</definedName>
    <definedName name="FS_F_VW_01_35097_1_15245__JV_FS_RV_AVG_PROTODATA_" localSheetId="21">[23]Import!$B$458:$E$458</definedName>
    <definedName name="FS_F_VW_01_35097_1_15245__JV_FS_RV_AVG_PROTODATA_" localSheetId="20">[23]Import!$B$458:$E$458</definedName>
    <definedName name="FS_F_VW_01_35097_1_15245__JV_FS_RV_AVG_PROTODATA_">[22]Import!$B$458:$E$458</definedName>
    <definedName name="FS_F_VW_01_35097_1_15245_1__JV_FS_BAUSTUFE_ANGEBOTE_WAE_" localSheetId="18">[23]Import!$B$228:$E$228</definedName>
    <definedName name="FS_F_VW_01_35097_1_15245_1__JV_FS_BAUSTUFE_ANGEBOTE_WAE_" localSheetId="16">[23]Import!$B$228:$E$228</definedName>
    <definedName name="FS_F_VW_01_35097_1_15245_1__JV_FS_BAUSTUFE_ANGEBOTE_WAE_" localSheetId="21">[23]Import!$B$228:$E$228</definedName>
    <definedName name="FS_F_VW_01_35097_1_15245_1__JV_FS_BAUSTUFE_ANGEBOTE_WAE_" localSheetId="20">[23]Import!$B$228:$E$228</definedName>
    <definedName name="FS_F_VW_01_35097_1_15245_1__JV_FS_BAUSTUFE_ANGEBOTE_WAE_">[22]Import!$B$228:$E$228</definedName>
    <definedName name="FS_F_VW_01_35097_1_15245_2__JV_FS_BAUSTUFE_ANGEBOTE_WAE_" localSheetId="18">[23]Import!$B$229:$E$229</definedName>
    <definedName name="FS_F_VW_01_35097_1_15245_2__JV_FS_BAUSTUFE_ANGEBOTE_WAE_" localSheetId="16">[23]Import!$B$229:$E$229</definedName>
    <definedName name="FS_F_VW_01_35097_1_15245_2__JV_FS_BAUSTUFE_ANGEBOTE_WAE_" localSheetId="21">[23]Import!$B$229:$E$229</definedName>
    <definedName name="FS_F_VW_01_35097_1_15245_2__JV_FS_BAUSTUFE_ANGEBOTE_WAE_" localSheetId="20">[23]Import!$B$229:$E$229</definedName>
    <definedName name="FS_F_VW_01_35097_1_15245_2__JV_FS_BAUSTUFE_ANGEBOTE_WAE_">[22]Import!$B$229:$E$229</definedName>
    <definedName name="FS_F_VW_01_35097_1_15245_EUR__JV_FS_PR_EX_RATES_DATUM_REC_" localSheetId="18">[23]Import!$B$767:$F$767</definedName>
    <definedName name="FS_F_VW_01_35097_1_15245_EUR__JV_FS_PR_EX_RATES_DATUM_REC_" localSheetId="16">[23]Import!$B$767:$F$767</definedName>
    <definedName name="FS_F_VW_01_35097_1_15245_EUR__JV_FS_PR_EX_RATES_DATUM_REC_" localSheetId="21">[23]Import!$B$767:$F$767</definedName>
    <definedName name="FS_F_VW_01_35097_1_15245_EUR__JV_FS_PR_EX_RATES_DATUM_REC_" localSheetId="20">[23]Import!$B$767:$F$767</definedName>
    <definedName name="FS_F_VW_01_35097_1_15245_EUR__JV_FS_PR_EX_RATES_DATUM_REC_">[22]Import!$B$767:$F$767</definedName>
    <definedName name="FS_F_VW_01_35097_1_15245_SK__JV_FS_BIDDERS_" localSheetId="18">[23]Import!$B$877:$L$877</definedName>
    <definedName name="FS_F_VW_01_35097_1_15245_SK__JV_FS_BIDDERS_" localSheetId="16">[23]Import!$B$877:$L$877</definedName>
    <definedName name="FS_F_VW_01_35097_1_15245_SK__JV_FS_BIDDERS_" localSheetId="21">[23]Import!$B$877:$L$877</definedName>
    <definedName name="FS_F_VW_01_35097_1_15245_SK__JV_FS_BIDDERS_" localSheetId="20">[23]Import!$B$877:$L$877</definedName>
    <definedName name="FS_F_VW_01_35097_1_15245_SK__JV_FS_BIDDERS_">[22]Import!$B$877:$L$877</definedName>
    <definedName name="FS_F_VW_01_35097_1_159__JV_FS_RV_AVG_PROTODATA_" localSheetId="18">[23]Import!$B$446:$E$446</definedName>
    <definedName name="FS_F_VW_01_35097_1_159__JV_FS_RV_AVG_PROTODATA_" localSheetId="16">[23]Import!$B$446:$E$446</definedName>
    <definedName name="FS_F_VW_01_35097_1_159__JV_FS_RV_AVG_PROTODATA_" localSheetId="21">[23]Import!$B$446:$E$446</definedName>
    <definedName name="FS_F_VW_01_35097_1_159__JV_FS_RV_AVG_PROTODATA_" localSheetId="20">[23]Import!$B$446:$E$446</definedName>
    <definedName name="FS_F_VW_01_35097_1_159__JV_FS_RV_AVG_PROTODATA_">[22]Import!$B$446:$E$446</definedName>
    <definedName name="FS_F_VW_01_35097_1_159_1__JV_FS_BAUSTUFE_ANGEBOTE_WAE_" localSheetId="18">[23]Import!$B$204:$E$204</definedName>
    <definedName name="FS_F_VW_01_35097_1_159_1__JV_FS_BAUSTUFE_ANGEBOTE_WAE_" localSheetId="16">[23]Import!$B$204:$E$204</definedName>
    <definedName name="FS_F_VW_01_35097_1_159_1__JV_FS_BAUSTUFE_ANGEBOTE_WAE_" localSheetId="21">[23]Import!$B$204:$E$204</definedName>
    <definedName name="FS_F_VW_01_35097_1_159_1__JV_FS_BAUSTUFE_ANGEBOTE_WAE_" localSheetId="20">[23]Import!$B$204:$E$204</definedName>
    <definedName name="FS_F_VW_01_35097_1_159_1__JV_FS_BAUSTUFE_ANGEBOTE_WAE_">[22]Import!$B$204:$E$204</definedName>
    <definedName name="FS_F_VW_01_35097_1_159_11__JV_FS_REC_" localSheetId="18">[23]Import!$B$989:$Q$989</definedName>
    <definedName name="FS_F_VW_01_35097_1_159_11__JV_FS_REC_" localSheetId="16">[23]Import!$B$989:$Q$989</definedName>
    <definedName name="FS_F_VW_01_35097_1_159_11__JV_FS_REC_" localSheetId="21">[23]Import!$B$989:$Q$989</definedName>
    <definedName name="FS_F_VW_01_35097_1_159_11__JV_FS_REC_" localSheetId="20">[23]Import!$B$989:$Q$989</definedName>
    <definedName name="FS_F_VW_01_35097_1_159_11__JV_FS_REC_">[22]Import!$B$989:$Q$989</definedName>
    <definedName name="FS_F_VW_01_35097_1_159_2__JV_FS_BAUSTUFE_ANGEBOTE_WAE_" localSheetId="18">[23]Import!$B$205:$E$205</definedName>
    <definedName name="FS_F_VW_01_35097_1_159_2__JV_FS_BAUSTUFE_ANGEBOTE_WAE_" localSheetId="16">[23]Import!$B$205:$E$205</definedName>
    <definedName name="FS_F_VW_01_35097_1_159_2__JV_FS_BAUSTUFE_ANGEBOTE_WAE_" localSheetId="21">[23]Import!$B$205:$E$205</definedName>
    <definedName name="FS_F_VW_01_35097_1_159_2__JV_FS_BAUSTUFE_ANGEBOTE_WAE_" localSheetId="20">[23]Import!$B$205:$E$205</definedName>
    <definedName name="FS_F_VW_01_35097_1_159_2__JV_FS_BAUSTUFE_ANGEBOTE_WAE_">[22]Import!$B$205:$E$205</definedName>
    <definedName name="FS_F_VW_01_35097_1_159_28__JV_FS_REC_" localSheetId="18">[23]Import!$B$990:$Q$990</definedName>
    <definedName name="FS_F_VW_01_35097_1_159_28__JV_FS_REC_" localSheetId="16">[23]Import!$B$990:$Q$990</definedName>
    <definedName name="FS_F_VW_01_35097_1_159_28__JV_FS_REC_" localSheetId="21">[23]Import!$B$990:$Q$990</definedName>
    <definedName name="FS_F_VW_01_35097_1_159_28__JV_FS_REC_" localSheetId="20">[23]Import!$B$990:$Q$990</definedName>
    <definedName name="FS_F_VW_01_35097_1_159_28__JV_FS_REC_">[22]Import!$B$990:$Q$990</definedName>
    <definedName name="FS_F_VW_01_35097_1_159_37__JV_FS_REC_" localSheetId="18">[23]Import!$B$991:$Q$991</definedName>
    <definedName name="FS_F_VW_01_35097_1_159_37__JV_FS_REC_" localSheetId="16">[23]Import!$B$991:$Q$991</definedName>
    <definedName name="FS_F_VW_01_35097_1_159_37__JV_FS_REC_" localSheetId="21">[23]Import!$B$991:$Q$991</definedName>
    <definedName name="FS_F_VW_01_35097_1_159_37__JV_FS_REC_" localSheetId="20">[23]Import!$B$991:$Q$991</definedName>
    <definedName name="FS_F_VW_01_35097_1_159_37__JV_FS_REC_">[22]Import!$B$991:$Q$991</definedName>
    <definedName name="FS_F_VW_01_35097_1_159_46__JV_FS_REC_" localSheetId="18">[23]Import!$B$992:$Q$992</definedName>
    <definedName name="FS_F_VW_01_35097_1_159_46__JV_FS_REC_" localSheetId="16">[23]Import!$B$992:$Q$992</definedName>
    <definedName name="FS_F_VW_01_35097_1_159_46__JV_FS_REC_" localSheetId="21">[23]Import!$B$992:$Q$992</definedName>
    <definedName name="FS_F_VW_01_35097_1_159_46__JV_FS_REC_" localSheetId="20">[23]Import!$B$992:$Q$992</definedName>
    <definedName name="FS_F_VW_01_35097_1_159_46__JV_FS_REC_">[22]Import!$B$992:$Q$992</definedName>
    <definedName name="FS_F_VW_01_35097_1_159_68__JV_FS_REC_" localSheetId="18">[23]Import!$B$993:$Q$993</definedName>
    <definedName name="FS_F_VW_01_35097_1_159_68__JV_FS_REC_" localSheetId="16">[23]Import!$B$993:$Q$993</definedName>
    <definedName name="FS_F_VW_01_35097_1_159_68__JV_FS_REC_" localSheetId="21">[23]Import!$B$993:$Q$993</definedName>
    <definedName name="FS_F_VW_01_35097_1_159_68__JV_FS_REC_" localSheetId="20">[23]Import!$B$993:$Q$993</definedName>
    <definedName name="FS_F_VW_01_35097_1_159_68__JV_FS_REC_">[22]Import!$B$993:$Q$993</definedName>
    <definedName name="FS_F_VW_01_35097_1_159_EUR__JV_FS_PR_EX_RATES_DATUM_REC_" localSheetId="18">[23]Import!$B$755:$F$755</definedName>
    <definedName name="FS_F_VW_01_35097_1_159_EUR__JV_FS_PR_EX_RATES_DATUM_REC_" localSheetId="16">[23]Import!$B$755:$F$755</definedName>
    <definedName name="FS_F_VW_01_35097_1_159_EUR__JV_FS_PR_EX_RATES_DATUM_REC_" localSheetId="21">[23]Import!$B$755:$F$755</definedName>
    <definedName name="FS_F_VW_01_35097_1_159_EUR__JV_FS_PR_EX_RATES_DATUM_REC_" localSheetId="20">[23]Import!$B$755:$F$755</definedName>
    <definedName name="FS_F_VW_01_35097_1_159_EUR__JV_FS_PR_EX_RATES_DATUM_REC_">[22]Import!$B$755:$F$755</definedName>
    <definedName name="FS_F_VW_01_35097_1_159_ST__JV_FS_BIDDERS_" localSheetId="18">[23]Import!$B$891:$L$891</definedName>
    <definedName name="FS_F_VW_01_35097_1_159_ST__JV_FS_BIDDERS_" localSheetId="16">[23]Import!$B$891:$L$891</definedName>
    <definedName name="FS_F_VW_01_35097_1_159_ST__JV_FS_BIDDERS_" localSheetId="21">[23]Import!$B$891:$L$891</definedName>
    <definedName name="FS_F_VW_01_35097_1_159_ST__JV_FS_BIDDERS_" localSheetId="20">[23]Import!$B$891:$L$891</definedName>
    <definedName name="FS_F_VW_01_35097_1_159_ST__JV_FS_BIDDERS_">[22]Import!$B$891:$L$891</definedName>
    <definedName name="FS_F_VW_01_35097_1_18244__JV_FS_RV_AVG_PROTODATA_" localSheetId="18">[23]Import!$B$459:$E$459</definedName>
    <definedName name="FS_F_VW_01_35097_1_18244__JV_FS_RV_AVG_PROTODATA_" localSheetId="16">[23]Import!$B$459:$E$459</definedName>
    <definedName name="FS_F_VW_01_35097_1_18244__JV_FS_RV_AVG_PROTODATA_" localSheetId="21">[23]Import!$B$459:$E$459</definedName>
    <definedName name="FS_F_VW_01_35097_1_18244__JV_FS_RV_AVG_PROTODATA_" localSheetId="20">[23]Import!$B$459:$E$459</definedName>
    <definedName name="FS_F_VW_01_35097_1_18244__JV_FS_RV_AVG_PROTODATA_">[22]Import!$B$459:$E$459</definedName>
    <definedName name="FS_F_VW_01_35097_1_18244_1__JV_FS_BAUSTUFE_ANGEBOTE_WAE_" localSheetId="18">[23]Import!$B$230:$E$230</definedName>
    <definedName name="FS_F_VW_01_35097_1_18244_1__JV_FS_BAUSTUFE_ANGEBOTE_WAE_" localSheetId="16">[23]Import!$B$230:$E$230</definedName>
    <definedName name="FS_F_VW_01_35097_1_18244_1__JV_FS_BAUSTUFE_ANGEBOTE_WAE_" localSheetId="21">[23]Import!$B$230:$E$230</definedName>
    <definedName name="FS_F_VW_01_35097_1_18244_1__JV_FS_BAUSTUFE_ANGEBOTE_WAE_" localSheetId="20">[23]Import!$B$230:$E$230</definedName>
    <definedName name="FS_F_VW_01_35097_1_18244_1__JV_FS_BAUSTUFE_ANGEBOTE_WAE_">[22]Import!$B$230:$E$230</definedName>
    <definedName name="FS_F_VW_01_35097_1_18244_2__JV_FS_BAUSTUFE_ANGEBOTE_WAE_" localSheetId="18">[23]Import!$B$231:$E$231</definedName>
    <definedName name="FS_F_VW_01_35097_1_18244_2__JV_FS_BAUSTUFE_ANGEBOTE_WAE_" localSheetId="16">[23]Import!$B$231:$E$231</definedName>
    <definedName name="FS_F_VW_01_35097_1_18244_2__JV_FS_BAUSTUFE_ANGEBOTE_WAE_" localSheetId="21">[23]Import!$B$231:$E$231</definedName>
    <definedName name="FS_F_VW_01_35097_1_18244_2__JV_FS_BAUSTUFE_ANGEBOTE_WAE_" localSheetId="20">[23]Import!$B$231:$E$231</definedName>
    <definedName name="FS_F_VW_01_35097_1_18244_2__JV_FS_BAUSTUFE_ANGEBOTE_WAE_">[22]Import!$B$231:$E$231</definedName>
    <definedName name="FS_F_VW_01_35097_1_18244_EUR__JV_FS_PR_EX_RATES_DATUM_REC_" localSheetId="18">[23]Import!$B$768:$F$768</definedName>
    <definedName name="FS_F_VW_01_35097_1_18244_EUR__JV_FS_PR_EX_RATES_DATUM_REC_" localSheetId="16">[23]Import!$B$768:$F$768</definedName>
    <definedName name="FS_F_VW_01_35097_1_18244_EUR__JV_FS_PR_EX_RATES_DATUM_REC_" localSheetId="21">[23]Import!$B$768:$F$768</definedName>
    <definedName name="FS_F_VW_01_35097_1_18244_EUR__JV_FS_PR_EX_RATES_DATUM_REC_" localSheetId="20">[23]Import!$B$768:$F$768</definedName>
    <definedName name="FS_F_VW_01_35097_1_18244_EUR__JV_FS_PR_EX_RATES_DATUM_REC_">[22]Import!$B$768:$F$768</definedName>
    <definedName name="FS_F_VW_01_35097_1_18244_MX__JV_FS_BIDDERS_" localSheetId="18">[23]Import!$B$884:$L$884</definedName>
    <definedName name="FS_F_VW_01_35097_1_18244_MX__JV_FS_BIDDERS_" localSheetId="16">[23]Import!$B$884:$L$884</definedName>
    <definedName name="FS_F_VW_01_35097_1_18244_MX__JV_FS_BIDDERS_" localSheetId="21">[23]Import!$B$884:$L$884</definedName>
    <definedName name="FS_F_VW_01_35097_1_18244_MX__JV_FS_BIDDERS_" localSheetId="20">[23]Import!$B$884:$L$884</definedName>
    <definedName name="FS_F_VW_01_35097_1_18244_MX__JV_FS_BIDDERS_">[22]Import!$B$884:$L$884</definedName>
    <definedName name="FS_F_VW_01_35097_1_18245__JV_FS_RV_AVG_PROTODATA_" localSheetId="18">[23]Import!$B$460:$E$460</definedName>
    <definedName name="FS_F_VW_01_35097_1_18245__JV_FS_RV_AVG_PROTODATA_" localSheetId="16">[23]Import!$B$460:$E$460</definedName>
    <definedName name="FS_F_VW_01_35097_1_18245__JV_FS_RV_AVG_PROTODATA_" localSheetId="21">[23]Import!$B$460:$E$460</definedName>
    <definedName name="FS_F_VW_01_35097_1_18245__JV_FS_RV_AVG_PROTODATA_" localSheetId="20">[23]Import!$B$460:$E$460</definedName>
    <definedName name="FS_F_VW_01_35097_1_18245__JV_FS_RV_AVG_PROTODATA_">[22]Import!$B$460:$E$460</definedName>
    <definedName name="FS_F_VW_01_35097_1_18245_1__JV_FS_BAUSTUFE_ANGEBOTE_WAE_" localSheetId="18">[23]Import!$B$232:$E$232</definedName>
    <definedName name="FS_F_VW_01_35097_1_18245_1__JV_FS_BAUSTUFE_ANGEBOTE_WAE_" localSheetId="16">[23]Import!$B$232:$E$232</definedName>
    <definedName name="FS_F_VW_01_35097_1_18245_1__JV_FS_BAUSTUFE_ANGEBOTE_WAE_" localSheetId="21">[23]Import!$B$232:$E$232</definedName>
    <definedName name="FS_F_VW_01_35097_1_18245_1__JV_FS_BAUSTUFE_ANGEBOTE_WAE_" localSheetId="20">[23]Import!$B$232:$E$232</definedName>
    <definedName name="FS_F_VW_01_35097_1_18245_1__JV_FS_BAUSTUFE_ANGEBOTE_WAE_">[22]Import!$B$232:$E$232</definedName>
    <definedName name="FS_F_VW_01_35097_1_18245_2__JV_FS_BAUSTUFE_ANGEBOTE_WAE_" localSheetId="18">[23]Import!$B$233:$E$233</definedName>
    <definedName name="FS_F_VW_01_35097_1_18245_2__JV_FS_BAUSTUFE_ANGEBOTE_WAE_" localSheetId="16">[23]Import!$B$233:$E$233</definedName>
    <definedName name="FS_F_VW_01_35097_1_18245_2__JV_FS_BAUSTUFE_ANGEBOTE_WAE_" localSheetId="21">[23]Import!$B$233:$E$233</definedName>
    <definedName name="FS_F_VW_01_35097_1_18245_2__JV_FS_BAUSTUFE_ANGEBOTE_WAE_" localSheetId="20">[23]Import!$B$233:$E$233</definedName>
    <definedName name="FS_F_VW_01_35097_1_18245_2__JV_FS_BAUSTUFE_ANGEBOTE_WAE_">[22]Import!$B$233:$E$233</definedName>
    <definedName name="FS_F_VW_01_35097_1_18245_EUR__JV_FS_PR_EX_RATES_DATUM_REC_" localSheetId="18">[23]Import!$B$769:$F$769</definedName>
    <definedName name="FS_F_VW_01_35097_1_18245_EUR__JV_FS_PR_EX_RATES_DATUM_REC_" localSheetId="16">[23]Import!$B$769:$F$769</definedName>
    <definedName name="FS_F_VW_01_35097_1_18245_EUR__JV_FS_PR_EX_RATES_DATUM_REC_" localSheetId="21">[23]Import!$B$769:$F$769</definedName>
    <definedName name="FS_F_VW_01_35097_1_18245_EUR__JV_FS_PR_EX_RATES_DATUM_REC_" localSheetId="20">[23]Import!$B$769:$F$769</definedName>
    <definedName name="FS_F_VW_01_35097_1_18245_EUR__JV_FS_PR_EX_RATES_DATUM_REC_">[22]Import!$B$769:$F$769</definedName>
    <definedName name="FS_F_VW_01_35097_1_18245_MX__JV_FS_BIDDERS_" localSheetId="18">[23]Import!$B$887:$L$887</definedName>
    <definedName name="FS_F_VW_01_35097_1_18245_MX__JV_FS_BIDDERS_" localSheetId="16">[23]Import!$B$887:$L$887</definedName>
    <definedName name="FS_F_VW_01_35097_1_18245_MX__JV_FS_BIDDERS_" localSheetId="21">[23]Import!$B$887:$L$887</definedName>
    <definedName name="FS_F_VW_01_35097_1_18245_MX__JV_FS_BIDDERS_" localSheetId="20">[23]Import!$B$887:$L$887</definedName>
    <definedName name="FS_F_VW_01_35097_1_18245_MX__JV_FS_BIDDERS_">[22]Import!$B$887:$L$887</definedName>
    <definedName name="FS_F_VW_01_35097_1_19964__JV_FS_RV_AVG_PROTODATA_" localSheetId="18">[23]Import!$B$461:$E$461</definedName>
    <definedName name="FS_F_VW_01_35097_1_19964__JV_FS_RV_AVG_PROTODATA_" localSheetId="16">[23]Import!$B$461:$E$461</definedName>
    <definedName name="FS_F_VW_01_35097_1_19964__JV_FS_RV_AVG_PROTODATA_" localSheetId="21">[23]Import!$B$461:$E$461</definedName>
    <definedName name="FS_F_VW_01_35097_1_19964__JV_FS_RV_AVG_PROTODATA_" localSheetId="20">[23]Import!$B$461:$E$461</definedName>
    <definedName name="FS_F_VW_01_35097_1_19964__JV_FS_RV_AVG_PROTODATA_">[22]Import!$B$461:$E$461</definedName>
    <definedName name="FS_F_VW_01_35097_1_19964_1__JV_FS_BAUSTUFE_ANGEBOTE_WAE_" localSheetId="18">[23]Import!$B$234:$E$234</definedName>
    <definedName name="FS_F_VW_01_35097_1_19964_1__JV_FS_BAUSTUFE_ANGEBOTE_WAE_" localSheetId="16">[23]Import!$B$234:$E$234</definedName>
    <definedName name="FS_F_VW_01_35097_1_19964_1__JV_FS_BAUSTUFE_ANGEBOTE_WAE_" localSheetId="21">[23]Import!$B$234:$E$234</definedName>
    <definedName name="FS_F_VW_01_35097_1_19964_1__JV_FS_BAUSTUFE_ANGEBOTE_WAE_" localSheetId="20">[23]Import!$B$234:$E$234</definedName>
    <definedName name="FS_F_VW_01_35097_1_19964_1__JV_FS_BAUSTUFE_ANGEBOTE_WAE_">[22]Import!$B$234:$E$234</definedName>
    <definedName name="FS_F_VW_01_35097_1_19964_11__JV_FS_REC_" localSheetId="18">[23]Import!$B$1024:$Q$1024</definedName>
    <definedName name="FS_F_VW_01_35097_1_19964_11__JV_FS_REC_" localSheetId="16">[23]Import!$B$1024:$Q$1024</definedName>
    <definedName name="FS_F_VW_01_35097_1_19964_11__JV_FS_REC_" localSheetId="21">[23]Import!$B$1024:$Q$1024</definedName>
    <definedName name="FS_F_VW_01_35097_1_19964_11__JV_FS_REC_" localSheetId="20">[23]Import!$B$1024:$Q$1024</definedName>
    <definedName name="FS_F_VW_01_35097_1_19964_11__JV_FS_REC_">[22]Import!$B$1024:$Q$1024</definedName>
    <definedName name="FS_F_VW_01_35097_1_19964_2__JV_FS_BAUSTUFE_ANGEBOTE_WAE_" localSheetId="18">[23]Import!$B$235:$E$235</definedName>
    <definedName name="FS_F_VW_01_35097_1_19964_2__JV_FS_BAUSTUFE_ANGEBOTE_WAE_" localSheetId="16">[23]Import!$B$235:$E$235</definedName>
    <definedName name="FS_F_VW_01_35097_1_19964_2__JV_FS_BAUSTUFE_ANGEBOTE_WAE_" localSheetId="21">[23]Import!$B$235:$E$235</definedName>
    <definedName name="FS_F_VW_01_35097_1_19964_2__JV_FS_BAUSTUFE_ANGEBOTE_WAE_" localSheetId="20">[23]Import!$B$235:$E$235</definedName>
    <definedName name="FS_F_VW_01_35097_1_19964_2__JV_FS_BAUSTUFE_ANGEBOTE_WAE_">[22]Import!$B$235:$E$235</definedName>
    <definedName name="FS_F_VW_01_35097_1_19964_28__JV_FS_REC_" localSheetId="18">[23]Import!$B$1025:$Q$1025</definedName>
    <definedName name="FS_F_VW_01_35097_1_19964_28__JV_FS_REC_" localSheetId="16">[23]Import!$B$1025:$Q$1025</definedName>
    <definedName name="FS_F_VW_01_35097_1_19964_28__JV_FS_REC_" localSheetId="21">[23]Import!$B$1025:$Q$1025</definedName>
    <definedName name="FS_F_VW_01_35097_1_19964_28__JV_FS_REC_" localSheetId="20">[23]Import!$B$1025:$Q$1025</definedName>
    <definedName name="FS_F_VW_01_35097_1_19964_28__JV_FS_REC_">[22]Import!$B$1025:$Q$1025</definedName>
    <definedName name="FS_F_VW_01_35097_1_19964_37__JV_FS_REC_" localSheetId="18">[23]Import!$B$1026:$Q$1026</definedName>
    <definedName name="FS_F_VW_01_35097_1_19964_37__JV_FS_REC_" localSheetId="16">[23]Import!$B$1026:$Q$1026</definedName>
    <definedName name="FS_F_VW_01_35097_1_19964_37__JV_FS_REC_" localSheetId="21">[23]Import!$B$1026:$Q$1026</definedName>
    <definedName name="FS_F_VW_01_35097_1_19964_37__JV_FS_REC_" localSheetId="20">[23]Import!$B$1026:$Q$1026</definedName>
    <definedName name="FS_F_VW_01_35097_1_19964_37__JV_FS_REC_">[22]Import!$B$1026:$Q$1026</definedName>
    <definedName name="FS_F_VW_01_35097_1_19964_46__JV_FS_REC_" localSheetId="18">[23]Import!$B$1027:$Q$1027</definedName>
    <definedName name="FS_F_VW_01_35097_1_19964_46__JV_FS_REC_" localSheetId="16">[23]Import!$B$1027:$Q$1027</definedName>
    <definedName name="FS_F_VW_01_35097_1_19964_46__JV_FS_REC_" localSheetId="21">[23]Import!$B$1027:$Q$1027</definedName>
    <definedName name="FS_F_VW_01_35097_1_19964_46__JV_FS_REC_" localSheetId="20">[23]Import!$B$1027:$Q$1027</definedName>
    <definedName name="FS_F_VW_01_35097_1_19964_46__JV_FS_REC_">[22]Import!$B$1027:$Q$1027</definedName>
    <definedName name="FS_F_VW_01_35097_1_19964_68__JV_FS_REC_" localSheetId="18">[23]Import!$B$1028:$Q$1028</definedName>
    <definedName name="FS_F_VW_01_35097_1_19964_68__JV_FS_REC_" localSheetId="16">[23]Import!$B$1028:$Q$1028</definedName>
    <definedName name="FS_F_VW_01_35097_1_19964_68__JV_FS_REC_" localSheetId="21">[23]Import!$B$1028:$Q$1028</definedName>
    <definedName name="FS_F_VW_01_35097_1_19964_68__JV_FS_REC_" localSheetId="20">[23]Import!$B$1028:$Q$1028</definedName>
    <definedName name="FS_F_VW_01_35097_1_19964_68__JV_FS_REC_">[22]Import!$B$1028:$Q$1028</definedName>
    <definedName name="FS_F_VW_01_35097_1_19964_EUR__JV_FS_PR_EX_RATES_DATUM_REC_" localSheetId="18">[23]Import!$B$770:$F$770</definedName>
    <definedName name="FS_F_VW_01_35097_1_19964_EUR__JV_FS_PR_EX_RATES_DATUM_REC_" localSheetId="16">[23]Import!$B$770:$F$770</definedName>
    <definedName name="FS_F_VW_01_35097_1_19964_EUR__JV_FS_PR_EX_RATES_DATUM_REC_" localSheetId="21">[23]Import!$B$770:$F$770</definedName>
    <definedName name="FS_F_VW_01_35097_1_19964_EUR__JV_FS_PR_EX_RATES_DATUM_REC_" localSheetId="20">[23]Import!$B$770:$F$770</definedName>
    <definedName name="FS_F_VW_01_35097_1_19964_EUR__JV_FS_PR_EX_RATES_DATUM_REC_">[22]Import!$B$770:$F$770</definedName>
    <definedName name="FS_F_VW_01_35097_1_19964_TR__JV_FS_BIDDERS_" localSheetId="18">[23]Import!$B$894:$L$894</definedName>
    <definedName name="FS_F_VW_01_35097_1_19964_TR__JV_FS_BIDDERS_" localSheetId="16">[23]Import!$B$894:$L$894</definedName>
    <definedName name="FS_F_VW_01_35097_1_19964_TR__JV_FS_BIDDERS_" localSheetId="21">[23]Import!$B$894:$L$894</definedName>
    <definedName name="FS_F_VW_01_35097_1_19964_TR__JV_FS_BIDDERS_" localSheetId="20">[23]Import!$B$894:$L$894</definedName>
    <definedName name="FS_F_VW_01_35097_1_19964_TR__JV_FS_BIDDERS_">[22]Import!$B$894:$L$894</definedName>
    <definedName name="FS_F_VW_01_35097_1_2__V_FS_BAUSTUFE_VORGABEN_STK_" localSheetId="18">[23]Import!$B$434:$D$434</definedName>
    <definedName name="FS_F_VW_01_35097_1_2__V_FS_BAUSTUFE_VORGABEN_STK_" localSheetId="16">[23]Import!$B$434:$D$434</definedName>
    <definedName name="FS_F_VW_01_35097_1_2__V_FS_BAUSTUFE_VORGABEN_STK_" localSheetId="21">[23]Import!$B$434:$D$434</definedName>
    <definedName name="FS_F_VW_01_35097_1_2__V_FS_BAUSTUFE_VORGABEN_STK_" localSheetId="20">[23]Import!$B$434:$D$434</definedName>
    <definedName name="FS_F_VW_01_35097_1_2__V_FS_BAUSTUFE_VORGABEN_STK_">[22]Import!$B$434:$D$434</definedName>
    <definedName name="FS_F_VW_01_35097_1_20328__JV_FS_ANGEBOTSUEBERSICHT_" localSheetId="18">[23]Import!$B$155:$D$155</definedName>
    <definedName name="FS_F_VW_01_35097_1_20328__JV_FS_ANGEBOTSUEBERSICHT_" localSheetId="16">[23]Import!$B$155:$D$155</definedName>
    <definedName name="FS_F_VW_01_35097_1_20328__JV_FS_ANGEBOTSUEBERSICHT_" localSheetId="21">[23]Import!$B$155:$D$155</definedName>
    <definedName name="FS_F_VW_01_35097_1_20328__JV_FS_ANGEBOTSUEBERSICHT_" localSheetId="20">[23]Import!$B$155:$D$155</definedName>
    <definedName name="FS_F_VW_01_35097_1_20328__JV_FS_ANGEBOTSUEBERSICHT_">[22]Import!$B$155:$D$155</definedName>
    <definedName name="FS_F_VW_01_35097_1_20328__JV_FS_AVG_PRICE_" localSheetId="18">[23]Import!$B$181:$F$181</definedName>
    <definedName name="FS_F_VW_01_35097_1_20328__JV_FS_AVG_PRICE_" localSheetId="16">[23]Import!$B$181:$F$181</definedName>
    <definedName name="FS_F_VW_01_35097_1_20328__JV_FS_AVG_PRICE_" localSheetId="21">[23]Import!$B$181:$F$181</definedName>
    <definedName name="FS_F_VW_01_35097_1_20328__JV_FS_AVG_PRICE_" localSheetId="20">[23]Import!$B$181:$F$181</definedName>
    <definedName name="FS_F_VW_01_35097_1_20328__JV_FS_AVG_PRICE_">[22]Import!$B$181:$F$181</definedName>
    <definedName name="FS_F_VW_01_35097_1_20328__JV_FS_BWERTSHEET_" localSheetId="18">[23]Import!$B$615:$AH$615</definedName>
    <definedName name="FS_F_VW_01_35097_1_20328__JV_FS_BWERTSHEET_" localSheetId="16">[23]Import!$B$615:$AH$615</definedName>
    <definedName name="FS_F_VW_01_35097_1_20328__JV_FS_BWERTSHEET_" localSheetId="21">[23]Import!$B$615:$AH$615</definedName>
    <definedName name="FS_F_VW_01_35097_1_20328__JV_FS_BWERTSHEET_" localSheetId="20">[23]Import!$B$615:$AH$615</definedName>
    <definedName name="FS_F_VW_01_35097_1_20328__JV_FS_BWERTSHEET_">[22]Import!$B$615:$AH$615</definedName>
    <definedName name="FS_F_VW_01_35097_1_20328__JV_FS_COMPARISON_" localSheetId="18">[23]Import!$B$565:$S$565</definedName>
    <definedName name="FS_F_VW_01_35097_1_20328__JV_FS_COMPARISON_" localSheetId="16">[23]Import!$B$565:$S$565</definedName>
    <definedName name="FS_F_VW_01_35097_1_20328__JV_FS_COMPARISON_" localSheetId="21">[23]Import!$B$565:$S$565</definedName>
    <definedName name="FS_F_VW_01_35097_1_20328__JV_FS_COMPARISON_" localSheetId="20">[23]Import!$B$565:$S$565</definedName>
    <definedName name="FS_F_VW_01_35097_1_20328__JV_FS_COMPARISON_">[22]Import!$B$565:$S$565</definedName>
    <definedName name="FS_F_VW_01_35097_1_20328__JV_FS_REC_LIEF_" localSheetId="18">[23]Import!$B$1296:$P$1296</definedName>
    <definedName name="FS_F_VW_01_35097_1_20328__JV_FS_REC_LIEF_" localSheetId="16">[23]Import!$B$1296:$P$1296</definedName>
    <definedName name="FS_F_VW_01_35097_1_20328__JV_FS_REC_LIEF_" localSheetId="21">[23]Import!$B$1296:$P$1296</definedName>
    <definedName name="FS_F_VW_01_35097_1_20328__JV_FS_REC_LIEF_" localSheetId="20">[23]Import!$B$1296:$P$1296</definedName>
    <definedName name="FS_F_VW_01_35097_1_20328__JV_FS_REC_LIEF_">[22]Import!$B$1296:$P$1296</definedName>
    <definedName name="FS_F_VW_01_35097_1_20328__JV_FS_RV_AVG_PROTODATA_" localSheetId="18">[23]Import!$B$462:$E$462</definedName>
    <definedName name="FS_F_VW_01_35097_1_20328__JV_FS_RV_AVG_PROTODATA_" localSheetId="16">[23]Import!$B$462:$E$462</definedName>
    <definedName name="FS_F_VW_01_35097_1_20328__JV_FS_RV_AVG_PROTODATA_" localSheetId="21">[23]Import!$B$462:$E$462</definedName>
    <definedName name="FS_F_VW_01_35097_1_20328__JV_FS_RV_AVG_PROTODATA_" localSheetId="20">[23]Import!$B$462:$E$462</definedName>
    <definedName name="FS_F_VW_01_35097_1_20328__JV_FS_RV_AVG_PROTODATA_">[22]Import!$B$462:$E$462</definedName>
    <definedName name="FS_F_VW_01_35097_1_20328__JV_FS_RV_LTERM_PNACHLASS_" localSheetId="18">[23]Import!$B$590:$X$590</definedName>
    <definedName name="FS_F_VW_01_35097_1_20328__JV_FS_RV_LTERM_PNACHLASS_" localSheetId="16">[23]Import!$B$590:$X$590</definedName>
    <definedName name="FS_F_VW_01_35097_1_20328__JV_FS_RV_LTERM_PNACHLASS_" localSheetId="21">[23]Import!$B$590:$X$590</definedName>
    <definedName name="FS_F_VW_01_35097_1_20328__JV_FS_RV_LTERM_PNACHLASS_" localSheetId="20">[23]Import!$B$590:$X$590</definedName>
    <definedName name="FS_F_VW_01_35097_1_20328__JV_FS_RV_LTERM_PNACHLASS_">[22]Import!$B$590:$X$590</definedName>
    <definedName name="FS_F_VW_01_35097_1_20328_1__JV_FS_BAUSTUFE_ANGEBOTE_WAE_" localSheetId="18">[23]Import!$B$236:$E$236</definedName>
    <definedName name="FS_F_VW_01_35097_1_20328_1__JV_FS_BAUSTUFE_ANGEBOTE_WAE_" localSheetId="16">[23]Import!$B$236:$E$236</definedName>
    <definedName name="FS_F_VW_01_35097_1_20328_1__JV_FS_BAUSTUFE_ANGEBOTE_WAE_" localSheetId="21">[23]Import!$B$236:$E$236</definedName>
    <definedName name="FS_F_VW_01_35097_1_20328_1__JV_FS_BAUSTUFE_ANGEBOTE_WAE_" localSheetId="20">[23]Import!$B$236:$E$236</definedName>
    <definedName name="FS_F_VW_01_35097_1_20328_1__JV_FS_BAUSTUFE_ANGEBOTE_WAE_">[22]Import!$B$236:$E$236</definedName>
    <definedName name="FS_F_VW_01_35097_1_20328_11__JV_FS_REC_" localSheetId="18">[23]Import!$B$1029:$Q$1029</definedName>
    <definedName name="FS_F_VW_01_35097_1_20328_11__JV_FS_REC_" localSheetId="16">[23]Import!$B$1029:$Q$1029</definedName>
    <definedName name="FS_F_VW_01_35097_1_20328_11__JV_FS_REC_" localSheetId="21">[23]Import!$B$1029:$Q$1029</definedName>
    <definedName name="FS_F_VW_01_35097_1_20328_11__JV_FS_REC_" localSheetId="20">[23]Import!$B$1029:$Q$1029</definedName>
    <definedName name="FS_F_VW_01_35097_1_20328_11__JV_FS_REC_">[22]Import!$B$1029:$Q$1029</definedName>
    <definedName name="FS_F_VW_01_35097_1_20328_2__JV_FS_BAUSTUFE_ANGEBOTE_WAE_" localSheetId="18">[23]Import!$B$237:$E$237</definedName>
    <definedName name="FS_F_VW_01_35097_1_20328_2__JV_FS_BAUSTUFE_ANGEBOTE_WAE_" localSheetId="16">[23]Import!$B$237:$E$237</definedName>
    <definedName name="FS_F_VW_01_35097_1_20328_2__JV_FS_BAUSTUFE_ANGEBOTE_WAE_" localSheetId="21">[23]Import!$B$237:$E$237</definedName>
    <definedName name="FS_F_VW_01_35097_1_20328_2__JV_FS_BAUSTUFE_ANGEBOTE_WAE_" localSheetId="20">[23]Import!$B$237:$E$237</definedName>
    <definedName name="FS_F_VW_01_35097_1_20328_2__JV_FS_BAUSTUFE_ANGEBOTE_WAE_">[22]Import!$B$237:$E$237</definedName>
    <definedName name="FS_F_VW_01_35097_1_20328_28__JV_FS_REC_" localSheetId="18">[23]Import!$B$1030:$Q$1030</definedName>
    <definedName name="FS_F_VW_01_35097_1_20328_28__JV_FS_REC_" localSheetId="16">[23]Import!$B$1030:$Q$1030</definedName>
    <definedName name="FS_F_VW_01_35097_1_20328_28__JV_FS_REC_" localSheetId="21">[23]Import!$B$1030:$Q$1030</definedName>
    <definedName name="FS_F_VW_01_35097_1_20328_28__JV_FS_REC_" localSheetId="20">[23]Import!$B$1030:$Q$1030</definedName>
    <definedName name="FS_F_VW_01_35097_1_20328_28__JV_FS_REC_">[22]Import!$B$1030:$Q$1030</definedName>
    <definedName name="FS_F_VW_01_35097_1_20328_37__JV_FS_REC_" localSheetId="18">[23]Import!$B$1031:$Q$1031</definedName>
    <definedName name="FS_F_VW_01_35097_1_20328_37__JV_FS_REC_" localSheetId="16">[23]Import!$B$1031:$Q$1031</definedName>
    <definedName name="FS_F_VW_01_35097_1_20328_37__JV_FS_REC_" localSheetId="21">[23]Import!$B$1031:$Q$1031</definedName>
    <definedName name="FS_F_VW_01_35097_1_20328_37__JV_FS_REC_" localSheetId="20">[23]Import!$B$1031:$Q$1031</definedName>
    <definedName name="FS_F_VW_01_35097_1_20328_37__JV_FS_REC_">[22]Import!$B$1031:$Q$1031</definedName>
    <definedName name="FS_F_VW_01_35097_1_20328_46__JV_FS_REC_" localSheetId="18">[23]Import!$B$1032:$Q$1032</definedName>
    <definedName name="FS_F_VW_01_35097_1_20328_46__JV_FS_REC_" localSheetId="16">[23]Import!$B$1032:$Q$1032</definedName>
    <definedName name="FS_F_VW_01_35097_1_20328_46__JV_FS_REC_" localSheetId="21">[23]Import!$B$1032:$Q$1032</definedName>
    <definedName name="FS_F_VW_01_35097_1_20328_46__JV_FS_REC_" localSheetId="20">[23]Import!$B$1032:$Q$1032</definedName>
    <definedName name="FS_F_VW_01_35097_1_20328_46__JV_FS_REC_">[22]Import!$B$1032:$Q$1032</definedName>
    <definedName name="FS_F_VW_01_35097_1_20328_68__JV_FS_REC_" localSheetId="18">[23]Import!$B$1033:$Q$1033</definedName>
    <definedName name="FS_F_VW_01_35097_1_20328_68__JV_FS_REC_" localSheetId="16">[23]Import!$B$1033:$Q$1033</definedName>
    <definedName name="FS_F_VW_01_35097_1_20328_68__JV_FS_REC_" localSheetId="21">[23]Import!$B$1033:$Q$1033</definedName>
    <definedName name="FS_F_VW_01_35097_1_20328_68__JV_FS_REC_" localSheetId="20">[23]Import!$B$1033:$Q$1033</definedName>
    <definedName name="FS_F_VW_01_35097_1_20328_68__JV_FS_REC_">[22]Import!$B$1033:$Q$1033</definedName>
    <definedName name="FS_F_VW_01_35097_1_20328_EUR__JV_FS_PR_EX_RATES_DATUM_REC_" localSheetId="18">[23]Import!$B$771:$F$771</definedName>
    <definedName name="FS_F_VW_01_35097_1_20328_EUR__JV_FS_PR_EX_RATES_DATUM_REC_" localSheetId="16">[23]Import!$B$771:$F$771</definedName>
    <definedName name="FS_F_VW_01_35097_1_20328_EUR__JV_FS_PR_EX_RATES_DATUM_REC_" localSheetId="21">[23]Import!$B$771:$F$771</definedName>
    <definedName name="FS_F_VW_01_35097_1_20328_EUR__JV_FS_PR_EX_RATES_DATUM_REC_" localSheetId="20">[23]Import!$B$771:$F$771</definedName>
    <definedName name="FS_F_VW_01_35097_1_20328_EUR__JV_FS_PR_EX_RATES_DATUM_REC_">[22]Import!$B$771:$F$771</definedName>
    <definedName name="FS_F_VW_01_35097_1_20328_VW__JV_FS_BIDDERS_" localSheetId="18">[23]Import!$B$878:$L$878</definedName>
    <definedName name="FS_F_VW_01_35097_1_20328_VW__JV_FS_BIDDERS_" localSheetId="16">[23]Import!$B$878:$L$878</definedName>
    <definedName name="FS_F_VW_01_35097_1_20328_VW__JV_FS_BIDDERS_" localSheetId="21">[23]Import!$B$878:$L$878</definedName>
    <definedName name="FS_F_VW_01_35097_1_20328_VW__JV_FS_BIDDERS_" localSheetId="20">[23]Import!$B$878:$L$878</definedName>
    <definedName name="FS_F_VW_01_35097_1_20328_VW__JV_FS_BIDDERS_">[22]Import!$B$878:$L$878</definedName>
    <definedName name="FS_F_VW_01_35097_1_2261__JV_FS_RV_AVG_PROTODATA_" localSheetId="18">[23]Import!$B$450:$E$450</definedName>
    <definedName name="FS_F_VW_01_35097_1_2261__JV_FS_RV_AVG_PROTODATA_" localSheetId="16">[23]Import!$B$450:$E$450</definedName>
    <definedName name="FS_F_VW_01_35097_1_2261__JV_FS_RV_AVG_PROTODATA_" localSheetId="21">[23]Import!$B$450:$E$450</definedName>
    <definedName name="FS_F_VW_01_35097_1_2261__JV_FS_RV_AVG_PROTODATA_" localSheetId="20">[23]Import!$B$450:$E$450</definedName>
    <definedName name="FS_F_VW_01_35097_1_2261__JV_FS_RV_AVG_PROTODATA_">[22]Import!$B$450:$E$450</definedName>
    <definedName name="FS_F_VW_01_35097_1_2261_1__JV_FS_BAUSTUFE_ANGEBOTE_WAE_" localSheetId="18">[23]Import!$B$212:$E$212</definedName>
    <definedName name="FS_F_VW_01_35097_1_2261_1__JV_FS_BAUSTUFE_ANGEBOTE_WAE_" localSheetId="16">[23]Import!$B$212:$E$212</definedName>
    <definedName name="FS_F_VW_01_35097_1_2261_1__JV_FS_BAUSTUFE_ANGEBOTE_WAE_" localSheetId="21">[23]Import!$B$212:$E$212</definedName>
    <definedName name="FS_F_VW_01_35097_1_2261_1__JV_FS_BAUSTUFE_ANGEBOTE_WAE_" localSheetId="20">[23]Import!$B$212:$E$212</definedName>
    <definedName name="FS_F_VW_01_35097_1_2261_1__JV_FS_BAUSTUFE_ANGEBOTE_WAE_">[22]Import!$B$212:$E$212</definedName>
    <definedName name="FS_F_VW_01_35097_1_2261_11__JV_FS_REC_" localSheetId="18">[23]Import!$B$999:$Q$999</definedName>
    <definedName name="FS_F_VW_01_35097_1_2261_11__JV_FS_REC_" localSheetId="16">[23]Import!$B$999:$Q$999</definedName>
    <definedName name="FS_F_VW_01_35097_1_2261_11__JV_FS_REC_" localSheetId="21">[23]Import!$B$999:$Q$999</definedName>
    <definedName name="FS_F_VW_01_35097_1_2261_11__JV_FS_REC_" localSheetId="20">[23]Import!$B$999:$Q$999</definedName>
    <definedName name="FS_F_VW_01_35097_1_2261_11__JV_FS_REC_">[22]Import!$B$999:$Q$999</definedName>
    <definedName name="FS_F_VW_01_35097_1_2261_2__JV_FS_BAUSTUFE_ANGEBOTE_WAE_" localSheetId="18">[23]Import!$B$213:$E$213</definedName>
    <definedName name="FS_F_VW_01_35097_1_2261_2__JV_FS_BAUSTUFE_ANGEBOTE_WAE_" localSheetId="16">[23]Import!$B$213:$E$213</definedName>
    <definedName name="FS_F_VW_01_35097_1_2261_2__JV_FS_BAUSTUFE_ANGEBOTE_WAE_" localSheetId="21">[23]Import!$B$213:$E$213</definedName>
    <definedName name="FS_F_VW_01_35097_1_2261_2__JV_FS_BAUSTUFE_ANGEBOTE_WAE_" localSheetId="20">[23]Import!$B$213:$E$213</definedName>
    <definedName name="FS_F_VW_01_35097_1_2261_2__JV_FS_BAUSTUFE_ANGEBOTE_WAE_">[22]Import!$B$213:$E$213</definedName>
    <definedName name="FS_F_VW_01_35097_1_2261_28__JV_FS_REC_" localSheetId="18">[23]Import!$B$1000:$Q$1000</definedName>
    <definedName name="FS_F_VW_01_35097_1_2261_28__JV_FS_REC_" localSheetId="16">[23]Import!$B$1000:$Q$1000</definedName>
    <definedName name="FS_F_VW_01_35097_1_2261_28__JV_FS_REC_" localSheetId="21">[23]Import!$B$1000:$Q$1000</definedName>
    <definedName name="FS_F_VW_01_35097_1_2261_28__JV_FS_REC_" localSheetId="20">[23]Import!$B$1000:$Q$1000</definedName>
    <definedName name="FS_F_VW_01_35097_1_2261_28__JV_FS_REC_">[22]Import!$B$1000:$Q$1000</definedName>
    <definedName name="FS_F_VW_01_35097_1_2261_37__JV_FS_REC_" localSheetId="18">[23]Import!$B$1001:$Q$1001</definedName>
    <definedName name="FS_F_VW_01_35097_1_2261_37__JV_FS_REC_" localSheetId="16">[23]Import!$B$1001:$Q$1001</definedName>
    <definedName name="FS_F_VW_01_35097_1_2261_37__JV_FS_REC_" localSheetId="21">[23]Import!$B$1001:$Q$1001</definedName>
    <definedName name="FS_F_VW_01_35097_1_2261_37__JV_FS_REC_" localSheetId="20">[23]Import!$B$1001:$Q$1001</definedName>
    <definedName name="FS_F_VW_01_35097_1_2261_37__JV_FS_REC_">[22]Import!$B$1001:$Q$1001</definedName>
    <definedName name="FS_F_VW_01_35097_1_2261_46__JV_FS_REC_" localSheetId="18">[23]Import!$B$1002:$Q$1002</definedName>
    <definedName name="FS_F_VW_01_35097_1_2261_46__JV_FS_REC_" localSheetId="16">[23]Import!$B$1002:$Q$1002</definedName>
    <definedName name="FS_F_VW_01_35097_1_2261_46__JV_FS_REC_" localSheetId="21">[23]Import!$B$1002:$Q$1002</definedName>
    <definedName name="FS_F_VW_01_35097_1_2261_46__JV_FS_REC_" localSheetId="20">[23]Import!$B$1002:$Q$1002</definedName>
    <definedName name="FS_F_VW_01_35097_1_2261_46__JV_FS_REC_">[22]Import!$B$1002:$Q$1002</definedName>
    <definedName name="FS_F_VW_01_35097_1_2261_68__JV_FS_REC_" localSheetId="18">[23]Import!$B$1003:$Q$1003</definedName>
    <definedName name="FS_F_VW_01_35097_1_2261_68__JV_FS_REC_" localSheetId="16">[23]Import!$B$1003:$Q$1003</definedName>
    <definedName name="FS_F_VW_01_35097_1_2261_68__JV_FS_REC_" localSheetId="21">[23]Import!$B$1003:$Q$1003</definedName>
    <definedName name="FS_F_VW_01_35097_1_2261_68__JV_FS_REC_" localSheetId="20">[23]Import!$B$1003:$Q$1003</definedName>
    <definedName name="FS_F_VW_01_35097_1_2261_68__JV_FS_REC_">[22]Import!$B$1003:$Q$1003</definedName>
    <definedName name="FS_F_VW_01_35097_1_2261_EUR__JV_FS_PR_EX_RATES_DATUM_REC_" localSheetId="18">[23]Import!$B$759:$F$759</definedName>
    <definedName name="FS_F_VW_01_35097_1_2261_EUR__JV_FS_PR_EX_RATES_DATUM_REC_" localSheetId="16">[23]Import!$B$759:$F$759</definedName>
    <definedName name="FS_F_VW_01_35097_1_2261_EUR__JV_FS_PR_EX_RATES_DATUM_REC_" localSheetId="21">[23]Import!$B$759:$F$759</definedName>
    <definedName name="FS_F_VW_01_35097_1_2261_EUR__JV_FS_PR_EX_RATES_DATUM_REC_" localSheetId="20">[23]Import!$B$759:$F$759</definedName>
    <definedName name="FS_F_VW_01_35097_1_2261_EUR__JV_FS_PR_EX_RATES_DATUM_REC_">[22]Import!$B$759:$F$759</definedName>
    <definedName name="FS_F_VW_01_35097_1_2261_VW__JV_FS_BIDDERS_" localSheetId="18">[23]Import!$B$883:$L$883</definedName>
    <definedName name="FS_F_VW_01_35097_1_2261_VW__JV_FS_BIDDERS_" localSheetId="16">[23]Import!$B$883:$L$883</definedName>
    <definedName name="FS_F_VW_01_35097_1_2261_VW__JV_FS_BIDDERS_" localSheetId="21">[23]Import!$B$883:$L$883</definedName>
    <definedName name="FS_F_VW_01_35097_1_2261_VW__JV_FS_BIDDERS_" localSheetId="20">[23]Import!$B$883:$L$883</definedName>
    <definedName name="FS_F_VW_01_35097_1_2261_VW__JV_FS_BIDDERS_">[22]Import!$B$883:$L$883</definedName>
    <definedName name="FS_F_VW_01_35097_1_23586__JV_FS_RV_AVG_PROTODATA_" localSheetId="18">[23]Import!$B$463:$E$463</definedName>
    <definedName name="FS_F_VW_01_35097_1_23586__JV_FS_RV_AVG_PROTODATA_" localSheetId="16">[23]Import!$B$463:$E$463</definedName>
    <definedName name="FS_F_VW_01_35097_1_23586__JV_FS_RV_AVG_PROTODATA_" localSheetId="21">[23]Import!$B$463:$E$463</definedName>
    <definedName name="FS_F_VW_01_35097_1_23586__JV_FS_RV_AVG_PROTODATA_" localSheetId="20">[23]Import!$B$463:$E$463</definedName>
    <definedName name="FS_F_VW_01_35097_1_23586__JV_FS_RV_AVG_PROTODATA_">[22]Import!$B$463:$E$463</definedName>
    <definedName name="FS_F_VW_01_35097_1_23586_1__JV_FS_BAUSTUFE_ANGEBOTE_WAE_" localSheetId="18">[23]Import!$B$238:$E$238</definedName>
    <definedName name="FS_F_VW_01_35097_1_23586_1__JV_FS_BAUSTUFE_ANGEBOTE_WAE_" localSheetId="16">[23]Import!$B$238:$E$238</definedName>
    <definedName name="FS_F_VW_01_35097_1_23586_1__JV_FS_BAUSTUFE_ANGEBOTE_WAE_" localSheetId="21">[23]Import!$B$238:$E$238</definedName>
    <definedName name="FS_F_VW_01_35097_1_23586_1__JV_FS_BAUSTUFE_ANGEBOTE_WAE_" localSheetId="20">[23]Import!$B$238:$E$238</definedName>
    <definedName name="FS_F_VW_01_35097_1_23586_1__JV_FS_BAUSTUFE_ANGEBOTE_WAE_">[22]Import!$B$238:$E$238</definedName>
    <definedName name="FS_F_VW_01_35097_1_23586_11__JV_FS_REC_" localSheetId="18">[23]Import!$B$1034:$Q$1034</definedName>
    <definedName name="FS_F_VW_01_35097_1_23586_11__JV_FS_REC_" localSheetId="16">[23]Import!$B$1034:$Q$1034</definedName>
    <definedName name="FS_F_VW_01_35097_1_23586_11__JV_FS_REC_" localSheetId="21">[23]Import!$B$1034:$Q$1034</definedName>
    <definedName name="FS_F_VW_01_35097_1_23586_11__JV_FS_REC_" localSheetId="20">[23]Import!$B$1034:$Q$1034</definedName>
    <definedName name="FS_F_VW_01_35097_1_23586_11__JV_FS_REC_">[22]Import!$B$1034:$Q$1034</definedName>
    <definedName name="FS_F_VW_01_35097_1_23586_2__JV_FS_BAUSTUFE_ANGEBOTE_WAE_" localSheetId="18">[23]Import!$B$239:$E$239</definedName>
    <definedName name="FS_F_VW_01_35097_1_23586_2__JV_FS_BAUSTUFE_ANGEBOTE_WAE_" localSheetId="16">[23]Import!$B$239:$E$239</definedName>
    <definedName name="FS_F_VW_01_35097_1_23586_2__JV_FS_BAUSTUFE_ANGEBOTE_WAE_" localSheetId="21">[23]Import!$B$239:$E$239</definedName>
    <definedName name="FS_F_VW_01_35097_1_23586_2__JV_FS_BAUSTUFE_ANGEBOTE_WAE_" localSheetId="20">[23]Import!$B$239:$E$239</definedName>
    <definedName name="FS_F_VW_01_35097_1_23586_2__JV_FS_BAUSTUFE_ANGEBOTE_WAE_">[22]Import!$B$239:$E$239</definedName>
    <definedName name="FS_F_VW_01_35097_1_23586_28__JV_FS_REC_" localSheetId="18">[23]Import!$B$1035:$Q$1035</definedName>
    <definedName name="FS_F_VW_01_35097_1_23586_28__JV_FS_REC_" localSheetId="16">[23]Import!$B$1035:$Q$1035</definedName>
    <definedName name="FS_F_VW_01_35097_1_23586_28__JV_FS_REC_" localSheetId="21">[23]Import!$B$1035:$Q$1035</definedName>
    <definedName name="FS_F_VW_01_35097_1_23586_28__JV_FS_REC_" localSheetId="20">[23]Import!$B$1035:$Q$1035</definedName>
    <definedName name="FS_F_VW_01_35097_1_23586_28__JV_FS_REC_">[22]Import!$B$1035:$Q$1035</definedName>
    <definedName name="FS_F_VW_01_35097_1_23586_37__JV_FS_REC_" localSheetId="18">[23]Import!$B$1036:$Q$1036</definedName>
    <definedName name="FS_F_VW_01_35097_1_23586_37__JV_FS_REC_" localSheetId="16">[23]Import!$B$1036:$Q$1036</definedName>
    <definedName name="FS_F_VW_01_35097_1_23586_37__JV_FS_REC_" localSheetId="21">[23]Import!$B$1036:$Q$1036</definedName>
    <definedName name="FS_F_VW_01_35097_1_23586_37__JV_FS_REC_" localSheetId="20">[23]Import!$B$1036:$Q$1036</definedName>
    <definedName name="FS_F_VW_01_35097_1_23586_37__JV_FS_REC_">[22]Import!$B$1036:$Q$1036</definedName>
    <definedName name="FS_F_VW_01_35097_1_23586_46__JV_FS_REC_" localSheetId="18">[23]Import!$B$1037:$Q$1037</definedName>
    <definedName name="FS_F_VW_01_35097_1_23586_46__JV_FS_REC_" localSheetId="16">[23]Import!$B$1037:$Q$1037</definedName>
    <definedName name="FS_F_VW_01_35097_1_23586_46__JV_FS_REC_" localSheetId="21">[23]Import!$B$1037:$Q$1037</definedName>
    <definedName name="FS_F_VW_01_35097_1_23586_46__JV_FS_REC_" localSheetId="20">[23]Import!$B$1037:$Q$1037</definedName>
    <definedName name="FS_F_VW_01_35097_1_23586_46__JV_FS_REC_">[22]Import!$B$1037:$Q$1037</definedName>
    <definedName name="FS_F_VW_01_35097_1_23586_68__JV_FS_REC_" localSheetId="18">[23]Import!$B$1038:$Q$1038</definedName>
    <definedName name="FS_F_VW_01_35097_1_23586_68__JV_FS_REC_" localSheetId="16">[23]Import!$B$1038:$Q$1038</definedName>
    <definedName name="FS_F_VW_01_35097_1_23586_68__JV_FS_REC_" localSheetId="21">[23]Import!$B$1038:$Q$1038</definedName>
    <definedName name="FS_F_VW_01_35097_1_23586_68__JV_FS_REC_" localSheetId="20">[23]Import!$B$1038:$Q$1038</definedName>
    <definedName name="FS_F_VW_01_35097_1_23586_68__JV_FS_REC_">[22]Import!$B$1038:$Q$1038</definedName>
    <definedName name="FS_F_VW_01_35097_1_23586_EUR__JV_FS_PR_EX_RATES_DATUM_REC_" localSheetId="18">[23]Import!$B$772:$F$772</definedName>
    <definedName name="FS_F_VW_01_35097_1_23586_EUR__JV_FS_PR_EX_RATES_DATUM_REC_" localSheetId="16">[23]Import!$B$772:$F$772</definedName>
    <definedName name="FS_F_VW_01_35097_1_23586_EUR__JV_FS_PR_EX_RATES_DATUM_REC_" localSheetId="21">[23]Import!$B$772:$F$772</definedName>
    <definedName name="FS_F_VW_01_35097_1_23586_EUR__JV_FS_PR_EX_RATES_DATUM_REC_" localSheetId="20">[23]Import!$B$772:$F$772</definedName>
    <definedName name="FS_F_VW_01_35097_1_23586_EUR__JV_FS_PR_EX_RATES_DATUM_REC_">[22]Import!$B$772:$F$772</definedName>
    <definedName name="FS_F_VW_01_35097_1_23586_HA__JV_FS_BIDDERS_" localSheetId="18">[23]Import!$B$899:$L$899</definedName>
    <definedName name="FS_F_VW_01_35097_1_23586_HA__JV_FS_BIDDERS_" localSheetId="16">[23]Import!$B$899:$L$899</definedName>
    <definedName name="FS_F_VW_01_35097_1_23586_HA__JV_FS_BIDDERS_" localSheetId="21">[23]Import!$B$899:$L$899</definedName>
    <definedName name="FS_F_VW_01_35097_1_23586_HA__JV_FS_BIDDERS_" localSheetId="20">[23]Import!$B$899:$L$899</definedName>
    <definedName name="FS_F_VW_01_35097_1_23586_HA__JV_FS_BIDDERS_">[22]Import!$B$899:$L$899</definedName>
    <definedName name="FS_F_VW_01_35097_1_24968__JV_FS_RV_AVG_PROTODATA_" localSheetId="18">[23]Import!$B$464:$E$464</definedName>
    <definedName name="FS_F_VW_01_35097_1_24968__JV_FS_RV_AVG_PROTODATA_" localSheetId="16">[23]Import!$B$464:$E$464</definedName>
    <definedName name="FS_F_VW_01_35097_1_24968__JV_FS_RV_AVG_PROTODATA_" localSheetId="21">[23]Import!$B$464:$E$464</definedName>
    <definedName name="FS_F_VW_01_35097_1_24968__JV_FS_RV_AVG_PROTODATA_" localSheetId="20">[23]Import!$B$464:$E$464</definedName>
    <definedName name="FS_F_VW_01_35097_1_24968__JV_FS_RV_AVG_PROTODATA_">[22]Import!$B$464:$E$464</definedName>
    <definedName name="FS_F_VW_01_35097_1_24968_1__JV_FS_BAUSTUFE_ANGEBOTE_WAE_" localSheetId="18">[23]Import!$B$240:$E$240</definedName>
    <definedName name="FS_F_VW_01_35097_1_24968_1__JV_FS_BAUSTUFE_ANGEBOTE_WAE_" localSheetId="16">[23]Import!$B$240:$E$240</definedName>
    <definedName name="FS_F_VW_01_35097_1_24968_1__JV_FS_BAUSTUFE_ANGEBOTE_WAE_" localSheetId="21">[23]Import!$B$240:$E$240</definedName>
    <definedName name="FS_F_VW_01_35097_1_24968_1__JV_FS_BAUSTUFE_ANGEBOTE_WAE_" localSheetId="20">[23]Import!$B$240:$E$240</definedName>
    <definedName name="FS_F_VW_01_35097_1_24968_1__JV_FS_BAUSTUFE_ANGEBOTE_WAE_">[22]Import!$B$240:$E$240</definedName>
    <definedName name="FS_F_VW_01_35097_1_24968_2__JV_FS_BAUSTUFE_ANGEBOTE_WAE_" localSheetId="18">[23]Import!$B$241:$E$241</definedName>
    <definedName name="FS_F_VW_01_35097_1_24968_2__JV_FS_BAUSTUFE_ANGEBOTE_WAE_" localSheetId="16">[23]Import!$B$241:$E$241</definedName>
    <definedName name="FS_F_VW_01_35097_1_24968_2__JV_FS_BAUSTUFE_ANGEBOTE_WAE_" localSheetId="21">[23]Import!$B$241:$E$241</definedName>
    <definedName name="FS_F_VW_01_35097_1_24968_2__JV_FS_BAUSTUFE_ANGEBOTE_WAE_" localSheetId="20">[23]Import!$B$241:$E$241</definedName>
    <definedName name="FS_F_VW_01_35097_1_24968_2__JV_FS_BAUSTUFE_ANGEBOTE_WAE_">[22]Import!$B$241:$E$241</definedName>
    <definedName name="FS_F_VW_01_35097_1_24968_EUR__JV_FS_PR_EX_RATES_DATUM_REC_" localSheetId="18">[23]Import!$B$773:$F$773</definedName>
    <definedName name="FS_F_VW_01_35097_1_24968_EUR__JV_FS_PR_EX_RATES_DATUM_REC_" localSheetId="16">[23]Import!$B$773:$F$773</definedName>
    <definedName name="FS_F_VW_01_35097_1_24968_EUR__JV_FS_PR_EX_RATES_DATUM_REC_" localSheetId="21">[23]Import!$B$773:$F$773</definedName>
    <definedName name="FS_F_VW_01_35097_1_24968_EUR__JV_FS_PR_EX_RATES_DATUM_REC_" localSheetId="20">[23]Import!$B$773:$F$773</definedName>
    <definedName name="FS_F_VW_01_35097_1_24968_EUR__JV_FS_PR_EX_RATES_DATUM_REC_">[22]Import!$B$773:$F$773</definedName>
    <definedName name="FS_F_VW_01_35097_1_24968_US__JV_FS_BIDDERS_" localSheetId="18">[23]Import!$B$874:$L$874</definedName>
    <definedName name="FS_F_VW_01_35097_1_24968_US__JV_FS_BIDDERS_" localSheetId="16">[23]Import!$B$874:$L$874</definedName>
    <definedName name="FS_F_VW_01_35097_1_24968_US__JV_FS_BIDDERS_" localSheetId="21">[23]Import!$B$874:$L$874</definedName>
    <definedName name="FS_F_VW_01_35097_1_24968_US__JV_FS_BIDDERS_" localSheetId="20">[23]Import!$B$874:$L$874</definedName>
    <definedName name="FS_F_VW_01_35097_1_24968_US__JV_FS_BIDDERS_">[22]Import!$B$874:$L$874</definedName>
    <definedName name="FS_F_VW_01_35097_1_24969__JV_FS_RV_AVG_PROTODATA_" localSheetId="18">[23]Import!$B$465:$E$465</definedName>
    <definedName name="FS_F_VW_01_35097_1_24969__JV_FS_RV_AVG_PROTODATA_" localSheetId="16">[23]Import!$B$465:$E$465</definedName>
    <definedName name="FS_F_VW_01_35097_1_24969__JV_FS_RV_AVG_PROTODATA_" localSheetId="21">[23]Import!$B$465:$E$465</definedName>
    <definedName name="FS_F_VW_01_35097_1_24969__JV_FS_RV_AVG_PROTODATA_" localSheetId="20">[23]Import!$B$465:$E$465</definedName>
    <definedName name="FS_F_VW_01_35097_1_24969__JV_FS_RV_AVG_PROTODATA_">[22]Import!$B$465:$E$465</definedName>
    <definedName name="FS_F_VW_01_35097_1_24969_1__JV_FS_BAUSTUFE_ANGEBOTE_WAE_" localSheetId="18">[23]Import!$B$242:$E$242</definedName>
    <definedName name="FS_F_VW_01_35097_1_24969_1__JV_FS_BAUSTUFE_ANGEBOTE_WAE_" localSheetId="16">[23]Import!$B$242:$E$242</definedName>
    <definedName name="FS_F_VW_01_35097_1_24969_1__JV_FS_BAUSTUFE_ANGEBOTE_WAE_" localSheetId="21">[23]Import!$B$242:$E$242</definedName>
    <definedName name="FS_F_VW_01_35097_1_24969_1__JV_FS_BAUSTUFE_ANGEBOTE_WAE_" localSheetId="20">[23]Import!$B$242:$E$242</definedName>
    <definedName name="FS_F_VW_01_35097_1_24969_1__JV_FS_BAUSTUFE_ANGEBOTE_WAE_">[22]Import!$B$242:$E$242</definedName>
    <definedName name="FS_F_VW_01_35097_1_24969_11__JV_FS_REC_" localSheetId="18">[23]Import!$B$1039:$Q$1039</definedName>
    <definedName name="FS_F_VW_01_35097_1_24969_11__JV_FS_REC_" localSheetId="16">[23]Import!$B$1039:$Q$1039</definedName>
    <definedName name="FS_F_VW_01_35097_1_24969_11__JV_FS_REC_" localSheetId="21">[23]Import!$B$1039:$Q$1039</definedName>
    <definedName name="FS_F_VW_01_35097_1_24969_11__JV_FS_REC_" localSheetId="20">[23]Import!$B$1039:$Q$1039</definedName>
    <definedName name="FS_F_VW_01_35097_1_24969_11__JV_FS_REC_">[22]Import!$B$1039:$Q$1039</definedName>
    <definedName name="FS_F_VW_01_35097_1_24969_2__JV_FS_BAUSTUFE_ANGEBOTE_WAE_" localSheetId="18">[23]Import!$B$243:$E$243</definedName>
    <definedName name="FS_F_VW_01_35097_1_24969_2__JV_FS_BAUSTUFE_ANGEBOTE_WAE_" localSheetId="16">[23]Import!$B$243:$E$243</definedName>
    <definedName name="FS_F_VW_01_35097_1_24969_2__JV_FS_BAUSTUFE_ANGEBOTE_WAE_" localSheetId="21">[23]Import!$B$243:$E$243</definedName>
    <definedName name="FS_F_VW_01_35097_1_24969_2__JV_FS_BAUSTUFE_ANGEBOTE_WAE_" localSheetId="20">[23]Import!$B$243:$E$243</definedName>
    <definedName name="FS_F_VW_01_35097_1_24969_2__JV_FS_BAUSTUFE_ANGEBOTE_WAE_">[22]Import!$B$243:$E$243</definedName>
    <definedName name="FS_F_VW_01_35097_1_24969_28__JV_FS_REC_" localSheetId="18">[23]Import!$B$1040:$Q$1040</definedName>
    <definedName name="FS_F_VW_01_35097_1_24969_28__JV_FS_REC_" localSheetId="16">[23]Import!$B$1040:$Q$1040</definedName>
    <definedName name="FS_F_VW_01_35097_1_24969_28__JV_FS_REC_" localSheetId="21">[23]Import!$B$1040:$Q$1040</definedName>
    <definedName name="FS_F_VW_01_35097_1_24969_28__JV_FS_REC_" localSheetId="20">[23]Import!$B$1040:$Q$1040</definedName>
    <definedName name="FS_F_VW_01_35097_1_24969_28__JV_FS_REC_">[22]Import!$B$1040:$Q$1040</definedName>
    <definedName name="FS_F_VW_01_35097_1_24969_37__JV_FS_REC_" localSheetId="18">[23]Import!$B$1041:$Q$1041</definedName>
    <definedName name="FS_F_VW_01_35097_1_24969_37__JV_FS_REC_" localSheetId="16">[23]Import!$B$1041:$Q$1041</definedName>
    <definedName name="FS_F_VW_01_35097_1_24969_37__JV_FS_REC_" localSheetId="21">[23]Import!$B$1041:$Q$1041</definedName>
    <definedName name="FS_F_VW_01_35097_1_24969_37__JV_FS_REC_" localSheetId="20">[23]Import!$B$1041:$Q$1041</definedName>
    <definedName name="FS_F_VW_01_35097_1_24969_37__JV_FS_REC_">[22]Import!$B$1041:$Q$1041</definedName>
    <definedName name="FS_F_VW_01_35097_1_24969_46__JV_FS_REC_" localSheetId="18">[23]Import!$B$1042:$Q$1042</definedName>
    <definedName name="FS_F_VW_01_35097_1_24969_46__JV_FS_REC_" localSheetId="16">[23]Import!$B$1042:$Q$1042</definedName>
    <definedName name="FS_F_VW_01_35097_1_24969_46__JV_FS_REC_" localSheetId="21">[23]Import!$B$1042:$Q$1042</definedName>
    <definedName name="FS_F_VW_01_35097_1_24969_46__JV_FS_REC_" localSheetId="20">[23]Import!$B$1042:$Q$1042</definedName>
    <definedName name="FS_F_VW_01_35097_1_24969_46__JV_FS_REC_">[22]Import!$B$1042:$Q$1042</definedName>
    <definedName name="FS_F_VW_01_35097_1_24969_68__JV_FS_REC_" localSheetId="18">[23]Import!$B$1043:$Q$1043</definedName>
    <definedName name="FS_F_VW_01_35097_1_24969_68__JV_FS_REC_" localSheetId="16">[23]Import!$B$1043:$Q$1043</definedName>
    <definedName name="FS_F_VW_01_35097_1_24969_68__JV_FS_REC_" localSheetId="21">[23]Import!$B$1043:$Q$1043</definedName>
    <definedName name="FS_F_VW_01_35097_1_24969_68__JV_FS_REC_" localSheetId="20">[23]Import!$B$1043:$Q$1043</definedName>
    <definedName name="FS_F_VW_01_35097_1_24969_68__JV_FS_REC_">[22]Import!$B$1043:$Q$1043</definedName>
    <definedName name="FS_F_VW_01_35097_1_24969_EUR__JV_FS_PR_EX_RATES_DATUM_REC_" localSheetId="18">[23]Import!$B$774:$F$774</definedName>
    <definedName name="FS_F_VW_01_35097_1_24969_EUR__JV_FS_PR_EX_RATES_DATUM_REC_" localSheetId="16">[23]Import!$B$774:$F$774</definedName>
    <definedName name="FS_F_VW_01_35097_1_24969_EUR__JV_FS_PR_EX_RATES_DATUM_REC_" localSheetId="21">[23]Import!$B$774:$F$774</definedName>
    <definedName name="FS_F_VW_01_35097_1_24969_EUR__JV_FS_PR_EX_RATES_DATUM_REC_" localSheetId="20">[23]Import!$B$774:$F$774</definedName>
    <definedName name="FS_F_VW_01_35097_1_24969_EUR__JV_FS_PR_EX_RATES_DATUM_REC_">[22]Import!$B$774:$F$774</definedName>
    <definedName name="FS_F_VW_01_35097_1_24969_US__JV_FS_BIDDERS_" localSheetId="18">[23]Import!$B$895:$L$895</definedName>
    <definedName name="FS_F_VW_01_35097_1_24969_US__JV_FS_BIDDERS_" localSheetId="16">[23]Import!$B$895:$L$895</definedName>
    <definedName name="FS_F_VW_01_35097_1_24969_US__JV_FS_BIDDERS_" localSheetId="21">[23]Import!$B$895:$L$895</definedName>
    <definedName name="FS_F_VW_01_35097_1_24969_US__JV_FS_BIDDERS_" localSheetId="20">[23]Import!$B$895:$L$895</definedName>
    <definedName name="FS_F_VW_01_35097_1_24969_US__JV_FS_BIDDERS_">[22]Import!$B$895:$L$895</definedName>
    <definedName name="FS_F_VW_01_35097_1_25756__JV_FS_RV_AVG_PROTODATA_" localSheetId="18">[23]Import!$B$466:$E$466</definedName>
    <definedName name="FS_F_VW_01_35097_1_25756__JV_FS_RV_AVG_PROTODATA_" localSheetId="16">[23]Import!$B$466:$E$466</definedName>
    <definedName name="FS_F_VW_01_35097_1_25756__JV_FS_RV_AVG_PROTODATA_" localSheetId="21">[23]Import!$B$466:$E$466</definedName>
    <definedName name="FS_F_VW_01_35097_1_25756__JV_FS_RV_AVG_PROTODATA_" localSheetId="20">[23]Import!$B$466:$E$466</definedName>
    <definedName name="FS_F_VW_01_35097_1_25756__JV_FS_RV_AVG_PROTODATA_">[22]Import!$B$466:$E$466</definedName>
    <definedName name="FS_F_VW_01_35097_1_25756_1__JV_FS_BAUSTUFE_ANGEBOTE_WAE_" localSheetId="18">[23]Import!$B$244:$E$244</definedName>
    <definedName name="FS_F_VW_01_35097_1_25756_1__JV_FS_BAUSTUFE_ANGEBOTE_WAE_" localSheetId="16">[23]Import!$B$244:$E$244</definedName>
    <definedName name="FS_F_VW_01_35097_1_25756_1__JV_FS_BAUSTUFE_ANGEBOTE_WAE_" localSheetId="21">[23]Import!$B$244:$E$244</definedName>
    <definedName name="FS_F_VW_01_35097_1_25756_1__JV_FS_BAUSTUFE_ANGEBOTE_WAE_" localSheetId="20">[23]Import!$B$244:$E$244</definedName>
    <definedName name="FS_F_VW_01_35097_1_25756_1__JV_FS_BAUSTUFE_ANGEBOTE_WAE_">[22]Import!$B$244:$E$244</definedName>
    <definedName name="FS_F_VW_01_35097_1_25756_2__JV_FS_BAUSTUFE_ANGEBOTE_WAE_" localSheetId="18">[23]Import!$B$245:$E$245</definedName>
    <definedName name="FS_F_VW_01_35097_1_25756_2__JV_FS_BAUSTUFE_ANGEBOTE_WAE_" localSheetId="16">[23]Import!$B$245:$E$245</definedName>
    <definedName name="FS_F_VW_01_35097_1_25756_2__JV_FS_BAUSTUFE_ANGEBOTE_WAE_" localSheetId="21">[23]Import!$B$245:$E$245</definedName>
    <definedName name="FS_F_VW_01_35097_1_25756_2__JV_FS_BAUSTUFE_ANGEBOTE_WAE_" localSheetId="20">[23]Import!$B$245:$E$245</definedName>
    <definedName name="FS_F_VW_01_35097_1_25756_2__JV_FS_BAUSTUFE_ANGEBOTE_WAE_">[22]Import!$B$245:$E$245</definedName>
    <definedName name="FS_F_VW_01_35097_1_25756_EUR__JV_FS_PR_EX_RATES_DATUM_REC_" localSheetId="18">[23]Import!$B$775:$F$775</definedName>
    <definedName name="FS_F_VW_01_35097_1_25756_EUR__JV_FS_PR_EX_RATES_DATUM_REC_" localSheetId="16">[23]Import!$B$775:$F$775</definedName>
    <definedName name="FS_F_VW_01_35097_1_25756_EUR__JV_FS_PR_EX_RATES_DATUM_REC_" localSheetId="21">[23]Import!$B$775:$F$775</definedName>
    <definedName name="FS_F_VW_01_35097_1_25756_EUR__JV_FS_PR_EX_RATES_DATUM_REC_" localSheetId="20">[23]Import!$B$775:$F$775</definedName>
    <definedName name="FS_F_VW_01_35097_1_25756_EUR__JV_FS_PR_EX_RATES_DATUM_REC_">[22]Import!$B$775:$F$775</definedName>
    <definedName name="FS_F_VW_01_35097_1_25756_MX__JV_FS_BIDDERS_" localSheetId="18">[23]Import!$B$880:$L$880</definedName>
    <definedName name="FS_F_VW_01_35097_1_25756_MX__JV_FS_BIDDERS_" localSheetId="16">[23]Import!$B$880:$L$880</definedName>
    <definedName name="FS_F_VW_01_35097_1_25756_MX__JV_FS_BIDDERS_" localSheetId="21">[23]Import!$B$880:$L$880</definedName>
    <definedName name="FS_F_VW_01_35097_1_25756_MX__JV_FS_BIDDERS_" localSheetId="20">[23]Import!$B$880:$L$880</definedName>
    <definedName name="FS_F_VW_01_35097_1_25756_MX__JV_FS_BIDDERS_">[22]Import!$B$880:$L$880</definedName>
    <definedName name="FS_F_VW_01_35097_1_2609__JV_FS_RV_AVG_PROTODATA_" localSheetId="18">[23]Import!$B$451:$E$451</definedName>
    <definedName name="FS_F_VW_01_35097_1_2609__JV_FS_RV_AVG_PROTODATA_" localSheetId="16">[23]Import!$B$451:$E$451</definedName>
    <definedName name="FS_F_VW_01_35097_1_2609__JV_FS_RV_AVG_PROTODATA_" localSheetId="21">[23]Import!$B$451:$E$451</definedName>
    <definedName name="FS_F_VW_01_35097_1_2609__JV_FS_RV_AVG_PROTODATA_" localSheetId="20">[23]Import!$B$451:$E$451</definedName>
    <definedName name="FS_F_VW_01_35097_1_2609__JV_FS_RV_AVG_PROTODATA_">[22]Import!$B$451:$E$451</definedName>
    <definedName name="FS_F_VW_01_35097_1_2609_1__JV_FS_BAUSTUFE_ANGEBOTE_WAE_" localSheetId="18">[23]Import!$B$214:$E$214</definedName>
    <definedName name="FS_F_VW_01_35097_1_2609_1__JV_FS_BAUSTUFE_ANGEBOTE_WAE_" localSheetId="16">[23]Import!$B$214:$E$214</definedName>
    <definedName name="FS_F_VW_01_35097_1_2609_1__JV_FS_BAUSTUFE_ANGEBOTE_WAE_" localSheetId="21">[23]Import!$B$214:$E$214</definedName>
    <definedName name="FS_F_VW_01_35097_1_2609_1__JV_FS_BAUSTUFE_ANGEBOTE_WAE_" localSheetId="20">[23]Import!$B$214:$E$214</definedName>
    <definedName name="FS_F_VW_01_35097_1_2609_1__JV_FS_BAUSTUFE_ANGEBOTE_WAE_">[22]Import!$B$214:$E$214</definedName>
    <definedName name="FS_F_VW_01_35097_1_2609_11__JV_FS_REC_" localSheetId="18">[23]Import!$B$1004:$Q$1004</definedName>
    <definedName name="FS_F_VW_01_35097_1_2609_11__JV_FS_REC_" localSheetId="16">[23]Import!$B$1004:$Q$1004</definedName>
    <definedName name="FS_F_VW_01_35097_1_2609_11__JV_FS_REC_" localSheetId="21">[23]Import!$B$1004:$Q$1004</definedName>
    <definedName name="FS_F_VW_01_35097_1_2609_11__JV_FS_REC_" localSheetId="20">[23]Import!$B$1004:$Q$1004</definedName>
    <definedName name="FS_F_VW_01_35097_1_2609_11__JV_FS_REC_">[22]Import!$B$1004:$Q$1004</definedName>
    <definedName name="FS_F_VW_01_35097_1_2609_2__JV_FS_BAUSTUFE_ANGEBOTE_WAE_" localSheetId="18">[23]Import!$B$215:$E$215</definedName>
    <definedName name="FS_F_VW_01_35097_1_2609_2__JV_FS_BAUSTUFE_ANGEBOTE_WAE_" localSheetId="16">[23]Import!$B$215:$E$215</definedName>
    <definedName name="FS_F_VW_01_35097_1_2609_2__JV_FS_BAUSTUFE_ANGEBOTE_WAE_" localSheetId="21">[23]Import!$B$215:$E$215</definedName>
    <definedName name="FS_F_VW_01_35097_1_2609_2__JV_FS_BAUSTUFE_ANGEBOTE_WAE_" localSheetId="20">[23]Import!$B$215:$E$215</definedName>
    <definedName name="FS_F_VW_01_35097_1_2609_2__JV_FS_BAUSTUFE_ANGEBOTE_WAE_">[22]Import!$B$215:$E$215</definedName>
    <definedName name="FS_F_VW_01_35097_1_2609_28__JV_FS_REC_" localSheetId="18">[23]Import!$B$1005:$Q$1005</definedName>
    <definedName name="FS_F_VW_01_35097_1_2609_28__JV_FS_REC_" localSheetId="16">[23]Import!$B$1005:$Q$1005</definedName>
    <definedName name="FS_F_VW_01_35097_1_2609_28__JV_FS_REC_" localSheetId="21">[23]Import!$B$1005:$Q$1005</definedName>
    <definedName name="FS_F_VW_01_35097_1_2609_28__JV_FS_REC_" localSheetId="20">[23]Import!$B$1005:$Q$1005</definedName>
    <definedName name="FS_F_VW_01_35097_1_2609_28__JV_FS_REC_">[22]Import!$B$1005:$Q$1005</definedName>
    <definedName name="FS_F_VW_01_35097_1_2609_37__JV_FS_REC_" localSheetId="18">[23]Import!$B$1006:$Q$1006</definedName>
    <definedName name="FS_F_VW_01_35097_1_2609_37__JV_FS_REC_" localSheetId="16">[23]Import!$B$1006:$Q$1006</definedName>
    <definedName name="FS_F_VW_01_35097_1_2609_37__JV_FS_REC_" localSheetId="21">[23]Import!$B$1006:$Q$1006</definedName>
    <definedName name="FS_F_VW_01_35097_1_2609_37__JV_FS_REC_" localSheetId="20">[23]Import!$B$1006:$Q$1006</definedName>
    <definedName name="FS_F_VW_01_35097_1_2609_37__JV_FS_REC_">[22]Import!$B$1006:$Q$1006</definedName>
    <definedName name="FS_F_VW_01_35097_1_2609_46__JV_FS_REC_" localSheetId="18">[23]Import!$B$1007:$Q$1007</definedName>
    <definedName name="FS_F_VW_01_35097_1_2609_46__JV_FS_REC_" localSheetId="16">[23]Import!$B$1007:$Q$1007</definedName>
    <definedName name="FS_F_VW_01_35097_1_2609_46__JV_FS_REC_" localSheetId="21">[23]Import!$B$1007:$Q$1007</definedName>
    <definedName name="FS_F_VW_01_35097_1_2609_46__JV_FS_REC_" localSheetId="20">[23]Import!$B$1007:$Q$1007</definedName>
    <definedName name="FS_F_VW_01_35097_1_2609_46__JV_FS_REC_">[22]Import!$B$1007:$Q$1007</definedName>
    <definedName name="FS_F_VW_01_35097_1_2609_68__JV_FS_REC_" localSheetId="18">[23]Import!$B$1008:$Q$1008</definedName>
    <definedName name="FS_F_VW_01_35097_1_2609_68__JV_FS_REC_" localSheetId="16">[23]Import!$B$1008:$Q$1008</definedName>
    <definedName name="FS_F_VW_01_35097_1_2609_68__JV_FS_REC_" localSheetId="21">[23]Import!$B$1008:$Q$1008</definedName>
    <definedName name="FS_F_VW_01_35097_1_2609_68__JV_FS_REC_" localSheetId="20">[23]Import!$B$1008:$Q$1008</definedName>
    <definedName name="FS_F_VW_01_35097_1_2609_68__JV_FS_REC_">[22]Import!$B$1008:$Q$1008</definedName>
    <definedName name="FS_F_VW_01_35097_1_2609_EUR__JV_FS_PR_EX_RATES_DATUM_REC_" localSheetId="18">[23]Import!$B$760:$F$760</definedName>
    <definedName name="FS_F_VW_01_35097_1_2609_EUR__JV_FS_PR_EX_RATES_DATUM_REC_" localSheetId="16">[23]Import!$B$760:$F$760</definedName>
    <definedName name="FS_F_VW_01_35097_1_2609_EUR__JV_FS_PR_EX_RATES_DATUM_REC_" localSheetId="21">[23]Import!$B$760:$F$760</definedName>
    <definedName name="FS_F_VW_01_35097_1_2609_EUR__JV_FS_PR_EX_RATES_DATUM_REC_" localSheetId="20">[23]Import!$B$760:$F$760</definedName>
    <definedName name="FS_F_VW_01_35097_1_2609_EUR__JV_FS_PR_EX_RATES_DATUM_REC_">[22]Import!$B$760:$F$760</definedName>
    <definedName name="FS_F_VW_01_35097_1_2609_RR__JV_FS_BIDDERS_" localSheetId="18">[23]Import!$B$888:$L$888</definedName>
    <definedName name="FS_F_VW_01_35097_1_2609_RR__JV_FS_BIDDERS_" localSheetId="16">[23]Import!$B$888:$L$888</definedName>
    <definedName name="FS_F_VW_01_35097_1_2609_RR__JV_FS_BIDDERS_" localSheetId="21">[23]Import!$B$888:$L$888</definedName>
    <definedName name="FS_F_VW_01_35097_1_2609_RR__JV_FS_BIDDERS_" localSheetId="20">[23]Import!$B$888:$L$888</definedName>
    <definedName name="FS_F_VW_01_35097_1_2609_RR__JV_FS_BIDDERS_">[22]Import!$B$888:$L$888</definedName>
    <definedName name="FS_F_VW_01_35097_1_27724__JV_FS_RV_AVG_PROTODATA_" localSheetId="18">[23]Import!$B$467:$E$467</definedName>
    <definedName name="FS_F_VW_01_35097_1_27724__JV_FS_RV_AVG_PROTODATA_" localSheetId="16">[23]Import!$B$467:$E$467</definedName>
    <definedName name="FS_F_VW_01_35097_1_27724__JV_FS_RV_AVG_PROTODATA_" localSheetId="21">[23]Import!$B$467:$E$467</definedName>
    <definedName name="FS_F_VW_01_35097_1_27724__JV_FS_RV_AVG_PROTODATA_" localSheetId="20">[23]Import!$B$467:$E$467</definedName>
    <definedName name="FS_F_VW_01_35097_1_27724__JV_FS_RV_AVG_PROTODATA_">[22]Import!$B$467:$E$467</definedName>
    <definedName name="FS_F_VW_01_35097_1_27724_1__JV_FS_BAUSTUFE_ANGEBOTE_WAE_" localSheetId="18">[23]Import!$B$246:$E$246</definedName>
    <definedName name="FS_F_VW_01_35097_1_27724_1__JV_FS_BAUSTUFE_ANGEBOTE_WAE_" localSheetId="16">[23]Import!$B$246:$E$246</definedName>
    <definedName name="FS_F_VW_01_35097_1_27724_1__JV_FS_BAUSTUFE_ANGEBOTE_WAE_" localSheetId="21">[23]Import!$B$246:$E$246</definedName>
    <definedName name="FS_F_VW_01_35097_1_27724_1__JV_FS_BAUSTUFE_ANGEBOTE_WAE_" localSheetId="20">[23]Import!$B$246:$E$246</definedName>
    <definedName name="FS_F_VW_01_35097_1_27724_1__JV_FS_BAUSTUFE_ANGEBOTE_WAE_">[22]Import!$B$246:$E$246</definedName>
    <definedName name="FS_F_VW_01_35097_1_27724_2__JV_FS_BAUSTUFE_ANGEBOTE_WAE_" localSheetId="18">[23]Import!$B$247:$E$247</definedName>
    <definedName name="FS_F_VW_01_35097_1_27724_2__JV_FS_BAUSTUFE_ANGEBOTE_WAE_" localSheetId="16">[23]Import!$B$247:$E$247</definedName>
    <definedName name="FS_F_VW_01_35097_1_27724_2__JV_FS_BAUSTUFE_ANGEBOTE_WAE_" localSheetId="21">[23]Import!$B$247:$E$247</definedName>
    <definedName name="FS_F_VW_01_35097_1_27724_2__JV_FS_BAUSTUFE_ANGEBOTE_WAE_" localSheetId="20">[23]Import!$B$247:$E$247</definedName>
    <definedName name="FS_F_VW_01_35097_1_27724_2__JV_FS_BAUSTUFE_ANGEBOTE_WAE_">[22]Import!$B$247:$E$247</definedName>
    <definedName name="FS_F_VW_01_35097_1_27724_EUR__JV_FS_PR_EX_RATES_DATUM_REC_" localSheetId="18">[23]Import!$B$776:$F$776</definedName>
    <definedName name="FS_F_VW_01_35097_1_27724_EUR__JV_FS_PR_EX_RATES_DATUM_REC_" localSheetId="16">[23]Import!$B$776:$F$776</definedName>
    <definedName name="FS_F_VW_01_35097_1_27724_EUR__JV_FS_PR_EX_RATES_DATUM_REC_" localSheetId="21">[23]Import!$B$776:$F$776</definedName>
    <definedName name="FS_F_VW_01_35097_1_27724_EUR__JV_FS_PR_EX_RATES_DATUM_REC_" localSheetId="20">[23]Import!$B$776:$F$776</definedName>
    <definedName name="FS_F_VW_01_35097_1_27724_EUR__JV_FS_PR_EX_RATES_DATUM_REC_">[22]Import!$B$776:$F$776</definedName>
    <definedName name="FS_F_VW_01_35097_1_27724_US__JV_FS_BIDDERS_" localSheetId="18">[23]Import!$B$892:$L$892</definedName>
    <definedName name="FS_F_VW_01_35097_1_27724_US__JV_FS_BIDDERS_" localSheetId="16">[23]Import!$B$892:$L$892</definedName>
    <definedName name="FS_F_VW_01_35097_1_27724_US__JV_FS_BIDDERS_" localSheetId="21">[23]Import!$B$892:$L$892</definedName>
    <definedName name="FS_F_VW_01_35097_1_27724_US__JV_FS_BIDDERS_" localSheetId="20">[23]Import!$B$892:$L$892</definedName>
    <definedName name="FS_F_VW_01_35097_1_27724_US__JV_FS_BIDDERS_">[22]Import!$B$892:$L$892</definedName>
    <definedName name="FS_F_VW_01_35097_1_27909__JV_FS_RV_AVG_PROTODATA_" localSheetId="18">[23]Import!$B$468:$E$468</definedName>
    <definedName name="FS_F_VW_01_35097_1_27909__JV_FS_RV_AVG_PROTODATA_" localSheetId="16">[23]Import!$B$468:$E$468</definedName>
    <definedName name="FS_F_VW_01_35097_1_27909__JV_FS_RV_AVG_PROTODATA_" localSheetId="21">[23]Import!$B$468:$E$468</definedName>
    <definedName name="FS_F_VW_01_35097_1_27909__JV_FS_RV_AVG_PROTODATA_" localSheetId="20">[23]Import!$B$468:$E$468</definedName>
    <definedName name="FS_F_VW_01_35097_1_27909__JV_FS_RV_AVG_PROTODATA_">[22]Import!$B$468:$E$468</definedName>
    <definedName name="FS_F_VW_01_35097_1_27909_1__JV_FS_BAUSTUFE_ANGEBOTE_WAE_" localSheetId="18">[23]Import!$B$248:$E$248</definedName>
    <definedName name="FS_F_VW_01_35097_1_27909_1__JV_FS_BAUSTUFE_ANGEBOTE_WAE_" localSheetId="16">[23]Import!$B$248:$E$248</definedName>
    <definedName name="FS_F_VW_01_35097_1_27909_1__JV_FS_BAUSTUFE_ANGEBOTE_WAE_" localSheetId="21">[23]Import!$B$248:$E$248</definedName>
    <definedName name="FS_F_VW_01_35097_1_27909_1__JV_FS_BAUSTUFE_ANGEBOTE_WAE_" localSheetId="20">[23]Import!$B$248:$E$248</definedName>
    <definedName name="FS_F_VW_01_35097_1_27909_1__JV_FS_BAUSTUFE_ANGEBOTE_WAE_">[22]Import!$B$248:$E$248</definedName>
    <definedName name="FS_F_VW_01_35097_1_27909_11__JV_FS_REC_" localSheetId="18">[23]Import!$B$1044:$Q$1044</definedName>
    <definedName name="FS_F_VW_01_35097_1_27909_11__JV_FS_REC_" localSheetId="16">[23]Import!$B$1044:$Q$1044</definedName>
    <definedName name="FS_F_VW_01_35097_1_27909_11__JV_FS_REC_" localSheetId="21">[23]Import!$B$1044:$Q$1044</definedName>
    <definedName name="FS_F_VW_01_35097_1_27909_11__JV_FS_REC_" localSheetId="20">[23]Import!$B$1044:$Q$1044</definedName>
    <definedName name="FS_F_VW_01_35097_1_27909_11__JV_FS_REC_">[22]Import!$B$1044:$Q$1044</definedName>
    <definedName name="FS_F_VW_01_35097_1_27909_2__JV_FS_BAUSTUFE_ANGEBOTE_WAE_" localSheetId="18">[23]Import!$B$249:$E$249</definedName>
    <definedName name="FS_F_VW_01_35097_1_27909_2__JV_FS_BAUSTUFE_ANGEBOTE_WAE_" localSheetId="16">[23]Import!$B$249:$E$249</definedName>
    <definedName name="FS_F_VW_01_35097_1_27909_2__JV_FS_BAUSTUFE_ANGEBOTE_WAE_" localSheetId="21">[23]Import!$B$249:$E$249</definedName>
    <definedName name="FS_F_VW_01_35097_1_27909_2__JV_FS_BAUSTUFE_ANGEBOTE_WAE_" localSheetId="20">[23]Import!$B$249:$E$249</definedName>
    <definedName name="FS_F_VW_01_35097_1_27909_2__JV_FS_BAUSTUFE_ANGEBOTE_WAE_">[22]Import!$B$249:$E$249</definedName>
    <definedName name="FS_F_VW_01_35097_1_27909_28__JV_FS_REC_" localSheetId="18">[23]Import!$B$1045:$Q$1045</definedName>
    <definedName name="FS_F_VW_01_35097_1_27909_28__JV_FS_REC_" localSheetId="16">[23]Import!$B$1045:$Q$1045</definedName>
    <definedName name="FS_F_VW_01_35097_1_27909_28__JV_FS_REC_" localSheetId="21">[23]Import!$B$1045:$Q$1045</definedName>
    <definedName name="FS_F_VW_01_35097_1_27909_28__JV_FS_REC_" localSheetId="20">[23]Import!$B$1045:$Q$1045</definedName>
    <definedName name="FS_F_VW_01_35097_1_27909_28__JV_FS_REC_">[22]Import!$B$1045:$Q$1045</definedName>
    <definedName name="FS_F_VW_01_35097_1_27909_37__JV_FS_REC_" localSheetId="18">[23]Import!$B$1046:$Q$1046</definedName>
    <definedName name="FS_F_VW_01_35097_1_27909_37__JV_FS_REC_" localSheetId="16">[23]Import!$B$1046:$Q$1046</definedName>
    <definedName name="FS_F_VW_01_35097_1_27909_37__JV_FS_REC_" localSheetId="21">[23]Import!$B$1046:$Q$1046</definedName>
    <definedName name="FS_F_VW_01_35097_1_27909_37__JV_FS_REC_" localSheetId="20">[23]Import!$B$1046:$Q$1046</definedName>
    <definedName name="FS_F_VW_01_35097_1_27909_37__JV_FS_REC_">[22]Import!$B$1046:$Q$1046</definedName>
    <definedName name="FS_F_VW_01_35097_1_27909_46__JV_FS_REC_" localSheetId="18">[23]Import!$B$1047:$Q$1047</definedName>
    <definedName name="FS_F_VW_01_35097_1_27909_46__JV_FS_REC_" localSheetId="16">[23]Import!$B$1047:$Q$1047</definedName>
    <definedName name="FS_F_VW_01_35097_1_27909_46__JV_FS_REC_" localSheetId="21">[23]Import!$B$1047:$Q$1047</definedName>
    <definedName name="FS_F_VW_01_35097_1_27909_46__JV_FS_REC_" localSheetId="20">[23]Import!$B$1047:$Q$1047</definedName>
    <definedName name="FS_F_VW_01_35097_1_27909_46__JV_FS_REC_">[22]Import!$B$1047:$Q$1047</definedName>
    <definedName name="FS_F_VW_01_35097_1_27909_68__JV_FS_REC_" localSheetId="18">[23]Import!$B$1048:$Q$1048</definedName>
    <definedName name="FS_F_VW_01_35097_1_27909_68__JV_FS_REC_" localSheetId="16">[23]Import!$B$1048:$Q$1048</definedName>
    <definedName name="FS_F_VW_01_35097_1_27909_68__JV_FS_REC_" localSheetId="21">[23]Import!$B$1048:$Q$1048</definedName>
    <definedName name="FS_F_VW_01_35097_1_27909_68__JV_FS_REC_" localSheetId="20">[23]Import!$B$1048:$Q$1048</definedName>
    <definedName name="FS_F_VW_01_35097_1_27909_68__JV_FS_REC_">[22]Import!$B$1048:$Q$1048</definedName>
    <definedName name="FS_F_VW_01_35097_1_27909_EUR__JV_FS_PR_EX_RATES_DATUM_REC_" localSheetId="18">[23]Import!$B$777:$F$777</definedName>
    <definedName name="FS_F_VW_01_35097_1_27909_EUR__JV_FS_PR_EX_RATES_DATUM_REC_" localSheetId="16">[23]Import!$B$777:$F$777</definedName>
    <definedName name="FS_F_VW_01_35097_1_27909_EUR__JV_FS_PR_EX_RATES_DATUM_REC_" localSheetId="21">[23]Import!$B$777:$F$777</definedName>
    <definedName name="FS_F_VW_01_35097_1_27909_EUR__JV_FS_PR_EX_RATES_DATUM_REC_" localSheetId="20">[23]Import!$B$777:$F$777</definedName>
    <definedName name="FS_F_VW_01_35097_1_27909_EUR__JV_FS_PR_EX_RATES_DATUM_REC_">[22]Import!$B$777:$F$777</definedName>
    <definedName name="FS_F_VW_01_35097_1_27909_US__JV_FS_BIDDERS_" localSheetId="18">[23]Import!$B$897:$L$897</definedName>
    <definedName name="FS_F_VW_01_35097_1_27909_US__JV_FS_BIDDERS_" localSheetId="16">[23]Import!$B$897:$L$897</definedName>
    <definedName name="FS_F_VW_01_35097_1_27909_US__JV_FS_BIDDERS_" localSheetId="21">[23]Import!$B$897:$L$897</definedName>
    <definedName name="FS_F_VW_01_35097_1_27909_US__JV_FS_BIDDERS_" localSheetId="20">[23]Import!$B$897:$L$897</definedName>
    <definedName name="FS_F_VW_01_35097_1_27909_US__JV_FS_BIDDERS_">[22]Import!$B$897:$L$897</definedName>
    <definedName name="FS_F_VW_01_35097_1_28__JV_FS_BEDARFE_" localSheetId="18">[23]Import!$B$121:$E$121</definedName>
    <definedName name="FS_F_VW_01_35097_1_28__JV_FS_BEDARFE_" localSheetId="16">[23]Import!$B$121:$E$121</definedName>
    <definedName name="FS_F_VW_01_35097_1_28__JV_FS_BEDARFE_" localSheetId="21">[23]Import!$B$121:$E$121</definedName>
    <definedName name="FS_F_VW_01_35097_1_28__JV_FS_BEDARFE_" localSheetId="20">[23]Import!$B$121:$E$121</definedName>
    <definedName name="FS_F_VW_01_35097_1_28__JV_FS_BEDARFE_">[22]Import!$B$121:$E$121</definedName>
    <definedName name="FS_F_VW_01_35097_1_28_13030__JV_FS_BEDARFE_PREISE_QUOTE_" localSheetId="18">[23]Import!$B$21:$L$21</definedName>
    <definedName name="FS_F_VW_01_35097_1_28_13030__JV_FS_BEDARFE_PREISE_QUOTE_" localSheetId="16">[23]Import!$B$21:$L$21</definedName>
    <definedName name="FS_F_VW_01_35097_1_28_13030__JV_FS_BEDARFE_PREISE_QUOTE_" localSheetId="21">[23]Import!$B$21:$L$21</definedName>
    <definedName name="FS_F_VW_01_35097_1_28_13030__JV_FS_BEDARFE_PREISE_QUOTE_" localSheetId="20">[23]Import!$B$21:$L$21</definedName>
    <definedName name="FS_F_VW_01_35097_1_28_13030__JV_FS_BEDARFE_PREISE_QUOTE_">[22]Import!$B$21:$L$21</definedName>
    <definedName name="FS_F_VW_01_35097_1_28_20328__JV_FS_BEDARFE_PREISE_QUOTE_" localSheetId="18">[23]Import!$B$22:$L$22</definedName>
    <definedName name="FS_F_VW_01_35097_1_28_20328__JV_FS_BEDARFE_PREISE_QUOTE_" localSheetId="16">[23]Import!$B$22:$L$22</definedName>
    <definedName name="FS_F_VW_01_35097_1_28_20328__JV_FS_BEDARFE_PREISE_QUOTE_" localSheetId="21">[23]Import!$B$22:$L$22</definedName>
    <definedName name="FS_F_VW_01_35097_1_28_20328__JV_FS_BEDARFE_PREISE_QUOTE_" localSheetId="20">[23]Import!$B$22:$L$22</definedName>
    <definedName name="FS_F_VW_01_35097_1_28_20328__JV_FS_BEDARFE_PREISE_QUOTE_">[22]Import!$B$22:$L$22</definedName>
    <definedName name="FS_F_VW_01_35097_1_28_29344__JV_FS_BEDARFE_PREISE_QUOTE_" localSheetId="18">[23]Import!$B$23:$L$23</definedName>
    <definedName name="FS_F_VW_01_35097_1_28_29344__JV_FS_BEDARFE_PREISE_QUOTE_" localSheetId="16">[23]Import!$B$23:$L$23</definedName>
    <definedName name="FS_F_VW_01_35097_1_28_29344__JV_FS_BEDARFE_PREISE_QUOTE_" localSheetId="21">[23]Import!$B$23:$L$23</definedName>
    <definedName name="FS_F_VW_01_35097_1_28_29344__JV_FS_BEDARFE_PREISE_QUOTE_" localSheetId="20">[23]Import!$B$23:$L$23</definedName>
    <definedName name="FS_F_VW_01_35097_1_28_29344__JV_FS_BEDARFE_PREISE_QUOTE_">[22]Import!$B$23:$L$23</definedName>
    <definedName name="FS_F_VW_01_35097_1_28_2979__JV_FS_BEDARFE_PREISE_QUOTE_" localSheetId="18">[23]Import!$B$20:$L$20</definedName>
    <definedName name="FS_F_VW_01_35097_1_28_2979__JV_FS_BEDARFE_PREISE_QUOTE_" localSheetId="16">[23]Import!$B$20:$L$20</definedName>
    <definedName name="FS_F_VW_01_35097_1_28_2979__JV_FS_BEDARFE_PREISE_QUOTE_" localSheetId="21">[23]Import!$B$20:$L$20</definedName>
    <definedName name="FS_F_VW_01_35097_1_28_2979__JV_FS_BEDARFE_PREISE_QUOTE_" localSheetId="20">[23]Import!$B$20:$L$20</definedName>
    <definedName name="FS_F_VW_01_35097_1_28_2979__JV_FS_BEDARFE_PREISE_QUOTE_">[22]Import!$B$20:$L$20</definedName>
    <definedName name="FS_F_VW_01_35097_1_28_43249__JV_FS_BEDARFE_PREISE_QUOTE_" localSheetId="18">[23]Import!$B$24:$L$24</definedName>
    <definedName name="FS_F_VW_01_35097_1_28_43249__JV_FS_BEDARFE_PREISE_QUOTE_" localSheetId="16">[23]Import!$B$24:$L$24</definedName>
    <definedName name="FS_F_VW_01_35097_1_28_43249__JV_FS_BEDARFE_PREISE_QUOTE_" localSheetId="21">[23]Import!$B$24:$L$24</definedName>
    <definedName name="FS_F_VW_01_35097_1_28_43249__JV_FS_BEDARFE_PREISE_QUOTE_" localSheetId="20">[23]Import!$B$24:$L$24</definedName>
    <definedName name="FS_F_VW_01_35097_1_28_43249__JV_FS_BEDARFE_PREISE_QUOTE_">[22]Import!$B$24:$L$24</definedName>
    <definedName name="FS_F_VW_01_35097_1_28671__JV_FS_RV_AVG_PROTODATA_" localSheetId="18">[23]Import!$B$469:$E$469</definedName>
    <definedName name="FS_F_VW_01_35097_1_28671__JV_FS_RV_AVG_PROTODATA_" localSheetId="16">[23]Import!$B$469:$E$469</definedName>
    <definedName name="FS_F_VW_01_35097_1_28671__JV_FS_RV_AVG_PROTODATA_" localSheetId="21">[23]Import!$B$469:$E$469</definedName>
    <definedName name="FS_F_VW_01_35097_1_28671__JV_FS_RV_AVG_PROTODATA_" localSheetId="20">[23]Import!$B$469:$E$469</definedName>
    <definedName name="FS_F_VW_01_35097_1_28671__JV_FS_RV_AVG_PROTODATA_">[22]Import!$B$469:$E$469</definedName>
    <definedName name="FS_F_VW_01_35097_1_28671_1__JV_FS_BAUSTUFE_ANGEBOTE_WAE_" localSheetId="18">[23]Import!$B$250:$E$250</definedName>
    <definedName name="FS_F_VW_01_35097_1_28671_1__JV_FS_BAUSTUFE_ANGEBOTE_WAE_" localSheetId="16">[23]Import!$B$250:$E$250</definedName>
    <definedName name="FS_F_VW_01_35097_1_28671_1__JV_FS_BAUSTUFE_ANGEBOTE_WAE_" localSheetId="21">[23]Import!$B$250:$E$250</definedName>
    <definedName name="FS_F_VW_01_35097_1_28671_1__JV_FS_BAUSTUFE_ANGEBOTE_WAE_" localSheetId="20">[23]Import!$B$250:$E$250</definedName>
    <definedName name="FS_F_VW_01_35097_1_28671_1__JV_FS_BAUSTUFE_ANGEBOTE_WAE_">[22]Import!$B$250:$E$250</definedName>
    <definedName name="FS_F_VW_01_35097_1_28671_11__JV_FS_REC_" localSheetId="18">[23]Import!$B$1049:$Q$1049</definedName>
    <definedName name="FS_F_VW_01_35097_1_28671_11__JV_FS_REC_" localSheetId="16">[23]Import!$B$1049:$Q$1049</definedName>
    <definedName name="FS_F_VW_01_35097_1_28671_11__JV_FS_REC_" localSheetId="21">[23]Import!$B$1049:$Q$1049</definedName>
    <definedName name="FS_F_VW_01_35097_1_28671_11__JV_FS_REC_" localSheetId="20">[23]Import!$B$1049:$Q$1049</definedName>
    <definedName name="FS_F_VW_01_35097_1_28671_11__JV_FS_REC_">[22]Import!$B$1049:$Q$1049</definedName>
    <definedName name="FS_F_VW_01_35097_1_28671_2__JV_FS_BAUSTUFE_ANGEBOTE_WAE_" localSheetId="18">[23]Import!$B$251:$E$251</definedName>
    <definedName name="FS_F_VW_01_35097_1_28671_2__JV_FS_BAUSTUFE_ANGEBOTE_WAE_" localSheetId="16">[23]Import!$B$251:$E$251</definedName>
    <definedName name="FS_F_VW_01_35097_1_28671_2__JV_FS_BAUSTUFE_ANGEBOTE_WAE_" localSheetId="21">[23]Import!$B$251:$E$251</definedName>
    <definedName name="FS_F_VW_01_35097_1_28671_2__JV_FS_BAUSTUFE_ANGEBOTE_WAE_" localSheetId="20">[23]Import!$B$251:$E$251</definedName>
    <definedName name="FS_F_VW_01_35097_1_28671_2__JV_FS_BAUSTUFE_ANGEBOTE_WAE_">[22]Import!$B$251:$E$251</definedName>
    <definedName name="FS_F_VW_01_35097_1_28671_28__JV_FS_REC_" localSheetId="18">[23]Import!$B$1050:$Q$1050</definedName>
    <definedName name="FS_F_VW_01_35097_1_28671_28__JV_FS_REC_" localSheetId="16">[23]Import!$B$1050:$Q$1050</definedName>
    <definedName name="FS_F_VW_01_35097_1_28671_28__JV_FS_REC_" localSheetId="21">[23]Import!$B$1050:$Q$1050</definedName>
    <definedName name="FS_F_VW_01_35097_1_28671_28__JV_FS_REC_" localSheetId="20">[23]Import!$B$1050:$Q$1050</definedName>
    <definedName name="FS_F_VW_01_35097_1_28671_28__JV_FS_REC_">[22]Import!$B$1050:$Q$1050</definedName>
    <definedName name="FS_F_VW_01_35097_1_28671_37__JV_FS_REC_" localSheetId="18">[23]Import!$B$1051:$Q$1051</definedName>
    <definedName name="FS_F_VW_01_35097_1_28671_37__JV_FS_REC_" localSheetId="16">[23]Import!$B$1051:$Q$1051</definedName>
    <definedName name="FS_F_VW_01_35097_1_28671_37__JV_FS_REC_" localSheetId="21">[23]Import!$B$1051:$Q$1051</definedName>
    <definedName name="FS_F_VW_01_35097_1_28671_37__JV_FS_REC_" localSheetId="20">[23]Import!$B$1051:$Q$1051</definedName>
    <definedName name="FS_F_VW_01_35097_1_28671_37__JV_FS_REC_">[22]Import!$B$1051:$Q$1051</definedName>
    <definedName name="FS_F_VW_01_35097_1_28671_46__JV_FS_REC_" localSheetId="18">[23]Import!$B$1052:$Q$1052</definedName>
    <definedName name="FS_F_VW_01_35097_1_28671_46__JV_FS_REC_" localSheetId="16">[23]Import!$B$1052:$Q$1052</definedName>
    <definedName name="FS_F_VW_01_35097_1_28671_46__JV_FS_REC_" localSheetId="21">[23]Import!$B$1052:$Q$1052</definedName>
    <definedName name="FS_F_VW_01_35097_1_28671_46__JV_FS_REC_" localSheetId="20">[23]Import!$B$1052:$Q$1052</definedName>
    <definedName name="FS_F_VW_01_35097_1_28671_46__JV_FS_REC_">[22]Import!$B$1052:$Q$1052</definedName>
    <definedName name="FS_F_VW_01_35097_1_28671_68__JV_FS_REC_" localSheetId="18">[23]Import!$B$1053:$Q$1053</definedName>
    <definedName name="FS_F_VW_01_35097_1_28671_68__JV_FS_REC_" localSheetId="16">[23]Import!$B$1053:$Q$1053</definedName>
    <definedName name="FS_F_VW_01_35097_1_28671_68__JV_FS_REC_" localSheetId="21">[23]Import!$B$1053:$Q$1053</definedName>
    <definedName name="FS_F_VW_01_35097_1_28671_68__JV_FS_REC_" localSheetId="20">[23]Import!$B$1053:$Q$1053</definedName>
    <definedName name="FS_F_VW_01_35097_1_28671_68__JV_FS_REC_">[22]Import!$B$1053:$Q$1053</definedName>
    <definedName name="FS_F_VW_01_35097_1_28671_BR__JV_FS_BIDDERS_" localSheetId="18">[23]Import!$B$896:$L$896</definedName>
    <definedName name="FS_F_VW_01_35097_1_28671_BR__JV_FS_BIDDERS_" localSheetId="16">[23]Import!$B$896:$L$896</definedName>
    <definedName name="FS_F_VW_01_35097_1_28671_BR__JV_FS_BIDDERS_" localSheetId="21">[23]Import!$B$896:$L$896</definedName>
    <definedName name="FS_F_VW_01_35097_1_28671_BR__JV_FS_BIDDERS_" localSheetId="20">[23]Import!$B$896:$L$896</definedName>
    <definedName name="FS_F_VW_01_35097_1_28671_BR__JV_FS_BIDDERS_">[22]Import!$B$896:$L$896</definedName>
    <definedName name="FS_F_VW_01_35097_1_28671_EUR__JV_FS_PR_EX_RATES_DATUM_REC_" localSheetId="18">[23]Import!$B$778:$F$778</definedName>
    <definedName name="FS_F_VW_01_35097_1_28671_EUR__JV_FS_PR_EX_RATES_DATUM_REC_" localSheetId="16">[23]Import!$B$778:$F$778</definedName>
    <definedName name="FS_F_VW_01_35097_1_28671_EUR__JV_FS_PR_EX_RATES_DATUM_REC_" localSheetId="21">[23]Import!$B$778:$F$778</definedName>
    <definedName name="FS_F_VW_01_35097_1_28671_EUR__JV_FS_PR_EX_RATES_DATUM_REC_" localSheetId="20">[23]Import!$B$778:$F$778</definedName>
    <definedName name="FS_F_VW_01_35097_1_28671_EUR__JV_FS_PR_EX_RATES_DATUM_REC_">[22]Import!$B$778:$F$778</definedName>
    <definedName name="FS_F_VW_01_35097_1_28746__JV_FS_RV_AVG_PROTODATA_" localSheetId="18">[23]Import!$B$470:$E$470</definedName>
    <definedName name="FS_F_VW_01_35097_1_28746__JV_FS_RV_AVG_PROTODATA_" localSheetId="16">[23]Import!$B$470:$E$470</definedName>
    <definedName name="FS_F_VW_01_35097_1_28746__JV_FS_RV_AVG_PROTODATA_" localSheetId="21">[23]Import!$B$470:$E$470</definedName>
    <definedName name="FS_F_VW_01_35097_1_28746__JV_FS_RV_AVG_PROTODATA_" localSheetId="20">[23]Import!$B$470:$E$470</definedName>
    <definedName name="FS_F_VW_01_35097_1_28746__JV_FS_RV_AVG_PROTODATA_">[22]Import!$B$470:$E$470</definedName>
    <definedName name="FS_F_VW_01_35097_1_28746_1__JV_FS_BAUSTUFE_ANGEBOTE_WAE_" localSheetId="18">[23]Import!$B$252:$E$252</definedName>
    <definedName name="FS_F_VW_01_35097_1_28746_1__JV_FS_BAUSTUFE_ANGEBOTE_WAE_" localSheetId="16">[23]Import!$B$252:$E$252</definedName>
    <definedName name="FS_F_VW_01_35097_1_28746_1__JV_FS_BAUSTUFE_ANGEBOTE_WAE_" localSheetId="21">[23]Import!$B$252:$E$252</definedName>
    <definedName name="FS_F_VW_01_35097_1_28746_1__JV_FS_BAUSTUFE_ANGEBOTE_WAE_" localSheetId="20">[23]Import!$B$252:$E$252</definedName>
    <definedName name="FS_F_VW_01_35097_1_28746_1__JV_FS_BAUSTUFE_ANGEBOTE_WAE_">[22]Import!$B$252:$E$252</definedName>
    <definedName name="FS_F_VW_01_35097_1_28746_2__JV_FS_BAUSTUFE_ANGEBOTE_WAE_" localSheetId="18">[23]Import!$B$253:$E$253</definedName>
    <definedName name="FS_F_VW_01_35097_1_28746_2__JV_FS_BAUSTUFE_ANGEBOTE_WAE_" localSheetId="16">[23]Import!$B$253:$E$253</definedName>
    <definedName name="FS_F_VW_01_35097_1_28746_2__JV_FS_BAUSTUFE_ANGEBOTE_WAE_" localSheetId="21">[23]Import!$B$253:$E$253</definedName>
    <definedName name="FS_F_VW_01_35097_1_28746_2__JV_FS_BAUSTUFE_ANGEBOTE_WAE_" localSheetId="20">[23]Import!$B$253:$E$253</definedName>
    <definedName name="FS_F_VW_01_35097_1_28746_2__JV_FS_BAUSTUFE_ANGEBOTE_WAE_">[22]Import!$B$253:$E$253</definedName>
    <definedName name="FS_F_VW_01_35097_1_28746_BX__JV_FS_BIDDERS_" localSheetId="18">[23]Import!$B$898:$L$898</definedName>
    <definedName name="FS_F_VW_01_35097_1_28746_BX__JV_FS_BIDDERS_" localSheetId="16">[23]Import!$B$898:$L$898</definedName>
    <definedName name="FS_F_VW_01_35097_1_28746_BX__JV_FS_BIDDERS_" localSheetId="21">[23]Import!$B$898:$L$898</definedName>
    <definedName name="FS_F_VW_01_35097_1_28746_BX__JV_FS_BIDDERS_" localSheetId="20">[23]Import!$B$898:$L$898</definedName>
    <definedName name="FS_F_VW_01_35097_1_28746_BX__JV_FS_BIDDERS_">[22]Import!$B$898:$L$898</definedName>
    <definedName name="FS_F_VW_01_35097_1_28746_EUR__JV_FS_PR_EX_RATES_DATUM_REC_" localSheetId="18">[23]Import!$B$779:$F$779</definedName>
    <definedName name="FS_F_VW_01_35097_1_28746_EUR__JV_FS_PR_EX_RATES_DATUM_REC_" localSheetId="16">[23]Import!$B$779:$F$779</definedName>
    <definedName name="FS_F_VW_01_35097_1_28746_EUR__JV_FS_PR_EX_RATES_DATUM_REC_" localSheetId="21">[23]Import!$B$779:$F$779</definedName>
    <definedName name="FS_F_VW_01_35097_1_28746_EUR__JV_FS_PR_EX_RATES_DATUM_REC_" localSheetId="20">[23]Import!$B$779:$F$779</definedName>
    <definedName name="FS_F_VW_01_35097_1_28746_EUR__JV_FS_PR_EX_RATES_DATUM_REC_">[22]Import!$B$779:$F$779</definedName>
    <definedName name="FS_F_VW_01_35097_1_29344__JV_FS_ANGEBOTSUEBERSICHT_" localSheetId="18">[23]Import!$B$156:$D$156</definedName>
    <definedName name="FS_F_VW_01_35097_1_29344__JV_FS_ANGEBOTSUEBERSICHT_" localSheetId="16">[23]Import!$B$156:$D$156</definedName>
    <definedName name="FS_F_VW_01_35097_1_29344__JV_FS_ANGEBOTSUEBERSICHT_" localSheetId="21">[23]Import!$B$156:$D$156</definedName>
    <definedName name="FS_F_VW_01_35097_1_29344__JV_FS_ANGEBOTSUEBERSICHT_" localSheetId="20">[23]Import!$B$156:$D$156</definedName>
    <definedName name="FS_F_VW_01_35097_1_29344__JV_FS_ANGEBOTSUEBERSICHT_">[22]Import!$B$156:$D$156</definedName>
    <definedName name="FS_F_VW_01_35097_1_29344__JV_FS_AVG_PRICE_" localSheetId="18">[23]Import!$B$182:$F$182</definedName>
    <definedName name="FS_F_VW_01_35097_1_29344__JV_FS_AVG_PRICE_" localSheetId="16">[23]Import!$B$182:$F$182</definedName>
    <definedName name="FS_F_VW_01_35097_1_29344__JV_FS_AVG_PRICE_" localSheetId="21">[23]Import!$B$182:$F$182</definedName>
    <definedName name="FS_F_VW_01_35097_1_29344__JV_FS_AVG_PRICE_" localSheetId="20">[23]Import!$B$182:$F$182</definedName>
    <definedName name="FS_F_VW_01_35097_1_29344__JV_FS_AVG_PRICE_">[22]Import!$B$182:$F$182</definedName>
    <definedName name="FS_F_VW_01_35097_1_29344__JV_FS_BWERTSHEET_" localSheetId="18">[23]Import!$B$616:$AH$616</definedName>
    <definedName name="FS_F_VW_01_35097_1_29344__JV_FS_BWERTSHEET_" localSheetId="16">[23]Import!$B$616:$AH$616</definedName>
    <definedName name="FS_F_VW_01_35097_1_29344__JV_FS_BWERTSHEET_" localSheetId="21">[23]Import!$B$616:$AH$616</definedName>
    <definedName name="FS_F_VW_01_35097_1_29344__JV_FS_BWERTSHEET_" localSheetId="20">[23]Import!$B$616:$AH$616</definedName>
    <definedName name="FS_F_VW_01_35097_1_29344__JV_FS_BWERTSHEET_">[22]Import!$B$616:$AH$616</definedName>
    <definedName name="FS_F_VW_01_35097_1_29344__JV_FS_COMPARISON_" localSheetId="18">[23]Import!$B$566:$S$566</definedName>
    <definedName name="FS_F_VW_01_35097_1_29344__JV_FS_COMPARISON_" localSheetId="16">[23]Import!$B$566:$S$566</definedName>
    <definedName name="FS_F_VW_01_35097_1_29344__JV_FS_COMPARISON_" localSheetId="21">[23]Import!$B$566:$S$566</definedName>
    <definedName name="FS_F_VW_01_35097_1_29344__JV_FS_COMPARISON_" localSheetId="20">[23]Import!$B$566:$S$566</definedName>
    <definedName name="FS_F_VW_01_35097_1_29344__JV_FS_COMPARISON_">[22]Import!$B$566:$S$566</definedName>
    <definedName name="FS_F_VW_01_35097_1_29344__JV_FS_REC_LIEF_" localSheetId="18">[23]Import!$B$1297:$P$1297</definedName>
    <definedName name="FS_F_VW_01_35097_1_29344__JV_FS_REC_LIEF_" localSheetId="16">[23]Import!$B$1297:$P$1297</definedName>
    <definedName name="FS_F_VW_01_35097_1_29344__JV_FS_REC_LIEF_" localSheetId="21">[23]Import!$B$1297:$P$1297</definedName>
    <definedName name="FS_F_VW_01_35097_1_29344__JV_FS_REC_LIEF_" localSheetId="20">[23]Import!$B$1297:$P$1297</definedName>
    <definedName name="FS_F_VW_01_35097_1_29344__JV_FS_REC_LIEF_">[22]Import!$B$1297:$P$1297</definedName>
    <definedName name="FS_F_VW_01_35097_1_29344__JV_FS_RV_AVG_PROTODATA_" localSheetId="18">[23]Import!$B$471:$E$471</definedName>
    <definedName name="FS_F_VW_01_35097_1_29344__JV_FS_RV_AVG_PROTODATA_" localSheetId="16">[23]Import!$B$471:$E$471</definedName>
    <definedName name="FS_F_VW_01_35097_1_29344__JV_FS_RV_AVG_PROTODATA_" localSheetId="21">[23]Import!$B$471:$E$471</definedName>
    <definedName name="FS_F_VW_01_35097_1_29344__JV_FS_RV_AVG_PROTODATA_" localSheetId="20">[23]Import!$B$471:$E$471</definedName>
    <definedName name="FS_F_VW_01_35097_1_29344__JV_FS_RV_AVG_PROTODATA_">[22]Import!$B$471:$E$471</definedName>
    <definedName name="FS_F_VW_01_35097_1_29344__JV_FS_RV_LTERM_PNACHLASS_" localSheetId="18">[23]Import!$B$591:$X$591</definedName>
    <definedName name="FS_F_VW_01_35097_1_29344__JV_FS_RV_LTERM_PNACHLASS_" localSheetId="16">[23]Import!$B$591:$X$591</definedName>
    <definedName name="FS_F_VW_01_35097_1_29344__JV_FS_RV_LTERM_PNACHLASS_" localSheetId="21">[23]Import!$B$591:$X$591</definedName>
    <definedName name="FS_F_VW_01_35097_1_29344__JV_FS_RV_LTERM_PNACHLASS_" localSheetId="20">[23]Import!$B$591:$X$591</definedName>
    <definedName name="FS_F_VW_01_35097_1_29344__JV_FS_RV_LTERM_PNACHLASS_">[22]Import!$B$591:$X$591</definedName>
    <definedName name="FS_F_VW_01_35097_1_29344_1__JV_FS_BAUSTUFE_ANGEBOTE_WAE_" localSheetId="18">[23]Import!$B$254:$E$254</definedName>
    <definedName name="FS_F_VW_01_35097_1_29344_1__JV_FS_BAUSTUFE_ANGEBOTE_WAE_" localSheetId="16">[23]Import!$B$254:$E$254</definedName>
    <definedName name="FS_F_VW_01_35097_1_29344_1__JV_FS_BAUSTUFE_ANGEBOTE_WAE_" localSheetId="21">[23]Import!$B$254:$E$254</definedName>
    <definedName name="FS_F_VW_01_35097_1_29344_1__JV_FS_BAUSTUFE_ANGEBOTE_WAE_" localSheetId="20">[23]Import!$B$254:$E$254</definedName>
    <definedName name="FS_F_VW_01_35097_1_29344_1__JV_FS_BAUSTUFE_ANGEBOTE_WAE_">[22]Import!$B$254:$E$254</definedName>
    <definedName name="FS_F_VW_01_35097_1_29344_11__JV_FS_REC_" localSheetId="18">[23]Import!$B$1054:$Q$1054</definedName>
    <definedName name="FS_F_VW_01_35097_1_29344_11__JV_FS_REC_" localSheetId="16">[23]Import!$B$1054:$Q$1054</definedName>
    <definedName name="FS_F_VW_01_35097_1_29344_11__JV_FS_REC_" localSheetId="21">[23]Import!$B$1054:$Q$1054</definedName>
    <definedName name="FS_F_VW_01_35097_1_29344_11__JV_FS_REC_" localSheetId="20">[23]Import!$B$1054:$Q$1054</definedName>
    <definedName name="FS_F_VW_01_35097_1_29344_11__JV_FS_REC_">[22]Import!$B$1054:$Q$1054</definedName>
    <definedName name="FS_F_VW_01_35097_1_29344_2__JV_FS_BAUSTUFE_ANGEBOTE_WAE_" localSheetId="18">[23]Import!$B$255:$E$255</definedName>
    <definedName name="FS_F_VW_01_35097_1_29344_2__JV_FS_BAUSTUFE_ANGEBOTE_WAE_" localSheetId="16">[23]Import!$B$255:$E$255</definedName>
    <definedName name="FS_F_VW_01_35097_1_29344_2__JV_FS_BAUSTUFE_ANGEBOTE_WAE_" localSheetId="21">[23]Import!$B$255:$E$255</definedName>
    <definedName name="FS_F_VW_01_35097_1_29344_2__JV_FS_BAUSTUFE_ANGEBOTE_WAE_" localSheetId="20">[23]Import!$B$255:$E$255</definedName>
    <definedName name="FS_F_VW_01_35097_1_29344_2__JV_FS_BAUSTUFE_ANGEBOTE_WAE_">[22]Import!$B$255:$E$255</definedName>
    <definedName name="FS_F_VW_01_35097_1_29344_28__JV_FS_REC_" localSheetId="18">[23]Import!$B$1055:$Q$1055</definedName>
    <definedName name="FS_F_VW_01_35097_1_29344_28__JV_FS_REC_" localSheetId="16">[23]Import!$B$1055:$Q$1055</definedName>
    <definedName name="FS_F_VW_01_35097_1_29344_28__JV_FS_REC_" localSheetId="21">[23]Import!$B$1055:$Q$1055</definedName>
    <definedName name="FS_F_VW_01_35097_1_29344_28__JV_FS_REC_" localSheetId="20">[23]Import!$B$1055:$Q$1055</definedName>
    <definedName name="FS_F_VW_01_35097_1_29344_28__JV_FS_REC_">[22]Import!$B$1055:$Q$1055</definedName>
    <definedName name="FS_F_VW_01_35097_1_29344_37__JV_FS_REC_" localSheetId="18">[23]Import!$B$1056:$Q$1056</definedName>
    <definedName name="FS_F_VW_01_35097_1_29344_37__JV_FS_REC_" localSheetId="16">[23]Import!$B$1056:$Q$1056</definedName>
    <definedName name="FS_F_VW_01_35097_1_29344_37__JV_FS_REC_" localSheetId="21">[23]Import!$B$1056:$Q$1056</definedName>
    <definedName name="FS_F_VW_01_35097_1_29344_37__JV_FS_REC_" localSheetId="20">[23]Import!$B$1056:$Q$1056</definedName>
    <definedName name="FS_F_VW_01_35097_1_29344_37__JV_FS_REC_">[22]Import!$B$1056:$Q$1056</definedName>
    <definedName name="FS_F_VW_01_35097_1_29344_46__JV_FS_REC_" localSheetId="18">[23]Import!$B$1057:$Q$1057</definedName>
    <definedName name="FS_F_VW_01_35097_1_29344_46__JV_FS_REC_" localSheetId="16">[23]Import!$B$1057:$Q$1057</definedName>
    <definedName name="FS_F_VW_01_35097_1_29344_46__JV_FS_REC_" localSheetId="21">[23]Import!$B$1057:$Q$1057</definedName>
    <definedName name="FS_F_VW_01_35097_1_29344_46__JV_FS_REC_" localSheetId="20">[23]Import!$B$1057:$Q$1057</definedName>
    <definedName name="FS_F_VW_01_35097_1_29344_46__JV_FS_REC_">[22]Import!$B$1057:$Q$1057</definedName>
    <definedName name="FS_F_VW_01_35097_1_29344_68__JV_FS_REC_" localSheetId="18">[23]Import!$B$1058:$Q$1058</definedName>
    <definedName name="FS_F_VW_01_35097_1_29344_68__JV_FS_REC_" localSheetId="16">[23]Import!$B$1058:$Q$1058</definedName>
    <definedName name="FS_F_VW_01_35097_1_29344_68__JV_FS_REC_" localSheetId="21">[23]Import!$B$1058:$Q$1058</definedName>
    <definedName name="FS_F_VW_01_35097_1_29344_68__JV_FS_REC_" localSheetId="20">[23]Import!$B$1058:$Q$1058</definedName>
    <definedName name="FS_F_VW_01_35097_1_29344_68__JV_FS_REC_">[22]Import!$B$1058:$Q$1058</definedName>
    <definedName name="FS_F_VW_01_35097_1_29344_EUR__JV_FS_PR_EX_RATES_DATUM_REC_" localSheetId="18">[23]Import!$B$780:$F$780</definedName>
    <definedName name="FS_F_VW_01_35097_1_29344_EUR__JV_FS_PR_EX_RATES_DATUM_REC_" localSheetId="16">[23]Import!$B$780:$F$780</definedName>
    <definedName name="FS_F_VW_01_35097_1_29344_EUR__JV_FS_PR_EX_RATES_DATUM_REC_" localSheetId="21">[23]Import!$B$780:$F$780</definedName>
    <definedName name="FS_F_VW_01_35097_1_29344_EUR__JV_FS_PR_EX_RATES_DATUM_REC_" localSheetId="20">[23]Import!$B$780:$F$780</definedName>
    <definedName name="FS_F_VW_01_35097_1_29344_EUR__JV_FS_PR_EX_RATES_DATUM_REC_">[22]Import!$B$780:$F$780</definedName>
    <definedName name="FS_F_VW_01_35097_1_29344_VW__JV_FS_BIDDERS_" localSheetId="18">[23]Import!$B$886:$L$886</definedName>
    <definedName name="FS_F_VW_01_35097_1_29344_VW__JV_FS_BIDDERS_" localSheetId="16">[23]Import!$B$886:$L$886</definedName>
    <definedName name="FS_F_VW_01_35097_1_29344_VW__JV_FS_BIDDERS_" localSheetId="21">[23]Import!$B$886:$L$886</definedName>
    <definedName name="FS_F_VW_01_35097_1_29344_VW__JV_FS_BIDDERS_" localSheetId="20">[23]Import!$B$886:$L$886</definedName>
    <definedName name="FS_F_VW_01_35097_1_29344_VW__JV_FS_BIDDERS_">[22]Import!$B$886:$L$886</definedName>
    <definedName name="FS_F_VW_01_35097_1_2979__JV_FS_ANGEBOTSUEBERSICHT_" localSheetId="18">[23]Import!$B$157:$D$157</definedName>
    <definedName name="FS_F_VW_01_35097_1_2979__JV_FS_ANGEBOTSUEBERSICHT_" localSheetId="16">[23]Import!$B$157:$D$157</definedName>
    <definedName name="FS_F_VW_01_35097_1_2979__JV_FS_ANGEBOTSUEBERSICHT_" localSheetId="21">[23]Import!$B$157:$D$157</definedName>
    <definedName name="FS_F_VW_01_35097_1_2979__JV_FS_ANGEBOTSUEBERSICHT_" localSheetId="20">[23]Import!$B$157:$D$157</definedName>
    <definedName name="FS_F_VW_01_35097_1_2979__JV_FS_ANGEBOTSUEBERSICHT_">[22]Import!$B$157:$D$157</definedName>
    <definedName name="FS_F_VW_01_35097_1_2979__JV_FS_AVG_PRICE_" localSheetId="18">[23]Import!$B$179:$F$179</definedName>
    <definedName name="FS_F_VW_01_35097_1_2979__JV_FS_AVG_PRICE_" localSheetId="16">[23]Import!$B$179:$F$179</definedName>
    <definedName name="FS_F_VW_01_35097_1_2979__JV_FS_AVG_PRICE_" localSheetId="21">[23]Import!$B$179:$F$179</definedName>
    <definedName name="FS_F_VW_01_35097_1_2979__JV_FS_AVG_PRICE_" localSheetId="20">[23]Import!$B$179:$F$179</definedName>
    <definedName name="FS_F_VW_01_35097_1_2979__JV_FS_AVG_PRICE_">[22]Import!$B$179:$F$179</definedName>
    <definedName name="FS_F_VW_01_35097_1_2979__JV_FS_BWERTSHEET_" localSheetId="18">[23]Import!$B$613:$AH$613</definedName>
    <definedName name="FS_F_VW_01_35097_1_2979__JV_FS_BWERTSHEET_" localSheetId="16">[23]Import!$B$613:$AH$613</definedName>
    <definedName name="FS_F_VW_01_35097_1_2979__JV_FS_BWERTSHEET_" localSheetId="21">[23]Import!$B$613:$AH$613</definedName>
    <definedName name="FS_F_VW_01_35097_1_2979__JV_FS_BWERTSHEET_" localSheetId="20">[23]Import!$B$613:$AH$613</definedName>
    <definedName name="FS_F_VW_01_35097_1_2979__JV_FS_BWERTSHEET_">[22]Import!$B$613:$AH$613</definedName>
    <definedName name="FS_F_VW_01_35097_1_2979__JV_FS_COMPARISON_" localSheetId="18">[23]Import!$B$563:$S$563</definedName>
    <definedName name="FS_F_VW_01_35097_1_2979__JV_FS_COMPARISON_" localSheetId="16">[23]Import!$B$563:$S$563</definedName>
    <definedName name="FS_F_VW_01_35097_1_2979__JV_FS_COMPARISON_" localSheetId="21">[23]Import!$B$563:$S$563</definedName>
    <definedName name="FS_F_VW_01_35097_1_2979__JV_FS_COMPARISON_" localSheetId="20">[23]Import!$B$563:$S$563</definedName>
    <definedName name="FS_F_VW_01_35097_1_2979__JV_FS_COMPARISON_">[22]Import!$B$563:$S$563</definedName>
    <definedName name="FS_F_VW_01_35097_1_2979__JV_FS_REC_LIEF_" localSheetId="18">[23]Import!$B$1294:$P$1294</definedName>
    <definedName name="FS_F_VW_01_35097_1_2979__JV_FS_REC_LIEF_" localSheetId="16">[23]Import!$B$1294:$P$1294</definedName>
    <definedName name="FS_F_VW_01_35097_1_2979__JV_FS_REC_LIEF_" localSheetId="21">[23]Import!$B$1294:$P$1294</definedName>
    <definedName name="FS_F_VW_01_35097_1_2979__JV_FS_REC_LIEF_" localSheetId="20">[23]Import!$B$1294:$P$1294</definedName>
    <definedName name="FS_F_VW_01_35097_1_2979__JV_FS_REC_LIEF_">[22]Import!$B$1294:$P$1294</definedName>
    <definedName name="FS_F_VW_01_35097_1_2979__JV_FS_RV_AVG_PROTODATA_" localSheetId="18">[23]Import!$B$452:$E$452</definedName>
    <definedName name="FS_F_VW_01_35097_1_2979__JV_FS_RV_AVG_PROTODATA_" localSheetId="16">[23]Import!$B$452:$E$452</definedName>
    <definedName name="FS_F_VW_01_35097_1_2979__JV_FS_RV_AVG_PROTODATA_" localSheetId="21">[23]Import!$B$452:$E$452</definedName>
    <definedName name="FS_F_VW_01_35097_1_2979__JV_FS_RV_AVG_PROTODATA_" localSheetId="20">[23]Import!$B$452:$E$452</definedName>
    <definedName name="FS_F_VW_01_35097_1_2979__JV_FS_RV_AVG_PROTODATA_">[22]Import!$B$452:$E$452</definedName>
    <definedName name="FS_F_VW_01_35097_1_2979__JV_FS_RV_LTERM_PNACHLASS_" localSheetId="18">[23]Import!$B$588:$X$588</definedName>
    <definedName name="FS_F_VW_01_35097_1_2979__JV_FS_RV_LTERM_PNACHLASS_" localSheetId="16">[23]Import!$B$588:$X$588</definedName>
    <definedName name="FS_F_VW_01_35097_1_2979__JV_FS_RV_LTERM_PNACHLASS_" localSheetId="21">[23]Import!$B$588:$X$588</definedName>
    <definedName name="FS_F_VW_01_35097_1_2979__JV_FS_RV_LTERM_PNACHLASS_" localSheetId="20">[23]Import!$B$588:$X$588</definedName>
    <definedName name="FS_F_VW_01_35097_1_2979__JV_FS_RV_LTERM_PNACHLASS_">[22]Import!$B$588:$X$588</definedName>
    <definedName name="FS_F_VW_01_35097_1_2979_1__JV_FS_BAUSTUFE_ANGEBOTE_WAE_" localSheetId="18">[23]Import!$B$216:$E$216</definedName>
    <definedName name="FS_F_VW_01_35097_1_2979_1__JV_FS_BAUSTUFE_ANGEBOTE_WAE_" localSheetId="16">[23]Import!$B$216:$E$216</definedName>
    <definedName name="FS_F_VW_01_35097_1_2979_1__JV_FS_BAUSTUFE_ANGEBOTE_WAE_" localSheetId="21">[23]Import!$B$216:$E$216</definedName>
    <definedName name="FS_F_VW_01_35097_1_2979_1__JV_FS_BAUSTUFE_ANGEBOTE_WAE_" localSheetId="20">[23]Import!$B$216:$E$216</definedName>
    <definedName name="FS_F_VW_01_35097_1_2979_1__JV_FS_BAUSTUFE_ANGEBOTE_WAE_">[22]Import!$B$216:$E$216</definedName>
    <definedName name="FS_F_VW_01_35097_1_2979_11__JV_FS_REC_" localSheetId="18">[23]Import!$B$1009:$Q$1009</definedName>
    <definedName name="FS_F_VW_01_35097_1_2979_11__JV_FS_REC_" localSheetId="16">[23]Import!$B$1009:$Q$1009</definedName>
    <definedName name="FS_F_VW_01_35097_1_2979_11__JV_FS_REC_" localSheetId="21">[23]Import!$B$1009:$Q$1009</definedName>
    <definedName name="FS_F_VW_01_35097_1_2979_11__JV_FS_REC_" localSheetId="20">[23]Import!$B$1009:$Q$1009</definedName>
    <definedName name="FS_F_VW_01_35097_1_2979_11__JV_FS_REC_">[22]Import!$B$1009:$Q$1009</definedName>
    <definedName name="FS_F_VW_01_35097_1_2979_2__JV_FS_BAUSTUFE_ANGEBOTE_WAE_" localSheetId="18">[23]Import!$B$217:$E$217</definedName>
    <definedName name="FS_F_VW_01_35097_1_2979_2__JV_FS_BAUSTUFE_ANGEBOTE_WAE_" localSheetId="16">[23]Import!$B$217:$E$217</definedName>
    <definedName name="FS_F_VW_01_35097_1_2979_2__JV_FS_BAUSTUFE_ANGEBOTE_WAE_" localSheetId="21">[23]Import!$B$217:$E$217</definedName>
    <definedName name="FS_F_VW_01_35097_1_2979_2__JV_FS_BAUSTUFE_ANGEBOTE_WAE_" localSheetId="20">[23]Import!$B$217:$E$217</definedName>
    <definedName name="FS_F_VW_01_35097_1_2979_2__JV_FS_BAUSTUFE_ANGEBOTE_WAE_">[22]Import!$B$217:$E$217</definedName>
    <definedName name="FS_F_VW_01_35097_1_2979_28__JV_FS_REC_" localSheetId="18">[23]Import!$B$1010:$Q$1010</definedName>
    <definedName name="FS_F_VW_01_35097_1_2979_28__JV_FS_REC_" localSheetId="16">[23]Import!$B$1010:$Q$1010</definedName>
    <definedName name="FS_F_VW_01_35097_1_2979_28__JV_FS_REC_" localSheetId="21">[23]Import!$B$1010:$Q$1010</definedName>
    <definedName name="FS_F_VW_01_35097_1_2979_28__JV_FS_REC_" localSheetId="20">[23]Import!$B$1010:$Q$1010</definedName>
    <definedName name="FS_F_VW_01_35097_1_2979_28__JV_FS_REC_">[22]Import!$B$1010:$Q$1010</definedName>
    <definedName name="FS_F_VW_01_35097_1_2979_37__JV_FS_REC_" localSheetId="18">[23]Import!$B$1011:$Q$1011</definedName>
    <definedName name="FS_F_VW_01_35097_1_2979_37__JV_FS_REC_" localSheetId="16">[23]Import!$B$1011:$Q$1011</definedName>
    <definedName name="FS_F_VW_01_35097_1_2979_37__JV_FS_REC_" localSheetId="21">[23]Import!$B$1011:$Q$1011</definedName>
    <definedName name="FS_F_VW_01_35097_1_2979_37__JV_FS_REC_" localSheetId="20">[23]Import!$B$1011:$Q$1011</definedName>
    <definedName name="FS_F_VW_01_35097_1_2979_37__JV_FS_REC_">[22]Import!$B$1011:$Q$1011</definedName>
    <definedName name="FS_F_VW_01_35097_1_2979_46__JV_FS_REC_" localSheetId="18">[23]Import!$B$1012:$Q$1012</definedName>
    <definedName name="FS_F_VW_01_35097_1_2979_46__JV_FS_REC_" localSheetId="16">[23]Import!$B$1012:$Q$1012</definedName>
    <definedName name="FS_F_VW_01_35097_1_2979_46__JV_FS_REC_" localSheetId="21">[23]Import!$B$1012:$Q$1012</definedName>
    <definedName name="FS_F_VW_01_35097_1_2979_46__JV_FS_REC_" localSheetId="20">[23]Import!$B$1012:$Q$1012</definedName>
    <definedName name="FS_F_VW_01_35097_1_2979_46__JV_FS_REC_">[22]Import!$B$1012:$Q$1012</definedName>
    <definedName name="FS_F_VW_01_35097_1_2979_68__JV_FS_REC_" localSheetId="18">[23]Import!$B$1013:$Q$1013</definedName>
    <definedName name="FS_F_VW_01_35097_1_2979_68__JV_FS_REC_" localSheetId="16">[23]Import!$B$1013:$Q$1013</definedName>
    <definedName name="FS_F_VW_01_35097_1_2979_68__JV_FS_REC_" localSheetId="21">[23]Import!$B$1013:$Q$1013</definedName>
    <definedName name="FS_F_VW_01_35097_1_2979_68__JV_FS_REC_" localSheetId="20">[23]Import!$B$1013:$Q$1013</definedName>
    <definedName name="FS_F_VW_01_35097_1_2979_68__JV_FS_REC_">[22]Import!$B$1013:$Q$1013</definedName>
    <definedName name="FS_F_VW_01_35097_1_2979_EUR__JV_FS_PR_EX_RATES_DATUM_REC_" localSheetId="18">[23]Import!$B$761:$F$761</definedName>
    <definedName name="FS_F_VW_01_35097_1_2979_EUR__JV_FS_PR_EX_RATES_DATUM_REC_" localSheetId="16">[23]Import!$B$761:$F$761</definedName>
    <definedName name="FS_F_VW_01_35097_1_2979_EUR__JV_FS_PR_EX_RATES_DATUM_REC_" localSheetId="21">[23]Import!$B$761:$F$761</definedName>
    <definedName name="FS_F_VW_01_35097_1_2979_EUR__JV_FS_PR_EX_RATES_DATUM_REC_" localSheetId="20">[23]Import!$B$761:$F$761</definedName>
    <definedName name="FS_F_VW_01_35097_1_2979_EUR__JV_FS_PR_EX_RATES_DATUM_REC_">[22]Import!$B$761:$F$761</definedName>
    <definedName name="FS_F_VW_01_35097_1_2979_VW__JV_FS_BIDDERS_" localSheetId="18">[23]Import!$B$889:$L$889</definedName>
    <definedName name="FS_F_VW_01_35097_1_2979_VW__JV_FS_BIDDERS_" localSheetId="16">[23]Import!$B$889:$L$889</definedName>
    <definedName name="FS_F_VW_01_35097_1_2979_VW__JV_FS_BIDDERS_" localSheetId="21">[23]Import!$B$889:$L$889</definedName>
    <definedName name="FS_F_VW_01_35097_1_2979_VW__JV_FS_BIDDERS_" localSheetId="20">[23]Import!$B$889:$L$889</definedName>
    <definedName name="FS_F_VW_01_35097_1_2979_VW__JV_FS_BIDDERS_">[22]Import!$B$889:$L$889</definedName>
    <definedName name="FS_F_VW_01_35097_1_316__JV_FS_RV_AVG_PROTODATA_" localSheetId="18">[23]Import!$B$447:$E$447</definedName>
    <definedName name="FS_F_VW_01_35097_1_316__JV_FS_RV_AVG_PROTODATA_" localSheetId="16">[23]Import!$B$447:$E$447</definedName>
    <definedName name="FS_F_VW_01_35097_1_316__JV_FS_RV_AVG_PROTODATA_" localSheetId="21">[23]Import!$B$447:$E$447</definedName>
    <definedName name="FS_F_VW_01_35097_1_316__JV_FS_RV_AVG_PROTODATA_" localSheetId="20">[23]Import!$B$447:$E$447</definedName>
    <definedName name="FS_F_VW_01_35097_1_316__JV_FS_RV_AVG_PROTODATA_">[22]Import!$B$447:$E$447</definedName>
    <definedName name="FS_F_VW_01_35097_1_316_1__JV_FS_BAUSTUFE_ANGEBOTE_WAE_" localSheetId="18">[23]Import!$B$206:$E$206</definedName>
    <definedName name="FS_F_VW_01_35097_1_316_1__JV_FS_BAUSTUFE_ANGEBOTE_WAE_" localSheetId="16">[23]Import!$B$206:$E$206</definedName>
    <definedName name="FS_F_VW_01_35097_1_316_1__JV_FS_BAUSTUFE_ANGEBOTE_WAE_" localSheetId="21">[23]Import!$B$206:$E$206</definedName>
    <definedName name="FS_F_VW_01_35097_1_316_1__JV_FS_BAUSTUFE_ANGEBOTE_WAE_" localSheetId="20">[23]Import!$B$206:$E$206</definedName>
    <definedName name="FS_F_VW_01_35097_1_316_1__JV_FS_BAUSTUFE_ANGEBOTE_WAE_">[22]Import!$B$206:$E$206</definedName>
    <definedName name="FS_F_VW_01_35097_1_316_2__JV_FS_BAUSTUFE_ANGEBOTE_WAE_" localSheetId="18">[23]Import!$B$207:$E$207</definedName>
    <definedName name="FS_F_VW_01_35097_1_316_2__JV_FS_BAUSTUFE_ANGEBOTE_WAE_" localSheetId="16">[23]Import!$B$207:$E$207</definedName>
    <definedName name="FS_F_VW_01_35097_1_316_2__JV_FS_BAUSTUFE_ANGEBOTE_WAE_" localSheetId="21">[23]Import!$B$207:$E$207</definedName>
    <definedName name="FS_F_VW_01_35097_1_316_2__JV_FS_BAUSTUFE_ANGEBOTE_WAE_" localSheetId="20">[23]Import!$B$207:$E$207</definedName>
    <definedName name="FS_F_VW_01_35097_1_316_2__JV_FS_BAUSTUFE_ANGEBOTE_WAE_">[22]Import!$B$207:$E$207</definedName>
    <definedName name="FS_F_VW_01_35097_1_316_EUR__JV_FS_PR_EX_RATES_DATUM_REC_" localSheetId="18">[23]Import!$B$756:$F$756</definedName>
    <definedName name="FS_F_VW_01_35097_1_316_EUR__JV_FS_PR_EX_RATES_DATUM_REC_" localSheetId="16">[23]Import!$B$756:$F$756</definedName>
    <definedName name="FS_F_VW_01_35097_1_316_EUR__JV_FS_PR_EX_RATES_DATUM_REC_" localSheetId="21">[23]Import!$B$756:$F$756</definedName>
    <definedName name="FS_F_VW_01_35097_1_316_EUR__JV_FS_PR_EX_RATES_DATUM_REC_" localSheetId="20">[23]Import!$B$756:$F$756</definedName>
    <definedName name="FS_F_VW_01_35097_1_316_EUR__JV_FS_PR_EX_RATES_DATUM_REC_">[22]Import!$B$756:$F$756</definedName>
    <definedName name="FS_F_VW_01_35097_1_316_SK__JV_FS_BIDDERS_" localSheetId="18">[23]Import!$B$872:$L$872</definedName>
    <definedName name="FS_F_VW_01_35097_1_316_SK__JV_FS_BIDDERS_" localSheetId="16">[23]Import!$B$872:$L$872</definedName>
    <definedName name="FS_F_VW_01_35097_1_316_SK__JV_FS_BIDDERS_" localSheetId="21">[23]Import!$B$872:$L$872</definedName>
    <definedName name="FS_F_VW_01_35097_1_316_SK__JV_FS_BIDDERS_" localSheetId="20">[23]Import!$B$872:$L$872</definedName>
    <definedName name="FS_F_VW_01_35097_1_316_SK__JV_FS_BIDDERS_">[22]Import!$B$872:$L$872</definedName>
    <definedName name="FS_F_VW_01_35097_1_3478__JV_FS_RV_AVG_PROTODATA_" localSheetId="18">[23]Import!$B$453:$E$453</definedName>
    <definedName name="FS_F_VW_01_35097_1_3478__JV_FS_RV_AVG_PROTODATA_" localSheetId="16">[23]Import!$B$453:$E$453</definedName>
    <definedName name="FS_F_VW_01_35097_1_3478__JV_FS_RV_AVG_PROTODATA_" localSheetId="21">[23]Import!$B$453:$E$453</definedName>
    <definedName name="FS_F_VW_01_35097_1_3478__JV_FS_RV_AVG_PROTODATA_" localSheetId="20">[23]Import!$B$453:$E$453</definedName>
    <definedName name="FS_F_VW_01_35097_1_3478__JV_FS_RV_AVG_PROTODATA_">[22]Import!$B$453:$E$453</definedName>
    <definedName name="FS_F_VW_01_35097_1_3478_1__JV_FS_BAUSTUFE_ANGEBOTE_WAE_" localSheetId="18">[23]Import!$B$218:$E$218</definedName>
    <definedName name="FS_F_VW_01_35097_1_3478_1__JV_FS_BAUSTUFE_ANGEBOTE_WAE_" localSheetId="16">[23]Import!$B$218:$E$218</definedName>
    <definedName name="FS_F_VW_01_35097_1_3478_1__JV_FS_BAUSTUFE_ANGEBOTE_WAE_" localSheetId="21">[23]Import!$B$218:$E$218</definedName>
    <definedName name="FS_F_VW_01_35097_1_3478_1__JV_FS_BAUSTUFE_ANGEBOTE_WAE_" localSheetId="20">[23]Import!$B$218:$E$218</definedName>
    <definedName name="FS_F_VW_01_35097_1_3478_1__JV_FS_BAUSTUFE_ANGEBOTE_WAE_">[22]Import!$B$218:$E$218</definedName>
    <definedName name="FS_F_VW_01_35097_1_3478_2__JV_FS_BAUSTUFE_ANGEBOTE_WAE_" localSheetId="18">[23]Import!$B$219:$E$219</definedName>
    <definedName name="FS_F_VW_01_35097_1_3478_2__JV_FS_BAUSTUFE_ANGEBOTE_WAE_" localSheetId="16">[23]Import!$B$219:$E$219</definedName>
    <definedName name="FS_F_VW_01_35097_1_3478_2__JV_FS_BAUSTUFE_ANGEBOTE_WAE_" localSheetId="21">[23]Import!$B$219:$E$219</definedName>
    <definedName name="FS_F_VW_01_35097_1_3478_2__JV_FS_BAUSTUFE_ANGEBOTE_WAE_" localSheetId="20">[23]Import!$B$219:$E$219</definedName>
    <definedName name="FS_F_VW_01_35097_1_3478_2__JV_FS_BAUSTUFE_ANGEBOTE_WAE_">[22]Import!$B$219:$E$219</definedName>
    <definedName name="FS_F_VW_01_35097_1_3478_EUR__JV_FS_PR_EX_RATES_DATUM_REC_" localSheetId="18">[23]Import!$B$762:$F$762</definedName>
    <definedName name="FS_F_VW_01_35097_1_3478_EUR__JV_FS_PR_EX_RATES_DATUM_REC_" localSheetId="16">[23]Import!$B$762:$F$762</definedName>
    <definedName name="FS_F_VW_01_35097_1_3478_EUR__JV_FS_PR_EX_RATES_DATUM_REC_" localSheetId="21">[23]Import!$B$762:$F$762</definedName>
    <definedName name="FS_F_VW_01_35097_1_3478_EUR__JV_FS_PR_EX_RATES_DATUM_REC_" localSheetId="20">[23]Import!$B$762:$F$762</definedName>
    <definedName name="FS_F_VW_01_35097_1_3478_EUR__JV_FS_PR_EX_RATES_DATUM_REC_">[22]Import!$B$762:$F$762</definedName>
    <definedName name="FS_F_VW_01_35097_1_3478_ST__JV_FS_BIDDERS_" localSheetId="18">[23]Import!$B$879:$L$879</definedName>
    <definedName name="FS_F_VW_01_35097_1_3478_ST__JV_FS_BIDDERS_" localSheetId="16">[23]Import!$B$879:$L$879</definedName>
    <definedName name="FS_F_VW_01_35097_1_3478_ST__JV_FS_BIDDERS_" localSheetId="21">[23]Import!$B$879:$L$879</definedName>
    <definedName name="FS_F_VW_01_35097_1_3478_ST__JV_FS_BIDDERS_" localSheetId="20">[23]Import!$B$879:$L$879</definedName>
    <definedName name="FS_F_VW_01_35097_1_3478_ST__JV_FS_BIDDERS_">[22]Import!$B$879:$L$879</definedName>
    <definedName name="FS_F_VW_01_35097_1_37__JV_FS_BEDARFE_" localSheetId="18">[23]Import!$B$122:$E$122</definedName>
    <definedName name="FS_F_VW_01_35097_1_37__JV_FS_BEDARFE_" localSheetId="16">[23]Import!$B$122:$E$122</definedName>
    <definedName name="FS_F_VW_01_35097_1_37__JV_FS_BEDARFE_" localSheetId="21">[23]Import!$B$122:$E$122</definedName>
    <definedName name="FS_F_VW_01_35097_1_37__JV_FS_BEDARFE_" localSheetId="20">[23]Import!$B$122:$E$122</definedName>
    <definedName name="FS_F_VW_01_35097_1_37__JV_FS_BEDARFE_">[22]Import!$B$122:$E$122</definedName>
    <definedName name="FS_F_VW_01_35097_1_37_13030__JV_FS_BEDARFE_PREISE_QUOTE_" localSheetId="18">[23]Import!$B$26:$L$26</definedName>
    <definedName name="FS_F_VW_01_35097_1_37_13030__JV_FS_BEDARFE_PREISE_QUOTE_" localSheetId="16">[23]Import!$B$26:$L$26</definedName>
    <definedName name="FS_F_VW_01_35097_1_37_13030__JV_FS_BEDARFE_PREISE_QUOTE_" localSheetId="21">[23]Import!$B$26:$L$26</definedName>
    <definedName name="FS_F_VW_01_35097_1_37_13030__JV_FS_BEDARFE_PREISE_QUOTE_" localSheetId="20">[23]Import!$B$26:$L$26</definedName>
    <definedName name="FS_F_VW_01_35097_1_37_13030__JV_FS_BEDARFE_PREISE_QUOTE_">[22]Import!$B$26:$L$26</definedName>
    <definedName name="FS_F_VW_01_35097_1_37_20328__JV_FS_BEDARFE_PREISE_QUOTE_" localSheetId="18">[23]Import!$B$27:$L$27</definedName>
    <definedName name="FS_F_VW_01_35097_1_37_20328__JV_FS_BEDARFE_PREISE_QUOTE_" localSheetId="16">[23]Import!$B$27:$L$27</definedName>
    <definedName name="FS_F_VW_01_35097_1_37_20328__JV_FS_BEDARFE_PREISE_QUOTE_" localSheetId="21">[23]Import!$B$27:$L$27</definedName>
    <definedName name="FS_F_VW_01_35097_1_37_20328__JV_FS_BEDARFE_PREISE_QUOTE_" localSheetId="20">[23]Import!$B$27:$L$27</definedName>
    <definedName name="FS_F_VW_01_35097_1_37_20328__JV_FS_BEDARFE_PREISE_QUOTE_">[22]Import!$B$27:$L$27</definedName>
    <definedName name="FS_F_VW_01_35097_1_37_29344__JV_FS_BEDARFE_PREISE_QUOTE_" localSheetId="18">[23]Import!$B$28:$L$28</definedName>
    <definedName name="FS_F_VW_01_35097_1_37_29344__JV_FS_BEDARFE_PREISE_QUOTE_" localSheetId="16">[23]Import!$B$28:$L$28</definedName>
    <definedName name="FS_F_VW_01_35097_1_37_29344__JV_FS_BEDARFE_PREISE_QUOTE_" localSheetId="21">[23]Import!$B$28:$L$28</definedName>
    <definedName name="FS_F_VW_01_35097_1_37_29344__JV_FS_BEDARFE_PREISE_QUOTE_" localSheetId="20">[23]Import!$B$28:$L$28</definedName>
    <definedName name="FS_F_VW_01_35097_1_37_29344__JV_FS_BEDARFE_PREISE_QUOTE_">[22]Import!$B$28:$L$28</definedName>
    <definedName name="FS_F_VW_01_35097_1_37_2979__JV_FS_BEDARFE_PREISE_QUOTE_" localSheetId="18">[23]Import!$B$25:$L$25</definedName>
    <definedName name="FS_F_VW_01_35097_1_37_2979__JV_FS_BEDARFE_PREISE_QUOTE_" localSheetId="16">[23]Import!$B$25:$L$25</definedName>
    <definedName name="FS_F_VW_01_35097_1_37_2979__JV_FS_BEDARFE_PREISE_QUOTE_" localSheetId="21">[23]Import!$B$25:$L$25</definedName>
    <definedName name="FS_F_VW_01_35097_1_37_2979__JV_FS_BEDARFE_PREISE_QUOTE_" localSheetId="20">[23]Import!$B$25:$L$25</definedName>
    <definedName name="FS_F_VW_01_35097_1_37_2979__JV_FS_BEDARFE_PREISE_QUOTE_">[22]Import!$B$25:$L$25</definedName>
    <definedName name="FS_F_VW_01_35097_1_37_43249__JV_FS_BEDARFE_PREISE_QUOTE_" localSheetId="18">[23]Import!$B$29:$L$29</definedName>
    <definedName name="FS_F_VW_01_35097_1_37_43249__JV_FS_BEDARFE_PREISE_QUOTE_" localSheetId="16">[23]Import!$B$29:$L$29</definedName>
    <definedName name="FS_F_VW_01_35097_1_37_43249__JV_FS_BEDARFE_PREISE_QUOTE_" localSheetId="21">[23]Import!$B$29:$L$29</definedName>
    <definedName name="FS_F_VW_01_35097_1_37_43249__JV_FS_BEDARFE_PREISE_QUOTE_" localSheetId="20">[23]Import!$B$29:$L$29</definedName>
    <definedName name="FS_F_VW_01_35097_1_37_43249__JV_FS_BEDARFE_PREISE_QUOTE_">[22]Import!$B$29:$L$29</definedName>
    <definedName name="FS_F_VW_01_35097_1_38597__JV_FS_RV_AVG_PROTODATA_" localSheetId="18">[23]Import!$B$472:$E$472</definedName>
    <definedName name="FS_F_VW_01_35097_1_38597__JV_FS_RV_AVG_PROTODATA_" localSheetId="16">[23]Import!$B$472:$E$472</definedName>
    <definedName name="FS_F_VW_01_35097_1_38597__JV_FS_RV_AVG_PROTODATA_" localSheetId="21">[23]Import!$B$472:$E$472</definedName>
    <definedName name="FS_F_VW_01_35097_1_38597__JV_FS_RV_AVG_PROTODATA_" localSheetId="20">[23]Import!$B$472:$E$472</definedName>
    <definedName name="FS_F_VW_01_35097_1_38597__JV_FS_RV_AVG_PROTODATA_">[22]Import!$B$472:$E$472</definedName>
    <definedName name="FS_F_VW_01_35097_1_38597_1__JV_FS_BAUSTUFE_ANGEBOTE_WAE_" localSheetId="18">[23]Import!$B$256:$E$256</definedName>
    <definedName name="FS_F_VW_01_35097_1_38597_1__JV_FS_BAUSTUFE_ANGEBOTE_WAE_" localSheetId="16">[23]Import!$B$256:$E$256</definedName>
    <definedName name="FS_F_VW_01_35097_1_38597_1__JV_FS_BAUSTUFE_ANGEBOTE_WAE_" localSheetId="21">[23]Import!$B$256:$E$256</definedName>
    <definedName name="FS_F_VW_01_35097_1_38597_1__JV_FS_BAUSTUFE_ANGEBOTE_WAE_" localSheetId="20">[23]Import!$B$256:$E$256</definedName>
    <definedName name="FS_F_VW_01_35097_1_38597_1__JV_FS_BAUSTUFE_ANGEBOTE_WAE_">[22]Import!$B$256:$E$256</definedName>
    <definedName name="FS_F_VW_01_35097_1_38597_2__JV_FS_BAUSTUFE_ANGEBOTE_WAE_" localSheetId="18">[23]Import!$B$257:$E$257</definedName>
    <definedName name="FS_F_VW_01_35097_1_38597_2__JV_FS_BAUSTUFE_ANGEBOTE_WAE_" localSheetId="16">[23]Import!$B$257:$E$257</definedName>
    <definedName name="FS_F_VW_01_35097_1_38597_2__JV_FS_BAUSTUFE_ANGEBOTE_WAE_" localSheetId="21">[23]Import!$B$257:$E$257</definedName>
    <definedName name="FS_F_VW_01_35097_1_38597_2__JV_FS_BAUSTUFE_ANGEBOTE_WAE_" localSheetId="20">[23]Import!$B$257:$E$257</definedName>
    <definedName name="FS_F_VW_01_35097_1_38597_2__JV_FS_BAUSTUFE_ANGEBOTE_WAE_">[22]Import!$B$257:$E$257</definedName>
    <definedName name="FS_F_VW_01_35097_1_38597_EUR__JV_FS_PR_EX_RATES_DATUM_REC_" localSheetId="18">[23]Import!$B$781:$F$781</definedName>
    <definedName name="FS_F_VW_01_35097_1_38597_EUR__JV_FS_PR_EX_RATES_DATUM_REC_" localSheetId="16">[23]Import!$B$781:$F$781</definedName>
    <definedName name="FS_F_VW_01_35097_1_38597_EUR__JV_FS_PR_EX_RATES_DATUM_REC_" localSheetId="21">[23]Import!$B$781:$F$781</definedName>
    <definedName name="FS_F_VW_01_35097_1_38597_EUR__JV_FS_PR_EX_RATES_DATUM_REC_" localSheetId="20">[23]Import!$B$781:$F$781</definedName>
    <definedName name="FS_F_VW_01_35097_1_38597_EUR__JV_FS_PR_EX_RATES_DATUM_REC_">[22]Import!$B$781:$F$781</definedName>
    <definedName name="FS_F_VW_01_35097_1_38597_ZA__JV_FS_BIDDERS_" localSheetId="18">[23]Import!$B$876:$L$876</definedName>
    <definedName name="FS_F_VW_01_35097_1_38597_ZA__JV_FS_BIDDERS_" localSheetId="16">[23]Import!$B$876:$L$876</definedName>
    <definedName name="FS_F_VW_01_35097_1_38597_ZA__JV_FS_BIDDERS_" localSheetId="21">[23]Import!$B$876:$L$876</definedName>
    <definedName name="FS_F_VW_01_35097_1_38597_ZA__JV_FS_BIDDERS_" localSheetId="20">[23]Import!$B$876:$L$876</definedName>
    <definedName name="FS_F_VW_01_35097_1_38597_ZA__JV_FS_BIDDERS_">[22]Import!$B$876:$L$876</definedName>
    <definedName name="FS_F_VW_01_35097_1_43249__JV_FS_ANGEBOTSUEBERSICHT_" localSheetId="18">[23]Import!$B$158:$D$158</definedName>
    <definedName name="FS_F_VW_01_35097_1_43249__JV_FS_ANGEBOTSUEBERSICHT_" localSheetId="16">[23]Import!$B$158:$D$158</definedName>
    <definedName name="FS_F_VW_01_35097_1_43249__JV_FS_ANGEBOTSUEBERSICHT_" localSheetId="21">[23]Import!$B$158:$D$158</definedName>
    <definedName name="FS_F_VW_01_35097_1_43249__JV_FS_ANGEBOTSUEBERSICHT_" localSheetId="20">[23]Import!$B$158:$D$158</definedName>
    <definedName name="FS_F_VW_01_35097_1_43249__JV_FS_ANGEBOTSUEBERSICHT_">[22]Import!$B$158:$D$158</definedName>
    <definedName name="FS_F_VW_01_35097_1_43249__JV_FS_AVG_PRICE_" localSheetId="18">[23]Import!$B$183:$F$183</definedName>
    <definedName name="FS_F_VW_01_35097_1_43249__JV_FS_AVG_PRICE_" localSheetId="16">[23]Import!$B$183:$F$183</definedName>
    <definedName name="FS_F_VW_01_35097_1_43249__JV_FS_AVG_PRICE_" localSheetId="21">[23]Import!$B$183:$F$183</definedName>
    <definedName name="FS_F_VW_01_35097_1_43249__JV_FS_AVG_PRICE_" localSheetId="20">[23]Import!$B$183:$F$183</definedName>
    <definedName name="FS_F_VW_01_35097_1_43249__JV_FS_AVG_PRICE_">[22]Import!$B$183:$F$183</definedName>
    <definedName name="FS_F_VW_01_35097_1_43249__JV_FS_BWERTSHEET_" localSheetId="18">[23]Import!$B$617:$AH$617</definedName>
    <definedName name="FS_F_VW_01_35097_1_43249__JV_FS_BWERTSHEET_" localSheetId="16">[23]Import!$B$617:$AH$617</definedName>
    <definedName name="FS_F_VW_01_35097_1_43249__JV_FS_BWERTSHEET_" localSheetId="21">[23]Import!$B$617:$AH$617</definedName>
    <definedName name="FS_F_VW_01_35097_1_43249__JV_FS_BWERTSHEET_" localSheetId="20">[23]Import!$B$617:$AH$617</definedName>
    <definedName name="FS_F_VW_01_35097_1_43249__JV_FS_BWERTSHEET_">[22]Import!$B$617:$AH$617</definedName>
    <definedName name="FS_F_VW_01_35097_1_43249__JV_FS_COMPARISON_" localSheetId="18">[23]Import!$B$567:$S$567</definedName>
    <definedName name="FS_F_VW_01_35097_1_43249__JV_FS_COMPARISON_" localSheetId="16">[23]Import!$B$567:$S$567</definedName>
    <definedName name="FS_F_VW_01_35097_1_43249__JV_FS_COMPARISON_" localSheetId="21">[23]Import!$B$567:$S$567</definedName>
    <definedName name="FS_F_VW_01_35097_1_43249__JV_FS_COMPARISON_" localSheetId="20">[23]Import!$B$567:$S$567</definedName>
    <definedName name="FS_F_VW_01_35097_1_43249__JV_FS_COMPARISON_">[22]Import!$B$567:$S$567</definedName>
    <definedName name="FS_F_VW_01_35097_1_43249__JV_FS_REC_LIEF_" localSheetId="18">[23]Import!$B$1298:$P$1298</definedName>
    <definedName name="FS_F_VW_01_35097_1_43249__JV_FS_REC_LIEF_" localSheetId="16">[23]Import!$B$1298:$P$1298</definedName>
    <definedName name="FS_F_VW_01_35097_1_43249__JV_FS_REC_LIEF_" localSheetId="21">[23]Import!$B$1298:$P$1298</definedName>
    <definedName name="FS_F_VW_01_35097_1_43249__JV_FS_REC_LIEF_" localSheetId="20">[23]Import!$B$1298:$P$1298</definedName>
    <definedName name="FS_F_VW_01_35097_1_43249__JV_FS_REC_LIEF_">[22]Import!$B$1298:$P$1298</definedName>
    <definedName name="FS_F_VW_01_35097_1_43249__JV_FS_RV_AVG_PROTODATA_" localSheetId="18">[23]Import!$B$473:$E$473</definedName>
    <definedName name="FS_F_VW_01_35097_1_43249__JV_FS_RV_AVG_PROTODATA_" localSheetId="16">[23]Import!$B$473:$E$473</definedName>
    <definedName name="FS_F_VW_01_35097_1_43249__JV_FS_RV_AVG_PROTODATA_" localSheetId="21">[23]Import!$B$473:$E$473</definedName>
    <definedName name="FS_F_VW_01_35097_1_43249__JV_FS_RV_AVG_PROTODATA_" localSheetId="20">[23]Import!$B$473:$E$473</definedName>
    <definedName name="FS_F_VW_01_35097_1_43249__JV_FS_RV_AVG_PROTODATA_">[22]Import!$B$473:$E$473</definedName>
    <definedName name="FS_F_VW_01_35097_1_43249__JV_FS_RV_LTERM_PNACHLASS_" localSheetId="18">[23]Import!$B$592:$X$592</definedName>
    <definedName name="FS_F_VW_01_35097_1_43249__JV_FS_RV_LTERM_PNACHLASS_" localSheetId="16">[23]Import!$B$592:$X$592</definedName>
    <definedName name="FS_F_VW_01_35097_1_43249__JV_FS_RV_LTERM_PNACHLASS_" localSheetId="21">[23]Import!$B$592:$X$592</definedName>
    <definedName name="FS_F_VW_01_35097_1_43249__JV_FS_RV_LTERM_PNACHLASS_" localSheetId="20">[23]Import!$B$592:$X$592</definedName>
    <definedName name="FS_F_VW_01_35097_1_43249__JV_FS_RV_LTERM_PNACHLASS_">[22]Import!$B$592:$X$592</definedName>
    <definedName name="FS_F_VW_01_35097_1_43249_1__JV_FS_BAUSTUFE_ANGEBOTE_WAE_" localSheetId="18">[23]Import!$B$258:$E$258</definedName>
    <definedName name="FS_F_VW_01_35097_1_43249_1__JV_FS_BAUSTUFE_ANGEBOTE_WAE_" localSheetId="16">[23]Import!$B$258:$E$258</definedName>
    <definedName name="FS_F_VW_01_35097_1_43249_1__JV_FS_BAUSTUFE_ANGEBOTE_WAE_" localSheetId="21">[23]Import!$B$258:$E$258</definedName>
    <definedName name="FS_F_VW_01_35097_1_43249_1__JV_FS_BAUSTUFE_ANGEBOTE_WAE_" localSheetId="20">[23]Import!$B$258:$E$258</definedName>
    <definedName name="FS_F_VW_01_35097_1_43249_1__JV_FS_BAUSTUFE_ANGEBOTE_WAE_">[22]Import!$B$258:$E$258</definedName>
    <definedName name="FS_F_VW_01_35097_1_43249_11__JV_FS_REC_" localSheetId="18">[23]Import!$B$1059:$Q$1059</definedName>
    <definedName name="FS_F_VW_01_35097_1_43249_11__JV_FS_REC_" localSheetId="16">[23]Import!$B$1059:$Q$1059</definedName>
    <definedName name="FS_F_VW_01_35097_1_43249_11__JV_FS_REC_" localSheetId="21">[23]Import!$B$1059:$Q$1059</definedName>
    <definedName name="FS_F_VW_01_35097_1_43249_11__JV_FS_REC_" localSheetId="20">[23]Import!$B$1059:$Q$1059</definedName>
    <definedName name="FS_F_VW_01_35097_1_43249_11__JV_FS_REC_">[22]Import!$B$1059:$Q$1059</definedName>
    <definedName name="FS_F_VW_01_35097_1_43249_2__JV_FS_BAUSTUFE_ANGEBOTE_WAE_" localSheetId="18">[23]Import!$B$259:$E$259</definedName>
    <definedName name="FS_F_VW_01_35097_1_43249_2__JV_FS_BAUSTUFE_ANGEBOTE_WAE_" localSheetId="16">[23]Import!$B$259:$E$259</definedName>
    <definedName name="FS_F_VW_01_35097_1_43249_2__JV_FS_BAUSTUFE_ANGEBOTE_WAE_" localSheetId="21">[23]Import!$B$259:$E$259</definedName>
    <definedName name="FS_F_VW_01_35097_1_43249_2__JV_FS_BAUSTUFE_ANGEBOTE_WAE_" localSheetId="20">[23]Import!$B$259:$E$259</definedName>
    <definedName name="FS_F_VW_01_35097_1_43249_2__JV_FS_BAUSTUFE_ANGEBOTE_WAE_">[22]Import!$B$259:$E$259</definedName>
    <definedName name="FS_F_VW_01_35097_1_43249_28__JV_FS_REC_" localSheetId="18">[23]Import!$B$1060:$Q$1060</definedName>
    <definedName name="FS_F_VW_01_35097_1_43249_28__JV_FS_REC_" localSheetId="16">[23]Import!$B$1060:$Q$1060</definedName>
    <definedName name="FS_F_VW_01_35097_1_43249_28__JV_FS_REC_" localSheetId="21">[23]Import!$B$1060:$Q$1060</definedName>
    <definedName name="FS_F_VW_01_35097_1_43249_28__JV_FS_REC_" localSheetId="20">[23]Import!$B$1060:$Q$1060</definedName>
    <definedName name="FS_F_VW_01_35097_1_43249_28__JV_FS_REC_">[22]Import!$B$1060:$Q$1060</definedName>
    <definedName name="FS_F_VW_01_35097_1_43249_37__JV_FS_REC_" localSheetId="18">[23]Import!$B$1061:$Q$1061</definedName>
    <definedName name="FS_F_VW_01_35097_1_43249_37__JV_FS_REC_" localSheetId="16">[23]Import!$B$1061:$Q$1061</definedName>
    <definedName name="FS_F_VW_01_35097_1_43249_37__JV_FS_REC_" localSheetId="21">[23]Import!$B$1061:$Q$1061</definedName>
    <definedName name="FS_F_VW_01_35097_1_43249_37__JV_FS_REC_" localSheetId="20">[23]Import!$B$1061:$Q$1061</definedName>
    <definedName name="FS_F_VW_01_35097_1_43249_37__JV_FS_REC_">[22]Import!$B$1061:$Q$1061</definedName>
    <definedName name="FS_F_VW_01_35097_1_43249_46__JV_FS_REC_" localSheetId="18">[23]Import!$B$1062:$Q$1062</definedName>
    <definedName name="FS_F_VW_01_35097_1_43249_46__JV_FS_REC_" localSheetId="16">[23]Import!$B$1062:$Q$1062</definedName>
    <definedName name="FS_F_VW_01_35097_1_43249_46__JV_FS_REC_" localSheetId="21">[23]Import!$B$1062:$Q$1062</definedName>
    <definedName name="FS_F_VW_01_35097_1_43249_46__JV_FS_REC_" localSheetId="20">[23]Import!$B$1062:$Q$1062</definedName>
    <definedName name="FS_F_VW_01_35097_1_43249_46__JV_FS_REC_">[22]Import!$B$1062:$Q$1062</definedName>
    <definedName name="FS_F_VW_01_35097_1_43249_68__JV_FS_REC_" localSheetId="18">[23]Import!$B$1063:$Q$1063</definedName>
    <definedName name="FS_F_VW_01_35097_1_43249_68__JV_FS_REC_" localSheetId="16">[23]Import!$B$1063:$Q$1063</definedName>
    <definedName name="FS_F_VW_01_35097_1_43249_68__JV_FS_REC_" localSheetId="21">[23]Import!$B$1063:$Q$1063</definedName>
    <definedName name="FS_F_VW_01_35097_1_43249_68__JV_FS_REC_" localSheetId="20">[23]Import!$B$1063:$Q$1063</definedName>
    <definedName name="FS_F_VW_01_35097_1_43249_68__JV_FS_REC_">[22]Import!$B$1063:$Q$1063</definedName>
    <definedName name="FS_F_VW_01_35097_1_43249_EUR__JV_FS_PR_EX_RATES_DATUM_REC_" localSheetId="18">[23]Import!$B$782:$F$782</definedName>
    <definedName name="FS_F_VW_01_35097_1_43249_EUR__JV_FS_PR_EX_RATES_DATUM_REC_" localSheetId="16">[23]Import!$B$782:$F$782</definedName>
    <definedName name="FS_F_VW_01_35097_1_43249_EUR__JV_FS_PR_EX_RATES_DATUM_REC_" localSheetId="21">[23]Import!$B$782:$F$782</definedName>
    <definedName name="FS_F_VW_01_35097_1_43249_EUR__JV_FS_PR_EX_RATES_DATUM_REC_" localSheetId="20">[23]Import!$B$782:$F$782</definedName>
    <definedName name="FS_F_VW_01_35097_1_43249_EUR__JV_FS_PR_EX_RATES_DATUM_REC_">[22]Import!$B$782:$F$782</definedName>
    <definedName name="FS_F_VW_01_35097_1_43249_VW__JV_FS_BIDDERS_" localSheetId="18">[23]Import!$B$893:$L$893</definedName>
    <definedName name="FS_F_VW_01_35097_1_43249_VW__JV_FS_BIDDERS_" localSheetId="16">[23]Import!$B$893:$L$893</definedName>
    <definedName name="FS_F_VW_01_35097_1_43249_VW__JV_FS_BIDDERS_" localSheetId="21">[23]Import!$B$893:$L$893</definedName>
    <definedName name="FS_F_VW_01_35097_1_43249_VW__JV_FS_BIDDERS_" localSheetId="20">[23]Import!$B$893:$L$893</definedName>
    <definedName name="FS_F_VW_01_35097_1_43249_VW__JV_FS_BIDDERS_">[22]Import!$B$893:$L$893</definedName>
    <definedName name="FS_F_VW_01_35097_1_46__JV_FS_BEDARFE_" localSheetId="18">[23]Import!$B$123:$E$123</definedName>
    <definedName name="FS_F_VW_01_35097_1_46__JV_FS_BEDARFE_" localSheetId="16">[23]Import!$B$123:$E$123</definedName>
    <definedName name="FS_F_VW_01_35097_1_46__JV_FS_BEDARFE_" localSheetId="21">[23]Import!$B$123:$E$123</definedName>
    <definedName name="FS_F_VW_01_35097_1_46__JV_FS_BEDARFE_" localSheetId="20">[23]Import!$B$123:$E$123</definedName>
    <definedName name="FS_F_VW_01_35097_1_46__JV_FS_BEDARFE_">[22]Import!$B$123:$E$123</definedName>
    <definedName name="FS_F_VW_01_35097_1_46_13030__JV_FS_BEDARFE_PREISE_QUOTE_" localSheetId="18">[23]Import!$B$31:$L$31</definedName>
    <definedName name="FS_F_VW_01_35097_1_46_13030__JV_FS_BEDARFE_PREISE_QUOTE_" localSheetId="16">[23]Import!$B$31:$L$31</definedName>
    <definedName name="FS_F_VW_01_35097_1_46_13030__JV_FS_BEDARFE_PREISE_QUOTE_" localSheetId="21">[23]Import!$B$31:$L$31</definedName>
    <definedName name="FS_F_VW_01_35097_1_46_13030__JV_FS_BEDARFE_PREISE_QUOTE_" localSheetId="20">[23]Import!$B$31:$L$31</definedName>
    <definedName name="FS_F_VW_01_35097_1_46_13030__JV_FS_BEDARFE_PREISE_QUOTE_">[22]Import!$B$31:$L$31</definedName>
    <definedName name="FS_F_VW_01_35097_1_46_20328__JV_FS_BEDARFE_PREISE_QUOTE_" localSheetId="18">[23]Import!$B$32:$L$32</definedName>
    <definedName name="FS_F_VW_01_35097_1_46_20328__JV_FS_BEDARFE_PREISE_QUOTE_" localSheetId="16">[23]Import!$B$32:$L$32</definedName>
    <definedName name="FS_F_VW_01_35097_1_46_20328__JV_FS_BEDARFE_PREISE_QUOTE_" localSheetId="21">[23]Import!$B$32:$L$32</definedName>
    <definedName name="FS_F_VW_01_35097_1_46_20328__JV_FS_BEDARFE_PREISE_QUOTE_" localSheetId="20">[23]Import!$B$32:$L$32</definedName>
    <definedName name="FS_F_VW_01_35097_1_46_20328__JV_FS_BEDARFE_PREISE_QUOTE_">[22]Import!$B$32:$L$32</definedName>
    <definedName name="FS_F_VW_01_35097_1_46_29344__JV_FS_BEDARFE_PREISE_QUOTE_" localSheetId="18">[23]Import!$B$33:$L$33</definedName>
    <definedName name="FS_F_VW_01_35097_1_46_29344__JV_FS_BEDARFE_PREISE_QUOTE_" localSheetId="16">[23]Import!$B$33:$L$33</definedName>
    <definedName name="FS_F_VW_01_35097_1_46_29344__JV_FS_BEDARFE_PREISE_QUOTE_" localSheetId="21">[23]Import!$B$33:$L$33</definedName>
    <definedName name="FS_F_VW_01_35097_1_46_29344__JV_FS_BEDARFE_PREISE_QUOTE_" localSheetId="20">[23]Import!$B$33:$L$33</definedName>
    <definedName name="FS_F_VW_01_35097_1_46_29344__JV_FS_BEDARFE_PREISE_QUOTE_">[22]Import!$B$33:$L$33</definedName>
    <definedName name="FS_F_VW_01_35097_1_46_2979__JV_FS_BEDARFE_PREISE_QUOTE_" localSheetId="18">[23]Import!$B$30:$L$30</definedName>
    <definedName name="FS_F_VW_01_35097_1_46_2979__JV_FS_BEDARFE_PREISE_QUOTE_" localSheetId="16">[23]Import!$B$30:$L$30</definedName>
    <definedName name="FS_F_VW_01_35097_1_46_2979__JV_FS_BEDARFE_PREISE_QUOTE_" localSheetId="21">[23]Import!$B$30:$L$30</definedName>
    <definedName name="FS_F_VW_01_35097_1_46_2979__JV_FS_BEDARFE_PREISE_QUOTE_" localSheetId="20">[23]Import!$B$30:$L$30</definedName>
    <definedName name="FS_F_VW_01_35097_1_46_2979__JV_FS_BEDARFE_PREISE_QUOTE_">[22]Import!$B$30:$L$30</definedName>
    <definedName name="FS_F_VW_01_35097_1_46_43249__JV_FS_BEDARFE_PREISE_QUOTE_" localSheetId="18">[23]Import!$B$34:$L$34</definedName>
    <definedName name="FS_F_VW_01_35097_1_46_43249__JV_FS_BEDARFE_PREISE_QUOTE_" localSheetId="16">[23]Import!$B$34:$L$34</definedName>
    <definedName name="FS_F_VW_01_35097_1_46_43249__JV_FS_BEDARFE_PREISE_QUOTE_" localSheetId="21">[23]Import!$B$34:$L$34</definedName>
    <definedName name="FS_F_VW_01_35097_1_46_43249__JV_FS_BEDARFE_PREISE_QUOTE_" localSheetId="20">[23]Import!$B$34:$L$34</definedName>
    <definedName name="FS_F_VW_01_35097_1_46_43249__JV_FS_BEDARFE_PREISE_QUOTE_">[22]Import!$B$34:$L$34</definedName>
    <definedName name="FS_F_VW_01_35097_1_68__JV_FS_BEDARFE_" localSheetId="18">[23]Import!$B$124:$E$124</definedName>
    <definedName name="FS_F_VW_01_35097_1_68__JV_FS_BEDARFE_" localSheetId="16">[23]Import!$B$124:$E$124</definedName>
    <definedName name="FS_F_VW_01_35097_1_68__JV_FS_BEDARFE_" localSheetId="21">[23]Import!$B$124:$E$124</definedName>
    <definedName name="FS_F_VW_01_35097_1_68__JV_FS_BEDARFE_" localSheetId="20">[23]Import!$B$124:$E$124</definedName>
    <definedName name="FS_F_VW_01_35097_1_68__JV_FS_BEDARFE_">[22]Import!$B$124:$E$124</definedName>
    <definedName name="FS_F_VW_01_35097_1_68_13030__JV_FS_BEDARFE_PREISE_QUOTE_" localSheetId="18">[23]Import!$B$36:$L$36</definedName>
    <definedName name="FS_F_VW_01_35097_1_68_13030__JV_FS_BEDARFE_PREISE_QUOTE_" localSheetId="16">[23]Import!$B$36:$L$36</definedName>
    <definedName name="FS_F_VW_01_35097_1_68_13030__JV_FS_BEDARFE_PREISE_QUOTE_" localSheetId="21">[23]Import!$B$36:$L$36</definedName>
    <definedName name="FS_F_VW_01_35097_1_68_13030__JV_FS_BEDARFE_PREISE_QUOTE_" localSheetId="20">[23]Import!$B$36:$L$36</definedName>
    <definedName name="FS_F_VW_01_35097_1_68_13030__JV_FS_BEDARFE_PREISE_QUOTE_">[22]Import!$B$36:$L$36</definedName>
    <definedName name="FS_F_VW_01_35097_1_68_20328__JV_FS_BEDARFE_PREISE_QUOTE_" localSheetId="18">[23]Import!$B$37:$L$37</definedName>
    <definedName name="FS_F_VW_01_35097_1_68_20328__JV_FS_BEDARFE_PREISE_QUOTE_" localSheetId="16">[23]Import!$B$37:$L$37</definedName>
    <definedName name="FS_F_VW_01_35097_1_68_20328__JV_FS_BEDARFE_PREISE_QUOTE_" localSheetId="21">[23]Import!$B$37:$L$37</definedName>
    <definedName name="FS_F_VW_01_35097_1_68_20328__JV_FS_BEDARFE_PREISE_QUOTE_" localSheetId="20">[23]Import!$B$37:$L$37</definedName>
    <definedName name="FS_F_VW_01_35097_1_68_20328__JV_FS_BEDARFE_PREISE_QUOTE_">[22]Import!$B$37:$L$37</definedName>
    <definedName name="FS_F_VW_01_35097_1_68_29344__JV_FS_BEDARFE_PREISE_QUOTE_" localSheetId="18">[23]Import!$B$38:$L$38</definedName>
    <definedName name="FS_F_VW_01_35097_1_68_29344__JV_FS_BEDARFE_PREISE_QUOTE_" localSheetId="16">[23]Import!$B$38:$L$38</definedName>
    <definedName name="FS_F_VW_01_35097_1_68_29344__JV_FS_BEDARFE_PREISE_QUOTE_" localSheetId="21">[23]Import!$B$38:$L$38</definedName>
    <definedName name="FS_F_VW_01_35097_1_68_29344__JV_FS_BEDARFE_PREISE_QUOTE_" localSheetId="20">[23]Import!$B$38:$L$38</definedName>
    <definedName name="FS_F_VW_01_35097_1_68_29344__JV_FS_BEDARFE_PREISE_QUOTE_">[22]Import!$B$38:$L$38</definedName>
    <definedName name="FS_F_VW_01_35097_1_68_2979__JV_FS_BEDARFE_PREISE_QUOTE_" localSheetId="18">[23]Import!$B$35:$L$35</definedName>
    <definedName name="FS_F_VW_01_35097_1_68_2979__JV_FS_BEDARFE_PREISE_QUOTE_" localSheetId="16">[23]Import!$B$35:$L$35</definedName>
    <definedName name="FS_F_VW_01_35097_1_68_2979__JV_FS_BEDARFE_PREISE_QUOTE_" localSheetId="21">[23]Import!$B$35:$L$35</definedName>
    <definedName name="FS_F_VW_01_35097_1_68_2979__JV_FS_BEDARFE_PREISE_QUOTE_" localSheetId="20">[23]Import!$B$35:$L$35</definedName>
    <definedName name="FS_F_VW_01_35097_1_68_2979__JV_FS_BEDARFE_PREISE_QUOTE_">[22]Import!$B$35:$L$35</definedName>
    <definedName name="FS_F_VW_01_35097_1_68_43249__JV_FS_BEDARFE_PREISE_QUOTE_" localSheetId="18">[23]Import!$B$39:$L$39</definedName>
    <definedName name="FS_F_VW_01_35097_1_68_43249__JV_FS_BEDARFE_PREISE_QUOTE_" localSheetId="16">[23]Import!$B$39:$L$39</definedName>
    <definedName name="FS_F_VW_01_35097_1_68_43249__JV_FS_BEDARFE_PREISE_QUOTE_" localSheetId="21">[23]Import!$B$39:$L$39</definedName>
    <definedName name="FS_F_VW_01_35097_1_68_43249__JV_FS_BEDARFE_PREISE_QUOTE_" localSheetId="20">[23]Import!$B$39:$L$39</definedName>
    <definedName name="FS_F_VW_01_35097_1_68_43249__JV_FS_BEDARFE_PREISE_QUOTE_">[22]Import!$B$39:$L$39</definedName>
    <definedName name="FS_F_VW_01_35097_1_8319__JV_FS_RV_AVG_PROTODATA_" localSheetId="18">[23]Import!$B$454:$E$454</definedName>
    <definedName name="FS_F_VW_01_35097_1_8319__JV_FS_RV_AVG_PROTODATA_" localSheetId="16">[23]Import!$B$454:$E$454</definedName>
    <definedName name="FS_F_VW_01_35097_1_8319__JV_FS_RV_AVG_PROTODATA_" localSheetId="21">[23]Import!$B$454:$E$454</definedName>
    <definedName name="FS_F_VW_01_35097_1_8319__JV_FS_RV_AVG_PROTODATA_" localSheetId="20">[23]Import!$B$454:$E$454</definedName>
    <definedName name="FS_F_VW_01_35097_1_8319__JV_FS_RV_AVG_PROTODATA_">[22]Import!$B$454:$E$454</definedName>
    <definedName name="FS_F_VW_01_35097_1_8319_1__JV_FS_BAUSTUFE_ANGEBOTE_WAE_" localSheetId="18">[23]Import!$B$220:$E$220</definedName>
    <definedName name="FS_F_VW_01_35097_1_8319_1__JV_FS_BAUSTUFE_ANGEBOTE_WAE_" localSheetId="16">[23]Import!$B$220:$E$220</definedName>
    <definedName name="FS_F_VW_01_35097_1_8319_1__JV_FS_BAUSTUFE_ANGEBOTE_WAE_" localSheetId="21">[23]Import!$B$220:$E$220</definedName>
    <definedName name="FS_F_VW_01_35097_1_8319_1__JV_FS_BAUSTUFE_ANGEBOTE_WAE_" localSheetId="20">[23]Import!$B$220:$E$220</definedName>
    <definedName name="FS_F_VW_01_35097_1_8319_1__JV_FS_BAUSTUFE_ANGEBOTE_WAE_">[22]Import!$B$220:$E$220</definedName>
    <definedName name="FS_F_VW_01_35097_1_8319_2__JV_FS_BAUSTUFE_ANGEBOTE_WAE_" localSheetId="18">[23]Import!$B$221:$E$221</definedName>
    <definedName name="FS_F_VW_01_35097_1_8319_2__JV_FS_BAUSTUFE_ANGEBOTE_WAE_" localSheetId="16">[23]Import!$B$221:$E$221</definedName>
    <definedName name="FS_F_VW_01_35097_1_8319_2__JV_FS_BAUSTUFE_ANGEBOTE_WAE_" localSheetId="21">[23]Import!$B$221:$E$221</definedName>
    <definedName name="FS_F_VW_01_35097_1_8319_2__JV_FS_BAUSTUFE_ANGEBOTE_WAE_" localSheetId="20">[23]Import!$B$221:$E$221</definedName>
    <definedName name="FS_F_VW_01_35097_1_8319_2__JV_FS_BAUSTUFE_ANGEBOTE_WAE_">[22]Import!$B$221:$E$221</definedName>
    <definedName name="FS_F_VW_01_35097_1_8319_EUR__JV_FS_PR_EX_RATES_DATUM_REC_" localSheetId="18">[23]Import!$B$763:$F$763</definedName>
    <definedName name="FS_F_VW_01_35097_1_8319_EUR__JV_FS_PR_EX_RATES_DATUM_REC_" localSheetId="16">[23]Import!$B$763:$F$763</definedName>
    <definedName name="FS_F_VW_01_35097_1_8319_EUR__JV_FS_PR_EX_RATES_DATUM_REC_" localSheetId="21">[23]Import!$B$763:$F$763</definedName>
    <definedName name="FS_F_VW_01_35097_1_8319_EUR__JV_FS_PR_EX_RATES_DATUM_REC_" localSheetId="20">[23]Import!$B$763:$F$763</definedName>
    <definedName name="FS_F_VW_01_35097_1_8319_EUR__JV_FS_PR_EX_RATES_DATUM_REC_">[22]Import!$B$763:$F$763</definedName>
    <definedName name="FS_F_VW_01_35097_1_8319_VW__JV_FS_BIDDERS_" localSheetId="18">[23]Import!$B$890:$L$890</definedName>
    <definedName name="FS_F_VW_01_35097_1_8319_VW__JV_FS_BIDDERS_" localSheetId="16">[23]Import!$B$890:$L$890</definedName>
    <definedName name="FS_F_VW_01_35097_1_8319_VW__JV_FS_BIDDERS_" localSheetId="21">[23]Import!$B$890:$L$890</definedName>
    <definedName name="FS_F_VW_01_35097_1_8319_VW__JV_FS_BIDDERS_" localSheetId="20">[23]Import!$B$890:$L$890</definedName>
    <definedName name="FS_F_VW_01_35097_1_8319_VW__JV_FS_BIDDERS_">[22]Import!$B$890:$L$890</definedName>
    <definedName name="FS_F_VW_01_35097_1_EUR_11330__JV_FS_PR_EX_RATES_DATUM_COMP_" localSheetId="18">[23]Import!$B$638:$F$638</definedName>
    <definedName name="FS_F_VW_01_35097_1_EUR_11330__JV_FS_PR_EX_RATES_DATUM_COMP_" localSheetId="16">[23]Import!$B$638:$F$638</definedName>
    <definedName name="FS_F_VW_01_35097_1_EUR_11330__JV_FS_PR_EX_RATES_DATUM_COMP_" localSheetId="21">[23]Import!$B$638:$F$638</definedName>
    <definedName name="FS_F_VW_01_35097_1_EUR_11330__JV_FS_PR_EX_RATES_DATUM_COMP_" localSheetId="20">[23]Import!$B$638:$F$638</definedName>
    <definedName name="FS_F_VW_01_35097_1_EUR_11330__JV_FS_PR_EX_RATES_DATUM_COMP_">[22]Import!$B$638:$F$638</definedName>
    <definedName name="FS_F_VW_01_35097_1_EUR_11451__JV_FS_PR_EX_RATES_DATUM_COMP_" localSheetId="18">[23]Import!$B$639:$F$639</definedName>
    <definedName name="FS_F_VW_01_35097_1_EUR_11451__JV_FS_PR_EX_RATES_DATUM_COMP_" localSheetId="16">[23]Import!$B$639:$F$639</definedName>
    <definedName name="FS_F_VW_01_35097_1_EUR_11451__JV_FS_PR_EX_RATES_DATUM_COMP_" localSheetId="21">[23]Import!$B$639:$F$639</definedName>
    <definedName name="FS_F_VW_01_35097_1_EUR_11451__JV_FS_PR_EX_RATES_DATUM_COMP_" localSheetId="20">[23]Import!$B$639:$F$639</definedName>
    <definedName name="FS_F_VW_01_35097_1_EUR_11451__JV_FS_PR_EX_RATES_DATUM_COMP_">[22]Import!$B$639:$F$639</definedName>
    <definedName name="FS_F_VW_01_35097_1_EUR_13030__JV_FS_PR_EX_RATES_DATUM_COMP_" localSheetId="18">[23]Import!$B$661:$F$661</definedName>
    <definedName name="FS_F_VW_01_35097_1_EUR_13030__JV_FS_PR_EX_RATES_DATUM_COMP_" localSheetId="16">[23]Import!$B$661:$F$661</definedName>
    <definedName name="FS_F_VW_01_35097_1_EUR_13030__JV_FS_PR_EX_RATES_DATUM_COMP_" localSheetId="21">[23]Import!$B$661:$F$661</definedName>
    <definedName name="FS_F_VW_01_35097_1_EUR_13030__JV_FS_PR_EX_RATES_DATUM_COMP_" localSheetId="20">[23]Import!$B$661:$F$661</definedName>
    <definedName name="FS_F_VW_01_35097_1_EUR_13030__JV_FS_PR_EX_RATES_DATUM_COMP_">[22]Import!$B$661:$F$661</definedName>
    <definedName name="FS_F_VW_01_35097_1_EUR_1328__JV_FS_PR_EX_RATES_DATUM_COMP_" localSheetId="18">[23]Import!$B$641:$F$641</definedName>
    <definedName name="FS_F_VW_01_35097_1_EUR_1328__JV_FS_PR_EX_RATES_DATUM_COMP_" localSheetId="16">[23]Import!$B$641:$F$641</definedName>
    <definedName name="FS_F_VW_01_35097_1_EUR_1328__JV_FS_PR_EX_RATES_DATUM_COMP_" localSheetId="21">[23]Import!$B$641:$F$641</definedName>
    <definedName name="FS_F_VW_01_35097_1_EUR_1328__JV_FS_PR_EX_RATES_DATUM_COMP_" localSheetId="20">[23]Import!$B$641:$F$641</definedName>
    <definedName name="FS_F_VW_01_35097_1_EUR_1328__JV_FS_PR_EX_RATES_DATUM_COMP_">[22]Import!$B$641:$F$641</definedName>
    <definedName name="FS_F_VW_01_35097_1_EUR_1462__JV_FS_PR_EX_RATES_DATUM_COMP_" localSheetId="18">[23]Import!$B$642:$F$642</definedName>
    <definedName name="FS_F_VW_01_35097_1_EUR_1462__JV_FS_PR_EX_RATES_DATUM_COMP_" localSheetId="16">[23]Import!$B$642:$F$642</definedName>
    <definedName name="FS_F_VW_01_35097_1_EUR_1462__JV_FS_PR_EX_RATES_DATUM_COMP_" localSheetId="21">[23]Import!$B$642:$F$642</definedName>
    <definedName name="FS_F_VW_01_35097_1_EUR_1462__JV_FS_PR_EX_RATES_DATUM_COMP_" localSheetId="20">[23]Import!$B$642:$F$642</definedName>
    <definedName name="FS_F_VW_01_35097_1_EUR_1462__JV_FS_PR_EX_RATES_DATUM_COMP_">[22]Import!$B$642:$F$642</definedName>
    <definedName name="FS_F_VW_01_35097_1_EUR_15245__JV_FS_PR_EX_RATES_DATUM_COMP_" localSheetId="18">[23]Import!$B$650:$F$650</definedName>
    <definedName name="FS_F_VW_01_35097_1_EUR_15245__JV_FS_PR_EX_RATES_DATUM_COMP_" localSheetId="16">[23]Import!$B$650:$F$650</definedName>
    <definedName name="FS_F_VW_01_35097_1_EUR_15245__JV_FS_PR_EX_RATES_DATUM_COMP_" localSheetId="21">[23]Import!$B$650:$F$650</definedName>
    <definedName name="FS_F_VW_01_35097_1_EUR_15245__JV_FS_PR_EX_RATES_DATUM_COMP_" localSheetId="20">[23]Import!$B$650:$F$650</definedName>
    <definedName name="FS_F_VW_01_35097_1_EUR_15245__JV_FS_PR_EX_RATES_DATUM_COMP_">[22]Import!$B$650:$F$650</definedName>
    <definedName name="FS_F_VW_01_35097_1_EUR_159__JV_FS_PR_EX_RATES_DATUM_COMP_" localSheetId="18">[23]Import!$B$651:$F$651</definedName>
    <definedName name="FS_F_VW_01_35097_1_EUR_159__JV_FS_PR_EX_RATES_DATUM_COMP_" localSheetId="16">[23]Import!$B$651:$F$651</definedName>
    <definedName name="FS_F_VW_01_35097_1_EUR_159__JV_FS_PR_EX_RATES_DATUM_COMP_" localSheetId="21">[23]Import!$B$651:$F$651</definedName>
    <definedName name="FS_F_VW_01_35097_1_EUR_159__JV_FS_PR_EX_RATES_DATUM_COMP_" localSheetId="20">[23]Import!$B$651:$F$651</definedName>
    <definedName name="FS_F_VW_01_35097_1_EUR_159__JV_FS_PR_EX_RATES_DATUM_COMP_">[22]Import!$B$651:$F$651</definedName>
    <definedName name="FS_F_VW_01_35097_1_EUR_18244__JV_FS_PR_EX_RATES_DATUM_COMP_" localSheetId="18">[23]Import!$B$645:$F$645</definedName>
    <definedName name="FS_F_VW_01_35097_1_EUR_18244__JV_FS_PR_EX_RATES_DATUM_COMP_" localSheetId="16">[23]Import!$B$645:$F$645</definedName>
    <definedName name="FS_F_VW_01_35097_1_EUR_18244__JV_FS_PR_EX_RATES_DATUM_COMP_" localSheetId="21">[23]Import!$B$645:$F$645</definedName>
    <definedName name="FS_F_VW_01_35097_1_EUR_18244__JV_FS_PR_EX_RATES_DATUM_COMP_" localSheetId="20">[23]Import!$B$645:$F$645</definedName>
    <definedName name="FS_F_VW_01_35097_1_EUR_18244__JV_FS_PR_EX_RATES_DATUM_COMP_">[22]Import!$B$645:$F$645</definedName>
    <definedName name="FS_F_VW_01_35097_1_EUR_18245__JV_FS_PR_EX_RATES_DATUM_COMP_" localSheetId="18">[23]Import!$B$646:$F$646</definedName>
    <definedName name="FS_F_VW_01_35097_1_EUR_18245__JV_FS_PR_EX_RATES_DATUM_COMP_" localSheetId="16">[23]Import!$B$646:$F$646</definedName>
    <definedName name="FS_F_VW_01_35097_1_EUR_18245__JV_FS_PR_EX_RATES_DATUM_COMP_" localSheetId="21">[23]Import!$B$646:$F$646</definedName>
    <definedName name="FS_F_VW_01_35097_1_EUR_18245__JV_FS_PR_EX_RATES_DATUM_COMP_" localSheetId="20">[23]Import!$B$646:$F$646</definedName>
    <definedName name="FS_F_VW_01_35097_1_EUR_18245__JV_FS_PR_EX_RATES_DATUM_COMP_">[22]Import!$B$646:$F$646</definedName>
    <definedName name="FS_F_VW_01_35097_1_EUR_19964__JV_FS_PR_EX_RATES_DATUM_COMP_" localSheetId="18">[23]Import!$B$653:$F$653</definedName>
    <definedName name="FS_F_VW_01_35097_1_EUR_19964__JV_FS_PR_EX_RATES_DATUM_COMP_" localSheetId="16">[23]Import!$B$653:$F$653</definedName>
    <definedName name="FS_F_VW_01_35097_1_EUR_19964__JV_FS_PR_EX_RATES_DATUM_COMP_" localSheetId="21">[23]Import!$B$653:$F$653</definedName>
    <definedName name="FS_F_VW_01_35097_1_EUR_19964__JV_FS_PR_EX_RATES_DATUM_COMP_" localSheetId="20">[23]Import!$B$653:$F$653</definedName>
    <definedName name="FS_F_VW_01_35097_1_EUR_19964__JV_FS_PR_EX_RATES_DATUM_COMP_">[22]Import!$B$653:$F$653</definedName>
    <definedName name="FS_F_VW_01_35097_1_EUR_20328__JV_FS_PR_EX_RATES_DATUM_COMP_" localSheetId="18">[23]Import!$B$662:$F$662</definedName>
    <definedName name="FS_F_VW_01_35097_1_EUR_20328__JV_FS_PR_EX_RATES_DATUM_COMP_" localSheetId="16">[23]Import!$B$662:$F$662</definedName>
    <definedName name="FS_F_VW_01_35097_1_EUR_20328__JV_FS_PR_EX_RATES_DATUM_COMP_" localSheetId="21">[23]Import!$B$662:$F$662</definedName>
    <definedName name="FS_F_VW_01_35097_1_EUR_20328__JV_FS_PR_EX_RATES_DATUM_COMP_" localSheetId="20">[23]Import!$B$662:$F$662</definedName>
    <definedName name="FS_F_VW_01_35097_1_EUR_20328__JV_FS_PR_EX_RATES_DATUM_COMP_">[22]Import!$B$662:$F$662</definedName>
    <definedName name="FS_F_VW_01_35097_1_EUR_2261__JV_FS_PR_EX_RATES_DATUM_COMP_" localSheetId="18">[23]Import!$B$658:$F$658</definedName>
    <definedName name="FS_F_VW_01_35097_1_EUR_2261__JV_FS_PR_EX_RATES_DATUM_COMP_" localSheetId="16">[23]Import!$B$658:$F$658</definedName>
    <definedName name="FS_F_VW_01_35097_1_EUR_2261__JV_FS_PR_EX_RATES_DATUM_COMP_" localSheetId="21">[23]Import!$B$658:$F$658</definedName>
    <definedName name="FS_F_VW_01_35097_1_EUR_2261__JV_FS_PR_EX_RATES_DATUM_COMP_" localSheetId="20">[23]Import!$B$658:$F$658</definedName>
    <definedName name="FS_F_VW_01_35097_1_EUR_2261__JV_FS_PR_EX_RATES_DATUM_COMP_">[22]Import!$B$658:$F$658</definedName>
    <definedName name="FS_F_VW_01_35097_1_EUR_23586__JV_FS_PR_EX_RATES_DATUM_COMP_" localSheetId="18">[23]Import!$B$644:$F$644</definedName>
    <definedName name="FS_F_VW_01_35097_1_EUR_23586__JV_FS_PR_EX_RATES_DATUM_COMP_" localSheetId="16">[23]Import!$B$644:$F$644</definedName>
    <definedName name="FS_F_VW_01_35097_1_EUR_23586__JV_FS_PR_EX_RATES_DATUM_COMP_" localSheetId="21">[23]Import!$B$644:$F$644</definedName>
    <definedName name="FS_F_VW_01_35097_1_EUR_23586__JV_FS_PR_EX_RATES_DATUM_COMP_" localSheetId="20">[23]Import!$B$644:$F$644</definedName>
    <definedName name="FS_F_VW_01_35097_1_EUR_23586__JV_FS_PR_EX_RATES_DATUM_COMP_">[22]Import!$B$644:$F$644</definedName>
    <definedName name="FS_F_VW_01_35097_1_EUR_24968__JV_FS_PR_EX_RATES_DATUM_COMP_" localSheetId="18">[23]Import!$B$654:$F$654</definedName>
    <definedName name="FS_F_VW_01_35097_1_EUR_24968__JV_FS_PR_EX_RATES_DATUM_COMP_" localSheetId="16">[23]Import!$B$654:$F$654</definedName>
    <definedName name="FS_F_VW_01_35097_1_EUR_24968__JV_FS_PR_EX_RATES_DATUM_COMP_" localSheetId="21">[23]Import!$B$654:$F$654</definedName>
    <definedName name="FS_F_VW_01_35097_1_EUR_24968__JV_FS_PR_EX_RATES_DATUM_COMP_" localSheetId="20">[23]Import!$B$654:$F$654</definedName>
    <definedName name="FS_F_VW_01_35097_1_EUR_24968__JV_FS_PR_EX_RATES_DATUM_COMP_">[22]Import!$B$654:$F$654</definedName>
    <definedName name="FS_F_VW_01_35097_1_EUR_24969__JV_FS_PR_EX_RATES_DATUM_COMP_" localSheetId="18">[23]Import!$B$655:$F$655</definedName>
    <definedName name="FS_F_VW_01_35097_1_EUR_24969__JV_FS_PR_EX_RATES_DATUM_COMP_" localSheetId="16">[23]Import!$B$655:$F$655</definedName>
    <definedName name="FS_F_VW_01_35097_1_EUR_24969__JV_FS_PR_EX_RATES_DATUM_COMP_" localSheetId="21">[23]Import!$B$655:$F$655</definedName>
    <definedName name="FS_F_VW_01_35097_1_EUR_24969__JV_FS_PR_EX_RATES_DATUM_COMP_" localSheetId="20">[23]Import!$B$655:$F$655</definedName>
    <definedName name="FS_F_VW_01_35097_1_EUR_24969__JV_FS_PR_EX_RATES_DATUM_COMP_">[22]Import!$B$655:$F$655</definedName>
    <definedName name="FS_F_VW_01_35097_1_EUR_25756__JV_FS_PR_EX_RATES_DATUM_COMP_" localSheetId="18">[23]Import!$B$647:$F$647</definedName>
    <definedName name="FS_F_VW_01_35097_1_EUR_25756__JV_FS_PR_EX_RATES_DATUM_COMP_" localSheetId="16">[23]Import!$B$647:$F$647</definedName>
    <definedName name="FS_F_VW_01_35097_1_EUR_25756__JV_FS_PR_EX_RATES_DATUM_COMP_" localSheetId="21">[23]Import!$B$647:$F$647</definedName>
    <definedName name="FS_F_VW_01_35097_1_EUR_25756__JV_FS_PR_EX_RATES_DATUM_COMP_" localSheetId="20">[23]Import!$B$647:$F$647</definedName>
    <definedName name="FS_F_VW_01_35097_1_EUR_25756__JV_FS_PR_EX_RATES_DATUM_COMP_">[22]Import!$B$647:$F$647</definedName>
    <definedName name="FS_F_VW_01_35097_1_EUR_2609__JV_FS_PR_EX_RATES_DATUM_COMP_" localSheetId="18">[23]Import!$B$648:$F$648</definedName>
    <definedName name="FS_F_VW_01_35097_1_EUR_2609__JV_FS_PR_EX_RATES_DATUM_COMP_" localSheetId="16">[23]Import!$B$648:$F$648</definedName>
    <definedName name="FS_F_VW_01_35097_1_EUR_2609__JV_FS_PR_EX_RATES_DATUM_COMP_" localSheetId="21">[23]Import!$B$648:$F$648</definedName>
    <definedName name="FS_F_VW_01_35097_1_EUR_2609__JV_FS_PR_EX_RATES_DATUM_COMP_" localSheetId="20">[23]Import!$B$648:$F$648</definedName>
    <definedName name="FS_F_VW_01_35097_1_EUR_2609__JV_FS_PR_EX_RATES_DATUM_COMP_">[22]Import!$B$648:$F$648</definedName>
    <definedName name="FS_F_VW_01_35097_1_EUR_27724__JV_FS_PR_EX_RATES_DATUM_COMP_" localSheetId="18">[23]Import!$B$656:$F$656</definedName>
    <definedName name="FS_F_VW_01_35097_1_EUR_27724__JV_FS_PR_EX_RATES_DATUM_COMP_" localSheetId="16">[23]Import!$B$656:$F$656</definedName>
    <definedName name="FS_F_VW_01_35097_1_EUR_27724__JV_FS_PR_EX_RATES_DATUM_COMP_" localSheetId="21">[23]Import!$B$656:$F$656</definedName>
    <definedName name="FS_F_VW_01_35097_1_EUR_27724__JV_FS_PR_EX_RATES_DATUM_COMP_" localSheetId="20">[23]Import!$B$656:$F$656</definedName>
    <definedName name="FS_F_VW_01_35097_1_EUR_27724__JV_FS_PR_EX_RATES_DATUM_COMP_">[22]Import!$B$656:$F$656</definedName>
    <definedName name="FS_F_VW_01_35097_1_EUR_27909__JV_FS_PR_EX_RATES_DATUM_COMP_" localSheetId="18">[23]Import!$B$657:$F$657</definedName>
    <definedName name="FS_F_VW_01_35097_1_EUR_27909__JV_FS_PR_EX_RATES_DATUM_COMP_" localSheetId="16">[23]Import!$B$657:$F$657</definedName>
    <definedName name="FS_F_VW_01_35097_1_EUR_27909__JV_FS_PR_EX_RATES_DATUM_COMP_" localSheetId="21">[23]Import!$B$657:$F$657</definedName>
    <definedName name="FS_F_VW_01_35097_1_EUR_27909__JV_FS_PR_EX_RATES_DATUM_COMP_" localSheetId="20">[23]Import!$B$657:$F$657</definedName>
    <definedName name="FS_F_VW_01_35097_1_EUR_27909__JV_FS_PR_EX_RATES_DATUM_COMP_">[22]Import!$B$657:$F$657</definedName>
    <definedName name="FS_F_VW_01_35097_1_EUR_28671__JV_FS_PR_EX_RATES_DATUM_COMP_" localSheetId="18">[23]Import!$B$640:$F$640</definedName>
    <definedName name="FS_F_VW_01_35097_1_EUR_28671__JV_FS_PR_EX_RATES_DATUM_COMP_" localSheetId="16">[23]Import!$B$640:$F$640</definedName>
    <definedName name="FS_F_VW_01_35097_1_EUR_28671__JV_FS_PR_EX_RATES_DATUM_COMP_" localSheetId="21">[23]Import!$B$640:$F$640</definedName>
    <definedName name="FS_F_VW_01_35097_1_EUR_28671__JV_FS_PR_EX_RATES_DATUM_COMP_" localSheetId="20">[23]Import!$B$640:$F$640</definedName>
    <definedName name="FS_F_VW_01_35097_1_EUR_28671__JV_FS_PR_EX_RATES_DATUM_COMP_">[22]Import!$B$640:$F$640</definedName>
    <definedName name="FS_F_VW_01_35097_1_EUR_28746__JV_FS_PR_EX_RATES_DATUM_COMP_" localSheetId="18">[23]Import!$B$643:$F$643</definedName>
    <definedName name="FS_F_VW_01_35097_1_EUR_28746__JV_FS_PR_EX_RATES_DATUM_COMP_" localSheetId="16">[23]Import!$B$643:$F$643</definedName>
    <definedName name="FS_F_VW_01_35097_1_EUR_28746__JV_FS_PR_EX_RATES_DATUM_COMP_" localSheetId="21">[23]Import!$B$643:$F$643</definedName>
    <definedName name="FS_F_VW_01_35097_1_EUR_28746__JV_FS_PR_EX_RATES_DATUM_COMP_" localSheetId="20">[23]Import!$B$643:$F$643</definedName>
    <definedName name="FS_F_VW_01_35097_1_EUR_28746__JV_FS_PR_EX_RATES_DATUM_COMP_">[22]Import!$B$643:$F$643</definedName>
    <definedName name="FS_F_VW_01_35097_1_EUR_29344__JV_FS_PR_EX_RATES_DATUM_COMP_" localSheetId="18">[23]Import!$B$663:$F$663</definedName>
    <definedName name="FS_F_VW_01_35097_1_EUR_29344__JV_FS_PR_EX_RATES_DATUM_COMP_" localSheetId="16">[23]Import!$B$663:$F$663</definedName>
    <definedName name="FS_F_VW_01_35097_1_EUR_29344__JV_FS_PR_EX_RATES_DATUM_COMP_" localSheetId="21">[23]Import!$B$663:$F$663</definedName>
    <definedName name="FS_F_VW_01_35097_1_EUR_29344__JV_FS_PR_EX_RATES_DATUM_COMP_" localSheetId="20">[23]Import!$B$663:$F$663</definedName>
    <definedName name="FS_F_VW_01_35097_1_EUR_29344__JV_FS_PR_EX_RATES_DATUM_COMP_">[22]Import!$B$663:$F$663</definedName>
    <definedName name="FS_F_VW_01_35097_1_EUR_2979__JV_FS_PR_EX_RATES_DATUM_COMP_" localSheetId="18">[23]Import!$B$659:$F$659</definedName>
    <definedName name="FS_F_VW_01_35097_1_EUR_2979__JV_FS_PR_EX_RATES_DATUM_COMP_" localSheetId="16">[23]Import!$B$659:$F$659</definedName>
    <definedName name="FS_F_VW_01_35097_1_EUR_2979__JV_FS_PR_EX_RATES_DATUM_COMP_" localSheetId="21">[23]Import!$B$659:$F$659</definedName>
    <definedName name="FS_F_VW_01_35097_1_EUR_2979__JV_FS_PR_EX_RATES_DATUM_COMP_" localSheetId="20">[23]Import!$B$659:$F$659</definedName>
    <definedName name="FS_F_VW_01_35097_1_EUR_2979__JV_FS_PR_EX_RATES_DATUM_COMP_">[22]Import!$B$659:$F$659</definedName>
    <definedName name="FS_F_VW_01_35097_1_EUR_316__JV_FS_PR_EX_RATES_DATUM_COMP_" localSheetId="18">[23]Import!$B$649:$F$649</definedName>
    <definedName name="FS_F_VW_01_35097_1_EUR_316__JV_FS_PR_EX_RATES_DATUM_COMP_" localSheetId="16">[23]Import!$B$649:$F$649</definedName>
    <definedName name="FS_F_VW_01_35097_1_EUR_316__JV_FS_PR_EX_RATES_DATUM_COMP_" localSheetId="21">[23]Import!$B$649:$F$649</definedName>
    <definedName name="FS_F_VW_01_35097_1_EUR_316__JV_FS_PR_EX_RATES_DATUM_COMP_" localSheetId="20">[23]Import!$B$649:$F$649</definedName>
    <definedName name="FS_F_VW_01_35097_1_EUR_316__JV_FS_PR_EX_RATES_DATUM_COMP_">[22]Import!$B$649:$F$649</definedName>
    <definedName name="FS_F_VW_01_35097_1_EUR_3478__JV_FS_PR_EX_RATES_DATUM_COMP_" localSheetId="18">[23]Import!$B$652:$F$652</definedName>
    <definedName name="FS_F_VW_01_35097_1_EUR_3478__JV_FS_PR_EX_RATES_DATUM_COMP_" localSheetId="16">[23]Import!$B$652:$F$652</definedName>
    <definedName name="FS_F_VW_01_35097_1_EUR_3478__JV_FS_PR_EX_RATES_DATUM_COMP_" localSheetId="21">[23]Import!$B$652:$F$652</definedName>
    <definedName name="FS_F_VW_01_35097_1_EUR_3478__JV_FS_PR_EX_RATES_DATUM_COMP_" localSheetId="20">[23]Import!$B$652:$F$652</definedName>
    <definedName name="FS_F_VW_01_35097_1_EUR_3478__JV_FS_PR_EX_RATES_DATUM_COMP_">[22]Import!$B$652:$F$652</definedName>
    <definedName name="FS_F_VW_01_35097_1_EUR_38597__JV_FS_PR_EX_RATES_DATUM_COMP_" localSheetId="18">[23]Import!$B$665:$F$665</definedName>
    <definedName name="FS_F_VW_01_35097_1_EUR_38597__JV_FS_PR_EX_RATES_DATUM_COMP_" localSheetId="16">[23]Import!$B$665:$F$665</definedName>
    <definedName name="FS_F_VW_01_35097_1_EUR_38597__JV_FS_PR_EX_RATES_DATUM_COMP_" localSheetId="21">[23]Import!$B$665:$F$665</definedName>
    <definedName name="FS_F_VW_01_35097_1_EUR_38597__JV_FS_PR_EX_RATES_DATUM_COMP_" localSheetId="20">[23]Import!$B$665:$F$665</definedName>
    <definedName name="FS_F_VW_01_35097_1_EUR_38597__JV_FS_PR_EX_RATES_DATUM_COMP_">[22]Import!$B$665:$F$665</definedName>
    <definedName name="FS_F_VW_01_35097_1_EUR_43249__JV_FS_PR_EX_RATES_DATUM_COMP_" localSheetId="18">[23]Import!$B$664:$F$664</definedName>
    <definedName name="FS_F_VW_01_35097_1_EUR_43249__JV_FS_PR_EX_RATES_DATUM_COMP_" localSheetId="16">[23]Import!$B$664:$F$664</definedName>
    <definedName name="FS_F_VW_01_35097_1_EUR_43249__JV_FS_PR_EX_RATES_DATUM_COMP_" localSheetId="21">[23]Import!$B$664:$F$664</definedName>
    <definedName name="FS_F_VW_01_35097_1_EUR_43249__JV_FS_PR_EX_RATES_DATUM_COMP_" localSheetId="20">[23]Import!$B$664:$F$664</definedName>
    <definedName name="FS_F_VW_01_35097_1_EUR_43249__JV_FS_PR_EX_RATES_DATUM_COMP_">[22]Import!$B$664:$F$664</definedName>
    <definedName name="FS_F_VW_01_35097_1_EUR_8319__JV_FS_PR_EX_RATES_DATUM_COMP_" localSheetId="18">[23]Import!$B$660:$F$660</definedName>
    <definedName name="FS_F_VW_01_35097_1_EUR_8319__JV_FS_PR_EX_RATES_DATUM_COMP_" localSheetId="16">[23]Import!$B$660:$F$660</definedName>
    <definedName name="FS_F_VW_01_35097_1_EUR_8319__JV_FS_PR_EX_RATES_DATUM_COMP_" localSheetId="21">[23]Import!$B$660:$F$660</definedName>
    <definedName name="FS_F_VW_01_35097_1_EUR_8319__JV_FS_PR_EX_RATES_DATUM_COMP_" localSheetId="20">[23]Import!$B$660:$F$660</definedName>
    <definedName name="FS_F_VW_01_35097_1_EUR_8319__JV_FS_PR_EX_RATES_DATUM_COMP_">[22]Import!$B$660:$F$660</definedName>
    <definedName name="FS_F_VW_01_35097_2__FS_NEUTEILE_" localSheetId="18">[23]Import!$B$146:$D$146</definedName>
    <definedName name="FS_F_VW_01_35097_2__FS_NEUTEILE_" localSheetId="16">[23]Import!$B$146:$D$146</definedName>
    <definedName name="FS_F_VW_01_35097_2__FS_NEUTEILE_" localSheetId="21">[23]Import!$B$146:$D$146</definedName>
    <definedName name="FS_F_VW_01_35097_2__FS_NEUTEILE_" localSheetId="20">[23]Import!$B$146:$D$146</definedName>
    <definedName name="FS_F_VW_01_35097_2__FS_NEUTEILE_">[22]Import!$B$146:$D$146</definedName>
    <definedName name="FS_F_VW_01_35097_2__JV_FS_PRAESENTATIONEN_" localSheetId="18">[23]Import!$B$7:$AN$7</definedName>
    <definedName name="FS_F_VW_01_35097_2__JV_FS_PRAESENTATIONEN_" localSheetId="16">[23]Import!$B$7:$AN$7</definedName>
    <definedName name="FS_F_VW_01_35097_2__JV_FS_PRAESENTATIONEN_" localSheetId="21">[23]Import!$B$7:$AN$7</definedName>
    <definedName name="FS_F_VW_01_35097_2__JV_FS_PRAESENTATIONEN_" localSheetId="20">[23]Import!$B$7:$AN$7</definedName>
    <definedName name="FS_F_VW_01_35097_2__JV_FS_PRAESENTATIONEN_">[22]Import!$B$7:$AN$7</definedName>
    <definedName name="FS_F_VW_01_35097_2_1__V_FS_BAUSTUFE_VORGABEN_STK_" localSheetId="18">[23]Import!$B$435:$D$435</definedName>
    <definedName name="FS_F_VW_01_35097_2_1__V_FS_BAUSTUFE_VORGABEN_STK_" localSheetId="16">[23]Import!$B$435:$D$435</definedName>
    <definedName name="FS_F_VW_01_35097_2_1__V_FS_BAUSTUFE_VORGABEN_STK_" localSheetId="21">[23]Import!$B$435:$D$435</definedName>
    <definedName name="FS_F_VW_01_35097_2_1__V_FS_BAUSTUFE_VORGABEN_STK_" localSheetId="20">[23]Import!$B$435:$D$435</definedName>
    <definedName name="FS_F_VW_01_35097_2_1__V_FS_BAUSTUFE_VORGABEN_STK_">[22]Import!$B$435:$D$435</definedName>
    <definedName name="FS_F_VW_01_35097_2_11__JV_FS_BEDARFE_" localSheetId="18">[23]Import!$B$125:$E$125</definedName>
    <definedName name="FS_F_VW_01_35097_2_11__JV_FS_BEDARFE_" localSheetId="16">[23]Import!$B$125:$E$125</definedName>
    <definedName name="FS_F_VW_01_35097_2_11__JV_FS_BEDARFE_" localSheetId="21">[23]Import!$B$125:$E$125</definedName>
    <definedName name="FS_F_VW_01_35097_2_11__JV_FS_BEDARFE_" localSheetId="20">[23]Import!$B$125:$E$125</definedName>
    <definedName name="FS_F_VW_01_35097_2_11__JV_FS_BEDARFE_">[22]Import!$B$125:$E$125</definedName>
    <definedName name="FS_F_VW_01_35097_2_11_13030__JV_FS_BEDARFE_PREISE_QUOTE_" localSheetId="18">[23]Import!$B$41:$L$41</definedName>
    <definedName name="FS_F_VW_01_35097_2_11_13030__JV_FS_BEDARFE_PREISE_QUOTE_" localSheetId="16">[23]Import!$B$41:$L$41</definedName>
    <definedName name="FS_F_VW_01_35097_2_11_13030__JV_FS_BEDARFE_PREISE_QUOTE_" localSheetId="21">[23]Import!$B$41:$L$41</definedName>
    <definedName name="FS_F_VW_01_35097_2_11_13030__JV_FS_BEDARFE_PREISE_QUOTE_" localSheetId="20">[23]Import!$B$41:$L$41</definedName>
    <definedName name="FS_F_VW_01_35097_2_11_13030__JV_FS_BEDARFE_PREISE_QUOTE_">[22]Import!$B$41:$L$41</definedName>
    <definedName name="FS_F_VW_01_35097_2_11_20328__JV_FS_BEDARFE_PREISE_QUOTE_" localSheetId="18">[23]Import!$B$42:$L$42</definedName>
    <definedName name="FS_F_VW_01_35097_2_11_20328__JV_FS_BEDARFE_PREISE_QUOTE_" localSheetId="16">[23]Import!$B$42:$L$42</definedName>
    <definedName name="FS_F_VW_01_35097_2_11_20328__JV_FS_BEDARFE_PREISE_QUOTE_" localSheetId="21">[23]Import!$B$42:$L$42</definedName>
    <definedName name="FS_F_VW_01_35097_2_11_20328__JV_FS_BEDARFE_PREISE_QUOTE_" localSheetId="20">[23]Import!$B$42:$L$42</definedName>
    <definedName name="FS_F_VW_01_35097_2_11_20328__JV_FS_BEDARFE_PREISE_QUOTE_">[22]Import!$B$42:$L$42</definedName>
    <definedName name="FS_F_VW_01_35097_2_11_29344__JV_FS_BEDARFE_PREISE_QUOTE_" localSheetId="18">[23]Import!$B$43:$L$43</definedName>
    <definedName name="FS_F_VW_01_35097_2_11_29344__JV_FS_BEDARFE_PREISE_QUOTE_" localSheetId="16">[23]Import!$B$43:$L$43</definedName>
    <definedName name="FS_F_VW_01_35097_2_11_29344__JV_FS_BEDARFE_PREISE_QUOTE_" localSheetId="21">[23]Import!$B$43:$L$43</definedName>
    <definedName name="FS_F_VW_01_35097_2_11_29344__JV_FS_BEDARFE_PREISE_QUOTE_" localSheetId="20">[23]Import!$B$43:$L$43</definedName>
    <definedName name="FS_F_VW_01_35097_2_11_29344__JV_FS_BEDARFE_PREISE_QUOTE_">[22]Import!$B$43:$L$43</definedName>
    <definedName name="FS_F_VW_01_35097_2_11_2979__JV_FS_BEDARFE_PREISE_QUOTE_" localSheetId="18">[23]Import!$B$40:$L$40</definedName>
    <definedName name="FS_F_VW_01_35097_2_11_2979__JV_FS_BEDARFE_PREISE_QUOTE_" localSheetId="16">[23]Import!$B$40:$L$40</definedName>
    <definedName name="FS_F_VW_01_35097_2_11_2979__JV_FS_BEDARFE_PREISE_QUOTE_" localSheetId="21">[23]Import!$B$40:$L$40</definedName>
    <definedName name="FS_F_VW_01_35097_2_11_2979__JV_FS_BEDARFE_PREISE_QUOTE_" localSheetId="20">[23]Import!$B$40:$L$40</definedName>
    <definedName name="FS_F_VW_01_35097_2_11_2979__JV_FS_BEDARFE_PREISE_QUOTE_">[22]Import!$B$40:$L$40</definedName>
    <definedName name="FS_F_VW_01_35097_2_11_43249__JV_FS_BEDARFE_PREISE_QUOTE_" localSheetId="18">[23]Import!$B$44:$L$44</definedName>
    <definedName name="FS_F_VW_01_35097_2_11_43249__JV_FS_BEDARFE_PREISE_QUOTE_" localSheetId="16">[23]Import!$B$44:$L$44</definedName>
    <definedName name="FS_F_VW_01_35097_2_11_43249__JV_FS_BEDARFE_PREISE_QUOTE_" localSheetId="21">[23]Import!$B$44:$L$44</definedName>
    <definedName name="FS_F_VW_01_35097_2_11_43249__JV_FS_BEDARFE_PREISE_QUOTE_" localSheetId="20">[23]Import!$B$44:$L$44</definedName>
    <definedName name="FS_F_VW_01_35097_2_11_43249__JV_FS_BEDARFE_PREISE_QUOTE_">[22]Import!$B$44:$L$44</definedName>
    <definedName name="FS_F_VW_01_35097_2_11330__JV_FS_RV_AVG_PROTODATA_" localSheetId="18">[23]Import!$B$483:$E$483</definedName>
    <definedName name="FS_F_VW_01_35097_2_11330__JV_FS_RV_AVG_PROTODATA_" localSheetId="16">[23]Import!$B$483:$E$483</definedName>
    <definedName name="FS_F_VW_01_35097_2_11330__JV_FS_RV_AVG_PROTODATA_" localSheetId="21">[23]Import!$B$483:$E$483</definedName>
    <definedName name="FS_F_VW_01_35097_2_11330__JV_FS_RV_AVG_PROTODATA_" localSheetId="20">[23]Import!$B$483:$E$483</definedName>
    <definedName name="FS_F_VW_01_35097_2_11330__JV_FS_RV_AVG_PROTODATA_">[22]Import!$B$483:$E$483</definedName>
    <definedName name="FS_F_VW_01_35097_2_11330_1__JV_FS_BAUSTUFE_ANGEBOTE_WAE_" localSheetId="18">[23]Import!$B$278:$E$278</definedName>
    <definedName name="FS_F_VW_01_35097_2_11330_1__JV_FS_BAUSTUFE_ANGEBOTE_WAE_" localSheetId="16">[23]Import!$B$278:$E$278</definedName>
    <definedName name="FS_F_VW_01_35097_2_11330_1__JV_FS_BAUSTUFE_ANGEBOTE_WAE_" localSheetId="21">[23]Import!$B$278:$E$278</definedName>
    <definedName name="FS_F_VW_01_35097_2_11330_1__JV_FS_BAUSTUFE_ANGEBOTE_WAE_" localSheetId="20">[23]Import!$B$278:$E$278</definedName>
    <definedName name="FS_F_VW_01_35097_2_11330_1__JV_FS_BAUSTUFE_ANGEBOTE_WAE_">[22]Import!$B$278:$E$278</definedName>
    <definedName name="FS_F_VW_01_35097_2_11330_11__JV_FS_REC_" localSheetId="18">[23]Import!$B$1089:$Q$1089</definedName>
    <definedName name="FS_F_VW_01_35097_2_11330_11__JV_FS_REC_" localSheetId="16">[23]Import!$B$1089:$Q$1089</definedName>
    <definedName name="FS_F_VW_01_35097_2_11330_11__JV_FS_REC_" localSheetId="21">[23]Import!$B$1089:$Q$1089</definedName>
    <definedName name="FS_F_VW_01_35097_2_11330_11__JV_FS_REC_" localSheetId="20">[23]Import!$B$1089:$Q$1089</definedName>
    <definedName name="FS_F_VW_01_35097_2_11330_11__JV_FS_REC_">[22]Import!$B$1089:$Q$1089</definedName>
    <definedName name="FS_F_VW_01_35097_2_11330_2__JV_FS_BAUSTUFE_ANGEBOTE_WAE_" localSheetId="18">[23]Import!$B$279:$E$279</definedName>
    <definedName name="FS_F_VW_01_35097_2_11330_2__JV_FS_BAUSTUFE_ANGEBOTE_WAE_" localSheetId="16">[23]Import!$B$279:$E$279</definedName>
    <definedName name="FS_F_VW_01_35097_2_11330_2__JV_FS_BAUSTUFE_ANGEBOTE_WAE_" localSheetId="21">[23]Import!$B$279:$E$279</definedName>
    <definedName name="FS_F_VW_01_35097_2_11330_2__JV_FS_BAUSTUFE_ANGEBOTE_WAE_" localSheetId="20">[23]Import!$B$279:$E$279</definedName>
    <definedName name="FS_F_VW_01_35097_2_11330_2__JV_FS_BAUSTUFE_ANGEBOTE_WAE_">[22]Import!$B$279:$E$279</definedName>
    <definedName name="FS_F_VW_01_35097_2_11330_28__JV_FS_REC_" localSheetId="18">[23]Import!$B$1090:$Q$1090</definedName>
    <definedName name="FS_F_VW_01_35097_2_11330_28__JV_FS_REC_" localSheetId="16">[23]Import!$B$1090:$Q$1090</definedName>
    <definedName name="FS_F_VW_01_35097_2_11330_28__JV_FS_REC_" localSheetId="21">[23]Import!$B$1090:$Q$1090</definedName>
    <definedName name="FS_F_VW_01_35097_2_11330_28__JV_FS_REC_" localSheetId="20">[23]Import!$B$1090:$Q$1090</definedName>
    <definedName name="FS_F_VW_01_35097_2_11330_28__JV_FS_REC_">[22]Import!$B$1090:$Q$1090</definedName>
    <definedName name="FS_F_VW_01_35097_2_11330_37__JV_FS_REC_" localSheetId="18">[23]Import!$B$1091:$Q$1091</definedName>
    <definedName name="FS_F_VW_01_35097_2_11330_37__JV_FS_REC_" localSheetId="16">[23]Import!$B$1091:$Q$1091</definedName>
    <definedName name="FS_F_VW_01_35097_2_11330_37__JV_FS_REC_" localSheetId="21">[23]Import!$B$1091:$Q$1091</definedName>
    <definedName name="FS_F_VW_01_35097_2_11330_37__JV_FS_REC_" localSheetId="20">[23]Import!$B$1091:$Q$1091</definedName>
    <definedName name="FS_F_VW_01_35097_2_11330_37__JV_FS_REC_">[22]Import!$B$1091:$Q$1091</definedName>
    <definedName name="FS_F_VW_01_35097_2_11330_46__JV_FS_REC_" localSheetId="18">[23]Import!$B$1092:$Q$1092</definedName>
    <definedName name="FS_F_VW_01_35097_2_11330_46__JV_FS_REC_" localSheetId="16">[23]Import!$B$1092:$Q$1092</definedName>
    <definedName name="FS_F_VW_01_35097_2_11330_46__JV_FS_REC_" localSheetId="21">[23]Import!$B$1092:$Q$1092</definedName>
    <definedName name="FS_F_VW_01_35097_2_11330_46__JV_FS_REC_" localSheetId="20">[23]Import!$B$1092:$Q$1092</definedName>
    <definedName name="FS_F_VW_01_35097_2_11330_46__JV_FS_REC_">[22]Import!$B$1092:$Q$1092</definedName>
    <definedName name="FS_F_VW_01_35097_2_11330_68__JV_FS_REC_" localSheetId="18">[23]Import!$B$1093:$Q$1093</definedName>
    <definedName name="FS_F_VW_01_35097_2_11330_68__JV_FS_REC_" localSheetId="16">[23]Import!$B$1093:$Q$1093</definedName>
    <definedName name="FS_F_VW_01_35097_2_11330_68__JV_FS_REC_" localSheetId="21">[23]Import!$B$1093:$Q$1093</definedName>
    <definedName name="FS_F_VW_01_35097_2_11330_68__JV_FS_REC_" localSheetId="20">[23]Import!$B$1093:$Q$1093</definedName>
    <definedName name="FS_F_VW_01_35097_2_11330_68__JV_FS_REC_">[22]Import!$B$1093:$Q$1093</definedName>
    <definedName name="FS_F_VW_01_35097_2_11330_BR__JV_FS_BIDDERS_" localSheetId="18">[23]Import!$B$903:$L$903</definedName>
    <definedName name="FS_F_VW_01_35097_2_11330_BR__JV_FS_BIDDERS_" localSheetId="16">[23]Import!$B$903:$L$903</definedName>
    <definedName name="FS_F_VW_01_35097_2_11330_BR__JV_FS_BIDDERS_" localSheetId="21">[23]Import!$B$903:$L$903</definedName>
    <definedName name="FS_F_VW_01_35097_2_11330_BR__JV_FS_BIDDERS_" localSheetId="20">[23]Import!$B$903:$L$903</definedName>
    <definedName name="FS_F_VW_01_35097_2_11330_BR__JV_FS_BIDDERS_">[22]Import!$B$903:$L$903</definedName>
    <definedName name="FS_F_VW_01_35097_2_11330_EUR__JV_FS_PR_EX_RATES_DATUM_REC_" localSheetId="18">[23]Import!$B$792:$F$792</definedName>
    <definedName name="FS_F_VW_01_35097_2_11330_EUR__JV_FS_PR_EX_RATES_DATUM_REC_" localSheetId="16">[23]Import!$B$792:$F$792</definedName>
    <definedName name="FS_F_VW_01_35097_2_11330_EUR__JV_FS_PR_EX_RATES_DATUM_REC_" localSheetId="21">[23]Import!$B$792:$F$792</definedName>
    <definedName name="FS_F_VW_01_35097_2_11330_EUR__JV_FS_PR_EX_RATES_DATUM_REC_" localSheetId="20">[23]Import!$B$792:$F$792</definedName>
    <definedName name="FS_F_VW_01_35097_2_11330_EUR__JV_FS_PR_EX_RATES_DATUM_REC_">[22]Import!$B$792:$F$792</definedName>
    <definedName name="FS_F_VW_01_35097_2_11451__JV_FS_RV_AVG_PROTODATA_" localSheetId="18">[23]Import!$B$484:$E$484</definedName>
    <definedName name="FS_F_VW_01_35097_2_11451__JV_FS_RV_AVG_PROTODATA_" localSheetId="16">[23]Import!$B$484:$E$484</definedName>
    <definedName name="FS_F_VW_01_35097_2_11451__JV_FS_RV_AVG_PROTODATA_" localSheetId="21">[23]Import!$B$484:$E$484</definedName>
    <definedName name="FS_F_VW_01_35097_2_11451__JV_FS_RV_AVG_PROTODATA_" localSheetId="20">[23]Import!$B$484:$E$484</definedName>
    <definedName name="FS_F_VW_01_35097_2_11451__JV_FS_RV_AVG_PROTODATA_">[22]Import!$B$484:$E$484</definedName>
    <definedName name="FS_F_VW_01_35097_2_11451_1__JV_FS_BAUSTUFE_ANGEBOTE_WAE_" localSheetId="18">[23]Import!$B$280:$E$280</definedName>
    <definedName name="FS_F_VW_01_35097_2_11451_1__JV_FS_BAUSTUFE_ANGEBOTE_WAE_" localSheetId="16">[23]Import!$B$280:$E$280</definedName>
    <definedName name="FS_F_VW_01_35097_2_11451_1__JV_FS_BAUSTUFE_ANGEBOTE_WAE_" localSheetId="21">[23]Import!$B$280:$E$280</definedName>
    <definedName name="FS_F_VW_01_35097_2_11451_1__JV_FS_BAUSTUFE_ANGEBOTE_WAE_" localSheetId="20">[23]Import!$B$280:$E$280</definedName>
    <definedName name="FS_F_VW_01_35097_2_11451_1__JV_FS_BAUSTUFE_ANGEBOTE_WAE_">[22]Import!$B$280:$E$280</definedName>
    <definedName name="FS_F_VW_01_35097_2_11451_2__JV_FS_BAUSTUFE_ANGEBOTE_WAE_" localSheetId="18">[23]Import!$B$281:$E$281</definedName>
    <definedName name="FS_F_VW_01_35097_2_11451_2__JV_FS_BAUSTUFE_ANGEBOTE_WAE_" localSheetId="16">[23]Import!$B$281:$E$281</definedName>
    <definedName name="FS_F_VW_01_35097_2_11451_2__JV_FS_BAUSTUFE_ANGEBOTE_WAE_" localSheetId="21">[23]Import!$B$281:$E$281</definedName>
    <definedName name="FS_F_VW_01_35097_2_11451_2__JV_FS_BAUSTUFE_ANGEBOTE_WAE_" localSheetId="20">[23]Import!$B$281:$E$281</definedName>
    <definedName name="FS_F_VW_01_35097_2_11451_2__JV_FS_BAUSTUFE_ANGEBOTE_WAE_">[22]Import!$B$281:$E$281</definedName>
    <definedName name="FS_F_VW_01_35097_2_11451_BR__JV_FS_BIDDERS_" localSheetId="18">[23]Import!$B$910:$L$910</definedName>
    <definedName name="FS_F_VW_01_35097_2_11451_BR__JV_FS_BIDDERS_" localSheetId="16">[23]Import!$B$910:$L$910</definedName>
    <definedName name="FS_F_VW_01_35097_2_11451_BR__JV_FS_BIDDERS_" localSheetId="21">[23]Import!$B$910:$L$910</definedName>
    <definedName name="FS_F_VW_01_35097_2_11451_BR__JV_FS_BIDDERS_" localSheetId="20">[23]Import!$B$910:$L$910</definedName>
    <definedName name="FS_F_VW_01_35097_2_11451_BR__JV_FS_BIDDERS_">[22]Import!$B$910:$L$910</definedName>
    <definedName name="FS_F_VW_01_35097_2_11451_EUR__JV_FS_PR_EX_RATES_DATUM_REC_" localSheetId="18">[23]Import!$B$793:$F$793</definedName>
    <definedName name="FS_F_VW_01_35097_2_11451_EUR__JV_FS_PR_EX_RATES_DATUM_REC_" localSheetId="16">[23]Import!$B$793:$F$793</definedName>
    <definedName name="FS_F_VW_01_35097_2_11451_EUR__JV_FS_PR_EX_RATES_DATUM_REC_" localSheetId="21">[23]Import!$B$793:$F$793</definedName>
    <definedName name="FS_F_VW_01_35097_2_11451_EUR__JV_FS_PR_EX_RATES_DATUM_REC_" localSheetId="20">[23]Import!$B$793:$F$793</definedName>
    <definedName name="FS_F_VW_01_35097_2_11451_EUR__JV_FS_PR_EX_RATES_DATUM_REC_">[22]Import!$B$793:$F$793</definedName>
    <definedName name="FS_F_VW_01_35097_2_13030__JV_FS_ANGEBOTSUEBERSICHT_" localSheetId="18">[23]Import!$B$159:$D$159</definedName>
    <definedName name="FS_F_VW_01_35097_2_13030__JV_FS_ANGEBOTSUEBERSICHT_" localSheetId="16">[23]Import!$B$159:$D$159</definedName>
    <definedName name="FS_F_VW_01_35097_2_13030__JV_FS_ANGEBOTSUEBERSICHT_" localSheetId="21">[23]Import!$B$159:$D$159</definedName>
    <definedName name="FS_F_VW_01_35097_2_13030__JV_FS_ANGEBOTSUEBERSICHT_" localSheetId="20">[23]Import!$B$159:$D$159</definedName>
    <definedName name="FS_F_VW_01_35097_2_13030__JV_FS_ANGEBOTSUEBERSICHT_">[22]Import!$B$159:$D$159</definedName>
    <definedName name="FS_F_VW_01_35097_2_13030__JV_FS_AVG_PRICE_" localSheetId="18">[23]Import!$B$185:$F$185</definedName>
    <definedName name="FS_F_VW_01_35097_2_13030__JV_FS_AVG_PRICE_" localSheetId="16">[23]Import!$B$185:$F$185</definedName>
    <definedName name="FS_F_VW_01_35097_2_13030__JV_FS_AVG_PRICE_" localSheetId="21">[23]Import!$B$185:$F$185</definedName>
    <definedName name="FS_F_VW_01_35097_2_13030__JV_FS_AVG_PRICE_" localSheetId="20">[23]Import!$B$185:$F$185</definedName>
    <definedName name="FS_F_VW_01_35097_2_13030__JV_FS_AVG_PRICE_">[22]Import!$B$185:$F$185</definedName>
    <definedName name="FS_F_VW_01_35097_2_13030__JV_FS_BWERTSHEET_" localSheetId="18">[23]Import!$B$619:$AH$619</definedName>
    <definedName name="FS_F_VW_01_35097_2_13030__JV_FS_BWERTSHEET_" localSheetId="16">[23]Import!$B$619:$AH$619</definedName>
    <definedName name="FS_F_VW_01_35097_2_13030__JV_FS_BWERTSHEET_" localSheetId="21">[23]Import!$B$619:$AH$619</definedName>
    <definedName name="FS_F_VW_01_35097_2_13030__JV_FS_BWERTSHEET_" localSheetId="20">[23]Import!$B$619:$AH$619</definedName>
    <definedName name="FS_F_VW_01_35097_2_13030__JV_FS_BWERTSHEET_">[22]Import!$B$619:$AH$619</definedName>
    <definedName name="FS_F_VW_01_35097_2_13030__JV_FS_COMPARISON_" localSheetId="18">[23]Import!$B$569:$S$569</definedName>
    <definedName name="FS_F_VW_01_35097_2_13030__JV_FS_COMPARISON_" localSheetId="16">[23]Import!$B$569:$S$569</definedName>
    <definedName name="FS_F_VW_01_35097_2_13030__JV_FS_COMPARISON_" localSheetId="21">[23]Import!$B$569:$S$569</definedName>
    <definedName name="FS_F_VW_01_35097_2_13030__JV_FS_COMPARISON_" localSheetId="20">[23]Import!$B$569:$S$569</definedName>
    <definedName name="FS_F_VW_01_35097_2_13030__JV_FS_COMPARISON_">[22]Import!$B$569:$S$569</definedName>
    <definedName name="FS_F_VW_01_35097_2_13030__JV_FS_REC_LIEF_" localSheetId="18">[23]Import!$B$1300:$P$1300</definedName>
    <definedName name="FS_F_VW_01_35097_2_13030__JV_FS_REC_LIEF_" localSheetId="16">[23]Import!$B$1300:$P$1300</definedName>
    <definedName name="FS_F_VW_01_35097_2_13030__JV_FS_REC_LIEF_" localSheetId="21">[23]Import!$B$1300:$P$1300</definedName>
    <definedName name="FS_F_VW_01_35097_2_13030__JV_FS_REC_LIEF_" localSheetId="20">[23]Import!$B$1300:$P$1300</definedName>
    <definedName name="FS_F_VW_01_35097_2_13030__JV_FS_REC_LIEF_">[22]Import!$B$1300:$P$1300</definedName>
    <definedName name="FS_F_VW_01_35097_2_13030__JV_FS_RV_AVG_PROTODATA_" localSheetId="18">[23]Import!$B$485:$E$485</definedName>
    <definedName name="FS_F_VW_01_35097_2_13030__JV_FS_RV_AVG_PROTODATA_" localSheetId="16">[23]Import!$B$485:$E$485</definedName>
    <definedName name="FS_F_VW_01_35097_2_13030__JV_FS_RV_AVG_PROTODATA_" localSheetId="21">[23]Import!$B$485:$E$485</definedName>
    <definedName name="FS_F_VW_01_35097_2_13030__JV_FS_RV_AVG_PROTODATA_" localSheetId="20">[23]Import!$B$485:$E$485</definedName>
    <definedName name="FS_F_VW_01_35097_2_13030__JV_FS_RV_AVG_PROTODATA_">[22]Import!$B$485:$E$485</definedName>
    <definedName name="FS_F_VW_01_35097_2_13030__JV_FS_RV_LTERM_PNACHLASS_" localSheetId="18">[23]Import!$B$594:$X$594</definedName>
    <definedName name="FS_F_VW_01_35097_2_13030__JV_FS_RV_LTERM_PNACHLASS_" localSheetId="16">[23]Import!$B$594:$X$594</definedName>
    <definedName name="FS_F_VW_01_35097_2_13030__JV_FS_RV_LTERM_PNACHLASS_" localSheetId="21">[23]Import!$B$594:$X$594</definedName>
    <definedName name="FS_F_VW_01_35097_2_13030__JV_FS_RV_LTERM_PNACHLASS_" localSheetId="20">[23]Import!$B$594:$X$594</definedName>
    <definedName name="FS_F_VW_01_35097_2_13030__JV_FS_RV_LTERM_PNACHLASS_">[22]Import!$B$594:$X$594</definedName>
    <definedName name="FS_F_VW_01_35097_2_13030_1__JV_FS_BAUSTUFE_ANGEBOTE_WAE_" localSheetId="18">[23]Import!$B$282:$E$282</definedName>
    <definedName name="FS_F_VW_01_35097_2_13030_1__JV_FS_BAUSTUFE_ANGEBOTE_WAE_" localSheetId="16">[23]Import!$B$282:$E$282</definedName>
    <definedName name="FS_F_VW_01_35097_2_13030_1__JV_FS_BAUSTUFE_ANGEBOTE_WAE_" localSheetId="21">[23]Import!$B$282:$E$282</definedName>
    <definedName name="FS_F_VW_01_35097_2_13030_1__JV_FS_BAUSTUFE_ANGEBOTE_WAE_" localSheetId="20">[23]Import!$B$282:$E$282</definedName>
    <definedName name="FS_F_VW_01_35097_2_13030_1__JV_FS_BAUSTUFE_ANGEBOTE_WAE_">[22]Import!$B$282:$E$282</definedName>
    <definedName name="FS_F_VW_01_35097_2_13030_11__JV_FS_REC_" localSheetId="18">[23]Import!$B$1094:$Q$1094</definedName>
    <definedName name="FS_F_VW_01_35097_2_13030_11__JV_FS_REC_" localSheetId="16">[23]Import!$B$1094:$Q$1094</definedName>
    <definedName name="FS_F_VW_01_35097_2_13030_11__JV_FS_REC_" localSheetId="21">[23]Import!$B$1094:$Q$1094</definedName>
    <definedName name="FS_F_VW_01_35097_2_13030_11__JV_FS_REC_" localSheetId="20">[23]Import!$B$1094:$Q$1094</definedName>
    <definedName name="FS_F_VW_01_35097_2_13030_11__JV_FS_REC_">[22]Import!$B$1094:$Q$1094</definedName>
    <definedName name="FS_F_VW_01_35097_2_13030_2__JV_FS_BAUSTUFE_ANGEBOTE_WAE_" localSheetId="18">[23]Import!$B$283:$E$283</definedName>
    <definedName name="FS_F_VW_01_35097_2_13030_2__JV_FS_BAUSTUFE_ANGEBOTE_WAE_" localSheetId="16">[23]Import!$B$283:$E$283</definedName>
    <definedName name="FS_F_VW_01_35097_2_13030_2__JV_FS_BAUSTUFE_ANGEBOTE_WAE_" localSheetId="21">[23]Import!$B$283:$E$283</definedName>
    <definedName name="FS_F_VW_01_35097_2_13030_2__JV_FS_BAUSTUFE_ANGEBOTE_WAE_" localSheetId="20">[23]Import!$B$283:$E$283</definedName>
    <definedName name="FS_F_VW_01_35097_2_13030_2__JV_FS_BAUSTUFE_ANGEBOTE_WAE_">[22]Import!$B$283:$E$283</definedName>
    <definedName name="FS_F_VW_01_35097_2_13030_28__JV_FS_REC_" localSheetId="18">[23]Import!$B$1095:$Q$1095</definedName>
    <definedName name="FS_F_VW_01_35097_2_13030_28__JV_FS_REC_" localSheetId="16">[23]Import!$B$1095:$Q$1095</definedName>
    <definedName name="FS_F_VW_01_35097_2_13030_28__JV_FS_REC_" localSheetId="21">[23]Import!$B$1095:$Q$1095</definedName>
    <definedName name="FS_F_VW_01_35097_2_13030_28__JV_FS_REC_" localSheetId="20">[23]Import!$B$1095:$Q$1095</definedName>
    <definedName name="FS_F_VW_01_35097_2_13030_28__JV_FS_REC_">[22]Import!$B$1095:$Q$1095</definedName>
    <definedName name="FS_F_VW_01_35097_2_13030_37__JV_FS_REC_" localSheetId="18">[23]Import!$B$1096:$Q$1096</definedName>
    <definedName name="FS_F_VW_01_35097_2_13030_37__JV_FS_REC_" localSheetId="16">[23]Import!$B$1096:$Q$1096</definedName>
    <definedName name="FS_F_VW_01_35097_2_13030_37__JV_FS_REC_" localSheetId="21">[23]Import!$B$1096:$Q$1096</definedName>
    <definedName name="FS_F_VW_01_35097_2_13030_37__JV_FS_REC_" localSheetId="20">[23]Import!$B$1096:$Q$1096</definedName>
    <definedName name="FS_F_VW_01_35097_2_13030_37__JV_FS_REC_">[22]Import!$B$1096:$Q$1096</definedName>
    <definedName name="FS_F_VW_01_35097_2_13030_46__JV_FS_REC_" localSheetId="18">[23]Import!$B$1097:$Q$1097</definedName>
    <definedName name="FS_F_VW_01_35097_2_13030_46__JV_FS_REC_" localSheetId="16">[23]Import!$B$1097:$Q$1097</definedName>
    <definedName name="FS_F_VW_01_35097_2_13030_46__JV_FS_REC_" localSheetId="21">[23]Import!$B$1097:$Q$1097</definedName>
    <definedName name="FS_F_VW_01_35097_2_13030_46__JV_FS_REC_" localSheetId="20">[23]Import!$B$1097:$Q$1097</definedName>
    <definedName name="FS_F_VW_01_35097_2_13030_46__JV_FS_REC_">[22]Import!$B$1097:$Q$1097</definedName>
    <definedName name="FS_F_VW_01_35097_2_13030_68__JV_FS_REC_" localSheetId="18">[23]Import!$B$1098:$Q$1098</definedName>
    <definedName name="FS_F_VW_01_35097_2_13030_68__JV_FS_REC_" localSheetId="16">[23]Import!$B$1098:$Q$1098</definedName>
    <definedName name="FS_F_VW_01_35097_2_13030_68__JV_FS_REC_" localSheetId="21">[23]Import!$B$1098:$Q$1098</definedName>
    <definedName name="FS_F_VW_01_35097_2_13030_68__JV_FS_REC_" localSheetId="20">[23]Import!$B$1098:$Q$1098</definedName>
    <definedName name="FS_F_VW_01_35097_2_13030_68__JV_FS_REC_">[22]Import!$B$1098:$Q$1098</definedName>
    <definedName name="FS_F_VW_01_35097_2_13030_EUR__JV_FS_PR_EX_RATES_DATUM_REC_" localSheetId="18">[23]Import!$B$794:$F$794</definedName>
    <definedName name="FS_F_VW_01_35097_2_13030_EUR__JV_FS_PR_EX_RATES_DATUM_REC_" localSheetId="16">[23]Import!$B$794:$F$794</definedName>
    <definedName name="FS_F_VW_01_35097_2_13030_EUR__JV_FS_PR_EX_RATES_DATUM_REC_" localSheetId="21">[23]Import!$B$794:$F$794</definedName>
    <definedName name="FS_F_VW_01_35097_2_13030_EUR__JV_FS_PR_EX_RATES_DATUM_REC_" localSheetId="20">[23]Import!$B$794:$F$794</definedName>
    <definedName name="FS_F_VW_01_35097_2_13030_EUR__JV_FS_PR_EX_RATES_DATUM_REC_">[22]Import!$B$794:$F$794</definedName>
    <definedName name="FS_F_VW_01_35097_2_13030_VW__JV_FS_BIDDERS_" localSheetId="18">[23]Import!$B$901:$L$901</definedName>
    <definedName name="FS_F_VW_01_35097_2_13030_VW__JV_FS_BIDDERS_" localSheetId="16">[23]Import!$B$901:$L$901</definedName>
    <definedName name="FS_F_VW_01_35097_2_13030_VW__JV_FS_BIDDERS_" localSheetId="21">[23]Import!$B$901:$L$901</definedName>
    <definedName name="FS_F_VW_01_35097_2_13030_VW__JV_FS_BIDDERS_" localSheetId="20">[23]Import!$B$901:$L$901</definedName>
    <definedName name="FS_F_VW_01_35097_2_13030_VW__JV_FS_BIDDERS_">[22]Import!$B$901:$L$901</definedName>
    <definedName name="FS_F_VW_01_35097_2_1328__JV_FS_RV_AVG_PROTODATA_" localSheetId="18">[23]Import!$B$476:$E$476</definedName>
    <definedName name="FS_F_VW_01_35097_2_1328__JV_FS_RV_AVG_PROTODATA_" localSheetId="16">[23]Import!$B$476:$E$476</definedName>
    <definedName name="FS_F_VW_01_35097_2_1328__JV_FS_RV_AVG_PROTODATA_" localSheetId="21">[23]Import!$B$476:$E$476</definedName>
    <definedName name="FS_F_VW_01_35097_2_1328__JV_FS_RV_AVG_PROTODATA_" localSheetId="20">[23]Import!$B$476:$E$476</definedName>
    <definedName name="FS_F_VW_01_35097_2_1328__JV_FS_RV_AVG_PROTODATA_">[22]Import!$B$476:$E$476</definedName>
    <definedName name="FS_F_VW_01_35097_2_1328_1__JV_FS_BAUSTUFE_ANGEBOTE_WAE_" localSheetId="18">[23]Import!$B$264:$E$264</definedName>
    <definedName name="FS_F_VW_01_35097_2_1328_1__JV_FS_BAUSTUFE_ANGEBOTE_WAE_" localSheetId="16">[23]Import!$B$264:$E$264</definedName>
    <definedName name="FS_F_VW_01_35097_2_1328_1__JV_FS_BAUSTUFE_ANGEBOTE_WAE_" localSheetId="21">[23]Import!$B$264:$E$264</definedName>
    <definedName name="FS_F_VW_01_35097_2_1328_1__JV_FS_BAUSTUFE_ANGEBOTE_WAE_" localSheetId="20">[23]Import!$B$264:$E$264</definedName>
    <definedName name="FS_F_VW_01_35097_2_1328_1__JV_FS_BAUSTUFE_ANGEBOTE_WAE_">[22]Import!$B$264:$E$264</definedName>
    <definedName name="FS_F_VW_01_35097_2_1328_2__JV_FS_BAUSTUFE_ANGEBOTE_WAE_" localSheetId="18">[23]Import!$B$265:$E$265</definedName>
    <definedName name="FS_F_VW_01_35097_2_1328_2__JV_FS_BAUSTUFE_ANGEBOTE_WAE_" localSheetId="16">[23]Import!$B$265:$E$265</definedName>
    <definedName name="FS_F_VW_01_35097_2_1328_2__JV_FS_BAUSTUFE_ANGEBOTE_WAE_" localSheetId="21">[23]Import!$B$265:$E$265</definedName>
    <definedName name="FS_F_VW_01_35097_2_1328_2__JV_FS_BAUSTUFE_ANGEBOTE_WAE_" localSheetId="20">[23]Import!$B$265:$E$265</definedName>
    <definedName name="FS_F_VW_01_35097_2_1328_2__JV_FS_BAUSTUFE_ANGEBOTE_WAE_">[22]Import!$B$265:$E$265</definedName>
    <definedName name="FS_F_VW_01_35097_2_1328_BX__JV_FS_BIDDERS_" localSheetId="18">[23]Import!$B$913:$L$913</definedName>
    <definedName name="FS_F_VW_01_35097_2_1328_BX__JV_FS_BIDDERS_" localSheetId="16">[23]Import!$B$913:$L$913</definedName>
    <definedName name="FS_F_VW_01_35097_2_1328_BX__JV_FS_BIDDERS_" localSheetId="21">[23]Import!$B$913:$L$913</definedName>
    <definedName name="FS_F_VW_01_35097_2_1328_BX__JV_FS_BIDDERS_" localSheetId="20">[23]Import!$B$913:$L$913</definedName>
    <definedName name="FS_F_VW_01_35097_2_1328_BX__JV_FS_BIDDERS_">[22]Import!$B$913:$L$913</definedName>
    <definedName name="FS_F_VW_01_35097_2_1328_EUR__JV_FS_PR_EX_RATES_DATUM_REC_" localSheetId="18">[23]Import!$B$785:$F$785</definedName>
    <definedName name="FS_F_VW_01_35097_2_1328_EUR__JV_FS_PR_EX_RATES_DATUM_REC_" localSheetId="16">[23]Import!$B$785:$F$785</definedName>
    <definedName name="FS_F_VW_01_35097_2_1328_EUR__JV_FS_PR_EX_RATES_DATUM_REC_" localSheetId="21">[23]Import!$B$785:$F$785</definedName>
    <definedName name="FS_F_VW_01_35097_2_1328_EUR__JV_FS_PR_EX_RATES_DATUM_REC_" localSheetId="20">[23]Import!$B$785:$F$785</definedName>
    <definedName name="FS_F_VW_01_35097_2_1328_EUR__JV_FS_PR_EX_RATES_DATUM_REC_">[22]Import!$B$785:$F$785</definedName>
    <definedName name="FS_F_VW_01_35097_2_1462__JV_FS_RV_AVG_PROTODATA_" localSheetId="18">[23]Import!$B$477:$E$477</definedName>
    <definedName name="FS_F_VW_01_35097_2_1462__JV_FS_RV_AVG_PROTODATA_" localSheetId="16">[23]Import!$B$477:$E$477</definedName>
    <definedName name="FS_F_VW_01_35097_2_1462__JV_FS_RV_AVG_PROTODATA_" localSheetId="21">[23]Import!$B$477:$E$477</definedName>
    <definedName name="FS_F_VW_01_35097_2_1462__JV_FS_RV_AVG_PROTODATA_" localSheetId="20">[23]Import!$B$477:$E$477</definedName>
    <definedName name="FS_F_VW_01_35097_2_1462__JV_FS_RV_AVG_PROTODATA_">[22]Import!$B$477:$E$477</definedName>
    <definedName name="FS_F_VW_01_35097_2_1462_1__JV_FS_BAUSTUFE_ANGEBOTE_WAE_" localSheetId="18">[23]Import!$B$266:$E$266</definedName>
    <definedName name="FS_F_VW_01_35097_2_1462_1__JV_FS_BAUSTUFE_ANGEBOTE_WAE_" localSheetId="16">[23]Import!$B$266:$E$266</definedName>
    <definedName name="FS_F_VW_01_35097_2_1462_1__JV_FS_BAUSTUFE_ANGEBOTE_WAE_" localSheetId="21">[23]Import!$B$266:$E$266</definedName>
    <definedName name="FS_F_VW_01_35097_2_1462_1__JV_FS_BAUSTUFE_ANGEBOTE_WAE_" localSheetId="20">[23]Import!$B$266:$E$266</definedName>
    <definedName name="FS_F_VW_01_35097_2_1462_1__JV_FS_BAUSTUFE_ANGEBOTE_WAE_">[22]Import!$B$266:$E$266</definedName>
    <definedName name="FS_F_VW_01_35097_2_1462_11__JV_FS_REC_" localSheetId="18">[23]Import!$B$1069:$Q$1069</definedName>
    <definedName name="FS_F_VW_01_35097_2_1462_11__JV_FS_REC_" localSheetId="16">[23]Import!$B$1069:$Q$1069</definedName>
    <definedName name="FS_F_VW_01_35097_2_1462_11__JV_FS_REC_" localSheetId="21">[23]Import!$B$1069:$Q$1069</definedName>
    <definedName name="FS_F_VW_01_35097_2_1462_11__JV_FS_REC_" localSheetId="20">[23]Import!$B$1069:$Q$1069</definedName>
    <definedName name="FS_F_VW_01_35097_2_1462_11__JV_FS_REC_">[22]Import!$B$1069:$Q$1069</definedName>
    <definedName name="FS_F_VW_01_35097_2_1462_2__JV_FS_BAUSTUFE_ANGEBOTE_WAE_" localSheetId="18">[23]Import!$B$267:$E$267</definedName>
    <definedName name="FS_F_VW_01_35097_2_1462_2__JV_FS_BAUSTUFE_ANGEBOTE_WAE_" localSheetId="16">[23]Import!$B$267:$E$267</definedName>
    <definedName name="FS_F_VW_01_35097_2_1462_2__JV_FS_BAUSTUFE_ANGEBOTE_WAE_" localSheetId="21">[23]Import!$B$267:$E$267</definedName>
    <definedName name="FS_F_VW_01_35097_2_1462_2__JV_FS_BAUSTUFE_ANGEBOTE_WAE_" localSheetId="20">[23]Import!$B$267:$E$267</definedName>
    <definedName name="FS_F_VW_01_35097_2_1462_2__JV_FS_BAUSTUFE_ANGEBOTE_WAE_">[22]Import!$B$267:$E$267</definedName>
    <definedName name="FS_F_VW_01_35097_2_1462_28__JV_FS_REC_" localSheetId="18">[23]Import!$B$1070:$Q$1070</definedName>
    <definedName name="FS_F_VW_01_35097_2_1462_28__JV_FS_REC_" localSheetId="16">[23]Import!$B$1070:$Q$1070</definedName>
    <definedName name="FS_F_VW_01_35097_2_1462_28__JV_FS_REC_" localSheetId="21">[23]Import!$B$1070:$Q$1070</definedName>
    <definedName name="FS_F_VW_01_35097_2_1462_28__JV_FS_REC_" localSheetId="20">[23]Import!$B$1070:$Q$1070</definedName>
    <definedName name="FS_F_VW_01_35097_2_1462_28__JV_FS_REC_">[22]Import!$B$1070:$Q$1070</definedName>
    <definedName name="FS_F_VW_01_35097_2_1462_37__JV_FS_REC_" localSheetId="18">[23]Import!$B$1071:$Q$1071</definedName>
    <definedName name="FS_F_VW_01_35097_2_1462_37__JV_FS_REC_" localSheetId="16">[23]Import!$B$1071:$Q$1071</definedName>
    <definedName name="FS_F_VW_01_35097_2_1462_37__JV_FS_REC_" localSheetId="21">[23]Import!$B$1071:$Q$1071</definedName>
    <definedName name="FS_F_VW_01_35097_2_1462_37__JV_FS_REC_" localSheetId="20">[23]Import!$B$1071:$Q$1071</definedName>
    <definedName name="FS_F_VW_01_35097_2_1462_37__JV_FS_REC_">[22]Import!$B$1071:$Q$1071</definedName>
    <definedName name="FS_F_VW_01_35097_2_1462_46__JV_FS_REC_" localSheetId="18">[23]Import!$B$1072:$Q$1072</definedName>
    <definedName name="FS_F_VW_01_35097_2_1462_46__JV_FS_REC_" localSheetId="16">[23]Import!$B$1072:$Q$1072</definedName>
    <definedName name="FS_F_VW_01_35097_2_1462_46__JV_FS_REC_" localSheetId="21">[23]Import!$B$1072:$Q$1072</definedName>
    <definedName name="FS_F_VW_01_35097_2_1462_46__JV_FS_REC_" localSheetId="20">[23]Import!$B$1072:$Q$1072</definedName>
    <definedName name="FS_F_VW_01_35097_2_1462_46__JV_FS_REC_">[22]Import!$B$1072:$Q$1072</definedName>
    <definedName name="FS_F_VW_01_35097_2_1462_68__JV_FS_REC_" localSheetId="18">[23]Import!$B$1073:$Q$1073</definedName>
    <definedName name="FS_F_VW_01_35097_2_1462_68__JV_FS_REC_" localSheetId="16">[23]Import!$B$1073:$Q$1073</definedName>
    <definedName name="FS_F_VW_01_35097_2_1462_68__JV_FS_REC_" localSheetId="21">[23]Import!$B$1073:$Q$1073</definedName>
    <definedName name="FS_F_VW_01_35097_2_1462_68__JV_FS_REC_" localSheetId="20">[23]Import!$B$1073:$Q$1073</definedName>
    <definedName name="FS_F_VW_01_35097_2_1462_68__JV_FS_REC_">[22]Import!$B$1073:$Q$1073</definedName>
    <definedName name="FS_F_VW_01_35097_2_1462_BX__JV_FS_BIDDERS_" localSheetId="18">[23]Import!$B$909:$L$909</definedName>
    <definedName name="FS_F_VW_01_35097_2_1462_BX__JV_FS_BIDDERS_" localSheetId="16">[23]Import!$B$909:$L$909</definedName>
    <definedName name="FS_F_VW_01_35097_2_1462_BX__JV_FS_BIDDERS_" localSheetId="21">[23]Import!$B$909:$L$909</definedName>
    <definedName name="FS_F_VW_01_35097_2_1462_BX__JV_FS_BIDDERS_" localSheetId="20">[23]Import!$B$909:$L$909</definedName>
    <definedName name="FS_F_VW_01_35097_2_1462_BX__JV_FS_BIDDERS_">[22]Import!$B$909:$L$909</definedName>
    <definedName name="FS_F_VW_01_35097_2_1462_EUR__JV_FS_PR_EX_RATES_DATUM_REC_" localSheetId="18">[23]Import!$B$786:$F$786</definedName>
    <definedName name="FS_F_VW_01_35097_2_1462_EUR__JV_FS_PR_EX_RATES_DATUM_REC_" localSheetId="16">[23]Import!$B$786:$F$786</definedName>
    <definedName name="FS_F_VW_01_35097_2_1462_EUR__JV_FS_PR_EX_RATES_DATUM_REC_" localSheetId="21">[23]Import!$B$786:$F$786</definedName>
    <definedName name="FS_F_VW_01_35097_2_1462_EUR__JV_FS_PR_EX_RATES_DATUM_REC_" localSheetId="20">[23]Import!$B$786:$F$786</definedName>
    <definedName name="FS_F_VW_01_35097_2_1462_EUR__JV_FS_PR_EX_RATES_DATUM_REC_">[22]Import!$B$786:$F$786</definedName>
    <definedName name="FS_F_VW_01_35097_2_15245__JV_FS_RV_AVG_PROTODATA_" localSheetId="18">[23]Import!$B$486:$E$486</definedName>
    <definedName name="FS_F_VW_01_35097_2_15245__JV_FS_RV_AVG_PROTODATA_" localSheetId="16">[23]Import!$B$486:$E$486</definedName>
    <definedName name="FS_F_VW_01_35097_2_15245__JV_FS_RV_AVG_PROTODATA_" localSheetId="21">[23]Import!$B$486:$E$486</definedName>
    <definedName name="FS_F_VW_01_35097_2_15245__JV_FS_RV_AVG_PROTODATA_" localSheetId="20">[23]Import!$B$486:$E$486</definedName>
    <definedName name="FS_F_VW_01_35097_2_15245__JV_FS_RV_AVG_PROTODATA_">[22]Import!$B$486:$E$486</definedName>
    <definedName name="FS_F_VW_01_35097_2_15245_1__JV_FS_BAUSTUFE_ANGEBOTE_WAE_" localSheetId="18">[23]Import!$B$284:$E$284</definedName>
    <definedName name="FS_F_VW_01_35097_2_15245_1__JV_FS_BAUSTUFE_ANGEBOTE_WAE_" localSheetId="16">[23]Import!$B$284:$E$284</definedName>
    <definedName name="FS_F_VW_01_35097_2_15245_1__JV_FS_BAUSTUFE_ANGEBOTE_WAE_" localSheetId="21">[23]Import!$B$284:$E$284</definedName>
    <definedName name="FS_F_VW_01_35097_2_15245_1__JV_FS_BAUSTUFE_ANGEBOTE_WAE_" localSheetId="20">[23]Import!$B$284:$E$284</definedName>
    <definedName name="FS_F_VW_01_35097_2_15245_1__JV_FS_BAUSTUFE_ANGEBOTE_WAE_">[22]Import!$B$284:$E$284</definedName>
    <definedName name="FS_F_VW_01_35097_2_15245_2__JV_FS_BAUSTUFE_ANGEBOTE_WAE_" localSheetId="18">[23]Import!$B$285:$E$285</definedName>
    <definedName name="FS_F_VW_01_35097_2_15245_2__JV_FS_BAUSTUFE_ANGEBOTE_WAE_" localSheetId="16">[23]Import!$B$285:$E$285</definedName>
    <definedName name="FS_F_VW_01_35097_2_15245_2__JV_FS_BAUSTUFE_ANGEBOTE_WAE_" localSheetId="21">[23]Import!$B$285:$E$285</definedName>
    <definedName name="FS_F_VW_01_35097_2_15245_2__JV_FS_BAUSTUFE_ANGEBOTE_WAE_" localSheetId="20">[23]Import!$B$285:$E$285</definedName>
    <definedName name="FS_F_VW_01_35097_2_15245_2__JV_FS_BAUSTUFE_ANGEBOTE_WAE_">[22]Import!$B$285:$E$285</definedName>
    <definedName name="FS_F_VW_01_35097_2_15245_EUR__JV_FS_PR_EX_RATES_DATUM_REC_" localSheetId="18">[23]Import!$B$795:$F$795</definedName>
    <definedName name="FS_F_VW_01_35097_2_15245_EUR__JV_FS_PR_EX_RATES_DATUM_REC_" localSheetId="16">[23]Import!$B$795:$F$795</definedName>
    <definedName name="FS_F_VW_01_35097_2_15245_EUR__JV_FS_PR_EX_RATES_DATUM_REC_" localSheetId="21">[23]Import!$B$795:$F$795</definedName>
    <definedName name="FS_F_VW_01_35097_2_15245_EUR__JV_FS_PR_EX_RATES_DATUM_REC_" localSheetId="20">[23]Import!$B$795:$F$795</definedName>
    <definedName name="FS_F_VW_01_35097_2_15245_EUR__JV_FS_PR_EX_RATES_DATUM_REC_">[22]Import!$B$795:$F$795</definedName>
    <definedName name="FS_F_VW_01_35097_2_15245_SK__JV_FS_BIDDERS_" localSheetId="18">[23]Import!$B$905:$L$905</definedName>
    <definedName name="FS_F_VW_01_35097_2_15245_SK__JV_FS_BIDDERS_" localSheetId="16">[23]Import!$B$905:$L$905</definedName>
    <definedName name="FS_F_VW_01_35097_2_15245_SK__JV_FS_BIDDERS_" localSheetId="21">[23]Import!$B$905:$L$905</definedName>
    <definedName name="FS_F_VW_01_35097_2_15245_SK__JV_FS_BIDDERS_" localSheetId="20">[23]Import!$B$905:$L$905</definedName>
    <definedName name="FS_F_VW_01_35097_2_15245_SK__JV_FS_BIDDERS_">[22]Import!$B$905:$L$905</definedName>
    <definedName name="FS_F_VW_01_35097_2_159__JV_FS_RV_AVG_PROTODATA_" localSheetId="18">[23]Import!$B$474:$E$474</definedName>
    <definedName name="FS_F_VW_01_35097_2_159__JV_FS_RV_AVG_PROTODATA_" localSheetId="16">[23]Import!$B$474:$E$474</definedName>
    <definedName name="FS_F_VW_01_35097_2_159__JV_FS_RV_AVG_PROTODATA_" localSheetId="21">[23]Import!$B$474:$E$474</definedName>
    <definedName name="FS_F_VW_01_35097_2_159__JV_FS_RV_AVG_PROTODATA_" localSheetId="20">[23]Import!$B$474:$E$474</definedName>
    <definedName name="FS_F_VW_01_35097_2_159__JV_FS_RV_AVG_PROTODATA_">[22]Import!$B$474:$E$474</definedName>
    <definedName name="FS_F_VW_01_35097_2_159_1__JV_FS_BAUSTUFE_ANGEBOTE_WAE_" localSheetId="18">[23]Import!$B$260:$E$260</definedName>
    <definedName name="FS_F_VW_01_35097_2_159_1__JV_FS_BAUSTUFE_ANGEBOTE_WAE_" localSheetId="16">[23]Import!$B$260:$E$260</definedName>
    <definedName name="FS_F_VW_01_35097_2_159_1__JV_FS_BAUSTUFE_ANGEBOTE_WAE_" localSheetId="21">[23]Import!$B$260:$E$260</definedName>
    <definedName name="FS_F_VW_01_35097_2_159_1__JV_FS_BAUSTUFE_ANGEBOTE_WAE_" localSheetId="20">[23]Import!$B$260:$E$260</definedName>
    <definedName name="FS_F_VW_01_35097_2_159_1__JV_FS_BAUSTUFE_ANGEBOTE_WAE_">[22]Import!$B$260:$E$260</definedName>
    <definedName name="FS_F_VW_01_35097_2_159_11__JV_FS_REC_" localSheetId="18">[23]Import!$B$1064:$Q$1064</definedName>
    <definedName name="FS_F_VW_01_35097_2_159_11__JV_FS_REC_" localSheetId="16">[23]Import!$B$1064:$Q$1064</definedName>
    <definedName name="FS_F_VW_01_35097_2_159_11__JV_FS_REC_" localSheetId="21">[23]Import!$B$1064:$Q$1064</definedName>
    <definedName name="FS_F_VW_01_35097_2_159_11__JV_FS_REC_" localSheetId="20">[23]Import!$B$1064:$Q$1064</definedName>
    <definedName name="FS_F_VW_01_35097_2_159_11__JV_FS_REC_">[22]Import!$B$1064:$Q$1064</definedName>
    <definedName name="FS_F_VW_01_35097_2_159_2__JV_FS_BAUSTUFE_ANGEBOTE_WAE_" localSheetId="18">[23]Import!$B$261:$E$261</definedName>
    <definedName name="FS_F_VW_01_35097_2_159_2__JV_FS_BAUSTUFE_ANGEBOTE_WAE_" localSheetId="16">[23]Import!$B$261:$E$261</definedName>
    <definedName name="FS_F_VW_01_35097_2_159_2__JV_FS_BAUSTUFE_ANGEBOTE_WAE_" localSheetId="21">[23]Import!$B$261:$E$261</definedName>
    <definedName name="FS_F_VW_01_35097_2_159_2__JV_FS_BAUSTUFE_ANGEBOTE_WAE_" localSheetId="20">[23]Import!$B$261:$E$261</definedName>
    <definedName name="FS_F_VW_01_35097_2_159_2__JV_FS_BAUSTUFE_ANGEBOTE_WAE_">[22]Import!$B$261:$E$261</definedName>
    <definedName name="FS_F_VW_01_35097_2_159_28__JV_FS_REC_" localSheetId="18">[23]Import!$B$1065:$Q$1065</definedName>
    <definedName name="FS_F_VW_01_35097_2_159_28__JV_FS_REC_" localSheetId="16">[23]Import!$B$1065:$Q$1065</definedName>
    <definedName name="FS_F_VW_01_35097_2_159_28__JV_FS_REC_" localSheetId="21">[23]Import!$B$1065:$Q$1065</definedName>
    <definedName name="FS_F_VW_01_35097_2_159_28__JV_FS_REC_" localSheetId="20">[23]Import!$B$1065:$Q$1065</definedName>
    <definedName name="FS_F_VW_01_35097_2_159_28__JV_FS_REC_">[22]Import!$B$1065:$Q$1065</definedName>
    <definedName name="FS_F_VW_01_35097_2_159_37__JV_FS_REC_" localSheetId="18">[23]Import!$B$1066:$Q$1066</definedName>
    <definedName name="FS_F_VW_01_35097_2_159_37__JV_FS_REC_" localSheetId="16">[23]Import!$B$1066:$Q$1066</definedName>
    <definedName name="FS_F_VW_01_35097_2_159_37__JV_FS_REC_" localSheetId="21">[23]Import!$B$1066:$Q$1066</definedName>
    <definedName name="FS_F_VW_01_35097_2_159_37__JV_FS_REC_" localSheetId="20">[23]Import!$B$1066:$Q$1066</definedName>
    <definedName name="FS_F_VW_01_35097_2_159_37__JV_FS_REC_">[22]Import!$B$1066:$Q$1066</definedName>
    <definedName name="FS_F_VW_01_35097_2_159_46__JV_FS_REC_" localSheetId="18">[23]Import!$B$1067:$Q$1067</definedName>
    <definedName name="FS_F_VW_01_35097_2_159_46__JV_FS_REC_" localSheetId="16">[23]Import!$B$1067:$Q$1067</definedName>
    <definedName name="FS_F_VW_01_35097_2_159_46__JV_FS_REC_" localSheetId="21">[23]Import!$B$1067:$Q$1067</definedName>
    <definedName name="FS_F_VW_01_35097_2_159_46__JV_FS_REC_" localSheetId="20">[23]Import!$B$1067:$Q$1067</definedName>
    <definedName name="FS_F_VW_01_35097_2_159_46__JV_FS_REC_">[22]Import!$B$1067:$Q$1067</definedName>
    <definedName name="FS_F_VW_01_35097_2_159_68__JV_FS_REC_" localSheetId="18">[23]Import!$B$1068:$Q$1068</definedName>
    <definedName name="FS_F_VW_01_35097_2_159_68__JV_FS_REC_" localSheetId="16">[23]Import!$B$1068:$Q$1068</definedName>
    <definedName name="FS_F_VW_01_35097_2_159_68__JV_FS_REC_" localSheetId="21">[23]Import!$B$1068:$Q$1068</definedName>
    <definedName name="FS_F_VW_01_35097_2_159_68__JV_FS_REC_" localSheetId="20">[23]Import!$B$1068:$Q$1068</definedName>
    <definedName name="FS_F_VW_01_35097_2_159_68__JV_FS_REC_">[22]Import!$B$1068:$Q$1068</definedName>
    <definedName name="FS_F_VW_01_35097_2_159_EUR__JV_FS_PR_EX_RATES_DATUM_REC_" localSheetId="18">[23]Import!$B$783:$F$783</definedName>
    <definedName name="FS_F_VW_01_35097_2_159_EUR__JV_FS_PR_EX_RATES_DATUM_REC_" localSheetId="16">[23]Import!$B$783:$F$783</definedName>
    <definedName name="FS_F_VW_01_35097_2_159_EUR__JV_FS_PR_EX_RATES_DATUM_REC_" localSheetId="21">[23]Import!$B$783:$F$783</definedName>
    <definedName name="FS_F_VW_01_35097_2_159_EUR__JV_FS_PR_EX_RATES_DATUM_REC_" localSheetId="20">[23]Import!$B$783:$F$783</definedName>
    <definedName name="FS_F_VW_01_35097_2_159_EUR__JV_FS_PR_EX_RATES_DATUM_REC_">[22]Import!$B$783:$F$783</definedName>
    <definedName name="FS_F_VW_01_35097_2_159_ST__JV_FS_BIDDERS_" localSheetId="18">[23]Import!$B$919:$L$919</definedName>
    <definedName name="FS_F_VW_01_35097_2_159_ST__JV_FS_BIDDERS_" localSheetId="16">[23]Import!$B$919:$L$919</definedName>
    <definedName name="FS_F_VW_01_35097_2_159_ST__JV_FS_BIDDERS_" localSheetId="21">[23]Import!$B$919:$L$919</definedName>
    <definedName name="FS_F_VW_01_35097_2_159_ST__JV_FS_BIDDERS_" localSheetId="20">[23]Import!$B$919:$L$919</definedName>
    <definedName name="FS_F_VW_01_35097_2_159_ST__JV_FS_BIDDERS_">[22]Import!$B$919:$L$919</definedName>
    <definedName name="FS_F_VW_01_35097_2_18244__JV_FS_RV_AVG_PROTODATA_" localSheetId="18">[23]Import!$B$487:$E$487</definedName>
    <definedName name="FS_F_VW_01_35097_2_18244__JV_FS_RV_AVG_PROTODATA_" localSheetId="16">[23]Import!$B$487:$E$487</definedName>
    <definedName name="FS_F_VW_01_35097_2_18244__JV_FS_RV_AVG_PROTODATA_" localSheetId="21">[23]Import!$B$487:$E$487</definedName>
    <definedName name="FS_F_VW_01_35097_2_18244__JV_FS_RV_AVG_PROTODATA_" localSheetId="20">[23]Import!$B$487:$E$487</definedName>
    <definedName name="FS_F_VW_01_35097_2_18244__JV_FS_RV_AVG_PROTODATA_">[22]Import!$B$487:$E$487</definedName>
    <definedName name="FS_F_VW_01_35097_2_18244_1__JV_FS_BAUSTUFE_ANGEBOTE_WAE_" localSheetId="18">[23]Import!$B$286:$E$286</definedName>
    <definedName name="FS_F_VW_01_35097_2_18244_1__JV_FS_BAUSTUFE_ANGEBOTE_WAE_" localSheetId="16">[23]Import!$B$286:$E$286</definedName>
    <definedName name="FS_F_VW_01_35097_2_18244_1__JV_FS_BAUSTUFE_ANGEBOTE_WAE_" localSheetId="21">[23]Import!$B$286:$E$286</definedName>
    <definedName name="FS_F_VW_01_35097_2_18244_1__JV_FS_BAUSTUFE_ANGEBOTE_WAE_" localSheetId="20">[23]Import!$B$286:$E$286</definedName>
    <definedName name="FS_F_VW_01_35097_2_18244_1__JV_FS_BAUSTUFE_ANGEBOTE_WAE_">[22]Import!$B$286:$E$286</definedName>
    <definedName name="FS_F_VW_01_35097_2_18244_2__JV_FS_BAUSTUFE_ANGEBOTE_WAE_" localSheetId="18">[23]Import!$B$287:$E$287</definedName>
    <definedName name="FS_F_VW_01_35097_2_18244_2__JV_FS_BAUSTUFE_ANGEBOTE_WAE_" localSheetId="16">[23]Import!$B$287:$E$287</definedName>
    <definedName name="FS_F_VW_01_35097_2_18244_2__JV_FS_BAUSTUFE_ANGEBOTE_WAE_" localSheetId="21">[23]Import!$B$287:$E$287</definedName>
    <definedName name="FS_F_VW_01_35097_2_18244_2__JV_FS_BAUSTUFE_ANGEBOTE_WAE_" localSheetId="20">[23]Import!$B$287:$E$287</definedName>
    <definedName name="FS_F_VW_01_35097_2_18244_2__JV_FS_BAUSTUFE_ANGEBOTE_WAE_">[22]Import!$B$287:$E$287</definedName>
    <definedName name="FS_F_VW_01_35097_2_18244_EUR__JV_FS_PR_EX_RATES_DATUM_REC_" localSheetId="18">[23]Import!$B$796:$F$796</definedName>
    <definedName name="FS_F_VW_01_35097_2_18244_EUR__JV_FS_PR_EX_RATES_DATUM_REC_" localSheetId="16">[23]Import!$B$796:$F$796</definedName>
    <definedName name="FS_F_VW_01_35097_2_18244_EUR__JV_FS_PR_EX_RATES_DATUM_REC_" localSheetId="21">[23]Import!$B$796:$F$796</definedName>
    <definedName name="FS_F_VW_01_35097_2_18244_EUR__JV_FS_PR_EX_RATES_DATUM_REC_" localSheetId="20">[23]Import!$B$796:$F$796</definedName>
    <definedName name="FS_F_VW_01_35097_2_18244_EUR__JV_FS_PR_EX_RATES_DATUM_REC_">[22]Import!$B$796:$F$796</definedName>
    <definedName name="FS_F_VW_01_35097_2_18244_MX__JV_FS_BIDDERS_" localSheetId="18">[23]Import!$B$912:$L$912</definedName>
    <definedName name="FS_F_VW_01_35097_2_18244_MX__JV_FS_BIDDERS_" localSheetId="16">[23]Import!$B$912:$L$912</definedName>
    <definedName name="FS_F_VW_01_35097_2_18244_MX__JV_FS_BIDDERS_" localSheetId="21">[23]Import!$B$912:$L$912</definedName>
    <definedName name="FS_F_VW_01_35097_2_18244_MX__JV_FS_BIDDERS_" localSheetId="20">[23]Import!$B$912:$L$912</definedName>
    <definedName name="FS_F_VW_01_35097_2_18244_MX__JV_FS_BIDDERS_">[22]Import!$B$912:$L$912</definedName>
    <definedName name="FS_F_VW_01_35097_2_18245__JV_FS_RV_AVG_PROTODATA_" localSheetId="18">[23]Import!$B$488:$E$488</definedName>
    <definedName name="FS_F_VW_01_35097_2_18245__JV_FS_RV_AVG_PROTODATA_" localSheetId="16">[23]Import!$B$488:$E$488</definedName>
    <definedName name="FS_F_VW_01_35097_2_18245__JV_FS_RV_AVG_PROTODATA_" localSheetId="21">[23]Import!$B$488:$E$488</definedName>
    <definedName name="FS_F_VW_01_35097_2_18245__JV_FS_RV_AVG_PROTODATA_" localSheetId="20">[23]Import!$B$488:$E$488</definedName>
    <definedName name="FS_F_VW_01_35097_2_18245__JV_FS_RV_AVG_PROTODATA_">[22]Import!$B$488:$E$488</definedName>
    <definedName name="FS_F_VW_01_35097_2_18245_1__JV_FS_BAUSTUFE_ANGEBOTE_WAE_" localSheetId="18">[23]Import!$B$288:$E$288</definedName>
    <definedName name="FS_F_VW_01_35097_2_18245_1__JV_FS_BAUSTUFE_ANGEBOTE_WAE_" localSheetId="16">[23]Import!$B$288:$E$288</definedName>
    <definedName name="FS_F_VW_01_35097_2_18245_1__JV_FS_BAUSTUFE_ANGEBOTE_WAE_" localSheetId="21">[23]Import!$B$288:$E$288</definedName>
    <definedName name="FS_F_VW_01_35097_2_18245_1__JV_FS_BAUSTUFE_ANGEBOTE_WAE_" localSheetId="20">[23]Import!$B$288:$E$288</definedName>
    <definedName name="FS_F_VW_01_35097_2_18245_1__JV_FS_BAUSTUFE_ANGEBOTE_WAE_">[22]Import!$B$288:$E$288</definedName>
    <definedName name="FS_F_VW_01_35097_2_18245_2__JV_FS_BAUSTUFE_ANGEBOTE_WAE_" localSheetId="18">[23]Import!$B$289:$E$289</definedName>
    <definedName name="FS_F_VW_01_35097_2_18245_2__JV_FS_BAUSTUFE_ANGEBOTE_WAE_" localSheetId="16">[23]Import!$B$289:$E$289</definedName>
    <definedName name="FS_F_VW_01_35097_2_18245_2__JV_FS_BAUSTUFE_ANGEBOTE_WAE_" localSheetId="21">[23]Import!$B$289:$E$289</definedName>
    <definedName name="FS_F_VW_01_35097_2_18245_2__JV_FS_BAUSTUFE_ANGEBOTE_WAE_" localSheetId="20">[23]Import!$B$289:$E$289</definedName>
    <definedName name="FS_F_VW_01_35097_2_18245_2__JV_FS_BAUSTUFE_ANGEBOTE_WAE_">[22]Import!$B$289:$E$289</definedName>
    <definedName name="FS_F_VW_01_35097_2_18245_EUR__JV_FS_PR_EX_RATES_DATUM_REC_" localSheetId="18">[23]Import!$B$797:$F$797</definedName>
    <definedName name="FS_F_VW_01_35097_2_18245_EUR__JV_FS_PR_EX_RATES_DATUM_REC_" localSheetId="16">[23]Import!$B$797:$F$797</definedName>
    <definedName name="FS_F_VW_01_35097_2_18245_EUR__JV_FS_PR_EX_RATES_DATUM_REC_" localSheetId="21">[23]Import!$B$797:$F$797</definedName>
    <definedName name="FS_F_VW_01_35097_2_18245_EUR__JV_FS_PR_EX_RATES_DATUM_REC_" localSheetId="20">[23]Import!$B$797:$F$797</definedName>
    <definedName name="FS_F_VW_01_35097_2_18245_EUR__JV_FS_PR_EX_RATES_DATUM_REC_">[22]Import!$B$797:$F$797</definedName>
    <definedName name="FS_F_VW_01_35097_2_18245_MX__JV_FS_BIDDERS_" localSheetId="18">[23]Import!$B$915:$L$915</definedName>
    <definedName name="FS_F_VW_01_35097_2_18245_MX__JV_FS_BIDDERS_" localSheetId="16">[23]Import!$B$915:$L$915</definedName>
    <definedName name="FS_F_VW_01_35097_2_18245_MX__JV_FS_BIDDERS_" localSheetId="21">[23]Import!$B$915:$L$915</definedName>
    <definedName name="FS_F_VW_01_35097_2_18245_MX__JV_FS_BIDDERS_" localSheetId="20">[23]Import!$B$915:$L$915</definedName>
    <definedName name="FS_F_VW_01_35097_2_18245_MX__JV_FS_BIDDERS_">[22]Import!$B$915:$L$915</definedName>
    <definedName name="FS_F_VW_01_35097_2_19964__JV_FS_RV_AVG_PROTODATA_" localSheetId="18">[23]Import!$B$489:$E$489</definedName>
    <definedName name="FS_F_VW_01_35097_2_19964__JV_FS_RV_AVG_PROTODATA_" localSheetId="16">[23]Import!$B$489:$E$489</definedName>
    <definedName name="FS_F_VW_01_35097_2_19964__JV_FS_RV_AVG_PROTODATA_" localSheetId="21">[23]Import!$B$489:$E$489</definedName>
    <definedName name="FS_F_VW_01_35097_2_19964__JV_FS_RV_AVG_PROTODATA_" localSheetId="20">[23]Import!$B$489:$E$489</definedName>
    <definedName name="FS_F_VW_01_35097_2_19964__JV_FS_RV_AVG_PROTODATA_">[22]Import!$B$489:$E$489</definedName>
    <definedName name="FS_F_VW_01_35097_2_19964_1__JV_FS_BAUSTUFE_ANGEBOTE_WAE_" localSheetId="18">[23]Import!$B$290:$E$290</definedName>
    <definedName name="FS_F_VW_01_35097_2_19964_1__JV_FS_BAUSTUFE_ANGEBOTE_WAE_" localSheetId="16">[23]Import!$B$290:$E$290</definedName>
    <definedName name="FS_F_VW_01_35097_2_19964_1__JV_FS_BAUSTUFE_ANGEBOTE_WAE_" localSheetId="21">[23]Import!$B$290:$E$290</definedName>
    <definedName name="FS_F_VW_01_35097_2_19964_1__JV_FS_BAUSTUFE_ANGEBOTE_WAE_" localSheetId="20">[23]Import!$B$290:$E$290</definedName>
    <definedName name="FS_F_VW_01_35097_2_19964_1__JV_FS_BAUSTUFE_ANGEBOTE_WAE_">[22]Import!$B$290:$E$290</definedName>
    <definedName name="FS_F_VW_01_35097_2_19964_11__JV_FS_REC_" localSheetId="18">[23]Import!$B$1099:$Q$1099</definedName>
    <definedName name="FS_F_VW_01_35097_2_19964_11__JV_FS_REC_" localSheetId="16">[23]Import!$B$1099:$Q$1099</definedName>
    <definedName name="FS_F_VW_01_35097_2_19964_11__JV_FS_REC_" localSheetId="21">[23]Import!$B$1099:$Q$1099</definedName>
    <definedName name="FS_F_VW_01_35097_2_19964_11__JV_FS_REC_" localSheetId="20">[23]Import!$B$1099:$Q$1099</definedName>
    <definedName name="FS_F_VW_01_35097_2_19964_11__JV_FS_REC_">[22]Import!$B$1099:$Q$1099</definedName>
    <definedName name="FS_F_VW_01_35097_2_19964_2__JV_FS_BAUSTUFE_ANGEBOTE_WAE_" localSheetId="18">[23]Import!$B$291:$E$291</definedName>
    <definedName name="FS_F_VW_01_35097_2_19964_2__JV_FS_BAUSTUFE_ANGEBOTE_WAE_" localSheetId="16">[23]Import!$B$291:$E$291</definedName>
    <definedName name="FS_F_VW_01_35097_2_19964_2__JV_FS_BAUSTUFE_ANGEBOTE_WAE_" localSheetId="21">[23]Import!$B$291:$E$291</definedName>
    <definedName name="FS_F_VW_01_35097_2_19964_2__JV_FS_BAUSTUFE_ANGEBOTE_WAE_" localSheetId="20">[23]Import!$B$291:$E$291</definedName>
    <definedName name="FS_F_VW_01_35097_2_19964_2__JV_FS_BAUSTUFE_ANGEBOTE_WAE_">[22]Import!$B$291:$E$291</definedName>
    <definedName name="FS_F_VW_01_35097_2_19964_28__JV_FS_REC_" localSheetId="18">[23]Import!$B$1100:$Q$1100</definedName>
    <definedName name="FS_F_VW_01_35097_2_19964_28__JV_FS_REC_" localSheetId="16">[23]Import!$B$1100:$Q$1100</definedName>
    <definedName name="FS_F_VW_01_35097_2_19964_28__JV_FS_REC_" localSheetId="21">[23]Import!$B$1100:$Q$1100</definedName>
    <definedName name="FS_F_VW_01_35097_2_19964_28__JV_FS_REC_" localSheetId="20">[23]Import!$B$1100:$Q$1100</definedName>
    <definedName name="FS_F_VW_01_35097_2_19964_28__JV_FS_REC_">[22]Import!$B$1100:$Q$1100</definedName>
    <definedName name="FS_F_VW_01_35097_2_19964_37__JV_FS_REC_" localSheetId="18">[23]Import!$B$1101:$Q$1101</definedName>
    <definedName name="FS_F_VW_01_35097_2_19964_37__JV_FS_REC_" localSheetId="16">[23]Import!$B$1101:$Q$1101</definedName>
    <definedName name="FS_F_VW_01_35097_2_19964_37__JV_FS_REC_" localSheetId="21">[23]Import!$B$1101:$Q$1101</definedName>
    <definedName name="FS_F_VW_01_35097_2_19964_37__JV_FS_REC_" localSheetId="20">[23]Import!$B$1101:$Q$1101</definedName>
    <definedName name="FS_F_VW_01_35097_2_19964_37__JV_FS_REC_">[22]Import!$B$1101:$Q$1101</definedName>
    <definedName name="FS_F_VW_01_35097_2_19964_46__JV_FS_REC_" localSheetId="18">[23]Import!$B$1102:$Q$1102</definedName>
    <definedName name="FS_F_VW_01_35097_2_19964_46__JV_FS_REC_" localSheetId="16">[23]Import!$B$1102:$Q$1102</definedName>
    <definedName name="FS_F_VW_01_35097_2_19964_46__JV_FS_REC_" localSheetId="21">[23]Import!$B$1102:$Q$1102</definedName>
    <definedName name="FS_F_VW_01_35097_2_19964_46__JV_FS_REC_" localSheetId="20">[23]Import!$B$1102:$Q$1102</definedName>
    <definedName name="FS_F_VW_01_35097_2_19964_46__JV_FS_REC_">[22]Import!$B$1102:$Q$1102</definedName>
    <definedName name="FS_F_VW_01_35097_2_19964_68__JV_FS_REC_" localSheetId="18">[23]Import!$B$1103:$Q$1103</definedName>
    <definedName name="FS_F_VW_01_35097_2_19964_68__JV_FS_REC_" localSheetId="16">[23]Import!$B$1103:$Q$1103</definedName>
    <definedName name="FS_F_VW_01_35097_2_19964_68__JV_FS_REC_" localSheetId="21">[23]Import!$B$1103:$Q$1103</definedName>
    <definedName name="FS_F_VW_01_35097_2_19964_68__JV_FS_REC_" localSheetId="20">[23]Import!$B$1103:$Q$1103</definedName>
    <definedName name="FS_F_VW_01_35097_2_19964_68__JV_FS_REC_">[22]Import!$B$1103:$Q$1103</definedName>
    <definedName name="FS_F_VW_01_35097_2_19964_EUR__JV_FS_PR_EX_RATES_DATUM_REC_" localSheetId="18">[23]Import!$B$798:$F$798</definedName>
    <definedName name="FS_F_VW_01_35097_2_19964_EUR__JV_FS_PR_EX_RATES_DATUM_REC_" localSheetId="16">[23]Import!$B$798:$F$798</definedName>
    <definedName name="FS_F_VW_01_35097_2_19964_EUR__JV_FS_PR_EX_RATES_DATUM_REC_" localSheetId="21">[23]Import!$B$798:$F$798</definedName>
    <definedName name="FS_F_VW_01_35097_2_19964_EUR__JV_FS_PR_EX_RATES_DATUM_REC_" localSheetId="20">[23]Import!$B$798:$F$798</definedName>
    <definedName name="FS_F_VW_01_35097_2_19964_EUR__JV_FS_PR_EX_RATES_DATUM_REC_">[22]Import!$B$798:$F$798</definedName>
    <definedName name="FS_F_VW_01_35097_2_19964_TR__JV_FS_BIDDERS_" localSheetId="18">[23]Import!$B$922:$L$922</definedName>
    <definedName name="FS_F_VW_01_35097_2_19964_TR__JV_FS_BIDDERS_" localSheetId="16">[23]Import!$B$922:$L$922</definedName>
    <definedName name="FS_F_VW_01_35097_2_19964_TR__JV_FS_BIDDERS_" localSheetId="21">[23]Import!$B$922:$L$922</definedName>
    <definedName name="FS_F_VW_01_35097_2_19964_TR__JV_FS_BIDDERS_" localSheetId="20">[23]Import!$B$922:$L$922</definedName>
    <definedName name="FS_F_VW_01_35097_2_19964_TR__JV_FS_BIDDERS_">[22]Import!$B$922:$L$922</definedName>
    <definedName name="FS_F_VW_01_35097_2_2__V_FS_BAUSTUFE_VORGABEN_STK_" localSheetId="18">[23]Import!$B$436:$D$436</definedName>
    <definedName name="FS_F_VW_01_35097_2_2__V_FS_BAUSTUFE_VORGABEN_STK_" localSheetId="16">[23]Import!$B$436:$D$436</definedName>
    <definedName name="FS_F_VW_01_35097_2_2__V_FS_BAUSTUFE_VORGABEN_STK_" localSheetId="21">[23]Import!$B$436:$D$436</definedName>
    <definedName name="FS_F_VW_01_35097_2_2__V_FS_BAUSTUFE_VORGABEN_STK_" localSheetId="20">[23]Import!$B$436:$D$436</definedName>
    <definedName name="FS_F_VW_01_35097_2_2__V_FS_BAUSTUFE_VORGABEN_STK_">[22]Import!$B$436:$D$436</definedName>
    <definedName name="FS_F_VW_01_35097_2_20328__JV_FS_ANGEBOTSUEBERSICHT_" localSheetId="18">[23]Import!$B$160:$D$160</definedName>
    <definedName name="FS_F_VW_01_35097_2_20328__JV_FS_ANGEBOTSUEBERSICHT_" localSheetId="16">[23]Import!$B$160:$D$160</definedName>
    <definedName name="FS_F_VW_01_35097_2_20328__JV_FS_ANGEBOTSUEBERSICHT_" localSheetId="21">[23]Import!$B$160:$D$160</definedName>
    <definedName name="FS_F_VW_01_35097_2_20328__JV_FS_ANGEBOTSUEBERSICHT_" localSheetId="20">[23]Import!$B$160:$D$160</definedName>
    <definedName name="FS_F_VW_01_35097_2_20328__JV_FS_ANGEBOTSUEBERSICHT_">[22]Import!$B$160:$D$160</definedName>
    <definedName name="FS_F_VW_01_35097_2_20328__JV_FS_AVG_PRICE_" localSheetId="18">[23]Import!$B$186:$F$186</definedName>
    <definedName name="FS_F_VW_01_35097_2_20328__JV_FS_AVG_PRICE_" localSheetId="16">[23]Import!$B$186:$F$186</definedName>
    <definedName name="FS_F_VW_01_35097_2_20328__JV_FS_AVG_PRICE_" localSheetId="21">[23]Import!$B$186:$F$186</definedName>
    <definedName name="FS_F_VW_01_35097_2_20328__JV_FS_AVG_PRICE_" localSheetId="20">[23]Import!$B$186:$F$186</definedName>
    <definedName name="FS_F_VW_01_35097_2_20328__JV_FS_AVG_PRICE_">[22]Import!$B$186:$F$186</definedName>
    <definedName name="FS_F_VW_01_35097_2_20328__JV_FS_BWERTSHEET_" localSheetId="18">[23]Import!$B$620:$AH$620</definedName>
    <definedName name="FS_F_VW_01_35097_2_20328__JV_FS_BWERTSHEET_" localSheetId="16">[23]Import!$B$620:$AH$620</definedName>
    <definedName name="FS_F_VW_01_35097_2_20328__JV_FS_BWERTSHEET_" localSheetId="21">[23]Import!$B$620:$AH$620</definedName>
    <definedName name="FS_F_VW_01_35097_2_20328__JV_FS_BWERTSHEET_" localSheetId="20">[23]Import!$B$620:$AH$620</definedName>
    <definedName name="FS_F_VW_01_35097_2_20328__JV_FS_BWERTSHEET_">[22]Import!$B$620:$AH$620</definedName>
    <definedName name="FS_F_VW_01_35097_2_20328__JV_FS_COMPARISON_" localSheetId="18">[23]Import!$B$570:$S$570</definedName>
    <definedName name="FS_F_VW_01_35097_2_20328__JV_FS_COMPARISON_" localSheetId="16">[23]Import!$B$570:$S$570</definedName>
    <definedName name="FS_F_VW_01_35097_2_20328__JV_FS_COMPARISON_" localSheetId="21">[23]Import!$B$570:$S$570</definedName>
    <definedName name="FS_F_VW_01_35097_2_20328__JV_FS_COMPARISON_" localSheetId="20">[23]Import!$B$570:$S$570</definedName>
    <definedName name="FS_F_VW_01_35097_2_20328__JV_FS_COMPARISON_">[22]Import!$B$570:$S$570</definedName>
    <definedName name="FS_F_VW_01_35097_2_20328__JV_FS_REC_LIEF_" localSheetId="18">[23]Import!$B$1301:$P$1301</definedName>
    <definedName name="FS_F_VW_01_35097_2_20328__JV_FS_REC_LIEF_" localSheetId="16">[23]Import!$B$1301:$P$1301</definedName>
    <definedName name="FS_F_VW_01_35097_2_20328__JV_FS_REC_LIEF_" localSheetId="21">[23]Import!$B$1301:$P$1301</definedName>
    <definedName name="FS_F_VW_01_35097_2_20328__JV_FS_REC_LIEF_" localSheetId="20">[23]Import!$B$1301:$P$1301</definedName>
    <definedName name="FS_F_VW_01_35097_2_20328__JV_FS_REC_LIEF_">[22]Import!$B$1301:$P$1301</definedName>
    <definedName name="FS_F_VW_01_35097_2_20328__JV_FS_RV_AVG_PROTODATA_" localSheetId="18">[23]Import!$B$490:$E$490</definedName>
    <definedName name="FS_F_VW_01_35097_2_20328__JV_FS_RV_AVG_PROTODATA_" localSheetId="16">[23]Import!$B$490:$E$490</definedName>
    <definedName name="FS_F_VW_01_35097_2_20328__JV_FS_RV_AVG_PROTODATA_" localSheetId="21">[23]Import!$B$490:$E$490</definedName>
    <definedName name="FS_F_VW_01_35097_2_20328__JV_FS_RV_AVG_PROTODATA_" localSheetId="20">[23]Import!$B$490:$E$490</definedName>
    <definedName name="FS_F_VW_01_35097_2_20328__JV_FS_RV_AVG_PROTODATA_">[22]Import!$B$490:$E$490</definedName>
    <definedName name="FS_F_VW_01_35097_2_20328__JV_FS_RV_LTERM_PNACHLASS_" localSheetId="18">[23]Import!$B$595:$X$595</definedName>
    <definedName name="FS_F_VW_01_35097_2_20328__JV_FS_RV_LTERM_PNACHLASS_" localSheetId="16">[23]Import!$B$595:$X$595</definedName>
    <definedName name="FS_F_VW_01_35097_2_20328__JV_FS_RV_LTERM_PNACHLASS_" localSheetId="21">[23]Import!$B$595:$X$595</definedName>
    <definedName name="FS_F_VW_01_35097_2_20328__JV_FS_RV_LTERM_PNACHLASS_" localSheetId="20">[23]Import!$B$595:$X$595</definedName>
    <definedName name="FS_F_VW_01_35097_2_20328__JV_FS_RV_LTERM_PNACHLASS_">[22]Import!$B$595:$X$595</definedName>
    <definedName name="FS_F_VW_01_35097_2_20328_1__JV_FS_BAUSTUFE_ANGEBOTE_WAE_" localSheetId="18">[23]Import!$B$292:$E$292</definedName>
    <definedName name="FS_F_VW_01_35097_2_20328_1__JV_FS_BAUSTUFE_ANGEBOTE_WAE_" localSheetId="16">[23]Import!$B$292:$E$292</definedName>
    <definedName name="FS_F_VW_01_35097_2_20328_1__JV_FS_BAUSTUFE_ANGEBOTE_WAE_" localSheetId="21">[23]Import!$B$292:$E$292</definedName>
    <definedName name="FS_F_VW_01_35097_2_20328_1__JV_FS_BAUSTUFE_ANGEBOTE_WAE_" localSheetId="20">[23]Import!$B$292:$E$292</definedName>
    <definedName name="FS_F_VW_01_35097_2_20328_1__JV_FS_BAUSTUFE_ANGEBOTE_WAE_">[22]Import!$B$292:$E$292</definedName>
    <definedName name="FS_F_VW_01_35097_2_20328_11__JV_FS_REC_" localSheetId="18">[23]Import!$B$1104:$Q$1104</definedName>
    <definedName name="FS_F_VW_01_35097_2_20328_11__JV_FS_REC_" localSheetId="16">[23]Import!$B$1104:$Q$1104</definedName>
    <definedName name="FS_F_VW_01_35097_2_20328_11__JV_FS_REC_" localSheetId="21">[23]Import!$B$1104:$Q$1104</definedName>
    <definedName name="FS_F_VW_01_35097_2_20328_11__JV_FS_REC_" localSheetId="20">[23]Import!$B$1104:$Q$1104</definedName>
    <definedName name="FS_F_VW_01_35097_2_20328_11__JV_FS_REC_">[22]Import!$B$1104:$Q$1104</definedName>
    <definedName name="FS_F_VW_01_35097_2_20328_2__JV_FS_BAUSTUFE_ANGEBOTE_WAE_" localSheetId="18">[23]Import!$B$293:$E$293</definedName>
    <definedName name="FS_F_VW_01_35097_2_20328_2__JV_FS_BAUSTUFE_ANGEBOTE_WAE_" localSheetId="16">[23]Import!$B$293:$E$293</definedName>
    <definedName name="FS_F_VW_01_35097_2_20328_2__JV_FS_BAUSTUFE_ANGEBOTE_WAE_" localSheetId="21">[23]Import!$B$293:$E$293</definedName>
    <definedName name="FS_F_VW_01_35097_2_20328_2__JV_FS_BAUSTUFE_ANGEBOTE_WAE_" localSheetId="20">[23]Import!$B$293:$E$293</definedName>
    <definedName name="FS_F_VW_01_35097_2_20328_2__JV_FS_BAUSTUFE_ANGEBOTE_WAE_">[22]Import!$B$293:$E$293</definedName>
    <definedName name="FS_F_VW_01_35097_2_20328_28__JV_FS_REC_" localSheetId="18">[23]Import!$B$1105:$Q$1105</definedName>
    <definedName name="FS_F_VW_01_35097_2_20328_28__JV_FS_REC_" localSheetId="16">[23]Import!$B$1105:$Q$1105</definedName>
    <definedName name="FS_F_VW_01_35097_2_20328_28__JV_FS_REC_" localSheetId="21">[23]Import!$B$1105:$Q$1105</definedName>
    <definedName name="FS_F_VW_01_35097_2_20328_28__JV_FS_REC_" localSheetId="20">[23]Import!$B$1105:$Q$1105</definedName>
    <definedName name="FS_F_VW_01_35097_2_20328_28__JV_FS_REC_">[22]Import!$B$1105:$Q$1105</definedName>
    <definedName name="FS_F_VW_01_35097_2_20328_37__JV_FS_REC_" localSheetId="18">[23]Import!$B$1106:$Q$1106</definedName>
    <definedName name="FS_F_VW_01_35097_2_20328_37__JV_FS_REC_" localSheetId="16">[23]Import!$B$1106:$Q$1106</definedName>
    <definedName name="FS_F_VW_01_35097_2_20328_37__JV_FS_REC_" localSheetId="21">[23]Import!$B$1106:$Q$1106</definedName>
    <definedName name="FS_F_VW_01_35097_2_20328_37__JV_FS_REC_" localSheetId="20">[23]Import!$B$1106:$Q$1106</definedName>
    <definedName name="FS_F_VW_01_35097_2_20328_37__JV_FS_REC_">[22]Import!$B$1106:$Q$1106</definedName>
    <definedName name="FS_F_VW_01_35097_2_20328_46__JV_FS_REC_" localSheetId="18">[23]Import!$B$1107:$Q$1107</definedName>
    <definedName name="FS_F_VW_01_35097_2_20328_46__JV_FS_REC_" localSheetId="16">[23]Import!$B$1107:$Q$1107</definedName>
    <definedName name="FS_F_VW_01_35097_2_20328_46__JV_FS_REC_" localSheetId="21">[23]Import!$B$1107:$Q$1107</definedName>
    <definedName name="FS_F_VW_01_35097_2_20328_46__JV_FS_REC_" localSheetId="20">[23]Import!$B$1107:$Q$1107</definedName>
    <definedName name="FS_F_VW_01_35097_2_20328_46__JV_FS_REC_">[22]Import!$B$1107:$Q$1107</definedName>
    <definedName name="FS_F_VW_01_35097_2_20328_68__JV_FS_REC_" localSheetId="18">[23]Import!$B$1108:$Q$1108</definedName>
    <definedName name="FS_F_VW_01_35097_2_20328_68__JV_FS_REC_" localSheetId="16">[23]Import!$B$1108:$Q$1108</definedName>
    <definedName name="FS_F_VW_01_35097_2_20328_68__JV_FS_REC_" localSheetId="21">[23]Import!$B$1108:$Q$1108</definedName>
    <definedName name="FS_F_VW_01_35097_2_20328_68__JV_FS_REC_" localSheetId="20">[23]Import!$B$1108:$Q$1108</definedName>
    <definedName name="FS_F_VW_01_35097_2_20328_68__JV_FS_REC_">[22]Import!$B$1108:$Q$1108</definedName>
    <definedName name="FS_F_VW_01_35097_2_20328_EUR__JV_FS_PR_EX_RATES_DATUM_REC_" localSheetId="18">[23]Import!$B$799:$F$799</definedName>
    <definedName name="FS_F_VW_01_35097_2_20328_EUR__JV_FS_PR_EX_RATES_DATUM_REC_" localSheetId="16">[23]Import!$B$799:$F$799</definedName>
    <definedName name="FS_F_VW_01_35097_2_20328_EUR__JV_FS_PR_EX_RATES_DATUM_REC_" localSheetId="21">[23]Import!$B$799:$F$799</definedName>
    <definedName name="FS_F_VW_01_35097_2_20328_EUR__JV_FS_PR_EX_RATES_DATUM_REC_" localSheetId="20">[23]Import!$B$799:$F$799</definedName>
    <definedName name="FS_F_VW_01_35097_2_20328_EUR__JV_FS_PR_EX_RATES_DATUM_REC_">[22]Import!$B$799:$F$799</definedName>
    <definedName name="FS_F_VW_01_35097_2_20328_VW__JV_FS_BIDDERS_" localSheetId="18">[23]Import!$B$906:$L$906</definedName>
    <definedName name="FS_F_VW_01_35097_2_20328_VW__JV_FS_BIDDERS_" localSheetId="16">[23]Import!$B$906:$L$906</definedName>
    <definedName name="FS_F_VW_01_35097_2_20328_VW__JV_FS_BIDDERS_" localSheetId="21">[23]Import!$B$906:$L$906</definedName>
    <definedName name="FS_F_VW_01_35097_2_20328_VW__JV_FS_BIDDERS_" localSheetId="20">[23]Import!$B$906:$L$906</definedName>
    <definedName name="FS_F_VW_01_35097_2_20328_VW__JV_FS_BIDDERS_">[22]Import!$B$906:$L$906</definedName>
    <definedName name="FS_F_VW_01_35097_2_2261__JV_FS_RV_AVG_PROTODATA_" localSheetId="18">[23]Import!$B$478:$E$478</definedName>
    <definedName name="FS_F_VW_01_35097_2_2261__JV_FS_RV_AVG_PROTODATA_" localSheetId="16">[23]Import!$B$478:$E$478</definedName>
    <definedName name="FS_F_VW_01_35097_2_2261__JV_FS_RV_AVG_PROTODATA_" localSheetId="21">[23]Import!$B$478:$E$478</definedName>
    <definedName name="FS_F_VW_01_35097_2_2261__JV_FS_RV_AVG_PROTODATA_" localSheetId="20">[23]Import!$B$478:$E$478</definedName>
    <definedName name="FS_F_VW_01_35097_2_2261__JV_FS_RV_AVG_PROTODATA_">[22]Import!$B$478:$E$478</definedName>
    <definedName name="FS_F_VW_01_35097_2_2261_1__JV_FS_BAUSTUFE_ANGEBOTE_WAE_" localSheetId="18">[23]Import!$B$268:$E$268</definedName>
    <definedName name="FS_F_VW_01_35097_2_2261_1__JV_FS_BAUSTUFE_ANGEBOTE_WAE_" localSheetId="16">[23]Import!$B$268:$E$268</definedName>
    <definedName name="FS_F_VW_01_35097_2_2261_1__JV_FS_BAUSTUFE_ANGEBOTE_WAE_" localSheetId="21">[23]Import!$B$268:$E$268</definedName>
    <definedName name="FS_F_VW_01_35097_2_2261_1__JV_FS_BAUSTUFE_ANGEBOTE_WAE_" localSheetId="20">[23]Import!$B$268:$E$268</definedName>
    <definedName name="FS_F_VW_01_35097_2_2261_1__JV_FS_BAUSTUFE_ANGEBOTE_WAE_">[22]Import!$B$268:$E$268</definedName>
    <definedName name="FS_F_VW_01_35097_2_2261_11__JV_FS_REC_" localSheetId="18">[23]Import!$B$1074:$Q$1074</definedName>
    <definedName name="FS_F_VW_01_35097_2_2261_11__JV_FS_REC_" localSheetId="16">[23]Import!$B$1074:$Q$1074</definedName>
    <definedName name="FS_F_VW_01_35097_2_2261_11__JV_FS_REC_" localSheetId="21">[23]Import!$B$1074:$Q$1074</definedName>
    <definedName name="FS_F_VW_01_35097_2_2261_11__JV_FS_REC_" localSheetId="20">[23]Import!$B$1074:$Q$1074</definedName>
    <definedName name="FS_F_VW_01_35097_2_2261_11__JV_FS_REC_">[22]Import!$B$1074:$Q$1074</definedName>
    <definedName name="FS_F_VW_01_35097_2_2261_2__JV_FS_BAUSTUFE_ANGEBOTE_WAE_" localSheetId="18">[23]Import!$B$269:$E$269</definedName>
    <definedName name="FS_F_VW_01_35097_2_2261_2__JV_FS_BAUSTUFE_ANGEBOTE_WAE_" localSheetId="16">[23]Import!$B$269:$E$269</definedName>
    <definedName name="FS_F_VW_01_35097_2_2261_2__JV_FS_BAUSTUFE_ANGEBOTE_WAE_" localSheetId="21">[23]Import!$B$269:$E$269</definedName>
    <definedName name="FS_F_VW_01_35097_2_2261_2__JV_FS_BAUSTUFE_ANGEBOTE_WAE_" localSheetId="20">[23]Import!$B$269:$E$269</definedName>
    <definedName name="FS_F_VW_01_35097_2_2261_2__JV_FS_BAUSTUFE_ANGEBOTE_WAE_">[22]Import!$B$269:$E$269</definedName>
    <definedName name="FS_F_VW_01_35097_2_2261_28__JV_FS_REC_" localSheetId="18">[23]Import!$B$1075:$Q$1075</definedName>
    <definedName name="FS_F_VW_01_35097_2_2261_28__JV_FS_REC_" localSheetId="16">[23]Import!$B$1075:$Q$1075</definedName>
    <definedName name="FS_F_VW_01_35097_2_2261_28__JV_FS_REC_" localSheetId="21">[23]Import!$B$1075:$Q$1075</definedName>
    <definedName name="FS_F_VW_01_35097_2_2261_28__JV_FS_REC_" localSheetId="20">[23]Import!$B$1075:$Q$1075</definedName>
    <definedName name="FS_F_VW_01_35097_2_2261_28__JV_FS_REC_">[22]Import!$B$1075:$Q$1075</definedName>
    <definedName name="FS_F_VW_01_35097_2_2261_37__JV_FS_REC_" localSheetId="18">[23]Import!$B$1076:$Q$1076</definedName>
    <definedName name="FS_F_VW_01_35097_2_2261_37__JV_FS_REC_" localSheetId="16">[23]Import!$B$1076:$Q$1076</definedName>
    <definedName name="FS_F_VW_01_35097_2_2261_37__JV_FS_REC_" localSheetId="21">[23]Import!$B$1076:$Q$1076</definedName>
    <definedName name="FS_F_VW_01_35097_2_2261_37__JV_FS_REC_" localSheetId="20">[23]Import!$B$1076:$Q$1076</definedName>
    <definedName name="FS_F_VW_01_35097_2_2261_37__JV_FS_REC_">[22]Import!$B$1076:$Q$1076</definedName>
    <definedName name="FS_F_VW_01_35097_2_2261_46__JV_FS_REC_" localSheetId="18">[23]Import!$B$1077:$Q$1077</definedName>
    <definedName name="FS_F_VW_01_35097_2_2261_46__JV_FS_REC_" localSheetId="16">[23]Import!$B$1077:$Q$1077</definedName>
    <definedName name="FS_F_VW_01_35097_2_2261_46__JV_FS_REC_" localSheetId="21">[23]Import!$B$1077:$Q$1077</definedName>
    <definedName name="FS_F_VW_01_35097_2_2261_46__JV_FS_REC_" localSheetId="20">[23]Import!$B$1077:$Q$1077</definedName>
    <definedName name="FS_F_VW_01_35097_2_2261_46__JV_FS_REC_">[22]Import!$B$1077:$Q$1077</definedName>
    <definedName name="FS_F_VW_01_35097_2_2261_68__JV_FS_REC_" localSheetId="18">[23]Import!$B$1078:$Q$1078</definedName>
    <definedName name="FS_F_VW_01_35097_2_2261_68__JV_FS_REC_" localSheetId="16">[23]Import!$B$1078:$Q$1078</definedName>
    <definedName name="FS_F_VW_01_35097_2_2261_68__JV_FS_REC_" localSheetId="21">[23]Import!$B$1078:$Q$1078</definedName>
    <definedName name="FS_F_VW_01_35097_2_2261_68__JV_FS_REC_" localSheetId="20">[23]Import!$B$1078:$Q$1078</definedName>
    <definedName name="FS_F_VW_01_35097_2_2261_68__JV_FS_REC_">[22]Import!$B$1078:$Q$1078</definedName>
    <definedName name="FS_F_VW_01_35097_2_2261_EUR__JV_FS_PR_EX_RATES_DATUM_REC_" localSheetId="18">[23]Import!$B$787:$F$787</definedName>
    <definedName name="FS_F_VW_01_35097_2_2261_EUR__JV_FS_PR_EX_RATES_DATUM_REC_" localSheetId="16">[23]Import!$B$787:$F$787</definedName>
    <definedName name="FS_F_VW_01_35097_2_2261_EUR__JV_FS_PR_EX_RATES_DATUM_REC_" localSheetId="21">[23]Import!$B$787:$F$787</definedName>
    <definedName name="FS_F_VW_01_35097_2_2261_EUR__JV_FS_PR_EX_RATES_DATUM_REC_" localSheetId="20">[23]Import!$B$787:$F$787</definedName>
    <definedName name="FS_F_VW_01_35097_2_2261_EUR__JV_FS_PR_EX_RATES_DATUM_REC_">[22]Import!$B$787:$F$787</definedName>
    <definedName name="FS_F_VW_01_35097_2_2261_VW__JV_FS_BIDDERS_" localSheetId="18">[23]Import!$B$911:$L$911</definedName>
    <definedName name="FS_F_VW_01_35097_2_2261_VW__JV_FS_BIDDERS_" localSheetId="16">[23]Import!$B$911:$L$911</definedName>
    <definedName name="FS_F_VW_01_35097_2_2261_VW__JV_FS_BIDDERS_" localSheetId="21">[23]Import!$B$911:$L$911</definedName>
    <definedName name="FS_F_VW_01_35097_2_2261_VW__JV_FS_BIDDERS_" localSheetId="20">[23]Import!$B$911:$L$911</definedName>
    <definedName name="FS_F_VW_01_35097_2_2261_VW__JV_FS_BIDDERS_">[22]Import!$B$911:$L$911</definedName>
    <definedName name="FS_F_VW_01_35097_2_23586__JV_FS_RV_AVG_PROTODATA_" localSheetId="18">[23]Import!$B$491:$E$491</definedName>
    <definedName name="FS_F_VW_01_35097_2_23586__JV_FS_RV_AVG_PROTODATA_" localSheetId="16">[23]Import!$B$491:$E$491</definedName>
    <definedName name="FS_F_VW_01_35097_2_23586__JV_FS_RV_AVG_PROTODATA_" localSheetId="21">[23]Import!$B$491:$E$491</definedName>
    <definedName name="FS_F_VW_01_35097_2_23586__JV_FS_RV_AVG_PROTODATA_" localSheetId="20">[23]Import!$B$491:$E$491</definedName>
    <definedName name="FS_F_VW_01_35097_2_23586__JV_FS_RV_AVG_PROTODATA_">[22]Import!$B$491:$E$491</definedName>
    <definedName name="FS_F_VW_01_35097_2_23586_1__JV_FS_BAUSTUFE_ANGEBOTE_WAE_" localSheetId="18">[23]Import!$B$294:$E$294</definedName>
    <definedName name="FS_F_VW_01_35097_2_23586_1__JV_FS_BAUSTUFE_ANGEBOTE_WAE_" localSheetId="16">[23]Import!$B$294:$E$294</definedName>
    <definedName name="FS_F_VW_01_35097_2_23586_1__JV_FS_BAUSTUFE_ANGEBOTE_WAE_" localSheetId="21">[23]Import!$B$294:$E$294</definedName>
    <definedName name="FS_F_VW_01_35097_2_23586_1__JV_FS_BAUSTUFE_ANGEBOTE_WAE_" localSheetId="20">[23]Import!$B$294:$E$294</definedName>
    <definedName name="FS_F_VW_01_35097_2_23586_1__JV_FS_BAUSTUFE_ANGEBOTE_WAE_">[22]Import!$B$294:$E$294</definedName>
    <definedName name="FS_F_VW_01_35097_2_23586_11__JV_FS_REC_" localSheetId="18">[23]Import!$B$1109:$Q$1109</definedName>
    <definedName name="FS_F_VW_01_35097_2_23586_11__JV_FS_REC_" localSheetId="16">[23]Import!$B$1109:$Q$1109</definedName>
    <definedName name="FS_F_VW_01_35097_2_23586_11__JV_FS_REC_" localSheetId="21">[23]Import!$B$1109:$Q$1109</definedName>
    <definedName name="FS_F_VW_01_35097_2_23586_11__JV_FS_REC_" localSheetId="20">[23]Import!$B$1109:$Q$1109</definedName>
    <definedName name="FS_F_VW_01_35097_2_23586_11__JV_FS_REC_">[22]Import!$B$1109:$Q$1109</definedName>
    <definedName name="FS_F_VW_01_35097_2_23586_2__JV_FS_BAUSTUFE_ANGEBOTE_WAE_" localSheetId="18">[23]Import!$B$295:$E$295</definedName>
    <definedName name="FS_F_VW_01_35097_2_23586_2__JV_FS_BAUSTUFE_ANGEBOTE_WAE_" localSheetId="16">[23]Import!$B$295:$E$295</definedName>
    <definedName name="FS_F_VW_01_35097_2_23586_2__JV_FS_BAUSTUFE_ANGEBOTE_WAE_" localSheetId="21">[23]Import!$B$295:$E$295</definedName>
    <definedName name="FS_F_VW_01_35097_2_23586_2__JV_FS_BAUSTUFE_ANGEBOTE_WAE_" localSheetId="20">[23]Import!$B$295:$E$295</definedName>
    <definedName name="FS_F_VW_01_35097_2_23586_2__JV_FS_BAUSTUFE_ANGEBOTE_WAE_">[22]Import!$B$295:$E$295</definedName>
    <definedName name="FS_F_VW_01_35097_2_23586_28__JV_FS_REC_" localSheetId="18">[23]Import!$B$1110:$Q$1110</definedName>
    <definedName name="FS_F_VW_01_35097_2_23586_28__JV_FS_REC_" localSheetId="16">[23]Import!$B$1110:$Q$1110</definedName>
    <definedName name="FS_F_VW_01_35097_2_23586_28__JV_FS_REC_" localSheetId="21">[23]Import!$B$1110:$Q$1110</definedName>
    <definedName name="FS_F_VW_01_35097_2_23586_28__JV_FS_REC_" localSheetId="20">[23]Import!$B$1110:$Q$1110</definedName>
    <definedName name="FS_F_VW_01_35097_2_23586_28__JV_FS_REC_">[22]Import!$B$1110:$Q$1110</definedName>
    <definedName name="FS_F_VW_01_35097_2_23586_37__JV_FS_REC_" localSheetId="18">[23]Import!$B$1111:$Q$1111</definedName>
    <definedName name="FS_F_VW_01_35097_2_23586_37__JV_FS_REC_" localSheetId="16">[23]Import!$B$1111:$Q$1111</definedName>
    <definedName name="FS_F_VW_01_35097_2_23586_37__JV_FS_REC_" localSheetId="21">[23]Import!$B$1111:$Q$1111</definedName>
    <definedName name="FS_F_VW_01_35097_2_23586_37__JV_FS_REC_" localSheetId="20">[23]Import!$B$1111:$Q$1111</definedName>
    <definedName name="FS_F_VW_01_35097_2_23586_37__JV_FS_REC_">[22]Import!$B$1111:$Q$1111</definedName>
    <definedName name="FS_F_VW_01_35097_2_23586_46__JV_FS_REC_" localSheetId="18">[23]Import!$B$1112:$Q$1112</definedName>
    <definedName name="FS_F_VW_01_35097_2_23586_46__JV_FS_REC_" localSheetId="16">[23]Import!$B$1112:$Q$1112</definedName>
    <definedName name="FS_F_VW_01_35097_2_23586_46__JV_FS_REC_" localSheetId="21">[23]Import!$B$1112:$Q$1112</definedName>
    <definedName name="FS_F_VW_01_35097_2_23586_46__JV_FS_REC_" localSheetId="20">[23]Import!$B$1112:$Q$1112</definedName>
    <definedName name="FS_F_VW_01_35097_2_23586_46__JV_FS_REC_">[22]Import!$B$1112:$Q$1112</definedName>
    <definedName name="FS_F_VW_01_35097_2_23586_68__JV_FS_REC_" localSheetId="18">[23]Import!$B$1113:$Q$1113</definedName>
    <definedName name="FS_F_VW_01_35097_2_23586_68__JV_FS_REC_" localSheetId="16">[23]Import!$B$1113:$Q$1113</definedName>
    <definedName name="FS_F_VW_01_35097_2_23586_68__JV_FS_REC_" localSheetId="21">[23]Import!$B$1113:$Q$1113</definedName>
    <definedName name="FS_F_VW_01_35097_2_23586_68__JV_FS_REC_" localSheetId="20">[23]Import!$B$1113:$Q$1113</definedName>
    <definedName name="FS_F_VW_01_35097_2_23586_68__JV_FS_REC_">[22]Import!$B$1113:$Q$1113</definedName>
    <definedName name="FS_F_VW_01_35097_2_23586_EUR__JV_FS_PR_EX_RATES_DATUM_REC_" localSheetId="18">[23]Import!$B$800:$F$800</definedName>
    <definedName name="FS_F_VW_01_35097_2_23586_EUR__JV_FS_PR_EX_RATES_DATUM_REC_" localSheetId="16">[23]Import!$B$800:$F$800</definedName>
    <definedName name="FS_F_VW_01_35097_2_23586_EUR__JV_FS_PR_EX_RATES_DATUM_REC_" localSheetId="21">[23]Import!$B$800:$F$800</definedName>
    <definedName name="FS_F_VW_01_35097_2_23586_EUR__JV_FS_PR_EX_RATES_DATUM_REC_" localSheetId="20">[23]Import!$B$800:$F$800</definedName>
    <definedName name="FS_F_VW_01_35097_2_23586_EUR__JV_FS_PR_EX_RATES_DATUM_REC_">[22]Import!$B$800:$F$800</definedName>
    <definedName name="FS_F_VW_01_35097_2_23586_HA__JV_FS_BIDDERS_" localSheetId="18">[23]Import!$B$927:$L$927</definedName>
    <definedName name="FS_F_VW_01_35097_2_23586_HA__JV_FS_BIDDERS_" localSheetId="16">[23]Import!$B$927:$L$927</definedName>
    <definedName name="FS_F_VW_01_35097_2_23586_HA__JV_FS_BIDDERS_" localSheetId="21">[23]Import!$B$927:$L$927</definedName>
    <definedName name="FS_F_VW_01_35097_2_23586_HA__JV_FS_BIDDERS_" localSheetId="20">[23]Import!$B$927:$L$927</definedName>
    <definedName name="FS_F_VW_01_35097_2_23586_HA__JV_FS_BIDDERS_">[22]Import!$B$927:$L$927</definedName>
    <definedName name="FS_F_VW_01_35097_2_24968__JV_FS_RV_AVG_PROTODATA_" localSheetId="18">[23]Import!$B$492:$E$492</definedName>
    <definedName name="FS_F_VW_01_35097_2_24968__JV_FS_RV_AVG_PROTODATA_" localSheetId="16">[23]Import!$B$492:$E$492</definedName>
    <definedName name="FS_F_VW_01_35097_2_24968__JV_FS_RV_AVG_PROTODATA_" localSheetId="21">[23]Import!$B$492:$E$492</definedName>
    <definedName name="FS_F_VW_01_35097_2_24968__JV_FS_RV_AVG_PROTODATA_" localSheetId="20">[23]Import!$B$492:$E$492</definedName>
    <definedName name="FS_F_VW_01_35097_2_24968__JV_FS_RV_AVG_PROTODATA_">[22]Import!$B$492:$E$492</definedName>
    <definedName name="FS_F_VW_01_35097_2_24968_1__JV_FS_BAUSTUFE_ANGEBOTE_WAE_" localSheetId="18">[23]Import!$B$296:$E$296</definedName>
    <definedName name="FS_F_VW_01_35097_2_24968_1__JV_FS_BAUSTUFE_ANGEBOTE_WAE_" localSheetId="16">[23]Import!$B$296:$E$296</definedName>
    <definedName name="FS_F_VW_01_35097_2_24968_1__JV_FS_BAUSTUFE_ANGEBOTE_WAE_" localSheetId="21">[23]Import!$B$296:$E$296</definedName>
    <definedName name="FS_F_VW_01_35097_2_24968_1__JV_FS_BAUSTUFE_ANGEBOTE_WAE_" localSheetId="20">[23]Import!$B$296:$E$296</definedName>
    <definedName name="FS_F_VW_01_35097_2_24968_1__JV_FS_BAUSTUFE_ANGEBOTE_WAE_">[22]Import!$B$296:$E$296</definedName>
    <definedName name="FS_F_VW_01_35097_2_24968_2__JV_FS_BAUSTUFE_ANGEBOTE_WAE_" localSheetId="18">[23]Import!$B$297:$E$297</definedName>
    <definedName name="FS_F_VW_01_35097_2_24968_2__JV_FS_BAUSTUFE_ANGEBOTE_WAE_" localSheetId="16">[23]Import!$B$297:$E$297</definedName>
    <definedName name="FS_F_VW_01_35097_2_24968_2__JV_FS_BAUSTUFE_ANGEBOTE_WAE_" localSheetId="21">[23]Import!$B$297:$E$297</definedName>
    <definedName name="FS_F_VW_01_35097_2_24968_2__JV_FS_BAUSTUFE_ANGEBOTE_WAE_" localSheetId="20">[23]Import!$B$297:$E$297</definedName>
    <definedName name="FS_F_VW_01_35097_2_24968_2__JV_FS_BAUSTUFE_ANGEBOTE_WAE_">[22]Import!$B$297:$E$297</definedName>
    <definedName name="FS_F_VW_01_35097_2_24968_EUR__JV_FS_PR_EX_RATES_DATUM_REC_" localSheetId="18">[23]Import!$B$801:$F$801</definedName>
    <definedName name="FS_F_VW_01_35097_2_24968_EUR__JV_FS_PR_EX_RATES_DATUM_REC_" localSheetId="16">[23]Import!$B$801:$F$801</definedName>
    <definedName name="FS_F_VW_01_35097_2_24968_EUR__JV_FS_PR_EX_RATES_DATUM_REC_" localSheetId="21">[23]Import!$B$801:$F$801</definedName>
    <definedName name="FS_F_VW_01_35097_2_24968_EUR__JV_FS_PR_EX_RATES_DATUM_REC_" localSheetId="20">[23]Import!$B$801:$F$801</definedName>
    <definedName name="FS_F_VW_01_35097_2_24968_EUR__JV_FS_PR_EX_RATES_DATUM_REC_">[22]Import!$B$801:$F$801</definedName>
    <definedName name="FS_F_VW_01_35097_2_24968_US__JV_FS_BIDDERS_" localSheetId="18">[23]Import!$B$902:$L$902</definedName>
    <definedName name="FS_F_VW_01_35097_2_24968_US__JV_FS_BIDDERS_" localSheetId="16">[23]Import!$B$902:$L$902</definedName>
    <definedName name="FS_F_VW_01_35097_2_24968_US__JV_FS_BIDDERS_" localSheetId="21">[23]Import!$B$902:$L$902</definedName>
    <definedName name="FS_F_VW_01_35097_2_24968_US__JV_FS_BIDDERS_" localSheetId="20">[23]Import!$B$902:$L$902</definedName>
    <definedName name="FS_F_VW_01_35097_2_24968_US__JV_FS_BIDDERS_">[22]Import!$B$902:$L$902</definedName>
    <definedName name="FS_F_VW_01_35097_2_24969__JV_FS_RV_AVG_PROTODATA_" localSheetId="18">[23]Import!$B$493:$E$493</definedName>
    <definedName name="FS_F_VW_01_35097_2_24969__JV_FS_RV_AVG_PROTODATA_" localSheetId="16">[23]Import!$B$493:$E$493</definedName>
    <definedName name="FS_F_VW_01_35097_2_24969__JV_FS_RV_AVG_PROTODATA_" localSheetId="21">[23]Import!$B$493:$E$493</definedName>
    <definedName name="FS_F_VW_01_35097_2_24969__JV_FS_RV_AVG_PROTODATA_" localSheetId="20">[23]Import!$B$493:$E$493</definedName>
    <definedName name="FS_F_VW_01_35097_2_24969__JV_FS_RV_AVG_PROTODATA_">[22]Import!$B$493:$E$493</definedName>
    <definedName name="FS_F_VW_01_35097_2_24969_1__JV_FS_BAUSTUFE_ANGEBOTE_WAE_" localSheetId="18">[23]Import!$B$298:$E$298</definedName>
    <definedName name="FS_F_VW_01_35097_2_24969_1__JV_FS_BAUSTUFE_ANGEBOTE_WAE_" localSheetId="16">[23]Import!$B$298:$E$298</definedName>
    <definedName name="FS_F_VW_01_35097_2_24969_1__JV_FS_BAUSTUFE_ANGEBOTE_WAE_" localSheetId="21">[23]Import!$B$298:$E$298</definedName>
    <definedName name="FS_F_VW_01_35097_2_24969_1__JV_FS_BAUSTUFE_ANGEBOTE_WAE_" localSheetId="20">[23]Import!$B$298:$E$298</definedName>
    <definedName name="FS_F_VW_01_35097_2_24969_1__JV_FS_BAUSTUFE_ANGEBOTE_WAE_">[22]Import!$B$298:$E$298</definedName>
    <definedName name="FS_F_VW_01_35097_2_24969_11__JV_FS_REC_" localSheetId="18">[23]Import!$B$1114:$Q$1114</definedName>
    <definedName name="FS_F_VW_01_35097_2_24969_11__JV_FS_REC_" localSheetId="16">[23]Import!$B$1114:$Q$1114</definedName>
    <definedName name="FS_F_VW_01_35097_2_24969_11__JV_FS_REC_" localSheetId="21">[23]Import!$B$1114:$Q$1114</definedName>
    <definedName name="FS_F_VW_01_35097_2_24969_11__JV_FS_REC_" localSheetId="20">[23]Import!$B$1114:$Q$1114</definedName>
    <definedName name="FS_F_VW_01_35097_2_24969_11__JV_FS_REC_">[22]Import!$B$1114:$Q$1114</definedName>
    <definedName name="FS_F_VW_01_35097_2_24969_2__JV_FS_BAUSTUFE_ANGEBOTE_WAE_" localSheetId="18">[23]Import!$B$299:$E$299</definedName>
    <definedName name="FS_F_VW_01_35097_2_24969_2__JV_FS_BAUSTUFE_ANGEBOTE_WAE_" localSheetId="16">[23]Import!$B$299:$E$299</definedName>
    <definedName name="FS_F_VW_01_35097_2_24969_2__JV_FS_BAUSTUFE_ANGEBOTE_WAE_" localSheetId="21">[23]Import!$B$299:$E$299</definedName>
    <definedName name="FS_F_VW_01_35097_2_24969_2__JV_FS_BAUSTUFE_ANGEBOTE_WAE_" localSheetId="20">[23]Import!$B$299:$E$299</definedName>
    <definedName name="FS_F_VW_01_35097_2_24969_2__JV_FS_BAUSTUFE_ANGEBOTE_WAE_">[22]Import!$B$299:$E$299</definedName>
    <definedName name="FS_F_VW_01_35097_2_24969_28__JV_FS_REC_" localSheetId="18">[23]Import!$B$1115:$Q$1115</definedName>
    <definedName name="FS_F_VW_01_35097_2_24969_28__JV_FS_REC_" localSheetId="16">[23]Import!$B$1115:$Q$1115</definedName>
    <definedName name="FS_F_VW_01_35097_2_24969_28__JV_FS_REC_" localSheetId="21">[23]Import!$B$1115:$Q$1115</definedName>
    <definedName name="FS_F_VW_01_35097_2_24969_28__JV_FS_REC_" localSheetId="20">[23]Import!$B$1115:$Q$1115</definedName>
    <definedName name="FS_F_VW_01_35097_2_24969_28__JV_FS_REC_">[22]Import!$B$1115:$Q$1115</definedName>
    <definedName name="FS_F_VW_01_35097_2_24969_37__JV_FS_REC_" localSheetId="18">[23]Import!$B$1116:$Q$1116</definedName>
    <definedName name="FS_F_VW_01_35097_2_24969_37__JV_FS_REC_" localSheetId="16">[23]Import!$B$1116:$Q$1116</definedName>
    <definedName name="FS_F_VW_01_35097_2_24969_37__JV_FS_REC_" localSheetId="21">[23]Import!$B$1116:$Q$1116</definedName>
    <definedName name="FS_F_VW_01_35097_2_24969_37__JV_FS_REC_" localSheetId="20">[23]Import!$B$1116:$Q$1116</definedName>
    <definedName name="FS_F_VW_01_35097_2_24969_37__JV_FS_REC_">[22]Import!$B$1116:$Q$1116</definedName>
    <definedName name="FS_F_VW_01_35097_2_24969_46__JV_FS_REC_" localSheetId="18">[23]Import!$B$1117:$Q$1117</definedName>
    <definedName name="FS_F_VW_01_35097_2_24969_46__JV_FS_REC_" localSheetId="16">[23]Import!$B$1117:$Q$1117</definedName>
    <definedName name="FS_F_VW_01_35097_2_24969_46__JV_FS_REC_" localSheetId="21">[23]Import!$B$1117:$Q$1117</definedName>
    <definedName name="FS_F_VW_01_35097_2_24969_46__JV_FS_REC_" localSheetId="20">[23]Import!$B$1117:$Q$1117</definedName>
    <definedName name="FS_F_VW_01_35097_2_24969_46__JV_FS_REC_">[22]Import!$B$1117:$Q$1117</definedName>
    <definedName name="FS_F_VW_01_35097_2_24969_68__JV_FS_REC_" localSheetId="18">[23]Import!$B$1118:$Q$1118</definedName>
    <definedName name="FS_F_VW_01_35097_2_24969_68__JV_FS_REC_" localSheetId="16">[23]Import!$B$1118:$Q$1118</definedName>
    <definedName name="FS_F_VW_01_35097_2_24969_68__JV_FS_REC_" localSheetId="21">[23]Import!$B$1118:$Q$1118</definedName>
    <definedName name="FS_F_VW_01_35097_2_24969_68__JV_FS_REC_" localSheetId="20">[23]Import!$B$1118:$Q$1118</definedName>
    <definedName name="FS_F_VW_01_35097_2_24969_68__JV_FS_REC_">[22]Import!$B$1118:$Q$1118</definedName>
    <definedName name="FS_F_VW_01_35097_2_24969_EUR__JV_FS_PR_EX_RATES_DATUM_REC_" localSheetId="18">[23]Import!$B$802:$F$802</definedName>
    <definedName name="FS_F_VW_01_35097_2_24969_EUR__JV_FS_PR_EX_RATES_DATUM_REC_" localSheetId="16">[23]Import!$B$802:$F$802</definedName>
    <definedName name="FS_F_VW_01_35097_2_24969_EUR__JV_FS_PR_EX_RATES_DATUM_REC_" localSheetId="21">[23]Import!$B$802:$F$802</definedName>
    <definedName name="FS_F_VW_01_35097_2_24969_EUR__JV_FS_PR_EX_RATES_DATUM_REC_" localSheetId="20">[23]Import!$B$802:$F$802</definedName>
    <definedName name="FS_F_VW_01_35097_2_24969_EUR__JV_FS_PR_EX_RATES_DATUM_REC_">[22]Import!$B$802:$F$802</definedName>
    <definedName name="FS_F_VW_01_35097_2_24969_US__JV_FS_BIDDERS_" localSheetId="18">[23]Import!$B$923:$L$923</definedName>
    <definedName name="FS_F_VW_01_35097_2_24969_US__JV_FS_BIDDERS_" localSheetId="16">[23]Import!$B$923:$L$923</definedName>
    <definedName name="FS_F_VW_01_35097_2_24969_US__JV_FS_BIDDERS_" localSheetId="21">[23]Import!$B$923:$L$923</definedName>
    <definedName name="FS_F_VW_01_35097_2_24969_US__JV_FS_BIDDERS_" localSheetId="20">[23]Import!$B$923:$L$923</definedName>
    <definedName name="FS_F_VW_01_35097_2_24969_US__JV_FS_BIDDERS_">[22]Import!$B$923:$L$923</definedName>
    <definedName name="FS_F_VW_01_35097_2_25756__JV_FS_RV_AVG_PROTODATA_" localSheetId="18">[23]Import!$B$494:$E$494</definedName>
    <definedName name="FS_F_VW_01_35097_2_25756__JV_FS_RV_AVG_PROTODATA_" localSheetId="16">[23]Import!$B$494:$E$494</definedName>
    <definedName name="FS_F_VW_01_35097_2_25756__JV_FS_RV_AVG_PROTODATA_" localSheetId="21">[23]Import!$B$494:$E$494</definedName>
    <definedName name="FS_F_VW_01_35097_2_25756__JV_FS_RV_AVG_PROTODATA_" localSheetId="20">[23]Import!$B$494:$E$494</definedName>
    <definedName name="FS_F_VW_01_35097_2_25756__JV_FS_RV_AVG_PROTODATA_">[22]Import!$B$494:$E$494</definedName>
    <definedName name="FS_F_VW_01_35097_2_25756_1__JV_FS_BAUSTUFE_ANGEBOTE_WAE_" localSheetId="18">[23]Import!$B$300:$E$300</definedName>
    <definedName name="FS_F_VW_01_35097_2_25756_1__JV_FS_BAUSTUFE_ANGEBOTE_WAE_" localSheetId="16">[23]Import!$B$300:$E$300</definedName>
    <definedName name="FS_F_VW_01_35097_2_25756_1__JV_FS_BAUSTUFE_ANGEBOTE_WAE_" localSheetId="21">[23]Import!$B$300:$E$300</definedName>
    <definedName name="FS_F_VW_01_35097_2_25756_1__JV_FS_BAUSTUFE_ANGEBOTE_WAE_" localSheetId="20">[23]Import!$B$300:$E$300</definedName>
    <definedName name="FS_F_VW_01_35097_2_25756_1__JV_FS_BAUSTUFE_ANGEBOTE_WAE_">[22]Import!$B$300:$E$300</definedName>
    <definedName name="FS_F_VW_01_35097_2_25756_2__JV_FS_BAUSTUFE_ANGEBOTE_WAE_" localSheetId="18">[23]Import!$B$301:$E$301</definedName>
    <definedName name="FS_F_VW_01_35097_2_25756_2__JV_FS_BAUSTUFE_ANGEBOTE_WAE_" localSheetId="16">[23]Import!$B$301:$E$301</definedName>
    <definedName name="FS_F_VW_01_35097_2_25756_2__JV_FS_BAUSTUFE_ANGEBOTE_WAE_" localSheetId="21">[23]Import!$B$301:$E$301</definedName>
    <definedName name="FS_F_VW_01_35097_2_25756_2__JV_FS_BAUSTUFE_ANGEBOTE_WAE_" localSheetId="20">[23]Import!$B$301:$E$301</definedName>
    <definedName name="FS_F_VW_01_35097_2_25756_2__JV_FS_BAUSTUFE_ANGEBOTE_WAE_">[22]Import!$B$301:$E$301</definedName>
    <definedName name="FS_F_VW_01_35097_2_25756_EUR__JV_FS_PR_EX_RATES_DATUM_REC_" localSheetId="18">[23]Import!$B$803:$F$803</definedName>
    <definedName name="FS_F_VW_01_35097_2_25756_EUR__JV_FS_PR_EX_RATES_DATUM_REC_" localSheetId="16">[23]Import!$B$803:$F$803</definedName>
    <definedName name="FS_F_VW_01_35097_2_25756_EUR__JV_FS_PR_EX_RATES_DATUM_REC_" localSheetId="21">[23]Import!$B$803:$F$803</definedName>
    <definedName name="FS_F_VW_01_35097_2_25756_EUR__JV_FS_PR_EX_RATES_DATUM_REC_" localSheetId="20">[23]Import!$B$803:$F$803</definedName>
    <definedName name="FS_F_VW_01_35097_2_25756_EUR__JV_FS_PR_EX_RATES_DATUM_REC_">[22]Import!$B$803:$F$803</definedName>
    <definedName name="FS_F_VW_01_35097_2_25756_MX__JV_FS_BIDDERS_" localSheetId="18">[23]Import!$B$908:$L$908</definedName>
    <definedName name="FS_F_VW_01_35097_2_25756_MX__JV_FS_BIDDERS_" localSheetId="16">[23]Import!$B$908:$L$908</definedName>
    <definedName name="FS_F_VW_01_35097_2_25756_MX__JV_FS_BIDDERS_" localSheetId="21">[23]Import!$B$908:$L$908</definedName>
    <definedName name="FS_F_VW_01_35097_2_25756_MX__JV_FS_BIDDERS_" localSheetId="20">[23]Import!$B$908:$L$908</definedName>
    <definedName name="FS_F_VW_01_35097_2_25756_MX__JV_FS_BIDDERS_">[22]Import!$B$908:$L$908</definedName>
    <definedName name="FS_F_VW_01_35097_2_2609__JV_FS_RV_AVG_PROTODATA_" localSheetId="18">[23]Import!$B$479:$E$479</definedName>
    <definedName name="FS_F_VW_01_35097_2_2609__JV_FS_RV_AVG_PROTODATA_" localSheetId="16">[23]Import!$B$479:$E$479</definedName>
    <definedName name="FS_F_VW_01_35097_2_2609__JV_FS_RV_AVG_PROTODATA_" localSheetId="21">[23]Import!$B$479:$E$479</definedName>
    <definedName name="FS_F_VW_01_35097_2_2609__JV_FS_RV_AVG_PROTODATA_" localSheetId="20">[23]Import!$B$479:$E$479</definedName>
    <definedName name="FS_F_VW_01_35097_2_2609__JV_FS_RV_AVG_PROTODATA_">[22]Import!$B$479:$E$479</definedName>
    <definedName name="FS_F_VW_01_35097_2_2609_1__JV_FS_BAUSTUFE_ANGEBOTE_WAE_" localSheetId="18">[23]Import!$B$270:$E$270</definedName>
    <definedName name="FS_F_VW_01_35097_2_2609_1__JV_FS_BAUSTUFE_ANGEBOTE_WAE_" localSheetId="16">[23]Import!$B$270:$E$270</definedName>
    <definedName name="FS_F_VW_01_35097_2_2609_1__JV_FS_BAUSTUFE_ANGEBOTE_WAE_" localSheetId="21">[23]Import!$B$270:$E$270</definedName>
    <definedName name="FS_F_VW_01_35097_2_2609_1__JV_FS_BAUSTUFE_ANGEBOTE_WAE_" localSheetId="20">[23]Import!$B$270:$E$270</definedName>
    <definedName name="FS_F_VW_01_35097_2_2609_1__JV_FS_BAUSTUFE_ANGEBOTE_WAE_">[22]Import!$B$270:$E$270</definedName>
    <definedName name="FS_F_VW_01_35097_2_2609_11__JV_FS_REC_" localSheetId="18">[23]Import!$B$1079:$Q$1079</definedName>
    <definedName name="FS_F_VW_01_35097_2_2609_11__JV_FS_REC_" localSheetId="16">[23]Import!$B$1079:$Q$1079</definedName>
    <definedName name="FS_F_VW_01_35097_2_2609_11__JV_FS_REC_" localSheetId="21">[23]Import!$B$1079:$Q$1079</definedName>
    <definedName name="FS_F_VW_01_35097_2_2609_11__JV_FS_REC_" localSheetId="20">[23]Import!$B$1079:$Q$1079</definedName>
    <definedName name="FS_F_VW_01_35097_2_2609_11__JV_FS_REC_">[22]Import!$B$1079:$Q$1079</definedName>
    <definedName name="FS_F_VW_01_35097_2_2609_2__JV_FS_BAUSTUFE_ANGEBOTE_WAE_" localSheetId="18">[23]Import!$B$271:$E$271</definedName>
    <definedName name="FS_F_VW_01_35097_2_2609_2__JV_FS_BAUSTUFE_ANGEBOTE_WAE_" localSheetId="16">[23]Import!$B$271:$E$271</definedName>
    <definedName name="FS_F_VW_01_35097_2_2609_2__JV_FS_BAUSTUFE_ANGEBOTE_WAE_" localSheetId="21">[23]Import!$B$271:$E$271</definedName>
    <definedName name="FS_F_VW_01_35097_2_2609_2__JV_FS_BAUSTUFE_ANGEBOTE_WAE_" localSheetId="20">[23]Import!$B$271:$E$271</definedName>
    <definedName name="FS_F_VW_01_35097_2_2609_2__JV_FS_BAUSTUFE_ANGEBOTE_WAE_">[22]Import!$B$271:$E$271</definedName>
    <definedName name="FS_F_VW_01_35097_2_2609_28__JV_FS_REC_" localSheetId="18">[23]Import!$B$1080:$Q$1080</definedName>
    <definedName name="FS_F_VW_01_35097_2_2609_28__JV_FS_REC_" localSheetId="16">[23]Import!$B$1080:$Q$1080</definedName>
    <definedName name="FS_F_VW_01_35097_2_2609_28__JV_FS_REC_" localSheetId="21">[23]Import!$B$1080:$Q$1080</definedName>
    <definedName name="FS_F_VW_01_35097_2_2609_28__JV_FS_REC_" localSheetId="20">[23]Import!$B$1080:$Q$1080</definedName>
    <definedName name="FS_F_VW_01_35097_2_2609_28__JV_FS_REC_">[22]Import!$B$1080:$Q$1080</definedName>
    <definedName name="FS_F_VW_01_35097_2_2609_37__JV_FS_REC_" localSheetId="18">[23]Import!$B$1081:$Q$1081</definedName>
    <definedName name="FS_F_VW_01_35097_2_2609_37__JV_FS_REC_" localSheetId="16">[23]Import!$B$1081:$Q$1081</definedName>
    <definedName name="FS_F_VW_01_35097_2_2609_37__JV_FS_REC_" localSheetId="21">[23]Import!$B$1081:$Q$1081</definedName>
    <definedName name="FS_F_VW_01_35097_2_2609_37__JV_FS_REC_" localSheetId="20">[23]Import!$B$1081:$Q$1081</definedName>
    <definedName name="FS_F_VW_01_35097_2_2609_37__JV_FS_REC_">[22]Import!$B$1081:$Q$1081</definedName>
    <definedName name="FS_F_VW_01_35097_2_2609_46__JV_FS_REC_" localSheetId="18">[23]Import!$B$1082:$Q$1082</definedName>
    <definedName name="FS_F_VW_01_35097_2_2609_46__JV_FS_REC_" localSheetId="16">[23]Import!$B$1082:$Q$1082</definedName>
    <definedName name="FS_F_VW_01_35097_2_2609_46__JV_FS_REC_" localSheetId="21">[23]Import!$B$1082:$Q$1082</definedName>
    <definedName name="FS_F_VW_01_35097_2_2609_46__JV_FS_REC_" localSheetId="20">[23]Import!$B$1082:$Q$1082</definedName>
    <definedName name="FS_F_VW_01_35097_2_2609_46__JV_FS_REC_">[22]Import!$B$1082:$Q$1082</definedName>
    <definedName name="FS_F_VW_01_35097_2_2609_68__JV_FS_REC_" localSheetId="18">[23]Import!$B$1083:$Q$1083</definedName>
    <definedName name="FS_F_VW_01_35097_2_2609_68__JV_FS_REC_" localSheetId="16">[23]Import!$B$1083:$Q$1083</definedName>
    <definedName name="FS_F_VW_01_35097_2_2609_68__JV_FS_REC_" localSheetId="21">[23]Import!$B$1083:$Q$1083</definedName>
    <definedName name="FS_F_VW_01_35097_2_2609_68__JV_FS_REC_" localSheetId="20">[23]Import!$B$1083:$Q$1083</definedName>
    <definedName name="FS_F_VW_01_35097_2_2609_68__JV_FS_REC_">[22]Import!$B$1083:$Q$1083</definedName>
    <definedName name="FS_F_VW_01_35097_2_2609_EUR__JV_FS_PR_EX_RATES_DATUM_REC_" localSheetId="18">[23]Import!$B$788:$F$788</definedName>
    <definedName name="FS_F_VW_01_35097_2_2609_EUR__JV_FS_PR_EX_RATES_DATUM_REC_" localSheetId="16">[23]Import!$B$788:$F$788</definedName>
    <definedName name="FS_F_VW_01_35097_2_2609_EUR__JV_FS_PR_EX_RATES_DATUM_REC_" localSheetId="21">[23]Import!$B$788:$F$788</definedName>
    <definedName name="FS_F_VW_01_35097_2_2609_EUR__JV_FS_PR_EX_RATES_DATUM_REC_" localSheetId="20">[23]Import!$B$788:$F$788</definedName>
    <definedName name="FS_F_VW_01_35097_2_2609_EUR__JV_FS_PR_EX_RATES_DATUM_REC_">[22]Import!$B$788:$F$788</definedName>
    <definedName name="FS_F_VW_01_35097_2_2609_RR__JV_FS_BIDDERS_" localSheetId="18">[23]Import!$B$916:$L$916</definedName>
    <definedName name="FS_F_VW_01_35097_2_2609_RR__JV_FS_BIDDERS_" localSheetId="16">[23]Import!$B$916:$L$916</definedName>
    <definedName name="FS_F_VW_01_35097_2_2609_RR__JV_FS_BIDDERS_" localSheetId="21">[23]Import!$B$916:$L$916</definedName>
    <definedName name="FS_F_VW_01_35097_2_2609_RR__JV_FS_BIDDERS_" localSheetId="20">[23]Import!$B$916:$L$916</definedName>
    <definedName name="FS_F_VW_01_35097_2_2609_RR__JV_FS_BIDDERS_">[22]Import!$B$916:$L$916</definedName>
    <definedName name="FS_F_VW_01_35097_2_27724__JV_FS_RV_AVG_PROTODATA_" localSheetId="18">[23]Import!$B$495:$E$495</definedName>
    <definedName name="FS_F_VW_01_35097_2_27724__JV_FS_RV_AVG_PROTODATA_" localSheetId="16">[23]Import!$B$495:$E$495</definedName>
    <definedName name="FS_F_VW_01_35097_2_27724__JV_FS_RV_AVG_PROTODATA_" localSheetId="21">[23]Import!$B$495:$E$495</definedName>
    <definedName name="FS_F_VW_01_35097_2_27724__JV_FS_RV_AVG_PROTODATA_" localSheetId="20">[23]Import!$B$495:$E$495</definedName>
    <definedName name="FS_F_VW_01_35097_2_27724__JV_FS_RV_AVG_PROTODATA_">[22]Import!$B$495:$E$495</definedName>
    <definedName name="FS_F_VW_01_35097_2_27724_1__JV_FS_BAUSTUFE_ANGEBOTE_WAE_" localSheetId="18">[23]Import!$B$302:$E$302</definedName>
    <definedName name="FS_F_VW_01_35097_2_27724_1__JV_FS_BAUSTUFE_ANGEBOTE_WAE_" localSheetId="16">[23]Import!$B$302:$E$302</definedName>
    <definedName name="FS_F_VW_01_35097_2_27724_1__JV_FS_BAUSTUFE_ANGEBOTE_WAE_" localSheetId="21">[23]Import!$B$302:$E$302</definedName>
    <definedName name="FS_F_VW_01_35097_2_27724_1__JV_FS_BAUSTUFE_ANGEBOTE_WAE_" localSheetId="20">[23]Import!$B$302:$E$302</definedName>
    <definedName name="FS_F_VW_01_35097_2_27724_1__JV_FS_BAUSTUFE_ANGEBOTE_WAE_">[22]Import!$B$302:$E$302</definedName>
    <definedName name="FS_F_VW_01_35097_2_27724_2__JV_FS_BAUSTUFE_ANGEBOTE_WAE_" localSheetId="18">[23]Import!$B$303:$E$303</definedName>
    <definedName name="FS_F_VW_01_35097_2_27724_2__JV_FS_BAUSTUFE_ANGEBOTE_WAE_" localSheetId="16">[23]Import!$B$303:$E$303</definedName>
    <definedName name="FS_F_VW_01_35097_2_27724_2__JV_FS_BAUSTUFE_ANGEBOTE_WAE_" localSheetId="21">[23]Import!$B$303:$E$303</definedName>
    <definedName name="FS_F_VW_01_35097_2_27724_2__JV_FS_BAUSTUFE_ANGEBOTE_WAE_" localSheetId="20">[23]Import!$B$303:$E$303</definedName>
    <definedName name="FS_F_VW_01_35097_2_27724_2__JV_FS_BAUSTUFE_ANGEBOTE_WAE_">[22]Import!$B$303:$E$303</definedName>
    <definedName name="FS_F_VW_01_35097_2_27724_EUR__JV_FS_PR_EX_RATES_DATUM_REC_" localSheetId="18">[23]Import!$B$804:$F$804</definedName>
    <definedName name="FS_F_VW_01_35097_2_27724_EUR__JV_FS_PR_EX_RATES_DATUM_REC_" localSheetId="16">[23]Import!$B$804:$F$804</definedName>
    <definedName name="FS_F_VW_01_35097_2_27724_EUR__JV_FS_PR_EX_RATES_DATUM_REC_" localSheetId="21">[23]Import!$B$804:$F$804</definedName>
    <definedName name="FS_F_VW_01_35097_2_27724_EUR__JV_FS_PR_EX_RATES_DATUM_REC_" localSheetId="20">[23]Import!$B$804:$F$804</definedName>
    <definedName name="FS_F_VW_01_35097_2_27724_EUR__JV_FS_PR_EX_RATES_DATUM_REC_">[22]Import!$B$804:$F$804</definedName>
    <definedName name="FS_F_VW_01_35097_2_27724_US__JV_FS_BIDDERS_" localSheetId="18">[23]Import!$B$920:$L$920</definedName>
    <definedName name="FS_F_VW_01_35097_2_27724_US__JV_FS_BIDDERS_" localSheetId="16">[23]Import!$B$920:$L$920</definedName>
    <definedName name="FS_F_VW_01_35097_2_27724_US__JV_FS_BIDDERS_" localSheetId="21">[23]Import!$B$920:$L$920</definedName>
    <definedName name="FS_F_VW_01_35097_2_27724_US__JV_FS_BIDDERS_" localSheetId="20">[23]Import!$B$920:$L$920</definedName>
    <definedName name="FS_F_VW_01_35097_2_27724_US__JV_FS_BIDDERS_">[22]Import!$B$920:$L$920</definedName>
    <definedName name="FS_F_VW_01_35097_2_27909__JV_FS_RV_AVG_PROTODATA_" localSheetId="18">[23]Import!$B$496:$E$496</definedName>
    <definedName name="FS_F_VW_01_35097_2_27909__JV_FS_RV_AVG_PROTODATA_" localSheetId="16">[23]Import!$B$496:$E$496</definedName>
    <definedName name="FS_F_VW_01_35097_2_27909__JV_FS_RV_AVG_PROTODATA_" localSheetId="21">[23]Import!$B$496:$E$496</definedName>
    <definedName name="FS_F_VW_01_35097_2_27909__JV_FS_RV_AVG_PROTODATA_" localSheetId="20">[23]Import!$B$496:$E$496</definedName>
    <definedName name="FS_F_VW_01_35097_2_27909__JV_FS_RV_AVG_PROTODATA_">[22]Import!$B$496:$E$496</definedName>
    <definedName name="FS_F_VW_01_35097_2_27909_1__JV_FS_BAUSTUFE_ANGEBOTE_WAE_" localSheetId="18">[23]Import!$B$304:$E$304</definedName>
    <definedName name="FS_F_VW_01_35097_2_27909_1__JV_FS_BAUSTUFE_ANGEBOTE_WAE_" localSheetId="16">[23]Import!$B$304:$E$304</definedName>
    <definedName name="FS_F_VW_01_35097_2_27909_1__JV_FS_BAUSTUFE_ANGEBOTE_WAE_" localSheetId="21">[23]Import!$B$304:$E$304</definedName>
    <definedName name="FS_F_VW_01_35097_2_27909_1__JV_FS_BAUSTUFE_ANGEBOTE_WAE_" localSheetId="20">[23]Import!$B$304:$E$304</definedName>
    <definedName name="FS_F_VW_01_35097_2_27909_1__JV_FS_BAUSTUFE_ANGEBOTE_WAE_">[22]Import!$B$304:$E$304</definedName>
    <definedName name="FS_F_VW_01_35097_2_27909_11__JV_FS_REC_" localSheetId="18">[23]Import!$B$1119:$Q$1119</definedName>
    <definedName name="FS_F_VW_01_35097_2_27909_11__JV_FS_REC_" localSheetId="16">[23]Import!$B$1119:$Q$1119</definedName>
    <definedName name="FS_F_VW_01_35097_2_27909_11__JV_FS_REC_" localSheetId="21">[23]Import!$B$1119:$Q$1119</definedName>
    <definedName name="FS_F_VW_01_35097_2_27909_11__JV_FS_REC_" localSheetId="20">[23]Import!$B$1119:$Q$1119</definedName>
    <definedName name="FS_F_VW_01_35097_2_27909_11__JV_FS_REC_">[22]Import!$B$1119:$Q$1119</definedName>
    <definedName name="FS_F_VW_01_35097_2_27909_2__JV_FS_BAUSTUFE_ANGEBOTE_WAE_" localSheetId="18">[23]Import!$B$305:$E$305</definedName>
    <definedName name="FS_F_VW_01_35097_2_27909_2__JV_FS_BAUSTUFE_ANGEBOTE_WAE_" localSheetId="16">[23]Import!$B$305:$E$305</definedName>
    <definedName name="FS_F_VW_01_35097_2_27909_2__JV_FS_BAUSTUFE_ANGEBOTE_WAE_" localSheetId="21">[23]Import!$B$305:$E$305</definedName>
    <definedName name="FS_F_VW_01_35097_2_27909_2__JV_FS_BAUSTUFE_ANGEBOTE_WAE_" localSheetId="20">[23]Import!$B$305:$E$305</definedName>
    <definedName name="FS_F_VW_01_35097_2_27909_2__JV_FS_BAUSTUFE_ANGEBOTE_WAE_">[22]Import!$B$305:$E$305</definedName>
    <definedName name="FS_F_VW_01_35097_2_27909_28__JV_FS_REC_" localSheetId="18">[23]Import!$B$1120:$Q$1120</definedName>
    <definedName name="FS_F_VW_01_35097_2_27909_28__JV_FS_REC_" localSheetId="16">[23]Import!$B$1120:$Q$1120</definedName>
    <definedName name="FS_F_VW_01_35097_2_27909_28__JV_FS_REC_" localSheetId="21">[23]Import!$B$1120:$Q$1120</definedName>
    <definedName name="FS_F_VW_01_35097_2_27909_28__JV_FS_REC_" localSheetId="20">[23]Import!$B$1120:$Q$1120</definedName>
    <definedName name="FS_F_VW_01_35097_2_27909_28__JV_FS_REC_">[22]Import!$B$1120:$Q$1120</definedName>
    <definedName name="FS_F_VW_01_35097_2_27909_37__JV_FS_REC_" localSheetId="18">[23]Import!$B$1121:$Q$1121</definedName>
    <definedName name="FS_F_VW_01_35097_2_27909_37__JV_FS_REC_" localSheetId="16">[23]Import!$B$1121:$Q$1121</definedName>
    <definedName name="FS_F_VW_01_35097_2_27909_37__JV_FS_REC_" localSheetId="21">[23]Import!$B$1121:$Q$1121</definedName>
    <definedName name="FS_F_VW_01_35097_2_27909_37__JV_FS_REC_" localSheetId="20">[23]Import!$B$1121:$Q$1121</definedName>
    <definedName name="FS_F_VW_01_35097_2_27909_37__JV_FS_REC_">[22]Import!$B$1121:$Q$1121</definedName>
    <definedName name="FS_F_VW_01_35097_2_27909_46__JV_FS_REC_" localSheetId="18">[23]Import!$B$1122:$Q$1122</definedName>
    <definedName name="FS_F_VW_01_35097_2_27909_46__JV_FS_REC_" localSheetId="16">[23]Import!$B$1122:$Q$1122</definedName>
    <definedName name="FS_F_VW_01_35097_2_27909_46__JV_FS_REC_" localSheetId="21">[23]Import!$B$1122:$Q$1122</definedName>
    <definedName name="FS_F_VW_01_35097_2_27909_46__JV_FS_REC_" localSheetId="20">[23]Import!$B$1122:$Q$1122</definedName>
    <definedName name="FS_F_VW_01_35097_2_27909_46__JV_FS_REC_">[22]Import!$B$1122:$Q$1122</definedName>
    <definedName name="FS_F_VW_01_35097_2_27909_68__JV_FS_REC_" localSheetId="18">[23]Import!$B$1123:$Q$1123</definedName>
    <definedName name="FS_F_VW_01_35097_2_27909_68__JV_FS_REC_" localSheetId="16">[23]Import!$B$1123:$Q$1123</definedName>
    <definedName name="FS_F_VW_01_35097_2_27909_68__JV_FS_REC_" localSheetId="21">[23]Import!$B$1123:$Q$1123</definedName>
    <definedName name="FS_F_VW_01_35097_2_27909_68__JV_FS_REC_" localSheetId="20">[23]Import!$B$1123:$Q$1123</definedName>
    <definedName name="FS_F_VW_01_35097_2_27909_68__JV_FS_REC_">[22]Import!$B$1123:$Q$1123</definedName>
    <definedName name="FS_F_VW_01_35097_2_27909_EUR__JV_FS_PR_EX_RATES_DATUM_REC_" localSheetId="18">[23]Import!$B$805:$F$805</definedName>
    <definedName name="FS_F_VW_01_35097_2_27909_EUR__JV_FS_PR_EX_RATES_DATUM_REC_" localSheetId="16">[23]Import!$B$805:$F$805</definedName>
    <definedName name="FS_F_VW_01_35097_2_27909_EUR__JV_FS_PR_EX_RATES_DATUM_REC_" localSheetId="21">[23]Import!$B$805:$F$805</definedName>
    <definedName name="FS_F_VW_01_35097_2_27909_EUR__JV_FS_PR_EX_RATES_DATUM_REC_" localSheetId="20">[23]Import!$B$805:$F$805</definedName>
    <definedName name="FS_F_VW_01_35097_2_27909_EUR__JV_FS_PR_EX_RATES_DATUM_REC_">[22]Import!$B$805:$F$805</definedName>
    <definedName name="FS_F_VW_01_35097_2_27909_US__JV_FS_BIDDERS_" localSheetId="18">[23]Import!$B$925:$L$925</definedName>
    <definedName name="FS_F_VW_01_35097_2_27909_US__JV_FS_BIDDERS_" localSheetId="16">[23]Import!$B$925:$L$925</definedName>
    <definedName name="FS_F_VW_01_35097_2_27909_US__JV_FS_BIDDERS_" localSheetId="21">[23]Import!$B$925:$L$925</definedName>
    <definedName name="FS_F_VW_01_35097_2_27909_US__JV_FS_BIDDERS_" localSheetId="20">[23]Import!$B$925:$L$925</definedName>
    <definedName name="FS_F_VW_01_35097_2_27909_US__JV_FS_BIDDERS_">[22]Import!$B$925:$L$925</definedName>
    <definedName name="FS_F_VW_01_35097_2_28__JV_FS_BEDARFE_" localSheetId="18">[23]Import!$B$126:$E$126</definedName>
    <definedName name="FS_F_VW_01_35097_2_28__JV_FS_BEDARFE_" localSheetId="16">[23]Import!$B$126:$E$126</definedName>
    <definedName name="FS_F_VW_01_35097_2_28__JV_FS_BEDARFE_" localSheetId="21">[23]Import!$B$126:$E$126</definedName>
    <definedName name="FS_F_VW_01_35097_2_28__JV_FS_BEDARFE_" localSheetId="20">[23]Import!$B$126:$E$126</definedName>
    <definedName name="FS_F_VW_01_35097_2_28__JV_FS_BEDARFE_">[22]Import!$B$126:$E$126</definedName>
    <definedName name="FS_F_VW_01_35097_2_28_13030__JV_FS_BEDARFE_PREISE_QUOTE_" localSheetId="18">[23]Import!$B$46:$L$46</definedName>
    <definedName name="FS_F_VW_01_35097_2_28_13030__JV_FS_BEDARFE_PREISE_QUOTE_" localSheetId="16">[23]Import!$B$46:$L$46</definedName>
    <definedName name="FS_F_VW_01_35097_2_28_13030__JV_FS_BEDARFE_PREISE_QUOTE_" localSheetId="21">[23]Import!$B$46:$L$46</definedName>
    <definedName name="FS_F_VW_01_35097_2_28_13030__JV_FS_BEDARFE_PREISE_QUOTE_" localSheetId="20">[23]Import!$B$46:$L$46</definedName>
    <definedName name="FS_F_VW_01_35097_2_28_13030__JV_FS_BEDARFE_PREISE_QUOTE_">[22]Import!$B$46:$L$46</definedName>
    <definedName name="FS_F_VW_01_35097_2_28_20328__JV_FS_BEDARFE_PREISE_QUOTE_" localSheetId="18">[23]Import!$B$47:$L$47</definedName>
    <definedName name="FS_F_VW_01_35097_2_28_20328__JV_FS_BEDARFE_PREISE_QUOTE_" localSheetId="16">[23]Import!$B$47:$L$47</definedName>
    <definedName name="FS_F_VW_01_35097_2_28_20328__JV_FS_BEDARFE_PREISE_QUOTE_" localSheetId="21">[23]Import!$B$47:$L$47</definedName>
    <definedName name="FS_F_VW_01_35097_2_28_20328__JV_FS_BEDARFE_PREISE_QUOTE_" localSheetId="20">[23]Import!$B$47:$L$47</definedName>
    <definedName name="FS_F_VW_01_35097_2_28_20328__JV_FS_BEDARFE_PREISE_QUOTE_">[22]Import!$B$47:$L$47</definedName>
    <definedName name="FS_F_VW_01_35097_2_28_29344__JV_FS_BEDARFE_PREISE_QUOTE_" localSheetId="18">[23]Import!$B$48:$L$48</definedName>
    <definedName name="FS_F_VW_01_35097_2_28_29344__JV_FS_BEDARFE_PREISE_QUOTE_" localSheetId="16">[23]Import!$B$48:$L$48</definedName>
    <definedName name="FS_F_VW_01_35097_2_28_29344__JV_FS_BEDARFE_PREISE_QUOTE_" localSheetId="21">[23]Import!$B$48:$L$48</definedName>
    <definedName name="FS_F_VW_01_35097_2_28_29344__JV_FS_BEDARFE_PREISE_QUOTE_" localSheetId="20">[23]Import!$B$48:$L$48</definedName>
    <definedName name="FS_F_VW_01_35097_2_28_29344__JV_FS_BEDARFE_PREISE_QUOTE_">[22]Import!$B$48:$L$48</definedName>
    <definedName name="FS_F_VW_01_35097_2_28_2979__JV_FS_BEDARFE_PREISE_QUOTE_" localSheetId="18">[23]Import!$B$45:$L$45</definedName>
    <definedName name="FS_F_VW_01_35097_2_28_2979__JV_FS_BEDARFE_PREISE_QUOTE_" localSheetId="16">[23]Import!$B$45:$L$45</definedName>
    <definedName name="FS_F_VW_01_35097_2_28_2979__JV_FS_BEDARFE_PREISE_QUOTE_" localSheetId="21">[23]Import!$B$45:$L$45</definedName>
    <definedName name="FS_F_VW_01_35097_2_28_2979__JV_FS_BEDARFE_PREISE_QUOTE_" localSheetId="20">[23]Import!$B$45:$L$45</definedName>
    <definedName name="FS_F_VW_01_35097_2_28_2979__JV_FS_BEDARFE_PREISE_QUOTE_">[22]Import!$B$45:$L$45</definedName>
    <definedName name="FS_F_VW_01_35097_2_28_43249__JV_FS_BEDARFE_PREISE_QUOTE_" localSheetId="18">[23]Import!$B$49:$L$49</definedName>
    <definedName name="FS_F_VW_01_35097_2_28_43249__JV_FS_BEDARFE_PREISE_QUOTE_" localSheetId="16">[23]Import!$B$49:$L$49</definedName>
    <definedName name="FS_F_VW_01_35097_2_28_43249__JV_FS_BEDARFE_PREISE_QUOTE_" localSheetId="21">[23]Import!$B$49:$L$49</definedName>
    <definedName name="FS_F_VW_01_35097_2_28_43249__JV_FS_BEDARFE_PREISE_QUOTE_" localSheetId="20">[23]Import!$B$49:$L$49</definedName>
    <definedName name="FS_F_VW_01_35097_2_28_43249__JV_FS_BEDARFE_PREISE_QUOTE_">[22]Import!$B$49:$L$49</definedName>
    <definedName name="FS_F_VW_01_35097_2_28671__JV_FS_RV_AVG_PROTODATA_" localSheetId="18">[23]Import!$B$497:$E$497</definedName>
    <definedName name="FS_F_VW_01_35097_2_28671__JV_FS_RV_AVG_PROTODATA_" localSheetId="16">[23]Import!$B$497:$E$497</definedName>
    <definedName name="FS_F_VW_01_35097_2_28671__JV_FS_RV_AVG_PROTODATA_" localSheetId="21">[23]Import!$B$497:$E$497</definedName>
    <definedName name="FS_F_VW_01_35097_2_28671__JV_FS_RV_AVG_PROTODATA_" localSheetId="20">[23]Import!$B$497:$E$497</definedName>
    <definedName name="FS_F_VW_01_35097_2_28671__JV_FS_RV_AVG_PROTODATA_">[22]Import!$B$497:$E$497</definedName>
    <definedName name="FS_F_VW_01_35097_2_28671_1__JV_FS_BAUSTUFE_ANGEBOTE_WAE_" localSheetId="18">[23]Import!$B$306:$E$306</definedName>
    <definedName name="FS_F_VW_01_35097_2_28671_1__JV_FS_BAUSTUFE_ANGEBOTE_WAE_" localSheetId="16">[23]Import!$B$306:$E$306</definedName>
    <definedName name="FS_F_VW_01_35097_2_28671_1__JV_FS_BAUSTUFE_ANGEBOTE_WAE_" localSheetId="21">[23]Import!$B$306:$E$306</definedName>
    <definedName name="FS_F_VW_01_35097_2_28671_1__JV_FS_BAUSTUFE_ANGEBOTE_WAE_" localSheetId="20">[23]Import!$B$306:$E$306</definedName>
    <definedName name="FS_F_VW_01_35097_2_28671_1__JV_FS_BAUSTUFE_ANGEBOTE_WAE_">[22]Import!$B$306:$E$306</definedName>
    <definedName name="FS_F_VW_01_35097_2_28671_11__JV_FS_REC_" localSheetId="18">[23]Import!$B$1124:$Q$1124</definedName>
    <definedName name="FS_F_VW_01_35097_2_28671_11__JV_FS_REC_" localSheetId="16">[23]Import!$B$1124:$Q$1124</definedName>
    <definedName name="FS_F_VW_01_35097_2_28671_11__JV_FS_REC_" localSheetId="21">[23]Import!$B$1124:$Q$1124</definedName>
    <definedName name="FS_F_VW_01_35097_2_28671_11__JV_FS_REC_" localSheetId="20">[23]Import!$B$1124:$Q$1124</definedName>
    <definedName name="FS_F_VW_01_35097_2_28671_11__JV_FS_REC_">[22]Import!$B$1124:$Q$1124</definedName>
    <definedName name="FS_F_VW_01_35097_2_28671_2__JV_FS_BAUSTUFE_ANGEBOTE_WAE_" localSheetId="18">[23]Import!$B$307:$E$307</definedName>
    <definedName name="FS_F_VW_01_35097_2_28671_2__JV_FS_BAUSTUFE_ANGEBOTE_WAE_" localSheetId="16">[23]Import!$B$307:$E$307</definedName>
    <definedName name="FS_F_VW_01_35097_2_28671_2__JV_FS_BAUSTUFE_ANGEBOTE_WAE_" localSheetId="21">[23]Import!$B$307:$E$307</definedName>
    <definedName name="FS_F_VW_01_35097_2_28671_2__JV_FS_BAUSTUFE_ANGEBOTE_WAE_" localSheetId="20">[23]Import!$B$307:$E$307</definedName>
    <definedName name="FS_F_VW_01_35097_2_28671_2__JV_FS_BAUSTUFE_ANGEBOTE_WAE_">[22]Import!$B$307:$E$307</definedName>
    <definedName name="FS_F_VW_01_35097_2_28671_28__JV_FS_REC_" localSheetId="18">[23]Import!$B$1125:$Q$1125</definedName>
    <definedName name="FS_F_VW_01_35097_2_28671_28__JV_FS_REC_" localSheetId="16">[23]Import!$B$1125:$Q$1125</definedName>
    <definedName name="FS_F_VW_01_35097_2_28671_28__JV_FS_REC_" localSheetId="21">[23]Import!$B$1125:$Q$1125</definedName>
    <definedName name="FS_F_VW_01_35097_2_28671_28__JV_FS_REC_" localSheetId="20">[23]Import!$B$1125:$Q$1125</definedName>
    <definedName name="FS_F_VW_01_35097_2_28671_28__JV_FS_REC_">[22]Import!$B$1125:$Q$1125</definedName>
    <definedName name="FS_F_VW_01_35097_2_28671_37__JV_FS_REC_" localSheetId="18">[23]Import!$B$1126:$Q$1126</definedName>
    <definedName name="FS_F_VW_01_35097_2_28671_37__JV_FS_REC_" localSheetId="16">[23]Import!$B$1126:$Q$1126</definedName>
    <definedName name="FS_F_VW_01_35097_2_28671_37__JV_FS_REC_" localSheetId="21">[23]Import!$B$1126:$Q$1126</definedName>
    <definedName name="FS_F_VW_01_35097_2_28671_37__JV_FS_REC_" localSheetId="20">[23]Import!$B$1126:$Q$1126</definedName>
    <definedName name="FS_F_VW_01_35097_2_28671_37__JV_FS_REC_">[22]Import!$B$1126:$Q$1126</definedName>
    <definedName name="FS_F_VW_01_35097_2_28671_46__JV_FS_REC_" localSheetId="18">[23]Import!$B$1127:$Q$1127</definedName>
    <definedName name="FS_F_VW_01_35097_2_28671_46__JV_FS_REC_" localSheetId="16">[23]Import!$B$1127:$Q$1127</definedName>
    <definedName name="FS_F_VW_01_35097_2_28671_46__JV_FS_REC_" localSheetId="21">[23]Import!$B$1127:$Q$1127</definedName>
    <definedName name="FS_F_VW_01_35097_2_28671_46__JV_FS_REC_" localSheetId="20">[23]Import!$B$1127:$Q$1127</definedName>
    <definedName name="FS_F_VW_01_35097_2_28671_46__JV_FS_REC_">[22]Import!$B$1127:$Q$1127</definedName>
    <definedName name="FS_F_VW_01_35097_2_28671_68__JV_FS_REC_" localSheetId="18">[23]Import!$B$1128:$Q$1128</definedName>
    <definedName name="FS_F_VW_01_35097_2_28671_68__JV_FS_REC_" localSheetId="16">[23]Import!$B$1128:$Q$1128</definedName>
    <definedName name="FS_F_VW_01_35097_2_28671_68__JV_FS_REC_" localSheetId="21">[23]Import!$B$1128:$Q$1128</definedName>
    <definedName name="FS_F_VW_01_35097_2_28671_68__JV_FS_REC_" localSheetId="20">[23]Import!$B$1128:$Q$1128</definedName>
    <definedName name="FS_F_VW_01_35097_2_28671_68__JV_FS_REC_">[22]Import!$B$1128:$Q$1128</definedName>
    <definedName name="FS_F_VW_01_35097_2_28671_BR__JV_FS_BIDDERS_" localSheetId="18">[23]Import!$B$924:$L$924</definedName>
    <definedName name="FS_F_VW_01_35097_2_28671_BR__JV_FS_BIDDERS_" localSheetId="16">[23]Import!$B$924:$L$924</definedName>
    <definedName name="FS_F_VW_01_35097_2_28671_BR__JV_FS_BIDDERS_" localSheetId="21">[23]Import!$B$924:$L$924</definedName>
    <definedName name="FS_F_VW_01_35097_2_28671_BR__JV_FS_BIDDERS_" localSheetId="20">[23]Import!$B$924:$L$924</definedName>
    <definedName name="FS_F_VW_01_35097_2_28671_BR__JV_FS_BIDDERS_">[22]Import!$B$924:$L$924</definedName>
    <definedName name="FS_F_VW_01_35097_2_28671_EUR__JV_FS_PR_EX_RATES_DATUM_REC_" localSheetId="18">[23]Import!$B$806:$F$806</definedName>
    <definedName name="FS_F_VW_01_35097_2_28671_EUR__JV_FS_PR_EX_RATES_DATUM_REC_" localSheetId="16">[23]Import!$B$806:$F$806</definedName>
    <definedName name="FS_F_VW_01_35097_2_28671_EUR__JV_FS_PR_EX_RATES_DATUM_REC_" localSheetId="21">[23]Import!$B$806:$F$806</definedName>
    <definedName name="FS_F_VW_01_35097_2_28671_EUR__JV_FS_PR_EX_RATES_DATUM_REC_" localSheetId="20">[23]Import!$B$806:$F$806</definedName>
    <definedName name="FS_F_VW_01_35097_2_28671_EUR__JV_FS_PR_EX_RATES_DATUM_REC_">[22]Import!$B$806:$F$806</definedName>
    <definedName name="FS_F_VW_01_35097_2_28746__JV_FS_RV_AVG_PROTODATA_" localSheetId="18">[23]Import!$B$498:$E$498</definedName>
    <definedName name="FS_F_VW_01_35097_2_28746__JV_FS_RV_AVG_PROTODATA_" localSheetId="16">[23]Import!$B$498:$E$498</definedName>
    <definedName name="FS_F_VW_01_35097_2_28746__JV_FS_RV_AVG_PROTODATA_" localSheetId="21">[23]Import!$B$498:$E$498</definedName>
    <definedName name="FS_F_VW_01_35097_2_28746__JV_FS_RV_AVG_PROTODATA_" localSheetId="20">[23]Import!$B$498:$E$498</definedName>
    <definedName name="FS_F_VW_01_35097_2_28746__JV_FS_RV_AVG_PROTODATA_">[22]Import!$B$498:$E$498</definedName>
    <definedName name="FS_F_VW_01_35097_2_28746_1__JV_FS_BAUSTUFE_ANGEBOTE_WAE_" localSheetId="18">[23]Import!$B$308:$E$308</definedName>
    <definedName name="FS_F_VW_01_35097_2_28746_1__JV_FS_BAUSTUFE_ANGEBOTE_WAE_" localSheetId="16">[23]Import!$B$308:$E$308</definedName>
    <definedName name="FS_F_VW_01_35097_2_28746_1__JV_FS_BAUSTUFE_ANGEBOTE_WAE_" localSheetId="21">[23]Import!$B$308:$E$308</definedName>
    <definedName name="FS_F_VW_01_35097_2_28746_1__JV_FS_BAUSTUFE_ANGEBOTE_WAE_" localSheetId="20">[23]Import!$B$308:$E$308</definedName>
    <definedName name="FS_F_VW_01_35097_2_28746_1__JV_FS_BAUSTUFE_ANGEBOTE_WAE_">[22]Import!$B$308:$E$308</definedName>
    <definedName name="FS_F_VW_01_35097_2_28746_2__JV_FS_BAUSTUFE_ANGEBOTE_WAE_" localSheetId="18">[23]Import!$B$309:$E$309</definedName>
    <definedName name="FS_F_VW_01_35097_2_28746_2__JV_FS_BAUSTUFE_ANGEBOTE_WAE_" localSheetId="16">[23]Import!$B$309:$E$309</definedName>
    <definedName name="FS_F_VW_01_35097_2_28746_2__JV_FS_BAUSTUFE_ANGEBOTE_WAE_" localSheetId="21">[23]Import!$B$309:$E$309</definedName>
    <definedName name="FS_F_VW_01_35097_2_28746_2__JV_FS_BAUSTUFE_ANGEBOTE_WAE_" localSheetId="20">[23]Import!$B$309:$E$309</definedName>
    <definedName name="FS_F_VW_01_35097_2_28746_2__JV_FS_BAUSTUFE_ANGEBOTE_WAE_">[22]Import!$B$309:$E$309</definedName>
    <definedName name="FS_F_VW_01_35097_2_28746_BX__JV_FS_BIDDERS_" localSheetId="18">[23]Import!$B$926:$L$926</definedName>
    <definedName name="FS_F_VW_01_35097_2_28746_BX__JV_FS_BIDDERS_" localSheetId="16">[23]Import!$B$926:$L$926</definedName>
    <definedName name="FS_F_VW_01_35097_2_28746_BX__JV_FS_BIDDERS_" localSheetId="21">[23]Import!$B$926:$L$926</definedName>
    <definedName name="FS_F_VW_01_35097_2_28746_BX__JV_FS_BIDDERS_" localSheetId="20">[23]Import!$B$926:$L$926</definedName>
    <definedName name="FS_F_VW_01_35097_2_28746_BX__JV_FS_BIDDERS_">[22]Import!$B$926:$L$926</definedName>
    <definedName name="FS_F_VW_01_35097_2_28746_EUR__JV_FS_PR_EX_RATES_DATUM_REC_" localSheetId="18">[23]Import!$B$807:$F$807</definedName>
    <definedName name="FS_F_VW_01_35097_2_28746_EUR__JV_FS_PR_EX_RATES_DATUM_REC_" localSheetId="16">[23]Import!$B$807:$F$807</definedName>
    <definedName name="FS_F_VW_01_35097_2_28746_EUR__JV_FS_PR_EX_RATES_DATUM_REC_" localSheetId="21">[23]Import!$B$807:$F$807</definedName>
    <definedName name="FS_F_VW_01_35097_2_28746_EUR__JV_FS_PR_EX_RATES_DATUM_REC_" localSheetId="20">[23]Import!$B$807:$F$807</definedName>
    <definedName name="FS_F_VW_01_35097_2_28746_EUR__JV_FS_PR_EX_RATES_DATUM_REC_">[22]Import!$B$807:$F$807</definedName>
    <definedName name="FS_F_VW_01_35097_2_29344__JV_FS_ANGEBOTSUEBERSICHT_" localSheetId="18">[23]Import!$B$161:$D$161</definedName>
    <definedName name="FS_F_VW_01_35097_2_29344__JV_FS_ANGEBOTSUEBERSICHT_" localSheetId="16">[23]Import!$B$161:$D$161</definedName>
    <definedName name="FS_F_VW_01_35097_2_29344__JV_FS_ANGEBOTSUEBERSICHT_" localSheetId="21">[23]Import!$B$161:$D$161</definedName>
    <definedName name="FS_F_VW_01_35097_2_29344__JV_FS_ANGEBOTSUEBERSICHT_" localSheetId="20">[23]Import!$B$161:$D$161</definedName>
    <definedName name="FS_F_VW_01_35097_2_29344__JV_FS_ANGEBOTSUEBERSICHT_">[22]Import!$B$161:$D$161</definedName>
    <definedName name="FS_F_VW_01_35097_2_29344__JV_FS_AVG_PRICE_" localSheetId="18">[23]Import!$B$187:$F$187</definedName>
    <definedName name="FS_F_VW_01_35097_2_29344__JV_FS_AVG_PRICE_" localSheetId="16">[23]Import!$B$187:$F$187</definedName>
    <definedName name="FS_F_VW_01_35097_2_29344__JV_FS_AVG_PRICE_" localSheetId="21">[23]Import!$B$187:$F$187</definedName>
    <definedName name="FS_F_VW_01_35097_2_29344__JV_FS_AVG_PRICE_" localSheetId="20">[23]Import!$B$187:$F$187</definedName>
    <definedName name="FS_F_VW_01_35097_2_29344__JV_FS_AVG_PRICE_">[22]Import!$B$187:$F$187</definedName>
    <definedName name="FS_F_VW_01_35097_2_29344__JV_FS_BWERTSHEET_" localSheetId="18">[23]Import!$B$621:$AH$621</definedName>
    <definedName name="FS_F_VW_01_35097_2_29344__JV_FS_BWERTSHEET_" localSheetId="16">[23]Import!$B$621:$AH$621</definedName>
    <definedName name="FS_F_VW_01_35097_2_29344__JV_FS_BWERTSHEET_" localSheetId="21">[23]Import!$B$621:$AH$621</definedName>
    <definedName name="FS_F_VW_01_35097_2_29344__JV_FS_BWERTSHEET_" localSheetId="20">[23]Import!$B$621:$AH$621</definedName>
    <definedName name="FS_F_VW_01_35097_2_29344__JV_FS_BWERTSHEET_">[22]Import!$B$621:$AH$621</definedName>
    <definedName name="FS_F_VW_01_35097_2_29344__JV_FS_COMPARISON_" localSheetId="18">[23]Import!$B$571:$S$571</definedName>
    <definedName name="FS_F_VW_01_35097_2_29344__JV_FS_COMPARISON_" localSheetId="16">[23]Import!$B$571:$S$571</definedName>
    <definedName name="FS_F_VW_01_35097_2_29344__JV_FS_COMPARISON_" localSheetId="21">[23]Import!$B$571:$S$571</definedName>
    <definedName name="FS_F_VW_01_35097_2_29344__JV_FS_COMPARISON_" localSheetId="20">[23]Import!$B$571:$S$571</definedName>
    <definedName name="FS_F_VW_01_35097_2_29344__JV_FS_COMPARISON_">[22]Import!$B$571:$S$571</definedName>
    <definedName name="FS_F_VW_01_35097_2_29344__JV_FS_REC_LIEF_" localSheetId="18">[23]Import!$B$1302:$P$1302</definedName>
    <definedName name="FS_F_VW_01_35097_2_29344__JV_FS_REC_LIEF_" localSheetId="16">[23]Import!$B$1302:$P$1302</definedName>
    <definedName name="FS_F_VW_01_35097_2_29344__JV_FS_REC_LIEF_" localSheetId="21">[23]Import!$B$1302:$P$1302</definedName>
    <definedName name="FS_F_VW_01_35097_2_29344__JV_FS_REC_LIEF_" localSheetId="20">[23]Import!$B$1302:$P$1302</definedName>
    <definedName name="FS_F_VW_01_35097_2_29344__JV_FS_REC_LIEF_">[22]Import!$B$1302:$P$1302</definedName>
    <definedName name="FS_F_VW_01_35097_2_29344__JV_FS_RV_AVG_PROTODATA_" localSheetId="18">[23]Import!$B$499:$E$499</definedName>
    <definedName name="FS_F_VW_01_35097_2_29344__JV_FS_RV_AVG_PROTODATA_" localSheetId="16">[23]Import!$B$499:$E$499</definedName>
    <definedName name="FS_F_VW_01_35097_2_29344__JV_FS_RV_AVG_PROTODATA_" localSheetId="21">[23]Import!$B$499:$E$499</definedName>
    <definedName name="FS_F_VW_01_35097_2_29344__JV_FS_RV_AVG_PROTODATA_" localSheetId="20">[23]Import!$B$499:$E$499</definedName>
    <definedName name="FS_F_VW_01_35097_2_29344__JV_FS_RV_AVG_PROTODATA_">[22]Import!$B$499:$E$499</definedName>
    <definedName name="FS_F_VW_01_35097_2_29344__JV_FS_RV_LTERM_PNACHLASS_" localSheetId="18">[23]Import!$B$596:$X$596</definedName>
    <definedName name="FS_F_VW_01_35097_2_29344__JV_FS_RV_LTERM_PNACHLASS_" localSheetId="16">[23]Import!$B$596:$X$596</definedName>
    <definedName name="FS_F_VW_01_35097_2_29344__JV_FS_RV_LTERM_PNACHLASS_" localSheetId="21">[23]Import!$B$596:$X$596</definedName>
    <definedName name="FS_F_VW_01_35097_2_29344__JV_FS_RV_LTERM_PNACHLASS_" localSheetId="20">[23]Import!$B$596:$X$596</definedName>
    <definedName name="FS_F_VW_01_35097_2_29344__JV_FS_RV_LTERM_PNACHLASS_">[22]Import!$B$596:$X$596</definedName>
    <definedName name="FS_F_VW_01_35097_2_29344_1__JV_FS_BAUSTUFE_ANGEBOTE_WAE_" localSheetId="18">[23]Import!$B$310:$E$310</definedName>
    <definedName name="FS_F_VW_01_35097_2_29344_1__JV_FS_BAUSTUFE_ANGEBOTE_WAE_" localSheetId="16">[23]Import!$B$310:$E$310</definedName>
    <definedName name="FS_F_VW_01_35097_2_29344_1__JV_FS_BAUSTUFE_ANGEBOTE_WAE_" localSheetId="21">[23]Import!$B$310:$E$310</definedName>
    <definedName name="FS_F_VW_01_35097_2_29344_1__JV_FS_BAUSTUFE_ANGEBOTE_WAE_" localSheetId="20">[23]Import!$B$310:$E$310</definedName>
    <definedName name="FS_F_VW_01_35097_2_29344_1__JV_FS_BAUSTUFE_ANGEBOTE_WAE_">[22]Import!$B$310:$E$310</definedName>
    <definedName name="FS_F_VW_01_35097_2_29344_11__JV_FS_REC_" localSheetId="18">[23]Import!$B$1129:$Q$1129</definedName>
    <definedName name="FS_F_VW_01_35097_2_29344_11__JV_FS_REC_" localSheetId="16">[23]Import!$B$1129:$Q$1129</definedName>
    <definedName name="FS_F_VW_01_35097_2_29344_11__JV_FS_REC_" localSheetId="21">[23]Import!$B$1129:$Q$1129</definedName>
    <definedName name="FS_F_VW_01_35097_2_29344_11__JV_FS_REC_" localSheetId="20">[23]Import!$B$1129:$Q$1129</definedName>
    <definedName name="FS_F_VW_01_35097_2_29344_11__JV_FS_REC_">[22]Import!$B$1129:$Q$1129</definedName>
    <definedName name="FS_F_VW_01_35097_2_29344_2__JV_FS_BAUSTUFE_ANGEBOTE_WAE_" localSheetId="18">[23]Import!$B$311:$E$311</definedName>
    <definedName name="FS_F_VW_01_35097_2_29344_2__JV_FS_BAUSTUFE_ANGEBOTE_WAE_" localSheetId="16">[23]Import!$B$311:$E$311</definedName>
    <definedName name="FS_F_VW_01_35097_2_29344_2__JV_FS_BAUSTUFE_ANGEBOTE_WAE_" localSheetId="21">[23]Import!$B$311:$E$311</definedName>
    <definedName name="FS_F_VW_01_35097_2_29344_2__JV_FS_BAUSTUFE_ANGEBOTE_WAE_" localSheetId="20">[23]Import!$B$311:$E$311</definedName>
    <definedName name="FS_F_VW_01_35097_2_29344_2__JV_FS_BAUSTUFE_ANGEBOTE_WAE_">[22]Import!$B$311:$E$311</definedName>
    <definedName name="FS_F_VW_01_35097_2_29344_28__JV_FS_REC_" localSheetId="18">[23]Import!$B$1130:$Q$1130</definedName>
    <definedName name="FS_F_VW_01_35097_2_29344_28__JV_FS_REC_" localSheetId="16">[23]Import!$B$1130:$Q$1130</definedName>
    <definedName name="FS_F_VW_01_35097_2_29344_28__JV_FS_REC_" localSheetId="21">[23]Import!$B$1130:$Q$1130</definedName>
    <definedName name="FS_F_VW_01_35097_2_29344_28__JV_FS_REC_" localSheetId="20">[23]Import!$B$1130:$Q$1130</definedName>
    <definedName name="FS_F_VW_01_35097_2_29344_28__JV_FS_REC_">[22]Import!$B$1130:$Q$1130</definedName>
    <definedName name="FS_F_VW_01_35097_2_29344_37__JV_FS_REC_" localSheetId="18">[23]Import!$B$1131:$Q$1131</definedName>
    <definedName name="FS_F_VW_01_35097_2_29344_37__JV_FS_REC_" localSheetId="16">[23]Import!$B$1131:$Q$1131</definedName>
    <definedName name="FS_F_VW_01_35097_2_29344_37__JV_FS_REC_" localSheetId="21">[23]Import!$B$1131:$Q$1131</definedName>
    <definedName name="FS_F_VW_01_35097_2_29344_37__JV_FS_REC_" localSheetId="20">[23]Import!$B$1131:$Q$1131</definedName>
    <definedName name="FS_F_VW_01_35097_2_29344_37__JV_FS_REC_">[22]Import!$B$1131:$Q$1131</definedName>
    <definedName name="FS_F_VW_01_35097_2_29344_46__JV_FS_REC_" localSheetId="18">[23]Import!$B$1132:$Q$1132</definedName>
    <definedName name="FS_F_VW_01_35097_2_29344_46__JV_FS_REC_" localSheetId="16">[23]Import!$B$1132:$Q$1132</definedName>
    <definedName name="FS_F_VW_01_35097_2_29344_46__JV_FS_REC_" localSheetId="21">[23]Import!$B$1132:$Q$1132</definedName>
    <definedName name="FS_F_VW_01_35097_2_29344_46__JV_FS_REC_" localSheetId="20">[23]Import!$B$1132:$Q$1132</definedName>
    <definedName name="FS_F_VW_01_35097_2_29344_46__JV_FS_REC_">[22]Import!$B$1132:$Q$1132</definedName>
    <definedName name="FS_F_VW_01_35097_2_29344_68__JV_FS_REC_" localSheetId="18">[23]Import!$B$1133:$Q$1133</definedName>
    <definedName name="FS_F_VW_01_35097_2_29344_68__JV_FS_REC_" localSheetId="16">[23]Import!$B$1133:$Q$1133</definedName>
    <definedName name="FS_F_VW_01_35097_2_29344_68__JV_FS_REC_" localSheetId="21">[23]Import!$B$1133:$Q$1133</definedName>
    <definedName name="FS_F_VW_01_35097_2_29344_68__JV_FS_REC_" localSheetId="20">[23]Import!$B$1133:$Q$1133</definedName>
    <definedName name="FS_F_VW_01_35097_2_29344_68__JV_FS_REC_">[22]Import!$B$1133:$Q$1133</definedName>
    <definedName name="FS_F_VW_01_35097_2_29344_EUR__JV_FS_PR_EX_RATES_DATUM_REC_" localSheetId="18">[23]Import!$B$808:$F$808</definedName>
    <definedName name="FS_F_VW_01_35097_2_29344_EUR__JV_FS_PR_EX_RATES_DATUM_REC_" localSheetId="16">[23]Import!$B$808:$F$808</definedName>
    <definedName name="FS_F_VW_01_35097_2_29344_EUR__JV_FS_PR_EX_RATES_DATUM_REC_" localSheetId="21">[23]Import!$B$808:$F$808</definedName>
    <definedName name="FS_F_VW_01_35097_2_29344_EUR__JV_FS_PR_EX_RATES_DATUM_REC_" localSheetId="20">[23]Import!$B$808:$F$808</definedName>
    <definedName name="FS_F_VW_01_35097_2_29344_EUR__JV_FS_PR_EX_RATES_DATUM_REC_">[22]Import!$B$808:$F$808</definedName>
    <definedName name="FS_F_VW_01_35097_2_29344_VW__JV_FS_BIDDERS_" localSheetId="18">[23]Import!$B$914:$L$914</definedName>
    <definedName name="FS_F_VW_01_35097_2_29344_VW__JV_FS_BIDDERS_" localSheetId="16">[23]Import!$B$914:$L$914</definedName>
    <definedName name="FS_F_VW_01_35097_2_29344_VW__JV_FS_BIDDERS_" localSheetId="21">[23]Import!$B$914:$L$914</definedName>
    <definedName name="FS_F_VW_01_35097_2_29344_VW__JV_FS_BIDDERS_" localSheetId="20">[23]Import!$B$914:$L$914</definedName>
    <definedName name="FS_F_VW_01_35097_2_29344_VW__JV_FS_BIDDERS_">[22]Import!$B$914:$L$914</definedName>
    <definedName name="FS_F_VW_01_35097_2_2979__JV_FS_ANGEBOTSUEBERSICHT_" localSheetId="18">[23]Import!$B$162:$D$162</definedName>
    <definedName name="FS_F_VW_01_35097_2_2979__JV_FS_ANGEBOTSUEBERSICHT_" localSheetId="16">[23]Import!$B$162:$D$162</definedName>
    <definedName name="FS_F_VW_01_35097_2_2979__JV_FS_ANGEBOTSUEBERSICHT_" localSheetId="21">[23]Import!$B$162:$D$162</definedName>
    <definedName name="FS_F_VW_01_35097_2_2979__JV_FS_ANGEBOTSUEBERSICHT_" localSheetId="20">[23]Import!$B$162:$D$162</definedName>
    <definedName name="FS_F_VW_01_35097_2_2979__JV_FS_ANGEBOTSUEBERSICHT_">[22]Import!$B$162:$D$162</definedName>
    <definedName name="FS_F_VW_01_35097_2_2979__JV_FS_AVG_PRICE_" localSheetId="18">[23]Import!$B$184:$F$184</definedName>
    <definedName name="FS_F_VW_01_35097_2_2979__JV_FS_AVG_PRICE_" localSheetId="16">[23]Import!$B$184:$F$184</definedName>
    <definedName name="FS_F_VW_01_35097_2_2979__JV_FS_AVG_PRICE_" localSheetId="21">[23]Import!$B$184:$F$184</definedName>
    <definedName name="FS_F_VW_01_35097_2_2979__JV_FS_AVG_PRICE_" localSheetId="20">[23]Import!$B$184:$F$184</definedName>
    <definedName name="FS_F_VW_01_35097_2_2979__JV_FS_AVG_PRICE_">[22]Import!$B$184:$F$184</definedName>
    <definedName name="FS_F_VW_01_35097_2_2979__JV_FS_BWERTSHEET_" localSheetId="18">[23]Import!$B$618:$AH$618</definedName>
    <definedName name="FS_F_VW_01_35097_2_2979__JV_FS_BWERTSHEET_" localSheetId="16">[23]Import!$B$618:$AH$618</definedName>
    <definedName name="FS_F_VW_01_35097_2_2979__JV_FS_BWERTSHEET_" localSheetId="21">[23]Import!$B$618:$AH$618</definedName>
    <definedName name="FS_F_VW_01_35097_2_2979__JV_FS_BWERTSHEET_" localSheetId="20">[23]Import!$B$618:$AH$618</definedName>
    <definedName name="FS_F_VW_01_35097_2_2979__JV_FS_BWERTSHEET_">[22]Import!$B$618:$AH$618</definedName>
    <definedName name="FS_F_VW_01_35097_2_2979__JV_FS_COMPARISON_" localSheetId="18">[23]Import!$B$568:$S$568</definedName>
    <definedName name="FS_F_VW_01_35097_2_2979__JV_FS_COMPARISON_" localSheetId="16">[23]Import!$B$568:$S$568</definedName>
    <definedName name="FS_F_VW_01_35097_2_2979__JV_FS_COMPARISON_" localSheetId="21">[23]Import!$B$568:$S$568</definedName>
    <definedName name="FS_F_VW_01_35097_2_2979__JV_FS_COMPARISON_" localSheetId="20">[23]Import!$B$568:$S$568</definedName>
    <definedName name="FS_F_VW_01_35097_2_2979__JV_FS_COMPARISON_">[22]Import!$B$568:$S$568</definedName>
    <definedName name="FS_F_VW_01_35097_2_2979__JV_FS_REC_LIEF_" localSheetId="18">[23]Import!$B$1299:$P$1299</definedName>
    <definedName name="FS_F_VW_01_35097_2_2979__JV_FS_REC_LIEF_" localSheetId="16">[23]Import!$B$1299:$P$1299</definedName>
    <definedName name="FS_F_VW_01_35097_2_2979__JV_FS_REC_LIEF_" localSheetId="21">[23]Import!$B$1299:$P$1299</definedName>
    <definedName name="FS_F_VW_01_35097_2_2979__JV_FS_REC_LIEF_" localSheetId="20">[23]Import!$B$1299:$P$1299</definedName>
    <definedName name="FS_F_VW_01_35097_2_2979__JV_FS_REC_LIEF_">[22]Import!$B$1299:$P$1299</definedName>
    <definedName name="FS_F_VW_01_35097_2_2979__JV_FS_RV_AVG_PROTODATA_" localSheetId="18">[23]Import!$B$480:$E$480</definedName>
    <definedName name="FS_F_VW_01_35097_2_2979__JV_FS_RV_AVG_PROTODATA_" localSheetId="16">[23]Import!$B$480:$E$480</definedName>
    <definedName name="FS_F_VW_01_35097_2_2979__JV_FS_RV_AVG_PROTODATA_" localSheetId="21">[23]Import!$B$480:$E$480</definedName>
    <definedName name="FS_F_VW_01_35097_2_2979__JV_FS_RV_AVG_PROTODATA_" localSheetId="20">[23]Import!$B$480:$E$480</definedName>
    <definedName name="FS_F_VW_01_35097_2_2979__JV_FS_RV_AVG_PROTODATA_">[22]Import!$B$480:$E$480</definedName>
    <definedName name="FS_F_VW_01_35097_2_2979__JV_FS_RV_LTERM_PNACHLASS_" localSheetId="18">[23]Import!$B$593:$X$593</definedName>
    <definedName name="FS_F_VW_01_35097_2_2979__JV_FS_RV_LTERM_PNACHLASS_" localSheetId="16">[23]Import!$B$593:$X$593</definedName>
    <definedName name="FS_F_VW_01_35097_2_2979__JV_FS_RV_LTERM_PNACHLASS_" localSheetId="21">[23]Import!$B$593:$X$593</definedName>
    <definedName name="FS_F_VW_01_35097_2_2979__JV_FS_RV_LTERM_PNACHLASS_" localSheetId="20">[23]Import!$B$593:$X$593</definedName>
    <definedName name="FS_F_VW_01_35097_2_2979__JV_FS_RV_LTERM_PNACHLASS_">[22]Import!$B$593:$X$593</definedName>
    <definedName name="FS_F_VW_01_35097_2_2979_1__JV_FS_BAUSTUFE_ANGEBOTE_WAE_" localSheetId="18">[23]Import!$B$272:$E$272</definedName>
    <definedName name="FS_F_VW_01_35097_2_2979_1__JV_FS_BAUSTUFE_ANGEBOTE_WAE_" localSheetId="16">[23]Import!$B$272:$E$272</definedName>
    <definedName name="FS_F_VW_01_35097_2_2979_1__JV_FS_BAUSTUFE_ANGEBOTE_WAE_" localSheetId="21">[23]Import!$B$272:$E$272</definedName>
    <definedName name="FS_F_VW_01_35097_2_2979_1__JV_FS_BAUSTUFE_ANGEBOTE_WAE_" localSheetId="20">[23]Import!$B$272:$E$272</definedName>
    <definedName name="FS_F_VW_01_35097_2_2979_1__JV_FS_BAUSTUFE_ANGEBOTE_WAE_">[22]Import!$B$272:$E$272</definedName>
    <definedName name="FS_F_VW_01_35097_2_2979_11__JV_FS_REC_" localSheetId="18">[23]Import!$B$1084:$Q$1084</definedName>
    <definedName name="FS_F_VW_01_35097_2_2979_11__JV_FS_REC_" localSheetId="16">[23]Import!$B$1084:$Q$1084</definedName>
    <definedName name="FS_F_VW_01_35097_2_2979_11__JV_FS_REC_" localSheetId="21">[23]Import!$B$1084:$Q$1084</definedName>
    <definedName name="FS_F_VW_01_35097_2_2979_11__JV_FS_REC_" localSheetId="20">[23]Import!$B$1084:$Q$1084</definedName>
    <definedName name="FS_F_VW_01_35097_2_2979_11__JV_FS_REC_">[22]Import!$B$1084:$Q$1084</definedName>
    <definedName name="FS_F_VW_01_35097_2_2979_2__JV_FS_BAUSTUFE_ANGEBOTE_WAE_" localSheetId="18">[23]Import!$B$273:$E$273</definedName>
    <definedName name="FS_F_VW_01_35097_2_2979_2__JV_FS_BAUSTUFE_ANGEBOTE_WAE_" localSheetId="16">[23]Import!$B$273:$E$273</definedName>
    <definedName name="FS_F_VW_01_35097_2_2979_2__JV_FS_BAUSTUFE_ANGEBOTE_WAE_" localSheetId="21">[23]Import!$B$273:$E$273</definedName>
    <definedName name="FS_F_VW_01_35097_2_2979_2__JV_FS_BAUSTUFE_ANGEBOTE_WAE_" localSheetId="20">[23]Import!$B$273:$E$273</definedName>
    <definedName name="FS_F_VW_01_35097_2_2979_2__JV_FS_BAUSTUFE_ANGEBOTE_WAE_">[22]Import!$B$273:$E$273</definedName>
    <definedName name="FS_F_VW_01_35097_2_2979_28__JV_FS_REC_" localSheetId="18">[23]Import!$B$1085:$Q$1085</definedName>
    <definedName name="FS_F_VW_01_35097_2_2979_28__JV_FS_REC_" localSheetId="16">[23]Import!$B$1085:$Q$1085</definedName>
    <definedName name="FS_F_VW_01_35097_2_2979_28__JV_FS_REC_" localSheetId="21">[23]Import!$B$1085:$Q$1085</definedName>
    <definedName name="FS_F_VW_01_35097_2_2979_28__JV_FS_REC_" localSheetId="20">[23]Import!$B$1085:$Q$1085</definedName>
    <definedName name="FS_F_VW_01_35097_2_2979_28__JV_FS_REC_">[22]Import!$B$1085:$Q$1085</definedName>
    <definedName name="FS_F_VW_01_35097_2_2979_37__JV_FS_REC_" localSheetId="18">[23]Import!$B$1086:$Q$1086</definedName>
    <definedName name="FS_F_VW_01_35097_2_2979_37__JV_FS_REC_" localSheetId="16">[23]Import!$B$1086:$Q$1086</definedName>
    <definedName name="FS_F_VW_01_35097_2_2979_37__JV_FS_REC_" localSheetId="21">[23]Import!$B$1086:$Q$1086</definedName>
    <definedName name="FS_F_VW_01_35097_2_2979_37__JV_FS_REC_" localSheetId="20">[23]Import!$B$1086:$Q$1086</definedName>
    <definedName name="FS_F_VW_01_35097_2_2979_37__JV_FS_REC_">[22]Import!$B$1086:$Q$1086</definedName>
    <definedName name="FS_F_VW_01_35097_2_2979_46__JV_FS_REC_" localSheetId="18">[23]Import!$B$1087:$Q$1087</definedName>
    <definedName name="FS_F_VW_01_35097_2_2979_46__JV_FS_REC_" localSheetId="16">[23]Import!$B$1087:$Q$1087</definedName>
    <definedName name="FS_F_VW_01_35097_2_2979_46__JV_FS_REC_" localSheetId="21">[23]Import!$B$1087:$Q$1087</definedName>
    <definedName name="FS_F_VW_01_35097_2_2979_46__JV_FS_REC_" localSheetId="20">[23]Import!$B$1087:$Q$1087</definedName>
    <definedName name="FS_F_VW_01_35097_2_2979_46__JV_FS_REC_">[22]Import!$B$1087:$Q$1087</definedName>
    <definedName name="FS_F_VW_01_35097_2_2979_68__JV_FS_REC_" localSheetId="18">[23]Import!$B$1088:$Q$1088</definedName>
    <definedName name="FS_F_VW_01_35097_2_2979_68__JV_FS_REC_" localSheetId="16">[23]Import!$B$1088:$Q$1088</definedName>
    <definedName name="FS_F_VW_01_35097_2_2979_68__JV_FS_REC_" localSheetId="21">[23]Import!$B$1088:$Q$1088</definedName>
    <definedName name="FS_F_VW_01_35097_2_2979_68__JV_FS_REC_" localSheetId="20">[23]Import!$B$1088:$Q$1088</definedName>
    <definedName name="FS_F_VW_01_35097_2_2979_68__JV_FS_REC_">[22]Import!$B$1088:$Q$1088</definedName>
    <definedName name="FS_F_VW_01_35097_2_2979_EUR__JV_FS_PR_EX_RATES_DATUM_REC_" localSheetId="18">[23]Import!$B$789:$F$789</definedName>
    <definedName name="FS_F_VW_01_35097_2_2979_EUR__JV_FS_PR_EX_RATES_DATUM_REC_" localSheetId="16">[23]Import!$B$789:$F$789</definedName>
    <definedName name="FS_F_VW_01_35097_2_2979_EUR__JV_FS_PR_EX_RATES_DATUM_REC_" localSheetId="21">[23]Import!$B$789:$F$789</definedName>
    <definedName name="FS_F_VW_01_35097_2_2979_EUR__JV_FS_PR_EX_RATES_DATUM_REC_" localSheetId="20">[23]Import!$B$789:$F$789</definedName>
    <definedName name="FS_F_VW_01_35097_2_2979_EUR__JV_FS_PR_EX_RATES_DATUM_REC_">[22]Import!$B$789:$F$789</definedName>
    <definedName name="FS_F_VW_01_35097_2_2979_VW__JV_FS_BIDDERS_" localSheetId="18">[23]Import!$B$917:$L$917</definedName>
    <definedName name="FS_F_VW_01_35097_2_2979_VW__JV_FS_BIDDERS_" localSheetId="16">[23]Import!$B$917:$L$917</definedName>
    <definedName name="FS_F_VW_01_35097_2_2979_VW__JV_FS_BIDDERS_" localSheetId="21">[23]Import!$B$917:$L$917</definedName>
    <definedName name="FS_F_VW_01_35097_2_2979_VW__JV_FS_BIDDERS_" localSheetId="20">[23]Import!$B$917:$L$917</definedName>
    <definedName name="FS_F_VW_01_35097_2_2979_VW__JV_FS_BIDDERS_">[22]Import!$B$917:$L$917</definedName>
    <definedName name="FS_F_VW_01_35097_2_316__JV_FS_RV_AVG_PROTODATA_" localSheetId="18">[23]Import!$B$475:$E$475</definedName>
    <definedName name="FS_F_VW_01_35097_2_316__JV_FS_RV_AVG_PROTODATA_" localSheetId="16">[23]Import!$B$475:$E$475</definedName>
    <definedName name="FS_F_VW_01_35097_2_316__JV_FS_RV_AVG_PROTODATA_" localSheetId="21">[23]Import!$B$475:$E$475</definedName>
    <definedName name="FS_F_VW_01_35097_2_316__JV_FS_RV_AVG_PROTODATA_" localSheetId="20">[23]Import!$B$475:$E$475</definedName>
    <definedName name="FS_F_VW_01_35097_2_316__JV_FS_RV_AVG_PROTODATA_">[22]Import!$B$475:$E$475</definedName>
    <definedName name="FS_F_VW_01_35097_2_316_1__JV_FS_BAUSTUFE_ANGEBOTE_WAE_" localSheetId="18">[23]Import!$B$262:$E$262</definedName>
    <definedName name="FS_F_VW_01_35097_2_316_1__JV_FS_BAUSTUFE_ANGEBOTE_WAE_" localSheetId="16">[23]Import!$B$262:$E$262</definedName>
    <definedName name="FS_F_VW_01_35097_2_316_1__JV_FS_BAUSTUFE_ANGEBOTE_WAE_" localSheetId="21">[23]Import!$B$262:$E$262</definedName>
    <definedName name="FS_F_VW_01_35097_2_316_1__JV_FS_BAUSTUFE_ANGEBOTE_WAE_" localSheetId="20">[23]Import!$B$262:$E$262</definedName>
    <definedName name="FS_F_VW_01_35097_2_316_1__JV_FS_BAUSTUFE_ANGEBOTE_WAE_">[22]Import!$B$262:$E$262</definedName>
    <definedName name="FS_F_VW_01_35097_2_316_2__JV_FS_BAUSTUFE_ANGEBOTE_WAE_" localSheetId="18">[23]Import!$B$263:$E$263</definedName>
    <definedName name="FS_F_VW_01_35097_2_316_2__JV_FS_BAUSTUFE_ANGEBOTE_WAE_" localSheetId="16">[23]Import!$B$263:$E$263</definedName>
    <definedName name="FS_F_VW_01_35097_2_316_2__JV_FS_BAUSTUFE_ANGEBOTE_WAE_" localSheetId="21">[23]Import!$B$263:$E$263</definedName>
    <definedName name="FS_F_VW_01_35097_2_316_2__JV_FS_BAUSTUFE_ANGEBOTE_WAE_" localSheetId="20">[23]Import!$B$263:$E$263</definedName>
    <definedName name="FS_F_VW_01_35097_2_316_2__JV_FS_BAUSTUFE_ANGEBOTE_WAE_">[22]Import!$B$263:$E$263</definedName>
    <definedName name="FS_F_VW_01_35097_2_316_EUR__JV_FS_PR_EX_RATES_DATUM_REC_" localSheetId="18">[23]Import!$B$784:$F$784</definedName>
    <definedName name="FS_F_VW_01_35097_2_316_EUR__JV_FS_PR_EX_RATES_DATUM_REC_" localSheetId="16">[23]Import!$B$784:$F$784</definedName>
    <definedName name="FS_F_VW_01_35097_2_316_EUR__JV_FS_PR_EX_RATES_DATUM_REC_" localSheetId="21">[23]Import!$B$784:$F$784</definedName>
    <definedName name="FS_F_VW_01_35097_2_316_EUR__JV_FS_PR_EX_RATES_DATUM_REC_" localSheetId="20">[23]Import!$B$784:$F$784</definedName>
    <definedName name="FS_F_VW_01_35097_2_316_EUR__JV_FS_PR_EX_RATES_DATUM_REC_">[22]Import!$B$784:$F$784</definedName>
    <definedName name="FS_F_VW_01_35097_2_316_SK__JV_FS_BIDDERS_" localSheetId="18">[23]Import!$B$900:$L$900</definedName>
    <definedName name="FS_F_VW_01_35097_2_316_SK__JV_FS_BIDDERS_" localSheetId="16">[23]Import!$B$900:$L$900</definedName>
    <definedName name="FS_F_VW_01_35097_2_316_SK__JV_FS_BIDDERS_" localSheetId="21">[23]Import!$B$900:$L$900</definedName>
    <definedName name="FS_F_VW_01_35097_2_316_SK__JV_FS_BIDDERS_" localSheetId="20">[23]Import!$B$900:$L$900</definedName>
    <definedName name="FS_F_VW_01_35097_2_316_SK__JV_FS_BIDDERS_">[22]Import!$B$900:$L$900</definedName>
    <definedName name="FS_F_VW_01_35097_2_3478__JV_FS_RV_AVG_PROTODATA_" localSheetId="18">[23]Import!$B$481:$E$481</definedName>
    <definedName name="FS_F_VW_01_35097_2_3478__JV_FS_RV_AVG_PROTODATA_" localSheetId="16">[23]Import!$B$481:$E$481</definedName>
    <definedName name="FS_F_VW_01_35097_2_3478__JV_FS_RV_AVG_PROTODATA_" localSheetId="21">[23]Import!$B$481:$E$481</definedName>
    <definedName name="FS_F_VW_01_35097_2_3478__JV_FS_RV_AVG_PROTODATA_" localSheetId="20">[23]Import!$B$481:$E$481</definedName>
    <definedName name="FS_F_VW_01_35097_2_3478__JV_FS_RV_AVG_PROTODATA_">[22]Import!$B$481:$E$481</definedName>
    <definedName name="FS_F_VW_01_35097_2_3478_1__JV_FS_BAUSTUFE_ANGEBOTE_WAE_" localSheetId="18">[23]Import!$B$274:$E$274</definedName>
    <definedName name="FS_F_VW_01_35097_2_3478_1__JV_FS_BAUSTUFE_ANGEBOTE_WAE_" localSheetId="16">[23]Import!$B$274:$E$274</definedName>
    <definedName name="FS_F_VW_01_35097_2_3478_1__JV_FS_BAUSTUFE_ANGEBOTE_WAE_" localSheetId="21">[23]Import!$B$274:$E$274</definedName>
    <definedName name="FS_F_VW_01_35097_2_3478_1__JV_FS_BAUSTUFE_ANGEBOTE_WAE_" localSheetId="20">[23]Import!$B$274:$E$274</definedName>
    <definedName name="FS_F_VW_01_35097_2_3478_1__JV_FS_BAUSTUFE_ANGEBOTE_WAE_">[22]Import!$B$274:$E$274</definedName>
    <definedName name="FS_F_VW_01_35097_2_3478_2__JV_FS_BAUSTUFE_ANGEBOTE_WAE_" localSheetId="18">[23]Import!$B$275:$E$275</definedName>
    <definedName name="FS_F_VW_01_35097_2_3478_2__JV_FS_BAUSTUFE_ANGEBOTE_WAE_" localSheetId="16">[23]Import!$B$275:$E$275</definedName>
    <definedName name="FS_F_VW_01_35097_2_3478_2__JV_FS_BAUSTUFE_ANGEBOTE_WAE_" localSheetId="21">[23]Import!$B$275:$E$275</definedName>
    <definedName name="FS_F_VW_01_35097_2_3478_2__JV_FS_BAUSTUFE_ANGEBOTE_WAE_" localSheetId="20">[23]Import!$B$275:$E$275</definedName>
    <definedName name="FS_F_VW_01_35097_2_3478_2__JV_FS_BAUSTUFE_ANGEBOTE_WAE_">[22]Import!$B$275:$E$275</definedName>
    <definedName name="FS_F_VW_01_35097_2_3478_EUR__JV_FS_PR_EX_RATES_DATUM_REC_" localSheetId="18">[23]Import!$B$790:$F$790</definedName>
    <definedName name="FS_F_VW_01_35097_2_3478_EUR__JV_FS_PR_EX_RATES_DATUM_REC_" localSheetId="16">[23]Import!$B$790:$F$790</definedName>
    <definedName name="FS_F_VW_01_35097_2_3478_EUR__JV_FS_PR_EX_RATES_DATUM_REC_" localSheetId="21">[23]Import!$B$790:$F$790</definedName>
    <definedName name="FS_F_VW_01_35097_2_3478_EUR__JV_FS_PR_EX_RATES_DATUM_REC_" localSheetId="20">[23]Import!$B$790:$F$790</definedName>
    <definedName name="FS_F_VW_01_35097_2_3478_EUR__JV_FS_PR_EX_RATES_DATUM_REC_">[22]Import!$B$790:$F$790</definedName>
    <definedName name="FS_F_VW_01_35097_2_3478_ST__JV_FS_BIDDERS_" localSheetId="18">[23]Import!$B$907:$L$907</definedName>
    <definedName name="FS_F_VW_01_35097_2_3478_ST__JV_FS_BIDDERS_" localSheetId="16">[23]Import!$B$907:$L$907</definedName>
    <definedName name="FS_F_VW_01_35097_2_3478_ST__JV_FS_BIDDERS_" localSheetId="21">[23]Import!$B$907:$L$907</definedName>
    <definedName name="FS_F_VW_01_35097_2_3478_ST__JV_FS_BIDDERS_" localSheetId="20">[23]Import!$B$907:$L$907</definedName>
    <definedName name="FS_F_VW_01_35097_2_3478_ST__JV_FS_BIDDERS_">[22]Import!$B$907:$L$907</definedName>
    <definedName name="FS_F_VW_01_35097_2_37__JV_FS_BEDARFE_" localSheetId="18">[23]Import!$B$127:$E$127</definedName>
    <definedName name="FS_F_VW_01_35097_2_37__JV_FS_BEDARFE_" localSheetId="16">[23]Import!$B$127:$E$127</definedName>
    <definedName name="FS_F_VW_01_35097_2_37__JV_FS_BEDARFE_" localSheetId="21">[23]Import!$B$127:$E$127</definedName>
    <definedName name="FS_F_VW_01_35097_2_37__JV_FS_BEDARFE_" localSheetId="20">[23]Import!$B$127:$E$127</definedName>
    <definedName name="FS_F_VW_01_35097_2_37__JV_FS_BEDARFE_">[22]Import!$B$127:$E$127</definedName>
    <definedName name="FS_F_VW_01_35097_2_37_13030__JV_FS_BEDARFE_PREISE_QUOTE_" localSheetId="18">[23]Import!$B$51:$L$51</definedName>
    <definedName name="FS_F_VW_01_35097_2_37_13030__JV_FS_BEDARFE_PREISE_QUOTE_" localSheetId="16">[23]Import!$B$51:$L$51</definedName>
    <definedName name="FS_F_VW_01_35097_2_37_13030__JV_FS_BEDARFE_PREISE_QUOTE_" localSheetId="21">[23]Import!$B$51:$L$51</definedName>
    <definedName name="FS_F_VW_01_35097_2_37_13030__JV_FS_BEDARFE_PREISE_QUOTE_" localSheetId="20">[23]Import!$B$51:$L$51</definedName>
    <definedName name="FS_F_VW_01_35097_2_37_13030__JV_FS_BEDARFE_PREISE_QUOTE_">[22]Import!$B$51:$L$51</definedName>
    <definedName name="FS_F_VW_01_35097_2_37_20328__JV_FS_BEDARFE_PREISE_QUOTE_" localSheetId="18">[23]Import!$B$52:$L$52</definedName>
    <definedName name="FS_F_VW_01_35097_2_37_20328__JV_FS_BEDARFE_PREISE_QUOTE_" localSheetId="16">[23]Import!$B$52:$L$52</definedName>
    <definedName name="FS_F_VW_01_35097_2_37_20328__JV_FS_BEDARFE_PREISE_QUOTE_" localSheetId="21">[23]Import!$B$52:$L$52</definedName>
    <definedName name="FS_F_VW_01_35097_2_37_20328__JV_FS_BEDARFE_PREISE_QUOTE_" localSheetId="20">[23]Import!$B$52:$L$52</definedName>
    <definedName name="FS_F_VW_01_35097_2_37_20328__JV_FS_BEDARFE_PREISE_QUOTE_">[22]Import!$B$52:$L$52</definedName>
    <definedName name="FS_F_VW_01_35097_2_37_29344__JV_FS_BEDARFE_PREISE_QUOTE_" localSheetId="18">[23]Import!$B$53:$L$53</definedName>
    <definedName name="FS_F_VW_01_35097_2_37_29344__JV_FS_BEDARFE_PREISE_QUOTE_" localSheetId="16">[23]Import!$B$53:$L$53</definedName>
    <definedName name="FS_F_VW_01_35097_2_37_29344__JV_FS_BEDARFE_PREISE_QUOTE_" localSheetId="21">[23]Import!$B$53:$L$53</definedName>
    <definedName name="FS_F_VW_01_35097_2_37_29344__JV_FS_BEDARFE_PREISE_QUOTE_" localSheetId="20">[23]Import!$B$53:$L$53</definedName>
    <definedName name="FS_F_VW_01_35097_2_37_29344__JV_FS_BEDARFE_PREISE_QUOTE_">[22]Import!$B$53:$L$53</definedName>
    <definedName name="FS_F_VW_01_35097_2_37_2979__JV_FS_BEDARFE_PREISE_QUOTE_" localSheetId="18">[23]Import!$B$50:$L$50</definedName>
    <definedName name="FS_F_VW_01_35097_2_37_2979__JV_FS_BEDARFE_PREISE_QUOTE_" localSheetId="16">[23]Import!$B$50:$L$50</definedName>
    <definedName name="FS_F_VW_01_35097_2_37_2979__JV_FS_BEDARFE_PREISE_QUOTE_" localSheetId="21">[23]Import!$B$50:$L$50</definedName>
    <definedName name="FS_F_VW_01_35097_2_37_2979__JV_FS_BEDARFE_PREISE_QUOTE_" localSheetId="20">[23]Import!$B$50:$L$50</definedName>
    <definedName name="FS_F_VW_01_35097_2_37_2979__JV_FS_BEDARFE_PREISE_QUOTE_">[22]Import!$B$50:$L$50</definedName>
    <definedName name="FS_F_VW_01_35097_2_37_43249__JV_FS_BEDARFE_PREISE_QUOTE_" localSheetId="18">[23]Import!$B$54:$L$54</definedName>
    <definedName name="FS_F_VW_01_35097_2_37_43249__JV_FS_BEDARFE_PREISE_QUOTE_" localSheetId="16">[23]Import!$B$54:$L$54</definedName>
    <definedName name="FS_F_VW_01_35097_2_37_43249__JV_FS_BEDARFE_PREISE_QUOTE_" localSheetId="21">[23]Import!$B$54:$L$54</definedName>
    <definedName name="FS_F_VW_01_35097_2_37_43249__JV_FS_BEDARFE_PREISE_QUOTE_" localSheetId="20">[23]Import!$B$54:$L$54</definedName>
    <definedName name="FS_F_VW_01_35097_2_37_43249__JV_FS_BEDARFE_PREISE_QUOTE_">[22]Import!$B$54:$L$54</definedName>
    <definedName name="FS_F_VW_01_35097_2_38597__JV_FS_RV_AVG_PROTODATA_" localSheetId="18">[23]Import!$B$500:$E$500</definedName>
    <definedName name="FS_F_VW_01_35097_2_38597__JV_FS_RV_AVG_PROTODATA_" localSheetId="16">[23]Import!$B$500:$E$500</definedName>
    <definedName name="FS_F_VW_01_35097_2_38597__JV_FS_RV_AVG_PROTODATA_" localSheetId="21">[23]Import!$B$500:$E$500</definedName>
    <definedName name="FS_F_VW_01_35097_2_38597__JV_FS_RV_AVG_PROTODATA_" localSheetId="20">[23]Import!$B$500:$E$500</definedName>
    <definedName name="FS_F_VW_01_35097_2_38597__JV_FS_RV_AVG_PROTODATA_">[22]Import!$B$500:$E$500</definedName>
    <definedName name="FS_F_VW_01_35097_2_38597_1__JV_FS_BAUSTUFE_ANGEBOTE_WAE_" localSheetId="18">[23]Import!$B$312:$E$312</definedName>
    <definedName name="FS_F_VW_01_35097_2_38597_1__JV_FS_BAUSTUFE_ANGEBOTE_WAE_" localSheetId="16">[23]Import!$B$312:$E$312</definedName>
    <definedName name="FS_F_VW_01_35097_2_38597_1__JV_FS_BAUSTUFE_ANGEBOTE_WAE_" localSheetId="21">[23]Import!$B$312:$E$312</definedName>
    <definedName name="FS_F_VW_01_35097_2_38597_1__JV_FS_BAUSTUFE_ANGEBOTE_WAE_" localSheetId="20">[23]Import!$B$312:$E$312</definedName>
    <definedName name="FS_F_VW_01_35097_2_38597_1__JV_FS_BAUSTUFE_ANGEBOTE_WAE_">[22]Import!$B$312:$E$312</definedName>
    <definedName name="FS_F_VW_01_35097_2_38597_2__JV_FS_BAUSTUFE_ANGEBOTE_WAE_" localSheetId="18">[23]Import!$B$313:$E$313</definedName>
    <definedName name="FS_F_VW_01_35097_2_38597_2__JV_FS_BAUSTUFE_ANGEBOTE_WAE_" localSheetId="16">[23]Import!$B$313:$E$313</definedName>
    <definedName name="FS_F_VW_01_35097_2_38597_2__JV_FS_BAUSTUFE_ANGEBOTE_WAE_" localSheetId="21">[23]Import!$B$313:$E$313</definedName>
    <definedName name="FS_F_VW_01_35097_2_38597_2__JV_FS_BAUSTUFE_ANGEBOTE_WAE_" localSheetId="20">[23]Import!$B$313:$E$313</definedName>
    <definedName name="FS_F_VW_01_35097_2_38597_2__JV_FS_BAUSTUFE_ANGEBOTE_WAE_">[22]Import!$B$313:$E$313</definedName>
    <definedName name="FS_F_VW_01_35097_2_38597_EUR__JV_FS_PR_EX_RATES_DATUM_REC_" localSheetId="18">[23]Import!$B$809:$F$809</definedName>
    <definedName name="FS_F_VW_01_35097_2_38597_EUR__JV_FS_PR_EX_RATES_DATUM_REC_" localSheetId="16">[23]Import!$B$809:$F$809</definedName>
    <definedName name="FS_F_VW_01_35097_2_38597_EUR__JV_FS_PR_EX_RATES_DATUM_REC_" localSheetId="21">[23]Import!$B$809:$F$809</definedName>
    <definedName name="FS_F_VW_01_35097_2_38597_EUR__JV_FS_PR_EX_RATES_DATUM_REC_" localSheetId="20">[23]Import!$B$809:$F$809</definedName>
    <definedName name="FS_F_VW_01_35097_2_38597_EUR__JV_FS_PR_EX_RATES_DATUM_REC_">[22]Import!$B$809:$F$809</definedName>
    <definedName name="FS_F_VW_01_35097_2_38597_ZA__JV_FS_BIDDERS_" localSheetId="18">[23]Import!$B$904:$L$904</definedName>
    <definedName name="FS_F_VW_01_35097_2_38597_ZA__JV_FS_BIDDERS_" localSheetId="16">[23]Import!$B$904:$L$904</definedName>
    <definedName name="FS_F_VW_01_35097_2_38597_ZA__JV_FS_BIDDERS_" localSheetId="21">[23]Import!$B$904:$L$904</definedName>
    <definedName name="FS_F_VW_01_35097_2_38597_ZA__JV_FS_BIDDERS_" localSheetId="20">[23]Import!$B$904:$L$904</definedName>
    <definedName name="FS_F_VW_01_35097_2_38597_ZA__JV_FS_BIDDERS_">[22]Import!$B$904:$L$904</definedName>
    <definedName name="FS_F_VW_01_35097_2_43249__JV_FS_ANGEBOTSUEBERSICHT_" localSheetId="18">[23]Import!$B$163:$D$163</definedName>
    <definedName name="FS_F_VW_01_35097_2_43249__JV_FS_ANGEBOTSUEBERSICHT_" localSheetId="16">[23]Import!$B$163:$D$163</definedName>
    <definedName name="FS_F_VW_01_35097_2_43249__JV_FS_ANGEBOTSUEBERSICHT_" localSheetId="21">[23]Import!$B$163:$D$163</definedName>
    <definedName name="FS_F_VW_01_35097_2_43249__JV_FS_ANGEBOTSUEBERSICHT_" localSheetId="20">[23]Import!$B$163:$D$163</definedName>
    <definedName name="FS_F_VW_01_35097_2_43249__JV_FS_ANGEBOTSUEBERSICHT_">[22]Import!$B$163:$D$163</definedName>
    <definedName name="FS_F_VW_01_35097_2_43249__JV_FS_AVG_PRICE_" localSheetId="18">[23]Import!$B$188:$F$188</definedName>
    <definedName name="FS_F_VW_01_35097_2_43249__JV_FS_AVG_PRICE_" localSheetId="16">[23]Import!$B$188:$F$188</definedName>
    <definedName name="FS_F_VW_01_35097_2_43249__JV_FS_AVG_PRICE_" localSheetId="21">[23]Import!$B$188:$F$188</definedName>
    <definedName name="FS_F_VW_01_35097_2_43249__JV_FS_AVG_PRICE_" localSheetId="20">[23]Import!$B$188:$F$188</definedName>
    <definedName name="FS_F_VW_01_35097_2_43249__JV_FS_AVG_PRICE_">[22]Import!$B$188:$F$188</definedName>
    <definedName name="FS_F_VW_01_35097_2_43249__JV_FS_BWERTSHEET_" localSheetId="18">[23]Import!$B$622:$AH$622</definedName>
    <definedName name="FS_F_VW_01_35097_2_43249__JV_FS_BWERTSHEET_" localSheetId="16">[23]Import!$B$622:$AH$622</definedName>
    <definedName name="FS_F_VW_01_35097_2_43249__JV_FS_BWERTSHEET_" localSheetId="21">[23]Import!$B$622:$AH$622</definedName>
    <definedName name="FS_F_VW_01_35097_2_43249__JV_FS_BWERTSHEET_" localSheetId="20">[23]Import!$B$622:$AH$622</definedName>
    <definedName name="FS_F_VW_01_35097_2_43249__JV_FS_BWERTSHEET_">[22]Import!$B$622:$AH$622</definedName>
    <definedName name="FS_F_VW_01_35097_2_43249__JV_FS_COMPARISON_" localSheetId="18">[23]Import!$B$572:$S$572</definedName>
    <definedName name="FS_F_VW_01_35097_2_43249__JV_FS_COMPARISON_" localSheetId="16">[23]Import!$B$572:$S$572</definedName>
    <definedName name="FS_F_VW_01_35097_2_43249__JV_FS_COMPARISON_" localSheetId="21">[23]Import!$B$572:$S$572</definedName>
    <definedName name="FS_F_VW_01_35097_2_43249__JV_FS_COMPARISON_" localSheetId="20">[23]Import!$B$572:$S$572</definedName>
    <definedName name="FS_F_VW_01_35097_2_43249__JV_FS_COMPARISON_">[22]Import!$B$572:$S$572</definedName>
    <definedName name="FS_F_VW_01_35097_2_43249__JV_FS_REC_LIEF_" localSheetId="18">[23]Import!$B$1303:$P$1303</definedName>
    <definedName name="FS_F_VW_01_35097_2_43249__JV_FS_REC_LIEF_" localSheetId="16">[23]Import!$B$1303:$P$1303</definedName>
    <definedName name="FS_F_VW_01_35097_2_43249__JV_FS_REC_LIEF_" localSheetId="21">[23]Import!$B$1303:$P$1303</definedName>
    <definedName name="FS_F_VW_01_35097_2_43249__JV_FS_REC_LIEF_" localSheetId="20">[23]Import!$B$1303:$P$1303</definedName>
    <definedName name="FS_F_VW_01_35097_2_43249__JV_FS_REC_LIEF_">[22]Import!$B$1303:$P$1303</definedName>
    <definedName name="FS_F_VW_01_35097_2_43249__JV_FS_RV_AVG_PROTODATA_" localSheetId="18">[23]Import!$B$501:$E$501</definedName>
    <definedName name="FS_F_VW_01_35097_2_43249__JV_FS_RV_AVG_PROTODATA_" localSheetId="16">[23]Import!$B$501:$E$501</definedName>
    <definedName name="FS_F_VW_01_35097_2_43249__JV_FS_RV_AVG_PROTODATA_" localSheetId="21">[23]Import!$B$501:$E$501</definedName>
    <definedName name="FS_F_VW_01_35097_2_43249__JV_FS_RV_AVG_PROTODATA_" localSheetId="20">[23]Import!$B$501:$E$501</definedName>
    <definedName name="FS_F_VW_01_35097_2_43249__JV_FS_RV_AVG_PROTODATA_">[22]Import!$B$501:$E$501</definedName>
    <definedName name="FS_F_VW_01_35097_2_43249__JV_FS_RV_LTERM_PNACHLASS_" localSheetId="18">[23]Import!$B$597:$X$597</definedName>
    <definedName name="FS_F_VW_01_35097_2_43249__JV_FS_RV_LTERM_PNACHLASS_" localSheetId="16">[23]Import!$B$597:$X$597</definedName>
    <definedName name="FS_F_VW_01_35097_2_43249__JV_FS_RV_LTERM_PNACHLASS_" localSheetId="21">[23]Import!$B$597:$X$597</definedName>
    <definedName name="FS_F_VW_01_35097_2_43249__JV_FS_RV_LTERM_PNACHLASS_" localSheetId="20">[23]Import!$B$597:$X$597</definedName>
    <definedName name="FS_F_VW_01_35097_2_43249__JV_FS_RV_LTERM_PNACHLASS_">[22]Import!$B$597:$X$597</definedName>
    <definedName name="FS_F_VW_01_35097_2_43249_1__JV_FS_BAUSTUFE_ANGEBOTE_WAE_" localSheetId="18">[23]Import!$B$314:$E$314</definedName>
    <definedName name="FS_F_VW_01_35097_2_43249_1__JV_FS_BAUSTUFE_ANGEBOTE_WAE_" localSheetId="16">[23]Import!$B$314:$E$314</definedName>
    <definedName name="FS_F_VW_01_35097_2_43249_1__JV_FS_BAUSTUFE_ANGEBOTE_WAE_" localSheetId="21">[23]Import!$B$314:$E$314</definedName>
    <definedName name="FS_F_VW_01_35097_2_43249_1__JV_FS_BAUSTUFE_ANGEBOTE_WAE_" localSheetId="20">[23]Import!$B$314:$E$314</definedName>
    <definedName name="FS_F_VW_01_35097_2_43249_1__JV_FS_BAUSTUFE_ANGEBOTE_WAE_">[22]Import!$B$314:$E$314</definedName>
    <definedName name="FS_F_VW_01_35097_2_43249_11__JV_FS_REC_" localSheetId="18">[23]Import!$B$1134:$Q$1134</definedName>
    <definedName name="FS_F_VW_01_35097_2_43249_11__JV_FS_REC_" localSheetId="16">[23]Import!$B$1134:$Q$1134</definedName>
    <definedName name="FS_F_VW_01_35097_2_43249_11__JV_FS_REC_" localSheetId="21">[23]Import!$B$1134:$Q$1134</definedName>
    <definedName name="FS_F_VW_01_35097_2_43249_11__JV_FS_REC_" localSheetId="20">[23]Import!$B$1134:$Q$1134</definedName>
    <definedName name="FS_F_VW_01_35097_2_43249_11__JV_FS_REC_">[22]Import!$B$1134:$Q$1134</definedName>
    <definedName name="FS_F_VW_01_35097_2_43249_2__JV_FS_BAUSTUFE_ANGEBOTE_WAE_" localSheetId="18">[23]Import!$B$315:$E$315</definedName>
    <definedName name="FS_F_VW_01_35097_2_43249_2__JV_FS_BAUSTUFE_ANGEBOTE_WAE_" localSheetId="16">[23]Import!$B$315:$E$315</definedName>
    <definedName name="FS_F_VW_01_35097_2_43249_2__JV_FS_BAUSTUFE_ANGEBOTE_WAE_" localSheetId="21">[23]Import!$B$315:$E$315</definedName>
    <definedName name="FS_F_VW_01_35097_2_43249_2__JV_FS_BAUSTUFE_ANGEBOTE_WAE_" localSheetId="20">[23]Import!$B$315:$E$315</definedName>
    <definedName name="FS_F_VW_01_35097_2_43249_2__JV_FS_BAUSTUFE_ANGEBOTE_WAE_">[22]Import!$B$315:$E$315</definedName>
    <definedName name="FS_F_VW_01_35097_2_43249_28__JV_FS_REC_" localSheetId="18">[23]Import!$B$1135:$Q$1135</definedName>
    <definedName name="FS_F_VW_01_35097_2_43249_28__JV_FS_REC_" localSheetId="16">[23]Import!$B$1135:$Q$1135</definedName>
    <definedName name="FS_F_VW_01_35097_2_43249_28__JV_FS_REC_" localSheetId="21">[23]Import!$B$1135:$Q$1135</definedName>
    <definedName name="FS_F_VW_01_35097_2_43249_28__JV_FS_REC_" localSheetId="20">[23]Import!$B$1135:$Q$1135</definedName>
    <definedName name="FS_F_VW_01_35097_2_43249_28__JV_FS_REC_">[22]Import!$B$1135:$Q$1135</definedName>
    <definedName name="FS_F_VW_01_35097_2_43249_37__JV_FS_REC_" localSheetId="18">[23]Import!$B$1136:$Q$1136</definedName>
    <definedName name="FS_F_VW_01_35097_2_43249_37__JV_FS_REC_" localSheetId="16">[23]Import!$B$1136:$Q$1136</definedName>
    <definedName name="FS_F_VW_01_35097_2_43249_37__JV_FS_REC_" localSheetId="21">[23]Import!$B$1136:$Q$1136</definedName>
    <definedName name="FS_F_VW_01_35097_2_43249_37__JV_FS_REC_" localSheetId="20">[23]Import!$B$1136:$Q$1136</definedName>
    <definedName name="FS_F_VW_01_35097_2_43249_37__JV_FS_REC_">[22]Import!$B$1136:$Q$1136</definedName>
    <definedName name="FS_F_VW_01_35097_2_43249_46__JV_FS_REC_" localSheetId="18">[23]Import!$B$1137:$Q$1137</definedName>
    <definedName name="FS_F_VW_01_35097_2_43249_46__JV_FS_REC_" localSheetId="16">[23]Import!$B$1137:$Q$1137</definedName>
    <definedName name="FS_F_VW_01_35097_2_43249_46__JV_FS_REC_" localSheetId="21">[23]Import!$B$1137:$Q$1137</definedName>
    <definedName name="FS_F_VW_01_35097_2_43249_46__JV_FS_REC_" localSheetId="20">[23]Import!$B$1137:$Q$1137</definedName>
    <definedName name="FS_F_VW_01_35097_2_43249_46__JV_FS_REC_">[22]Import!$B$1137:$Q$1137</definedName>
    <definedName name="FS_F_VW_01_35097_2_43249_68__JV_FS_REC_" localSheetId="18">[23]Import!$B$1138:$Q$1138</definedName>
    <definedName name="FS_F_VW_01_35097_2_43249_68__JV_FS_REC_" localSheetId="16">[23]Import!$B$1138:$Q$1138</definedName>
    <definedName name="FS_F_VW_01_35097_2_43249_68__JV_FS_REC_" localSheetId="21">[23]Import!$B$1138:$Q$1138</definedName>
    <definedName name="FS_F_VW_01_35097_2_43249_68__JV_FS_REC_" localSheetId="20">[23]Import!$B$1138:$Q$1138</definedName>
    <definedName name="FS_F_VW_01_35097_2_43249_68__JV_FS_REC_">[22]Import!$B$1138:$Q$1138</definedName>
    <definedName name="FS_F_VW_01_35097_2_43249_EUR__JV_FS_PR_EX_RATES_DATUM_REC_" localSheetId="18">[23]Import!$B$810:$F$810</definedName>
    <definedName name="FS_F_VW_01_35097_2_43249_EUR__JV_FS_PR_EX_RATES_DATUM_REC_" localSheetId="16">[23]Import!$B$810:$F$810</definedName>
    <definedName name="FS_F_VW_01_35097_2_43249_EUR__JV_FS_PR_EX_RATES_DATUM_REC_" localSheetId="21">[23]Import!$B$810:$F$810</definedName>
    <definedName name="FS_F_VW_01_35097_2_43249_EUR__JV_FS_PR_EX_RATES_DATUM_REC_" localSheetId="20">[23]Import!$B$810:$F$810</definedName>
    <definedName name="FS_F_VW_01_35097_2_43249_EUR__JV_FS_PR_EX_RATES_DATUM_REC_">[22]Import!$B$810:$F$810</definedName>
    <definedName name="FS_F_VW_01_35097_2_43249_VW__JV_FS_BIDDERS_" localSheetId="18">[23]Import!$B$921:$L$921</definedName>
    <definedName name="FS_F_VW_01_35097_2_43249_VW__JV_FS_BIDDERS_" localSheetId="16">[23]Import!$B$921:$L$921</definedName>
    <definedName name="FS_F_VW_01_35097_2_43249_VW__JV_FS_BIDDERS_" localSheetId="21">[23]Import!$B$921:$L$921</definedName>
    <definedName name="FS_F_VW_01_35097_2_43249_VW__JV_FS_BIDDERS_" localSheetId="20">[23]Import!$B$921:$L$921</definedName>
    <definedName name="FS_F_VW_01_35097_2_43249_VW__JV_FS_BIDDERS_">[22]Import!$B$921:$L$921</definedName>
    <definedName name="FS_F_VW_01_35097_2_46__JV_FS_BEDARFE_" localSheetId="18">[23]Import!$B$128:$E$128</definedName>
    <definedName name="FS_F_VW_01_35097_2_46__JV_FS_BEDARFE_" localSheetId="16">[23]Import!$B$128:$E$128</definedName>
    <definedName name="FS_F_VW_01_35097_2_46__JV_FS_BEDARFE_" localSheetId="21">[23]Import!$B$128:$E$128</definedName>
    <definedName name="FS_F_VW_01_35097_2_46__JV_FS_BEDARFE_" localSheetId="20">[23]Import!$B$128:$E$128</definedName>
    <definedName name="FS_F_VW_01_35097_2_46__JV_FS_BEDARFE_">[22]Import!$B$128:$E$128</definedName>
    <definedName name="FS_F_VW_01_35097_2_46_13030__JV_FS_BEDARFE_PREISE_QUOTE_" localSheetId="18">[23]Import!$B$56:$L$56</definedName>
    <definedName name="FS_F_VW_01_35097_2_46_13030__JV_FS_BEDARFE_PREISE_QUOTE_" localSheetId="16">[23]Import!$B$56:$L$56</definedName>
    <definedName name="FS_F_VW_01_35097_2_46_13030__JV_FS_BEDARFE_PREISE_QUOTE_" localSheetId="21">[23]Import!$B$56:$L$56</definedName>
    <definedName name="FS_F_VW_01_35097_2_46_13030__JV_FS_BEDARFE_PREISE_QUOTE_" localSheetId="20">[23]Import!$B$56:$L$56</definedName>
    <definedName name="FS_F_VW_01_35097_2_46_13030__JV_FS_BEDARFE_PREISE_QUOTE_">[22]Import!$B$56:$L$56</definedName>
    <definedName name="FS_F_VW_01_35097_2_46_20328__JV_FS_BEDARFE_PREISE_QUOTE_" localSheetId="18">[23]Import!$B$57:$L$57</definedName>
    <definedName name="FS_F_VW_01_35097_2_46_20328__JV_FS_BEDARFE_PREISE_QUOTE_" localSheetId="16">[23]Import!$B$57:$L$57</definedName>
    <definedName name="FS_F_VW_01_35097_2_46_20328__JV_FS_BEDARFE_PREISE_QUOTE_" localSheetId="21">[23]Import!$B$57:$L$57</definedName>
    <definedName name="FS_F_VW_01_35097_2_46_20328__JV_FS_BEDARFE_PREISE_QUOTE_" localSheetId="20">[23]Import!$B$57:$L$57</definedName>
    <definedName name="FS_F_VW_01_35097_2_46_20328__JV_FS_BEDARFE_PREISE_QUOTE_">[22]Import!$B$57:$L$57</definedName>
    <definedName name="FS_F_VW_01_35097_2_46_29344__JV_FS_BEDARFE_PREISE_QUOTE_" localSheetId="18">[23]Import!$B$58:$L$58</definedName>
    <definedName name="FS_F_VW_01_35097_2_46_29344__JV_FS_BEDARFE_PREISE_QUOTE_" localSheetId="16">[23]Import!$B$58:$L$58</definedName>
    <definedName name="FS_F_VW_01_35097_2_46_29344__JV_FS_BEDARFE_PREISE_QUOTE_" localSheetId="21">[23]Import!$B$58:$L$58</definedName>
    <definedName name="FS_F_VW_01_35097_2_46_29344__JV_FS_BEDARFE_PREISE_QUOTE_" localSheetId="20">[23]Import!$B$58:$L$58</definedName>
    <definedName name="FS_F_VW_01_35097_2_46_29344__JV_FS_BEDARFE_PREISE_QUOTE_">[22]Import!$B$58:$L$58</definedName>
    <definedName name="FS_F_VW_01_35097_2_46_2979__JV_FS_BEDARFE_PREISE_QUOTE_" localSheetId="18">[23]Import!$B$55:$L$55</definedName>
    <definedName name="FS_F_VW_01_35097_2_46_2979__JV_FS_BEDARFE_PREISE_QUOTE_" localSheetId="16">[23]Import!$B$55:$L$55</definedName>
    <definedName name="FS_F_VW_01_35097_2_46_2979__JV_FS_BEDARFE_PREISE_QUOTE_" localSheetId="21">[23]Import!$B$55:$L$55</definedName>
    <definedName name="FS_F_VW_01_35097_2_46_2979__JV_FS_BEDARFE_PREISE_QUOTE_" localSheetId="20">[23]Import!$B$55:$L$55</definedName>
    <definedName name="FS_F_VW_01_35097_2_46_2979__JV_FS_BEDARFE_PREISE_QUOTE_">[22]Import!$B$55:$L$55</definedName>
    <definedName name="FS_F_VW_01_35097_2_46_43249__JV_FS_BEDARFE_PREISE_QUOTE_" localSheetId="18">[23]Import!$B$59:$L$59</definedName>
    <definedName name="FS_F_VW_01_35097_2_46_43249__JV_FS_BEDARFE_PREISE_QUOTE_" localSheetId="16">[23]Import!$B$59:$L$59</definedName>
    <definedName name="FS_F_VW_01_35097_2_46_43249__JV_FS_BEDARFE_PREISE_QUOTE_" localSheetId="21">[23]Import!$B$59:$L$59</definedName>
    <definedName name="FS_F_VW_01_35097_2_46_43249__JV_FS_BEDARFE_PREISE_QUOTE_" localSheetId="20">[23]Import!$B$59:$L$59</definedName>
    <definedName name="FS_F_VW_01_35097_2_46_43249__JV_FS_BEDARFE_PREISE_QUOTE_">[22]Import!$B$59:$L$59</definedName>
    <definedName name="FS_F_VW_01_35097_2_68__JV_FS_BEDARFE_" localSheetId="18">[23]Import!$B$129:$E$129</definedName>
    <definedName name="FS_F_VW_01_35097_2_68__JV_FS_BEDARFE_" localSheetId="16">[23]Import!$B$129:$E$129</definedName>
    <definedName name="FS_F_VW_01_35097_2_68__JV_FS_BEDARFE_" localSheetId="21">[23]Import!$B$129:$E$129</definedName>
    <definedName name="FS_F_VW_01_35097_2_68__JV_FS_BEDARFE_" localSheetId="20">[23]Import!$B$129:$E$129</definedName>
    <definedName name="FS_F_VW_01_35097_2_68__JV_FS_BEDARFE_">[22]Import!$B$129:$E$129</definedName>
    <definedName name="FS_F_VW_01_35097_2_68_13030__JV_FS_BEDARFE_PREISE_QUOTE_" localSheetId="18">[23]Import!$B$61:$L$61</definedName>
    <definedName name="FS_F_VW_01_35097_2_68_13030__JV_FS_BEDARFE_PREISE_QUOTE_" localSheetId="16">[23]Import!$B$61:$L$61</definedName>
    <definedName name="FS_F_VW_01_35097_2_68_13030__JV_FS_BEDARFE_PREISE_QUOTE_" localSheetId="21">[23]Import!$B$61:$L$61</definedName>
    <definedName name="FS_F_VW_01_35097_2_68_13030__JV_FS_BEDARFE_PREISE_QUOTE_" localSheetId="20">[23]Import!$B$61:$L$61</definedName>
    <definedName name="FS_F_VW_01_35097_2_68_13030__JV_FS_BEDARFE_PREISE_QUOTE_">[22]Import!$B$61:$L$61</definedName>
    <definedName name="FS_F_VW_01_35097_2_68_20328__JV_FS_BEDARFE_PREISE_QUOTE_" localSheetId="18">[23]Import!$B$62:$L$62</definedName>
    <definedName name="FS_F_VW_01_35097_2_68_20328__JV_FS_BEDARFE_PREISE_QUOTE_" localSheetId="16">[23]Import!$B$62:$L$62</definedName>
    <definedName name="FS_F_VW_01_35097_2_68_20328__JV_FS_BEDARFE_PREISE_QUOTE_" localSheetId="21">[23]Import!$B$62:$L$62</definedName>
    <definedName name="FS_F_VW_01_35097_2_68_20328__JV_FS_BEDARFE_PREISE_QUOTE_" localSheetId="20">[23]Import!$B$62:$L$62</definedName>
    <definedName name="FS_F_VW_01_35097_2_68_20328__JV_FS_BEDARFE_PREISE_QUOTE_">[22]Import!$B$62:$L$62</definedName>
    <definedName name="FS_F_VW_01_35097_2_68_29344__JV_FS_BEDARFE_PREISE_QUOTE_" localSheetId="18">[23]Import!$B$63:$L$63</definedName>
    <definedName name="FS_F_VW_01_35097_2_68_29344__JV_FS_BEDARFE_PREISE_QUOTE_" localSheetId="16">[23]Import!$B$63:$L$63</definedName>
    <definedName name="FS_F_VW_01_35097_2_68_29344__JV_FS_BEDARFE_PREISE_QUOTE_" localSheetId="21">[23]Import!$B$63:$L$63</definedName>
    <definedName name="FS_F_VW_01_35097_2_68_29344__JV_FS_BEDARFE_PREISE_QUOTE_" localSheetId="20">[23]Import!$B$63:$L$63</definedName>
    <definedName name="FS_F_VW_01_35097_2_68_29344__JV_FS_BEDARFE_PREISE_QUOTE_">[22]Import!$B$63:$L$63</definedName>
    <definedName name="FS_F_VW_01_35097_2_68_2979__JV_FS_BEDARFE_PREISE_QUOTE_" localSheetId="18">[23]Import!$B$60:$L$60</definedName>
    <definedName name="FS_F_VW_01_35097_2_68_2979__JV_FS_BEDARFE_PREISE_QUOTE_" localSheetId="16">[23]Import!$B$60:$L$60</definedName>
    <definedName name="FS_F_VW_01_35097_2_68_2979__JV_FS_BEDARFE_PREISE_QUOTE_" localSheetId="21">[23]Import!$B$60:$L$60</definedName>
    <definedName name="FS_F_VW_01_35097_2_68_2979__JV_FS_BEDARFE_PREISE_QUOTE_" localSheetId="20">[23]Import!$B$60:$L$60</definedName>
    <definedName name="FS_F_VW_01_35097_2_68_2979__JV_FS_BEDARFE_PREISE_QUOTE_">[22]Import!$B$60:$L$60</definedName>
    <definedName name="FS_F_VW_01_35097_2_68_43249__JV_FS_BEDARFE_PREISE_QUOTE_" localSheetId="18">[23]Import!$B$64:$L$64</definedName>
    <definedName name="FS_F_VW_01_35097_2_68_43249__JV_FS_BEDARFE_PREISE_QUOTE_" localSheetId="16">[23]Import!$B$64:$L$64</definedName>
    <definedName name="FS_F_VW_01_35097_2_68_43249__JV_FS_BEDARFE_PREISE_QUOTE_" localSheetId="21">[23]Import!$B$64:$L$64</definedName>
    <definedName name="FS_F_VW_01_35097_2_68_43249__JV_FS_BEDARFE_PREISE_QUOTE_" localSheetId="20">[23]Import!$B$64:$L$64</definedName>
    <definedName name="FS_F_VW_01_35097_2_68_43249__JV_FS_BEDARFE_PREISE_QUOTE_">[22]Import!$B$64:$L$64</definedName>
    <definedName name="FS_F_VW_01_35097_2_8319__JV_FS_RV_AVG_PROTODATA_" localSheetId="18">[23]Import!$B$482:$E$482</definedName>
    <definedName name="FS_F_VW_01_35097_2_8319__JV_FS_RV_AVG_PROTODATA_" localSheetId="16">[23]Import!$B$482:$E$482</definedName>
    <definedName name="FS_F_VW_01_35097_2_8319__JV_FS_RV_AVG_PROTODATA_" localSheetId="21">[23]Import!$B$482:$E$482</definedName>
    <definedName name="FS_F_VW_01_35097_2_8319__JV_FS_RV_AVG_PROTODATA_" localSheetId="20">[23]Import!$B$482:$E$482</definedName>
    <definedName name="FS_F_VW_01_35097_2_8319__JV_FS_RV_AVG_PROTODATA_">[22]Import!$B$482:$E$482</definedName>
    <definedName name="FS_F_VW_01_35097_2_8319_1__JV_FS_BAUSTUFE_ANGEBOTE_WAE_" localSheetId="18">[23]Import!$B$276:$E$276</definedName>
    <definedName name="FS_F_VW_01_35097_2_8319_1__JV_FS_BAUSTUFE_ANGEBOTE_WAE_" localSheetId="16">[23]Import!$B$276:$E$276</definedName>
    <definedName name="FS_F_VW_01_35097_2_8319_1__JV_FS_BAUSTUFE_ANGEBOTE_WAE_" localSheetId="21">[23]Import!$B$276:$E$276</definedName>
    <definedName name="FS_F_VW_01_35097_2_8319_1__JV_FS_BAUSTUFE_ANGEBOTE_WAE_" localSheetId="20">[23]Import!$B$276:$E$276</definedName>
    <definedName name="FS_F_VW_01_35097_2_8319_1__JV_FS_BAUSTUFE_ANGEBOTE_WAE_">[22]Import!$B$276:$E$276</definedName>
    <definedName name="FS_F_VW_01_35097_2_8319_2__JV_FS_BAUSTUFE_ANGEBOTE_WAE_" localSheetId="18">[23]Import!$B$277:$E$277</definedName>
    <definedName name="FS_F_VW_01_35097_2_8319_2__JV_FS_BAUSTUFE_ANGEBOTE_WAE_" localSheetId="16">[23]Import!$B$277:$E$277</definedName>
    <definedName name="FS_F_VW_01_35097_2_8319_2__JV_FS_BAUSTUFE_ANGEBOTE_WAE_" localSheetId="21">[23]Import!$B$277:$E$277</definedName>
    <definedName name="FS_F_VW_01_35097_2_8319_2__JV_FS_BAUSTUFE_ANGEBOTE_WAE_" localSheetId="20">[23]Import!$B$277:$E$277</definedName>
    <definedName name="FS_F_VW_01_35097_2_8319_2__JV_FS_BAUSTUFE_ANGEBOTE_WAE_">[22]Import!$B$277:$E$277</definedName>
    <definedName name="FS_F_VW_01_35097_2_8319_EUR__JV_FS_PR_EX_RATES_DATUM_REC_" localSheetId="18">[23]Import!$B$791:$F$791</definedName>
    <definedName name="FS_F_VW_01_35097_2_8319_EUR__JV_FS_PR_EX_RATES_DATUM_REC_" localSheetId="16">[23]Import!$B$791:$F$791</definedName>
    <definedName name="FS_F_VW_01_35097_2_8319_EUR__JV_FS_PR_EX_RATES_DATUM_REC_" localSheetId="21">[23]Import!$B$791:$F$791</definedName>
    <definedName name="FS_F_VW_01_35097_2_8319_EUR__JV_FS_PR_EX_RATES_DATUM_REC_" localSheetId="20">[23]Import!$B$791:$F$791</definedName>
    <definedName name="FS_F_VW_01_35097_2_8319_EUR__JV_FS_PR_EX_RATES_DATUM_REC_">[22]Import!$B$791:$F$791</definedName>
    <definedName name="FS_F_VW_01_35097_2_8319_VW__JV_FS_BIDDERS_" localSheetId="18">[23]Import!$B$918:$L$918</definedName>
    <definedName name="FS_F_VW_01_35097_2_8319_VW__JV_FS_BIDDERS_" localSheetId="16">[23]Import!$B$918:$L$918</definedName>
    <definedName name="FS_F_VW_01_35097_2_8319_VW__JV_FS_BIDDERS_" localSheetId="21">[23]Import!$B$918:$L$918</definedName>
    <definedName name="FS_F_VW_01_35097_2_8319_VW__JV_FS_BIDDERS_" localSheetId="20">[23]Import!$B$918:$L$918</definedName>
    <definedName name="FS_F_VW_01_35097_2_8319_VW__JV_FS_BIDDERS_">[22]Import!$B$918:$L$918</definedName>
    <definedName name="FS_F_VW_01_35097_2_EUR_11330__JV_FS_PR_EX_RATES_DATUM_COMP_" localSheetId="18">[23]Import!$B$666:$F$666</definedName>
    <definedName name="FS_F_VW_01_35097_2_EUR_11330__JV_FS_PR_EX_RATES_DATUM_COMP_" localSheetId="16">[23]Import!$B$666:$F$666</definedName>
    <definedName name="FS_F_VW_01_35097_2_EUR_11330__JV_FS_PR_EX_RATES_DATUM_COMP_" localSheetId="21">[23]Import!$B$666:$F$666</definedName>
    <definedName name="FS_F_VW_01_35097_2_EUR_11330__JV_FS_PR_EX_RATES_DATUM_COMP_" localSheetId="20">[23]Import!$B$666:$F$666</definedName>
    <definedName name="FS_F_VW_01_35097_2_EUR_11330__JV_FS_PR_EX_RATES_DATUM_COMP_">[22]Import!$B$666:$F$666</definedName>
    <definedName name="FS_F_VW_01_35097_2_EUR_11451__JV_FS_PR_EX_RATES_DATUM_COMP_" localSheetId="18">[23]Import!$B$667:$F$667</definedName>
    <definedName name="FS_F_VW_01_35097_2_EUR_11451__JV_FS_PR_EX_RATES_DATUM_COMP_" localSheetId="16">[23]Import!$B$667:$F$667</definedName>
    <definedName name="FS_F_VW_01_35097_2_EUR_11451__JV_FS_PR_EX_RATES_DATUM_COMP_" localSheetId="21">[23]Import!$B$667:$F$667</definedName>
    <definedName name="FS_F_VW_01_35097_2_EUR_11451__JV_FS_PR_EX_RATES_DATUM_COMP_" localSheetId="20">[23]Import!$B$667:$F$667</definedName>
    <definedName name="FS_F_VW_01_35097_2_EUR_11451__JV_FS_PR_EX_RATES_DATUM_COMP_">[22]Import!$B$667:$F$667</definedName>
    <definedName name="FS_F_VW_01_35097_2_EUR_13030__JV_FS_PR_EX_RATES_DATUM_COMP_" localSheetId="18">[23]Import!$B$689:$F$689</definedName>
    <definedName name="FS_F_VW_01_35097_2_EUR_13030__JV_FS_PR_EX_RATES_DATUM_COMP_" localSheetId="16">[23]Import!$B$689:$F$689</definedName>
    <definedName name="FS_F_VW_01_35097_2_EUR_13030__JV_FS_PR_EX_RATES_DATUM_COMP_" localSheetId="21">[23]Import!$B$689:$F$689</definedName>
    <definedName name="FS_F_VW_01_35097_2_EUR_13030__JV_FS_PR_EX_RATES_DATUM_COMP_" localSheetId="20">[23]Import!$B$689:$F$689</definedName>
    <definedName name="FS_F_VW_01_35097_2_EUR_13030__JV_FS_PR_EX_RATES_DATUM_COMP_">[22]Import!$B$689:$F$689</definedName>
    <definedName name="FS_F_VW_01_35097_2_EUR_1328__JV_FS_PR_EX_RATES_DATUM_COMP_" localSheetId="18">[23]Import!$B$669:$F$669</definedName>
    <definedName name="FS_F_VW_01_35097_2_EUR_1328__JV_FS_PR_EX_RATES_DATUM_COMP_" localSheetId="16">[23]Import!$B$669:$F$669</definedName>
    <definedName name="FS_F_VW_01_35097_2_EUR_1328__JV_FS_PR_EX_RATES_DATUM_COMP_" localSheetId="21">[23]Import!$B$669:$F$669</definedName>
    <definedName name="FS_F_VW_01_35097_2_EUR_1328__JV_FS_PR_EX_RATES_DATUM_COMP_" localSheetId="20">[23]Import!$B$669:$F$669</definedName>
    <definedName name="FS_F_VW_01_35097_2_EUR_1328__JV_FS_PR_EX_RATES_DATUM_COMP_">[22]Import!$B$669:$F$669</definedName>
    <definedName name="FS_F_VW_01_35097_2_EUR_1462__JV_FS_PR_EX_RATES_DATUM_COMP_" localSheetId="18">[23]Import!$B$670:$F$670</definedName>
    <definedName name="FS_F_VW_01_35097_2_EUR_1462__JV_FS_PR_EX_RATES_DATUM_COMP_" localSheetId="16">[23]Import!$B$670:$F$670</definedName>
    <definedName name="FS_F_VW_01_35097_2_EUR_1462__JV_FS_PR_EX_RATES_DATUM_COMP_" localSheetId="21">[23]Import!$B$670:$F$670</definedName>
    <definedName name="FS_F_VW_01_35097_2_EUR_1462__JV_FS_PR_EX_RATES_DATUM_COMP_" localSheetId="20">[23]Import!$B$670:$F$670</definedName>
    <definedName name="FS_F_VW_01_35097_2_EUR_1462__JV_FS_PR_EX_RATES_DATUM_COMP_">[22]Import!$B$670:$F$670</definedName>
    <definedName name="FS_F_VW_01_35097_2_EUR_15245__JV_FS_PR_EX_RATES_DATUM_COMP_" localSheetId="18">[23]Import!$B$678:$F$678</definedName>
    <definedName name="FS_F_VW_01_35097_2_EUR_15245__JV_FS_PR_EX_RATES_DATUM_COMP_" localSheetId="16">[23]Import!$B$678:$F$678</definedName>
    <definedName name="FS_F_VW_01_35097_2_EUR_15245__JV_FS_PR_EX_RATES_DATUM_COMP_" localSheetId="21">[23]Import!$B$678:$F$678</definedName>
    <definedName name="FS_F_VW_01_35097_2_EUR_15245__JV_FS_PR_EX_RATES_DATUM_COMP_" localSheetId="20">[23]Import!$B$678:$F$678</definedName>
    <definedName name="FS_F_VW_01_35097_2_EUR_15245__JV_FS_PR_EX_RATES_DATUM_COMP_">[22]Import!$B$678:$F$678</definedName>
    <definedName name="FS_F_VW_01_35097_2_EUR_159__JV_FS_PR_EX_RATES_DATUM_COMP_" localSheetId="18">[23]Import!$B$679:$F$679</definedName>
    <definedName name="FS_F_VW_01_35097_2_EUR_159__JV_FS_PR_EX_RATES_DATUM_COMP_" localSheetId="16">[23]Import!$B$679:$F$679</definedName>
    <definedName name="FS_F_VW_01_35097_2_EUR_159__JV_FS_PR_EX_RATES_DATUM_COMP_" localSheetId="21">[23]Import!$B$679:$F$679</definedName>
    <definedName name="FS_F_VW_01_35097_2_EUR_159__JV_FS_PR_EX_RATES_DATUM_COMP_" localSheetId="20">[23]Import!$B$679:$F$679</definedName>
    <definedName name="FS_F_VW_01_35097_2_EUR_159__JV_FS_PR_EX_RATES_DATUM_COMP_">[22]Import!$B$679:$F$679</definedName>
    <definedName name="FS_F_VW_01_35097_2_EUR_18244__JV_FS_PR_EX_RATES_DATUM_COMP_" localSheetId="18">[23]Import!$B$673:$F$673</definedName>
    <definedName name="FS_F_VW_01_35097_2_EUR_18244__JV_FS_PR_EX_RATES_DATUM_COMP_" localSheetId="16">[23]Import!$B$673:$F$673</definedName>
    <definedName name="FS_F_VW_01_35097_2_EUR_18244__JV_FS_PR_EX_RATES_DATUM_COMP_" localSheetId="21">[23]Import!$B$673:$F$673</definedName>
    <definedName name="FS_F_VW_01_35097_2_EUR_18244__JV_FS_PR_EX_RATES_DATUM_COMP_" localSheetId="20">[23]Import!$B$673:$F$673</definedName>
    <definedName name="FS_F_VW_01_35097_2_EUR_18244__JV_FS_PR_EX_RATES_DATUM_COMP_">[22]Import!$B$673:$F$673</definedName>
    <definedName name="FS_F_VW_01_35097_2_EUR_18245__JV_FS_PR_EX_RATES_DATUM_COMP_" localSheetId="18">[23]Import!$B$674:$F$674</definedName>
    <definedName name="FS_F_VW_01_35097_2_EUR_18245__JV_FS_PR_EX_RATES_DATUM_COMP_" localSheetId="16">[23]Import!$B$674:$F$674</definedName>
    <definedName name="FS_F_VW_01_35097_2_EUR_18245__JV_FS_PR_EX_RATES_DATUM_COMP_" localSheetId="21">[23]Import!$B$674:$F$674</definedName>
    <definedName name="FS_F_VW_01_35097_2_EUR_18245__JV_FS_PR_EX_RATES_DATUM_COMP_" localSheetId="20">[23]Import!$B$674:$F$674</definedName>
    <definedName name="FS_F_VW_01_35097_2_EUR_18245__JV_FS_PR_EX_RATES_DATUM_COMP_">[22]Import!$B$674:$F$674</definedName>
    <definedName name="FS_F_VW_01_35097_2_EUR_19964__JV_FS_PR_EX_RATES_DATUM_COMP_" localSheetId="18">[23]Import!$B$681:$F$681</definedName>
    <definedName name="FS_F_VW_01_35097_2_EUR_19964__JV_FS_PR_EX_RATES_DATUM_COMP_" localSheetId="16">[23]Import!$B$681:$F$681</definedName>
    <definedName name="FS_F_VW_01_35097_2_EUR_19964__JV_FS_PR_EX_RATES_DATUM_COMP_" localSheetId="21">[23]Import!$B$681:$F$681</definedName>
    <definedName name="FS_F_VW_01_35097_2_EUR_19964__JV_FS_PR_EX_RATES_DATUM_COMP_" localSheetId="20">[23]Import!$B$681:$F$681</definedName>
    <definedName name="FS_F_VW_01_35097_2_EUR_19964__JV_FS_PR_EX_RATES_DATUM_COMP_">[22]Import!$B$681:$F$681</definedName>
    <definedName name="FS_F_VW_01_35097_2_EUR_20328__JV_FS_PR_EX_RATES_DATUM_COMP_" localSheetId="18">[23]Import!$B$690:$F$690</definedName>
    <definedName name="FS_F_VW_01_35097_2_EUR_20328__JV_FS_PR_EX_RATES_DATUM_COMP_" localSheetId="16">[23]Import!$B$690:$F$690</definedName>
    <definedName name="FS_F_VW_01_35097_2_EUR_20328__JV_FS_PR_EX_RATES_DATUM_COMP_" localSheetId="21">[23]Import!$B$690:$F$690</definedName>
    <definedName name="FS_F_VW_01_35097_2_EUR_20328__JV_FS_PR_EX_RATES_DATUM_COMP_" localSheetId="20">[23]Import!$B$690:$F$690</definedName>
    <definedName name="FS_F_VW_01_35097_2_EUR_20328__JV_FS_PR_EX_RATES_DATUM_COMP_">[22]Import!$B$690:$F$690</definedName>
    <definedName name="FS_F_VW_01_35097_2_EUR_2261__JV_FS_PR_EX_RATES_DATUM_COMP_" localSheetId="18">[23]Import!$B$686:$F$686</definedName>
    <definedName name="FS_F_VW_01_35097_2_EUR_2261__JV_FS_PR_EX_RATES_DATUM_COMP_" localSheetId="16">[23]Import!$B$686:$F$686</definedName>
    <definedName name="FS_F_VW_01_35097_2_EUR_2261__JV_FS_PR_EX_RATES_DATUM_COMP_" localSheetId="21">[23]Import!$B$686:$F$686</definedName>
    <definedName name="FS_F_VW_01_35097_2_EUR_2261__JV_FS_PR_EX_RATES_DATUM_COMP_" localSheetId="20">[23]Import!$B$686:$F$686</definedName>
    <definedName name="FS_F_VW_01_35097_2_EUR_2261__JV_FS_PR_EX_RATES_DATUM_COMP_">[22]Import!$B$686:$F$686</definedName>
    <definedName name="FS_F_VW_01_35097_2_EUR_23586__JV_FS_PR_EX_RATES_DATUM_COMP_" localSheetId="18">[23]Import!$B$672:$F$672</definedName>
    <definedName name="FS_F_VW_01_35097_2_EUR_23586__JV_FS_PR_EX_RATES_DATUM_COMP_" localSheetId="16">[23]Import!$B$672:$F$672</definedName>
    <definedName name="FS_F_VW_01_35097_2_EUR_23586__JV_FS_PR_EX_RATES_DATUM_COMP_" localSheetId="21">[23]Import!$B$672:$F$672</definedName>
    <definedName name="FS_F_VW_01_35097_2_EUR_23586__JV_FS_PR_EX_RATES_DATUM_COMP_" localSheetId="20">[23]Import!$B$672:$F$672</definedName>
    <definedName name="FS_F_VW_01_35097_2_EUR_23586__JV_FS_PR_EX_RATES_DATUM_COMP_">[22]Import!$B$672:$F$672</definedName>
    <definedName name="FS_F_VW_01_35097_2_EUR_24968__JV_FS_PR_EX_RATES_DATUM_COMP_" localSheetId="18">[23]Import!$B$682:$F$682</definedName>
    <definedName name="FS_F_VW_01_35097_2_EUR_24968__JV_FS_PR_EX_RATES_DATUM_COMP_" localSheetId="16">[23]Import!$B$682:$F$682</definedName>
    <definedName name="FS_F_VW_01_35097_2_EUR_24968__JV_FS_PR_EX_RATES_DATUM_COMP_" localSheetId="21">[23]Import!$B$682:$F$682</definedName>
    <definedName name="FS_F_VW_01_35097_2_EUR_24968__JV_FS_PR_EX_RATES_DATUM_COMP_" localSheetId="20">[23]Import!$B$682:$F$682</definedName>
    <definedName name="FS_F_VW_01_35097_2_EUR_24968__JV_FS_PR_EX_RATES_DATUM_COMP_">[22]Import!$B$682:$F$682</definedName>
    <definedName name="FS_F_VW_01_35097_2_EUR_24969__JV_FS_PR_EX_RATES_DATUM_COMP_" localSheetId="18">[23]Import!$B$683:$F$683</definedName>
    <definedName name="FS_F_VW_01_35097_2_EUR_24969__JV_FS_PR_EX_RATES_DATUM_COMP_" localSheetId="16">[23]Import!$B$683:$F$683</definedName>
    <definedName name="FS_F_VW_01_35097_2_EUR_24969__JV_FS_PR_EX_RATES_DATUM_COMP_" localSheetId="21">[23]Import!$B$683:$F$683</definedName>
    <definedName name="FS_F_VW_01_35097_2_EUR_24969__JV_FS_PR_EX_RATES_DATUM_COMP_" localSheetId="20">[23]Import!$B$683:$F$683</definedName>
    <definedName name="FS_F_VW_01_35097_2_EUR_24969__JV_FS_PR_EX_RATES_DATUM_COMP_">[22]Import!$B$683:$F$683</definedName>
    <definedName name="FS_F_VW_01_35097_2_EUR_25756__JV_FS_PR_EX_RATES_DATUM_COMP_" localSheetId="18">[23]Import!$B$675:$F$675</definedName>
    <definedName name="FS_F_VW_01_35097_2_EUR_25756__JV_FS_PR_EX_RATES_DATUM_COMP_" localSheetId="16">[23]Import!$B$675:$F$675</definedName>
    <definedName name="FS_F_VW_01_35097_2_EUR_25756__JV_FS_PR_EX_RATES_DATUM_COMP_" localSheetId="21">[23]Import!$B$675:$F$675</definedName>
    <definedName name="FS_F_VW_01_35097_2_EUR_25756__JV_FS_PR_EX_RATES_DATUM_COMP_" localSheetId="20">[23]Import!$B$675:$F$675</definedName>
    <definedName name="FS_F_VW_01_35097_2_EUR_25756__JV_FS_PR_EX_RATES_DATUM_COMP_">[22]Import!$B$675:$F$675</definedName>
    <definedName name="FS_F_VW_01_35097_2_EUR_2609__JV_FS_PR_EX_RATES_DATUM_COMP_" localSheetId="18">[23]Import!$B$676:$F$676</definedName>
    <definedName name="FS_F_VW_01_35097_2_EUR_2609__JV_FS_PR_EX_RATES_DATUM_COMP_" localSheetId="16">[23]Import!$B$676:$F$676</definedName>
    <definedName name="FS_F_VW_01_35097_2_EUR_2609__JV_FS_PR_EX_RATES_DATUM_COMP_" localSheetId="21">[23]Import!$B$676:$F$676</definedName>
    <definedName name="FS_F_VW_01_35097_2_EUR_2609__JV_FS_PR_EX_RATES_DATUM_COMP_" localSheetId="20">[23]Import!$B$676:$F$676</definedName>
    <definedName name="FS_F_VW_01_35097_2_EUR_2609__JV_FS_PR_EX_RATES_DATUM_COMP_">[22]Import!$B$676:$F$676</definedName>
    <definedName name="FS_F_VW_01_35097_2_EUR_27724__JV_FS_PR_EX_RATES_DATUM_COMP_" localSheetId="18">[23]Import!$B$684:$F$684</definedName>
    <definedName name="FS_F_VW_01_35097_2_EUR_27724__JV_FS_PR_EX_RATES_DATUM_COMP_" localSheetId="16">[23]Import!$B$684:$F$684</definedName>
    <definedName name="FS_F_VW_01_35097_2_EUR_27724__JV_FS_PR_EX_RATES_DATUM_COMP_" localSheetId="21">[23]Import!$B$684:$F$684</definedName>
    <definedName name="FS_F_VW_01_35097_2_EUR_27724__JV_FS_PR_EX_RATES_DATUM_COMP_" localSheetId="20">[23]Import!$B$684:$F$684</definedName>
    <definedName name="FS_F_VW_01_35097_2_EUR_27724__JV_FS_PR_EX_RATES_DATUM_COMP_">[22]Import!$B$684:$F$684</definedName>
    <definedName name="FS_F_VW_01_35097_2_EUR_27909__JV_FS_PR_EX_RATES_DATUM_COMP_" localSheetId="18">[23]Import!$B$685:$F$685</definedName>
    <definedName name="FS_F_VW_01_35097_2_EUR_27909__JV_FS_PR_EX_RATES_DATUM_COMP_" localSheetId="16">[23]Import!$B$685:$F$685</definedName>
    <definedName name="FS_F_VW_01_35097_2_EUR_27909__JV_FS_PR_EX_RATES_DATUM_COMP_" localSheetId="21">[23]Import!$B$685:$F$685</definedName>
    <definedName name="FS_F_VW_01_35097_2_EUR_27909__JV_FS_PR_EX_RATES_DATUM_COMP_" localSheetId="20">[23]Import!$B$685:$F$685</definedName>
    <definedName name="FS_F_VW_01_35097_2_EUR_27909__JV_FS_PR_EX_RATES_DATUM_COMP_">[22]Import!$B$685:$F$685</definedName>
    <definedName name="FS_F_VW_01_35097_2_EUR_28671__JV_FS_PR_EX_RATES_DATUM_COMP_" localSheetId="18">[23]Import!$B$668:$F$668</definedName>
    <definedName name="FS_F_VW_01_35097_2_EUR_28671__JV_FS_PR_EX_RATES_DATUM_COMP_" localSheetId="16">[23]Import!$B$668:$F$668</definedName>
    <definedName name="FS_F_VW_01_35097_2_EUR_28671__JV_FS_PR_EX_RATES_DATUM_COMP_" localSheetId="21">[23]Import!$B$668:$F$668</definedName>
    <definedName name="FS_F_VW_01_35097_2_EUR_28671__JV_FS_PR_EX_RATES_DATUM_COMP_" localSheetId="20">[23]Import!$B$668:$F$668</definedName>
    <definedName name="FS_F_VW_01_35097_2_EUR_28671__JV_FS_PR_EX_RATES_DATUM_COMP_">[22]Import!$B$668:$F$668</definedName>
    <definedName name="FS_F_VW_01_35097_2_EUR_28746__JV_FS_PR_EX_RATES_DATUM_COMP_" localSheetId="18">[23]Import!$B$671:$F$671</definedName>
    <definedName name="FS_F_VW_01_35097_2_EUR_28746__JV_FS_PR_EX_RATES_DATUM_COMP_" localSheetId="16">[23]Import!$B$671:$F$671</definedName>
    <definedName name="FS_F_VW_01_35097_2_EUR_28746__JV_FS_PR_EX_RATES_DATUM_COMP_" localSheetId="21">[23]Import!$B$671:$F$671</definedName>
    <definedName name="FS_F_VW_01_35097_2_EUR_28746__JV_FS_PR_EX_RATES_DATUM_COMP_" localSheetId="20">[23]Import!$B$671:$F$671</definedName>
    <definedName name="FS_F_VW_01_35097_2_EUR_28746__JV_FS_PR_EX_RATES_DATUM_COMP_">[22]Import!$B$671:$F$671</definedName>
    <definedName name="FS_F_VW_01_35097_2_EUR_29344__JV_FS_PR_EX_RATES_DATUM_COMP_" localSheetId="18">[23]Import!$B$691:$F$691</definedName>
    <definedName name="FS_F_VW_01_35097_2_EUR_29344__JV_FS_PR_EX_RATES_DATUM_COMP_" localSheetId="16">[23]Import!$B$691:$F$691</definedName>
    <definedName name="FS_F_VW_01_35097_2_EUR_29344__JV_FS_PR_EX_RATES_DATUM_COMP_" localSheetId="21">[23]Import!$B$691:$F$691</definedName>
    <definedName name="FS_F_VW_01_35097_2_EUR_29344__JV_FS_PR_EX_RATES_DATUM_COMP_" localSheetId="20">[23]Import!$B$691:$F$691</definedName>
    <definedName name="FS_F_VW_01_35097_2_EUR_29344__JV_FS_PR_EX_RATES_DATUM_COMP_">[22]Import!$B$691:$F$691</definedName>
    <definedName name="FS_F_VW_01_35097_2_EUR_2979__JV_FS_PR_EX_RATES_DATUM_COMP_" localSheetId="18">[23]Import!$B$687:$F$687</definedName>
    <definedName name="FS_F_VW_01_35097_2_EUR_2979__JV_FS_PR_EX_RATES_DATUM_COMP_" localSheetId="16">[23]Import!$B$687:$F$687</definedName>
    <definedName name="FS_F_VW_01_35097_2_EUR_2979__JV_FS_PR_EX_RATES_DATUM_COMP_" localSheetId="21">[23]Import!$B$687:$F$687</definedName>
    <definedName name="FS_F_VW_01_35097_2_EUR_2979__JV_FS_PR_EX_RATES_DATUM_COMP_" localSheetId="20">[23]Import!$B$687:$F$687</definedName>
    <definedName name="FS_F_VW_01_35097_2_EUR_2979__JV_FS_PR_EX_RATES_DATUM_COMP_">[22]Import!$B$687:$F$687</definedName>
    <definedName name="FS_F_VW_01_35097_2_EUR_316__JV_FS_PR_EX_RATES_DATUM_COMP_" localSheetId="18">[23]Import!$B$677:$F$677</definedName>
    <definedName name="FS_F_VW_01_35097_2_EUR_316__JV_FS_PR_EX_RATES_DATUM_COMP_" localSheetId="16">[23]Import!$B$677:$F$677</definedName>
    <definedName name="FS_F_VW_01_35097_2_EUR_316__JV_FS_PR_EX_RATES_DATUM_COMP_" localSheetId="21">[23]Import!$B$677:$F$677</definedName>
    <definedName name="FS_F_VW_01_35097_2_EUR_316__JV_FS_PR_EX_RATES_DATUM_COMP_" localSheetId="20">[23]Import!$B$677:$F$677</definedName>
    <definedName name="FS_F_VW_01_35097_2_EUR_316__JV_FS_PR_EX_RATES_DATUM_COMP_">[22]Import!$B$677:$F$677</definedName>
    <definedName name="FS_F_VW_01_35097_2_EUR_3478__JV_FS_PR_EX_RATES_DATUM_COMP_" localSheetId="18">[23]Import!$B$680:$F$680</definedName>
    <definedName name="FS_F_VW_01_35097_2_EUR_3478__JV_FS_PR_EX_RATES_DATUM_COMP_" localSheetId="16">[23]Import!$B$680:$F$680</definedName>
    <definedName name="FS_F_VW_01_35097_2_EUR_3478__JV_FS_PR_EX_RATES_DATUM_COMP_" localSheetId="21">[23]Import!$B$680:$F$680</definedName>
    <definedName name="FS_F_VW_01_35097_2_EUR_3478__JV_FS_PR_EX_RATES_DATUM_COMP_" localSheetId="20">[23]Import!$B$680:$F$680</definedName>
    <definedName name="FS_F_VW_01_35097_2_EUR_3478__JV_FS_PR_EX_RATES_DATUM_COMP_">[22]Import!$B$680:$F$680</definedName>
    <definedName name="FS_F_VW_01_35097_2_EUR_38597__JV_FS_PR_EX_RATES_DATUM_COMP_" localSheetId="18">[23]Import!$B$693:$F$693</definedName>
    <definedName name="FS_F_VW_01_35097_2_EUR_38597__JV_FS_PR_EX_RATES_DATUM_COMP_" localSheetId="16">[23]Import!$B$693:$F$693</definedName>
    <definedName name="FS_F_VW_01_35097_2_EUR_38597__JV_FS_PR_EX_RATES_DATUM_COMP_" localSheetId="21">[23]Import!$B$693:$F$693</definedName>
    <definedName name="FS_F_VW_01_35097_2_EUR_38597__JV_FS_PR_EX_RATES_DATUM_COMP_" localSheetId="20">[23]Import!$B$693:$F$693</definedName>
    <definedName name="FS_F_VW_01_35097_2_EUR_38597__JV_FS_PR_EX_RATES_DATUM_COMP_">[22]Import!$B$693:$F$693</definedName>
    <definedName name="FS_F_VW_01_35097_2_EUR_43249__JV_FS_PR_EX_RATES_DATUM_COMP_" localSheetId="18">[23]Import!$B$692:$F$692</definedName>
    <definedName name="FS_F_VW_01_35097_2_EUR_43249__JV_FS_PR_EX_RATES_DATUM_COMP_" localSheetId="16">[23]Import!$B$692:$F$692</definedName>
    <definedName name="FS_F_VW_01_35097_2_EUR_43249__JV_FS_PR_EX_RATES_DATUM_COMP_" localSheetId="21">[23]Import!$B$692:$F$692</definedName>
    <definedName name="FS_F_VW_01_35097_2_EUR_43249__JV_FS_PR_EX_RATES_DATUM_COMP_" localSheetId="20">[23]Import!$B$692:$F$692</definedName>
    <definedName name="FS_F_VW_01_35097_2_EUR_43249__JV_FS_PR_EX_RATES_DATUM_COMP_">[22]Import!$B$692:$F$692</definedName>
    <definedName name="FS_F_VW_01_35097_2_EUR_8319__JV_FS_PR_EX_RATES_DATUM_COMP_" localSheetId="18">[23]Import!$B$688:$F$688</definedName>
    <definedName name="FS_F_VW_01_35097_2_EUR_8319__JV_FS_PR_EX_RATES_DATUM_COMP_" localSheetId="16">[23]Import!$B$688:$F$688</definedName>
    <definedName name="FS_F_VW_01_35097_2_EUR_8319__JV_FS_PR_EX_RATES_DATUM_COMP_" localSheetId="21">[23]Import!$B$688:$F$688</definedName>
    <definedName name="FS_F_VW_01_35097_2_EUR_8319__JV_FS_PR_EX_RATES_DATUM_COMP_" localSheetId="20">[23]Import!$B$688:$F$688</definedName>
    <definedName name="FS_F_VW_01_35097_2_EUR_8319__JV_FS_PR_EX_RATES_DATUM_COMP_">[22]Import!$B$688:$F$688</definedName>
    <definedName name="FS_F_VW_01_35097_3__FS_NEUTEILE_" localSheetId="18">[23]Import!$B$147:$D$147</definedName>
    <definedName name="FS_F_VW_01_35097_3__FS_NEUTEILE_" localSheetId="16">[23]Import!$B$147:$D$147</definedName>
    <definedName name="FS_F_VW_01_35097_3__FS_NEUTEILE_" localSheetId="21">[23]Import!$B$147:$D$147</definedName>
    <definedName name="FS_F_VW_01_35097_3__FS_NEUTEILE_" localSheetId="20">[23]Import!$B$147:$D$147</definedName>
    <definedName name="FS_F_VW_01_35097_3__FS_NEUTEILE_">[22]Import!$B$147:$D$147</definedName>
    <definedName name="FS_F_VW_01_35097_3__JV_FS_PRAESENTATIONEN_" localSheetId="18">[23]Import!$B$8:$AN$8</definedName>
    <definedName name="FS_F_VW_01_35097_3__JV_FS_PRAESENTATIONEN_" localSheetId="16">[23]Import!$B$8:$AN$8</definedName>
    <definedName name="FS_F_VW_01_35097_3__JV_FS_PRAESENTATIONEN_" localSheetId="21">[23]Import!$B$8:$AN$8</definedName>
    <definedName name="FS_F_VW_01_35097_3__JV_FS_PRAESENTATIONEN_" localSheetId="20">[23]Import!$B$8:$AN$8</definedName>
    <definedName name="FS_F_VW_01_35097_3__JV_FS_PRAESENTATIONEN_">[22]Import!$B$8:$AN$8</definedName>
    <definedName name="FS_F_VW_01_35097_3_1__V_FS_BAUSTUFE_VORGABEN_STK_" localSheetId="18">[23]Import!$B$437:$D$437</definedName>
    <definedName name="FS_F_VW_01_35097_3_1__V_FS_BAUSTUFE_VORGABEN_STK_" localSheetId="16">[23]Import!$B$437:$D$437</definedName>
    <definedName name="FS_F_VW_01_35097_3_1__V_FS_BAUSTUFE_VORGABEN_STK_" localSheetId="21">[23]Import!$B$437:$D$437</definedName>
    <definedName name="FS_F_VW_01_35097_3_1__V_FS_BAUSTUFE_VORGABEN_STK_" localSheetId="20">[23]Import!$B$437:$D$437</definedName>
    <definedName name="FS_F_VW_01_35097_3_1__V_FS_BAUSTUFE_VORGABEN_STK_">[22]Import!$B$437:$D$437</definedName>
    <definedName name="FS_F_VW_01_35097_3_11__JV_FS_BEDARFE_" localSheetId="18">[23]Import!$B$130:$E$130</definedName>
    <definedName name="FS_F_VW_01_35097_3_11__JV_FS_BEDARFE_" localSheetId="16">[23]Import!$B$130:$E$130</definedName>
    <definedName name="FS_F_VW_01_35097_3_11__JV_FS_BEDARFE_" localSheetId="21">[23]Import!$B$130:$E$130</definedName>
    <definedName name="FS_F_VW_01_35097_3_11__JV_FS_BEDARFE_" localSheetId="20">[23]Import!$B$130:$E$130</definedName>
    <definedName name="FS_F_VW_01_35097_3_11__JV_FS_BEDARFE_">[22]Import!$B$130:$E$130</definedName>
    <definedName name="FS_F_VW_01_35097_3_11_13030__JV_FS_BEDARFE_PREISE_QUOTE_" localSheetId="18">[23]Import!$B$66:$L$66</definedName>
    <definedName name="FS_F_VW_01_35097_3_11_13030__JV_FS_BEDARFE_PREISE_QUOTE_" localSheetId="16">[23]Import!$B$66:$L$66</definedName>
    <definedName name="FS_F_VW_01_35097_3_11_13030__JV_FS_BEDARFE_PREISE_QUOTE_" localSheetId="21">[23]Import!$B$66:$L$66</definedName>
    <definedName name="FS_F_VW_01_35097_3_11_13030__JV_FS_BEDARFE_PREISE_QUOTE_" localSheetId="20">[23]Import!$B$66:$L$66</definedName>
    <definedName name="FS_F_VW_01_35097_3_11_13030__JV_FS_BEDARFE_PREISE_QUOTE_">[22]Import!$B$66:$L$66</definedName>
    <definedName name="FS_F_VW_01_35097_3_11_20328__JV_FS_BEDARFE_PREISE_QUOTE_" localSheetId="18">[23]Import!$B$67:$L$67</definedName>
    <definedName name="FS_F_VW_01_35097_3_11_20328__JV_FS_BEDARFE_PREISE_QUOTE_" localSheetId="16">[23]Import!$B$67:$L$67</definedName>
    <definedName name="FS_F_VW_01_35097_3_11_20328__JV_FS_BEDARFE_PREISE_QUOTE_" localSheetId="21">[23]Import!$B$67:$L$67</definedName>
    <definedName name="FS_F_VW_01_35097_3_11_20328__JV_FS_BEDARFE_PREISE_QUOTE_" localSheetId="20">[23]Import!$B$67:$L$67</definedName>
    <definedName name="FS_F_VW_01_35097_3_11_20328__JV_FS_BEDARFE_PREISE_QUOTE_">[22]Import!$B$67:$L$67</definedName>
    <definedName name="FS_F_VW_01_35097_3_11_29344__JV_FS_BEDARFE_PREISE_QUOTE_" localSheetId="18">[23]Import!$B$68:$L$68</definedName>
    <definedName name="FS_F_VW_01_35097_3_11_29344__JV_FS_BEDARFE_PREISE_QUOTE_" localSheetId="16">[23]Import!$B$68:$L$68</definedName>
    <definedName name="FS_F_VW_01_35097_3_11_29344__JV_FS_BEDARFE_PREISE_QUOTE_" localSheetId="21">[23]Import!$B$68:$L$68</definedName>
    <definedName name="FS_F_VW_01_35097_3_11_29344__JV_FS_BEDARFE_PREISE_QUOTE_" localSheetId="20">[23]Import!$B$68:$L$68</definedName>
    <definedName name="FS_F_VW_01_35097_3_11_29344__JV_FS_BEDARFE_PREISE_QUOTE_">[22]Import!$B$68:$L$68</definedName>
    <definedName name="FS_F_VW_01_35097_3_11_2979__JV_FS_BEDARFE_PREISE_QUOTE_" localSheetId="18">[23]Import!$B$65:$L$65</definedName>
    <definedName name="FS_F_VW_01_35097_3_11_2979__JV_FS_BEDARFE_PREISE_QUOTE_" localSheetId="16">[23]Import!$B$65:$L$65</definedName>
    <definedName name="FS_F_VW_01_35097_3_11_2979__JV_FS_BEDARFE_PREISE_QUOTE_" localSheetId="21">[23]Import!$B$65:$L$65</definedName>
    <definedName name="FS_F_VW_01_35097_3_11_2979__JV_FS_BEDARFE_PREISE_QUOTE_" localSheetId="20">[23]Import!$B$65:$L$65</definedName>
    <definedName name="FS_F_VW_01_35097_3_11_2979__JV_FS_BEDARFE_PREISE_QUOTE_">[22]Import!$B$65:$L$65</definedName>
    <definedName name="FS_F_VW_01_35097_3_11_43249__JV_FS_BEDARFE_PREISE_QUOTE_" localSheetId="18">[23]Import!$B$69:$L$69</definedName>
    <definedName name="FS_F_VW_01_35097_3_11_43249__JV_FS_BEDARFE_PREISE_QUOTE_" localSheetId="16">[23]Import!$B$69:$L$69</definedName>
    <definedName name="FS_F_VW_01_35097_3_11_43249__JV_FS_BEDARFE_PREISE_QUOTE_" localSheetId="21">[23]Import!$B$69:$L$69</definedName>
    <definedName name="FS_F_VW_01_35097_3_11_43249__JV_FS_BEDARFE_PREISE_QUOTE_" localSheetId="20">[23]Import!$B$69:$L$69</definedName>
    <definedName name="FS_F_VW_01_35097_3_11_43249__JV_FS_BEDARFE_PREISE_QUOTE_">[22]Import!$B$69:$L$69</definedName>
    <definedName name="FS_F_VW_01_35097_3_11330__JV_FS_RV_AVG_PROTODATA_" localSheetId="18">[23]Import!$B$511:$E$511</definedName>
    <definedName name="FS_F_VW_01_35097_3_11330__JV_FS_RV_AVG_PROTODATA_" localSheetId="16">[23]Import!$B$511:$E$511</definedName>
    <definedName name="FS_F_VW_01_35097_3_11330__JV_FS_RV_AVG_PROTODATA_" localSheetId="21">[23]Import!$B$511:$E$511</definedName>
    <definedName name="FS_F_VW_01_35097_3_11330__JV_FS_RV_AVG_PROTODATA_" localSheetId="20">[23]Import!$B$511:$E$511</definedName>
    <definedName name="FS_F_VW_01_35097_3_11330__JV_FS_RV_AVG_PROTODATA_">[22]Import!$B$511:$E$511</definedName>
    <definedName name="FS_F_VW_01_35097_3_11330_1__JV_FS_BAUSTUFE_ANGEBOTE_WAE_" localSheetId="18">[23]Import!$B$334:$E$334</definedName>
    <definedName name="FS_F_VW_01_35097_3_11330_1__JV_FS_BAUSTUFE_ANGEBOTE_WAE_" localSheetId="16">[23]Import!$B$334:$E$334</definedName>
    <definedName name="FS_F_VW_01_35097_3_11330_1__JV_FS_BAUSTUFE_ANGEBOTE_WAE_" localSheetId="21">[23]Import!$B$334:$E$334</definedName>
    <definedName name="FS_F_VW_01_35097_3_11330_1__JV_FS_BAUSTUFE_ANGEBOTE_WAE_" localSheetId="20">[23]Import!$B$334:$E$334</definedName>
    <definedName name="FS_F_VW_01_35097_3_11330_1__JV_FS_BAUSTUFE_ANGEBOTE_WAE_">[22]Import!$B$334:$E$334</definedName>
    <definedName name="FS_F_VW_01_35097_3_11330_11__JV_FS_REC_" localSheetId="18">[23]Import!$B$1164:$Q$1164</definedName>
    <definedName name="FS_F_VW_01_35097_3_11330_11__JV_FS_REC_" localSheetId="16">[23]Import!$B$1164:$Q$1164</definedName>
    <definedName name="FS_F_VW_01_35097_3_11330_11__JV_FS_REC_" localSheetId="21">[23]Import!$B$1164:$Q$1164</definedName>
    <definedName name="FS_F_VW_01_35097_3_11330_11__JV_FS_REC_" localSheetId="20">[23]Import!$B$1164:$Q$1164</definedName>
    <definedName name="FS_F_VW_01_35097_3_11330_11__JV_FS_REC_">[22]Import!$B$1164:$Q$1164</definedName>
    <definedName name="FS_F_VW_01_35097_3_11330_2__JV_FS_BAUSTUFE_ANGEBOTE_WAE_" localSheetId="18">[23]Import!$B$335:$E$335</definedName>
    <definedName name="FS_F_VW_01_35097_3_11330_2__JV_FS_BAUSTUFE_ANGEBOTE_WAE_" localSheetId="16">[23]Import!$B$335:$E$335</definedName>
    <definedName name="FS_F_VW_01_35097_3_11330_2__JV_FS_BAUSTUFE_ANGEBOTE_WAE_" localSheetId="21">[23]Import!$B$335:$E$335</definedName>
    <definedName name="FS_F_VW_01_35097_3_11330_2__JV_FS_BAUSTUFE_ANGEBOTE_WAE_" localSheetId="20">[23]Import!$B$335:$E$335</definedName>
    <definedName name="FS_F_VW_01_35097_3_11330_2__JV_FS_BAUSTUFE_ANGEBOTE_WAE_">[22]Import!$B$335:$E$335</definedName>
    <definedName name="FS_F_VW_01_35097_3_11330_28__JV_FS_REC_" localSheetId="18">[23]Import!$B$1165:$Q$1165</definedName>
    <definedName name="FS_F_VW_01_35097_3_11330_28__JV_FS_REC_" localSheetId="16">[23]Import!$B$1165:$Q$1165</definedName>
    <definedName name="FS_F_VW_01_35097_3_11330_28__JV_FS_REC_" localSheetId="21">[23]Import!$B$1165:$Q$1165</definedName>
    <definedName name="FS_F_VW_01_35097_3_11330_28__JV_FS_REC_" localSheetId="20">[23]Import!$B$1165:$Q$1165</definedName>
    <definedName name="FS_F_VW_01_35097_3_11330_28__JV_FS_REC_">[22]Import!$B$1165:$Q$1165</definedName>
    <definedName name="FS_F_VW_01_35097_3_11330_37__JV_FS_REC_" localSheetId="18">[23]Import!$B$1166:$Q$1166</definedName>
    <definedName name="FS_F_VW_01_35097_3_11330_37__JV_FS_REC_" localSheetId="16">[23]Import!$B$1166:$Q$1166</definedName>
    <definedName name="FS_F_VW_01_35097_3_11330_37__JV_FS_REC_" localSheetId="21">[23]Import!$B$1166:$Q$1166</definedName>
    <definedName name="FS_F_VW_01_35097_3_11330_37__JV_FS_REC_" localSheetId="20">[23]Import!$B$1166:$Q$1166</definedName>
    <definedName name="FS_F_VW_01_35097_3_11330_37__JV_FS_REC_">[22]Import!$B$1166:$Q$1166</definedName>
    <definedName name="FS_F_VW_01_35097_3_11330_46__JV_FS_REC_" localSheetId="18">[23]Import!$B$1167:$Q$1167</definedName>
    <definedName name="FS_F_VW_01_35097_3_11330_46__JV_FS_REC_" localSheetId="16">[23]Import!$B$1167:$Q$1167</definedName>
    <definedName name="FS_F_VW_01_35097_3_11330_46__JV_FS_REC_" localSheetId="21">[23]Import!$B$1167:$Q$1167</definedName>
    <definedName name="FS_F_VW_01_35097_3_11330_46__JV_FS_REC_" localSheetId="20">[23]Import!$B$1167:$Q$1167</definedName>
    <definedName name="FS_F_VW_01_35097_3_11330_46__JV_FS_REC_">[22]Import!$B$1167:$Q$1167</definedName>
    <definedName name="FS_F_VW_01_35097_3_11330_68__JV_FS_REC_" localSheetId="18">[23]Import!$B$1168:$Q$1168</definedName>
    <definedName name="FS_F_VW_01_35097_3_11330_68__JV_FS_REC_" localSheetId="16">[23]Import!$B$1168:$Q$1168</definedName>
    <definedName name="FS_F_VW_01_35097_3_11330_68__JV_FS_REC_" localSheetId="21">[23]Import!$B$1168:$Q$1168</definedName>
    <definedName name="FS_F_VW_01_35097_3_11330_68__JV_FS_REC_" localSheetId="20">[23]Import!$B$1168:$Q$1168</definedName>
    <definedName name="FS_F_VW_01_35097_3_11330_68__JV_FS_REC_">[22]Import!$B$1168:$Q$1168</definedName>
    <definedName name="FS_F_VW_01_35097_3_11330_BR__JV_FS_BIDDERS_" localSheetId="18">[23]Import!$B$931:$L$931</definedName>
    <definedName name="FS_F_VW_01_35097_3_11330_BR__JV_FS_BIDDERS_" localSheetId="16">[23]Import!$B$931:$L$931</definedName>
    <definedName name="FS_F_VW_01_35097_3_11330_BR__JV_FS_BIDDERS_" localSheetId="21">[23]Import!$B$931:$L$931</definedName>
    <definedName name="FS_F_VW_01_35097_3_11330_BR__JV_FS_BIDDERS_" localSheetId="20">[23]Import!$B$931:$L$931</definedName>
    <definedName name="FS_F_VW_01_35097_3_11330_BR__JV_FS_BIDDERS_">[22]Import!$B$931:$L$931</definedName>
    <definedName name="FS_F_VW_01_35097_3_11330_EUR__JV_FS_PR_EX_RATES_DATUM_REC_" localSheetId="18">[23]Import!$B$820:$F$820</definedName>
    <definedName name="FS_F_VW_01_35097_3_11330_EUR__JV_FS_PR_EX_RATES_DATUM_REC_" localSheetId="16">[23]Import!$B$820:$F$820</definedName>
    <definedName name="FS_F_VW_01_35097_3_11330_EUR__JV_FS_PR_EX_RATES_DATUM_REC_" localSheetId="21">[23]Import!$B$820:$F$820</definedName>
    <definedName name="FS_F_VW_01_35097_3_11330_EUR__JV_FS_PR_EX_RATES_DATUM_REC_" localSheetId="20">[23]Import!$B$820:$F$820</definedName>
    <definedName name="FS_F_VW_01_35097_3_11330_EUR__JV_FS_PR_EX_RATES_DATUM_REC_">[22]Import!$B$820:$F$820</definedName>
    <definedName name="FS_F_VW_01_35097_3_11451__JV_FS_RV_AVG_PROTODATA_" localSheetId="18">[23]Import!$B$512:$E$512</definedName>
    <definedName name="FS_F_VW_01_35097_3_11451__JV_FS_RV_AVG_PROTODATA_" localSheetId="16">[23]Import!$B$512:$E$512</definedName>
    <definedName name="FS_F_VW_01_35097_3_11451__JV_FS_RV_AVG_PROTODATA_" localSheetId="21">[23]Import!$B$512:$E$512</definedName>
    <definedName name="FS_F_VW_01_35097_3_11451__JV_FS_RV_AVG_PROTODATA_" localSheetId="20">[23]Import!$B$512:$E$512</definedName>
    <definedName name="FS_F_VW_01_35097_3_11451__JV_FS_RV_AVG_PROTODATA_">[22]Import!$B$512:$E$512</definedName>
    <definedName name="FS_F_VW_01_35097_3_11451_1__JV_FS_BAUSTUFE_ANGEBOTE_WAE_" localSheetId="18">[23]Import!$B$336:$E$336</definedName>
    <definedName name="FS_F_VW_01_35097_3_11451_1__JV_FS_BAUSTUFE_ANGEBOTE_WAE_" localSheetId="16">[23]Import!$B$336:$E$336</definedName>
    <definedName name="FS_F_VW_01_35097_3_11451_1__JV_FS_BAUSTUFE_ANGEBOTE_WAE_" localSheetId="21">[23]Import!$B$336:$E$336</definedName>
    <definedName name="FS_F_VW_01_35097_3_11451_1__JV_FS_BAUSTUFE_ANGEBOTE_WAE_" localSheetId="20">[23]Import!$B$336:$E$336</definedName>
    <definedName name="FS_F_VW_01_35097_3_11451_1__JV_FS_BAUSTUFE_ANGEBOTE_WAE_">[22]Import!$B$336:$E$336</definedName>
    <definedName name="FS_F_VW_01_35097_3_11451_2__JV_FS_BAUSTUFE_ANGEBOTE_WAE_" localSheetId="18">[23]Import!$B$337:$E$337</definedName>
    <definedName name="FS_F_VW_01_35097_3_11451_2__JV_FS_BAUSTUFE_ANGEBOTE_WAE_" localSheetId="16">[23]Import!$B$337:$E$337</definedName>
    <definedName name="FS_F_VW_01_35097_3_11451_2__JV_FS_BAUSTUFE_ANGEBOTE_WAE_" localSheetId="21">[23]Import!$B$337:$E$337</definedName>
    <definedName name="FS_F_VW_01_35097_3_11451_2__JV_FS_BAUSTUFE_ANGEBOTE_WAE_" localSheetId="20">[23]Import!$B$337:$E$337</definedName>
    <definedName name="FS_F_VW_01_35097_3_11451_2__JV_FS_BAUSTUFE_ANGEBOTE_WAE_">[22]Import!$B$337:$E$337</definedName>
    <definedName name="FS_F_VW_01_35097_3_11451_BR__JV_FS_BIDDERS_" localSheetId="18">[23]Import!$B$938:$L$938</definedName>
    <definedName name="FS_F_VW_01_35097_3_11451_BR__JV_FS_BIDDERS_" localSheetId="16">[23]Import!$B$938:$L$938</definedName>
    <definedName name="FS_F_VW_01_35097_3_11451_BR__JV_FS_BIDDERS_" localSheetId="21">[23]Import!$B$938:$L$938</definedName>
    <definedName name="FS_F_VW_01_35097_3_11451_BR__JV_FS_BIDDERS_" localSheetId="20">[23]Import!$B$938:$L$938</definedName>
    <definedName name="FS_F_VW_01_35097_3_11451_BR__JV_FS_BIDDERS_">[22]Import!$B$938:$L$938</definedName>
    <definedName name="FS_F_VW_01_35097_3_11451_EUR__JV_FS_PR_EX_RATES_DATUM_REC_" localSheetId="18">[23]Import!$B$821:$F$821</definedName>
    <definedName name="FS_F_VW_01_35097_3_11451_EUR__JV_FS_PR_EX_RATES_DATUM_REC_" localSheetId="16">[23]Import!$B$821:$F$821</definedName>
    <definedName name="FS_F_VW_01_35097_3_11451_EUR__JV_FS_PR_EX_RATES_DATUM_REC_" localSheetId="21">[23]Import!$B$821:$F$821</definedName>
    <definedName name="FS_F_VW_01_35097_3_11451_EUR__JV_FS_PR_EX_RATES_DATUM_REC_" localSheetId="20">[23]Import!$B$821:$F$821</definedName>
    <definedName name="FS_F_VW_01_35097_3_11451_EUR__JV_FS_PR_EX_RATES_DATUM_REC_">[22]Import!$B$821:$F$821</definedName>
    <definedName name="FS_F_VW_01_35097_3_13030__JV_FS_ANGEBOTSUEBERSICHT_" localSheetId="18">[23]Import!$B$164:$D$164</definedName>
    <definedName name="FS_F_VW_01_35097_3_13030__JV_FS_ANGEBOTSUEBERSICHT_" localSheetId="16">[23]Import!$B$164:$D$164</definedName>
    <definedName name="FS_F_VW_01_35097_3_13030__JV_FS_ANGEBOTSUEBERSICHT_" localSheetId="21">[23]Import!$B$164:$D$164</definedName>
    <definedName name="FS_F_VW_01_35097_3_13030__JV_FS_ANGEBOTSUEBERSICHT_" localSheetId="20">[23]Import!$B$164:$D$164</definedName>
    <definedName name="FS_F_VW_01_35097_3_13030__JV_FS_ANGEBOTSUEBERSICHT_">[22]Import!$B$164:$D$164</definedName>
    <definedName name="FS_F_VW_01_35097_3_13030__JV_FS_AVG_PRICE_" localSheetId="18">[23]Import!$B$190:$F$190</definedName>
    <definedName name="FS_F_VW_01_35097_3_13030__JV_FS_AVG_PRICE_" localSheetId="16">[23]Import!$B$190:$F$190</definedName>
    <definedName name="FS_F_VW_01_35097_3_13030__JV_FS_AVG_PRICE_" localSheetId="21">[23]Import!$B$190:$F$190</definedName>
    <definedName name="FS_F_VW_01_35097_3_13030__JV_FS_AVG_PRICE_" localSheetId="20">[23]Import!$B$190:$F$190</definedName>
    <definedName name="FS_F_VW_01_35097_3_13030__JV_FS_AVG_PRICE_">[22]Import!$B$190:$F$190</definedName>
    <definedName name="FS_F_VW_01_35097_3_13030__JV_FS_BWERTSHEET_" localSheetId="18">[23]Import!$B$624:$AH$624</definedName>
    <definedName name="FS_F_VW_01_35097_3_13030__JV_FS_BWERTSHEET_" localSheetId="16">[23]Import!$B$624:$AH$624</definedName>
    <definedName name="FS_F_VW_01_35097_3_13030__JV_FS_BWERTSHEET_" localSheetId="21">[23]Import!$B$624:$AH$624</definedName>
    <definedName name="FS_F_VW_01_35097_3_13030__JV_FS_BWERTSHEET_" localSheetId="20">[23]Import!$B$624:$AH$624</definedName>
    <definedName name="FS_F_VW_01_35097_3_13030__JV_FS_BWERTSHEET_">[22]Import!$B$624:$AH$624</definedName>
    <definedName name="FS_F_VW_01_35097_3_13030__JV_FS_COMPARISON_" localSheetId="18">[23]Import!$B$574:$S$574</definedName>
    <definedName name="FS_F_VW_01_35097_3_13030__JV_FS_COMPARISON_" localSheetId="16">[23]Import!$B$574:$S$574</definedName>
    <definedName name="FS_F_VW_01_35097_3_13030__JV_FS_COMPARISON_" localSheetId="21">[23]Import!$B$574:$S$574</definedName>
    <definedName name="FS_F_VW_01_35097_3_13030__JV_FS_COMPARISON_" localSheetId="20">[23]Import!$B$574:$S$574</definedName>
    <definedName name="FS_F_VW_01_35097_3_13030__JV_FS_COMPARISON_">[22]Import!$B$574:$S$574</definedName>
    <definedName name="FS_F_VW_01_35097_3_13030__JV_FS_REC_LIEF_" localSheetId="18">[23]Import!$B$1305:$P$1305</definedName>
    <definedName name="FS_F_VW_01_35097_3_13030__JV_FS_REC_LIEF_" localSheetId="16">[23]Import!$B$1305:$P$1305</definedName>
    <definedName name="FS_F_VW_01_35097_3_13030__JV_FS_REC_LIEF_" localSheetId="21">[23]Import!$B$1305:$P$1305</definedName>
    <definedName name="FS_F_VW_01_35097_3_13030__JV_FS_REC_LIEF_" localSheetId="20">[23]Import!$B$1305:$P$1305</definedName>
    <definedName name="FS_F_VW_01_35097_3_13030__JV_FS_REC_LIEF_">[22]Import!$B$1305:$P$1305</definedName>
    <definedName name="FS_F_VW_01_35097_3_13030__JV_FS_RV_AVG_PROTODATA_" localSheetId="18">[23]Import!$B$513:$E$513</definedName>
    <definedName name="FS_F_VW_01_35097_3_13030__JV_FS_RV_AVG_PROTODATA_" localSheetId="16">[23]Import!$B$513:$E$513</definedName>
    <definedName name="FS_F_VW_01_35097_3_13030__JV_FS_RV_AVG_PROTODATA_" localSheetId="21">[23]Import!$B$513:$E$513</definedName>
    <definedName name="FS_F_VW_01_35097_3_13030__JV_FS_RV_AVG_PROTODATA_" localSheetId="20">[23]Import!$B$513:$E$513</definedName>
    <definedName name="FS_F_VW_01_35097_3_13030__JV_FS_RV_AVG_PROTODATA_">[22]Import!$B$513:$E$513</definedName>
    <definedName name="FS_F_VW_01_35097_3_13030__JV_FS_RV_LTERM_PNACHLASS_" localSheetId="18">[23]Import!$B$599:$X$599</definedName>
    <definedName name="FS_F_VW_01_35097_3_13030__JV_FS_RV_LTERM_PNACHLASS_" localSheetId="16">[23]Import!$B$599:$X$599</definedName>
    <definedName name="FS_F_VW_01_35097_3_13030__JV_FS_RV_LTERM_PNACHLASS_" localSheetId="21">[23]Import!$B$599:$X$599</definedName>
    <definedName name="FS_F_VW_01_35097_3_13030__JV_FS_RV_LTERM_PNACHLASS_" localSheetId="20">[23]Import!$B$599:$X$599</definedName>
    <definedName name="FS_F_VW_01_35097_3_13030__JV_FS_RV_LTERM_PNACHLASS_">[22]Import!$B$599:$X$599</definedName>
    <definedName name="FS_F_VW_01_35097_3_13030_1__JV_FS_BAUSTUFE_ANGEBOTE_WAE_" localSheetId="18">[23]Import!$B$338:$E$338</definedName>
    <definedName name="FS_F_VW_01_35097_3_13030_1__JV_FS_BAUSTUFE_ANGEBOTE_WAE_" localSheetId="16">[23]Import!$B$338:$E$338</definedName>
    <definedName name="FS_F_VW_01_35097_3_13030_1__JV_FS_BAUSTUFE_ANGEBOTE_WAE_" localSheetId="21">[23]Import!$B$338:$E$338</definedName>
    <definedName name="FS_F_VW_01_35097_3_13030_1__JV_FS_BAUSTUFE_ANGEBOTE_WAE_" localSheetId="20">[23]Import!$B$338:$E$338</definedName>
    <definedName name="FS_F_VW_01_35097_3_13030_1__JV_FS_BAUSTUFE_ANGEBOTE_WAE_">[22]Import!$B$338:$E$338</definedName>
    <definedName name="FS_F_VW_01_35097_3_13030_11__JV_FS_REC_" localSheetId="18">[23]Import!$B$1169:$Q$1169</definedName>
    <definedName name="FS_F_VW_01_35097_3_13030_11__JV_FS_REC_" localSheetId="16">[23]Import!$B$1169:$Q$1169</definedName>
    <definedName name="FS_F_VW_01_35097_3_13030_11__JV_FS_REC_" localSheetId="21">[23]Import!$B$1169:$Q$1169</definedName>
    <definedName name="FS_F_VW_01_35097_3_13030_11__JV_FS_REC_" localSheetId="20">[23]Import!$B$1169:$Q$1169</definedName>
    <definedName name="FS_F_VW_01_35097_3_13030_11__JV_FS_REC_">[22]Import!$B$1169:$Q$1169</definedName>
    <definedName name="FS_F_VW_01_35097_3_13030_2__JV_FS_BAUSTUFE_ANGEBOTE_WAE_" localSheetId="18">[23]Import!$B$339:$E$339</definedName>
    <definedName name="FS_F_VW_01_35097_3_13030_2__JV_FS_BAUSTUFE_ANGEBOTE_WAE_" localSheetId="16">[23]Import!$B$339:$E$339</definedName>
    <definedName name="FS_F_VW_01_35097_3_13030_2__JV_FS_BAUSTUFE_ANGEBOTE_WAE_" localSheetId="21">[23]Import!$B$339:$E$339</definedName>
    <definedName name="FS_F_VW_01_35097_3_13030_2__JV_FS_BAUSTUFE_ANGEBOTE_WAE_" localSheetId="20">[23]Import!$B$339:$E$339</definedName>
    <definedName name="FS_F_VW_01_35097_3_13030_2__JV_FS_BAUSTUFE_ANGEBOTE_WAE_">[22]Import!$B$339:$E$339</definedName>
    <definedName name="FS_F_VW_01_35097_3_13030_28__JV_FS_REC_" localSheetId="18">[23]Import!$B$1170:$Q$1170</definedName>
    <definedName name="FS_F_VW_01_35097_3_13030_28__JV_FS_REC_" localSheetId="16">[23]Import!$B$1170:$Q$1170</definedName>
    <definedName name="FS_F_VW_01_35097_3_13030_28__JV_FS_REC_" localSheetId="21">[23]Import!$B$1170:$Q$1170</definedName>
    <definedName name="FS_F_VW_01_35097_3_13030_28__JV_FS_REC_" localSheetId="20">[23]Import!$B$1170:$Q$1170</definedName>
    <definedName name="FS_F_VW_01_35097_3_13030_28__JV_FS_REC_">[22]Import!$B$1170:$Q$1170</definedName>
    <definedName name="FS_F_VW_01_35097_3_13030_37__JV_FS_REC_" localSheetId="18">[23]Import!$B$1171:$Q$1171</definedName>
    <definedName name="FS_F_VW_01_35097_3_13030_37__JV_FS_REC_" localSheetId="16">[23]Import!$B$1171:$Q$1171</definedName>
    <definedName name="FS_F_VW_01_35097_3_13030_37__JV_FS_REC_" localSheetId="21">[23]Import!$B$1171:$Q$1171</definedName>
    <definedName name="FS_F_VW_01_35097_3_13030_37__JV_FS_REC_" localSheetId="20">[23]Import!$B$1171:$Q$1171</definedName>
    <definedName name="FS_F_VW_01_35097_3_13030_37__JV_FS_REC_">[22]Import!$B$1171:$Q$1171</definedName>
    <definedName name="FS_F_VW_01_35097_3_13030_46__JV_FS_REC_" localSheetId="18">[23]Import!$B$1172:$Q$1172</definedName>
    <definedName name="FS_F_VW_01_35097_3_13030_46__JV_FS_REC_" localSheetId="16">[23]Import!$B$1172:$Q$1172</definedName>
    <definedName name="FS_F_VW_01_35097_3_13030_46__JV_FS_REC_" localSheetId="21">[23]Import!$B$1172:$Q$1172</definedName>
    <definedName name="FS_F_VW_01_35097_3_13030_46__JV_FS_REC_" localSheetId="20">[23]Import!$B$1172:$Q$1172</definedName>
    <definedName name="FS_F_VW_01_35097_3_13030_46__JV_FS_REC_">[22]Import!$B$1172:$Q$1172</definedName>
    <definedName name="FS_F_VW_01_35097_3_13030_68__JV_FS_REC_" localSheetId="18">[23]Import!$B$1173:$Q$1173</definedName>
    <definedName name="FS_F_VW_01_35097_3_13030_68__JV_FS_REC_" localSheetId="16">[23]Import!$B$1173:$Q$1173</definedName>
    <definedName name="FS_F_VW_01_35097_3_13030_68__JV_FS_REC_" localSheetId="21">[23]Import!$B$1173:$Q$1173</definedName>
    <definedName name="FS_F_VW_01_35097_3_13030_68__JV_FS_REC_" localSheetId="20">[23]Import!$B$1173:$Q$1173</definedName>
    <definedName name="FS_F_VW_01_35097_3_13030_68__JV_FS_REC_">[22]Import!$B$1173:$Q$1173</definedName>
    <definedName name="FS_F_VW_01_35097_3_13030_EUR__JV_FS_PR_EX_RATES_DATUM_REC_" localSheetId="18">[23]Import!$B$822:$F$822</definedName>
    <definedName name="FS_F_VW_01_35097_3_13030_EUR__JV_FS_PR_EX_RATES_DATUM_REC_" localSheetId="16">[23]Import!$B$822:$F$822</definedName>
    <definedName name="FS_F_VW_01_35097_3_13030_EUR__JV_FS_PR_EX_RATES_DATUM_REC_" localSheetId="21">[23]Import!$B$822:$F$822</definedName>
    <definedName name="FS_F_VW_01_35097_3_13030_EUR__JV_FS_PR_EX_RATES_DATUM_REC_" localSheetId="20">[23]Import!$B$822:$F$822</definedName>
    <definedName name="FS_F_VW_01_35097_3_13030_EUR__JV_FS_PR_EX_RATES_DATUM_REC_">[22]Import!$B$822:$F$822</definedName>
    <definedName name="FS_F_VW_01_35097_3_13030_VW__JV_FS_BIDDERS_" localSheetId="18">[23]Import!$B$929:$L$929</definedName>
    <definedName name="FS_F_VW_01_35097_3_13030_VW__JV_FS_BIDDERS_" localSheetId="16">[23]Import!$B$929:$L$929</definedName>
    <definedName name="FS_F_VW_01_35097_3_13030_VW__JV_FS_BIDDERS_" localSheetId="21">[23]Import!$B$929:$L$929</definedName>
    <definedName name="FS_F_VW_01_35097_3_13030_VW__JV_FS_BIDDERS_" localSheetId="20">[23]Import!$B$929:$L$929</definedName>
    <definedName name="FS_F_VW_01_35097_3_13030_VW__JV_FS_BIDDERS_">[22]Import!$B$929:$L$929</definedName>
    <definedName name="FS_F_VW_01_35097_3_1328__JV_FS_RV_AVG_PROTODATA_" localSheetId="18">[23]Import!$B$504:$E$504</definedName>
    <definedName name="FS_F_VW_01_35097_3_1328__JV_FS_RV_AVG_PROTODATA_" localSheetId="16">[23]Import!$B$504:$E$504</definedName>
    <definedName name="FS_F_VW_01_35097_3_1328__JV_FS_RV_AVG_PROTODATA_" localSheetId="21">[23]Import!$B$504:$E$504</definedName>
    <definedName name="FS_F_VW_01_35097_3_1328__JV_FS_RV_AVG_PROTODATA_" localSheetId="20">[23]Import!$B$504:$E$504</definedName>
    <definedName name="FS_F_VW_01_35097_3_1328__JV_FS_RV_AVG_PROTODATA_">[22]Import!$B$504:$E$504</definedName>
    <definedName name="FS_F_VW_01_35097_3_1328_1__JV_FS_BAUSTUFE_ANGEBOTE_WAE_" localSheetId="18">[23]Import!$B$320:$E$320</definedName>
    <definedName name="FS_F_VW_01_35097_3_1328_1__JV_FS_BAUSTUFE_ANGEBOTE_WAE_" localSheetId="16">[23]Import!$B$320:$E$320</definedName>
    <definedName name="FS_F_VW_01_35097_3_1328_1__JV_FS_BAUSTUFE_ANGEBOTE_WAE_" localSheetId="21">[23]Import!$B$320:$E$320</definedName>
    <definedName name="FS_F_VW_01_35097_3_1328_1__JV_FS_BAUSTUFE_ANGEBOTE_WAE_" localSheetId="20">[23]Import!$B$320:$E$320</definedName>
    <definedName name="FS_F_VW_01_35097_3_1328_1__JV_FS_BAUSTUFE_ANGEBOTE_WAE_">[22]Import!$B$320:$E$320</definedName>
    <definedName name="FS_F_VW_01_35097_3_1328_2__JV_FS_BAUSTUFE_ANGEBOTE_WAE_" localSheetId="18">[23]Import!$B$321:$E$321</definedName>
    <definedName name="FS_F_VW_01_35097_3_1328_2__JV_FS_BAUSTUFE_ANGEBOTE_WAE_" localSheetId="16">[23]Import!$B$321:$E$321</definedName>
    <definedName name="FS_F_VW_01_35097_3_1328_2__JV_FS_BAUSTUFE_ANGEBOTE_WAE_" localSheetId="21">[23]Import!$B$321:$E$321</definedName>
    <definedName name="FS_F_VW_01_35097_3_1328_2__JV_FS_BAUSTUFE_ANGEBOTE_WAE_" localSheetId="20">[23]Import!$B$321:$E$321</definedName>
    <definedName name="FS_F_VW_01_35097_3_1328_2__JV_FS_BAUSTUFE_ANGEBOTE_WAE_">[22]Import!$B$321:$E$321</definedName>
    <definedName name="FS_F_VW_01_35097_3_1328_BX__JV_FS_BIDDERS_" localSheetId="18">[23]Import!$B$941:$L$941</definedName>
    <definedName name="FS_F_VW_01_35097_3_1328_BX__JV_FS_BIDDERS_" localSheetId="16">[23]Import!$B$941:$L$941</definedName>
    <definedName name="FS_F_VW_01_35097_3_1328_BX__JV_FS_BIDDERS_" localSheetId="21">[23]Import!$B$941:$L$941</definedName>
    <definedName name="FS_F_VW_01_35097_3_1328_BX__JV_FS_BIDDERS_" localSheetId="20">[23]Import!$B$941:$L$941</definedName>
    <definedName name="FS_F_VW_01_35097_3_1328_BX__JV_FS_BIDDERS_">[22]Import!$B$941:$L$941</definedName>
    <definedName name="FS_F_VW_01_35097_3_1328_EUR__JV_FS_PR_EX_RATES_DATUM_REC_" localSheetId="18">[23]Import!$B$813:$F$813</definedName>
    <definedName name="FS_F_VW_01_35097_3_1328_EUR__JV_FS_PR_EX_RATES_DATUM_REC_" localSheetId="16">[23]Import!$B$813:$F$813</definedName>
    <definedName name="FS_F_VW_01_35097_3_1328_EUR__JV_FS_PR_EX_RATES_DATUM_REC_" localSheetId="21">[23]Import!$B$813:$F$813</definedName>
    <definedName name="FS_F_VW_01_35097_3_1328_EUR__JV_FS_PR_EX_RATES_DATUM_REC_" localSheetId="20">[23]Import!$B$813:$F$813</definedName>
    <definedName name="FS_F_VW_01_35097_3_1328_EUR__JV_FS_PR_EX_RATES_DATUM_REC_">[22]Import!$B$813:$F$813</definedName>
    <definedName name="FS_F_VW_01_35097_3_1462__JV_FS_RV_AVG_PROTODATA_" localSheetId="18">[23]Import!$B$505:$E$505</definedName>
    <definedName name="FS_F_VW_01_35097_3_1462__JV_FS_RV_AVG_PROTODATA_" localSheetId="16">[23]Import!$B$505:$E$505</definedName>
    <definedName name="FS_F_VW_01_35097_3_1462__JV_FS_RV_AVG_PROTODATA_" localSheetId="21">[23]Import!$B$505:$E$505</definedName>
    <definedName name="FS_F_VW_01_35097_3_1462__JV_FS_RV_AVG_PROTODATA_" localSheetId="20">[23]Import!$B$505:$E$505</definedName>
    <definedName name="FS_F_VW_01_35097_3_1462__JV_FS_RV_AVG_PROTODATA_">[22]Import!$B$505:$E$505</definedName>
    <definedName name="FS_F_VW_01_35097_3_1462_1__JV_FS_BAUSTUFE_ANGEBOTE_WAE_" localSheetId="18">[23]Import!$B$322:$E$322</definedName>
    <definedName name="FS_F_VW_01_35097_3_1462_1__JV_FS_BAUSTUFE_ANGEBOTE_WAE_" localSheetId="16">[23]Import!$B$322:$E$322</definedName>
    <definedName name="FS_F_VW_01_35097_3_1462_1__JV_FS_BAUSTUFE_ANGEBOTE_WAE_" localSheetId="21">[23]Import!$B$322:$E$322</definedName>
    <definedName name="FS_F_VW_01_35097_3_1462_1__JV_FS_BAUSTUFE_ANGEBOTE_WAE_" localSheetId="20">[23]Import!$B$322:$E$322</definedName>
    <definedName name="FS_F_VW_01_35097_3_1462_1__JV_FS_BAUSTUFE_ANGEBOTE_WAE_">[22]Import!$B$322:$E$322</definedName>
    <definedName name="FS_F_VW_01_35097_3_1462_11__JV_FS_REC_" localSheetId="18">[23]Import!$B$1144:$Q$1144</definedName>
    <definedName name="FS_F_VW_01_35097_3_1462_11__JV_FS_REC_" localSheetId="16">[23]Import!$B$1144:$Q$1144</definedName>
    <definedName name="FS_F_VW_01_35097_3_1462_11__JV_FS_REC_" localSheetId="21">[23]Import!$B$1144:$Q$1144</definedName>
    <definedName name="FS_F_VW_01_35097_3_1462_11__JV_FS_REC_" localSheetId="20">[23]Import!$B$1144:$Q$1144</definedName>
    <definedName name="FS_F_VW_01_35097_3_1462_11__JV_FS_REC_">[22]Import!$B$1144:$Q$1144</definedName>
    <definedName name="FS_F_VW_01_35097_3_1462_2__JV_FS_BAUSTUFE_ANGEBOTE_WAE_" localSheetId="18">[23]Import!$B$323:$E$323</definedName>
    <definedName name="FS_F_VW_01_35097_3_1462_2__JV_FS_BAUSTUFE_ANGEBOTE_WAE_" localSheetId="16">[23]Import!$B$323:$E$323</definedName>
    <definedName name="FS_F_VW_01_35097_3_1462_2__JV_FS_BAUSTUFE_ANGEBOTE_WAE_" localSheetId="21">[23]Import!$B$323:$E$323</definedName>
    <definedName name="FS_F_VW_01_35097_3_1462_2__JV_FS_BAUSTUFE_ANGEBOTE_WAE_" localSheetId="20">[23]Import!$B$323:$E$323</definedName>
    <definedName name="FS_F_VW_01_35097_3_1462_2__JV_FS_BAUSTUFE_ANGEBOTE_WAE_">[22]Import!$B$323:$E$323</definedName>
    <definedName name="FS_F_VW_01_35097_3_1462_28__JV_FS_REC_" localSheetId="18">[23]Import!$B$1145:$Q$1145</definedName>
    <definedName name="FS_F_VW_01_35097_3_1462_28__JV_FS_REC_" localSheetId="16">[23]Import!$B$1145:$Q$1145</definedName>
    <definedName name="FS_F_VW_01_35097_3_1462_28__JV_FS_REC_" localSheetId="21">[23]Import!$B$1145:$Q$1145</definedName>
    <definedName name="FS_F_VW_01_35097_3_1462_28__JV_FS_REC_" localSheetId="20">[23]Import!$B$1145:$Q$1145</definedName>
    <definedName name="FS_F_VW_01_35097_3_1462_28__JV_FS_REC_">[22]Import!$B$1145:$Q$1145</definedName>
    <definedName name="FS_F_VW_01_35097_3_1462_37__JV_FS_REC_" localSheetId="18">[23]Import!$B$1146:$Q$1146</definedName>
    <definedName name="FS_F_VW_01_35097_3_1462_37__JV_FS_REC_" localSheetId="16">[23]Import!$B$1146:$Q$1146</definedName>
    <definedName name="FS_F_VW_01_35097_3_1462_37__JV_FS_REC_" localSheetId="21">[23]Import!$B$1146:$Q$1146</definedName>
    <definedName name="FS_F_VW_01_35097_3_1462_37__JV_FS_REC_" localSheetId="20">[23]Import!$B$1146:$Q$1146</definedName>
    <definedName name="FS_F_VW_01_35097_3_1462_37__JV_FS_REC_">[22]Import!$B$1146:$Q$1146</definedName>
    <definedName name="FS_F_VW_01_35097_3_1462_46__JV_FS_REC_" localSheetId="18">[23]Import!$B$1147:$Q$1147</definedName>
    <definedName name="FS_F_VW_01_35097_3_1462_46__JV_FS_REC_" localSheetId="16">[23]Import!$B$1147:$Q$1147</definedName>
    <definedName name="FS_F_VW_01_35097_3_1462_46__JV_FS_REC_" localSheetId="21">[23]Import!$B$1147:$Q$1147</definedName>
    <definedName name="FS_F_VW_01_35097_3_1462_46__JV_FS_REC_" localSheetId="20">[23]Import!$B$1147:$Q$1147</definedName>
    <definedName name="FS_F_VW_01_35097_3_1462_46__JV_FS_REC_">[22]Import!$B$1147:$Q$1147</definedName>
    <definedName name="FS_F_VW_01_35097_3_1462_68__JV_FS_REC_" localSheetId="18">[23]Import!$B$1148:$Q$1148</definedName>
    <definedName name="FS_F_VW_01_35097_3_1462_68__JV_FS_REC_" localSheetId="16">[23]Import!$B$1148:$Q$1148</definedName>
    <definedName name="FS_F_VW_01_35097_3_1462_68__JV_FS_REC_" localSheetId="21">[23]Import!$B$1148:$Q$1148</definedName>
    <definedName name="FS_F_VW_01_35097_3_1462_68__JV_FS_REC_" localSheetId="20">[23]Import!$B$1148:$Q$1148</definedName>
    <definedName name="FS_F_VW_01_35097_3_1462_68__JV_FS_REC_">[22]Import!$B$1148:$Q$1148</definedName>
    <definedName name="FS_F_VW_01_35097_3_1462_BX__JV_FS_BIDDERS_" localSheetId="18">[23]Import!$B$937:$L$937</definedName>
    <definedName name="FS_F_VW_01_35097_3_1462_BX__JV_FS_BIDDERS_" localSheetId="16">[23]Import!$B$937:$L$937</definedName>
    <definedName name="FS_F_VW_01_35097_3_1462_BX__JV_FS_BIDDERS_" localSheetId="21">[23]Import!$B$937:$L$937</definedName>
    <definedName name="FS_F_VW_01_35097_3_1462_BX__JV_FS_BIDDERS_" localSheetId="20">[23]Import!$B$937:$L$937</definedName>
    <definedName name="FS_F_VW_01_35097_3_1462_BX__JV_FS_BIDDERS_">[22]Import!$B$937:$L$937</definedName>
    <definedName name="FS_F_VW_01_35097_3_1462_EUR__JV_FS_PR_EX_RATES_DATUM_REC_" localSheetId="18">[23]Import!$B$814:$F$814</definedName>
    <definedName name="FS_F_VW_01_35097_3_1462_EUR__JV_FS_PR_EX_RATES_DATUM_REC_" localSheetId="16">[23]Import!$B$814:$F$814</definedName>
    <definedName name="FS_F_VW_01_35097_3_1462_EUR__JV_FS_PR_EX_RATES_DATUM_REC_" localSheetId="21">[23]Import!$B$814:$F$814</definedName>
    <definedName name="FS_F_VW_01_35097_3_1462_EUR__JV_FS_PR_EX_RATES_DATUM_REC_" localSheetId="20">[23]Import!$B$814:$F$814</definedName>
    <definedName name="FS_F_VW_01_35097_3_1462_EUR__JV_FS_PR_EX_RATES_DATUM_REC_">[22]Import!$B$814:$F$814</definedName>
    <definedName name="FS_F_VW_01_35097_3_15245__JV_FS_RV_AVG_PROTODATA_" localSheetId="18">[23]Import!$B$514:$E$514</definedName>
    <definedName name="FS_F_VW_01_35097_3_15245__JV_FS_RV_AVG_PROTODATA_" localSheetId="16">[23]Import!$B$514:$E$514</definedName>
    <definedName name="FS_F_VW_01_35097_3_15245__JV_FS_RV_AVG_PROTODATA_" localSheetId="21">[23]Import!$B$514:$E$514</definedName>
    <definedName name="FS_F_VW_01_35097_3_15245__JV_FS_RV_AVG_PROTODATA_" localSheetId="20">[23]Import!$B$514:$E$514</definedName>
    <definedName name="FS_F_VW_01_35097_3_15245__JV_FS_RV_AVG_PROTODATA_">[22]Import!$B$514:$E$514</definedName>
    <definedName name="FS_F_VW_01_35097_3_15245_1__JV_FS_BAUSTUFE_ANGEBOTE_WAE_" localSheetId="18">[23]Import!$B$340:$E$340</definedName>
    <definedName name="FS_F_VW_01_35097_3_15245_1__JV_FS_BAUSTUFE_ANGEBOTE_WAE_" localSheetId="16">[23]Import!$B$340:$E$340</definedName>
    <definedName name="FS_F_VW_01_35097_3_15245_1__JV_FS_BAUSTUFE_ANGEBOTE_WAE_" localSheetId="21">[23]Import!$B$340:$E$340</definedName>
    <definedName name="FS_F_VW_01_35097_3_15245_1__JV_FS_BAUSTUFE_ANGEBOTE_WAE_" localSheetId="20">[23]Import!$B$340:$E$340</definedName>
    <definedName name="FS_F_VW_01_35097_3_15245_1__JV_FS_BAUSTUFE_ANGEBOTE_WAE_">[22]Import!$B$340:$E$340</definedName>
    <definedName name="FS_F_VW_01_35097_3_15245_2__JV_FS_BAUSTUFE_ANGEBOTE_WAE_" localSheetId="18">[23]Import!$B$341:$E$341</definedName>
    <definedName name="FS_F_VW_01_35097_3_15245_2__JV_FS_BAUSTUFE_ANGEBOTE_WAE_" localSheetId="16">[23]Import!$B$341:$E$341</definedName>
    <definedName name="FS_F_VW_01_35097_3_15245_2__JV_FS_BAUSTUFE_ANGEBOTE_WAE_" localSheetId="21">[23]Import!$B$341:$E$341</definedName>
    <definedName name="FS_F_VW_01_35097_3_15245_2__JV_FS_BAUSTUFE_ANGEBOTE_WAE_" localSheetId="20">[23]Import!$B$341:$E$341</definedName>
    <definedName name="FS_F_VW_01_35097_3_15245_2__JV_FS_BAUSTUFE_ANGEBOTE_WAE_">[22]Import!$B$341:$E$341</definedName>
    <definedName name="FS_F_VW_01_35097_3_15245_EUR__JV_FS_PR_EX_RATES_DATUM_REC_" localSheetId="18">[23]Import!$B$823:$F$823</definedName>
    <definedName name="FS_F_VW_01_35097_3_15245_EUR__JV_FS_PR_EX_RATES_DATUM_REC_" localSheetId="16">[23]Import!$B$823:$F$823</definedName>
    <definedName name="FS_F_VW_01_35097_3_15245_EUR__JV_FS_PR_EX_RATES_DATUM_REC_" localSheetId="21">[23]Import!$B$823:$F$823</definedName>
    <definedName name="FS_F_VW_01_35097_3_15245_EUR__JV_FS_PR_EX_RATES_DATUM_REC_" localSheetId="20">[23]Import!$B$823:$F$823</definedName>
    <definedName name="FS_F_VW_01_35097_3_15245_EUR__JV_FS_PR_EX_RATES_DATUM_REC_">[22]Import!$B$823:$F$823</definedName>
    <definedName name="FS_F_VW_01_35097_3_15245_SK__JV_FS_BIDDERS_" localSheetId="18">[23]Import!$B$933:$L$933</definedName>
    <definedName name="FS_F_VW_01_35097_3_15245_SK__JV_FS_BIDDERS_" localSheetId="16">[23]Import!$B$933:$L$933</definedName>
    <definedName name="FS_F_VW_01_35097_3_15245_SK__JV_FS_BIDDERS_" localSheetId="21">[23]Import!$B$933:$L$933</definedName>
    <definedName name="FS_F_VW_01_35097_3_15245_SK__JV_FS_BIDDERS_" localSheetId="20">[23]Import!$B$933:$L$933</definedName>
    <definedName name="FS_F_VW_01_35097_3_15245_SK__JV_FS_BIDDERS_">[22]Import!$B$933:$L$933</definedName>
    <definedName name="FS_F_VW_01_35097_3_159__JV_FS_RV_AVG_PROTODATA_" localSheetId="18">[23]Import!$B$502:$E$502</definedName>
    <definedName name="FS_F_VW_01_35097_3_159__JV_FS_RV_AVG_PROTODATA_" localSheetId="16">[23]Import!$B$502:$E$502</definedName>
    <definedName name="FS_F_VW_01_35097_3_159__JV_FS_RV_AVG_PROTODATA_" localSheetId="21">[23]Import!$B$502:$E$502</definedName>
    <definedName name="FS_F_VW_01_35097_3_159__JV_FS_RV_AVG_PROTODATA_" localSheetId="20">[23]Import!$B$502:$E$502</definedName>
    <definedName name="FS_F_VW_01_35097_3_159__JV_FS_RV_AVG_PROTODATA_">[22]Import!$B$502:$E$502</definedName>
    <definedName name="FS_F_VW_01_35097_3_159_1__JV_FS_BAUSTUFE_ANGEBOTE_WAE_" localSheetId="18">[23]Import!$B$316:$E$316</definedName>
    <definedName name="FS_F_VW_01_35097_3_159_1__JV_FS_BAUSTUFE_ANGEBOTE_WAE_" localSheetId="16">[23]Import!$B$316:$E$316</definedName>
    <definedName name="FS_F_VW_01_35097_3_159_1__JV_FS_BAUSTUFE_ANGEBOTE_WAE_" localSheetId="21">[23]Import!$B$316:$E$316</definedName>
    <definedName name="FS_F_VW_01_35097_3_159_1__JV_FS_BAUSTUFE_ANGEBOTE_WAE_" localSheetId="20">[23]Import!$B$316:$E$316</definedName>
    <definedName name="FS_F_VW_01_35097_3_159_1__JV_FS_BAUSTUFE_ANGEBOTE_WAE_">[22]Import!$B$316:$E$316</definedName>
    <definedName name="FS_F_VW_01_35097_3_159_11__JV_FS_REC_" localSheetId="18">[23]Import!$B$1139:$Q$1139</definedName>
    <definedName name="FS_F_VW_01_35097_3_159_11__JV_FS_REC_" localSheetId="16">[23]Import!$B$1139:$Q$1139</definedName>
    <definedName name="FS_F_VW_01_35097_3_159_11__JV_FS_REC_" localSheetId="21">[23]Import!$B$1139:$Q$1139</definedName>
    <definedName name="FS_F_VW_01_35097_3_159_11__JV_FS_REC_" localSheetId="20">[23]Import!$B$1139:$Q$1139</definedName>
    <definedName name="FS_F_VW_01_35097_3_159_11__JV_FS_REC_">[22]Import!$B$1139:$Q$1139</definedName>
    <definedName name="FS_F_VW_01_35097_3_159_2__JV_FS_BAUSTUFE_ANGEBOTE_WAE_" localSheetId="18">[23]Import!$B$317:$E$317</definedName>
    <definedName name="FS_F_VW_01_35097_3_159_2__JV_FS_BAUSTUFE_ANGEBOTE_WAE_" localSheetId="16">[23]Import!$B$317:$E$317</definedName>
    <definedName name="FS_F_VW_01_35097_3_159_2__JV_FS_BAUSTUFE_ANGEBOTE_WAE_" localSheetId="21">[23]Import!$B$317:$E$317</definedName>
    <definedName name="FS_F_VW_01_35097_3_159_2__JV_FS_BAUSTUFE_ANGEBOTE_WAE_" localSheetId="20">[23]Import!$B$317:$E$317</definedName>
    <definedName name="FS_F_VW_01_35097_3_159_2__JV_FS_BAUSTUFE_ANGEBOTE_WAE_">[22]Import!$B$317:$E$317</definedName>
    <definedName name="FS_F_VW_01_35097_3_159_28__JV_FS_REC_" localSheetId="18">[23]Import!$B$1140:$Q$1140</definedName>
    <definedName name="FS_F_VW_01_35097_3_159_28__JV_FS_REC_" localSheetId="16">[23]Import!$B$1140:$Q$1140</definedName>
    <definedName name="FS_F_VW_01_35097_3_159_28__JV_FS_REC_" localSheetId="21">[23]Import!$B$1140:$Q$1140</definedName>
    <definedName name="FS_F_VW_01_35097_3_159_28__JV_FS_REC_" localSheetId="20">[23]Import!$B$1140:$Q$1140</definedName>
    <definedName name="FS_F_VW_01_35097_3_159_28__JV_FS_REC_">[22]Import!$B$1140:$Q$1140</definedName>
    <definedName name="FS_F_VW_01_35097_3_159_37__JV_FS_REC_" localSheetId="18">[23]Import!$B$1141:$Q$1141</definedName>
    <definedName name="FS_F_VW_01_35097_3_159_37__JV_FS_REC_" localSheetId="16">[23]Import!$B$1141:$Q$1141</definedName>
    <definedName name="FS_F_VW_01_35097_3_159_37__JV_FS_REC_" localSheetId="21">[23]Import!$B$1141:$Q$1141</definedName>
    <definedName name="FS_F_VW_01_35097_3_159_37__JV_FS_REC_" localSheetId="20">[23]Import!$B$1141:$Q$1141</definedName>
    <definedName name="FS_F_VW_01_35097_3_159_37__JV_FS_REC_">[22]Import!$B$1141:$Q$1141</definedName>
    <definedName name="FS_F_VW_01_35097_3_159_46__JV_FS_REC_" localSheetId="18">[23]Import!$B$1142:$Q$1142</definedName>
    <definedName name="FS_F_VW_01_35097_3_159_46__JV_FS_REC_" localSheetId="16">[23]Import!$B$1142:$Q$1142</definedName>
    <definedName name="FS_F_VW_01_35097_3_159_46__JV_FS_REC_" localSheetId="21">[23]Import!$B$1142:$Q$1142</definedName>
    <definedName name="FS_F_VW_01_35097_3_159_46__JV_FS_REC_" localSheetId="20">[23]Import!$B$1142:$Q$1142</definedName>
    <definedName name="FS_F_VW_01_35097_3_159_46__JV_FS_REC_">[22]Import!$B$1142:$Q$1142</definedName>
    <definedName name="FS_F_VW_01_35097_3_159_68__JV_FS_REC_" localSheetId="18">[23]Import!$B$1143:$Q$1143</definedName>
    <definedName name="FS_F_VW_01_35097_3_159_68__JV_FS_REC_" localSheetId="16">[23]Import!$B$1143:$Q$1143</definedName>
    <definedName name="FS_F_VW_01_35097_3_159_68__JV_FS_REC_" localSheetId="21">[23]Import!$B$1143:$Q$1143</definedName>
    <definedName name="FS_F_VW_01_35097_3_159_68__JV_FS_REC_" localSheetId="20">[23]Import!$B$1143:$Q$1143</definedName>
    <definedName name="FS_F_VW_01_35097_3_159_68__JV_FS_REC_">[22]Import!$B$1143:$Q$1143</definedName>
    <definedName name="FS_F_VW_01_35097_3_159_EUR__JV_FS_PR_EX_RATES_DATUM_REC_" localSheetId="18">[23]Import!$B$811:$F$811</definedName>
    <definedName name="FS_F_VW_01_35097_3_159_EUR__JV_FS_PR_EX_RATES_DATUM_REC_" localSheetId="16">[23]Import!$B$811:$F$811</definedName>
    <definedName name="FS_F_VW_01_35097_3_159_EUR__JV_FS_PR_EX_RATES_DATUM_REC_" localSheetId="21">[23]Import!$B$811:$F$811</definedName>
    <definedName name="FS_F_VW_01_35097_3_159_EUR__JV_FS_PR_EX_RATES_DATUM_REC_" localSheetId="20">[23]Import!$B$811:$F$811</definedName>
    <definedName name="FS_F_VW_01_35097_3_159_EUR__JV_FS_PR_EX_RATES_DATUM_REC_">[22]Import!$B$811:$F$811</definedName>
    <definedName name="FS_F_VW_01_35097_3_159_ST__JV_FS_BIDDERS_" localSheetId="18">[23]Import!$B$947:$L$947</definedName>
    <definedName name="FS_F_VW_01_35097_3_159_ST__JV_FS_BIDDERS_" localSheetId="16">[23]Import!$B$947:$L$947</definedName>
    <definedName name="FS_F_VW_01_35097_3_159_ST__JV_FS_BIDDERS_" localSheetId="21">[23]Import!$B$947:$L$947</definedName>
    <definedName name="FS_F_VW_01_35097_3_159_ST__JV_FS_BIDDERS_" localSheetId="20">[23]Import!$B$947:$L$947</definedName>
    <definedName name="FS_F_VW_01_35097_3_159_ST__JV_FS_BIDDERS_">[22]Import!$B$947:$L$947</definedName>
    <definedName name="FS_F_VW_01_35097_3_18244__JV_FS_RV_AVG_PROTODATA_" localSheetId="18">[23]Import!$B$515:$E$515</definedName>
    <definedName name="FS_F_VW_01_35097_3_18244__JV_FS_RV_AVG_PROTODATA_" localSheetId="16">[23]Import!$B$515:$E$515</definedName>
    <definedName name="FS_F_VW_01_35097_3_18244__JV_FS_RV_AVG_PROTODATA_" localSheetId="21">[23]Import!$B$515:$E$515</definedName>
    <definedName name="FS_F_VW_01_35097_3_18244__JV_FS_RV_AVG_PROTODATA_" localSheetId="20">[23]Import!$B$515:$E$515</definedName>
    <definedName name="FS_F_VW_01_35097_3_18244__JV_FS_RV_AVG_PROTODATA_">[22]Import!$B$515:$E$515</definedName>
    <definedName name="FS_F_VW_01_35097_3_18244_1__JV_FS_BAUSTUFE_ANGEBOTE_WAE_" localSheetId="18">[23]Import!$B$342:$E$342</definedName>
    <definedName name="FS_F_VW_01_35097_3_18244_1__JV_FS_BAUSTUFE_ANGEBOTE_WAE_" localSheetId="16">[23]Import!$B$342:$E$342</definedName>
    <definedName name="FS_F_VW_01_35097_3_18244_1__JV_FS_BAUSTUFE_ANGEBOTE_WAE_" localSheetId="21">[23]Import!$B$342:$E$342</definedName>
    <definedName name="FS_F_VW_01_35097_3_18244_1__JV_FS_BAUSTUFE_ANGEBOTE_WAE_" localSheetId="20">[23]Import!$B$342:$E$342</definedName>
    <definedName name="FS_F_VW_01_35097_3_18244_1__JV_FS_BAUSTUFE_ANGEBOTE_WAE_">[22]Import!$B$342:$E$342</definedName>
    <definedName name="FS_F_VW_01_35097_3_18244_2__JV_FS_BAUSTUFE_ANGEBOTE_WAE_" localSheetId="18">[23]Import!$B$343:$E$343</definedName>
    <definedName name="FS_F_VW_01_35097_3_18244_2__JV_FS_BAUSTUFE_ANGEBOTE_WAE_" localSheetId="16">[23]Import!$B$343:$E$343</definedName>
    <definedName name="FS_F_VW_01_35097_3_18244_2__JV_FS_BAUSTUFE_ANGEBOTE_WAE_" localSheetId="21">[23]Import!$B$343:$E$343</definedName>
    <definedName name="FS_F_VW_01_35097_3_18244_2__JV_FS_BAUSTUFE_ANGEBOTE_WAE_" localSheetId="20">[23]Import!$B$343:$E$343</definedName>
    <definedName name="FS_F_VW_01_35097_3_18244_2__JV_FS_BAUSTUFE_ANGEBOTE_WAE_">[22]Import!$B$343:$E$343</definedName>
    <definedName name="FS_F_VW_01_35097_3_18244_EUR__JV_FS_PR_EX_RATES_DATUM_REC_" localSheetId="18">[23]Import!$B$824:$F$824</definedName>
    <definedName name="FS_F_VW_01_35097_3_18244_EUR__JV_FS_PR_EX_RATES_DATUM_REC_" localSheetId="16">[23]Import!$B$824:$F$824</definedName>
    <definedName name="FS_F_VW_01_35097_3_18244_EUR__JV_FS_PR_EX_RATES_DATUM_REC_" localSheetId="21">[23]Import!$B$824:$F$824</definedName>
    <definedName name="FS_F_VW_01_35097_3_18244_EUR__JV_FS_PR_EX_RATES_DATUM_REC_" localSheetId="20">[23]Import!$B$824:$F$824</definedName>
    <definedName name="FS_F_VW_01_35097_3_18244_EUR__JV_FS_PR_EX_RATES_DATUM_REC_">[22]Import!$B$824:$F$824</definedName>
    <definedName name="FS_F_VW_01_35097_3_18244_MX__JV_FS_BIDDERS_" localSheetId="18">[23]Import!$B$940:$L$940</definedName>
    <definedName name="FS_F_VW_01_35097_3_18244_MX__JV_FS_BIDDERS_" localSheetId="16">[23]Import!$B$940:$L$940</definedName>
    <definedName name="FS_F_VW_01_35097_3_18244_MX__JV_FS_BIDDERS_" localSheetId="21">[23]Import!$B$940:$L$940</definedName>
    <definedName name="FS_F_VW_01_35097_3_18244_MX__JV_FS_BIDDERS_" localSheetId="20">[23]Import!$B$940:$L$940</definedName>
    <definedName name="FS_F_VW_01_35097_3_18244_MX__JV_FS_BIDDERS_">[22]Import!$B$940:$L$940</definedName>
    <definedName name="FS_F_VW_01_35097_3_18245__JV_FS_RV_AVG_PROTODATA_" localSheetId="18">[23]Import!$B$516:$E$516</definedName>
    <definedName name="FS_F_VW_01_35097_3_18245__JV_FS_RV_AVG_PROTODATA_" localSheetId="16">[23]Import!$B$516:$E$516</definedName>
    <definedName name="FS_F_VW_01_35097_3_18245__JV_FS_RV_AVG_PROTODATA_" localSheetId="21">[23]Import!$B$516:$E$516</definedName>
    <definedName name="FS_F_VW_01_35097_3_18245__JV_FS_RV_AVG_PROTODATA_" localSheetId="20">[23]Import!$B$516:$E$516</definedName>
    <definedName name="FS_F_VW_01_35097_3_18245__JV_FS_RV_AVG_PROTODATA_">[22]Import!$B$516:$E$516</definedName>
    <definedName name="FS_F_VW_01_35097_3_18245_1__JV_FS_BAUSTUFE_ANGEBOTE_WAE_" localSheetId="18">[23]Import!$B$344:$E$344</definedName>
    <definedName name="FS_F_VW_01_35097_3_18245_1__JV_FS_BAUSTUFE_ANGEBOTE_WAE_" localSheetId="16">[23]Import!$B$344:$E$344</definedName>
    <definedName name="FS_F_VW_01_35097_3_18245_1__JV_FS_BAUSTUFE_ANGEBOTE_WAE_" localSheetId="21">[23]Import!$B$344:$E$344</definedName>
    <definedName name="FS_F_VW_01_35097_3_18245_1__JV_FS_BAUSTUFE_ANGEBOTE_WAE_" localSheetId="20">[23]Import!$B$344:$E$344</definedName>
    <definedName name="FS_F_VW_01_35097_3_18245_1__JV_FS_BAUSTUFE_ANGEBOTE_WAE_">[22]Import!$B$344:$E$344</definedName>
    <definedName name="FS_F_VW_01_35097_3_18245_2__JV_FS_BAUSTUFE_ANGEBOTE_WAE_" localSheetId="18">[23]Import!$B$345:$E$345</definedName>
    <definedName name="FS_F_VW_01_35097_3_18245_2__JV_FS_BAUSTUFE_ANGEBOTE_WAE_" localSheetId="16">[23]Import!$B$345:$E$345</definedName>
    <definedName name="FS_F_VW_01_35097_3_18245_2__JV_FS_BAUSTUFE_ANGEBOTE_WAE_" localSheetId="21">[23]Import!$B$345:$E$345</definedName>
    <definedName name="FS_F_VW_01_35097_3_18245_2__JV_FS_BAUSTUFE_ANGEBOTE_WAE_" localSheetId="20">[23]Import!$B$345:$E$345</definedName>
    <definedName name="FS_F_VW_01_35097_3_18245_2__JV_FS_BAUSTUFE_ANGEBOTE_WAE_">[22]Import!$B$345:$E$345</definedName>
    <definedName name="FS_F_VW_01_35097_3_18245_EUR__JV_FS_PR_EX_RATES_DATUM_REC_" localSheetId="18">[23]Import!$B$825:$F$825</definedName>
    <definedName name="FS_F_VW_01_35097_3_18245_EUR__JV_FS_PR_EX_RATES_DATUM_REC_" localSheetId="16">[23]Import!$B$825:$F$825</definedName>
    <definedName name="FS_F_VW_01_35097_3_18245_EUR__JV_FS_PR_EX_RATES_DATUM_REC_" localSheetId="21">[23]Import!$B$825:$F$825</definedName>
    <definedName name="FS_F_VW_01_35097_3_18245_EUR__JV_FS_PR_EX_RATES_DATUM_REC_" localSheetId="20">[23]Import!$B$825:$F$825</definedName>
    <definedName name="FS_F_VW_01_35097_3_18245_EUR__JV_FS_PR_EX_RATES_DATUM_REC_">[22]Import!$B$825:$F$825</definedName>
    <definedName name="FS_F_VW_01_35097_3_18245_MX__JV_FS_BIDDERS_" localSheetId="18">[23]Import!$B$943:$L$943</definedName>
    <definedName name="FS_F_VW_01_35097_3_18245_MX__JV_FS_BIDDERS_" localSheetId="16">[23]Import!$B$943:$L$943</definedName>
    <definedName name="FS_F_VW_01_35097_3_18245_MX__JV_FS_BIDDERS_" localSheetId="21">[23]Import!$B$943:$L$943</definedName>
    <definedName name="FS_F_VW_01_35097_3_18245_MX__JV_FS_BIDDERS_" localSheetId="20">[23]Import!$B$943:$L$943</definedName>
    <definedName name="FS_F_VW_01_35097_3_18245_MX__JV_FS_BIDDERS_">[22]Import!$B$943:$L$943</definedName>
    <definedName name="FS_F_VW_01_35097_3_19964__JV_FS_RV_AVG_PROTODATA_" localSheetId="18">[23]Import!$B$517:$E$517</definedName>
    <definedName name="FS_F_VW_01_35097_3_19964__JV_FS_RV_AVG_PROTODATA_" localSheetId="16">[23]Import!$B$517:$E$517</definedName>
    <definedName name="FS_F_VW_01_35097_3_19964__JV_FS_RV_AVG_PROTODATA_" localSheetId="21">[23]Import!$B$517:$E$517</definedName>
    <definedName name="FS_F_VW_01_35097_3_19964__JV_FS_RV_AVG_PROTODATA_" localSheetId="20">[23]Import!$B$517:$E$517</definedName>
    <definedName name="FS_F_VW_01_35097_3_19964__JV_FS_RV_AVG_PROTODATA_">[22]Import!$B$517:$E$517</definedName>
    <definedName name="FS_F_VW_01_35097_3_19964_1__JV_FS_BAUSTUFE_ANGEBOTE_WAE_" localSheetId="18">[23]Import!$B$346:$E$346</definedName>
    <definedName name="FS_F_VW_01_35097_3_19964_1__JV_FS_BAUSTUFE_ANGEBOTE_WAE_" localSheetId="16">[23]Import!$B$346:$E$346</definedName>
    <definedName name="FS_F_VW_01_35097_3_19964_1__JV_FS_BAUSTUFE_ANGEBOTE_WAE_" localSheetId="21">[23]Import!$B$346:$E$346</definedName>
    <definedName name="FS_F_VW_01_35097_3_19964_1__JV_FS_BAUSTUFE_ANGEBOTE_WAE_" localSheetId="20">[23]Import!$B$346:$E$346</definedName>
    <definedName name="FS_F_VW_01_35097_3_19964_1__JV_FS_BAUSTUFE_ANGEBOTE_WAE_">[22]Import!$B$346:$E$346</definedName>
    <definedName name="FS_F_VW_01_35097_3_19964_11__JV_FS_REC_" localSheetId="18">[23]Import!$B$1174:$Q$1174</definedName>
    <definedName name="FS_F_VW_01_35097_3_19964_11__JV_FS_REC_" localSheetId="16">[23]Import!$B$1174:$Q$1174</definedName>
    <definedName name="FS_F_VW_01_35097_3_19964_11__JV_FS_REC_" localSheetId="21">[23]Import!$B$1174:$Q$1174</definedName>
    <definedName name="FS_F_VW_01_35097_3_19964_11__JV_FS_REC_" localSheetId="20">[23]Import!$B$1174:$Q$1174</definedName>
    <definedName name="FS_F_VW_01_35097_3_19964_11__JV_FS_REC_">[22]Import!$B$1174:$Q$1174</definedName>
    <definedName name="FS_F_VW_01_35097_3_19964_2__JV_FS_BAUSTUFE_ANGEBOTE_WAE_" localSheetId="18">[23]Import!$B$347:$E$347</definedName>
    <definedName name="FS_F_VW_01_35097_3_19964_2__JV_FS_BAUSTUFE_ANGEBOTE_WAE_" localSheetId="16">[23]Import!$B$347:$E$347</definedName>
    <definedName name="FS_F_VW_01_35097_3_19964_2__JV_FS_BAUSTUFE_ANGEBOTE_WAE_" localSheetId="21">[23]Import!$B$347:$E$347</definedName>
    <definedName name="FS_F_VW_01_35097_3_19964_2__JV_FS_BAUSTUFE_ANGEBOTE_WAE_" localSheetId="20">[23]Import!$B$347:$E$347</definedName>
    <definedName name="FS_F_VW_01_35097_3_19964_2__JV_FS_BAUSTUFE_ANGEBOTE_WAE_">[22]Import!$B$347:$E$347</definedName>
    <definedName name="FS_F_VW_01_35097_3_19964_28__JV_FS_REC_" localSheetId="18">[23]Import!$B$1175:$Q$1175</definedName>
    <definedName name="FS_F_VW_01_35097_3_19964_28__JV_FS_REC_" localSheetId="16">[23]Import!$B$1175:$Q$1175</definedName>
    <definedName name="FS_F_VW_01_35097_3_19964_28__JV_FS_REC_" localSheetId="21">[23]Import!$B$1175:$Q$1175</definedName>
    <definedName name="FS_F_VW_01_35097_3_19964_28__JV_FS_REC_" localSheetId="20">[23]Import!$B$1175:$Q$1175</definedName>
    <definedName name="FS_F_VW_01_35097_3_19964_28__JV_FS_REC_">[22]Import!$B$1175:$Q$1175</definedName>
    <definedName name="FS_F_VW_01_35097_3_19964_37__JV_FS_REC_" localSheetId="18">[23]Import!$B$1176:$Q$1176</definedName>
    <definedName name="FS_F_VW_01_35097_3_19964_37__JV_FS_REC_" localSheetId="16">[23]Import!$B$1176:$Q$1176</definedName>
    <definedName name="FS_F_VW_01_35097_3_19964_37__JV_FS_REC_" localSheetId="21">[23]Import!$B$1176:$Q$1176</definedName>
    <definedName name="FS_F_VW_01_35097_3_19964_37__JV_FS_REC_" localSheetId="20">[23]Import!$B$1176:$Q$1176</definedName>
    <definedName name="FS_F_VW_01_35097_3_19964_37__JV_FS_REC_">[22]Import!$B$1176:$Q$1176</definedName>
    <definedName name="FS_F_VW_01_35097_3_19964_46__JV_FS_REC_" localSheetId="18">[23]Import!$B$1177:$Q$1177</definedName>
    <definedName name="FS_F_VW_01_35097_3_19964_46__JV_FS_REC_" localSheetId="16">[23]Import!$B$1177:$Q$1177</definedName>
    <definedName name="FS_F_VW_01_35097_3_19964_46__JV_FS_REC_" localSheetId="21">[23]Import!$B$1177:$Q$1177</definedName>
    <definedName name="FS_F_VW_01_35097_3_19964_46__JV_FS_REC_" localSheetId="20">[23]Import!$B$1177:$Q$1177</definedName>
    <definedName name="FS_F_VW_01_35097_3_19964_46__JV_FS_REC_">[22]Import!$B$1177:$Q$1177</definedName>
    <definedName name="FS_F_VW_01_35097_3_19964_68__JV_FS_REC_" localSheetId="18">[23]Import!$B$1178:$Q$1178</definedName>
    <definedName name="FS_F_VW_01_35097_3_19964_68__JV_FS_REC_" localSheetId="16">[23]Import!$B$1178:$Q$1178</definedName>
    <definedName name="FS_F_VW_01_35097_3_19964_68__JV_FS_REC_" localSheetId="21">[23]Import!$B$1178:$Q$1178</definedName>
    <definedName name="FS_F_VW_01_35097_3_19964_68__JV_FS_REC_" localSheetId="20">[23]Import!$B$1178:$Q$1178</definedName>
    <definedName name="FS_F_VW_01_35097_3_19964_68__JV_FS_REC_">[22]Import!$B$1178:$Q$1178</definedName>
    <definedName name="FS_F_VW_01_35097_3_19964_EUR__JV_FS_PR_EX_RATES_DATUM_REC_" localSheetId="18">[23]Import!$B$826:$F$826</definedName>
    <definedName name="FS_F_VW_01_35097_3_19964_EUR__JV_FS_PR_EX_RATES_DATUM_REC_" localSheetId="16">[23]Import!$B$826:$F$826</definedName>
    <definedName name="FS_F_VW_01_35097_3_19964_EUR__JV_FS_PR_EX_RATES_DATUM_REC_" localSheetId="21">[23]Import!$B$826:$F$826</definedName>
    <definedName name="FS_F_VW_01_35097_3_19964_EUR__JV_FS_PR_EX_RATES_DATUM_REC_" localSheetId="20">[23]Import!$B$826:$F$826</definedName>
    <definedName name="FS_F_VW_01_35097_3_19964_EUR__JV_FS_PR_EX_RATES_DATUM_REC_">[22]Import!$B$826:$F$826</definedName>
    <definedName name="FS_F_VW_01_35097_3_19964_TR__JV_FS_BIDDERS_" localSheetId="18">[23]Import!$B$950:$L$950</definedName>
    <definedName name="FS_F_VW_01_35097_3_19964_TR__JV_FS_BIDDERS_" localSheetId="16">[23]Import!$B$950:$L$950</definedName>
    <definedName name="FS_F_VW_01_35097_3_19964_TR__JV_FS_BIDDERS_" localSheetId="21">[23]Import!$B$950:$L$950</definedName>
    <definedName name="FS_F_VW_01_35097_3_19964_TR__JV_FS_BIDDERS_" localSheetId="20">[23]Import!$B$950:$L$950</definedName>
    <definedName name="FS_F_VW_01_35097_3_19964_TR__JV_FS_BIDDERS_">[22]Import!$B$950:$L$950</definedName>
    <definedName name="FS_F_VW_01_35097_3_2__V_FS_BAUSTUFE_VORGABEN_STK_" localSheetId="18">[23]Import!$B$438:$D$438</definedName>
    <definedName name="FS_F_VW_01_35097_3_2__V_FS_BAUSTUFE_VORGABEN_STK_" localSheetId="16">[23]Import!$B$438:$D$438</definedName>
    <definedName name="FS_F_VW_01_35097_3_2__V_FS_BAUSTUFE_VORGABEN_STK_" localSheetId="21">[23]Import!$B$438:$D$438</definedName>
    <definedName name="FS_F_VW_01_35097_3_2__V_FS_BAUSTUFE_VORGABEN_STK_" localSheetId="20">[23]Import!$B$438:$D$438</definedName>
    <definedName name="FS_F_VW_01_35097_3_2__V_FS_BAUSTUFE_VORGABEN_STK_">[22]Import!$B$438:$D$438</definedName>
    <definedName name="FS_F_VW_01_35097_3_20328__JV_FS_ANGEBOTSUEBERSICHT_" localSheetId="18">[23]Import!$B$165:$D$165</definedName>
    <definedName name="FS_F_VW_01_35097_3_20328__JV_FS_ANGEBOTSUEBERSICHT_" localSheetId="16">[23]Import!$B$165:$D$165</definedName>
    <definedName name="FS_F_VW_01_35097_3_20328__JV_FS_ANGEBOTSUEBERSICHT_" localSheetId="21">[23]Import!$B$165:$D$165</definedName>
    <definedName name="FS_F_VW_01_35097_3_20328__JV_FS_ANGEBOTSUEBERSICHT_" localSheetId="20">[23]Import!$B$165:$D$165</definedName>
    <definedName name="FS_F_VW_01_35097_3_20328__JV_FS_ANGEBOTSUEBERSICHT_">[22]Import!$B$165:$D$165</definedName>
    <definedName name="FS_F_VW_01_35097_3_20328__JV_FS_AVG_PRICE_" localSheetId="18">[23]Import!$B$191:$F$191</definedName>
    <definedName name="FS_F_VW_01_35097_3_20328__JV_FS_AVG_PRICE_" localSheetId="16">[23]Import!$B$191:$F$191</definedName>
    <definedName name="FS_F_VW_01_35097_3_20328__JV_FS_AVG_PRICE_" localSheetId="21">[23]Import!$B$191:$F$191</definedName>
    <definedName name="FS_F_VW_01_35097_3_20328__JV_FS_AVG_PRICE_" localSheetId="20">[23]Import!$B$191:$F$191</definedName>
    <definedName name="FS_F_VW_01_35097_3_20328__JV_FS_AVG_PRICE_">[22]Import!$B$191:$F$191</definedName>
    <definedName name="FS_F_VW_01_35097_3_20328__JV_FS_BWERTSHEET_" localSheetId="18">[23]Import!$B$625:$AH$625</definedName>
    <definedName name="FS_F_VW_01_35097_3_20328__JV_FS_BWERTSHEET_" localSheetId="16">[23]Import!$B$625:$AH$625</definedName>
    <definedName name="FS_F_VW_01_35097_3_20328__JV_FS_BWERTSHEET_" localSheetId="21">[23]Import!$B$625:$AH$625</definedName>
    <definedName name="FS_F_VW_01_35097_3_20328__JV_FS_BWERTSHEET_" localSheetId="20">[23]Import!$B$625:$AH$625</definedName>
    <definedName name="FS_F_VW_01_35097_3_20328__JV_FS_BWERTSHEET_">[22]Import!$B$625:$AH$625</definedName>
    <definedName name="FS_F_VW_01_35097_3_20328__JV_FS_COMPARISON_" localSheetId="18">[23]Import!$B$575:$S$575</definedName>
    <definedName name="FS_F_VW_01_35097_3_20328__JV_FS_COMPARISON_" localSheetId="16">[23]Import!$B$575:$S$575</definedName>
    <definedName name="FS_F_VW_01_35097_3_20328__JV_FS_COMPARISON_" localSheetId="21">[23]Import!$B$575:$S$575</definedName>
    <definedName name="FS_F_VW_01_35097_3_20328__JV_FS_COMPARISON_" localSheetId="20">[23]Import!$B$575:$S$575</definedName>
    <definedName name="FS_F_VW_01_35097_3_20328__JV_FS_COMPARISON_">[22]Import!$B$575:$S$575</definedName>
    <definedName name="FS_F_VW_01_35097_3_20328__JV_FS_REC_LIEF_" localSheetId="18">[23]Import!$B$1306:$P$1306</definedName>
    <definedName name="FS_F_VW_01_35097_3_20328__JV_FS_REC_LIEF_" localSheetId="16">[23]Import!$B$1306:$P$1306</definedName>
    <definedName name="FS_F_VW_01_35097_3_20328__JV_FS_REC_LIEF_" localSheetId="21">[23]Import!$B$1306:$P$1306</definedName>
    <definedName name="FS_F_VW_01_35097_3_20328__JV_FS_REC_LIEF_" localSheetId="20">[23]Import!$B$1306:$P$1306</definedName>
    <definedName name="FS_F_VW_01_35097_3_20328__JV_FS_REC_LIEF_">[22]Import!$B$1306:$P$1306</definedName>
    <definedName name="FS_F_VW_01_35097_3_20328__JV_FS_RV_AVG_PROTODATA_" localSheetId="18">[23]Import!$B$518:$E$518</definedName>
    <definedName name="FS_F_VW_01_35097_3_20328__JV_FS_RV_AVG_PROTODATA_" localSheetId="16">[23]Import!$B$518:$E$518</definedName>
    <definedName name="FS_F_VW_01_35097_3_20328__JV_FS_RV_AVG_PROTODATA_" localSheetId="21">[23]Import!$B$518:$E$518</definedName>
    <definedName name="FS_F_VW_01_35097_3_20328__JV_FS_RV_AVG_PROTODATA_" localSheetId="20">[23]Import!$B$518:$E$518</definedName>
    <definedName name="FS_F_VW_01_35097_3_20328__JV_FS_RV_AVG_PROTODATA_">[22]Import!$B$518:$E$518</definedName>
    <definedName name="FS_F_VW_01_35097_3_20328__JV_FS_RV_LTERM_PNACHLASS_" localSheetId="18">[23]Import!$B$600:$X$600</definedName>
    <definedName name="FS_F_VW_01_35097_3_20328__JV_FS_RV_LTERM_PNACHLASS_" localSheetId="16">[23]Import!$B$600:$X$600</definedName>
    <definedName name="FS_F_VW_01_35097_3_20328__JV_FS_RV_LTERM_PNACHLASS_" localSheetId="21">[23]Import!$B$600:$X$600</definedName>
    <definedName name="FS_F_VW_01_35097_3_20328__JV_FS_RV_LTERM_PNACHLASS_" localSheetId="20">[23]Import!$B$600:$X$600</definedName>
    <definedName name="FS_F_VW_01_35097_3_20328__JV_FS_RV_LTERM_PNACHLASS_">[22]Import!$B$600:$X$600</definedName>
    <definedName name="FS_F_VW_01_35097_3_20328_1__JV_FS_BAUSTUFE_ANGEBOTE_WAE_" localSheetId="18">[23]Import!$B$348:$E$348</definedName>
    <definedName name="FS_F_VW_01_35097_3_20328_1__JV_FS_BAUSTUFE_ANGEBOTE_WAE_" localSheetId="16">[23]Import!$B$348:$E$348</definedName>
    <definedName name="FS_F_VW_01_35097_3_20328_1__JV_FS_BAUSTUFE_ANGEBOTE_WAE_" localSheetId="21">[23]Import!$B$348:$E$348</definedName>
    <definedName name="FS_F_VW_01_35097_3_20328_1__JV_FS_BAUSTUFE_ANGEBOTE_WAE_" localSheetId="20">[23]Import!$B$348:$E$348</definedName>
    <definedName name="FS_F_VW_01_35097_3_20328_1__JV_FS_BAUSTUFE_ANGEBOTE_WAE_">[22]Import!$B$348:$E$348</definedName>
    <definedName name="FS_F_VW_01_35097_3_20328_11__JV_FS_REC_" localSheetId="18">[23]Import!$B$1179:$Q$1179</definedName>
    <definedName name="FS_F_VW_01_35097_3_20328_11__JV_FS_REC_" localSheetId="16">[23]Import!$B$1179:$Q$1179</definedName>
    <definedName name="FS_F_VW_01_35097_3_20328_11__JV_FS_REC_" localSheetId="21">[23]Import!$B$1179:$Q$1179</definedName>
    <definedName name="FS_F_VW_01_35097_3_20328_11__JV_FS_REC_" localSheetId="20">[23]Import!$B$1179:$Q$1179</definedName>
    <definedName name="FS_F_VW_01_35097_3_20328_11__JV_FS_REC_">[22]Import!$B$1179:$Q$1179</definedName>
    <definedName name="FS_F_VW_01_35097_3_20328_2__JV_FS_BAUSTUFE_ANGEBOTE_WAE_" localSheetId="18">[23]Import!$B$349:$E$349</definedName>
    <definedName name="FS_F_VW_01_35097_3_20328_2__JV_FS_BAUSTUFE_ANGEBOTE_WAE_" localSheetId="16">[23]Import!$B$349:$E$349</definedName>
    <definedName name="FS_F_VW_01_35097_3_20328_2__JV_FS_BAUSTUFE_ANGEBOTE_WAE_" localSheetId="21">[23]Import!$B$349:$E$349</definedName>
    <definedName name="FS_F_VW_01_35097_3_20328_2__JV_FS_BAUSTUFE_ANGEBOTE_WAE_" localSheetId="20">[23]Import!$B$349:$E$349</definedName>
    <definedName name="FS_F_VW_01_35097_3_20328_2__JV_FS_BAUSTUFE_ANGEBOTE_WAE_">[22]Import!$B$349:$E$349</definedName>
    <definedName name="FS_F_VW_01_35097_3_20328_28__JV_FS_REC_" localSheetId="18">[23]Import!$B$1180:$Q$1180</definedName>
    <definedName name="FS_F_VW_01_35097_3_20328_28__JV_FS_REC_" localSheetId="16">[23]Import!$B$1180:$Q$1180</definedName>
    <definedName name="FS_F_VW_01_35097_3_20328_28__JV_FS_REC_" localSheetId="21">[23]Import!$B$1180:$Q$1180</definedName>
    <definedName name="FS_F_VW_01_35097_3_20328_28__JV_FS_REC_" localSheetId="20">[23]Import!$B$1180:$Q$1180</definedName>
    <definedName name="FS_F_VW_01_35097_3_20328_28__JV_FS_REC_">[22]Import!$B$1180:$Q$1180</definedName>
    <definedName name="FS_F_VW_01_35097_3_20328_37__JV_FS_REC_" localSheetId="18">[23]Import!$B$1181:$Q$1181</definedName>
    <definedName name="FS_F_VW_01_35097_3_20328_37__JV_FS_REC_" localSheetId="16">[23]Import!$B$1181:$Q$1181</definedName>
    <definedName name="FS_F_VW_01_35097_3_20328_37__JV_FS_REC_" localSheetId="21">[23]Import!$B$1181:$Q$1181</definedName>
    <definedName name="FS_F_VW_01_35097_3_20328_37__JV_FS_REC_" localSheetId="20">[23]Import!$B$1181:$Q$1181</definedName>
    <definedName name="FS_F_VW_01_35097_3_20328_37__JV_FS_REC_">[22]Import!$B$1181:$Q$1181</definedName>
    <definedName name="FS_F_VW_01_35097_3_20328_46__JV_FS_REC_" localSheetId="18">[23]Import!$B$1182:$Q$1182</definedName>
    <definedName name="FS_F_VW_01_35097_3_20328_46__JV_FS_REC_" localSheetId="16">[23]Import!$B$1182:$Q$1182</definedName>
    <definedName name="FS_F_VW_01_35097_3_20328_46__JV_FS_REC_" localSheetId="21">[23]Import!$B$1182:$Q$1182</definedName>
    <definedName name="FS_F_VW_01_35097_3_20328_46__JV_FS_REC_" localSheetId="20">[23]Import!$B$1182:$Q$1182</definedName>
    <definedName name="FS_F_VW_01_35097_3_20328_46__JV_FS_REC_">[22]Import!$B$1182:$Q$1182</definedName>
    <definedName name="FS_F_VW_01_35097_3_20328_68__JV_FS_REC_" localSheetId="18">[23]Import!$B$1183:$Q$1183</definedName>
    <definedName name="FS_F_VW_01_35097_3_20328_68__JV_FS_REC_" localSheetId="16">[23]Import!$B$1183:$Q$1183</definedName>
    <definedName name="FS_F_VW_01_35097_3_20328_68__JV_FS_REC_" localSheetId="21">[23]Import!$B$1183:$Q$1183</definedName>
    <definedName name="FS_F_VW_01_35097_3_20328_68__JV_FS_REC_" localSheetId="20">[23]Import!$B$1183:$Q$1183</definedName>
    <definedName name="FS_F_VW_01_35097_3_20328_68__JV_FS_REC_">[22]Import!$B$1183:$Q$1183</definedName>
    <definedName name="FS_F_VW_01_35097_3_20328_EUR__JV_FS_PR_EX_RATES_DATUM_REC_" localSheetId="18">[23]Import!$B$827:$F$827</definedName>
    <definedName name="FS_F_VW_01_35097_3_20328_EUR__JV_FS_PR_EX_RATES_DATUM_REC_" localSheetId="16">[23]Import!$B$827:$F$827</definedName>
    <definedName name="FS_F_VW_01_35097_3_20328_EUR__JV_FS_PR_EX_RATES_DATUM_REC_" localSheetId="21">[23]Import!$B$827:$F$827</definedName>
    <definedName name="FS_F_VW_01_35097_3_20328_EUR__JV_FS_PR_EX_RATES_DATUM_REC_" localSheetId="20">[23]Import!$B$827:$F$827</definedName>
    <definedName name="FS_F_VW_01_35097_3_20328_EUR__JV_FS_PR_EX_RATES_DATUM_REC_">[22]Import!$B$827:$F$827</definedName>
    <definedName name="FS_F_VW_01_35097_3_20328_VW__JV_FS_BIDDERS_" localSheetId="18">[23]Import!$B$934:$L$934</definedName>
    <definedName name="FS_F_VW_01_35097_3_20328_VW__JV_FS_BIDDERS_" localSheetId="16">[23]Import!$B$934:$L$934</definedName>
    <definedName name="FS_F_VW_01_35097_3_20328_VW__JV_FS_BIDDERS_" localSheetId="21">[23]Import!$B$934:$L$934</definedName>
    <definedName name="FS_F_VW_01_35097_3_20328_VW__JV_FS_BIDDERS_" localSheetId="20">[23]Import!$B$934:$L$934</definedName>
    <definedName name="FS_F_VW_01_35097_3_20328_VW__JV_FS_BIDDERS_">[22]Import!$B$934:$L$934</definedName>
    <definedName name="FS_F_VW_01_35097_3_2261__JV_FS_RV_AVG_PROTODATA_" localSheetId="18">[23]Import!$B$506:$E$506</definedName>
    <definedName name="FS_F_VW_01_35097_3_2261__JV_FS_RV_AVG_PROTODATA_" localSheetId="16">[23]Import!$B$506:$E$506</definedName>
    <definedName name="FS_F_VW_01_35097_3_2261__JV_FS_RV_AVG_PROTODATA_" localSheetId="21">[23]Import!$B$506:$E$506</definedName>
    <definedName name="FS_F_VW_01_35097_3_2261__JV_FS_RV_AVG_PROTODATA_" localSheetId="20">[23]Import!$B$506:$E$506</definedName>
    <definedName name="FS_F_VW_01_35097_3_2261__JV_FS_RV_AVG_PROTODATA_">[22]Import!$B$506:$E$506</definedName>
    <definedName name="FS_F_VW_01_35097_3_2261_1__JV_FS_BAUSTUFE_ANGEBOTE_WAE_" localSheetId="18">[23]Import!$B$324:$E$324</definedName>
    <definedName name="FS_F_VW_01_35097_3_2261_1__JV_FS_BAUSTUFE_ANGEBOTE_WAE_" localSheetId="16">[23]Import!$B$324:$E$324</definedName>
    <definedName name="FS_F_VW_01_35097_3_2261_1__JV_FS_BAUSTUFE_ANGEBOTE_WAE_" localSheetId="21">[23]Import!$B$324:$E$324</definedName>
    <definedName name="FS_F_VW_01_35097_3_2261_1__JV_FS_BAUSTUFE_ANGEBOTE_WAE_" localSheetId="20">[23]Import!$B$324:$E$324</definedName>
    <definedName name="FS_F_VW_01_35097_3_2261_1__JV_FS_BAUSTUFE_ANGEBOTE_WAE_">[22]Import!$B$324:$E$324</definedName>
    <definedName name="FS_F_VW_01_35097_3_2261_11__JV_FS_REC_" localSheetId="18">[23]Import!$B$1149:$Q$1149</definedName>
    <definedName name="FS_F_VW_01_35097_3_2261_11__JV_FS_REC_" localSheetId="16">[23]Import!$B$1149:$Q$1149</definedName>
    <definedName name="FS_F_VW_01_35097_3_2261_11__JV_FS_REC_" localSheetId="21">[23]Import!$B$1149:$Q$1149</definedName>
    <definedName name="FS_F_VW_01_35097_3_2261_11__JV_FS_REC_" localSheetId="20">[23]Import!$B$1149:$Q$1149</definedName>
    <definedName name="FS_F_VW_01_35097_3_2261_11__JV_FS_REC_">[22]Import!$B$1149:$Q$1149</definedName>
    <definedName name="FS_F_VW_01_35097_3_2261_2__JV_FS_BAUSTUFE_ANGEBOTE_WAE_" localSheetId="18">[23]Import!$B$325:$E$325</definedName>
    <definedName name="FS_F_VW_01_35097_3_2261_2__JV_FS_BAUSTUFE_ANGEBOTE_WAE_" localSheetId="16">[23]Import!$B$325:$E$325</definedName>
    <definedName name="FS_F_VW_01_35097_3_2261_2__JV_FS_BAUSTUFE_ANGEBOTE_WAE_" localSheetId="21">[23]Import!$B$325:$E$325</definedName>
    <definedName name="FS_F_VW_01_35097_3_2261_2__JV_FS_BAUSTUFE_ANGEBOTE_WAE_" localSheetId="20">[23]Import!$B$325:$E$325</definedName>
    <definedName name="FS_F_VW_01_35097_3_2261_2__JV_FS_BAUSTUFE_ANGEBOTE_WAE_">[22]Import!$B$325:$E$325</definedName>
    <definedName name="FS_F_VW_01_35097_3_2261_28__JV_FS_REC_" localSheetId="18">[23]Import!$B$1150:$Q$1150</definedName>
    <definedName name="FS_F_VW_01_35097_3_2261_28__JV_FS_REC_" localSheetId="16">[23]Import!$B$1150:$Q$1150</definedName>
    <definedName name="FS_F_VW_01_35097_3_2261_28__JV_FS_REC_" localSheetId="21">[23]Import!$B$1150:$Q$1150</definedName>
    <definedName name="FS_F_VW_01_35097_3_2261_28__JV_FS_REC_" localSheetId="20">[23]Import!$B$1150:$Q$1150</definedName>
    <definedName name="FS_F_VW_01_35097_3_2261_28__JV_FS_REC_">[22]Import!$B$1150:$Q$1150</definedName>
    <definedName name="FS_F_VW_01_35097_3_2261_37__JV_FS_REC_" localSheetId="18">[23]Import!$B$1151:$Q$1151</definedName>
    <definedName name="FS_F_VW_01_35097_3_2261_37__JV_FS_REC_" localSheetId="16">[23]Import!$B$1151:$Q$1151</definedName>
    <definedName name="FS_F_VW_01_35097_3_2261_37__JV_FS_REC_" localSheetId="21">[23]Import!$B$1151:$Q$1151</definedName>
    <definedName name="FS_F_VW_01_35097_3_2261_37__JV_FS_REC_" localSheetId="20">[23]Import!$B$1151:$Q$1151</definedName>
    <definedName name="FS_F_VW_01_35097_3_2261_37__JV_FS_REC_">[22]Import!$B$1151:$Q$1151</definedName>
    <definedName name="FS_F_VW_01_35097_3_2261_46__JV_FS_REC_" localSheetId="18">[23]Import!$B$1152:$Q$1152</definedName>
    <definedName name="FS_F_VW_01_35097_3_2261_46__JV_FS_REC_" localSheetId="16">[23]Import!$B$1152:$Q$1152</definedName>
    <definedName name="FS_F_VW_01_35097_3_2261_46__JV_FS_REC_" localSheetId="21">[23]Import!$B$1152:$Q$1152</definedName>
    <definedName name="FS_F_VW_01_35097_3_2261_46__JV_FS_REC_" localSheetId="20">[23]Import!$B$1152:$Q$1152</definedName>
    <definedName name="FS_F_VW_01_35097_3_2261_46__JV_FS_REC_">[22]Import!$B$1152:$Q$1152</definedName>
    <definedName name="FS_F_VW_01_35097_3_2261_68__JV_FS_REC_" localSheetId="18">[23]Import!$B$1153:$Q$1153</definedName>
    <definedName name="FS_F_VW_01_35097_3_2261_68__JV_FS_REC_" localSheetId="16">[23]Import!$B$1153:$Q$1153</definedName>
    <definedName name="FS_F_VW_01_35097_3_2261_68__JV_FS_REC_" localSheetId="21">[23]Import!$B$1153:$Q$1153</definedName>
    <definedName name="FS_F_VW_01_35097_3_2261_68__JV_FS_REC_" localSheetId="20">[23]Import!$B$1153:$Q$1153</definedName>
    <definedName name="FS_F_VW_01_35097_3_2261_68__JV_FS_REC_">[22]Import!$B$1153:$Q$1153</definedName>
    <definedName name="FS_F_VW_01_35097_3_2261_EUR__JV_FS_PR_EX_RATES_DATUM_REC_" localSheetId="18">[23]Import!$B$815:$F$815</definedName>
    <definedName name="FS_F_VW_01_35097_3_2261_EUR__JV_FS_PR_EX_RATES_DATUM_REC_" localSheetId="16">[23]Import!$B$815:$F$815</definedName>
    <definedName name="FS_F_VW_01_35097_3_2261_EUR__JV_FS_PR_EX_RATES_DATUM_REC_" localSheetId="21">[23]Import!$B$815:$F$815</definedName>
    <definedName name="FS_F_VW_01_35097_3_2261_EUR__JV_FS_PR_EX_RATES_DATUM_REC_" localSheetId="20">[23]Import!$B$815:$F$815</definedName>
    <definedName name="FS_F_VW_01_35097_3_2261_EUR__JV_FS_PR_EX_RATES_DATUM_REC_">[22]Import!$B$815:$F$815</definedName>
    <definedName name="FS_F_VW_01_35097_3_2261_VW__JV_FS_BIDDERS_" localSheetId="18">[23]Import!$B$939:$L$939</definedName>
    <definedName name="FS_F_VW_01_35097_3_2261_VW__JV_FS_BIDDERS_" localSheetId="16">[23]Import!$B$939:$L$939</definedName>
    <definedName name="FS_F_VW_01_35097_3_2261_VW__JV_FS_BIDDERS_" localSheetId="21">[23]Import!$B$939:$L$939</definedName>
    <definedName name="FS_F_VW_01_35097_3_2261_VW__JV_FS_BIDDERS_" localSheetId="20">[23]Import!$B$939:$L$939</definedName>
    <definedName name="FS_F_VW_01_35097_3_2261_VW__JV_FS_BIDDERS_">[22]Import!$B$939:$L$939</definedName>
    <definedName name="FS_F_VW_01_35097_3_23586__JV_FS_RV_AVG_PROTODATA_" localSheetId="18">[23]Import!$B$519:$E$519</definedName>
    <definedName name="FS_F_VW_01_35097_3_23586__JV_FS_RV_AVG_PROTODATA_" localSheetId="16">[23]Import!$B$519:$E$519</definedName>
    <definedName name="FS_F_VW_01_35097_3_23586__JV_FS_RV_AVG_PROTODATA_" localSheetId="21">[23]Import!$B$519:$E$519</definedName>
    <definedName name="FS_F_VW_01_35097_3_23586__JV_FS_RV_AVG_PROTODATA_" localSheetId="20">[23]Import!$B$519:$E$519</definedName>
    <definedName name="FS_F_VW_01_35097_3_23586__JV_FS_RV_AVG_PROTODATA_">[22]Import!$B$519:$E$519</definedName>
    <definedName name="FS_F_VW_01_35097_3_23586_1__JV_FS_BAUSTUFE_ANGEBOTE_WAE_" localSheetId="18">[23]Import!$B$350:$E$350</definedName>
    <definedName name="FS_F_VW_01_35097_3_23586_1__JV_FS_BAUSTUFE_ANGEBOTE_WAE_" localSheetId="16">[23]Import!$B$350:$E$350</definedName>
    <definedName name="FS_F_VW_01_35097_3_23586_1__JV_FS_BAUSTUFE_ANGEBOTE_WAE_" localSheetId="21">[23]Import!$B$350:$E$350</definedName>
    <definedName name="FS_F_VW_01_35097_3_23586_1__JV_FS_BAUSTUFE_ANGEBOTE_WAE_" localSheetId="20">[23]Import!$B$350:$E$350</definedName>
    <definedName name="FS_F_VW_01_35097_3_23586_1__JV_FS_BAUSTUFE_ANGEBOTE_WAE_">[22]Import!$B$350:$E$350</definedName>
    <definedName name="FS_F_VW_01_35097_3_23586_11__JV_FS_REC_" localSheetId="18">[23]Import!$B$1184:$Q$1184</definedName>
    <definedName name="FS_F_VW_01_35097_3_23586_11__JV_FS_REC_" localSheetId="16">[23]Import!$B$1184:$Q$1184</definedName>
    <definedName name="FS_F_VW_01_35097_3_23586_11__JV_FS_REC_" localSheetId="21">[23]Import!$B$1184:$Q$1184</definedName>
    <definedName name="FS_F_VW_01_35097_3_23586_11__JV_FS_REC_" localSheetId="20">[23]Import!$B$1184:$Q$1184</definedName>
    <definedName name="FS_F_VW_01_35097_3_23586_11__JV_FS_REC_">[22]Import!$B$1184:$Q$1184</definedName>
    <definedName name="FS_F_VW_01_35097_3_23586_2__JV_FS_BAUSTUFE_ANGEBOTE_WAE_" localSheetId="18">[23]Import!$B$351:$E$351</definedName>
    <definedName name="FS_F_VW_01_35097_3_23586_2__JV_FS_BAUSTUFE_ANGEBOTE_WAE_" localSheetId="16">[23]Import!$B$351:$E$351</definedName>
    <definedName name="FS_F_VW_01_35097_3_23586_2__JV_FS_BAUSTUFE_ANGEBOTE_WAE_" localSheetId="21">[23]Import!$B$351:$E$351</definedName>
    <definedName name="FS_F_VW_01_35097_3_23586_2__JV_FS_BAUSTUFE_ANGEBOTE_WAE_" localSheetId="20">[23]Import!$B$351:$E$351</definedName>
    <definedName name="FS_F_VW_01_35097_3_23586_2__JV_FS_BAUSTUFE_ANGEBOTE_WAE_">[22]Import!$B$351:$E$351</definedName>
    <definedName name="FS_F_VW_01_35097_3_23586_28__JV_FS_REC_" localSheetId="18">[23]Import!$B$1185:$Q$1185</definedName>
    <definedName name="FS_F_VW_01_35097_3_23586_28__JV_FS_REC_" localSheetId="16">[23]Import!$B$1185:$Q$1185</definedName>
    <definedName name="FS_F_VW_01_35097_3_23586_28__JV_FS_REC_" localSheetId="21">[23]Import!$B$1185:$Q$1185</definedName>
    <definedName name="FS_F_VW_01_35097_3_23586_28__JV_FS_REC_" localSheetId="20">[23]Import!$B$1185:$Q$1185</definedName>
    <definedName name="FS_F_VW_01_35097_3_23586_28__JV_FS_REC_">[22]Import!$B$1185:$Q$1185</definedName>
    <definedName name="FS_F_VW_01_35097_3_23586_37__JV_FS_REC_" localSheetId="18">[23]Import!$B$1186:$Q$1186</definedName>
    <definedName name="FS_F_VW_01_35097_3_23586_37__JV_FS_REC_" localSheetId="16">[23]Import!$B$1186:$Q$1186</definedName>
    <definedName name="FS_F_VW_01_35097_3_23586_37__JV_FS_REC_" localSheetId="21">[23]Import!$B$1186:$Q$1186</definedName>
    <definedName name="FS_F_VW_01_35097_3_23586_37__JV_FS_REC_" localSheetId="20">[23]Import!$B$1186:$Q$1186</definedName>
    <definedName name="FS_F_VW_01_35097_3_23586_37__JV_FS_REC_">[22]Import!$B$1186:$Q$1186</definedName>
    <definedName name="FS_F_VW_01_35097_3_23586_46__JV_FS_REC_" localSheetId="18">[23]Import!$B$1187:$Q$1187</definedName>
    <definedName name="FS_F_VW_01_35097_3_23586_46__JV_FS_REC_" localSheetId="16">[23]Import!$B$1187:$Q$1187</definedName>
    <definedName name="FS_F_VW_01_35097_3_23586_46__JV_FS_REC_" localSheetId="21">[23]Import!$B$1187:$Q$1187</definedName>
    <definedName name="FS_F_VW_01_35097_3_23586_46__JV_FS_REC_" localSheetId="20">[23]Import!$B$1187:$Q$1187</definedName>
    <definedName name="FS_F_VW_01_35097_3_23586_46__JV_FS_REC_">[22]Import!$B$1187:$Q$1187</definedName>
    <definedName name="FS_F_VW_01_35097_3_23586_68__JV_FS_REC_" localSheetId="18">[23]Import!$B$1188:$Q$1188</definedName>
    <definedName name="FS_F_VW_01_35097_3_23586_68__JV_FS_REC_" localSheetId="16">[23]Import!$B$1188:$Q$1188</definedName>
    <definedName name="FS_F_VW_01_35097_3_23586_68__JV_FS_REC_" localSheetId="21">[23]Import!$B$1188:$Q$1188</definedName>
    <definedName name="FS_F_VW_01_35097_3_23586_68__JV_FS_REC_" localSheetId="20">[23]Import!$B$1188:$Q$1188</definedName>
    <definedName name="FS_F_VW_01_35097_3_23586_68__JV_FS_REC_">[22]Import!$B$1188:$Q$1188</definedName>
    <definedName name="FS_F_VW_01_35097_3_23586_EUR__JV_FS_PR_EX_RATES_DATUM_REC_" localSheetId="18">[23]Import!$B$828:$F$828</definedName>
    <definedName name="FS_F_VW_01_35097_3_23586_EUR__JV_FS_PR_EX_RATES_DATUM_REC_" localSheetId="16">[23]Import!$B$828:$F$828</definedName>
    <definedName name="FS_F_VW_01_35097_3_23586_EUR__JV_FS_PR_EX_RATES_DATUM_REC_" localSheetId="21">[23]Import!$B$828:$F$828</definedName>
    <definedName name="FS_F_VW_01_35097_3_23586_EUR__JV_FS_PR_EX_RATES_DATUM_REC_" localSheetId="20">[23]Import!$B$828:$F$828</definedName>
    <definedName name="FS_F_VW_01_35097_3_23586_EUR__JV_FS_PR_EX_RATES_DATUM_REC_">[22]Import!$B$828:$F$828</definedName>
    <definedName name="FS_F_VW_01_35097_3_23586_HA__JV_FS_BIDDERS_" localSheetId="18">[23]Import!$B$955:$L$955</definedName>
    <definedName name="FS_F_VW_01_35097_3_23586_HA__JV_FS_BIDDERS_" localSheetId="16">[23]Import!$B$955:$L$955</definedName>
    <definedName name="FS_F_VW_01_35097_3_23586_HA__JV_FS_BIDDERS_" localSheetId="21">[23]Import!$B$955:$L$955</definedName>
    <definedName name="FS_F_VW_01_35097_3_23586_HA__JV_FS_BIDDERS_" localSheetId="20">[23]Import!$B$955:$L$955</definedName>
    <definedName name="FS_F_VW_01_35097_3_23586_HA__JV_FS_BIDDERS_">[22]Import!$B$955:$L$955</definedName>
    <definedName name="FS_F_VW_01_35097_3_24968__JV_FS_RV_AVG_PROTODATA_" localSheetId="18">[23]Import!$B$520:$E$520</definedName>
    <definedName name="FS_F_VW_01_35097_3_24968__JV_FS_RV_AVG_PROTODATA_" localSheetId="16">[23]Import!$B$520:$E$520</definedName>
    <definedName name="FS_F_VW_01_35097_3_24968__JV_FS_RV_AVG_PROTODATA_" localSheetId="21">[23]Import!$B$520:$E$520</definedName>
    <definedName name="FS_F_VW_01_35097_3_24968__JV_FS_RV_AVG_PROTODATA_" localSheetId="20">[23]Import!$B$520:$E$520</definedName>
    <definedName name="FS_F_VW_01_35097_3_24968__JV_FS_RV_AVG_PROTODATA_">[22]Import!$B$520:$E$520</definedName>
    <definedName name="FS_F_VW_01_35097_3_24968_1__JV_FS_BAUSTUFE_ANGEBOTE_WAE_" localSheetId="18">[23]Import!$B$352:$E$352</definedName>
    <definedName name="FS_F_VW_01_35097_3_24968_1__JV_FS_BAUSTUFE_ANGEBOTE_WAE_" localSheetId="16">[23]Import!$B$352:$E$352</definedName>
    <definedName name="FS_F_VW_01_35097_3_24968_1__JV_FS_BAUSTUFE_ANGEBOTE_WAE_" localSheetId="21">[23]Import!$B$352:$E$352</definedName>
    <definedName name="FS_F_VW_01_35097_3_24968_1__JV_FS_BAUSTUFE_ANGEBOTE_WAE_" localSheetId="20">[23]Import!$B$352:$E$352</definedName>
    <definedName name="FS_F_VW_01_35097_3_24968_1__JV_FS_BAUSTUFE_ANGEBOTE_WAE_">[22]Import!$B$352:$E$352</definedName>
    <definedName name="FS_F_VW_01_35097_3_24968_2__JV_FS_BAUSTUFE_ANGEBOTE_WAE_" localSheetId="18">[23]Import!$B$353:$E$353</definedName>
    <definedName name="FS_F_VW_01_35097_3_24968_2__JV_FS_BAUSTUFE_ANGEBOTE_WAE_" localSheetId="16">[23]Import!$B$353:$E$353</definedName>
    <definedName name="FS_F_VW_01_35097_3_24968_2__JV_FS_BAUSTUFE_ANGEBOTE_WAE_" localSheetId="21">[23]Import!$B$353:$E$353</definedName>
    <definedName name="FS_F_VW_01_35097_3_24968_2__JV_FS_BAUSTUFE_ANGEBOTE_WAE_" localSheetId="20">[23]Import!$B$353:$E$353</definedName>
    <definedName name="FS_F_VW_01_35097_3_24968_2__JV_FS_BAUSTUFE_ANGEBOTE_WAE_">[22]Import!$B$353:$E$353</definedName>
    <definedName name="FS_F_VW_01_35097_3_24968_EUR__JV_FS_PR_EX_RATES_DATUM_REC_" localSheetId="18">[23]Import!$B$829:$F$829</definedName>
    <definedName name="FS_F_VW_01_35097_3_24968_EUR__JV_FS_PR_EX_RATES_DATUM_REC_" localSheetId="16">[23]Import!$B$829:$F$829</definedName>
    <definedName name="FS_F_VW_01_35097_3_24968_EUR__JV_FS_PR_EX_RATES_DATUM_REC_" localSheetId="21">[23]Import!$B$829:$F$829</definedName>
    <definedName name="FS_F_VW_01_35097_3_24968_EUR__JV_FS_PR_EX_RATES_DATUM_REC_" localSheetId="20">[23]Import!$B$829:$F$829</definedName>
    <definedName name="FS_F_VW_01_35097_3_24968_EUR__JV_FS_PR_EX_RATES_DATUM_REC_">[22]Import!$B$829:$F$829</definedName>
    <definedName name="FS_F_VW_01_35097_3_24968_US__JV_FS_BIDDERS_" localSheetId="18">[23]Import!$B$930:$L$930</definedName>
    <definedName name="FS_F_VW_01_35097_3_24968_US__JV_FS_BIDDERS_" localSheetId="16">[23]Import!$B$930:$L$930</definedName>
    <definedName name="FS_F_VW_01_35097_3_24968_US__JV_FS_BIDDERS_" localSheetId="21">[23]Import!$B$930:$L$930</definedName>
    <definedName name="FS_F_VW_01_35097_3_24968_US__JV_FS_BIDDERS_" localSheetId="20">[23]Import!$B$930:$L$930</definedName>
    <definedName name="FS_F_VW_01_35097_3_24968_US__JV_FS_BIDDERS_">[22]Import!$B$930:$L$930</definedName>
    <definedName name="FS_F_VW_01_35097_3_24969__JV_FS_RV_AVG_PROTODATA_" localSheetId="18">[23]Import!$B$521:$E$521</definedName>
    <definedName name="FS_F_VW_01_35097_3_24969__JV_FS_RV_AVG_PROTODATA_" localSheetId="16">[23]Import!$B$521:$E$521</definedName>
    <definedName name="FS_F_VW_01_35097_3_24969__JV_FS_RV_AVG_PROTODATA_" localSheetId="21">[23]Import!$B$521:$E$521</definedName>
    <definedName name="FS_F_VW_01_35097_3_24969__JV_FS_RV_AVG_PROTODATA_" localSheetId="20">[23]Import!$B$521:$E$521</definedName>
    <definedName name="FS_F_VW_01_35097_3_24969__JV_FS_RV_AVG_PROTODATA_">[22]Import!$B$521:$E$521</definedName>
    <definedName name="FS_F_VW_01_35097_3_24969_1__JV_FS_BAUSTUFE_ANGEBOTE_WAE_" localSheetId="18">[23]Import!$B$354:$E$354</definedName>
    <definedName name="FS_F_VW_01_35097_3_24969_1__JV_FS_BAUSTUFE_ANGEBOTE_WAE_" localSheetId="16">[23]Import!$B$354:$E$354</definedName>
    <definedName name="FS_F_VW_01_35097_3_24969_1__JV_FS_BAUSTUFE_ANGEBOTE_WAE_" localSheetId="21">[23]Import!$B$354:$E$354</definedName>
    <definedName name="FS_F_VW_01_35097_3_24969_1__JV_FS_BAUSTUFE_ANGEBOTE_WAE_" localSheetId="20">[23]Import!$B$354:$E$354</definedName>
    <definedName name="FS_F_VW_01_35097_3_24969_1__JV_FS_BAUSTUFE_ANGEBOTE_WAE_">[22]Import!$B$354:$E$354</definedName>
    <definedName name="FS_F_VW_01_35097_3_24969_11__JV_FS_REC_" localSheetId="18">[23]Import!$B$1189:$Q$1189</definedName>
    <definedName name="FS_F_VW_01_35097_3_24969_11__JV_FS_REC_" localSheetId="16">[23]Import!$B$1189:$Q$1189</definedName>
    <definedName name="FS_F_VW_01_35097_3_24969_11__JV_FS_REC_" localSheetId="21">[23]Import!$B$1189:$Q$1189</definedName>
    <definedName name="FS_F_VW_01_35097_3_24969_11__JV_FS_REC_" localSheetId="20">[23]Import!$B$1189:$Q$1189</definedName>
    <definedName name="FS_F_VW_01_35097_3_24969_11__JV_FS_REC_">[22]Import!$B$1189:$Q$1189</definedName>
    <definedName name="FS_F_VW_01_35097_3_24969_2__JV_FS_BAUSTUFE_ANGEBOTE_WAE_" localSheetId="18">[23]Import!$B$355:$E$355</definedName>
    <definedName name="FS_F_VW_01_35097_3_24969_2__JV_FS_BAUSTUFE_ANGEBOTE_WAE_" localSheetId="16">[23]Import!$B$355:$E$355</definedName>
    <definedName name="FS_F_VW_01_35097_3_24969_2__JV_FS_BAUSTUFE_ANGEBOTE_WAE_" localSheetId="21">[23]Import!$B$355:$E$355</definedName>
    <definedName name="FS_F_VW_01_35097_3_24969_2__JV_FS_BAUSTUFE_ANGEBOTE_WAE_" localSheetId="20">[23]Import!$B$355:$E$355</definedName>
    <definedName name="FS_F_VW_01_35097_3_24969_2__JV_FS_BAUSTUFE_ANGEBOTE_WAE_">[22]Import!$B$355:$E$355</definedName>
    <definedName name="FS_F_VW_01_35097_3_24969_28__JV_FS_REC_" localSheetId="18">[23]Import!$B$1190:$Q$1190</definedName>
    <definedName name="FS_F_VW_01_35097_3_24969_28__JV_FS_REC_" localSheetId="16">[23]Import!$B$1190:$Q$1190</definedName>
    <definedName name="FS_F_VW_01_35097_3_24969_28__JV_FS_REC_" localSheetId="21">[23]Import!$B$1190:$Q$1190</definedName>
    <definedName name="FS_F_VW_01_35097_3_24969_28__JV_FS_REC_" localSheetId="20">[23]Import!$B$1190:$Q$1190</definedName>
    <definedName name="FS_F_VW_01_35097_3_24969_28__JV_FS_REC_">[22]Import!$B$1190:$Q$1190</definedName>
    <definedName name="FS_F_VW_01_35097_3_24969_37__JV_FS_REC_" localSheetId="18">[23]Import!$B$1191:$Q$1191</definedName>
    <definedName name="FS_F_VW_01_35097_3_24969_37__JV_FS_REC_" localSheetId="16">[23]Import!$B$1191:$Q$1191</definedName>
    <definedName name="FS_F_VW_01_35097_3_24969_37__JV_FS_REC_" localSheetId="21">[23]Import!$B$1191:$Q$1191</definedName>
    <definedName name="FS_F_VW_01_35097_3_24969_37__JV_FS_REC_" localSheetId="20">[23]Import!$B$1191:$Q$1191</definedName>
    <definedName name="FS_F_VW_01_35097_3_24969_37__JV_FS_REC_">[22]Import!$B$1191:$Q$1191</definedName>
    <definedName name="FS_F_VW_01_35097_3_24969_46__JV_FS_REC_" localSheetId="18">[23]Import!$B$1192:$Q$1192</definedName>
    <definedName name="FS_F_VW_01_35097_3_24969_46__JV_FS_REC_" localSheetId="16">[23]Import!$B$1192:$Q$1192</definedName>
    <definedName name="FS_F_VW_01_35097_3_24969_46__JV_FS_REC_" localSheetId="21">[23]Import!$B$1192:$Q$1192</definedName>
    <definedName name="FS_F_VW_01_35097_3_24969_46__JV_FS_REC_" localSheetId="20">[23]Import!$B$1192:$Q$1192</definedName>
    <definedName name="FS_F_VW_01_35097_3_24969_46__JV_FS_REC_">[22]Import!$B$1192:$Q$1192</definedName>
    <definedName name="FS_F_VW_01_35097_3_24969_68__JV_FS_REC_" localSheetId="18">[23]Import!$B$1193:$Q$1193</definedName>
    <definedName name="FS_F_VW_01_35097_3_24969_68__JV_FS_REC_" localSheetId="16">[23]Import!$B$1193:$Q$1193</definedName>
    <definedName name="FS_F_VW_01_35097_3_24969_68__JV_FS_REC_" localSheetId="21">[23]Import!$B$1193:$Q$1193</definedName>
    <definedName name="FS_F_VW_01_35097_3_24969_68__JV_FS_REC_" localSheetId="20">[23]Import!$B$1193:$Q$1193</definedName>
    <definedName name="FS_F_VW_01_35097_3_24969_68__JV_FS_REC_">[22]Import!$B$1193:$Q$1193</definedName>
    <definedName name="FS_F_VW_01_35097_3_24969_EUR__JV_FS_PR_EX_RATES_DATUM_REC_" localSheetId="18">[23]Import!$B$830:$F$830</definedName>
    <definedName name="FS_F_VW_01_35097_3_24969_EUR__JV_FS_PR_EX_RATES_DATUM_REC_" localSheetId="16">[23]Import!$B$830:$F$830</definedName>
    <definedName name="FS_F_VW_01_35097_3_24969_EUR__JV_FS_PR_EX_RATES_DATUM_REC_" localSheetId="21">[23]Import!$B$830:$F$830</definedName>
    <definedName name="FS_F_VW_01_35097_3_24969_EUR__JV_FS_PR_EX_RATES_DATUM_REC_" localSheetId="20">[23]Import!$B$830:$F$830</definedName>
    <definedName name="FS_F_VW_01_35097_3_24969_EUR__JV_FS_PR_EX_RATES_DATUM_REC_">[22]Import!$B$830:$F$830</definedName>
    <definedName name="FS_F_VW_01_35097_3_24969_US__JV_FS_BIDDERS_" localSheetId="18">[23]Import!$B$951:$L$951</definedName>
    <definedName name="FS_F_VW_01_35097_3_24969_US__JV_FS_BIDDERS_" localSheetId="16">[23]Import!$B$951:$L$951</definedName>
    <definedName name="FS_F_VW_01_35097_3_24969_US__JV_FS_BIDDERS_" localSheetId="21">[23]Import!$B$951:$L$951</definedName>
    <definedName name="FS_F_VW_01_35097_3_24969_US__JV_FS_BIDDERS_" localSheetId="20">[23]Import!$B$951:$L$951</definedName>
    <definedName name="FS_F_VW_01_35097_3_24969_US__JV_FS_BIDDERS_">[22]Import!$B$951:$L$951</definedName>
    <definedName name="FS_F_VW_01_35097_3_25756__JV_FS_RV_AVG_PROTODATA_" localSheetId="18">[23]Import!$B$522:$E$522</definedName>
    <definedName name="FS_F_VW_01_35097_3_25756__JV_FS_RV_AVG_PROTODATA_" localSheetId="16">[23]Import!$B$522:$E$522</definedName>
    <definedName name="FS_F_VW_01_35097_3_25756__JV_FS_RV_AVG_PROTODATA_" localSheetId="21">[23]Import!$B$522:$E$522</definedName>
    <definedName name="FS_F_VW_01_35097_3_25756__JV_FS_RV_AVG_PROTODATA_" localSheetId="20">[23]Import!$B$522:$E$522</definedName>
    <definedName name="FS_F_VW_01_35097_3_25756__JV_FS_RV_AVG_PROTODATA_">[22]Import!$B$522:$E$522</definedName>
    <definedName name="FS_F_VW_01_35097_3_25756_1__JV_FS_BAUSTUFE_ANGEBOTE_WAE_" localSheetId="18">[23]Import!$B$356:$E$356</definedName>
    <definedName name="FS_F_VW_01_35097_3_25756_1__JV_FS_BAUSTUFE_ANGEBOTE_WAE_" localSheetId="16">[23]Import!$B$356:$E$356</definedName>
    <definedName name="FS_F_VW_01_35097_3_25756_1__JV_FS_BAUSTUFE_ANGEBOTE_WAE_" localSheetId="21">[23]Import!$B$356:$E$356</definedName>
    <definedName name="FS_F_VW_01_35097_3_25756_1__JV_FS_BAUSTUFE_ANGEBOTE_WAE_" localSheetId="20">[23]Import!$B$356:$E$356</definedName>
    <definedName name="FS_F_VW_01_35097_3_25756_1__JV_FS_BAUSTUFE_ANGEBOTE_WAE_">[22]Import!$B$356:$E$356</definedName>
    <definedName name="FS_F_VW_01_35097_3_25756_2__JV_FS_BAUSTUFE_ANGEBOTE_WAE_" localSheetId="18">[23]Import!$B$357:$E$357</definedName>
    <definedName name="FS_F_VW_01_35097_3_25756_2__JV_FS_BAUSTUFE_ANGEBOTE_WAE_" localSheetId="16">[23]Import!$B$357:$E$357</definedName>
    <definedName name="FS_F_VW_01_35097_3_25756_2__JV_FS_BAUSTUFE_ANGEBOTE_WAE_" localSheetId="21">[23]Import!$B$357:$E$357</definedName>
    <definedName name="FS_F_VW_01_35097_3_25756_2__JV_FS_BAUSTUFE_ANGEBOTE_WAE_" localSheetId="20">[23]Import!$B$357:$E$357</definedName>
    <definedName name="FS_F_VW_01_35097_3_25756_2__JV_FS_BAUSTUFE_ANGEBOTE_WAE_">[22]Import!$B$357:$E$357</definedName>
    <definedName name="FS_F_VW_01_35097_3_25756_EUR__JV_FS_PR_EX_RATES_DATUM_REC_" localSheetId="18">[23]Import!$B$831:$F$831</definedName>
    <definedName name="FS_F_VW_01_35097_3_25756_EUR__JV_FS_PR_EX_RATES_DATUM_REC_" localSheetId="16">[23]Import!$B$831:$F$831</definedName>
    <definedName name="FS_F_VW_01_35097_3_25756_EUR__JV_FS_PR_EX_RATES_DATUM_REC_" localSheetId="21">[23]Import!$B$831:$F$831</definedName>
    <definedName name="FS_F_VW_01_35097_3_25756_EUR__JV_FS_PR_EX_RATES_DATUM_REC_" localSheetId="20">[23]Import!$B$831:$F$831</definedName>
    <definedName name="FS_F_VW_01_35097_3_25756_EUR__JV_FS_PR_EX_RATES_DATUM_REC_">[22]Import!$B$831:$F$831</definedName>
    <definedName name="FS_F_VW_01_35097_3_25756_MX__JV_FS_BIDDERS_" localSheetId="18">[23]Import!$B$936:$L$936</definedName>
    <definedName name="FS_F_VW_01_35097_3_25756_MX__JV_FS_BIDDERS_" localSheetId="16">[23]Import!$B$936:$L$936</definedName>
    <definedName name="FS_F_VW_01_35097_3_25756_MX__JV_FS_BIDDERS_" localSheetId="21">[23]Import!$B$936:$L$936</definedName>
    <definedName name="FS_F_VW_01_35097_3_25756_MX__JV_FS_BIDDERS_" localSheetId="20">[23]Import!$B$936:$L$936</definedName>
    <definedName name="FS_F_VW_01_35097_3_25756_MX__JV_FS_BIDDERS_">[22]Import!$B$936:$L$936</definedName>
    <definedName name="FS_F_VW_01_35097_3_2609__JV_FS_RV_AVG_PROTODATA_" localSheetId="18">[23]Import!$B$507:$E$507</definedName>
    <definedName name="FS_F_VW_01_35097_3_2609__JV_FS_RV_AVG_PROTODATA_" localSheetId="16">[23]Import!$B$507:$E$507</definedName>
    <definedName name="FS_F_VW_01_35097_3_2609__JV_FS_RV_AVG_PROTODATA_" localSheetId="21">[23]Import!$B$507:$E$507</definedName>
    <definedName name="FS_F_VW_01_35097_3_2609__JV_FS_RV_AVG_PROTODATA_" localSheetId="20">[23]Import!$B$507:$E$507</definedName>
    <definedName name="FS_F_VW_01_35097_3_2609__JV_FS_RV_AVG_PROTODATA_">[22]Import!$B$507:$E$507</definedName>
    <definedName name="FS_F_VW_01_35097_3_2609_1__JV_FS_BAUSTUFE_ANGEBOTE_WAE_" localSheetId="18">[23]Import!$B$326:$E$326</definedName>
    <definedName name="FS_F_VW_01_35097_3_2609_1__JV_FS_BAUSTUFE_ANGEBOTE_WAE_" localSheetId="16">[23]Import!$B$326:$E$326</definedName>
    <definedName name="FS_F_VW_01_35097_3_2609_1__JV_FS_BAUSTUFE_ANGEBOTE_WAE_" localSheetId="21">[23]Import!$B$326:$E$326</definedName>
    <definedName name="FS_F_VW_01_35097_3_2609_1__JV_FS_BAUSTUFE_ANGEBOTE_WAE_" localSheetId="20">[23]Import!$B$326:$E$326</definedName>
    <definedName name="FS_F_VW_01_35097_3_2609_1__JV_FS_BAUSTUFE_ANGEBOTE_WAE_">[22]Import!$B$326:$E$326</definedName>
    <definedName name="FS_F_VW_01_35097_3_2609_11__JV_FS_REC_" localSheetId="18">[23]Import!$B$1154:$Q$1154</definedName>
    <definedName name="FS_F_VW_01_35097_3_2609_11__JV_FS_REC_" localSheetId="16">[23]Import!$B$1154:$Q$1154</definedName>
    <definedName name="FS_F_VW_01_35097_3_2609_11__JV_FS_REC_" localSheetId="21">[23]Import!$B$1154:$Q$1154</definedName>
    <definedName name="FS_F_VW_01_35097_3_2609_11__JV_FS_REC_" localSheetId="20">[23]Import!$B$1154:$Q$1154</definedName>
    <definedName name="FS_F_VW_01_35097_3_2609_11__JV_FS_REC_">[22]Import!$B$1154:$Q$1154</definedName>
    <definedName name="FS_F_VW_01_35097_3_2609_2__JV_FS_BAUSTUFE_ANGEBOTE_WAE_" localSheetId="18">[23]Import!$B$327:$E$327</definedName>
    <definedName name="FS_F_VW_01_35097_3_2609_2__JV_FS_BAUSTUFE_ANGEBOTE_WAE_" localSheetId="16">[23]Import!$B$327:$E$327</definedName>
    <definedName name="FS_F_VW_01_35097_3_2609_2__JV_FS_BAUSTUFE_ANGEBOTE_WAE_" localSheetId="21">[23]Import!$B$327:$E$327</definedName>
    <definedName name="FS_F_VW_01_35097_3_2609_2__JV_FS_BAUSTUFE_ANGEBOTE_WAE_" localSheetId="20">[23]Import!$B$327:$E$327</definedName>
    <definedName name="FS_F_VW_01_35097_3_2609_2__JV_FS_BAUSTUFE_ANGEBOTE_WAE_">[22]Import!$B$327:$E$327</definedName>
    <definedName name="FS_F_VW_01_35097_3_2609_28__JV_FS_REC_" localSheetId="18">[23]Import!$B$1155:$Q$1155</definedName>
    <definedName name="FS_F_VW_01_35097_3_2609_28__JV_FS_REC_" localSheetId="16">[23]Import!$B$1155:$Q$1155</definedName>
    <definedName name="FS_F_VW_01_35097_3_2609_28__JV_FS_REC_" localSheetId="21">[23]Import!$B$1155:$Q$1155</definedName>
    <definedName name="FS_F_VW_01_35097_3_2609_28__JV_FS_REC_" localSheetId="20">[23]Import!$B$1155:$Q$1155</definedName>
    <definedName name="FS_F_VW_01_35097_3_2609_28__JV_FS_REC_">[22]Import!$B$1155:$Q$1155</definedName>
    <definedName name="FS_F_VW_01_35097_3_2609_37__JV_FS_REC_" localSheetId="18">[23]Import!$B$1156:$Q$1156</definedName>
    <definedName name="FS_F_VW_01_35097_3_2609_37__JV_FS_REC_" localSheetId="16">[23]Import!$B$1156:$Q$1156</definedName>
    <definedName name="FS_F_VW_01_35097_3_2609_37__JV_FS_REC_" localSheetId="21">[23]Import!$B$1156:$Q$1156</definedName>
    <definedName name="FS_F_VW_01_35097_3_2609_37__JV_FS_REC_" localSheetId="20">[23]Import!$B$1156:$Q$1156</definedName>
    <definedName name="FS_F_VW_01_35097_3_2609_37__JV_FS_REC_">[22]Import!$B$1156:$Q$1156</definedName>
    <definedName name="FS_F_VW_01_35097_3_2609_46__JV_FS_REC_" localSheetId="18">[23]Import!$B$1157:$Q$1157</definedName>
    <definedName name="FS_F_VW_01_35097_3_2609_46__JV_FS_REC_" localSheetId="16">[23]Import!$B$1157:$Q$1157</definedName>
    <definedName name="FS_F_VW_01_35097_3_2609_46__JV_FS_REC_" localSheetId="21">[23]Import!$B$1157:$Q$1157</definedName>
    <definedName name="FS_F_VW_01_35097_3_2609_46__JV_FS_REC_" localSheetId="20">[23]Import!$B$1157:$Q$1157</definedName>
    <definedName name="FS_F_VW_01_35097_3_2609_46__JV_FS_REC_">[22]Import!$B$1157:$Q$1157</definedName>
    <definedName name="FS_F_VW_01_35097_3_2609_68__JV_FS_REC_" localSheetId="18">[23]Import!$B$1158:$Q$1158</definedName>
    <definedName name="FS_F_VW_01_35097_3_2609_68__JV_FS_REC_" localSheetId="16">[23]Import!$B$1158:$Q$1158</definedName>
    <definedName name="FS_F_VW_01_35097_3_2609_68__JV_FS_REC_" localSheetId="21">[23]Import!$B$1158:$Q$1158</definedName>
    <definedName name="FS_F_VW_01_35097_3_2609_68__JV_FS_REC_" localSheetId="20">[23]Import!$B$1158:$Q$1158</definedName>
    <definedName name="FS_F_VW_01_35097_3_2609_68__JV_FS_REC_">[22]Import!$B$1158:$Q$1158</definedName>
    <definedName name="FS_F_VW_01_35097_3_2609_EUR__JV_FS_PR_EX_RATES_DATUM_REC_" localSheetId="18">[23]Import!$B$816:$F$816</definedName>
    <definedName name="FS_F_VW_01_35097_3_2609_EUR__JV_FS_PR_EX_RATES_DATUM_REC_" localSheetId="16">[23]Import!$B$816:$F$816</definedName>
    <definedName name="FS_F_VW_01_35097_3_2609_EUR__JV_FS_PR_EX_RATES_DATUM_REC_" localSheetId="21">[23]Import!$B$816:$F$816</definedName>
    <definedName name="FS_F_VW_01_35097_3_2609_EUR__JV_FS_PR_EX_RATES_DATUM_REC_" localSheetId="20">[23]Import!$B$816:$F$816</definedName>
    <definedName name="FS_F_VW_01_35097_3_2609_EUR__JV_FS_PR_EX_RATES_DATUM_REC_">[22]Import!$B$816:$F$816</definedName>
    <definedName name="FS_F_VW_01_35097_3_2609_RR__JV_FS_BIDDERS_" localSheetId="18">[23]Import!$B$944:$L$944</definedName>
    <definedName name="FS_F_VW_01_35097_3_2609_RR__JV_FS_BIDDERS_" localSheetId="16">[23]Import!$B$944:$L$944</definedName>
    <definedName name="FS_F_VW_01_35097_3_2609_RR__JV_FS_BIDDERS_" localSheetId="21">[23]Import!$B$944:$L$944</definedName>
    <definedName name="FS_F_VW_01_35097_3_2609_RR__JV_FS_BIDDERS_" localSheetId="20">[23]Import!$B$944:$L$944</definedName>
    <definedName name="FS_F_VW_01_35097_3_2609_RR__JV_FS_BIDDERS_">[22]Import!$B$944:$L$944</definedName>
    <definedName name="FS_F_VW_01_35097_3_27724__JV_FS_RV_AVG_PROTODATA_" localSheetId="18">[23]Import!$B$523:$E$523</definedName>
    <definedName name="FS_F_VW_01_35097_3_27724__JV_FS_RV_AVG_PROTODATA_" localSheetId="16">[23]Import!$B$523:$E$523</definedName>
    <definedName name="FS_F_VW_01_35097_3_27724__JV_FS_RV_AVG_PROTODATA_" localSheetId="21">[23]Import!$B$523:$E$523</definedName>
    <definedName name="FS_F_VW_01_35097_3_27724__JV_FS_RV_AVG_PROTODATA_" localSheetId="20">[23]Import!$B$523:$E$523</definedName>
    <definedName name="FS_F_VW_01_35097_3_27724__JV_FS_RV_AVG_PROTODATA_">[22]Import!$B$523:$E$523</definedName>
    <definedName name="FS_F_VW_01_35097_3_27724_1__JV_FS_BAUSTUFE_ANGEBOTE_WAE_" localSheetId="18">[23]Import!$B$358:$E$358</definedName>
    <definedName name="FS_F_VW_01_35097_3_27724_1__JV_FS_BAUSTUFE_ANGEBOTE_WAE_" localSheetId="16">[23]Import!$B$358:$E$358</definedName>
    <definedName name="FS_F_VW_01_35097_3_27724_1__JV_FS_BAUSTUFE_ANGEBOTE_WAE_" localSheetId="21">[23]Import!$B$358:$E$358</definedName>
    <definedName name="FS_F_VW_01_35097_3_27724_1__JV_FS_BAUSTUFE_ANGEBOTE_WAE_" localSheetId="20">[23]Import!$B$358:$E$358</definedName>
    <definedName name="FS_F_VW_01_35097_3_27724_1__JV_FS_BAUSTUFE_ANGEBOTE_WAE_">[22]Import!$B$358:$E$358</definedName>
    <definedName name="FS_F_VW_01_35097_3_27724_2__JV_FS_BAUSTUFE_ANGEBOTE_WAE_" localSheetId="18">[23]Import!$B$359:$E$359</definedName>
    <definedName name="FS_F_VW_01_35097_3_27724_2__JV_FS_BAUSTUFE_ANGEBOTE_WAE_" localSheetId="16">[23]Import!$B$359:$E$359</definedName>
    <definedName name="FS_F_VW_01_35097_3_27724_2__JV_FS_BAUSTUFE_ANGEBOTE_WAE_" localSheetId="21">[23]Import!$B$359:$E$359</definedName>
    <definedName name="FS_F_VW_01_35097_3_27724_2__JV_FS_BAUSTUFE_ANGEBOTE_WAE_" localSheetId="20">[23]Import!$B$359:$E$359</definedName>
    <definedName name="FS_F_VW_01_35097_3_27724_2__JV_FS_BAUSTUFE_ANGEBOTE_WAE_">[22]Import!$B$359:$E$359</definedName>
    <definedName name="FS_F_VW_01_35097_3_27724_EUR__JV_FS_PR_EX_RATES_DATUM_REC_" localSheetId="18">[23]Import!$B$832:$F$832</definedName>
    <definedName name="FS_F_VW_01_35097_3_27724_EUR__JV_FS_PR_EX_RATES_DATUM_REC_" localSheetId="16">[23]Import!$B$832:$F$832</definedName>
    <definedName name="FS_F_VW_01_35097_3_27724_EUR__JV_FS_PR_EX_RATES_DATUM_REC_" localSheetId="21">[23]Import!$B$832:$F$832</definedName>
    <definedName name="FS_F_VW_01_35097_3_27724_EUR__JV_FS_PR_EX_RATES_DATUM_REC_" localSheetId="20">[23]Import!$B$832:$F$832</definedName>
    <definedName name="FS_F_VW_01_35097_3_27724_EUR__JV_FS_PR_EX_RATES_DATUM_REC_">[22]Import!$B$832:$F$832</definedName>
    <definedName name="FS_F_VW_01_35097_3_27724_US__JV_FS_BIDDERS_" localSheetId="18">[23]Import!$B$948:$L$948</definedName>
    <definedName name="FS_F_VW_01_35097_3_27724_US__JV_FS_BIDDERS_" localSheetId="16">[23]Import!$B$948:$L$948</definedName>
    <definedName name="FS_F_VW_01_35097_3_27724_US__JV_FS_BIDDERS_" localSheetId="21">[23]Import!$B$948:$L$948</definedName>
    <definedName name="FS_F_VW_01_35097_3_27724_US__JV_FS_BIDDERS_" localSheetId="20">[23]Import!$B$948:$L$948</definedName>
    <definedName name="FS_F_VW_01_35097_3_27724_US__JV_FS_BIDDERS_">[22]Import!$B$948:$L$948</definedName>
    <definedName name="FS_F_VW_01_35097_3_27909__JV_FS_RV_AVG_PROTODATA_" localSheetId="18">[23]Import!$B$524:$E$524</definedName>
    <definedName name="FS_F_VW_01_35097_3_27909__JV_FS_RV_AVG_PROTODATA_" localSheetId="16">[23]Import!$B$524:$E$524</definedName>
    <definedName name="FS_F_VW_01_35097_3_27909__JV_FS_RV_AVG_PROTODATA_" localSheetId="21">[23]Import!$B$524:$E$524</definedName>
    <definedName name="FS_F_VW_01_35097_3_27909__JV_FS_RV_AVG_PROTODATA_" localSheetId="20">[23]Import!$B$524:$E$524</definedName>
    <definedName name="FS_F_VW_01_35097_3_27909__JV_FS_RV_AVG_PROTODATA_">[22]Import!$B$524:$E$524</definedName>
    <definedName name="FS_F_VW_01_35097_3_27909_1__JV_FS_BAUSTUFE_ANGEBOTE_WAE_" localSheetId="18">[23]Import!$B$360:$E$360</definedName>
    <definedName name="FS_F_VW_01_35097_3_27909_1__JV_FS_BAUSTUFE_ANGEBOTE_WAE_" localSheetId="16">[23]Import!$B$360:$E$360</definedName>
    <definedName name="FS_F_VW_01_35097_3_27909_1__JV_FS_BAUSTUFE_ANGEBOTE_WAE_" localSheetId="21">[23]Import!$B$360:$E$360</definedName>
    <definedName name="FS_F_VW_01_35097_3_27909_1__JV_FS_BAUSTUFE_ANGEBOTE_WAE_" localSheetId="20">[23]Import!$B$360:$E$360</definedName>
    <definedName name="FS_F_VW_01_35097_3_27909_1__JV_FS_BAUSTUFE_ANGEBOTE_WAE_">[22]Import!$B$360:$E$360</definedName>
    <definedName name="FS_F_VW_01_35097_3_27909_11__JV_FS_REC_" localSheetId="18">[23]Import!$B$1194:$Q$1194</definedName>
    <definedName name="FS_F_VW_01_35097_3_27909_11__JV_FS_REC_" localSheetId="16">[23]Import!$B$1194:$Q$1194</definedName>
    <definedName name="FS_F_VW_01_35097_3_27909_11__JV_FS_REC_" localSheetId="21">[23]Import!$B$1194:$Q$1194</definedName>
    <definedName name="FS_F_VW_01_35097_3_27909_11__JV_FS_REC_" localSheetId="20">[23]Import!$B$1194:$Q$1194</definedName>
    <definedName name="FS_F_VW_01_35097_3_27909_11__JV_FS_REC_">[22]Import!$B$1194:$Q$1194</definedName>
    <definedName name="FS_F_VW_01_35097_3_27909_2__JV_FS_BAUSTUFE_ANGEBOTE_WAE_" localSheetId="18">[23]Import!$B$361:$E$361</definedName>
    <definedName name="FS_F_VW_01_35097_3_27909_2__JV_FS_BAUSTUFE_ANGEBOTE_WAE_" localSheetId="16">[23]Import!$B$361:$E$361</definedName>
    <definedName name="FS_F_VW_01_35097_3_27909_2__JV_FS_BAUSTUFE_ANGEBOTE_WAE_" localSheetId="21">[23]Import!$B$361:$E$361</definedName>
    <definedName name="FS_F_VW_01_35097_3_27909_2__JV_FS_BAUSTUFE_ANGEBOTE_WAE_" localSheetId="20">[23]Import!$B$361:$E$361</definedName>
    <definedName name="FS_F_VW_01_35097_3_27909_2__JV_FS_BAUSTUFE_ANGEBOTE_WAE_">[22]Import!$B$361:$E$361</definedName>
    <definedName name="FS_F_VW_01_35097_3_27909_28__JV_FS_REC_" localSheetId="18">[23]Import!$B$1195:$Q$1195</definedName>
    <definedName name="FS_F_VW_01_35097_3_27909_28__JV_FS_REC_" localSheetId="16">[23]Import!$B$1195:$Q$1195</definedName>
    <definedName name="FS_F_VW_01_35097_3_27909_28__JV_FS_REC_" localSheetId="21">[23]Import!$B$1195:$Q$1195</definedName>
    <definedName name="FS_F_VW_01_35097_3_27909_28__JV_FS_REC_" localSheetId="20">[23]Import!$B$1195:$Q$1195</definedName>
    <definedName name="FS_F_VW_01_35097_3_27909_28__JV_FS_REC_">[22]Import!$B$1195:$Q$1195</definedName>
    <definedName name="FS_F_VW_01_35097_3_27909_37__JV_FS_REC_" localSheetId="18">[23]Import!$B$1196:$Q$1196</definedName>
    <definedName name="FS_F_VW_01_35097_3_27909_37__JV_FS_REC_" localSheetId="16">[23]Import!$B$1196:$Q$1196</definedName>
    <definedName name="FS_F_VW_01_35097_3_27909_37__JV_FS_REC_" localSheetId="21">[23]Import!$B$1196:$Q$1196</definedName>
    <definedName name="FS_F_VW_01_35097_3_27909_37__JV_FS_REC_" localSheetId="20">[23]Import!$B$1196:$Q$1196</definedName>
    <definedName name="FS_F_VW_01_35097_3_27909_37__JV_FS_REC_">[22]Import!$B$1196:$Q$1196</definedName>
    <definedName name="FS_F_VW_01_35097_3_27909_46__JV_FS_REC_" localSheetId="18">[23]Import!$B$1197:$Q$1197</definedName>
    <definedName name="FS_F_VW_01_35097_3_27909_46__JV_FS_REC_" localSheetId="16">[23]Import!$B$1197:$Q$1197</definedName>
    <definedName name="FS_F_VW_01_35097_3_27909_46__JV_FS_REC_" localSheetId="21">[23]Import!$B$1197:$Q$1197</definedName>
    <definedName name="FS_F_VW_01_35097_3_27909_46__JV_FS_REC_" localSheetId="20">[23]Import!$B$1197:$Q$1197</definedName>
    <definedName name="FS_F_VW_01_35097_3_27909_46__JV_FS_REC_">[22]Import!$B$1197:$Q$1197</definedName>
    <definedName name="FS_F_VW_01_35097_3_27909_68__JV_FS_REC_" localSheetId="18">[23]Import!$B$1198:$Q$1198</definedName>
    <definedName name="FS_F_VW_01_35097_3_27909_68__JV_FS_REC_" localSheetId="16">[23]Import!$B$1198:$Q$1198</definedName>
    <definedName name="FS_F_VW_01_35097_3_27909_68__JV_FS_REC_" localSheetId="21">[23]Import!$B$1198:$Q$1198</definedName>
    <definedName name="FS_F_VW_01_35097_3_27909_68__JV_FS_REC_" localSheetId="20">[23]Import!$B$1198:$Q$1198</definedName>
    <definedName name="FS_F_VW_01_35097_3_27909_68__JV_FS_REC_">[22]Import!$B$1198:$Q$1198</definedName>
    <definedName name="FS_F_VW_01_35097_3_27909_EUR__JV_FS_PR_EX_RATES_DATUM_REC_" localSheetId="18">[23]Import!$B$833:$F$833</definedName>
    <definedName name="FS_F_VW_01_35097_3_27909_EUR__JV_FS_PR_EX_RATES_DATUM_REC_" localSheetId="16">[23]Import!$B$833:$F$833</definedName>
    <definedName name="FS_F_VW_01_35097_3_27909_EUR__JV_FS_PR_EX_RATES_DATUM_REC_" localSheetId="21">[23]Import!$B$833:$F$833</definedName>
    <definedName name="FS_F_VW_01_35097_3_27909_EUR__JV_FS_PR_EX_RATES_DATUM_REC_" localSheetId="20">[23]Import!$B$833:$F$833</definedName>
    <definedName name="FS_F_VW_01_35097_3_27909_EUR__JV_FS_PR_EX_RATES_DATUM_REC_">[22]Import!$B$833:$F$833</definedName>
    <definedName name="FS_F_VW_01_35097_3_27909_US__JV_FS_BIDDERS_" localSheetId="18">[23]Import!$B$953:$L$953</definedName>
    <definedName name="FS_F_VW_01_35097_3_27909_US__JV_FS_BIDDERS_" localSheetId="16">[23]Import!$B$953:$L$953</definedName>
    <definedName name="FS_F_VW_01_35097_3_27909_US__JV_FS_BIDDERS_" localSheetId="21">[23]Import!$B$953:$L$953</definedName>
    <definedName name="FS_F_VW_01_35097_3_27909_US__JV_FS_BIDDERS_" localSheetId="20">[23]Import!$B$953:$L$953</definedName>
    <definedName name="FS_F_VW_01_35097_3_27909_US__JV_FS_BIDDERS_">[22]Import!$B$953:$L$953</definedName>
    <definedName name="FS_F_VW_01_35097_3_28__JV_FS_BEDARFE_" localSheetId="18">[23]Import!$B$131:$E$131</definedName>
    <definedName name="FS_F_VW_01_35097_3_28__JV_FS_BEDARFE_" localSheetId="16">[23]Import!$B$131:$E$131</definedName>
    <definedName name="FS_F_VW_01_35097_3_28__JV_FS_BEDARFE_" localSheetId="21">[23]Import!$B$131:$E$131</definedName>
    <definedName name="FS_F_VW_01_35097_3_28__JV_FS_BEDARFE_" localSheetId="20">[23]Import!$B$131:$E$131</definedName>
    <definedName name="FS_F_VW_01_35097_3_28__JV_FS_BEDARFE_">[22]Import!$B$131:$E$131</definedName>
    <definedName name="FS_F_VW_01_35097_3_28_13030__JV_FS_BEDARFE_PREISE_QUOTE_" localSheetId="18">[23]Import!$B$71:$L$71</definedName>
    <definedName name="FS_F_VW_01_35097_3_28_13030__JV_FS_BEDARFE_PREISE_QUOTE_" localSheetId="16">[23]Import!$B$71:$L$71</definedName>
    <definedName name="FS_F_VW_01_35097_3_28_13030__JV_FS_BEDARFE_PREISE_QUOTE_" localSheetId="21">[23]Import!$B$71:$L$71</definedName>
    <definedName name="FS_F_VW_01_35097_3_28_13030__JV_FS_BEDARFE_PREISE_QUOTE_" localSheetId="20">[23]Import!$B$71:$L$71</definedName>
    <definedName name="FS_F_VW_01_35097_3_28_13030__JV_FS_BEDARFE_PREISE_QUOTE_">[22]Import!$B$71:$L$71</definedName>
    <definedName name="FS_F_VW_01_35097_3_28_20328__JV_FS_BEDARFE_PREISE_QUOTE_" localSheetId="18">[23]Import!$B$72:$L$72</definedName>
    <definedName name="FS_F_VW_01_35097_3_28_20328__JV_FS_BEDARFE_PREISE_QUOTE_" localSheetId="16">[23]Import!$B$72:$L$72</definedName>
    <definedName name="FS_F_VW_01_35097_3_28_20328__JV_FS_BEDARFE_PREISE_QUOTE_" localSheetId="21">[23]Import!$B$72:$L$72</definedName>
    <definedName name="FS_F_VW_01_35097_3_28_20328__JV_FS_BEDARFE_PREISE_QUOTE_" localSheetId="20">[23]Import!$B$72:$L$72</definedName>
    <definedName name="FS_F_VW_01_35097_3_28_20328__JV_FS_BEDARFE_PREISE_QUOTE_">[22]Import!$B$72:$L$72</definedName>
    <definedName name="FS_F_VW_01_35097_3_28_29344__JV_FS_BEDARFE_PREISE_QUOTE_" localSheetId="18">[23]Import!$B$73:$L$73</definedName>
    <definedName name="FS_F_VW_01_35097_3_28_29344__JV_FS_BEDARFE_PREISE_QUOTE_" localSheetId="16">[23]Import!$B$73:$L$73</definedName>
    <definedName name="FS_F_VW_01_35097_3_28_29344__JV_FS_BEDARFE_PREISE_QUOTE_" localSheetId="21">[23]Import!$B$73:$L$73</definedName>
    <definedName name="FS_F_VW_01_35097_3_28_29344__JV_FS_BEDARFE_PREISE_QUOTE_" localSheetId="20">[23]Import!$B$73:$L$73</definedName>
    <definedName name="FS_F_VW_01_35097_3_28_29344__JV_FS_BEDARFE_PREISE_QUOTE_">[22]Import!$B$73:$L$73</definedName>
    <definedName name="FS_F_VW_01_35097_3_28_2979__JV_FS_BEDARFE_PREISE_QUOTE_" localSheetId="18">[23]Import!$B$70:$L$70</definedName>
    <definedName name="FS_F_VW_01_35097_3_28_2979__JV_FS_BEDARFE_PREISE_QUOTE_" localSheetId="16">[23]Import!$B$70:$L$70</definedName>
    <definedName name="FS_F_VW_01_35097_3_28_2979__JV_FS_BEDARFE_PREISE_QUOTE_" localSheetId="21">[23]Import!$B$70:$L$70</definedName>
    <definedName name="FS_F_VW_01_35097_3_28_2979__JV_FS_BEDARFE_PREISE_QUOTE_" localSheetId="20">[23]Import!$B$70:$L$70</definedName>
    <definedName name="FS_F_VW_01_35097_3_28_2979__JV_FS_BEDARFE_PREISE_QUOTE_">[22]Import!$B$70:$L$70</definedName>
    <definedName name="FS_F_VW_01_35097_3_28_43249__JV_FS_BEDARFE_PREISE_QUOTE_" localSheetId="18">[23]Import!$B$74:$L$74</definedName>
    <definedName name="FS_F_VW_01_35097_3_28_43249__JV_FS_BEDARFE_PREISE_QUOTE_" localSheetId="16">[23]Import!$B$74:$L$74</definedName>
    <definedName name="FS_F_VW_01_35097_3_28_43249__JV_FS_BEDARFE_PREISE_QUOTE_" localSheetId="21">[23]Import!$B$74:$L$74</definedName>
    <definedName name="FS_F_VW_01_35097_3_28_43249__JV_FS_BEDARFE_PREISE_QUOTE_" localSheetId="20">[23]Import!$B$74:$L$74</definedName>
    <definedName name="FS_F_VW_01_35097_3_28_43249__JV_FS_BEDARFE_PREISE_QUOTE_">[22]Import!$B$74:$L$74</definedName>
    <definedName name="FS_F_VW_01_35097_3_28671__JV_FS_RV_AVG_PROTODATA_" localSheetId="18">[23]Import!$B$525:$E$525</definedName>
    <definedName name="FS_F_VW_01_35097_3_28671__JV_FS_RV_AVG_PROTODATA_" localSheetId="16">[23]Import!$B$525:$E$525</definedName>
    <definedName name="FS_F_VW_01_35097_3_28671__JV_FS_RV_AVG_PROTODATA_" localSheetId="21">[23]Import!$B$525:$E$525</definedName>
    <definedName name="FS_F_VW_01_35097_3_28671__JV_FS_RV_AVG_PROTODATA_" localSheetId="20">[23]Import!$B$525:$E$525</definedName>
    <definedName name="FS_F_VW_01_35097_3_28671__JV_FS_RV_AVG_PROTODATA_">[22]Import!$B$525:$E$525</definedName>
    <definedName name="FS_F_VW_01_35097_3_28671_1__JV_FS_BAUSTUFE_ANGEBOTE_WAE_" localSheetId="18">[23]Import!$B$362:$E$362</definedName>
    <definedName name="FS_F_VW_01_35097_3_28671_1__JV_FS_BAUSTUFE_ANGEBOTE_WAE_" localSheetId="16">[23]Import!$B$362:$E$362</definedName>
    <definedName name="FS_F_VW_01_35097_3_28671_1__JV_FS_BAUSTUFE_ANGEBOTE_WAE_" localSheetId="21">[23]Import!$B$362:$E$362</definedName>
    <definedName name="FS_F_VW_01_35097_3_28671_1__JV_FS_BAUSTUFE_ANGEBOTE_WAE_" localSheetId="20">[23]Import!$B$362:$E$362</definedName>
    <definedName name="FS_F_VW_01_35097_3_28671_1__JV_FS_BAUSTUFE_ANGEBOTE_WAE_">[22]Import!$B$362:$E$362</definedName>
    <definedName name="FS_F_VW_01_35097_3_28671_11__JV_FS_REC_" localSheetId="18">[23]Import!$B$1199:$Q$1199</definedName>
    <definedName name="FS_F_VW_01_35097_3_28671_11__JV_FS_REC_" localSheetId="16">[23]Import!$B$1199:$Q$1199</definedName>
    <definedName name="FS_F_VW_01_35097_3_28671_11__JV_FS_REC_" localSheetId="21">[23]Import!$B$1199:$Q$1199</definedName>
    <definedName name="FS_F_VW_01_35097_3_28671_11__JV_FS_REC_" localSheetId="20">[23]Import!$B$1199:$Q$1199</definedName>
    <definedName name="FS_F_VW_01_35097_3_28671_11__JV_FS_REC_">[22]Import!$B$1199:$Q$1199</definedName>
    <definedName name="FS_F_VW_01_35097_3_28671_2__JV_FS_BAUSTUFE_ANGEBOTE_WAE_" localSheetId="18">[23]Import!$B$363:$E$363</definedName>
    <definedName name="FS_F_VW_01_35097_3_28671_2__JV_FS_BAUSTUFE_ANGEBOTE_WAE_" localSheetId="16">[23]Import!$B$363:$E$363</definedName>
    <definedName name="FS_F_VW_01_35097_3_28671_2__JV_FS_BAUSTUFE_ANGEBOTE_WAE_" localSheetId="21">[23]Import!$B$363:$E$363</definedName>
    <definedName name="FS_F_VW_01_35097_3_28671_2__JV_FS_BAUSTUFE_ANGEBOTE_WAE_" localSheetId="20">[23]Import!$B$363:$E$363</definedName>
    <definedName name="FS_F_VW_01_35097_3_28671_2__JV_FS_BAUSTUFE_ANGEBOTE_WAE_">[22]Import!$B$363:$E$363</definedName>
    <definedName name="FS_F_VW_01_35097_3_28671_28__JV_FS_REC_" localSheetId="18">[23]Import!$B$1200:$Q$1200</definedName>
    <definedName name="FS_F_VW_01_35097_3_28671_28__JV_FS_REC_" localSheetId="16">[23]Import!$B$1200:$Q$1200</definedName>
    <definedName name="FS_F_VW_01_35097_3_28671_28__JV_FS_REC_" localSheetId="21">[23]Import!$B$1200:$Q$1200</definedName>
    <definedName name="FS_F_VW_01_35097_3_28671_28__JV_FS_REC_" localSheetId="20">[23]Import!$B$1200:$Q$1200</definedName>
    <definedName name="FS_F_VW_01_35097_3_28671_28__JV_FS_REC_">[22]Import!$B$1200:$Q$1200</definedName>
    <definedName name="FS_F_VW_01_35097_3_28671_37__JV_FS_REC_" localSheetId="18">[23]Import!$B$1201:$Q$1201</definedName>
    <definedName name="FS_F_VW_01_35097_3_28671_37__JV_FS_REC_" localSheetId="16">[23]Import!$B$1201:$Q$1201</definedName>
    <definedName name="FS_F_VW_01_35097_3_28671_37__JV_FS_REC_" localSheetId="21">[23]Import!$B$1201:$Q$1201</definedName>
    <definedName name="FS_F_VW_01_35097_3_28671_37__JV_FS_REC_" localSheetId="20">[23]Import!$B$1201:$Q$1201</definedName>
    <definedName name="FS_F_VW_01_35097_3_28671_37__JV_FS_REC_">[22]Import!$B$1201:$Q$1201</definedName>
    <definedName name="FS_F_VW_01_35097_3_28671_46__JV_FS_REC_" localSheetId="18">[23]Import!$B$1202:$Q$1202</definedName>
    <definedName name="FS_F_VW_01_35097_3_28671_46__JV_FS_REC_" localSheetId="16">[23]Import!$B$1202:$Q$1202</definedName>
    <definedName name="FS_F_VW_01_35097_3_28671_46__JV_FS_REC_" localSheetId="21">[23]Import!$B$1202:$Q$1202</definedName>
    <definedName name="FS_F_VW_01_35097_3_28671_46__JV_FS_REC_" localSheetId="20">[23]Import!$B$1202:$Q$1202</definedName>
    <definedName name="FS_F_VW_01_35097_3_28671_46__JV_FS_REC_">[22]Import!$B$1202:$Q$1202</definedName>
    <definedName name="FS_F_VW_01_35097_3_28671_68__JV_FS_REC_" localSheetId="18">[23]Import!$B$1203:$Q$1203</definedName>
    <definedName name="FS_F_VW_01_35097_3_28671_68__JV_FS_REC_" localSheetId="16">[23]Import!$B$1203:$Q$1203</definedName>
    <definedName name="FS_F_VW_01_35097_3_28671_68__JV_FS_REC_" localSheetId="21">[23]Import!$B$1203:$Q$1203</definedName>
    <definedName name="FS_F_VW_01_35097_3_28671_68__JV_FS_REC_" localSheetId="20">[23]Import!$B$1203:$Q$1203</definedName>
    <definedName name="FS_F_VW_01_35097_3_28671_68__JV_FS_REC_">[22]Import!$B$1203:$Q$1203</definedName>
    <definedName name="FS_F_VW_01_35097_3_28671_BR__JV_FS_BIDDERS_" localSheetId="18">[23]Import!$B$952:$L$952</definedName>
    <definedName name="FS_F_VW_01_35097_3_28671_BR__JV_FS_BIDDERS_" localSheetId="16">[23]Import!$B$952:$L$952</definedName>
    <definedName name="FS_F_VW_01_35097_3_28671_BR__JV_FS_BIDDERS_" localSheetId="21">[23]Import!$B$952:$L$952</definedName>
    <definedName name="FS_F_VW_01_35097_3_28671_BR__JV_FS_BIDDERS_" localSheetId="20">[23]Import!$B$952:$L$952</definedName>
    <definedName name="FS_F_VW_01_35097_3_28671_BR__JV_FS_BIDDERS_">[22]Import!$B$952:$L$952</definedName>
    <definedName name="FS_F_VW_01_35097_3_28671_EUR__JV_FS_PR_EX_RATES_DATUM_REC_" localSheetId="18">[23]Import!$B$834:$F$834</definedName>
    <definedName name="FS_F_VW_01_35097_3_28671_EUR__JV_FS_PR_EX_RATES_DATUM_REC_" localSheetId="16">[23]Import!$B$834:$F$834</definedName>
    <definedName name="FS_F_VW_01_35097_3_28671_EUR__JV_FS_PR_EX_RATES_DATUM_REC_" localSheetId="21">[23]Import!$B$834:$F$834</definedName>
    <definedName name="FS_F_VW_01_35097_3_28671_EUR__JV_FS_PR_EX_RATES_DATUM_REC_" localSheetId="20">[23]Import!$B$834:$F$834</definedName>
    <definedName name="FS_F_VW_01_35097_3_28671_EUR__JV_FS_PR_EX_RATES_DATUM_REC_">[22]Import!$B$834:$F$834</definedName>
    <definedName name="FS_F_VW_01_35097_3_28746__JV_FS_RV_AVG_PROTODATA_" localSheetId="18">[23]Import!$B$526:$E$526</definedName>
    <definedName name="FS_F_VW_01_35097_3_28746__JV_FS_RV_AVG_PROTODATA_" localSheetId="16">[23]Import!$B$526:$E$526</definedName>
    <definedName name="FS_F_VW_01_35097_3_28746__JV_FS_RV_AVG_PROTODATA_" localSheetId="21">[23]Import!$B$526:$E$526</definedName>
    <definedName name="FS_F_VW_01_35097_3_28746__JV_FS_RV_AVG_PROTODATA_" localSheetId="20">[23]Import!$B$526:$E$526</definedName>
    <definedName name="FS_F_VW_01_35097_3_28746__JV_FS_RV_AVG_PROTODATA_">[22]Import!$B$526:$E$526</definedName>
    <definedName name="FS_F_VW_01_35097_3_28746_1__JV_FS_BAUSTUFE_ANGEBOTE_WAE_" localSheetId="18">[23]Import!$B$364:$E$364</definedName>
    <definedName name="FS_F_VW_01_35097_3_28746_1__JV_FS_BAUSTUFE_ANGEBOTE_WAE_" localSheetId="16">[23]Import!$B$364:$E$364</definedName>
    <definedName name="FS_F_VW_01_35097_3_28746_1__JV_FS_BAUSTUFE_ANGEBOTE_WAE_" localSheetId="21">[23]Import!$B$364:$E$364</definedName>
    <definedName name="FS_F_VW_01_35097_3_28746_1__JV_FS_BAUSTUFE_ANGEBOTE_WAE_" localSheetId="20">[23]Import!$B$364:$E$364</definedName>
    <definedName name="FS_F_VW_01_35097_3_28746_1__JV_FS_BAUSTUFE_ANGEBOTE_WAE_">[22]Import!$B$364:$E$364</definedName>
    <definedName name="FS_F_VW_01_35097_3_28746_2__JV_FS_BAUSTUFE_ANGEBOTE_WAE_" localSheetId="18">[23]Import!$B$365:$E$365</definedName>
    <definedName name="FS_F_VW_01_35097_3_28746_2__JV_FS_BAUSTUFE_ANGEBOTE_WAE_" localSheetId="16">[23]Import!$B$365:$E$365</definedName>
    <definedName name="FS_F_VW_01_35097_3_28746_2__JV_FS_BAUSTUFE_ANGEBOTE_WAE_" localSheetId="21">[23]Import!$B$365:$E$365</definedName>
    <definedName name="FS_F_VW_01_35097_3_28746_2__JV_FS_BAUSTUFE_ANGEBOTE_WAE_" localSheetId="20">[23]Import!$B$365:$E$365</definedName>
    <definedName name="FS_F_VW_01_35097_3_28746_2__JV_FS_BAUSTUFE_ANGEBOTE_WAE_">[22]Import!$B$365:$E$365</definedName>
    <definedName name="FS_F_VW_01_35097_3_28746_BX__JV_FS_BIDDERS_" localSheetId="18">[23]Import!$B$954:$L$954</definedName>
    <definedName name="FS_F_VW_01_35097_3_28746_BX__JV_FS_BIDDERS_" localSheetId="16">[23]Import!$B$954:$L$954</definedName>
    <definedName name="FS_F_VW_01_35097_3_28746_BX__JV_FS_BIDDERS_" localSheetId="21">[23]Import!$B$954:$L$954</definedName>
    <definedName name="FS_F_VW_01_35097_3_28746_BX__JV_FS_BIDDERS_" localSheetId="20">[23]Import!$B$954:$L$954</definedName>
    <definedName name="FS_F_VW_01_35097_3_28746_BX__JV_FS_BIDDERS_">[22]Import!$B$954:$L$954</definedName>
    <definedName name="FS_F_VW_01_35097_3_28746_EUR__JV_FS_PR_EX_RATES_DATUM_REC_" localSheetId="18">[23]Import!$B$835:$F$835</definedName>
    <definedName name="FS_F_VW_01_35097_3_28746_EUR__JV_FS_PR_EX_RATES_DATUM_REC_" localSheetId="16">[23]Import!$B$835:$F$835</definedName>
    <definedName name="FS_F_VW_01_35097_3_28746_EUR__JV_FS_PR_EX_RATES_DATUM_REC_" localSheetId="21">[23]Import!$B$835:$F$835</definedName>
    <definedName name="FS_F_VW_01_35097_3_28746_EUR__JV_FS_PR_EX_RATES_DATUM_REC_" localSheetId="20">[23]Import!$B$835:$F$835</definedName>
    <definedName name="FS_F_VW_01_35097_3_28746_EUR__JV_FS_PR_EX_RATES_DATUM_REC_">[22]Import!$B$835:$F$835</definedName>
    <definedName name="FS_F_VW_01_35097_3_29344__JV_FS_ANGEBOTSUEBERSICHT_" localSheetId="18">[23]Import!$B$166:$D$166</definedName>
    <definedName name="FS_F_VW_01_35097_3_29344__JV_FS_ANGEBOTSUEBERSICHT_" localSheetId="16">[23]Import!$B$166:$D$166</definedName>
    <definedName name="FS_F_VW_01_35097_3_29344__JV_FS_ANGEBOTSUEBERSICHT_" localSheetId="21">[23]Import!$B$166:$D$166</definedName>
    <definedName name="FS_F_VW_01_35097_3_29344__JV_FS_ANGEBOTSUEBERSICHT_" localSheetId="20">[23]Import!$B$166:$D$166</definedName>
    <definedName name="FS_F_VW_01_35097_3_29344__JV_FS_ANGEBOTSUEBERSICHT_">[22]Import!$B$166:$D$166</definedName>
    <definedName name="FS_F_VW_01_35097_3_29344__JV_FS_AVG_PRICE_" localSheetId="18">[23]Import!$B$192:$F$192</definedName>
    <definedName name="FS_F_VW_01_35097_3_29344__JV_FS_AVG_PRICE_" localSheetId="16">[23]Import!$B$192:$F$192</definedName>
    <definedName name="FS_F_VW_01_35097_3_29344__JV_FS_AVG_PRICE_" localSheetId="21">[23]Import!$B$192:$F$192</definedName>
    <definedName name="FS_F_VW_01_35097_3_29344__JV_FS_AVG_PRICE_" localSheetId="20">[23]Import!$B$192:$F$192</definedName>
    <definedName name="FS_F_VW_01_35097_3_29344__JV_FS_AVG_PRICE_">[22]Import!$B$192:$F$192</definedName>
    <definedName name="FS_F_VW_01_35097_3_29344__JV_FS_BWERTSHEET_" localSheetId="18">[23]Import!$B$626:$AH$626</definedName>
    <definedName name="FS_F_VW_01_35097_3_29344__JV_FS_BWERTSHEET_" localSheetId="16">[23]Import!$B$626:$AH$626</definedName>
    <definedName name="FS_F_VW_01_35097_3_29344__JV_FS_BWERTSHEET_" localSheetId="21">[23]Import!$B$626:$AH$626</definedName>
    <definedName name="FS_F_VW_01_35097_3_29344__JV_FS_BWERTSHEET_" localSheetId="20">[23]Import!$B$626:$AH$626</definedName>
    <definedName name="FS_F_VW_01_35097_3_29344__JV_FS_BWERTSHEET_">[22]Import!$B$626:$AH$626</definedName>
    <definedName name="FS_F_VW_01_35097_3_29344__JV_FS_COMPARISON_" localSheetId="18">[23]Import!$B$576:$S$576</definedName>
    <definedName name="FS_F_VW_01_35097_3_29344__JV_FS_COMPARISON_" localSheetId="16">[23]Import!$B$576:$S$576</definedName>
    <definedName name="FS_F_VW_01_35097_3_29344__JV_FS_COMPARISON_" localSheetId="21">[23]Import!$B$576:$S$576</definedName>
    <definedName name="FS_F_VW_01_35097_3_29344__JV_FS_COMPARISON_" localSheetId="20">[23]Import!$B$576:$S$576</definedName>
    <definedName name="FS_F_VW_01_35097_3_29344__JV_FS_COMPARISON_">[22]Import!$B$576:$S$576</definedName>
    <definedName name="FS_F_VW_01_35097_3_29344__JV_FS_REC_LIEF_" localSheetId="18">[23]Import!$B$1307:$P$1307</definedName>
    <definedName name="FS_F_VW_01_35097_3_29344__JV_FS_REC_LIEF_" localSheetId="16">[23]Import!$B$1307:$P$1307</definedName>
    <definedName name="FS_F_VW_01_35097_3_29344__JV_FS_REC_LIEF_" localSheetId="21">[23]Import!$B$1307:$P$1307</definedName>
    <definedName name="FS_F_VW_01_35097_3_29344__JV_FS_REC_LIEF_" localSheetId="20">[23]Import!$B$1307:$P$1307</definedName>
    <definedName name="FS_F_VW_01_35097_3_29344__JV_FS_REC_LIEF_">[22]Import!$B$1307:$P$1307</definedName>
    <definedName name="FS_F_VW_01_35097_3_29344__JV_FS_RV_AVG_PROTODATA_" localSheetId="18">[23]Import!$B$527:$E$527</definedName>
    <definedName name="FS_F_VW_01_35097_3_29344__JV_FS_RV_AVG_PROTODATA_" localSheetId="16">[23]Import!$B$527:$E$527</definedName>
    <definedName name="FS_F_VW_01_35097_3_29344__JV_FS_RV_AVG_PROTODATA_" localSheetId="21">[23]Import!$B$527:$E$527</definedName>
    <definedName name="FS_F_VW_01_35097_3_29344__JV_FS_RV_AVG_PROTODATA_" localSheetId="20">[23]Import!$B$527:$E$527</definedName>
    <definedName name="FS_F_VW_01_35097_3_29344__JV_FS_RV_AVG_PROTODATA_">[22]Import!$B$527:$E$527</definedName>
    <definedName name="FS_F_VW_01_35097_3_29344__JV_FS_RV_LTERM_PNACHLASS_" localSheetId="18">[23]Import!$B$601:$X$601</definedName>
    <definedName name="FS_F_VW_01_35097_3_29344__JV_FS_RV_LTERM_PNACHLASS_" localSheetId="16">[23]Import!$B$601:$X$601</definedName>
    <definedName name="FS_F_VW_01_35097_3_29344__JV_FS_RV_LTERM_PNACHLASS_" localSheetId="21">[23]Import!$B$601:$X$601</definedName>
    <definedName name="FS_F_VW_01_35097_3_29344__JV_FS_RV_LTERM_PNACHLASS_" localSheetId="20">[23]Import!$B$601:$X$601</definedName>
    <definedName name="FS_F_VW_01_35097_3_29344__JV_FS_RV_LTERM_PNACHLASS_">[22]Import!$B$601:$X$601</definedName>
    <definedName name="FS_F_VW_01_35097_3_29344_1__JV_FS_BAUSTUFE_ANGEBOTE_WAE_" localSheetId="18">[23]Import!$B$366:$E$366</definedName>
    <definedName name="FS_F_VW_01_35097_3_29344_1__JV_FS_BAUSTUFE_ANGEBOTE_WAE_" localSheetId="16">[23]Import!$B$366:$E$366</definedName>
    <definedName name="FS_F_VW_01_35097_3_29344_1__JV_FS_BAUSTUFE_ANGEBOTE_WAE_" localSheetId="21">[23]Import!$B$366:$E$366</definedName>
    <definedName name="FS_F_VW_01_35097_3_29344_1__JV_FS_BAUSTUFE_ANGEBOTE_WAE_" localSheetId="20">[23]Import!$B$366:$E$366</definedName>
    <definedName name="FS_F_VW_01_35097_3_29344_1__JV_FS_BAUSTUFE_ANGEBOTE_WAE_">[22]Import!$B$366:$E$366</definedName>
    <definedName name="FS_F_VW_01_35097_3_29344_11__JV_FS_REC_" localSheetId="18">[23]Import!$B$1204:$Q$1204</definedName>
    <definedName name="FS_F_VW_01_35097_3_29344_11__JV_FS_REC_" localSheetId="16">[23]Import!$B$1204:$Q$1204</definedName>
    <definedName name="FS_F_VW_01_35097_3_29344_11__JV_FS_REC_" localSheetId="21">[23]Import!$B$1204:$Q$1204</definedName>
    <definedName name="FS_F_VW_01_35097_3_29344_11__JV_FS_REC_" localSheetId="20">[23]Import!$B$1204:$Q$1204</definedName>
    <definedName name="FS_F_VW_01_35097_3_29344_11__JV_FS_REC_">[22]Import!$B$1204:$Q$1204</definedName>
    <definedName name="FS_F_VW_01_35097_3_29344_2__JV_FS_BAUSTUFE_ANGEBOTE_WAE_" localSheetId="18">[23]Import!$B$367:$E$367</definedName>
    <definedName name="FS_F_VW_01_35097_3_29344_2__JV_FS_BAUSTUFE_ANGEBOTE_WAE_" localSheetId="16">[23]Import!$B$367:$E$367</definedName>
    <definedName name="FS_F_VW_01_35097_3_29344_2__JV_FS_BAUSTUFE_ANGEBOTE_WAE_" localSheetId="21">[23]Import!$B$367:$E$367</definedName>
    <definedName name="FS_F_VW_01_35097_3_29344_2__JV_FS_BAUSTUFE_ANGEBOTE_WAE_" localSheetId="20">[23]Import!$B$367:$E$367</definedName>
    <definedName name="FS_F_VW_01_35097_3_29344_2__JV_FS_BAUSTUFE_ANGEBOTE_WAE_">[22]Import!$B$367:$E$367</definedName>
    <definedName name="FS_F_VW_01_35097_3_29344_28__JV_FS_REC_" localSheetId="18">[23]Import!$B$1205:$Q$1205</definedName>
    <definedName name="FS_F_VW_01_35097_3_29344_28__JV_FS_REC_" localSheetId="16">[23]Import!$B$1205:$Q$1205</definedName>
    <definedName name="FS_F_VW_01_35097_3_29344_28__JV_FS_REC_" localSheetId="21">[23]Import!$B$1205:$Q$1205</definedName>
    <definedName name="FS_F_VW_01_35097_3_29344_28__JV_FS_REC_" localSheetId="20">[23]Import!$B$1205:$Q$1205</definedName>
    <definedName name="FS_F_VW_01_35097_3_29344_28__JV_FS_REC_">[22]Import!$B$1205:$Q$1205</definedName>
    <definedName name="FS_F_VW_01_35097_3_29344_37__JV_FS_REC_" localSheetId="18">[23]Import!$B$1206:$Q$1206</definedName>
    <definedName name="FS_F_VW_01_35097_3_29344_37__JV_FS_REC_" localSheetId="16">[23]Import!$B$1206:$Q$1206</definedName>
    <definedName name="FS_F_VW_01_35097_3_29344_37__JV_FS_REC_" localSheetId="21">[23]Import!$B$1206:$Q$1206</definedName>
    <definedName name="FS_F_VW_01_35097_3_29344_37__JV_FS_REC_" localSheetId="20">[23]Import!$B$1206:$Q$1206</definedName>
    <definedName name="FS_F_VW_01_35097_3_29344_37__JV_FS_REC_">[22]Import!$B$1206:$Q$1206</definedName>
    <definedName name="FS_F_VW_01_35097_3_29344_46__JV_FS_REC_" localSheetId="18">[23]Import!$B$1207:$Q$1207</definedName>
    <definedName name="FS_F_VW_01_35097_3_29344_46__JV_FS_REC_" localSheetId="16">[23]Import!$B$1207:$Q$1207</definedName>
    <definedName name="FS_F_VW_01_35097_3_29344_46__JV_FS_REC_" localSheetId="21">[23]Import!$B$1207:$Q$1207</definedName>
    <definedName name="FS_F_VW_01_35097_3_29344_46__JV_FS_REC_" localSheetId="20">[23]Import!$B$1207:$Q$1207</definedName>
    <definedName name="FS_F_VW_01_35097_3_29344_46__JV_FS_REC_">[22]Import!$B$1207:$Q$1207</definedName>
    <definedName name="FS_F_VW_01_35097_3_29344_68__JV_FS_REC_" localSheetId="18">[23]Import!$B$1208:$Q$1208</definedName>
    <definedName name="FS_F_VW_01_35097_3_29344_68__JV_FS_REC_" localSheetId="16">[23]Import!$B$1208:$Q$1208</definedName>
    <definedName name="FS_F_VW_01_35097_3_29344_68__JV_FS_REC_" localSheetId="21">[23]Import!$B$1208:$Q$1208</definedName>
    <definedName name="FS_F_VW_01_35097_3_29344_68__JV_FS_REC_" localSheetId="20">[23]Import!$B$1208:$Q$1208</definedName>
    <definedName name="FS_F_VW_01_35097_3_29344_68__JV_FS_REC_">[22]Import!$B$1208:$Q$1208</definedName>
    <definedName name="FS_F_VW_01_35097_3_29344_EUR__JV_FS_PR_EX_RATES_DATUM_REC_" localSheetId="18">[23]Import!$B$836:$F$836</definedName>
    <definedName name="FS_F_VW_01_35097_3_29344_EUR__JV_FS_PR_EX_RATES_DATUM_REC_" localSheetId="16">[23]Import!$B$836:$F$836</definedName>
    <definedName name="FS_F_VW_01_35097_3_29344_EUR__JV_FS_PR_EX_RATES_DATUM_REC_" localSheetId="21">[23]Import!$B$836:$F$836</definedName>
    <definedName name="FS_F_VW_01_35097_3_29344_EUR__JV_FS_PR_EX_RATES_DATUM_REC_" localSheetId="20">[23]Import!$B$836:$F$836</definedName>
    <definedName name="FS_F_VW_01_35097_3_29344_EUR__JV_FS_PR_EX_RATES_DATUM_REC_">[22]Import!$B$836:$F$836</definedName>
    <definedName name="FS_F_VW_01_35097_3_29344_VW__JV_FS_BIDDERS_" localSheetId="18">[23]Import!$B$942:$L$942</definedName>
    <definedName name="FS_F_VW_01_35097_3_29344_VW__JV_FS_BIDDERS_" localSheetId="16">[23]Import!$B$942:$L$942</definedName>
    <definedName name="FS_F_VW_01_35097_3_29344_VW__JV_FS_BIDDERS_" localSheetId="21">[23]Import!$B$942:$L$942</definedName>
    <definedName name="FS_F_VW_01_35097_3_29344_VW__JV_FS_BIDDERS_" localSheetId="20">[23]Import!$B$942:$L$942</definedName>
    <definedName name="FS_F_VW_01_35097_3_29344_VW__JV_FS_BIDDERS_">[22]Import!$B$942:$L$942</definedName>
    <definedName name="FS_F_VW_01_35097_3_2979__JV_FS_ANGEBOTSUEBERSICHT_" localSheetId="18">[23]Import!$B$167:$D$167</definedName>
    <definedName name="FS_F_VW_01_35097_3_2979__JV_FS_ANGEBOTSUEBERSICHT_" localSheetId="16">[23]Import!$B$167:$D$167</definedName>
    <definedName name="FS_F_VW_01_35097_3_2979__JV_FS_ANGEBOTSUEBERSICHT_" localSheetId="21">[23]Import!$B$167:$D$167</definedName>
    <definedName name="FS_F_VW_01_35097_3_2979__JV_FS_ANGEBOTSUEBERSICHT_" localSheetId="20">[23]Import!$B$167:$D$167</definedName>
    <definedName name="FS_F_VW_01_35097_3_2979__JV_FS_ANGEBOTSUEBERSICHT_">[22]Import!$B$167:$D$167</definedName>
    <definedName name="FS_F_VW_01_35097_3_2979__JV_FS_AVG_PRICE_" localSheetId="18">[23]Import!$B$189:$F$189</definedName>
    <definedName name="FS_F_VW_01_35097_3_2979__JV_FS_AVG_PRICE_" localSheetId="16">[23]Import!$B$189:$F$189</definedName>
    <definedName name="FS_F_VW_01_35097_3_2979__JV_FS_AVG_PRICE_" localSheetId="21">[23]Import!$B$189:$F$189</definedName>
    <definedName name="FS_F_VW_01_35097_3_2979__JV_FS_AVG_PRICE_" localSheetId="20">[23]Import!$B$189:$F$189</definedName>
    <definedName name="FS_F_VW_01_35097_3_2979__JV_FS_AVG_PRICE_">[22]Import!$B$189:$F$189</definedName>
    <definedName name="FS_F_VW_01_35097_3_2979__JV_FS_BWERTSHEET_" localSheetId="18">[23]Import!$B$623:$AH$623</definedName>
    <definedName name="FS_F_VW_01_35097_3_2979__JV_FS_BWERTSHEET_" localSheetId="16">[23]Import!$B$623:$AH$623</definedName>
    <definedName name="FS_F_VW_01_35097_3_2979__JV_FS_BWERTSHEET_" localSheetId="21">[23]Import!$B$623:$AH$623</definedName>
    <definedName name="FS_F_VW_01_35097_3_2979__JV_FS_BWERTSHEET_" localSheetId="20">[23]Import!$B$623:$AH$623</definedName>
    <definedName name="FS_F_VW_01_35097_3_2979__JV_FS_BWERTSHEET_">[22]Import!$B$623:$AH$623</definedName>
    <definedName name="FS_F_VW_01_35097_3_2979__JV_FS_COMPARISON_" localSheetId="18">[23]Import!$B$573:$S$573</definedName>
    <definedName name="FS_F_VW_01_35097_3_2979__JV_FS_COMPARISON_" localSheetId="16">[23]Import!$B$573:$S$573</definedName>
    <definedName name="FS_F_VW_01_35097_3_2979__JV_FS_COMPARISON_" localSheetId="21">[23]Import!$B$573:$S$573</definedName>
    <definedName name="FS_F_VW_01_35097_3_2979__JV_FS_COMPARISON_" localSheetId="20">[23]Import!$B$573:$S$573</definedName>
    <definedName name="FS_F_VW_01_35097_3_2979__JV_FS_COMPARISON_">[22]Import!$B$573:$S$573</definedName>
    <definedName name="FS_F_VW_01_35097_3_2979__JV_FS_REC_LIEF_" localSheetId="18">[23]Import!$B$1304:$P$1304</definedName>
    <definedName name="FS_F_VW_01_35097_3_2979__JV_FS_REC_LIEF_" localSheetId="16">[23]Import!$B$1304:$P$1304</definedName>
    <definedName name="FS_F_VW_01_35097_3_2979__JV_FS_REC_LIEF_" localSheetId="21">[23]Import!$B$1304:$P$1304</definedName>
    <definedName name="FS_F_VW_01_35097_3_2979__JV_FS_REC_LIEF_" localSheetId="20">[23]Import!$B$1304:$P$1304</definedName>
    <definedName name="FS_F_VW_01_35097_3_2979__JV_FS_REC_LIEF_">[22]Import!$B$1304:$P$1304</definedName>
    <definedName name="FS_F_VW_01_35097_3_2979__JV_FS_RV_AVG_PROTODATA_" localSheetId="18">[23]Import!$B$508:$E$508</definedName>
    <definedName name="FS_F_VW_01_35097_3_2979__JV_FS_RV_AVG_PROTODATA_" localSheetId="16">[23]Import!$B$508:$E$508</definedName>
    <definedName name="FS_F_VW_01_35097_3_2979__JV_FS_RV_AVG_PROTODATA_" localSheetId="21">[23]Import!$B$508:$E$508</definedName>
    <definedName name="FS_F_VW_01_35097_3_2979__JV_FS_RV_AVG_PROTODATA_" localSheetId="20">[23]Import!$B$508:$E$508</definedName>
    <definedName name="FS_F_VW_01_35097_3_2979__JV_FS_RV_AVG_PROTODATA_">[22]Import!$B$508:$E$508</definedName>
    <definedName name="FS_F_VW_01_35097_3_2979__JV_FS_RV_LTERM_PNACHLASS_" localSheetId="18">[23]Import!$B$598:$X$598</definedName>
    <definedName name="FS_F_VW_01_35097_3_2979__JV_FS_RV_LTERM_PNACHLASS_" localSheetId="16">[23]Import!$B$598:$X$598</definedName>
    <definedName name="FS_F_VW_01_35097_3_2979__JV_FS_RV_LTERM_PNACHLASS_" localSheetId="21">[23]Import!$B$598:$X$598</definedName>
    <definedName name="FS_F_VW_01_35097_3_2979__JV_FS_RV_LTERM_PNACHLASS_" localSheetId="20">[23]Import!$B$598:$X$598</definedName>
    <definedName name="FS_F_VW_01_35097_3_2979__JV_FS_RV_LTERM_PNACHLASS_">[22]Import!$B$598:$X$598</definedName>
    <definedName name="FS_F_VW_01_35097_3_2979_1__JV_FS_BAUSTUFE_ANGEBOTE_WAE_" localSheetId="18">[23]Import!$B$328:$E$328</definedName>
    <definedName name="FS_F_VW_01_35097_3_2979_1__JV_FS_BAUSTUFE_ANGEBOTE_WAE_" localSheetId="16">[23]Import!$B$328:$E$328</definedName>
    <definedName name="FS_F_VW_01_35097_3_2979_1__JV_FS_BAUSTUFE_ANGEBOTE_WAE_" localSheetId="21">[23]Import!$B$328:$E$328</definedName>
    <definedName name="FS_F_VW_01_35097_3_2979_1__JV_FS_BAUSTUFE_ANGEBOTE_WAE_" localSheetId="20">[23]Import!$B$328:$E$328</definedName>
    <definedName name="FS_F_VW_01_35097_3_2979_1__JV_FS_BAUSTUFE_ANGEBOTE_WAE_">[22]Import!$B$328:$E$328</definedName>
    <definedName name="FS_F_VW_01_35097_3_2979_11__JV_FS_REC_" localSheetId="18">[23]Import!$B$1159:$Q$1159</definedName>
    <definedName name="FS_F_VW_01_35097_3_2979_11__JV_FS_REC_" localSheetId="16">[23]Import!$B$1159:$Q$1159</definedName>
    <definedName name="FS_F_VW_01_35097_3_2979_11__JV_FS_REC_" localSheetId="21">[23]Import!$B$1159:$Q$1159</definedName>
    <definedName name="FS_F_VW_01_35097_3_2979_11__JV_FS_REC_" localSheetId="20">[23]Import!$B$1159:$Q$1159</definedName>
    <definedName name="FS_F_VW_01_35097_3_2979_11__JV_FS_REC_">[22]Import!$B$1159:$Q$1159</definedName>
    <definedName name="FS_F_VW_01_35097_3_2979_2__JV_FS_BAUSTUFE_ANGEBOTE_WAE_" localSheetId="18">[23]Import!$B$329:$E$329</definedName>
    <definedName name="FS_F_VW_01_35097_3_2979_2__JV_FS_BAUSTUFE_ANGEBOTE_WAE_" localSheetId="16">[23]Import!$B$329:$E$329</definedName>
    <definedName name="FS_F_VW_01_35097_3_2979_2__JV_FS_BAUSTUFE_ANGEBOTE_WAE_" localSheetId="21">[23]Import!$B$329:$E$329</definedName>
    <definedName name="FS_F_VW_01_35097_3_2979_2__JV_FS_BAUSTUFE_ANGEBOTE_WAE_" localSheetId="20">[23]Import!$B$329:$E$329</definedName>
    <definedName name="FS_F_VW_01_35097_3_2979_2__JV_FS_BAUSTUFE_ANGEBOTE_WAE_">[22]Import!$B$329:$E$329</definedName>
    <definedName name="FS_F_VW_01_35097_3_2979_28__JV_FS_REC_" localSheetId="18">[23]Import!$B$1160:$Q$1160</definedName>
    <definedName name="FS_F_VW_01_35097_3_2979_28__JV_FS_REC_" localSheetId="16">[23]Import!$B$1160:$Q$1160</definedName>
    <definedName name="FS_F_VW_01_35097_3_2979_28__JV_FS_REC_" localSheetId="21">[23]Import!$B$1160:$Q$1160</definedName>
    <definedName name="FS_F_VW_01_35097_3_2979_28__JV_FS_REC_" localSheetId="20">[23]Import!$B$1160:$Q$1160</definedName>
    <definedName name="FS_F_VW_01_35097_3_2979_28__JV_FS_REC_">[22]Import!$B$1160:$Q$1160</definedName>
    <definedName name="FS_F_VW_01_35097_3_2979_37__JV_FS_REC_" localSheetId="18">[23]Import!$B$1161:$Q$1161</definedName>
    <definedName name="FS_F_VW_01_35097_3_2979_37__JV_FS_REC_" localSheetId="16">[23]Import!$B$1161:$Q$1161</definedName>
    <definedName name="FS_F_VW_01_35097_3_2979_37__JV_FS_REC_" localSheetId="21">[23]Import!$B$1161:$Q$1161</definedName>
    <definedName name="FS_F_VW_01_35097_3_2979_37__JV_FS_REC_" localSheetId="20">[23]Import!$B$1161:$Q$1161</definedName>
    <definedName name="FS_F_VW_01_35097_3_2979_37__JV_FS_REC_">[22]Import!$B$1161:$Q$1161</definedName>
    <definedName name="FS_F_VW_01_35097_3_2979_46__JV_FS_REC_" localSheetId="18">[23]Import!$B$1162:$Q$1162</definedName>
    <definedName name="FS_F_VW_01_35097_3_2979_46__JV_FS_REC_" localSheetId="16">[23]Import!$B$1162:$Q$1162</definedName>
    <definedName name="FS_F_VW_01_35097_3_2979_46__JV_FS_REC_" localSheetId="21">[23]Import!$B$1162:$Q$1162</definedName>
    <definedName name="FS_F_VW_01_35097_3_2979_46__JV_FS_REC_" localSheetId="20">[23]Import!$B$1162:$Q$1162</definedName>
    <definedName name="FS_F_VW_01_35097_3_2979_46__JV_FS_REC_">[22]Import!$B$1162:$Q$1162</definedName>
    <definedName name="FS_F_VW_01_35097_3_2979_68__JV_FS_REC_" localSheetId="18">[23]Import!$B$1163:$Q$1163</definedName>
    <definedName name="FS_F_VW_01_35097_3_2979_68__JV_FS_REC_" localSheetId="16">[23]Import!$B$1163:$Q$1163</definedName>
    <definedName name="FS_F_VW_01_35097_3_2979_68__JV_FS_REC_" localSheetId="21">[23]Import!$B$1163:$Q$1163</definedName>
    <definedName name="FS_F_VW_01_35097_3_2979_68__JV_FS_REC_" localSheetId="20">[23]Import!$B$1163:$Q$1163</definedName>
    <definedName name="FS_F_VW_01_35097_3_2979_68__JV_FS_REC_">[22]Import!$B$1163:$Q$1163</definedName>
    <definedName name="FS_F_VW_01_35097_3_2979_EUR__JV_FS_PR_EX_RATES_DATUM_REC_" localSheetId="18">[23]Import!$B$817:$F$817</definedName>
    <definedName name="FS_F_VW_01_35097_3_2979_EUR__JV_FS_PR_EX_RATES_DATUM_REC_" localSheetId="16">[23]Import!$B$817:$F$817</definedName>
    <definedName name="FS_F_VW_01_35097_3_2979_EUR__JV_FS_PR_EX_RATES_DATUM_REC_" localSheetId="21">[23]Import!$B$817:$F$817</definedName>
    <definedName name="FS_F_VW_01_35097_3_2979_EUR__JV_FS_PR_EX_RATES_DATUM_REC_" localSheetId="20">[23]Import!$B$817:$F$817</definedName>
    <definedName name="FS_F_VW_01_35097_3_2979_EUR__JV_FS_PR_EX_RATES_DATUM_REC_">[22]Import!$B$817:$F$817</definedName>
    <definedName name="FS_F_VW_01_35097_3_2979_VW__JV_FS_BIDDERS_" localSheetId="18">[23]Import!$B$945:$L$945</definedName>
    <definedName name="FS_F_VW_01_35097_3_2979_VW__JV_FS_BIDDERS_" localSheetId="16">[23]Import!$B$945:$L$945</definedName>
    <definedName name="FS_F_VW_01_35097_3_2979_VW__JV_FS_BIDDERS_" localSheetId="21">[23]Import!$B$945:$L$945</definedName>
    <definedName name="FS_F_VW_01_35097_3_2979_VW__JV_FS_BIDDERS_" localSheetId="20">[23]Import!$B$945:$L$945</definedName>
    <definedName name="FS_F_VW_01_35097_3_2979_VW__JV_FS_BIDDERS_">[22]Import!$B$945:$L$945</definedName>
    <definedName name="FS_F_VW_01_35097_3_316__JV_FS_RV_AVG_PROTODATA_" localSheetId="18">[23]Import!$B$503:$E$503</definedName>
    <definedName name="FS_F_VW_01_35097_3_316__JV_FS_RV_AVG_PROTODATA_" localSheetId="16">[23]Import!$B$503:$E$503</definedName>
    <definedName name="FS_F_VW_01_35097_3_316__JV_FS_RV_AVG_PROTODATA_" localSheetId="21">[23]Import!$B$503:$E$503</definedName>
    <definedName name="FS_F_VW_01_35097_3_316__JV_FS_RV_AVG_PROTODATA_" localSheetId="20">[23]Import!$B$503:$E$503</definedName>
    <definedName name="FS_F_VW_01_35097_3_316__JV_FS_RV_AVG_PROTODATA_">[22]Import!$B$503:$E$503</definedName>
    <definedName name="FS_F_VW_01_35097_3_316_1__JV_FS_BAUSTUFE_ANGEBOTE_WAE_" localSheetId="18">[23]Import!$B$318:$E$318</definedName>
    <definedName name="FS_F_VW_01_35097_3_316_1__JV_FS_BAUSTUFE_ANGEBOTE_WAE_" localSheetId="16">[23]Import!$B$318:$E$318</definedName>
    <definedName name="FS_F_VW_01_35097_3_316_1__JV_FS_BAUSTUFE_ANGEBOTE_WAE_" localSheetId="21">[23]Import!$B$318:$E$318</definedName>
    <definedName name="FS_F_VW_01_35097_3_316_1__JV_FS_BAUSTUFE_ANGEBOTE_WAE_" localSheetId="20">[23]Import!$B$318:$E$318</definedName>
    <definedName name="FS_F_VW_01_35097_3_316_1__JV_FS_BAUSTUFE_ANGEBOTE_WAE_">[22]Import!$B$318:$E$318</definedName>
    <definedName name="FS_F_VW_01_35097_3_316_2__JV_FS_BAUSTUFE_ANGEBOTE_WAE_" localSheetId="18">[23]Import!$B$319:$E$319</definedName>
    <definedName name="FS_F_VW_01_35097_3_316_2__JV_FS_BAUSTUFE_ANGEBOTE_WAE_" localSheetId="16">[23]Import!$B$319:$E$319</definedName>
    <definedName name="FS_F_VW_01_35097_3_316_2__JV_FS_BAUSTUFE_ANGEBOTE_WAE_" localSheetId="21">[23]Import!$B$319:$E$319</definedName>
    <definedName name="FS_F_VW_01_35097_3_316_2__JV_FS_BAUSTUFE_ANGEBOTE_WAE_" localSheetId="20">[23]Import!$B$319:$E$319</definedName>
    <definedName name="FS_F_VW_01_35097_3_316_2__JV_FS_BAUSTUFE_ANGEBOTE_WAE_">[22]Import!$B$319:$E$319</definedName>
    <definedName name="FS_F_VW_01_35097_3_316_EUR__JV_FS_PR_EX_RATES_DATUM_REC_" localSheetId="18">[23]Import!$B$812:$F$812</definedName>
    <definedName name="FS_F_VW_01_35097_3_316_EUR__JV_FS_PR_EX_RATES_DATUM_REC_" localSheetId="16">[23]Import!$B$812:$F$812</definedName>
    <definedName name="FS_F_VW_01_35097_3_316_EUR__JV_FS_PR_EX_RATES_DATUM_REC_" localSheetId="21">[23]Import!$B$812:$F$812</definedName>
    <definedName name="FS_F_VW_01_35097_3_316_EUR__JV_FS_PR_EX_RATES_DATUM_REC_" localSheetId="20">[23]Import!$B$812:$F$812</definedName>
    <definedName name="FS_F_VW_01_35097_3_316_EUR__JV_FS_PR_EX_RATES_DATUM_REC_">[22]Import!$B$812:$F$812</definedName>
    <definedName name="FS_F_VW_01_35097_3_316_SK__JV_FS_BIDDERS_" localSheetId="18">[23]Import!$B$928:$L$928</definedName>
    <definedName name="FS_F_VW_01_35097_3_316_SK__JV_FS_BIDDERS_" localSheetId="16">[23]Import!$B$928:$L$928</definedName>
    <definedName name="FS_F_VW_01_35097_3_316_SK__JV_FS_BIDDERS_" localSheetId="21">[23]Import!$B$928:$L$928</definedName>
    <definedName name="FS_F_VW_01_35097_3_316_SK__JV_FS_BIDDERS_" localSheetId="20">[23]Import!$B$928:$L$928</definedName>
    <definedName name="FS_F_VW_01_35097_3_316_SK__JV_FS_BIDDERS_">[22]Import!$B$928:$L$928</definedName>
    <definedName name="FS_F_VW_01_35097_3_3478__JV_FS_RV_AVG_PROTODATA_" localSheetId="18">[23]Import!$B$509:$E$509</definedName>
    <definedName name="FS_F_VW_01_35097_3_3478__JV_FS_RV_AVG_PROTODATA_" localSheetId="16">[23]Import!$B$509:$E$509</definedName>
    <definedName name="FS_F_VW_01_35097_3_3478__JV_FS_RV_AVG_PROTODATA_" localSheetId="21">[23]Import!$B$509:$E$509</definedName>
    <definedName name="FS_F_VW_01_35097_3_3478__JV_FS_RV_AVG_PROTODATA_" localSheetId="20">[23]Import!$B$509:$E$509</definedName>
    <definedName name="FS_F_VW_01_35097_3_3478__JV_FS_RV_AVG_PROTODATA_">[22]Import!$B$509:$E$509</definedName>
    <definedName name="FS_F_VW_01_35097_3_3478_1__JV_FS_BAUSTUFE_ANGEBOTE_WAE_" localSheetId="18">[23]Import!$B$330:$E$330</definedName>
    <definedName name="FS_F_VW_01_35097_3_3478_1__JV_FS_BAUSTUFE_ANGEBOTE_WAE_" localSheetId="16">[23]Import!$B$330:$E$330</definedName>
    <definedName name="FS_F_VW_01_35097_3_3478_1__JV_FS_BAUSTUFE_ANGEBOTE_WAE_" localSheetId="21">[23]Import!$B$330:$E$330</definedName>
    <definedName name="FS_F_VW_01_35097_3_3478_1__JV_FS_BAUSTUFE_ANGEBOTE_WAE_" localSheetId="20">[23]Import!$B$330:$E$330</definedName>
    <definedName name="FS_F_VW_01_35097_3_3478_1__JV_FS_BAUSTUFE_ANGEBOTE_WAE_">[22]Import!$B$330:$E$330</definedName>
    <definedName name="FS_F_VW_01_35097_3_3478_2__JV_FS_BAUSTUFE_ANGEBOTE_WAE_" localSheetId="18">[23]Import!$B$331:$E$331</definedName>
    <definedName name="FS_F_VW_01_35097_3_3478_2__JV_FS_BAUSTUFE_ANGEBOTE_WAE_" localSheetId="16">[23]Import!$B$331:$E$331</definedName>
    <definedName name="FS_F_VW_01_35097_3_3478_2__JV_FS_BAUSTUFE_ANGEBOTE_WAE_" localSheetId="21">[23]Import!$B$331:$E$331</definedName>
    <definedName name="FS_F_VW_01_35097_3_3478_2__JV_FS_BAUSTUFE_ANGEBOTE_WAE_" localSheetId="20">[23]Import!$B$331:$E$331</definedName>
    <definedName name="FS_F_VW_01_35097_3_3478_2__JV_FS_BAUSTUFE_ANGEBOTE_WAE_">[22]Import!$B$331:$E$331</definedName>
    <definedName name="FS_F_VW_01_35097_3_3478_EUR__JV_FS_PR_EX_RATES_DATUM_REC_" localSheetId="18">[23]Import!$B$818:$F$818</definedName>
    <definedName name="FS_F_VW_01_35097_3_3478_EUR__JV_FS_PR_EX_RATES_DATUM_REC_" localSheetId="16">[23]Import!$B$818:$F$818</definedName>
    <definedName name="FS_F_VW_01_35097_3_3478_EUR__JV_FS_PR_EX_RATES_DATUM_REC_" localSheetId="21">[23]Import!$B$818:$F$818</definedName>
    <definedName name="FS_F_VW_01_35097_3_3478_EUR__JV_FS_PR_EX_RATES_DATUM_REC_" localSheetId="20">[23]Import!$B$818:$F$818</definedName>
    <definedName name="FS_F_VW_01_35097_3_3478_EUR__JV_FS_PR_EX_RATES_DATUM_REC_">[22]Import!$B$818:$F$818</definedName>
    <definedName name="FS_F_VW_01_35097_3_3478_ST__JV_FS_BIDDERS_" localSheetId="18">[23]Import!$B$935:$L$935</definedName>
    <definedName name="FS_F_VW_01_35097_3_3478_ST__JV_FS_BIDDERS_" localSheetId="16">[23]Import!$B$935:$L$935</definedName>
    <definedName name="FS_F_VW_01_35097_3_3478_ST__JV_FS_BIDDERS_" localSheetId="21">[23]Import!$B$935:$L$935</definedName>
    <definedName name="FS_F_VW_01_35097_3_3478_ST__JV_FS_BIDDERS_" localSheetId="20">[23]Import!$B$935:$L$935</definedName>
    <definedName name="FS_F_VW_01_35097_3_3478_ST__JV_FS_BIDDERS_">[22]Import!$B$935:$L$935</definedName>
    <definedName name="FS_F_VW_01_35097_3_37__JV_FS_BEDARFE_" localSheetId="18">[23]Import!$B$132:$E$132</definedName>
    <definedName name="FS_F_VW_01_35097_3_37__JV_FS_BEDARFE_" localSheetId="16">[23]Import!$B$132:$E$132</definedName>
    <definedName name="FS_F_VW_01_35097_3_37__JV_FS_BEDARFE_" localSheetId="21">[23]Import!$B$132:$E$132</definedName>
    <definedName name="FS_F_VW_01_35097_3_37__JV_FS_BEDARFE_" localSheetId="20">[23]Import!$B$132:$E$132</definedName>
    <definedName name="FS_F_VW_01_35097_3_37__JV_FS_BEDARFE_">[22]Import!$B$132:$E$132</definedName>
    <definedName name="FS_F_VW_01_35097_3_37_13030__JV_FS_BEDARFE_PREISE_QUOTE_" localSheetId="18">[23]Import!$B$76:$L$76</definedName>
    <definedName name="FS_F_VW_01_35097_3_37_13030__JV_FS_BEDARFE_PREISE_QUOTE_" localSheetId="16">[23]Import!$B$76:$L$76</definedName>
    <definedName name="FS_F_VW_01_35097_3_37_13030__JV_FS_BEDARFE_PREISE_QUOTE_" localSheetId="21">[23]Import!$B$76:$L$76</definedName>
    <definedName name="FS_F_VW_01_35097_3_37_13030__JV_FS_BEDARFE_PREISE_QUOTE_" localSheetId="20">[23]Import!$B$76:$L$76</definedName>
    <definedName name="FS_F_VW_01_35097_3_37_13030__JV_FS_BEDARFE_PREISE_QUOTE_">[22]Import!$B$76:$L$76</definedName>
    <definedName name="FS_F_VW_01_35097_3_37_20328__JV_FS_BEDARFE_PREISE_QUOTE_" localSheetId="18">[23]Import!$B$77:$L$77</definedName>
    <definedName name="FS_F_VW_01_35097_3_37_20328__JV_FS_BEDARFE_PREISE_QUOTE_" localSheetId="16">[23]Import!$B$77:$L$77</definedName>
    <definedName name="FS_F_VW_01_35097_3_37_20328__JV_FS_BEDARFE_PREISE_QUOTE_" localSheetId="21">[23]Import!$B$77:$L$77</definedName>
    <definedName name="FS_F_VW_01_35097_3_37_20328__JV_FS_BEDARFE_PREISE_QUOTE_" localSheetId="20">[23]Import!$B$77:$L$77</definedName>
    <definedName name="FS_F_VW_01_35097_3_37_20328__JV_FS_BEDARFE_PREISE_QUOTE_">[22]Import!$B$77:$L$77</definedName>
    <definedName name="FS_F_VW_01_35097_3_37_29344__JV_FS_BEDARFE_PREISE_QUOTE_" localSheetId="18">[23]Import!$B$78:$L$78</definedName>
    <definedName name="FS_F_VW_01_35097_3_37_29344__JV_FS_BEDARFE_PREISE_QUOTE_" localSheetId="16">[23]Import!$B$78:$L$78</definedName>
    <definedName name="FS_F_VW_01_35097_3_37_29344__JV_FS_BEDARFE_PREISE_QUOTE_" localSheetId="21">[23]Import!$B$78:$L$78</definedName>
    <definedName name="FS_F_VW_01_35097_3_37_29344__JV_FS_BEDARFE_PREISE_QUOTE_" localSheetId="20">[23]Import!$B$78:$L$78</definedName>
    <definedName name="FS_F_VW_01_35097_3_37_29344__JV_FS_BEDARFE_PREISE_QUOTE_">[22]Import!$B$78:$L$78</definedName>
    <definedName name="FS_F_VW_01_35097_3_37_2979__JV_FS_BEDARFE_PREISE_QUOTE_" localSheetId="18">[23]Import!$B$75:$L$75</definedName>
    <definedName name="FS_F_VW_01_35097_3_37_2979__JV_FS_BEDARFE_PREISE_QUOTE_" localSheetId="16">[23]Import!$B$75:$L$75</definedName>
    <definedName name="FS_F_VW_01_35097_3_37_2979__JV_FS_BEDARFE_PREISE_QUOTE_" localSheetId="21">[23]Import!$B$75:$L$75</definedName>
    <definedName name="FS_F_VW_01_35097_3_37_2979__JV_FS_BEDARFE_PREISE_QUOTE_" localSheetId="20">[23]Import!$B$75:$L$75</definedName>
    <definedName name="FS_F_VW_01_35097_3_37_2979__JV_FS_BEDARFE_PREISE_QUOTE_">[22]Import!$B$75:$L$75</definedName>
    <definedName name="FS_F_VW_01_35097_3_37_43249__JV_FS_BEDARFE_PREISE_QUOTE_" localSheetId="18">[23]Import!$B$79:$L$79</definedName>
    <definedName name="FS_F_VW_01_35097_3_37_43249__JV_FS_BEDARFE_PREISE_QUOTE_" localSheetId="16">[23]Import!$B$79:$L$79</definedName>
    <definedName name="FS_F_VW_01_35097_3_37_43249__JV_FS_BEDARFE_PREISE_QUOTE_" localSheetId="21">[23]Import!$B$79:$L$79</definedName>
    <definedName name="FS_F_VW_01_35097_3_37_43249__JV_FS_BEDARFE_PREISE_QUOTE_" localSheetId="20">[23]Import!$B$79:$L$79</definedName>
    <definedName name="FS_F_VW_01_35097_3_37_43249__JV_FS_BEDARFE_PREISE_QUOTE_">[22]Import!$B$79:$L$79</definedName>
    <definedName name="FS_F_VW_01_35097_3_38597__JV_FS_RV_AVG_PROTODATA_" localSheetId="18">[23]Import!$B$528:$E$528</definedName>
    <definedName name="FS_F_VW_01_35097_3_38597__JV_FS_RV_AVG_PROTODATA_" localSheetId="16">[23]Import!$B$528:$E$528</definedName>
    <definedName name="FS_F_VW_01_35097_3_38597__JV_FS_RV_AVG_PROTODATA_" localSheetId="21">[23]Import!$B$528:$E$528</definedName>
    <definedName name="FS_F_VW_01_35097_3_38597__JV_FS_RV_AVG_PROTODATA_" localSheetId="20">[23]Import!$B$528:$E$528</definedName>
    <definedName name="FS_F_VW_01_35097_3_38597__JV_FS_RV_AVG_PROTODATA_">[22]Import!$B$528:$E$528</definedName>
    <definedName name="FS_F_VW_01_35097_3_38597_1__JV_FS_BAUSTUFE_ANGEBOTE_WAE_" localSheetId="18">[23]Import!$B$368:$E$368</definedName>
    <definedName name="FS_F_VW_01_35097_3_38597_1__JV_FS_BAUSTUFE_ANGEBOTE_WAE_" localSheetId="16">[23]Import!$B$368:$E$368</definedName>
    <definedName name="FS_F_VW_01_35097_3_38597_1__JV_FS_BAUSTUFE_ANGEBOTE_WAE_" localSheetId="21">[23]Import!$B$368:$E$368</definedName>
    <definedName name="FS_F_VW_01_35097_3_38597_1__JV_FS_BAUSTUFE_ANGEBOTE_WAE_" localSheetId="20">[23]Import!$B$368:$E$368</definedName>
    <definedName name="FS_F_VW_01_35097_3_38597_1__JV_FS_BAUSTUFE_ANGEBOTE_WAE_">[22]Import!$B$368:$E$368</definedName>
    <definedName name="FS_F_VW_01_35097_3_38597_2__JV_FS_BAUSTUFE_ANGEBOTE_WAE_" localSheetId="18">[23]Import!$B$369:$E$369</definedName>
    <definedName name="FS_F_VW_01_35097_3_38597_2__JV_FS_BAUSTUFE_ANGEBOTE_WAE_" localSheetId="16">[23]Import!$B$369:$E$369</definedName>
    <definedName name="FS_F_VW_01_35097_3_38597_2__JV_FS_BAUSTUFE_ANGEBOTE_WAE_" localSheetId="21">[23]Import!$B$369:$E$369</definedName>
    <definedName name="FS_F_VW_01_35097_3_38597_2__JV_FS_BAUSTUFE_ANGEBOTE_WAE_" localSheetId="20">[23]Import!$B$369:$E$369</definedName>
    <definedName name="FS_F_VW_01_35097_3_38597_2__JV_FS_BAUSTUFE_ANGEBOTE_WAE_">[22]Import!$B$369:$E$369</definedName>
    <definedName name="FS_F_VW_01_35097_3_38597_EUR__JV_FS_PR_EX_RATES_DATUM_REC_" localSheetId="18">[23]Import!$B$837:$F$837</definedName>
    <definedName name="FS_F_VW_01_35097_3_38597_EUR__JV_FS_PR_EX_RATES_DATUM_REC_" localSheetId="16">[23]Import!$B$837:$F$837</definedName>
    <definedName name="FS_F_VW_01_35097_3_38597_EUR__JV_FS_PR_EX_RATES_DATUM_REC_" localSheetId="21">[23]Import!$B$837:$F$837</definedName>
    <definedName name="FS_F_VW_01_35097_3_38597_EUR__JV_FS_PR_EX_RATES_DATUM_REC_" localSheetId="20">[23]Import!$B$837:$F$837</definedName>
    <definedName name="FS_F_VW_01_35097_3_38597_EUR__JV_FS_PR_EX_RATES_DATUM_REC_">[22]Import!$B$837:$F$837</definedName>
    <definedName name="FS_F_VW_01_35097_3_38597_ZA__JV_FS_BIDDERS_" localSheetId="18">[23]Import!$B$932:$L$932</definedName>
    <definedName name="FS_F_VW_01_35097_3_38597_ZA__JV_FS_BIDDERS_" localSheetId="16">[23]Import!$B$932:$L$932</definedName>
    <definedName name="FS_F_VW_01_35097_3_38597_ZA__JV_FS_BIDDERS_" localSheetId="21">[23]Import!$B$932:$L$932</definedName>
    <definedName name="FS_F_VW_01_35097_3_38597_ZA__JV_FS_BIDDERS_" localSheetId="20">[23]Import!$B$932:$L$932</definedName>
    <definedName name="FS_F_VW_01_35097_3_38597_ZA__JV_FS_BIDDERS_">[22]Import!$B$932:$L$932</definedName>
    <definedName name="FS_F_VW_01_35097_3_43249__JV_FS_ANGEBOTSUEBERSICHT_" localSheetId="18">[23]Import!$B$168:$D$168</definedName>
    <definedName name="FS_F_VW_01_35097_3_43249__JV_FS_ANGEBOTSUEBERSICHT_" localSheetId="16">[23]Import!$B$168:$D$168</definedName>
    <definedName name="FS_F_VW_01_35097_3_43249__JV_FS_ANGEBOTSUEBERSICHT_" localSheetId="21">[23]Import!$B$168:$D$168</definedName>
    <definedName name="FS_F_VW_01_35097_3_43249__JV_FS_ANGEBOTSUEBERSICHT_" localSheetId="20">[23]Import!$B$168:$D$168</definedName>
    <definedName name="FS_F_VW_01_35097_3_43249__JV_FS_ANGEBOTSUEBERSICHT_">[22]Import!$B$168:$D$168</definedName>
    <definedName name="FS_F_VW_01_35097_3_43249__JV_FS_AVG_PRICE_" localSheetId="18">[23]Import!$B$193:$F$193</definedName>
    <definedName name="FS_F_VW_01_35097_3_43249__JV_FS_AVG_PRICE_" localSheetId="16">[23]Import!$B$193:$F$193</definedName>
    <definedName name="FS_F_VW_01_35097_3_43249__JV_FS_AVG_PRICE_" localSheetId="21">[23]Import!$B$193:$F$193</definedName>
    <definedName name="FS_F_VW_01_35097_3_43249__JV_FS_AVG_PRICE_" localSheetId="20">[23]Import!$B$193:$F$193</definedName>
    <definedName name="FS_F_VW_01_35097_3_43249__JV_FS_AVG_PRICE_">[22]Import!$B$193:$F$193</definedName>
    <definedName name="FS_F_VW_01_35097_3_43249__JV_FS_BWERTSHEET_" localSheetId="18">[23]Import!$B$627:$AH$627</definedName>
    <definedName name="FS_F_VW_01_35097_3_43249__JV_FS_BWERTSHEET_" localSheetId="16">[23]Import!$B$627:$AH$627</definedName>
    <definedName name="FS_F_VW_01_35097_3_43249__JV_FS_BWERTSHEET_" localSheetId="21">[23]Import!$B$627:$AH$627</definedName>
    <definedName name="FS_F_VW_01_35097_3_43249__JV_FS_BWERTSHEET_" localSheetId="20">[23]Import!$B$627:$AH$627</definedName>
    <definedName name="FS_F_VW_01_35097_3_43249__JV_FS_BWERTSHEET_">[22]Import!$B$627:$AH$627</definedName>
    <definedName name="FS_F_VW_01_35097_3_43249__JV_FS_COMPARISON_" localSheetId="18">[23]Import!$B$577:$S$577</definedName>
    <definedName name="FS_F_VW_01_35097_3_43249__JV_FS_COMPARISON_" localSheetId="16">[23]Import!$B$577:$S$577</definedName>
    <definedName name="FS_F_VW_01_35097_3_43249__JV_FS_COMPARISON_" localSheetId="21">[23]Import!$B$577:$S$577</definedName>
    <definedName name="FS_F_VW_01_35097_3_43249__JV_FS_COMPARISON_" localSheetId="20">[23]Import!$B$577:$S$577</definedName>
    <definedName name="FS_F_VW_01_35097_3_43249__JV_FS_COMPARISON_">[22]Import!$B$577:$S$577</definedName>
    <definedName name="FS_F_VW_01_35097_3_43249__JV_FS_REC_LIEF_" localSheetId="18">[23]Import!$B$1308:$P$1308</definedName>
    <definedName name="FS_F_VW_01_35097_3_43249__JV_FS_REC_LIEF_" localSheetId="16">[23]Import!$B$1308:$P$1308</definedName>
    <definedName name="FS_F_VW_01_35097_3_43249__JV_FS_REC_LIEF_" localSheetId="21">[23]Import!$B$1308:$P$1308</definedName>
    <definedName name="FS_F_VW_01_35097_3_43249__JV_FS_REC_LIEF_" localSheetId="20">[23]Import!$B$1308:$P$1308</definedName>
    <definedName name="FS_F_VW_01_35097_3_43249__JV_FS_REC_LIEF_">[22]Import!$B$1308:$P$1308</definedName>
    <definedName name="FS_F_VW_01_35097_3_43249__JV_FS_RV_AVG_PROTODATA_" localSheetId="18">[23]Import!$B$529:$E$529</definedName>
    <definedName name="FS_F_VW_01_35097_3_43249__JV_FS_RV_AVG_PROTODATA_" localSheetId="16">[23]Import!$B$529:$E$529</definedName>
    <definedName name="FS_F_VW_01_35097_3_43249__JV_FS_RV_AVG_PROTODATA_" localSheetId="21">[23]Import!$B$529:$E$529</definedName>
    <definedName name="FS_F_VW_01_35097_3_43249__JV_FS_RV_AVG_PROTODATA_" localSheetId="20">[23]Import!$B$529:$E$529</definedName>
    <definedName name="FS_F_VW_01_35097_3_43249__JV_FS_RV_AVG_PROTODATA_">[22]Import!$B$529:$E$529</definedName>
    <definedName name="FS_F_VW_01_35097_3_43249__JV_FS_RV_LTERM_PNACHLASS_" localSheetId="18">[23]Import!$B$602:$X$602</definedName>
    <definedName name="FS_F_VW_01_35097_3_43249__JV_FS_RV_LTERM_PNACHLASS_" localSheetId="16">[23]Import!$B$602:$X$602</definedName>
    <definedName name="FS_F_VW_01_35097_3_43249__JV_FS_RV_LTERM_PNACHLASS_" localSheetId="21">[23]Import!$B$602:$X$602</definedName>
    <definedName name="FS_F_VW_01_35097_3_43249__JV_FS_RV_LTERM_PNACHLASS_" localSheetId="20">[23]Import!$B$602:$X$602</definedName>
    <definedName name="FS_F_VW_01_35097_3_43249__JV_FS_RV_LTERM_PNACHLASS_">[22]Import!$B$602:$X$602</definedName>
    <definedName name="FS_F_VW_01_35097_3_43249_1__JV_FS_BAUSTUFE_ANGEBOTE_WAE_" localSheetId="18">[23]Import!$B$370:$E$370</definedName>
    <definedName name="FS_F_VW_01_35097_3_43249_1__JV_FS_BAUSTUFE_ANGEBOTE_WAE_" localSheetId="16">[23]Import!$B$370:$E$370</definedName>
    <definedName name="FS_F_VW_01_35097_3_43249_1__JV_FS_BAUSTUFE_ANGEBOTE_WAE_" localSheetId="21">[23]Import!$B$370:$E$370</definedName>
    <definedName name="FS_F_VW_01_35097_3_43249_1__JV_FS_BAUSTUFE_ANGEBOTE_WAE_" localSheetId="20">[23]Import!$B$370:$E$370</definedName>
    <definedName name="FS_F_VW_01_35097_3_43249_1__JV_FS_BAUSTUFE_ANGEBOTE_WAE_">[22]Import!$B$370:$E$370</definedName>
    <definedName name="FS_F_VW_01_35097_3_43249_11__JV_FS_REC_" localSheetId="18">[23]Import!$B$1209:$Q$1209</definedName>
    <definedName name="FS_F_VW_01_35097_3_43249_11__JV_FS_REC_" localSheetId="16">[23]Import!$B$1209:$Q$1209</definedName>
    <definedName name="FS_F_VW_01_35097_3_43249_11__JV_FS_REC_" localSheetId="21">[23]Import!$B$1209:$Q$1209</definedName>
    <definedName name="FS_F_VW_01_35097_3_43249_11__JV_FS_REC_" localSheetId="20">[23]Import!$B$1209:$Q$1209</definedName>
    <definedName name="FS_F_VW_01_35097_3_43249_11__JV_FS_REC_">[22]Import!$B$1209:$Q$1209</definedName>
    <definedName name="FS_F_VW_01_35097_3_43249_2__JV_FS_BAUSTUFE_ANGEBOTE_WAE_" localSheetId="18">[23]Import!$B$371:$E$371</definedName>
    <definedName name="FS_F_VW_01_35097_3_43249_2__JV_FS_BAUSTUFE_ANGEBOTE_WAE_" localSheetId="16">[23]Import!$B$371:$E$371</definedName>
    <definedName name="FS_F_VW_01_35097_3_43249_2__JV_FS_BAUSTUFE_ANGEBOTE_WAE_" localSheetId="21">[23]Import!$B$371:$E$371</definedName>
    <definedName name="FS_F_VW_01_35097_3_43249_2__JV_FS_BAUSTUFE_ANGEBOTE_WAE_" localSheetId="20">[23]Import!$B$371:$E$371</definedName>
    <definedName name="FS_F_VW_01_35097_3_43249_2__JV_FS_BAUSTUFE_ANGEBOTE_WAE_">[22]Import!$B$371:$E$371</definedName>
    <definedName name="FS_F_VW_01_35097_3_43249_28__JV_FS_REC_" localSheetId="18">[23]Import!$B$1210:$Q$1210</definedName>
    <definedName name="FS_F_VW_01_35097_3_43249_28__JV_FS_REC_" localSheetId="16">[23]Import!$B$1210:$Q$1210</definedName>
    <definedName name="FS_F_VW_01_35097_3_43249_28__JV_FS_REC_" localSheetId="21">[23]Import!$B$1210:$Q$1210</definedName>
    <definedName name="FS_F_VW_01_35097_3_43249_28__JV_FS_REC_" localSheetId="20">[23]Import!$B$1210:$Q$1210</definedName>
    <definedName name="FS_F_VW_01_35097_3_43249_28__JV_FS_REC_">[22]Import!$B$1210:$Q$1210</definedName>
    <definedName name="FS_F_VW_01_35097_3_43249_37__JV_FS_REC_" localSheetId="18">[23]Import!$B$1211:$Q$1211</definedName>
    <definedName name="FS_F_VW_01_35097_3_43249_37__JV_FS_REC_" localSheetId="16">[23]Import!$B$1211:$Q$1211</definedName>
    <definedName name="FS_F_VW_01_35097_3_43249_37__JV_FS_REC_" localSheetId="21">[23]Import!$B$1211:$Q$1211</definedName>
    <definedName name="FS_F_VW_01_35097_3_43249_37__JV_FS_REC_" localSheetId="20">[23]Import!$B$1211:$Q$1211</definedName>
    <definedName name="FS_F_VW_01_35097_3_43249_37__JV_FS_REC_">[22]Import!$B$1211:$Q$1211</definedName>
    <definedName name="FS_F_VW_01_35097_3_43249_46__JV_FS_REC_" localSheetId="18">[23]Import!$B$1212:$Q$1212</definedName>
    <definedName name="FS_F_VW_01_35097_3_43249_46__JV_FS_REC_" localSheetId="16">[23]Import!$B$1212:$Q$1212</definedName>
    <definedName name="FS_F_VW_01_35097_3_43249_46__JV_FS_REC_" localSheetId="21">[23]Import!$B$1212:$Q$1212</definedName>
    <definedName name="FS_F_VW_01_35097_3_43249_46__JV_FS_REC_" localSheetId="20">[23]Import!$B$1212:$Q$1212</definedName>
    <definedName name="FS_F_VW_01_35097_3_43249_46__JV_FS_REC_">[22]Import!$B$1212:$Q$1212</definedName>
    <definedName name="FS_F_VW_01_35097_3_43249_68__JV_FS_REC_" localSheetId="18">[23]Import!$B$1213:$Q$1213</definedName>
    <definedName name="FS_F_VW_01_35097_3_43249_68__JV_FS_REC_" localSheetId="16">[23]Import!$B$1213:$Q$1213</definedName>
    <definedName name="FS_F_VW_01_35097_3_43249_68__JV_FS_REC_" localSheetId="21">[23]Import!$B$1213:$Q$1213</definedName>
    <definedName name="FS_F_VW_01_35097_3_43249_68__JV_FS_REC_" localSheetId="20">[23]Import!$B$1213:$Q$1213</definedName>
    <definedName name="FS_F_VW_01_35097_3_43249_68__JV_FS_REC_">[22]Import!$B$1213:$Q$1213</definedName>
    <definedName name="FS_F_VW_01_35097_3_43249_EUR__JV_FS_PR_EX_RATES_DATUM_REC_" localSheetId="18">[23]Import!$B$838:$F$838</definedName>
    <definedName name="FS_F_VW_01_35097_3_43249_EUR__JV_FS_PR_EX_RATES_DATUM_REC_" localSheetId="16">[23]Import!$B$838:$F$838</definedName>
    <definedName name="FS_F_VW_01_35097_3_43249_EUR__JV_FS_PR_EX_RATES_DATUM_REC_" localSheetId="21">[23]Import!$B$838:$F$838</definedName>
    <definedName name="FS_F_VW_01_35097_3_43249_EUR__JV_FS_PR_EX_RATES_DATUM_REC_" localSheetId="20">[23]Import!$B$838:$F$838</definedName>
    <definedName name="FS_F_VW_01_35097_3_43249_EUR__JV_FS_PR_EX_RATES_DATUM_REC_">[22]Import!$B$838:$F$838</definedName>
    <definedName name="FS_F_VW_01_35097_3_43249_VW__JV_FS_BIDDERS_" localSheetId="18">[23]Import!$B$949:$L$949</definedName>
    <definedName name="FS_F_VW_01_35097_3_43249_VW__JV_FS_BIDDERS_" localSheetId="16">[23]Import!$B$949:$L$949</definedName>
    <definedName name="FS_F_VW_01_35097_3_43249_VW__JV_FS_BIDDERS_" localSheetId="21">[23]Import!$B$949:$L$949</definedName>
    <definedName name="FS_F_VW_01_35097_3_43249_VW__JV_FS_BIDDERS_" localSheetId="20">[23]Import!$B$949:$L$949</definedName>
    <definedName name="FS_F_VW_01_35097_3_43249_VW__JV_FS_BIDDERS_">[22]Import!$B$949:$L$949</definedName>
    <definedName name="FS_F_VW_01_35097_3_46__JV_FS_BEDARFE_" localSheetId="18">[23]Import!$B$133:$E$133</definedName>
    <definedName name="FS_F_VW_01_35097_3_46__JV_FS_BEDARFE_" localSheetId="16">[23]Import!$B$133:$E$133</definedName>
    <definedName name="FS_F_VW_01_35097_3_46__JV_FS_BEDARFE_" localSheetId="21">[23]Import!$B$133:$E$133</definedName>
    <definedName name="FS_F_VW_01_35097_3_46__JV_FS_BEDARFE_" localSheetId="20">[23]Import!$B$133:$E$133</definedName>
    <definedName name="FS_F_VW_01_35097_3_46__JV_FS_BEDARFE_">[22]Import!$B$133:$E$133</definedName>
    <definedName name="FS_F_VW_01_35097_3_46_13030__JV_FS_BEDARFE_PREISE_QUOTE_" localSheetId="18">[23]Import!$B$81:$L$81</definedName>
    <definedName name="FS_F_VW_01_35097_3_46_13030__JV_FS_BEDARFE_PREISE_QUOTE_" localSheetId="16">[23]Import!$B$81:$L$81</definedName>
    <definedName name="FS_F_VW_01_35097_3_46_13030__JV_FS_BEDARFE_PREISE_QUOTE_" localSheetId="21">[23]Import!$B$81:$L$81</definedName>
    <definedName name="FS_F_VW_01_35097_3_46_13030__JV_FS_BEDARFE_PREISE_QUOTE_" localSheetId="20">[23]Import!$B$81:$L$81</definedName>
    <definedName name="FS_F_VW_01_35097_3_46_13030__JV_FS_BEDARFE_PREISE_QUOTE_">[22]Import!$B$81:$L$81</definedName>
    <definedName name="FS_F_VW_01_35097_3_46_20328__JV_FS_BEDARFE_PREISE_QUOTE_" localSheetId="18">[23]Import!$B$82:$L$82</definedName>
    <definedName name="FS_F_VW_01_35097_3_46_20328__JV_FS_BEDARFE_PREISE_QUOTE_" localSheetId="16">[23]Import!$B$82:$L$82</definedName>
    <definedName name="FS_F_VW_01_35097_3_46_20328__JV_FS_BEDARFE_PREISE_QUOTE_" localSheetId="21">[23]Import!$B$82:$L$82</definedName>
    <definedName name="FS_F_VW_01_35097_3_46_20328__JV_FS_BEDARFE_PREISE_QUOTE_" localSheetId="20">[23]Import!$B$82:$L$82</definedName>
    <definedName name="FS_F_VW_01_35097_3_46_20328__JV_FS_BEDARFE_PREISE_QUOTE_">[22]Import!$B$82:$L$82</definedName>
    <definedName name="FS_F_VW_01_35097_3_46_29344__JV_FS_BEDARFE_PREISE_QUOTE_" localSheetId="18">[23]Import!$B$83:$L$83</definedName>
    <definedName name="FS_F_VW_01_35097_3_46_29344__JV_FS_BEDARFE_PREISE_QUOTE_" localSheetId="16">[23]Import!$B$83:$L$83</definedName>
    <definedName name="FS_F_VW_01_35097_3_46_29344__JV_FS_BEDARFE_PREISE_QUOTE_" localSheetId="21">[23]Import!$B$83:$L$83</definedName>
    <definedName name="FS_F_VW_01_35097_3_46_29344__JV_FS_BEDARFE_PREISE_QUOTE_" localSheetId="20">[23]Import!$B$83:$L$83</definedName>
    <definedName name="FS_F_VW_01_35097_3_46_29344__JV_FS_BEDARFE_PREISE_QUOTE_">[22]Import!$B$83:$L$83</definedName>
    <definedName name="FS_F_VW_01_35097_3_46_2979__JV_FS_BEDARFE_PREISE_QUOTE_" localSheetId="18">[23]Import!$B$80:$L$80</definedName>
    <definedName name="FS_F_VW_01_35097_3_46_2979__JV_FS_BEDARFE_PREISE_QUOTE_" localSheetId="16">[23]Import!$B$80:$L$80</definedName>
    <definedName name="FS_F_VW_01_35097_3_46_2979__JV_FS_BEDARFE_PREISE_QUOTE_" localSheetId="21">[23]Import!$B$80:$L$80</definedName>
    <definedName name="FS_F_VW_01_35097_3_46_2979__JV_FS_BEDARFE_PREISE_QUOTE_" localSheetId="20">[23]Import!$B$80:$L$80</definedName>
    <definedName name="FS_F_VW_01_35097_3_46_2979__JV_FS_BEDARFE_PREISE_QUOTE_">[22]Import!$B$80:$L$80</definedName>
    <definedName name="FS_F_VW_01_35097_3_46_43249__JV_FS_BEDARFE_PREISE_QUOTE_" localSheetId="18">[23]Import!$B$84:$L$84</definedName>
    <definedName name="FS_F_VW_01_35097_3_46_43249__JV_FS_BEDARFE_PREISE_QUOTE_" localSheetId="16">[23]Import!$B$84:$L$84</definedName>
    <definedName name="FS_F_VW_01_35097_3_46_43249__JV_FS_BEDARFE_PREISE_QUOTE_" localSheetId="21">[23]Import!$B$84:$L$84</definedName>
    <definedName name="FS_F_VW_01_35097_3_46_43249__JV_FS_BEDARFE_PREISE_QUOTE_" localSheetId="20">[23]Import!$B$84:$L$84</definedName>
    <definedName name="FS_F_VW_01_35097_3_46_43249__JV_FS_BEDARFE_PREISE_QUOTE_">[22]Import!$B$84:$L$84</definedName>
    <definedName name="FS_F_VW_01_35097_3_68__JV_FS_BEDARFE_" localSheetId="18">[23]Import!$B$134:$E$134</definedName>
    <definedName name="FS_F_VW_01_35097_3_68__JV_FS_BEDARFE_" localSheetId="16">[23]Import!$B$134:$E$134</definedName>
    <definedName name="FS_F_VW_01_35097_3_68__JV_FS_BEDARFE_" localSheetId="21">[23]Import!$B$134:$E$134</definedName>
    <definedName name="FS_F_VW_01_35097_3_68__JV_FS_BEDARFE_" localSheetId="20">[23]Import!$B$134:$E$134</definedName>
    <definedName name="FS_F_VW_01_35097_3_68__JV_FS_BEDARFE_">[22]Import!$B$134:$E$134</definedName>
    <definedName name="FS_F_VW_01_35097_3_68_13030__JV_FS_BEDARFE_PREISE_QUOTE_" localSheetId="18">[23]Import!$B$86:$L$86</definedName>
    <definedName name="FS_F_VW_01_35097_3_68_13030__JV_FS_BEDARFE_PREISE_QUOTE_" localSheetId="16">[23]Import!$B$86:$L$86</definedName>
    <definedName name="FS_F_VW_01_35097_3_68_13030__JV_FS_BEDARFE_PREISE_QUOTE_" localSheetId="21">[23]Import!$B$86:$L$86</definedName>
    <definedName name="FS_F_VW_01_35097_3_68_13030__JV_FS_BEDARFE_PREISE_QUOTE_" localSheetId="20">[23]Import!$B$86:$L$86</definedName>
    <definedName name="FS_F_VW_01_35097_3_68_13030__JV_FS_BEDARFE_PREISE_QUOTE_">[22]Import!$B$86:$L$86</definedName>
    <definedName name="FS_F_VW_01_35097_3_68_20328__JV_FS_BEDARFE_PREISE_QUOTE_" localSheetId="18">[23]Import!$B$87:$L$87</definedName>
    <definedName name="FS_F_VW_01_35097_3_68_20328__JV_FS_BEDARFE_PREISE_QUOTE_" localSheetId="16">[23]Import!$B$87:$L$87</definedName>
    <definedName name="FS_F_VW_01_35097_3_68_20328__JV_FS_BEDARFE_PREISE_QUOTE_" localSheetId="21">[23]Import!$B$87:$L$87</definedName>
    <definedName name="FS_F_VW_01_35097_3_68_20328__JV_FS_BEDARFE_PREISE_QUOTE_" localSheetId="20">[23]Import!$B$87:$L$87</definedName>
    <definedName name="FS_F_VW_01_35097_3_68_20328__JV_FS_BEDARFE_PREISE_QUOTE_">[22]Import!$B$87:$L$87</definedName>
    <definedName name="FS_F_VW_01_35097_3_68_29344__JV_FS_BEDARFE_PREISE_QUOTE_" localSheetId="18">[23]Import!$B$88:$L$88</definedName>
    <definedName name="FS_F_VW_01_35097_3_68_29344__JV_FS_BEDARFE_PREISE_QUOTE_" localSheetId="16">[23]Import!$B$88:$L$88</definedName>
    <definedName name="FS_F_VW_01_35097_3_68_29344__JV_FS_BEDARFE_PREISE_QUOTE_" localSheetId="21">[23]Import!$B$88:$L$88</definedName>
    <definedName name="FS_F_VW_01_35097_3_68_29344__JV_FS_BEDARFE_PREISE_QUOTE_" localSheetId="20">[23]Import!$B$88:$L$88</definedName>
    <definedName name="FS_F_VW_01_35097_3_68_29344__JV_FS_BEDARFE_PREISE_QUOTE_">[22]Import!$B$88:$L$88</definedName>
    <definedName name="FS_F_VW_01_35097_3_68_2979__JV_FS_BEDARFE_PREISE_QUOTE_" localSheetId="18">[23]Import!$B$85:$L$85</definedName>
    <definedName name="FS_F_VW_01_35097_3_68_2979__JV_FS_BEDARFE_PREISE_QUOTE_" localSheetId="16">[23]Import!$B$85:$L$85</definedName>
    <definedName name="FS_F_VW_01_35097_3_68_2979__JV_FS_BEDARFE_PREISE_QUOTE_" localSheetId="21">[23]Import!$B$85:$L$85</definedName>
    <definedName name="FS_F_VW_01_35097_3_68_2979__JV_FS_BEDARFE_PREISE_QUOTE_" localSheetId="20">[23]Import!$B$85:$L$85</definedName>
    <definedName name="FS_F_VW_01_35097_3_68_2979__JV_FS_BEDARFE_PREISE_QUOTE_">[22]Import!$B$85:$L$85</definedName>
    <definedName name="FS_F_VW_01_35097_3_68_43249__JV_FS_BEDARFE_PREISE_QUOTE_" localSheetId="18">[23]Import!$B$89:$L$89</definedName>
    <definedName name="FS_F_VW_01_35097_3_68_43249__JV_FS_BEDARFE_PREISE_QUOTE_" localSheetId="16">[23]Import!$B$89:$L$89</definedName>
    <definedName name="FS_F_VW_01_35097_3_68_43249__JV_FS_BEDARFE_PREISE_QUOTE_" localSheetId="21">[23]Import!$B$89:$L$89</definedName>
    <definedName name="FS_F_VW_01_35097_3_68_43249__JV_FS_BEDARFE_PREISE_QUOTE_" localSheetId="20">[23]Import!$B$89:$L$89</definedName>
    <definedName name="FS_F_VW_01_35097_3_68_43249__JV_FS_BEDARFE_PREISE_QUOTE_">[22]Import!$B$89:$L$89</definedName>
    <definedName name="FS_F_VW_01_35097_3_8319__JV_FS_RV_AVG_PROTODATA_" localSheetId="18">[23]Import!$B$510:$E$510</definedName>
    <definedName name="FS_F_VW_01_35097_3_8319__JV_FS_RV_AVG_PROTODATA_" localSheetId="16">[23]Import!$B$510:$E$510</definedName>
    <definedName name="FS_F_VW_01_35097_3_8319__JV_FS_RV_AVG_PROTODATA_" localSheetId="21">[23]Import!$B$510:$E$510</definedName>
    <definedName name="FS_F_VW_01_35097_3_8319__JV_FS_RV_AVG_PROTODATA_" localSheetId="20">[23]Import!$B$510:$E$510</definedName>
    <definedName name="FS_F_VW_01_35097_3_8319__JV_FS_RV_AVG_PROTODATA_">[22]Import!$B$510:$E$510</definedName>
    <definedName name="FS_F_VW_01_35097_3_8319_1__JV_FS_BAUSTUFE_ANGEBOTE_WAE_" localSheetId="18">[23]Import!$B$332:$E$332</definedName>
    <definedName name="FS_F_VW_01_35097_3_8319_1__JV_FS_BAUSTUFE_ANGEBOTE_WAE_" localSheetId="16">[23]Import!$B$332:$E$332</definedName>
    <definedName name="FS_F_VW_01_35097_3_8319_1__JV_FS_BAUSTUFE_ANGEBOTE_WAE_" localSheetId="21">[23]Import!$B$332:$E$332</definedName>
    <definedName name="FS_F_VW_01_35097_3_8319_1__JV_FS_BAUSTUFE_ANGEBOTE_WAE_" localSheetId="20">[23]Import!$B$332:$E$332</definedName>
    <definedName name="FS_F_VW_01_35097_3_8319_1__JV_FS_BAUSTUFE_ANGEBOTE_WAE_">[22]Import!$B$332:$E$332</definedName>
    <definedName name="FS_F_VW_01_35097_3_8319_2__JV_FS_BAUSTUFE_ANGEBOTE_WAE_" localSheetId="18">[23]Import!$B$333:$E$333</definedName>
    <definedName name="FS_F_VW_01_35097_3_8319_2__JV_FS_BAUSTUFE_ANGEBOTE_WAE_" localSheetId="16">[23]Import!$B$333:$E$333</definedName>
    <definedName name="FS_F_VW_01_35097_3_8319_2__JV_FS_BAUSTUFE_ANGEBOTE_WAE_" localSheetId="21">[23]Import!$B$333:$E$333</definedName>
    <definedName name="FS_F_VW_01_35097_3_8319_2__JV_FS_BAUSTUFE_ANGEBOTE_WAE_" localSheetId="20">[23]Import!$B$333:$E$333</definedName>
    <definedName name="FS_F_VW_01_35097_3_8319_2__JV_FS_BAUSTUFE_ANGEBOTE_WAE_">[22]Import!$B$333:$E$333</definedName>
    <definedName name="FS_F_VW_01_35097_3_8319_EUR__JV_FS_PR_EX_RATES_DATUM_REC_" localSheetId="18">[23]Import!$B$819:$F$819</definedName>
    <definedName name="FS_F_VW_01_35097_3_8319_EUR__JV_FS_PR_EX_RATES_DATUM_REC_" localSheetId="16">[23]Import!$B$819:$F$819</definedName>
    <definedName name="FS_F_VW_01_35097_3_8319_EUR__JV_FS_PR_EX_RATES_DATUM_REC_" localSheetId="21">[23]Import!$B$819:$F$819</definedName>
    <definedName name="FS_F_VW_01_35097_3_8319_EUR__JV_FS_PR_EX_RATES_DATUM_REC_" localSheetId="20">[23]Import!$B$819:$F$819</definedName>
    <definedName name="FS_F_VW_01_35097_3_8319_EUR__JV_FS_PR_EX_RATES_DATUM_REC_">[22]Import!$B$819:$F$819</definedName>
    <definedName name="FS_F_VW_01_35097_3_8319_VW__JV_FS_BIDDERS_" localSheetId="18">[23]Import!$B$946:$L$946</definedName>
    <definedName name="FS_F_VW_01_35097_3_8319_VW__JV_FS_BIDDERS_" localSheetId="16">[23]Import!$B$946:$L$946</definedName>
    <definedName name="FS_F_VW_01_35097_3_8319_VW__JV_FS_BIDDERS_" localSheetId="21">[23]Import!$B$946:$L$946</definedName>
    <definedName name="FS_F_VW_01_35097_3_8319_VW__JV_FS_BIDDERS_" localSheetId="20">[23]Import!$B$946:$L$946</definedName>
    <definedName name="FS_F_VW_01_35097_3_8319_VW__JV_FS_BIDDERS_">[22]Import!$B$946:$L$946</definedName>
    <definedName name="FS_F_VW_01_35097_3_EUR_11330__JV_FS_PR_EX_RATES_DATUM_COMP_" localSheetId="18">[23]Import!$B$694:$F$694</definedName>
    <definedName name="FS_F_VW_01_35097_3_EUR_11330__JV_FS_PR_EX_RATES_DATUM_COMP_" localSheetId="16">[23]Import!$B$694:$F$694</definedName>
    <definedName name="FS_F_VW_01_35097_3_EUR_11330__JV_FS_PR_EX_RATES_DATUM_COMP_" localSheetId="21">[23]Import!$B$694:$F$694</definedName>
    <definedName name="FS_F_VW_01_35097_3_EUR_11330__JV_FS_PR_EX_RATES_DATUM_COMP_" localSheetId="20">[23]Import!$B$694:$F$694</definedName>
    <definedName name="FS_F_VW_01_35097_3_EUR_11330__JV_FS_PR_EX_RATES_DATUM_COMP_">[22]Import!$B$694:$F$694</definedName>
    <definedName name="FS_F_VW_01_35097_3_EUR_11451__JV_FS_PR_EX_RATES_DATUM_COMP_" localSheetId="18">[23]Import!$B$695:$F$695</definedName>
    <definedName name="FS_F_VW_01_35097_3_EUR_11451__JV_FS_PR_EX_RATES_DATUM_COMP_" localSheetId="16">[23]Import!$B$695:$F$695</definedName>
    <definedName name="FS_F_VW_01_35097_3_EUR_11451__JV_FS_PR_EX_RATES_DATUM_COMP_" localSheetId="21">[23]Import!$B$695:$F$695</definedName>
    <definedName name="FS_F_VW_01_35097_3_EUR_11451__JV_FS_PR_EX_RATES_DATUM_COMP_" localSheetId="20">[23]Import!$B$695:$F$695</definedName>
    <definedName name="FS_F_VW_01_35097_3_EUR_11451__JV_FS_PR_EX_RATES_DATUM_COMP_">[22]Import!$B$695:$F$695</definedName>
    <definedName name="FS_F_VW_01_35097_3_EUR_13030__JV_FS_PR_EX_RATES_DATUM_COMP_" localSheetId="18">[23]Import!$B$717:$F$717</definedName>
    <definedName name="FS_F_VW_01_35097_3_EUR_13030__JV_FS_PR_EX_RATES_DATUM_COMP_" localSheetId="16">[23]Import!$B$717:$F$717</definedName>
    <definedName name="FS_F_VW_01_35097_3_EUR_13030__JV_FS_PR_EX_RATES_DATUM_COMP_" localSheetId="21">[23]Import!$B$717:$F$717</definedName>
    <definedName name="FS_F_VW_01_35097_3_EUR_13030__JV_FS_PR_EX_RATES_DATUM_COMP_" localSheetId="20">[23]Import!$B$717:$F$717</definedName>
    <definedName name="FS_F_VW_01_35097_3_EUR_13030__JV_FS_PR_EX_RATES_DATUM_COMP_">[22]Import!$B$717:$F$717</definedName>
    <definedName name="FS_F_VW_01_35097_3_EUR_1328__JV_FS_PR_EX_RATES_DATUM_COMP_" localSheetId="18">[23]Import!$B$697:$F$697</definedName>
    <definedName name="FS_F_VW_01_35097_3_EUR_1328__JV_FS_PR_EX_RATES_DATUM_COMP_" localSheetId="16">[23]Import!$B$697:$F$697</definedName>
    <definedName name="FS_F_VW_01_35097_3_EUR_1328__JV_FS_PR_EX_RATES_DATUM_COMP_" localSheetId="21">[23]Import!$B$697:$F$697</definedName>
    <definedName name="FS_F_VW_01_35097_3_EUR_1328__JV_FS_PR_EX_RATES_DATUM_COMP_" localSheetId="20">[23]Import!$B$697:$F$697</definedName>
    <definedName name="FS_F_VW_01_35097_3_EUR_1328__JV_FS_PR_EX_RATES_DATUM_COMP_">[22]Import!$B$697:$F$697</definedName>
    <definedName name="FS_F_VW_01_35097_3_EUR_1462__JV_FS_PR_EX_RATES_DATUM_COMP_" localSheetId="18">[23]Import!$B$698:$F$698</definedName>
    <definedName name="FS_F_VW_01_35097_3_EUR_1462__JV_FS_PR_EX_RATES_DATUM_COMP_" localSheetId="16">[23]Import!$B$698:$F$698</definedName>
    <definedName name="FS_F_VW_01_35097_3_EUR_1462__JV_FS_PR_EX_RATES_DATUM_COMP_" localSheetId="21">[23]Import!$B$698:$F$698</definedName>
    <definedName name="FS_F_VW_01_35097_3_EUR_1462__JV_FS_PR_EX_RATES_DATUM_COMP_" localSheetId="20">[23]Import!$B$698:$F$698</definedName>
    <definedName name="FS_F_VW_01_35097_3_EUR_1462__JV_FS_PR_EX_RATES_DATUM_COMP_">[22]Import!$B$698:$F$698</definedName>
    <definedName name="FS_F_VW_01_35097_3_EUR_15245__JV_FS_PR_EX_RATES_DATUM_COMP_" localSheetId="18">[23]Import!$B$706:$F$706</definedName>
    <definedName name="FS_F_VW_01_35097_3_EUR_15245__JV_FS_PR_EX_RATES_DATUM_COMP_" localSheetId="16">[23]Import!$B$706:$F$706</definedName>
    <definedName name="FS_F_VW_01_35097_3_EUR_15245__JV_FS_PR_EX_RATES_DATUM_COMP_" localSheetId="21">[23]Import!$B$706:$F$706</definedName>
    <definedName name="FS_F_VW_01_35097_3_EUR_15245__JV_FS_PR_EX_RATES_DATUM_COMP_" localSheetId="20">[23]Import!$B$706:$F$706</definedName>
    <definedName name="FS_F_VW_01_35097_3_EUR_15245__JV_FS_PR_EX_RATES_DATUM_COMP_">[22]Import!$B$706:$F$706</definedName>
    <definedName name="FS_F_VW_01_35097_3_EUR_159__JV_FS_PR_EX_RATES_DATUM_COMP_" localSheetId="18">[23]Import!$B$707:$F$707</definedName>
    <definedName name="FS_F_VW_01_35097_3_EUR_159__JV_FS_PR_EX_RATES_DATUM_COMP_" localSheetId="16">[23]Import!$B$707:$F$707</definedName>
    <definedName name="FS_F_VW_01_35097_3_EUR_159__JV_FS_PR_EX_RATES_DATUM_COMP_" localSheetId="21">[23]Import!$B$707:$F$707</definedName>
    <definedName name="FS_F_VW_01_35097_3_EUR_159__JV_FS_PR_EX_RATES_DATUM_COMP_" localSheetId="20">[23]Import!$B$707:$F$707</definedName>
    <definedName name="FS_F_VW_01_35097_3_EUR_159__JV_FS_PR_EX_RATES_DATUM_COMP_">[22]Import!$B$707:$F$707</definedName>
    <definedName name="FS_F_VW_01_35097_3_EUR_18244__JV_FS_PR_EX_RATES_DATUM_COMP_" localSheetId="18">[23]Import!$B$701:$F$701</definedName>
    <definedName name="FS_F_VW_01_35097_3_EUR_18244__JV_FS_PR_EX_RATES_DATUM_COMP_" localSheetId="16">[23]Import!$B$701:$F$701</definedName>
    <definedName name="FS_F_VW_01_35097_3_EUR_18244__JV_FS_PR_EX_RATES_DATUM_COMP_" localSheetId="21">[23]Import!$B$701:$F$701</definedName>
    <definedName name="FS_F_VW_01_35097_3_EUR_18244__JV_FS_PR_EX_RATES_DATUM_COMP_" localSheetId="20">[23]Import!$B$701:$F$701</definedName>
    <definedName name="FS_F_VW_01_35097_3_EUR_18244__JV_FS_PR_EX_RATES_DATUM_COMP_">[22]Import!$B$701:$F$701</definedName>
    <definedName name="FS_F_VW_01_35097_3_EUR_18245__JV_FS_PR_EX_RATES_DATUM_COMP_" localSheetId="18">[23]Import!$B$702:$F$702</definedName>
    <definedName name="FS_F_VW_01_35097_3_EUR_18245__JV_FS_PR_EX_RATES_DATUM_COMP_" localSheetId="16">[23]Import!$B$702:$F$702</definedName>
    <definedName name="FS_F_VW_01_35097_3_EUR_18245__JV_FS_PR_EX_RATES_DATUM_COMP_" localSheetId="21">[23]Import!$B$702:$F$702</definedName>
    <definedName name="FS_F_VW_01_35097_3_EUR_18245__JV_FS_PR_EX_RATES_DATUM_COMP_" localSheetId="20">[23]Import!$B$702:$F$702</definedName>
    <definedName name="FS_F_VW_01_35097_3_EUR_18245__JV_FS_PR_EX_RATES_DATUM_COMP_">[22]Import!$B$702:$F$702</definedName>
    <definedName name="FS_F_VW_01_35097_3_EUR_19964__JV_FS_PR_EX_RATES_DATUM_COMP_" localSheetId="18">[23]Import!$B$709:$F$709</definedName>
    <definedName name="FS_F_VW_01_35097_3_EUR_19964__JV_FS_PR_EX_RATES_DATUM_COMP_" localSheetId="16">[23]Import!$B$709:$F$709</definedName>
    <definedName name="FS_F_VW_01_35097_3_EUR_19964__JV_FS_PR_EX_RATES_DATUM_COMP_" localSheetId="21">[23]Import!$B$709:$F$709</definedName>
    <definedName name="FS_F_VW_01_35097_3_EUR_19964__JV_FS_PR_EX_RATES_DATUM_COMP_" localSheetId="20">[23]Import!$B$709:$F$709</definedName>
    <definedName name="FS_F_VW_01_35097_3_EUR_19964__JV_FS_PR_EX_RATES_DATUM_COMP_">[22]Import!$B$709:$F$709</definedName>
    <definedName name="FS_F_VW_01_35097_3_EUR_20328__JV_FS_PR_EX_RATES_DATUM_COMP_" localSheetId="18">[23]Import!$B$718:$F$718</definedName>
    <definedName name="FS_F_VW_01_35097_3_EUR_20328__JV_FS_PR_EX_RATES_DATUM_COMP_" localSheetId="16">[23]Import!$B$718:$F$718</definedName>
    <definedName name="FS_F_VW_01_35097_3_EUR_20328__JV_FS_PR_EX_RATES_DATUM_COMP_" localSheetId="21">[23]Import!$B$718:$F$718</definedName>
    <definedName name="FS_F_VW_01_35097_3_EUR_20328__JV_FS_PR_EX_RATES_DATUM_COMP_" localSheetId="20">[23]Import!$B$718:$F$718</definedName>
    <definedName name="FS_F_VW_01_35097_3_EUR_20328__JV_FS_PR_EX_RATES_DATUM_COMP_">[22]Import!$B$718:$F$718</definedName>
    <definedName name="FS_F_VW_01_35097_3_EUR_2261__JV_FS_PR_EX_RATES_DATUM_COMP_" localSheetId="18">[23]Import!$B$714:$F$714</definedName>
    <definedName name="FS_F_VW_01_35097_3_EUR_2261__JV_FS_PR_EX_RATES_DATUM_COMP_" localSheetId="16">[23]Import!$B$714:$F$714</definedName>
    <definedName name="FS_F_VW_01_35097_3_EUR_2261__JV_FS_PR_EX_RATES_DATUM_COMP_" localSheetId="21">[23]Import!$B$714:$F$714</definedName>
    <definedName name="FS_F_VW_01_35097_3_EUR_2261__JV_FS_PR_EX_RATES_DATUM_COMP_" localSheetId="20">[23]Import!$B$714:$F$714</definedName>
    <definedName name="FS_F_VW_01_35097_3_EUR_2261__JV_FS_PR_EX_RATES_DATUM_COMP_">[22]Import!$B$714:$F$714</definedName>
    <definedName name="FS_F_VW_01_35097_3_EUR_23586__JV_FS_PR_EX_RATES_DATUM_COMP_" localSheetId="18">[23]Import!$B$700:$F$700</definedName>
    <definedName name="FS_F_VW_01_35097_3_EUR_23586__JV_FS_PR_EX_RATES_DATUM_COMP_" localSheetId="16">[23]Import!$B$700:$F$700</definedName>
    <definedName name="FS_F_VW_01_35097_3_EUR_23586__JV_FS_PR_EX_RATES_DATUM_COMP_" localSheetId="21">[23]Import!$B$700:$F$700</definedName>
    <definedName name="FS_F_VW_01_35097_3_EUR_23586__JV_FS_PR_EX_RATES_DATUM_COMP_" localSheetId="20">[23]Import!$B$700:$F$700</definedName>
    <definedName name="FS_F_VW_01_35097_3_EUR_23586__JV_FS_PR_EX_RATES_DATUM_COMP_">[22]Import!$B$700:$F$700</definedName>
    <definedName name="FS_F_VW_01_35097_3_EUR_24968__JV_FS_PR_EX_RATES_DATUM_COMP_" localSheetId="18">[23]Import!$B$710:$F$710</definedName>
    <definedName name="FS_F_VW_01_35097_3_EUR_24968__JV_FS_PR_EX_RATES_DATUM_COMP_" localSheetId="16">[23]Import!$B$710:$F$710</definedName>
    <definedName name="FS_F_VW_01_35097_3_EUR_24968__JV_FS_PR_EX_RATES_DATUM_COMP_" localSheetId="21">[23]Import!$B$710:$F$710</definedName>
    <definedName name="FS_F_VW_01_35097_3_EUR_24968__JV_FS_PR_EX_RATES_DATUM_COMP_" localSheetId="20">[23]Import!$B$710:$F$710</definedName>
    <definedName name="FS_F_VW_01_35097_3_EUR_24968__JV_FS_PR_EX_RATES_DATUM_COMP_">[22]Import!$B$710:$F$710</definedName>
    <definedName name="FS_F_VW_01_35097_3_EUR_24969__JV_FS_PR_EX_RATES_DATUM_COMP_" localSheetId="18">[23]Import!$B$711:$F$711</definedName>
    <definedName name="FS_F_VW_01_35097_3_EUR_24969__JV_FS_PR_EX_RATES_DATUM_COMP_" localSheetId="16">[23]Import!$B$711:$F$711</definedName>
    <definedName name="FS_F_VW_01_35097_3_EUR_24969__JV_FS_PR_EX_RATES_DATUM_COMP_" localSheetId="21">[23]Import!$B$711:$F$711</definedName>
    <definedName name="FS_F_VW_01_35097_3_EUR_24969__JV_FS_PR_EX_RATES_DATUM_COMP_" localSheetId="20">[23]Import!$B$711:$F$711</definedName>
    <definedName name="FS_F_VW_01_35097_3_EUR_24969__JV_FS_PR_EX_RATES_DATUM_COMP_">[22]Import!$B$711:$F$711</definedName>
    <definedName name="FS_F_VW_01_35097_3_EUR_25756__JV_FS_PR_EX_RATES_DATUM_COMP_" localSheetId="18">[23]Import!$B$703:$F$703</definedName>
    <definedName name="FS_F_VW_01_35097_3_EUR_25756__JV_FS_PR_EX_RATES_DATUM_COMP_" localSheetId="16">[23]Import!$B$703:$F$703</definedName>
    <definedName name="FS_F_VW_01_35097_3_EUR_25756__JV_FS_PR_EX_RATES_DATUM_COMP_" localSheetId="21">[23]Import!$B$703:$F$703</definedName>
    <definedName name="FS_F_VW_01_35097_3_EUR_25756__JV_FS_PR_EX_RATES_DATUM_COMP_" localSheetId="20">[23]Import!$B$703:$F$703</definedName>
    <definedName name="FS_F_VW_01_35097_3_EUR_25756__JV_FS_PR_EX_RATES_DATUM_COMP_">[22]Import!$B$703:$F$703</definedName>
    <definedName name="FS_F_VW_01_35097_3_EUR_2609__JV_FS_PR_EX_RATES_DATUM_COMP_" localSheetId="18">[23]Import!$B$704:$F$704</definedName>
    <definedName name="FS_F_VW_01_35097_3_EUR_2609__JV_FS_PR_EX_RATES_DATUM_COMP_" localSheetId="16">[23]Import!$B$704:$F$704</definedName>
    <definedName name="FS_F_VW_01_35097_3_EUR_2609__JV_FS_PR_EX_RATES_DATUM_COMP_" localSheetId="21">[23]Import!$B$704:$F$704</definedName>
    <definedName name="FS_F_VW_01_35097_3_EUR_2609__JV_FS_PR_EX_RATES_DATUM_COMP_" localSheetId="20">[23]Import!$B$704:$F$704</definedName>
    <definedName name="FS_F_VW_01_35097_3_EUR_2609__JV_FS_PR_EX_RATES_DATUM_COMP_">[22]Import!$B$704:$F$704</definedName>
    <definedName name="FS_F_VW_01_35097_3_EUR_27724__JV_FS_PR_EX_RATES_DATUM_COMP_" localSheetId="18">[23]Import!$B$712:$F$712</definedName>
    <definedName name="FS_F_VW_01_35097_3_EUR_27724__JV_FS_PR_EX_RATES_DATUM_COMP_" localSheetId="16">[23]Import!$B$712:$F$712</definedName>
    <definedName name="FS_F_VW_01_35097_3_EUR_27724__JV_FS_PR_EX_RATES_DATUM_COMP_" localSheetId="21">[23]Import!$B$712:$F$712</definedName>
    <definedName name="FS_F_VW_01_35097_3_EUR_27724__JV_FS_PR_EX_RATES_DATUM_COMP_" localSheetId="20">[23]Import!$B$712:$F$712</definedName>
    <definedName name="FS_F_VW_01_35097_3_EUR_27724__JV_FS_PR_EX_RATES_DATUM_COMP_">[22]Import!$B$712:$F$712</definedName>
    <definedName name="FS_F_VW_01_35097_3_EUR_27909__JV_FS_PR_EX_RATES_DATUM_COMP_" localSheetId="18">[23]Import!$B$713:$F$713</definedName>
    <definedName name="FS_F_VW_01_35097_3_EUR_27909__JV_FS_PR_EX_RATES_DATUM_COMP_" localSheetId="16">[23]Import!$B$713:$F$713</definedName>
    <definedName name="FS_F_VW_01_35097_3_EUR_27909__JV_FS_PR_EX_RATES_DATUM_COMP_" localSheetId="21">[23]Import!$B$713:$F$713</definedName>
    <definedName name="FS_F_VW_01_35097_3_EUR_27909__JV_FS_PR_EX_RATES_DATUM_COMP_" localSheetId="20">[23]Import!$B$713:$F$713</definedName>
    <definedName name="FS_F_VW_01_35097_3_EUR_27909__JV_FS_PR_EX_RATES_DATUM_COMP_">[22]Import!$B$713:$F$713</definedName>
    <definedName name="FS_F_VW_01_35097_3_EUR_28671__JV_FS_PR_EX_RATES_DATUM_COMP_" localSheetId="18">[23]Import!$B$696:$F$696</definedName>
    <definedName name="FS_F_VW_01_35097_3_EUR_28671__JV_FS_PR_EX_RATES_DATUM_COMP_" localSheetId="16">[23]Import!$B$696:$F$696</definedName>
    <definedName name="FS_F_VW_01_35097_3_EUR_28671__JV_FS_PR_EX_RATES_DATUM_COMP_" localSheetId="21">[23]Import!$B$696:$F$696</definedName>
    <definedName name="FS_F_VW_01_35097_3_EUR_28671__JV_FS_PR_EX_RATES_DATUM_COMP_" localSheetId="20">[23]Import!$B$696:$F$696</definedName>
    <definedName name="FS_F_VW_01_35097_3_EUR_28671__JV_FS_PR_EX_RATES_DATUM_COMP_">[22]Import!$B$696:$F$696</definedName>
    <definedName name="FS_F_VW_01_35097_3_EUR_28746__JV_FS_PR_EX_RATES_DATUM_COMP_" localSheetId="18">[23]Import!$B$699:$F$699</definedName>
    <definedName name="FS_F_VW_01_35097_3_EUR_28746__JV_FS_PR_EX_RATES_DATUM_COMP_" localSheetId="16">[23]Import!$B$699:$F$699</definedName>
    <definedName name="FS_F_VW_01_35097_3_EUR_28746__JV_FS_PR_EX_RATES_DATUM_COMP_" localSheetId="21">[23]Import!$B$699:$F$699</definedName>
    <definedName name="FS_F_VW_01_35097_3_EUR_28746__JV_FS_PR_EX_RATES_DATUM_COMP_" localSheetId="20">[23]Import!$B$699:$F$699</definedName>
    <definedName name="FS_F_VW_01_35097_3_EUR_28746__JV_FS_PR_EX_RATES_DATUM_COMP_">[22]Import!$B$699:$F$699</definedName>
    <definedName name="FS_F_VW_01_35097_3_EUR_29344__JV_FS_PR_EX_RATES_DATUM_COMP_" localSheetId="18">[23]Import!$B$719:$F$719</definedName>
    <definedName name="FS_F_VW_01_35097_3_EUR_29344__JV_FS_PR_EX_RATES_DATUM_COMP_" localSheetId="16">[23]Import!$B$719:$F$719</definedName>
    <definedName name="FS_F_VW_01_35097_3_EUR_29344__JV_FS_PR_EX_RATES_DATUM_COMP_" localSheetId="21">[23]Import!$B$719:$F$719</definedName>
    <definedName name="FS_F_VW_01_35097_3_EUR_29344__JV_FS_PR_EX_RATES_DATUM_COMP_" localSheetId="20">[23]Import!$B$719:$F$719</definedName>
    <definedName name="FS_F_VW_01_35097_3_EUR_29344__JV_FS_PR_EX_RATES_DATUM_COMP_">[22]Import!$B$719:$F$719</definedName>
    <definedName name="FS_F_VW_01_35097_3_EUR_2979__JV_FS_PR_EX_RATES_DATUM_COMP_" localSheetId="18">[23]Import!$B$715:$F$715</definedName>
    <definedName name="FS_F_VW_01_35097_3_EUR_2979__JV_FS_PR_EX_RATES_DATUM_COMP_" localSheetId="16">[23]Import!$B$715:$F$715</definedName>
    <definedName name="FS_F_VW_01_35097_3_EUR_2979__JV_FS_PR_EX_RATES_DATUM_COMP_" localSheetId="21">[23]Import!$B$715:$F$715</definedName>
    <definedName name="FS_F_VW_01_35097_3_EUR_2979__JV_FS_PR_EX_RATES_DATUM_COMP_" localSheetId="20">[23]Import!$B$715:$F$715</definedName>
    <definedName name="FS_F_VW_01_35097_3_EUR_2979__JV_FS_PR_EX_RATES_DATUM_COMP_">[22]Import!$B$715:$F$715</definedName>
    <definedName name="FS_F_VW_01_35097_3_EUR_316__JV_FS_PR_EX_RATES_DATUM_COMP_" localSheetId="18">[23]Import!$B$705:$F$705</definedName>
    <definedName name="FS_F_VW_01_35097_3_EUR_316__JV_FS_PR_EX_RATES_DATUM_COMP_" localSheetId="16">[23]Import!$B$705:$F$705</definedName>
    <definedName name="FS_F_VW_01_35097_3_EUR_316__JV_FS_PR_EX_RATES_DATUM_COMP_" localSheetId="21">[23]Import!$B$705:$F$705</definedName>
    <definedName name="FS_F_VW_01_35097_3_EUR_316__JV_FS_PR_EX_RATES_DATUM_COMP_" localSheetId="20">[23]Import!$B$705:$F$705</definedName>
    <definedName name="FS_F_VW_01_35097_3_EUR_316__JV_FS_PR_EX_RATES_DATUM_COMP_">[22]Import!$B$705:$F$705</definedName>
    <definedName name="FS_F_VW_01_35097_3_EUR_3478__JV_FS_PR_EX_RATES_DATUM_COMP_" localSheetId="18">[23]Import!$B$708:$F$708</definedName>
    <definedName name="FS_F_VW_01_35097_3_EUR_3478__JV_FS_PR_EX_RATES_DATUM_COMP_" localSheetId="16">[23]Import!$B$708:$F$708</definedName>
    <definedName name="FS_F_VW_01_35097_3_EUR_3478__JV_FS_PR_EX_RATES_DATUM_COMP_" localSheetId="21">[23]Import!$B$708:$F$708</definedName>
    <definedName name="FS_F_VW_01_35097_3_EUR_3478__JV_FS_PR_EX_RATES_DATUM_COMP_" localSheetId="20">[23]Import!$B$708:$F$708</definedName>
    <definedName name="FS_F_VW_01_35097_3_EUR_3478__JV_FS_PR_EX_RATES_DATUM_COMP_">[22]Import!$B$708:$F$708</definedName>
    <definedName name="FS_F_VW_01_35097_3_EUR_38597__JV_FS_PR_EX_RATES_DATUM_COMP_" localSheetId="18">[23]Import!$B$721:$F$721</definedName>
    <definedName name="FS_F_VW_01_35097_3_EUR_38597__JV_FS_PR_EX_RATES_DATUM_COMP_" localSheetId="16">[23]Import!$B$721:$F$721</definedName>
    <definedName name="FS_F_VW_01_35097_3_EUR_38597__JV_FS_PR_EX_RATES_DATUM_COMP_" localSheetId="21">[23]Import!$B$721:$F$721</definedName>
    <definedName name="FS_F_VW_01_35097_3_EUR_38597__JV_FS_PR_EX_RATES_DATUM_COMP_" localSheetId="20">[23]Import!$B$721:$F$721</definedName>
    <definedName name="FS_F_VW_01_35097_3_EUR_38597__JV_FS_PR_EX_RATES_DATUM_COMP_">[22]Import!$B$721:$F$721</definedName>
    <definedName name="FS_F_VW_01_35097_3_EUR_43249__JV_FS_PR_EX_RATES_DATUM_COMP_" localSheetId="18">[23]Import!$B$720:$F$720</definedName>
    <definedName name="FS_F_VW_01_35097_3_EUR_43249__JV_FS_PR_EX_RATES_DATUM_COMP_" localSheetId="16">[23]Import!$B$720:$F$720</definedName>
    <definedName name="FS_F_VW_01_35097_3_EUR_43249__JV_FS_PR_EX_RATES_DATUM_COMP_" localSheetId="21">[23]Import!$B$720:$F$720</definedName>
    <definedName name="FS_F_VW_01_35097_3_EUR_43249__JV_FS_PR_EX_RATES_DATUM_COMP_" localSheetId="20">[23]Import!$B$720:$F$720</definedName>
    <definedName name="FS_F_VW_01_35097_3_EUR_43249__JV_FS_PR_EX_RATES_DATUM_COMP_">[22]Import!$B$720:$F$720</definedName>
    <definedName name="FS_F_VW_01_35097_3_EUR_8319__JV_FS_PR_EX_RATES_DATUM_COMP_" localSheetId="18">[23]Import!$B$716:$F$716</definedName>
    <definedName name="FS_F_VW_01_35097_3_EUR_8319__JV_FS_PR_EX_RATES_DATUM_COMP_" localSheetId="16">[23]Import!$B$716:$F$716</definedName>
    <definedName name="FS_F_VW_01_35097_3_EUR_8319__JV_FS_PR_EX_RATES_DATUM_COMP_" localSheetId="21">[23]Import!$B$716:$F$716</definedName>
    <definedName name="FS_F_VW_01_35097_3_EUR_8319__JV_FS_PR_EX_RATES_DATUM_COMP_" localSheetId="20">[23]Import!$B$716:$F$716</definedName>
    <definedName name="FS_F_VW_01_35097_3_EUR_8319__JV_FS_PR_EX_RATES_DATUM_COMP_">[22]Import!$B$716:$F$716</definedName>
    <definedName name="FS_F_VW_01_35097_4__FS_NEUTEILE_" localSheetId="18">[23]Import!$B$148:$D$148</definedName>
    <definedName name="FS_F_VW_01_35097_4__FS_NEUTEILE_" localSheetId="16">[23]Import!$B$148:$D$148</definedName>
    <definedName name="FS_F_VW_01_35097_4__FS_NEUTEILE_" localSheetId="21">[23]Import!$B$148:$D$148</definedName>
    <definedName name="FS_F_VW_01_35097_4__FS_NEUTEILE_" localSheetId="20">[23]Import!$B$148:$D$148</definedName>
    <definedName name="FS_F_VW_01_35097_4__FS_NEUTEILE_">[22]Import!$B$148:$D$148</definedName>
    <definedName name="FS_F_VW_01_35097_4__JV_FS_PRAESENTATIONEN_" localSheetId="18">[23]Import!$B$9:$AN$9</definedName>
    <definedName name="FS_F_VW_01_35097_4__JV_FS_PRAESENTATIONEN_" localSheetId="16">[23]Import!$B$9:$AN$9</definedName>
    <definedName name="FS_F_VW_01_35097_4__JV_FS_PRAESENTATIONEN_" localSheetId="21">[23]Import!$B$9:$AN$9</definedName>
    <definedName name="FS_F_VW_01_35097_4__JV_FS_PRAESENTATIONEN_" localSheetId="20">[23]Import!$B$9:$AN$9</definedName>
    <definedName name="FS_F_VW_01_35097_4__JV_FS_PRAESENTATIONEN_">[22]Import!$B$9:$AN$9</definedName>
    <definedName name="FS_F_VW_01_35097_4_1__V_FS_BAUSTUFE_VORGABEN_STK_" localSheetId="18">[23]Import!$B$439:$D$439</definedName>
    <definedName name="FS_F_VW_01_35097_4_1__V_FS_BAUSTUFE_VORGABEN_STK_" localSheetId="16">[23]Import!$B$439:$D$439</definedName>
    <definedName name="FS_F_VW_01_35097_4_1__V_FS_BAUSTUFE_VORGABEN_STK_" localSheetId="21">[23]Import!$B$439:$D$439</definedName>
    <definedName name="FS_F_VW_01_35097_4_1__V_FS_BAUSTUFE_VORGABEN_STK_" localSheetId="20">[23]Import!$B$439:$D$439</definedName>
    <definedName name="FS_F_VW_01_35097_4_1__V_FS_BAUSTUFE_VORGABEN_STK_">[22]Import!$B$439:$D$439</definedName>
    <definedName name="FS_F_VW_01_35097_4_11__JV_FS_BEDARFE_" localSheetId="18">[23]Import!$B$135:$E$135</definedName>
    <definedName name="FS_F_VW_01_35097_4_11__JV_FS_BEDARFE_" localSheetId="16">[23]Import!$B$135:$E$135</definedName>
    <definedName name="FS_F_VW_01_35097_4_11__JV_FS_BEDARFE_" localSheetId="21">[23]Import!$B$135:$E$135</definedName>
    <definedName name="FS_F_VW_01_35097_4_11__JV_FS_BEDARFE_" localSheetId="20">[23]Import!$B$135:$E$135</definedName>
    <definedName name="FS_F_VW_01_35097_4_11__JV_FS_BEDARFE_">[22]Import!$B$135:$E$135</definedName>
    <definedName name="FS_F_VW_01_35097_4_11_13030__JV_FS_BEDARFE_PREISE_QUOTE_" localSheetId="18">[23]Import!$B$91:$L$91</definedName>
    <definedName name="FS_F_VW_01_35097_4_11_13030__JV_FS_BEDARFE_PREISE_QUOTE_" localSheetId="16">[23]Import!$B$91:$L$91</definedName>
    <definedName name="FS_F_VW_01_35097_4_11_13030__JV_FS_BEDARFE_PREISE_QUOTE_" localSheetId="21">[23]Import!$B$91:$L$91</definedName>
    <definedName name="FS_F_VW_01_35097_4_11_13030__JV_FS_BEDARFE_PREISE_QUOTE_" localSheetId="20">[23]Import!$B$91:$L$91</definedName>
    <definedName name="FS_F_VW_01_35097_4_11_13030__JV_FS_BEDARFE_PREISE_QUOTE_">[22]Import!$B$91:$L$91</definedName>
    <definedName name="FS_F_VW_01_35097_4_11_20328__JV_FS_BEDARFE_PREISE_QUOTE_" localSheetId="18">[23]Import!$B$92:$L$92</definedName>
    <definedName name="FS_F_VW_01_35097_4_11_20328__JV_FS_BEDARFE_PREISE_QUOTE_" localSheetId="16">[23]Import!$B$92:$L$92</definedName>
    <definedName name="FS_F_VW_01_35097_4_11_20328__JV_FS_BEDARFE_PREISE_QUOTE_" localSheetId="21">[23]Import!$B$92:$L$92</definedName>
    <definedName name="FS_F_VW_01_35097_4_11_20328__JV_FS_BEDARFE_PREISE_QUOTE_" localSheetId="20">[23]Import!$B$92:$L$92</definedName>
    <definedName name="FS_F_VW_01_35097_4_11_20328__JV_FS_BEDARFE_PREISE_QUOTE_">[22]Import!$B$92:$L$92</definedName>
    <definedName name="FS_F_VW_01_35097_4_11_29344__JV_FS_BEDARFE_PREISE_QUOTE_" localSheetId="18">[23]Import!$B$93:$L$93</definedName>
    <definedName name="FS_F_VW_01_35097_4_11_29344__JV_FS_BEDARFE_PREISE_QUOTE_" localSheetId="16">[23]Import!$B$93:$L$93</definedName>
    <definedName name="FS_F_VW_01_35097_4_11_29344__JV_FS_BEDARFE_PREISE_QUOTE_" localSheetId="21">[23]Import!$B$93:$L$93</definedName>
    <definedName name="FS_F_VW_01_35097_4_11_29344__JV_FS_BEDARFE_PREISE_QUOTE_" localSheetId="20">[23]Import!$B$93:$L$93</definedName>
    <definedName name="FS_F_VW_01_35097_4_11_29344__JV_FS_BEDARFE_PREISE_QUOTE_">[22]Import!$B$93:$L$93</definedName>
    <definedName name="FS_F_VW_01_35097_4_11_2979__JV_FS_BEDARFE_PREISE_QUOTE_" localSheetId="18">[23]Import!$B$90:$L$90</definedName>
    <definedName name="FS_F_VW_01_35097_4_11_2979__JV_FS_BEDARFE_PREISE_QUOTE_" localSheetId="16">[23]Import!$B$90:$L$90</definedName>
    <definedName name="FS_F_VW_01_35097_4_11_2979__JV_FS_BEDARFE_PREISE_QUOTE_" localSheetId="21">[23]Import!$B$90:$L$90</definedName>
    <definedName name="FS_F_VW_01_35097_4_11_2979__JV_FS_BEDARFE_PREISE_QUOTE_" localSheetId="20">[23]Import!$B$90:$L$90</definedName>
    <definedName name="FS_F_VW_01_35097_4_11_2979__JV_FS_BEDARFE_PREISE_QUOTE_">[22]Import!$B$90:$L$90</definedName>
    <definedName name="FS_F_VW_01_35097_4_11_43249__JV_FS_BEDARFE_PREISE_QUOTE_" localSheetId="18">[23]Import!$B$94:$L$94</definedName>
    <definedName name="FS_F_VW_01_35097_4_11_43249__JV_FS_BEDARFE_PREISE_QUOTE_" localSheetId="16">[23]Import!$B$94:$L$94</definedName>
    <definedName name="FS_F_VW_01_35097_4_11_43249__JV_FS_BEDARFE_PREISE_QUOTE_" localSheetId="21">[23]Import!$B$94:$L$94</definedName>
    <definedName name="FS_F_VW_01_35097_4_11_43249__JV_FS_BEDARFE_PREISE_QUOTE_" localSheetId="20">[23]Import!$B$94:$L$94</definedName>
    <definedName name="FS_F_VW_01_35097_4_11_43249__JV_FS_BEDARFE_PREISE_QUOTE_">[22]Import!$B$94:$L$94</definedName>
    <definedName name="FS_F_VW_01_35097_4_11330__JV_FS_RV_AVG_PROTODATA_" localSheetId="18">[23]Import!$B$539:$E$539</definedName>
    <definedName name="FS_F_VW_01_35097_4_11330__JV_FS_RV_AVG_PROTODATA_" localSheetId="16">[23]Import!$B$539:$E$539</definedName>
    <definedName name="FS_F_VW_01_35097_4_11330__JV_FS_RV_AVG_PROTODATA_" localSheetId="21">[23]Import!$B$539:$E$539</definedName>
    <definedName name="FS_F_VW_01_35097_4_11330__JV_FS_RV_AVG_PROTODATA_" localSheetId="20">[23]Import!$B$539:$E$539</definedName>
    <definedName name="FS_F_VW_01_35097_4_11330__JV_FS_RV_AVG_PROTODATA_">[22]Import!$B$539:$E$539</definedName>
    <definedName name="FS_F_VW_01_35097_4_11330_1__JV_FS_BAUSTUFE_ANGEBOTE_WAE_" localSheetId="18">[23]Import!$B$390:$E$390</definedName>
    <definedName name="FS_F_VW_01_35097_4_11330_1__JV_FS_BAUSTUFE_ANGEBOTE_WAE_" localSheetId="16">[23]Import!$B$390:$E$390</definedName>
    <definedName name="FS_F_VW_01_35097_4_11330_1__JV_FS_BAUSTUFE_ANGEBOTE_WAE_" localSheetId="21">[23]Import!$B$390:$E$390</definedName>
    <definedName name="FS_F_VW_01_35097_4_11330_1__JV_FS_BAUSTUFE_ANGEBOTE_WAE_" localSheetId="20">[23]Import!$B$390:$E$390</definedName>
    <definedName name="FS_F_VW_01_35097_4_11330_1__JV_FS_BAUSTUFE_ANGEBOTE_WAE_">[22]Import!$B$390:$E$390</definedName>
    <definedName name="FS_F_VW_01_35097_4_11330_11__JV_FS_REC_" localSheetId="18">[23]Import!$B$1239:$Q$1239</definedName>
    <definedName name="FS_F_VW_01_35097_4_11330_11__JV_FS_REC_" localSheetId="16">[23]Import!$B$1239:$Q$1239</definedName>
    <definedName name="FS_F_VW_01_35097_4_11330_11__JV_FS_REC_" localSheetId="21">[23]Import!$B$1239:$Q$1239</definedName>
    <definedName name="FS_F_VW_01_35097_4_11330_11__JV_FS_REC_" localSheetId="20">[23]Import!$B$1239:$Q$1239</definedName>
    <definedName name="FS_F_VW_01_35097_4_11330_11__JV_FS_REC_">[22]Import!$B$1239:$Q$1239</definedName>
    <definedName name="FS_F_VW_01_35097_4_11330_2__JV_FS_BAUSTUFE_ANGEBOTE_WAE_" localSheetId="18">[23]Import!$B$391:$E$391</definedName>
    <definedName name="FS_F_VW_01_35097_4_11330_2__JV_FS_BAUSTUFE_ANGEBOTE_WAE_" localSheetId="16">[23]Import!$B$391:$E$391</definedName>
    <definedName name="FS_F_VW_01_35097_4_11330_2__JV_FS_BAUSTUFE_ANGEBOTE_WAE_" localSheetId="21">[23]Import!$B$391:$E$391</definedName>
    <definedName name="FS_F_VW_01_35097_4_11330_2__JV_FS_BAUSTUFE_ANGEBOTE_WAE_" localSheetId="20">[23]Import!$B$391:$E$391</definedName>
    <definedName name="FS_F_VW_01_35097_4_11330_2__JV_FS_BAUSTUFE_ANGEBOTE_WAE_">[22]Import!$B$391:$E$391</definedName>
    <definedName name="FS_F_VW_01_35097_4_11330_28__JV_FS_REC_" localSheetId="18">[23]Import!$B$1240:$Q$1240</definedName>
    <definedName name="FS_F_VW_01_35097_4_11330_28__JV_FS_REC_" localSheetId="16">[23]Import!$B$1240:$Q$1240</definedName>
    <definedName name="FS_F_VW_01_35097_4_11330_28__JV_FS_REC_" localSheetId="21">[23]Import!$B$1240:$Q$1240</definedName>
    <definedName name="FS_F_VW_01_35097_4_11330_28__JV_FS_REC_" localSheetId="20">[23]Import!$B$1240:$Q$1240</definedName>
    <definedName name="FS_F_VW_01_35097_4_11330_28__JV_FS_REC_">[22]Import!$B$1240:$Q$1240</definedName>
    <definedName name="FS_F_VW_01_35097_4_11330_37__JV_FS_REC_" localSheetId="18">[23]Import!$B$1241:$Q$1241</definedName>
    <definedName name="FS_F_VW_01_35097_4_11330_37__JV_FS_REC_" localSheetId="16">[23]Import!$B$1241:$Q$1241</definedName>
    <definedName name="FS_F_VW_01_35097_4_11330_37__JV_FS_REC_" localSheetId="21">[23]Import!$B$1241:$Q$1241</definedName>
    <definedName name="FS_F_VW_01_35097_4_11330_37__JV_FS_REC_" localSheetId="20">[23]Import!$B$1241:$Q$1241</definedName>
    <definedName name="FS_F_VW_01_35097_4_11330_37__JV_FS_REC_">[22]Import!$B$1241:$Q$1241</definedName>
    <definedName name="FS_F_VW_01_35097_4_11330_46__JV_FS_REC_" localSheetId="18">[23]Import!$B$1242:$Q$1242</definedName>
    <definedName name="FS_F_VW_01_35097_4_11330_46__JV_FS_REC_" localSheetId="16">[23]Import!$B$1242:$Q$1242</definedName>
    <definedName name="FS_F_VW_01_35097_4_11330_46__JV_FS_REC_" localSheetId="21">[23]Import!$B$1242:$Q$1242</definedName>
    <definedName name="FS_F_VW_01_35097_4_11330_46__JV_FS_REC_" localSheetId="20">[23]Import!$B$1242:$Q$1242</definedName>
    <definedName name="FS_F_VW_01_35097_4_11330_46__JV_FS_REC_">[22]Import!$B$1242:$Q$1242</definedName>
    <definedName name="FS_F_VW_01_35097_4_11330_68__JV_FS_REC_" localSheetId="18">[23]Import!$B$1243:$Q$1243</definedName>
    <definedName name="FS_F_VW_01_35097_4_11330_68__JV_FS_REC_" localSheetId="16">[23]Import!$B$1243:$Q$1243</definedName>
    <definedName name="FS_F_VW_01_35097_4_11330_68__JV_FS_REC_" localSheetId="21">[23]Import!$B$1243:$Q$1243</definedName>
    <definedName name="FS_F_VW_01_35097_4_11330_68__JV_FS_REC_" localSheetId="20">[23]Import!$B$1243:$Q$1243</definedName>
    <definedName name="FS_F_VW_01_35097_4_11330_68__JV_FS_REC_">[22]Import!$B$1243:$Q$1243</definedName>
    <definedName name="FS_F_VW_01_35097_4_11330_BR__JV_FS_BIDDERS_" localSheetId="18">[23]Import!$B$959:$L$959</definedName>
    <definedName name="FS_F_VW_01_35097_4_11330_BR__JV_FS_BIDDERS_" localSheetId="16">[23]Import!$B$959:$L$959</definedName>
    <definedName name="FS_F_VW_01_35097_4_11330_BR__JV_FS_BIDDERS_" localSheetId="21">[23]Import!$B$959:$L$959</definedName>
    <definedName name="FS_F_VW_01_35097_4_11330_BR__JV_FS_BIDDERS_" localSheetId="20">[23]Import!$B$959:$L$959</definedName>
    <definedName name="FS_F_VW_01_35097_4_11330_BR__JV_FS_BIDDERS_">[22]Import!$B$959:$L$959</definedName>
    <definedName name="FS_F_VW_01_35097_4_11330_EUR__JV_FS_PR_EX_RATES_DATUM_REC_" localSheetId="18">[23]Import!$B$848:$F$848</definedName>
    <definedName name="FS_F_VW_01_35097_4_11330_EUR__JV_FS_PR_EX_RATES_DATUM_REC_" localSheetId="16">[23]Import!$B$848:$F$848</definedName>
    <definedName name="FS_F_VW_01_35097_4_11330_EUR__JV_FS_PR_EX_RATES_DATUM_REC_" localSheetId="21">[23]Import!$B$848:$F$848</definedName>
    <definedName name="FS_F_VW_01_35097_4_11330_EUR__JV_FS_PR_EX_RATES_DATUM_REC_" localSheetId="20">[23]Import!$B$848:$F$848</definedName>
    <definedName name="FS_F_VW_01_35097_4_11330_EUR__JV_FS_PR_EX_RATES_DATUM_REC_">[22]Import!$B$848:$F$848</definedName>
    <definedName name="FS_F_VW_01_35097_4_11451__JV_FS_RV_AVG_PROTODATA_" localSheetId="18">[23]Import!$B$540:$E$540</definedName>
    <definedName name="FS_F_VW_01_35097_4_11451__JV_FS_RV_AVG_PROTODATA_" localSheetId="16">[23]Import!$B$540:$E$540</definedName>
    <definedName name="FS_F_VW_01_35097_4_11451__JV_FS_RV_AVG_PROTODATA_" localSheetId="21">[23]Import!$B$540:$E$540</definedName>
    <definedName name="FS_F_VW_01_35097_4_11451__JV_FS_RV_AVG_PROTODATA_" localSheetId="20">[23]Import!$B$540:$E$540</definedName>
    <definedName name="FS_F_VW_01_35097_4_11451__JV_FS_RV_AVG_PROTODATA_">[22]Import!$B$540:$E$540</definedName>
    <definedName name="FS_F_VW_01_35097_4_11451_1__JV_FS_BAUSTUFE_ANGEBOTE_WAE_" localSheetId="18">[23]Import!$B$392:$E$392</definedName>
    <definedName name="FS_F_VW_01_35097_4_11451_1__JV_FS_BAUSTUFE_ANGEBOTE_WAE_" localSheetId="16">[23]Import!$B$392:$E$392</definedName>
    <definedName name="FS_F_VW_01_35097_4_11451_1__JV_FS_BAUSTUFE_ANGEBOTE_WAE_" localSheetId="21">[23]Import!$B$392:$E$392</definedName>
    <definedName name="FS_F_VW_01_35097_4_11451_1__JV_FS_BAUSTUFE_ANGEBOTE_WAE_" localSheetId="20">[23]Import!$B$392:$E$392</definedName>
    <definedName name="FS_F_VW_01_35097_4_11451_1__JV_FS_BAUSTUFE_ANGEBOTE_WAE_">[22]Import!$B$392:$E$392</definedName>
    <definedName name="FS_F_VW_01_35097_4_11451_2__JV_FS_BAUSTUFE_ANGEBOTE_WAE_" localSheetId="18">[23]Import!$B$393:$E$393</definedName>
    <definedName name="FS_F_VW_01_35097_4_11451_2__JV_FS_BAUSTUFE_ANGEBOTE_WAE_" localSheetId="16">[23]Import!$B$393:$E$393</definedName>
    <definedName name="FS_F_VW_01_35097_4_11451_2__JV_FS_BAUSTUFE_ANGEBOTE_WAE_" localSheetId="21">[23]Import!$B$393:$E$393</definedName>
    <definedName name="FS_F_VW_01_35097_4_11451_2__JV_FS_BAUSTUFE_ANGEBOTE_WAE_" localSheetId="20">[23]Import!$B$393:$E$393</definedName>
    <definedName name="FS_F_VW_01_35097_4_11451_2__JV_FS_BAUSTUFE_ANGEBOTE_WAE_">[22]Import!$B$393:$E$393</definedName>
    <definedName name="FS_F_VW_01_35097_4_11451_BR__JV_FS_BIDDERS_" localSheetId="18">[23]Import!$B$966:$L$966</definedName>
    <definedName name="FS_F_VW_01_35097_4_11451_BR__JV_FS_BIDDERS_" localSheetId="16">[23]Import!$B$966:$L$966</definedName>
    <definedName name="FS_F_VW_01_35097_4_11451_BR__JV_FS_BIDDERS_" localSheetId="21">[23]Import!$B$966:$L$966</definedName>
    <definedName name="FS_F_VW_01_35097_4_11451_BR__JV_FS_BIDDERS_" localSheetId="20">[23]Import!$B$966:$L$966</definedName>
    <definedName name="FS_F_VW_01_35097_4_11451_BR__JV_FS_BIDDERS_">[22]Import!$B$966:$L$966</definedName>
    <definedName name="FS_F_VW_01_35097_4_11451_EUR__JV_FS_PR_EX_RATES_DATUM_REC_" localSheetId="18">[23]Import!$B$849:$F$849</definedName>
    <definedName name="FS_F_VW_01_35097_4_11451_EUR__JV_FS_PR_EX_RATES_DATUM_REC_" localSheetId="16">[23]Import!$B$849:$F$849</definedName>
    <definedName name="FS_F_VW_01_35097_4_11451_EUR__JV_FS_PR_EX_RATES_DATUM_REC_" localSheetId="21">[23]Import!$B$849:$F$849</definedName>
    <definedName name="FS_F_VW_01_35097_4_11451_EUR__JV_FS_PR_EX_RATES_DATUM_REC_" localSheetId="20">[23]Import!$B$849:$F$849</definedName>
    <definedName name="FS_F_VW_01_35097_4_11451_EUR__JV_FS_PR_EX_RATES_DATUM_REC_">[22]Import!$B$849:$F$849</definedName>
    <definedName name="FS_F_VW_01_35097_4_13030__JV_FS_ANGEBOTSUEBERSICHT_" localSheetId="18">[23]Import!$B$169:$D$169</definedName>
    <definedName name="FS_F_VW_01_35097_4_13030__JV_FS_ANGEBOTSUEBERSICHT_" localSheetId="16">[23]Import!$B$169:$D$169</definedName>
    <definedName name="FS_F_VW_01_35097_4_13030__JV_FS_ANGEBOTSUEBERSICHT_" localSheetId="21">[23]Import!$B$169:$D$169</definedName>
    <definedName name="FS_F_VW_01_35097_4_13030__JV_FS_ANGEBOTSUEBERSICHT_" localSheetId="20">[23]Import!$B$169:$D$169</definedName>
    <definedName name="FS_F_VW_01_35097_4_13030__JV_FS_ANGEBOTSUEBERSICHT_">[22]Import!$B$169:$D$169</definedName>
    <definedName name="FS_F_VW_01_35097_4_13030__JV_FS_AVG_PRICE_" localSheetId="18">[23]Import!$B$195:$F$195</definedName>
    <definedName name="FS_F_VW_01_35097_4_13030__JV_FS_AVG_PRICE_" localSheetId="16">[23]Import!$B$195:$F$195</definedName>
    <definedName name="FS_F_VW_01_35097_4_13030__JV_FS_AVG_PRICE_" localSheetId="21">[23]Import!$B$195:$F$195</definedName>
    <definedName name="FS_F_VW_01_35097_4_13030__JV_FS_AVG_PRICE_" localSheetId="20">[23]Import!$B$195:$F$195</definedName>
    <definedName name="FS_F_VW_01_35097_4_13030__JV_FS_AVG_PRICE_">[22]Import!$B$195:$F$195</definedName>
    <definedName name="FS_F_VW_01_35097_4_13030__JV_FS_BWERTSHEET_" localSheetId="18">[23]Import!$B$629:$AH$629</definedName>
    <definedName name="FS_F_VW_01_35097_4_13030__JV_FS_BWERTSHEET_" localSheetId="16">[23]Import!$B$629:$AH$629</definedName>
    <definedName name="FS_F_VW_01_35097_4_13030__JV_FS_BWERTSHEET_" localSheetId="21">[23]Import!$B$629:$AH$629</definedName>
    <definedName name="FS_F_VW_01_35097_4_13030__JV_FS_BWERTSHEET_" localSheetId="20">[23]Import!$B$629:$AH$629</definedName>
    <definedName name="FS_F_VW_01_35097_4_13030__JV_FS_BWERTSHEET_">[22]Import!$B$629:$AH$629</definedName>
    <definedName name="FS_F_VW_01_35097_4_13030__JV_FS_COMPARISON_" localSheetId="18">[23]Import!$B$579:$S$579</definedName>
    <definedName name="FS_F_VW_01_35097_4_13030__JV_FS_COMPARISON_" localSheetId="16">[23]Import!$B$579:$S$579</definedName>
    <definedName name="FS_F_VW_01_35097_4_13030__JV_FS_COMPARISON_" localSheetId="21">[23]Import!$B$579:$S$579</definedName>
    <definedName name="FS_F_VW_01_35097_4_13030__JV_FS_COMPARISON_" localSheetId="20">[23]Import!$B$579:$S$579</definedName>
    <definedName name="FS_F_VW_01_35097_4_13030__JV_FS_COMPARISON_">[22]Import!$B$579:$S$579</definedName>
    <definedName name="FS_F_VW_01_35097_4_13030__JV_FS_REC_LIEF_" localSheetId="18">[23]Import!$B$1310:$P$1310</definedName>
    <definedName name="FS_F_VW_01_35097_4_13030__JV_FS_REC_LIEF_" localSheetId="16">[23]Import!$B$1310:$P$1310</definedName>
    <definedName name="FS_F_VW_01_35097_4_13030__JV_FS_REC_LIEF_" localSheetId="21">[23]Import!$B$1310:$P$1310</definedName>
    <definedName name="FS_F_VW_01_35097_4_13030__JV_FS_REC_LIEF_" localSheetId="20">[23]Import!$B$1310:$P$1310</definedName>
    <definedName name="FS_F_VW_01_35097_4_13030__JV_FS_REC_LIEF_">[22]Import!$B$1310:$P$1310</definedName>
    <definedName name="FS_F_VW_01_35097_4_13030__JV_FS_RV_AVG_PROTODATA_" localSheetId="18">[23]Import!$B$541:$E$541</definedName>
    <definedName name="FS_F_VW_01_35097_4_13030__JV_FS_RV_AVG_PROTODATA_" localSheetId="16">[23]Import!$B$541:$E$541</definedName>
    <definedName name="FS_F_VW_01_35097_4_13030__JV_FS_RV_AVG_PROTODATA_" localSheetId="21">[23]Import!$B$541:$E$541</definedName>
    <definedName name="FS_F_VW_01_35097_4_13030__JV_FS_RV_AVG_PROTODATA_" localSheetId="20">[23]Import!$B$541:$E$541</definedName>
    <definedName name="FS_F_VW_01_35097_4_13030__JV_FS_RV_AVG_PROTODATA_">[22]Import!$B$541:$E$541</definedName>
    <definedName name="FS_F_VW_01_35097_4_13030__JV_FS_RV_LTERM_PNACHLASS_" localSheetId="18">[23]Import!$B$604:$X$604</definedName>
    <definedName name="FS_F_VW_01_35097_4_13030__JV_FS_RV_LTERM_PNACHLASS_" localSheetId="16">[23]Import!$B$604:$X$604</definedName>
    <definedName name="FS_F_VW_01_35097_4_13030__JV_FS_RV_LTERM_PNACHLASS_" localSheetId="21">[23]Import!$B$604:$X$604</definedName>
    <definedName name="FS_F_VW_01_35097_4_13030__JV_FS_RV_LTERM_PNACHLASS_" localSheetId="20">[23]Import!$B$604:$X$604</definedName>
    <definedName name="FS_F_VW_01_35097_4_13030__JV_FS_RV_LTERM_PNACHLASS_">[22]Import!$B$604:$X$604</definedName>
    <definedName name="FS_F_VW_01_35097_4_13030_1__JV_FS_BAUSTUFE_ANGEBOTE_WAE_" localSheetId="18">[23]Import!$B$394:$E$394</definedName>
    <definedName name="FS_F_VW_01_35097_4_13030_1__JV_FS_BAUSTUFE_ANGEBOTE_WAE_" localSheetId="16">[23]Import!$B$394:$E$394</definedName>
    <definedName name="FS_F_VW_01_35097_4_13030_1__JV_FS_BAUSTUFE_ANGEBOTE_WAE_" localSheetId="21">[23]Import!$B$394:$E$394</definedName>
    <definedName name="FS_F_VW_01_35097_4_13030_1__JV_FS_BAUSTUFE_ANGEBOTE_WAE_" localSheetId="20">[23]Import!$B$394:$E$394</definedName>
    <definedName name="FS_F_VW_01_35097_4_13030_1__JV_FS_BAUSTUFE_ANGEBOTE_WAE_">[22]Import!$B$394:$E$394</definedName>
    <definedName name="FS_F_VW_01_35097_4_13030_11__JV_FS_REC_" localSheetId="18">[23]Import!$B$1244:$Q$1244</definedName>
    <definedName name="FS_F_VW_01_35097_4_13030_11__JV_FS_REC_" localSheetId="16">[23]Import!$B$1244:$Q$1244</definedName>
    <definedName name="FS_F_VW_01_35097_4_13030_11__JV_FS_REC_" localSheetId="21">[23]Import!$B$1244:$Q$1244</definedName>
    <definedName name="FS_F_VW_01_35097_4_13030_11__JV_FS_REC_" localSheetId="20">[23]Import!$B$1244:$Q$1244</definedName>
    <definedName name="FS_F_VW_01_35097_4_13030_11__JV_FS_REC_">[22]Import!$B$1244:$Q$1244</definedName>
    <definedName name="FS_F_VW_01_35097_4_13030_2__JV_FS_BAUSTUFE_ANGEBOTE_WAE_" localSheetId="18">[23]Import!$B$395:$E$395</definedName>
    <definedName name="FS_F_VW_01_35097_4_13030_2__JV_FS_BAUSTUFE_ANGEBOTE_WAE_" localSheetId="16">[23]Import!$B$395:$E$395</definedName>
    <definedName name="FS_F_VW_01_35097_4_13030_2__JV_FS_BAUSTUFE_ANGEBOTE_WAE_" localSheetId="21">[23]Import!$B$395:$E$395</definedName>
    <definedName name="FS_F_VW_01_35097_4_13030_2__JV_FS_BAUSTUFE_ANGEBOTE_WAE_" localSheetId="20">[23]Import!$B$395:$E$395</definedName>
    <definedName name="FS_F_VW_01_35097_4_13030_2__JV_FS_BAUSTUFE_ANGEBOTE_WAE_">[22]Import!$B$395:$E$395</definedName>
    <definedName name="FS_F_VW_01_35097_4_13030_28__JV_FS_REC_" localSheetId="18">[23]Import!$B$1245:$Q$1245</definedName>
    <definedName name="FS_F_VW_01_35097_4_13030_28__JV_FS_REC_" localSheetId="16">[23]Import!$B$1245:$Q$1245</definedName>
    <definedName name="FS_F_VW_01_35097_4_13030_28__JV_FS_REC_" localSheetId="21">[23]Import!$B$1245:$Q$1245</definedName>
    <definedName name="FS_F_VW_01_35097_4_13030_28__JV_FS_REC_" localSheetId="20">[23]Import!$B$1245:$Q$1245</definedName>
    <definedName name="FS_F_VW_01_35097_4_13030_28__JV_FS_REC_">[22]Import!$B$1245:$Q$1245</definedName>
    <definedName name="FS_F_VW_01_35097_4_13030_37__JV_FS_REC_" localSheetId="18">[23]Import!$B$1246:$Q$1246</definedName>
    <definedName name="FS_F_VW_01_35097_4_13030_37__JV_FS_REC_" localSheetId="16">[23]Import!$B$1246:$Q$1246</definedName>
    <definedName name="FS_F_VW_01_35097_4_13030_37__JV_FS_REC_" localSheetId="21">[23]Import!$B$1246:$Q$1246</definedName>
    <definedName name="FS_F_VW_01_35097_4_13030_37__JV_FS_REC_" localSheetId="20">[23]Import!$B$1246:$Q$1246</definedName>
    <definedName name="FS_F_VW_01_35097_4_13030_37__JV_FS_REC_">[22]Import!$B$1246:$Q$1246</definedName>
    <definedName name="FS_F_VW_01_35097_4_13030_46__JV_FS_REC_" localSheetId="18">[23]Import!$B$1247:$Q$1247</definedName>
    <definedName name="FS_F_VW_01_35097_4_13030_46__JV_FS_REC_" localSheetId="16">[23]Import!$B$1247:$Q$1247</definedName>
    <definedName name="FS_F_VW_01_35097_4_13030_46__JV_FS_REC_" localSheetId="21">[23]Import!$B$1247:$Q$1247</definedName>
    <definedName name="FS_F_VW_01_35097_4_13030_46__JV_FS_REC_" localSheetId="20">[23]Import!$B$1247:$Q$1247</definedName>
    <definedName name="FS_F_VW_01_35097_4_13030_46__JV_FS_REC_">[22]Import!$B$1247:$Q$1247</definedName>
    <definedName name="FS_F_VW_01_35097_4_13030_68__JV_FS_REC_" localSheetId="18">[23]Import!$B$1248:$Q$1248</definedName>
    <definedName name="FS_F_VW_01_35097_4_13030_68__JV_FS_REC_" localSheetId="16">[23]Import!$B$1248:$Q$1248</definedName>
    <definedName name="FS_F_VW_01_35097_4_13030_68__JV_FS_REC_" localSheetId="21">[23]Import!$B$1248:$Q$1248</definedName>
    <definedName name="FS_F_VW_01_35097_4_13030_68__JV_FS_REC_" localSheetId="20">[23]Import!$B$1248:$Q$1248</definedName>
    <definedName name="FS_F_VW_01_35097_4_13030_68__JV_FS_REC_">[22]Import!$B$1248:$Q$1248</definedName>
    <definedName name="FS_F_VW_01_35097_4_13030_EUR__JV_FS_PR_EX_RATES_DATUM_REC_" localSheetId="18">[23]Import!$B$850:$F$850</definedName>
    <definedName name="FS_F_VW_01_35097_4_13030_EUR__JV_FS_PR_EX_RATES_DATUM_REC_" localSheetId="16">[23]Import!$B$850:$F$850</definedName>
    <definedName name="FS_F_VW_01_35097_4_13030_EUR__JV_FS_PR_EX_RATES_DATUM_REC_" localSheetId="21">[23]Import!$B$850:$F$850</definedName>
    <definedName name="FS_F_VW_01_35097_4_13030_EUR__JV_FS_PR_EX_RATES_DATUM_REC_" localSheetId="20">[23]Import!$B$850:$F$850</definedName>
    <definedName name="FS_F_VW_01_35097_4_13030_EUR__JV_FS_PR_EX_RATES_DATUM_REC_">[22]Import!$B$850:$F$850</definedName>
    <definedName name="FS_F_VW_01_35097_4_13030_VW__JV_FS_BIDDERS_" localSheetId="18">[23]Import!$B$957:$L$957</definedName>
    <definedName name="FS_F_VW_01_35097_4_13030_VW__JV_FS_BIDDERS_" localSheetId="16">[23]Import!$B$957:$L$957</definedName>
    <definedName name="FS_F_VW_01_35097_4_13030_VW__JV_FS_BIDDERS_" localSheetId="21">[23]Import!$B$957:$L$957</definedName>
    <definedName name="FS_F_VW_01_35097_4_13030_VW__JV_FS_BIDDERS_" localSheetId="20">[23]Import!$B$957:$L$957</definedName>
    <definedName name="FS_F_VW_01_35097_4_13030_VW__JV_FS_BIDDERS_">[22]Import!$B$957:$L$957</definedName>
    <definedName name="FS_F_VW_01_35097_4_1328__JV_FS_RV_AVG_PROTODATA_" localSheetId="18">[23]Import!$B$532:$E$532</definedName>
    <definedName name="FS_F_VW_01_35097_4_1328__JV_FS_RV_AVG_PROTODATA_" localSheetId="16">[23]Import!$B$532:$E$532</definedName>
    <definedName name="FS_F_VW_01_35097_4_1328__JV_FS_RV_AVG_PROTODATA_" localSheetId="21">[23]Import!$B$532:$E$532</definedName>
    <definedName name="FS_F_VW_01_35097_4_1328__JV_FS_RV_AVG_PROTODATA_" localSheetId="20">[23]Import!$B$532:$E$532</definedName>
    <definedName name="FS_F_VW_01_35097_4_1328__JV_FS_RV_AVG_PROTODATA_">[22]Import!$B$532:$E$532</definedName>
    <definedName name="FS_F_VW_01_35097_4_1328_1__JV_FS_BAUSTUFE_ANGEBOTE_WAE_" localSheetId="18">[23]Import!$B$376:$E$376</definedName>
    <definedName name="FS_F_VW_01_35097_4_1328_1__JV_FS_BAUSTUFE_ANGEBOTE_WAE_" localSheetId="16">[23]Import!$B$376:$E$376</definedName>
    <definedName name="FS_F_VW_01_35097_4_1328_1__JV_FS_BAUSTUFE_ANGEBOTE_WAE_" localSheetId="21">[23]Import!$B$376:$E$376</definedName>
    <definedName name="FS_F_VW_01_35097_4_1328_1__JV_FS_BAUSTUFE_ANGEBOTE_WAE_" localSheetId="20">[23]Import!$B$376:$E$376</definedName>
    <definedName name="FS_F_VW_01_35097_4_1328_1__JV_FS_BAUSTUFE_ANGEBOTE_WAE_">[22]Import!$B$376:$E$376</definedName>
    <definedName name="FS_F_VW_01_35097_4_1328_2__JV_FS_BAUSTUFE_ANGEBOTE_WAE_" localSheetId="18">[23]Import!$B$377:$E$377</definedName>
    <definedName name="FS_F_VW_01_35097_4_1328_2__JV_FS_BAUSTUFE_ANGEBOTE_WAE_" localSheetId="16">[23]Import!$B$377:$E$377</definedName>
    <definedName name="FS_F_VW_01_35097_4_1328_2__JV_FS_BAUSTUFE_ANGEBOTE_WAE_" localSheetId="21">[23]Import!$B$377:$E$377</definedName>
    <definedName name="FS_F_VW_01_35097_4_1328_2__JV_FS_BAUSTUFE_ANGEBOTE_WAE_" localSheetId="20">[23]Import!$B$377:$E$377</definedName>
    <definedName name="FS_F_VW_01_35097_4_1328_2__JV_FS_BAUSTUFE_ANGEBOTE_WAE_">[22]Import!$B$377:$E$377</definedName>
    <definedName name="FS_F_VW_01_35097_4_1328_BX__JV_FS_BIDDERS_" localSheetId="18">[23]Import!$B$969:$L$969</definedName>
    <definedName name="FS_F_VW_01_35097_4_1328_BX__JV_FS_BIDDERS_" localSheetId="16">[23]Import!$B$969:$L$969</definedName>
    <definedName name="FS_F_VW_01_35097_4_1328_BX__JV_FS_BIDDERS_" localSheetId="21">[23]Import!$B$969:$L$969</definedName>
    <definedName name="FS_F_VW_01_35097_4_1328_BX__JV_FS_BIDDERS_" localSheetId="20">[23]Import!$B$969:$L$969</definedName>
    <definedName name="FS_F_VW_01_35097_4_1328_BX__JV_FS_BIDDERS_">[22]Import!$B$969:$L$969</definedName>
    <definedName name="FS_F_VW_01_35097_4_1328_EUR__JV_FS_PR_EX_RATES_DATUM_REC_" localSheetId="18">[23]Import!$B$841:$F$841</definedName>
    <definedName name="FS_F_VW_01_35097_4_1328_EUR__JV_FS_PR_EX_RATES_DATUM_REC_" localSheetId="16">[23]Import!$B$841:$F$841</definedName>
    <definedName name="FS_F_VW_01_35097_4_1328_EUR__JV_FS_PR_EX_RATES_DATUM_REC_" localSheetId="21">[23]Import!$B$841:$F$841</definedName>
    <definedName name="FS_F_VW_01_35097_4_1328_EUR__JV_FS_PR_EX_RATES_DATUM_REC_" localSheetId="20">[23]Import!$B$841:$F$841</definedName>
    <definedName name="FS_F_VW_01_35097_4_1328_EUR__JV_FS_PR_EX_RATES_DATUM_REC_">[22]Import!$B$841:$F$841</definedName>
    <definedName name="FS_F_VW_01_35097_4_1462__JV_FS_RV_AVG_PROTODATA_" localSheetId="18">[23]Import!$B$533:$E$533</definedName>
    <definedName name="FS_F_VW_01_35097_4_1462__JV_FS_RV_AVG_PROTODATA_" localSheetId="16">[23]Import!$B$533:$E$533</definedName>
    <definedName name="FS_F_VW_01_35097_4_1462__JV_FS_RV_AVG_PROTODATA_" localSheetId="21">[23]Import!$B$533:$E$533</definedName>
    <definedName name="FS_F_VW_01_35097_4_1462__JV_FS_RV_AVG_PROTODATA_" localSheetId="20">[23]Import!$B$533:$E$533</definedName>
    <definedName name="FS_F_VW_01_35097_4_1462__JV_FS_RV_AVG_PROTODATA_">[22]Import!$B$533:$E$533</definedName>
    <definedName name="FS_F_VW_01_35097_4_1462_1__JV_FS_BAUSTUFE_ANGEBOTE_WAE_" localSheetId="18">[23]Import!$B$378:$E$378</definedName>
    <definedName name="FS_F_VW_01_35097_4_1462_1__JV_FS_BAUSTUFE_ANGEBOTE_WAE_" localSheetId="16">[23]Import!$B$378:$E$378</definedName>
    <definedName name="FS_F_VW_01_35097_4_1462_1__JV_FS_BAUSTUFE_ANGEBOTE_WAE_" localSheetId="21">[23]Import!$B$378:$E$378</definedName>
    <definedName name="FS_F_VW_01_35097_4_1462_1__JV_FS_BAUSTUFE_ANGEBOTE_WAE_" localSheetId="20">[23]Import!$B$378:$E$378</definedName>
    <definedName name="FS_F_VW_01_35097_4_1462_1__JV_FS_BAUSTUFE_ANGEBOTE_WAE_">[22]Import!$B$378:$E$378</definedName>
    <definedName name="FS_F_VW_01_35097_4_1462_11__JV_FS_REC_" localSheetId="18">[23]Import!$B$1219:$Q$1219</definedName>
    <definedName name="FS_F_VW_01_35097_4_1462_11__JV_FS_REC_" localSheetId="16">[23]Import!$B$1219:$Q$1219</definedName>
    <definedName name="FS_F_VW_01_35097_4_1462_11__JV_FS_REC_" localSheetId="21">[23]Import!$B$1219:$Q$1219</definedName>
    <definedName name="FS_F_VW_01_35097_4_1462_11__JV_FS_REC_" localSheetId="20">[23]Import!$B$1219:$Q$1219</definedName>
    <definedName name="FS_F_VW_01_35097_4_1462_11__JV_FS_REC_">[22]Import!$B$1219:$Q$1219</definedName>
    <definedName name="FS_F_VW_01_35097_4_1462_2__JV_FS_BAUSTUFE_ANGEBOTE_WAE_" localSheetId="18">[23]Import!$B$379:$E$379</definedName>
    <definedName name="FS_F_VW_01_35097_4_1462_2__JV_FS_BAUSTUFE_ANGEBOTE_WAE_" localSheetId="16">[23]Import!$B$379:$E$379</definedName>
    <definedName name="FS_F_VW_01_35097_4_1462_2__JV_FS_BAUSTUFE_ANGEBOTE_WAE_" localSheetId="21">[23]Import!$B$379:$E$379</definedName>
    <definedName name="FS_F_VW_01_35097_4_1462_2__JV_FS_BAUSTUFE_ANGEBOTE_WAE_" localSheetId="20">[23]Import!$B$379:$E$379</definedName>
    <definedName name="FS_F_VW_01_35097_4_1462_2__JV_FS_BAUSTUFE_ANGEBOTE_WAE_">[22]Import!$B$379:$E$379</definedName>
    <definedName name="FS_F_VW_01_35097_4_1462_28__JV_FS_REC_" localSheetId="18">[23]Import!$B$1220:$Q$1220</definedName>
    <definedName name="FS_F_VW_01_35097_4_1462_28__JV_FS_REC_" localSheetId="16">[23]Import!$B$1220:$Q$1220</definedName>
    <definedName name="FS_F_VW_01_35097_4_1462_28__JV_FS_REC_" localSheetId="21">[23]Import!$B$1220:$Q$1220</definedName>
    <definedName name="FS_F_VW_01_35097_4_1462_28__JV_FS_REC_" localSheetId="20">[23]Import!$B$1220:$Q$1220</definedName>
    <definedName name="FS_F_VW_01_35097_4_1462_28__JV_FS_REC_">[22]Import!$B$1220:$Q$1220</definedName>
    <definedName name="FS_F_VW_01_35097_4_1462_37__JV_FS_REC_" localSheetId="18">[23]Import!$B$1221:$Q$1221</definedName>
    <definedName name="FS_F_VW_01_35097_4_1462_37__JV_FS_REC_" localSheetId="16">[23]Import!$B$1221:$Q$1221</definedName>
    <definedName name="FS_F_VW_01_35097_4_1462_37__JV_FS_REC_" localSheetId="21">[23]Import!$B$1221:$Q$1221</definedName>
    <definedName name="FS_F_VW_01_35097_4_1462_37__JV_FS_REC_" localSheetId="20">[23]Import!$B$1221:$Q$1221</definedName>
    <definedName name="FS_F_VW_01_35097_4_1462_37__JV_FS_REC_">[22]Import!$B$1221:$Q$1221</definedName>
    <definedName name="FS_F_VW_01_35097_4_1462_46__JV_FS_REC_" localSheetId="18">[23]Import!$B$1222:$Q$1222</definedName>
    <definedName name="FS_F_VW_01_35097_4_1462_46__JV_FS_REC_" localSheetId="16">[23]Import!$B$1222:$Q$1222</definedName>
    <definedName name="FS_F_VW_01_35097_4_1462_46__JV_FS_REC_" localSheetId="21">[23]Import!$B$1222:$Q$1222</definedName>
    <definedName name="FS_F_VW_01_35097_4_1462_46__JV_FS_REC_" localSheetId="20">[23]Import!$B$1222:$Q$1222</definedName>
    <definedName name="FS_F_VW_01_35097_4_1462_46__JV_FS_REC_">[22]Import!$B$1222:$Q$1222</definedName>
    <definedName name="FS_F_VW_01_35097_4_1462_68__JV_FS_REC_" localSheetId="18">[23]Import!$B$1223:$Q$1223</definedName>
    <definedName name="FS_F_VW_01_35097_4_1462_68__JV_FS_REC_" localSheetId="16">[23]Import!$B$1223:$Q$1223</definedName>
    <definedName name="FS_F_VW_01_35097_4_1462_68__JV_FS_REC_" localSheetId="21">[23]Import!$B$1223:$Q$1223</definedName>
    <definedName name="FS_F_VW_01_35097_4_1462_68__JV_FS_REC_" localSheetId="20">[23]Import!$B$1223:$Q$1223</definedName>
    <definedName name="FS_F_VW_01_35097_4_1462_68__JV_FS_REC_">[22]Import!$B$1223:$Q$1223</definedName>
    <definedName name="FS_F_VW_01_35097_4_1462_BX__JV_FS_BIDDERS_" localSheetId="18">[23]Import!$B$965:$L$965</definedName>
    <definedName name="FS_F_VW_01_35097_4_1462_BX__JV_FS_BIDDERS_" localSheetId="16">[23]Import!$B$965:$L$965</definedName>
    <definedName name="FS_F_VW_01_35097_4_1462_BX__JV_FS_BIDDERS_" localSheetId="21">[23]Import!$B$965:$L$965</definedName>
    <definedName name="FS_F_VW_01_35097_4_1462_BX__JV_FS_BIDDERS_" localSheetId="20">[23]Import!$B$965:$L$965</definedName>
    <definedName name="FS_F_VW_01_35097_4_1462_BX__JV_FS_BIDDERS_">[22]Import!$B$965:$L$965</definedName>
    <definedName name="FS_F_VW_01_35097_4_1462_EUR__JV_FS_PR_EX_RATES_DATUM_REC_" localSheetId="18">[23]Import!$B$842:$F$842</definedName>
    <definedName name="FS_F_VW_01_35097_4_1462_EUR__JV_FS_PR_EX_RATES_DATUM_REC_" localSheetId="16">[23]Import!$B$842:$F$842</definedName>
    <definedName name="FS_F_VW_01_35097_4_1462_EUR__JV_FS_PR_EX_RATES_DATUM_REC_" localSheetId="21">[23]Import!$B$842:$F$842</definedName>
    <definedName name="FS_F_VW_01_35097_4_1462_EUR__JV_FS_PR_EX_RATES_DATUM_REC_" localSheetId="20">[23]Import!$B$842:$F$842</definedName>
    <definedName name="FS_F_VW_01_35097_4_1462_EUR__JV_FS_PR_EX_RATES_DATUM_REC_">[22]Import!$B$842:$F$842</definedName>
    <definedName name="FS_F_VW_01_35097_4_15245__JV_FS_RV_AVG_PROTODATA_" localSheetId="18">[23]Import!$B$542:$E$542</definedName>
    <definedName name="FS_F_VW_01_35097_4_15245__JV_FS_RV_AVG_PROTODATA_" localSheetId="16">[23]Import!$B$542:$E$542</definedName>
    <definedName name="FS_F_VW_01_35097_4_15245__JV_FS_RV_AVG_PROTODATA_" localSheetId="21">[23]Import!$B$542:$E$542</definedName>
    <definedName name="FS_F_VW_01_35097_4_15245__JV_FS_RV_AVG_PROTODATA_" localSheetId="20">[23]Import!$B$542:$E$542</definedName>
    <definedName name="FS_F_VW_01_35097_4_15245__JV_FS_RV_AVG_PROTODATA_">[22]Import!$B$542:$E$542</definedName>
    <definedName name="FS_F_VW_01_35097_4_15245_1__JV_FS_BAUSTUFE_ANGEBOTE_WAE_" localSheetId="18">[23]Import!$B$396:$E$396</definedName>
    <definedName name="FS_F_VW_01_35097_4_15245_1__JV_FS_BAUSTUFE_ANGEBOTE_WAE_" localSheetId="16">[23]Import!$B$396:$E$396</definedName>
    <definedName name="FS_F_VW_01_35097_4_15245_1__JV_FS_BAUSTUFE_ANGEBOTE_WAE_" localSheetId="21">[23]Import!$B$396:$E$396</definedName>
    <definedName name="FS_F_VW_01_35097_4_15245_1__JV_FS_BAUSTUFE_ANGEBOTE_WAE_" localSheetId="20">[23]Import!$B$396:$E$396</definedName>
    <definedName name="FS_F_VW_01_35097_4_15245_1__JV_FS_BAUSTUFE_ANGEBOTE_WAE_">[22]Import!$B$396:$E$396</definedName>
    <definedName name="FS_F_VW_01_35097_4_15245_2__JV_FS_BAUSTUFE_ANGEBOTE_WAE_" localSheetId="18">[23]Import!$B$397:$E$397</definedName>
    <definedName name="FS_F_VW_01_35097_4_15245_2__JV_FS_BAUSTUFE_ANGEBOTE_WAE_" localSheetId="16">[23]Import!$B$397:$E$397</definedName>
    <definedName name="FS_F_VW_01_35097_4_15245_2__JV_FS_BAUSTUFE_ANGEBOTE_WAE_" localSheetId="21">[23]Import!$B$397:$E$397</definedName>
    <definedName name="FS_F_VW_01_35097_4_15245_2__JV_FS_BAUSTUFE_ANGEBOTE_WAE_" localSheetId="20">[23]Import!$B$397:$E$397</definedName>
    <definedName name="FS_F_VW_01_35097_4_15245_2__JV_FS_BAUSTUFE_ANGEBOTE_WAE_">[22]Import!$B$397:$E$397</definedName>
    <definedName name="FS_F_VW_01_35097_4_15245_EUR__JV_FS_PR_EX_RATES_DATUM_REC_" localSheetId="18">[23]Import!$B$851:$F$851</definedName>
    <definedName name="FS_F_VW_01_35097_4_15245_EUR__JV_FS_PR_EX_RATES_DATUM_REC_" localSheetId="16">[23]Import!$B$851:$F$851</definedName>
    <definedName name="FS_F_VW_01_35097_4_15245_EUR__JV_FS_PR_EX_RATES_DATUM_REC_" localSheetId="21">[23]Import!$B$851:$F$851</definedName>
    <definedName name="FS_F_VW_01_35097_4_15245_EUR__JV_FS_PR_EX_RATES_DATUM_REC_" localSheetId="20">[23]Import!$B$851:$F$851</definedName>
    <definedName name="FS_F_VW_01_35097_4_15245_EUR__JV_FS_PR_EX_RATES_DATUM_REC_">[22]Import!$B$851:$F$851</definedName>
    <definedName name="FS_F_VW_01_35097_4_15245_SK__JV_FS_BIDDERS_" localSheetId="18">[23]Import!$B$961:$L$961</definedName>
    <definedName name="FS_F_VW_01_35097_4_15245_SK__JV_FS_BIDDERS_" localSheetId="16">[23]Import!$B$961:$L$961</definedName>
    <definedName name="FS_F_VW_01_35097_4_15245_SK__JV_FS_BIDDERS_" localSheetId="21">[23]Import!$B$961:$L$961</definedName>
    <definedName name="FS_F_VW_01_35097_4_15245_SK__JV_FS_BIDDERS_" localSheetId="20">[23]Import!$B$961:$L$961</definedName>
    <definedName name="FS_F_VW_01_35097_4_15245_SK__JV_FS_BIDDERS_">[22]Import!$B$961:$L$961</definedName>
    <definedName name="FS_F_VW_01_35097_4_159__JV_FS_RV_AVG_PROTODATA_" localSheetId="18">[23]Import!$B$530:$E$530</definedName>
    <definedName name="FS_F_VW_01_35097_4_159__JV_FS_RV_AVG_PROTODATA_" localSheetId="16">[23]Import!$B$530:$E$530</definedName>
    <definedName name="FS_F_VW_01_35097_4_159__JV_FS_RV_AVG_PROTODATA_" localSheetId="21">[23]Import!$B$530:$E$530</definedName>
    <definedName name="FS_F_VW_01_35097_4_159__JV_FS_RV_AVG_PROTODATA_" localSheetId="20">[23]Import!$B$530:$E$530</definedName>
    <definedName name="FS_F_VW_01_35097_4_159__JV_FS_RV_AVG_PROTODATA_">[22]Import!$B$530:$E$530</definedName>
    <definedName name="FS_F_VW_01_35097_4_159_1__JV_FS_BAUSTUFE_ANGEBOTE_WAE_" localSheetId="18">[23]Import!$B$372:$E$372</definedName>
    <definedName name="FS_F_VW_01_35097_4_159_1__JV_FS_BAUSTUFE_ANGEBOTE_WAE_" localSheetId="16">[23]Import!$B$372:$E$372</definedName>
    <definedName name="FS_F_VW_01_35097_4_159_1__JV_FS_BAUSTUFE_ANGEBOTE_WAE_" localSheetId="21">[23]Import!$B$372:$E$372</definedName>
    <definedName name="FS_F_VW_01_35097_4_159_1__JV_FS_BAUSTUFE_ANGEBOTE_WAE_" localSheetId="20">[23]Import!$B$372:$E$372</definedName>
    <definedName name="FS_F_VW_01_35097_4_159_1__JV_FS_BAUSTUFE_ANGEBOTE_WAE_">[22]Import!$B$372:$E$372</definedName>
    <definedName name="FS_F_VW_01_35097_4_159_11__JV_FS_REC_" localSheetId="18">[23]Import!$B$1214:$Q$1214</definedName>
    <definedName name="FS_F_VW_01_35097_4_159_11__JV_FS_REC_" localSheetId="16">[23]Import!$B$1214:$Q$1214</definedName>
    <definedName name="FS_F_VW_01_35097_4_159_11__JV_FS_REC_" localSheetId="21">[23]Import!$B$1214:$Q$1214</definedName>
    <definedName name="FS_F_VW_01_35097_4_159_11__JV_FS_REC_" localSheetId="20">[23]Import!$B$1214:$Q$1214</definedName>
    <definedName name="FS_F_VW_01_35097_4_159_11__JV_FS_REC_">[22]Import!$B$1214:$Q$1214</definedName>
    <definedName name="FS_F_VW_01_35097_4_159_2__JV_FS_BAUSTUFE_ANGEBOTE_WAE_" localSheetId="18">[23]Import!$B$373:$E$373</definedName>
    <definedName name="FS_F_VW_01_35097_4_159_2__JV_FS_BAUSTUFE_ANGEBOTE_WAE_" localSheetId="16">[23]Import!$B$373:$E$373</definedName>
    <definedName name="FS_F_VW_01_35097_4_159_2__JV_FS_BAUSTUFE_ANGEBOTE_WAE_" localSheetId="21">[23]Import!$B$373:$E$373</definedName>
    <definedName name="FS_F_VW_01_35097_4_159_2__JV_FS_BAUSTUFE_ANGEBOTE_WAE_" localSheetId="20">[23]Import!$B$373:$E$373</definedName>
    <definedName name="FS_F_VW_01_35097_4_159_2__JV_FS_BAUSTUFE_ANGEBOTE_WAE_">[22]Import!$B$373:$E$373</definedName>
    <definedName name="FS_F_VW_01_35097_4_159_28__JV_FS_REC_" localSheetId="18">[23]Import!$B$1215:$Q$1215</definedName>
    <definedName name="FS_F_VW_01_35097_4_159_28__JV_FS_REC_" localSheetId="16">[23]Import!$B$1215:$Q$1215</definedName>
    <definedName name="FS_F_VW_01_35097_4_159_28__JV_FS_REC_" localSheetId="21">[23]Import!$B$1215:$Q$1215</definedName>
    <definedName name="FS_F_VW_01_35097_4_159_28__JV_FS_REC_" localSheetId="20">[23]Import!$B$1215:$Q$1215</definedName>
    <definedName name="FS_F_VW_01_35097_4_159_28__JV_FS_REC_">[22]Import!$B$1215:$Q$1215</definedName>
    <definedName name="FS_F_VW_01_35097_4_159_37__JV_FS_REC_" localSheetId="18">[23]Import!$B$1216:$Q$1216</definedName>
    <definedName name="FS_F_VW_01_35097_4_159_37__JV_FS_REC_" localSheetId="16">[23]Import!$B$1216:$Q$1216</definedName>
    <definedName name="FS_F_VW_01_35097_4_159_37__JV_FS_REC_" localSheetId="21">[23]Import!$B$1216:$Q$1216</definedName>
    <definedName name="FS_F_VW_01_35097_4_159_37__JV_FS_REC_" localSheetId="20">[23]Import!$B$1216:$Q$1216</definedName>
    <definedName name="FS_F_VW_01_35097_4_159_37__JV_FS_REC_">[22]Import!$B$1216:$Q$1216</definedName>
    <definedName name="FS_F_VW_01_35097_4_159_46__JV_FS_REC_" localSheetId="18">[23]Import!$B$1217:$Q$1217</definedName>
    <definedName name="FS_F_VW_01_35097_4_159_46__JV_FS_REC_" localSheetId="16">[23]Import!$B$1217:$Q$1217</definedName>
    <definedName name="FS_F_VW_01_35097_4_159_46__JV_FS_REC_" localSheetId="21">[23]Import!$B$1217:$Q$1217</definedName>
    <definedName name="FS_F_VW_01_35097_4_159_46__JV_FS_REC_" localSheetId="20">[23]Import!$B$1217:$Q$1217</definedName>
    <definedName name="FS_F_VW_01_35097_4_159_46__JV_FS_REC_">[22]Import!$B$1217:$Q$1217</definedName>
    <definedName name="FS_F_VW_01_35097_4_159_68__JV_FS_REC_" localSheetId="18">[23]Import!$B$1218:$Q$1218</definedName>
    <definedName name="FS_F_VW_01_35097_4_159_68__JV_FS_REC_" localSheetId="16">[23]Import!$B$1218:$Q$1218</definedName>
    <definedName name="FS_F_VW_01_35097_4_159_68__JV_FS_REC_" localSheetId="21">[23]Import!$B$1218:$Q$1218</definedName>
    <definedName name="FS_F_VW_01_35097_4_159_68__JV_FS_REC_" localSheetId="20">[23]Import!$B$1218:$Q$1218</definedName>
    <definedName name="FS_F_VW_01_35097_4_159_68__JV_FS_REC_">[22]Import!$B$1218:$Q$1218</definedName>
    <definedName name="FS_F_VW_01_35097_4_159_EUR__JV_FS_PR_EX_RATES_DATUM_REC_" localSheetId="18">[23]Import!$B$839:$F$839</definedName>
    <definedName name="FS_F_VW_01_35097_4_159_EUR__JV_FS_PR_EX_RATES_DATUM_REC_" localSheetId="16">[23]Import!$B$839:$F$839</definedName>
    <definedName name="FS_F_VW_01_35097_4_159_EUR__JV_FS_PR_EX_RATES_DATUM_REC_" localSheetId="21">[23]Import!$B$839:$F$839</definedName>
    <definedName name="FS_F_VW_01_35097_4_159_EUR__JV_FS_PR_EX_RATES_DATUM_REC_" localSheetId="20">[23]Import!$B$839:$F$839</definedName>
    <definedName name="FS_F_VW_01_35097_4_159_EUR__JV_FS_PR_EX_RATES_DATUM_REC_">[22]Import!$B$839:$F$839</definedName>
    <definedName name="FS_F_VW_01_35097_4_159_ST__JV_FS_BIDDERS_" localSheetId="18">[23]Import!$B$975:$L$975</definedName>
    <definedName name="FS_F_VW_01_35097_4_159_ST__JV_FS_BIDDERS_" localSheetId="16">[23]Import!$B$975:$L$975</definedName>
    <definedName name="FS_F_VW_01_35097_4_159_ST__JV_FS_BIDDERS_" localSheetId="21">[23]Import!$B$975:$L$975</definedName>
    <definedName name="FS_F_VW_01_35097_4_159_ST__JV_FS_BIDDERS_" localSheetId="20">[23]Import!$B$975:$L$975</definedName>
    <definedName name="FS_F_VW_01_35097_4_159_ST__JV_FS_BIDDERS_">[22]Import!$B$975:$L$975</definedName>
    <definedName name="FS_F_VW_01_35097_4_18244__JV_FS_RV_AVG_PROTODATA_" localSheetId="18">[23]Import!$B$543:$E$543</definedName>
    <definedName name="FS_F_VW_01_35097_4_18244__JV_FS_RV_AVG_PROTODATA_" localSheetId="16">[23]Import!$B$543:$E$543</definedName>
    <definedName name="FS_F_VW_01_35097_4_18244__JV_FS_RV_AVG_PROTODATA_" localSheetId="21">[23]Import!$B$543:$E$543</definedName>
    <definedName name="FS_F_VW_01_35097_4_18244__JV_FS_RV_AVG_PROTODATA_" localSheetId="20">[23]Import!$B$543:$E$543</definedName>
    <definedName name="FS_F_VW_01_35097_4_18244__JV_FS_RV_AVG_PROTODATA_">[22]Import!$B$543:$E$543</definedName>
    <definedName name="FS_F_VW_01_35097_4_18244_1__JV_FS_BAUSTUFE_ANGEBOTE_WAE_" localSheetId="18">[23]Import!$B$398:$E$398</definedName>
    <definedName name="FS_F_VW_01_35097_4_18244_1__JV_FS_BAUSTUFE_ANGEBOTE_WAE_" localSheetId="16">[23]Import!$B$398:$E$398</definedName>
    <definedName name="FS_F_VW_01_35097_4_18244_1__JV_FS_BAUSTUFE_ANGEBOTE_WAE_" localSheetId="21">[23]Import!$B$398:$E$398</definedName>
    <definedName name="FS_F_VW_01_35097_4_18244_1__JV_FS_BAUSTUFE_ANGEBOTE_WAE_" localSheetId="20">[23]Import!$B$398:$E$398</definedName>
    <definedName name="FS_F_VW_01_35097_4_18244_1__JV_FS_BAUSTUFE_ANGEBOTE_WAE_">[22]Import!$B$398:$E$398</definedName>
    <definedName name="FS_F_VW_01_35097_4_18244_2__JV_FS_BAUSTUFE_ANGEBOTE_WAE_" localSheetId="18">[23]Import!$B$399:$E$399</definedName>
    <definedName name="FS_F_VW_01_35097_4_18244_2__JV_FS_BAUSTUFE_ANGEBOTE_WAE_" localSheetId="16">[23]Import!$B$399:$E$399</definedName>
    <definedName name="FS_F_VW_01_35097_4_18244_2__JV_FS_BAUSTUFE_ANGEBOTE_WAE_" localSheetId="21">[23]Import!$B$399:$E$399</definedName>
    <definedName name="FS_F_VW_01_35097_4_18244_2__JV_FS_BAUSTUFE_ANGEBOTE_WAE_" localSheetId="20">[23]Import!$B$399:$E$399</definedName>
    <definedName name="FS_F_VW_01_35097_4_18244_2__JV_FS_BAUSTUFE_ANGEBOTE_WAE_">[22]Import!$B$399:$E$399</definedName>
    <definedName name="FS_F_VW_01_35097_4_18244_EUR__JV_FS_PR_EX_RATES_DATUM_REC_" localSheetId="18">[23]Import!$B$852:$F$852</definedName>
    <definedName name="FS_F_VW_01_35097_4_18244_EUR__JV_FS_PR_EX_RATES_DATUM_REC_" localSheetId="16">[23]Import!$B$852:$F$852</definedName>
    <definedName name="FS_F_VW_01_35097_4_18244_EUR__JV_FS_PR_EX_RATES_DATUM_REC_" localSheetId="21">[23]Import!$B$852:$F$852</definedName>
    <definedName name="FS_F_VW_01_35097_4_18244_EUR__JV_FS_PR_EX_RATES_DATUM_REC_" localSheetId="20">[23]Import!$B$852:$F$852</definedName>
    <definedName name="FS_F_VW_01_35097_4_18244_EUR__JV_FS_PR_EX_RATES_DATUM_REC_">[22]Import!$B$852:$F$852</definedName>
    <definedName name="FS_F_VW_01_35097_4_18244_MX__JV_FS_BIDDERS_" localSheetId="18">[23]Import!$B$968:$L$968</definedName>
    <definedName name="FS_F_VW_01_35097_4_18244_MX__JV_FS_BIDDERS_" localSheetId="16">[23]Import!$B$968:$L$968</definedName>
    <definedName name="FS_F_VW_01_35097_4_18244_MX__JV_FS_BIDDERS_" localSheetId="21">[23]Import!$B$968:$L$968</definedName>
    <definedName name="FS_F_VW_01_35097_4_18244_MX__JV_FS_BIDDERS_" localSheetId="20">[23]Import!$B$968:$L$968</definedName>
    <definedName name="FS_F_VW_01_35097_4_18244_MX__JV_FS_BIDDERS_">[22]Import!$B$968:$L$968</definedName>
    <definedName name="FS_F_VW_01_35097_4_18245__JV_FS_RV_AVG_PROTODATA_" localSheetId="18">[23]Import!$B$544:$E$544</definedName>
    <definedName name="FS_F_VW_01_35097_4_18245__JV_FS_RV_AVG_PROTODATA_" localSheetId="16">[23]Import!$B$544:$E$544</definedName>
    <definedName name="FS_F_VW_01_35097_4_18245__JV_FS_RV_AVG_PROTODATA_" localSheetId="21">[23]Import!$B$544:$E$544</definedName>
    <definedName name="FS_F_VW_01_35097_4_18245__JV_FS_RV_AVG_PROTODATA_" localSheetId="20">[23]Import!$B$544:$E$544</definedName>
    <definedName name="FS_F_VW_01_35097_4_18245__JV_FS_RV_AVG_PROTODATA_">[22]Import!$B$544:$E$544</definedName>
    <definedName name="FS_F_VW_01_35097_4_18245_1__JV_FS_BAUSTUFE_ANGEBOTE_WAE_" localSheetId="18">[23]Import!$B$400:$E$400</definedName>
    <definedName name="FS_F_VW_01_35097_4_18245_1__JV_FS_BAUSTUFE_ANGEBOTE_WAE_" localSheetId="16">[23]Import!$B$400:$E$400</definedName>
    <definedName name="FS_F_VW_01_35097_4_18245_1__JV_FS_BAUSTUFE_ANGEBOTE_WAE_" localSheetId="21">[23]Import!$B$400:$E$400</definedName>
    <definedName name="FS_F_VW_01_35097_4_18245_1__JV_FS_BAUSTUFE_ANGEBOTE_WAE_" localSheetId="20">[23]Import!$B$400:$E$400</definedName>
    <definedName name="FS_F_VW_01_35097_4_18245_1__JV_FS_BAUSTUFE_ANGEBOTE_WAE_">[22]Import!$B$400:$E$400</definedName>
    <definedName name="FS_F_VW_01_35097_4_18245_2__JV_FS_BAUSTUFE_ANGEBOTE_WAE_" localSheetId="18">[23]Import!$B$401:$E$401</definedName>
    <definedName name="FS_F_VW_01_35097_4_18245_2__JV_FS_BAUSTUFE_ANGEBOTE_WAE_" localSheetId="16">[23]Import!$B$401:$E$401</definedName>
    <definedName name="FS_F_VW_01_35097_4_18245_2__JV_FS_BAUSTUFE_ANGEBOTE_WAE_" localSheetId="21">[23]Import!$B$401:$E$401</definedName>
    <definedName name="FS_F_VW_01_35097_4_18245_2__JV_FS_BAUSTUFE_ANGEBOTE_WAE_" localSheetId="20">[23]Import!$B$401:$E$401</definedName>
    <definedName name="FS_F_VW_01_35097_4_18245_2__JV_FS_BAUSTUFE_ANGEBOTE_WAE_">[22]Import!$B$401:$E$401</definedName>
    <definedName name="FS_F_VW_01_35097_4_18245_EUR__JV_FS_PR_EX_RATES_DATUM_REC_" localSheetId="18">[23]Import!$B$853:$F$853</definedName>
    <definedName name="FS_F_VW_01_35097_4_18245_EUR__JV_FS_PR_EX_RATES_DATUM_REC_" localSheetId="16">[23]Import!$B$853:$F$853</definedName>
    <definedName name="FS_F_VW_01_35097_4_18245_EUR__JV_FS_PR_EX_RATES_DATUM_REC_" localSheetId="21">[23]Import!$B$853:$F$853</definedName>
    <definedName name="FS_F_VW_01_35097_4_18245_EUR__JV_FS_PR_EX_RATES_DATUM_REC_" localSheetId="20">[23]Import!$B$853:$F$853</definedName>
    <definedName name="FS_F_VW_01_35097_4_18245_EUR__JV_FS_PR_EX_RATES_DATUM_REC_">[22]Import!$B$853:$F$853</definedName>
    <definedName name="FS_F_VW_01_35097_4_18245_MX__JV_FS_BIDDERS_" localSheetId="18">[23]Import!$B$971:$L$971</definedName>
    <definedName name="FS_F_VW_01_35097_4_18245_MX__JV_FS_BIDDERS_" localSheetId="16">[23]Import!$B$971:$L$971</definedName>
    <definedName name="FS_F_VW_01_35097_4_18245_MX__JV_FS_BIDDERS_" localSheetId="21">[23]Import!$B$971:$L$971</definedName>
    <definedName name="FS_F_VW_01_35097_4_18245_MX__JV_FS_BIDDERS_" localSheetId="20">[23]Import!$B$971:$L$971</definedName>
    <definedName name="FS_F_VW_01_35097_4_18245_MX__JV_FS_BIDDERS_">[22]Import!$B$971:$L$971</definedName>
    <definedName name="FS_F_VW_01_35097_4_19964__JV_FS_RV_AVG_PROTODATA_" localSheetId="18">[23]Import!$B$545:$E$545</definedName>
    <definedName name="FS_F_VW_01_35097_4_19964__JV_FS_RV_AVG_PROTODATA_" localSheetId="16">[23]Import!$B$545:$E$545</definedName>
    <definedName name="FS_F_VW_01_35097_4_19964__JV_FS_RV_AVG_PROTODATA_" localSheetId="21">[23]Import!$B$545:$E$545</definedName>
    <definedName name="FS_F_VW_01_35097_4_19964__JV_FS_RV_AVG_PROTODATA_" localSheetId="20">[23]Import!$B$545:$E$545</definedName>
    <definedName name="FS_F_VW_01_35097_4_19964__JV_FS_RV_AVG_PROTODATA_">[22]Import!$B$545:$E$545</definedName>
    <definedName name="FS_F_VW_01_35097_4_19964_1__JV_FS_BAUSTUFE_ANGEBOTE_WAE_" localSheetId="18">[23]Import!$B$402:$E$402</definedName>
    <definedName name="FS_F_VW_01_35097_4_19964_1__JV_FS_BAUSTUFE_ANGEBOTE_WAE_" localSheetId="16">[23]Import!$B$402:$E$402</definedName>
    <definedName name="FS_F_VW_01_35097_4_19964_1__JV_FS_BAUSTUFE_ANGEBOTE_WAE_" localSheetId="21">[23]Import!$B$402:$E$402</definedName>
    <definedName name="FS_F_VW_01_35097_4_19964_1__JV_FS_BAUSTUFE_ANGEBOTE_WAE_" localSheetId="20">[23]Import!$B$402:$E$402</definedName>
    <definedName name="FS_F_VW_01_35097_4_19964_1__JV_FS_BAUSTUFE_ANGEBOTE_WAE_">[22]Import!$B$402:$E$402</definedName>
    <definedName name="FS_F_VW_01_35097_4_19964_11__JV_FS_REC_" localSheetId="18">[23]Import!$B$1249:$Q$1249</definedName>
    <definedName name="FS_F_VW_01_35097_4_19964_11__JV_FS_REC_" localSheetId="16">[23]Import!$B$1249:$Q$1249</definedName>
    <definedName name="FS_F_VW_01_35097_4_19964_11__JV_FS_REC_" localSheetId="21">[23]Import!$B$1249:$Q$1249</definedName>
    <definedName name="FS_F_VW_01_35097_4_19964_11__JV_FS_REC_" localSheetId="20">[23]Import!$B$1249:$Q$1249</definedName>
    <definedName name="FS_F_VW_01_35097_4_19964_11__JV_FS_REC_">[22]Import!$B$1249:$Q$1249</definedName>
    <definedName name="FS_F_VW_01_35097_4_19964_2__JV_FS_BAUSTUFE_ANGEBOTE_WAE_" localSheetId="18">[23]Import!$B$403:$E$403</definedName>
    <definedName name="FS_F_VW_01_35097_4_19964_2__JV_FS_BAUSTUFE_ANGEBOTE_WAE_" localSheetId="16">[23]Import!$B$403:$E$403</definedName>
    <definedName name="FS_F_VW_01_35097_4_19964_2__JV_FS_BAUSTUFE_ANGEBOTE_WAE_" localSheetId="21">[23]Import!$B$403:$E$403</definedName>
    <definedName name="FS_F_VW_01_35097_4_19964_2__JV_FS_BAUSTUFE_ANGEBOTE_WAE_" localSheetId="20">[23]Import!$B$403:$E$403</definedName>
    <definedName name="FS_F_VW_01_35097_4_19964_2__JV_FS_BAUSTUFE_ANGEBOTE_WAE_">[22]Import!$B$403:$E$403</definedName>
    <definedName name="FS_F_VW_01_35097_4_19964_28__JV_FS_REC_" localSheetId="18">[23]Import!$B$1250:$Q$1250</definedName>
    <definedName name="FS_F_VW_01_35097_4_19964_28__JV_FS_REC_" localSheetId="16">[23]Import!$B$1250:$Q$1250</definedName>
    <definedName name="FS_F_VW_01_35097_4_19964_28__JV_FS_REC_" localSheetId="21">[23]Import!$B$1250:$Q$1250</definedName>
    <definedName name="FS_F_VW_01_35097_4_19964_28__JV_FS_REC_" localSheetId="20">[23]Import!$B$1250:$Q$1250</definedName>
    <definedName name="FS_F_VW_01_35097_4_19964_28__JV_FS_REC_">[22]Import!$B$1250:$Q$1250</definedName>
    <definedName name="FS_F_VW_01_35097_4_19964_37__JV_FS_REC_" localSheetId="18">[23]Import!$B$1251:$Q$1251</definedName>
    <definedName name="FS_F_VW_01_35097_4_19964_37__JV_FS_REC_" localSheetId="16">[23]Import!$B$1251:$Q$1251</definedName>
    <definedName name="FS_F_VW_01_35097_4_19964_37__JV_FS_REC_" localSheetId="21">[23]Import!$B$1251:$Q$1251</definedName>
    <definedName name="FS_F_VW_01_35097_4_19964_37__JV_FS_REC_" localSheetId="20">[23]Import!$B$1251:$Q$1251</definedName>
    <definedName name="FS_F_VW_01_35097_4_19964_37__JV_FS_REC_">[22]Import!$B$1251:$Q$1251</definedName>
    <definedName name="FS_F_VW_01_35097_4_19964_46__JV_FS_REC_" localSheetId="18">[23]Import!$B$1252:$Q$1252</definedName>
    <definedName name="FS_F_VW_01_35097_4_19964_46__JV_FS_REC_" localSheetId="16">[23]Import!$B$1252:$Q$1252</definedName>
    <definedName name="FS_F_VW_01_35097_4_19964_46__JV_FS_REC_" localSheetId="21">[23]Import!$B$1252:$Q$1252</definedName>
    <definedName name="FS_F_VW_01_35097_4_19964_46__JV_FS_REC_" localSheetId="20">[23]Import!$B$1252:$Q$1252</definedName>
    <definedName name="FS_F_VW_01_35097_4_19964_46__JV_FS_REC_">[22]Import!$B$1252:$Q$1252</definedName>
    <definedName name="FS_F_VW_01_35097_4_19964_68__JV_FS_REC_" localSheetId="18">[23]Import!$B$1253:$Q$1253</definedName>
    <definedName name="FS_F_VW_01_35097_4_19964_68__JV_FS_REC_" localSheetId="16">[23]Import!$B$1253:$Q$1253</definedName>
    <definedName name="FS_F_VW_01_35097_4_19964_68__JV_FS_REC_" localSheetId="21">[23]Import!$B$1253:$Q$1253</definedName>
    <definedName name="FS_F_VW_01_35097_4_19964_68__JV_FS_REC_" localSheetId="20">[23]Import!$B$1253:$Q$1253</definedName>
    <definedName name="FS_F_VW_01_35097_4_19964_68__JV_FS_REC_">[22]Import!$B$1253:$Q$1253</definedName>
    <definedName name="FS_F_VW_01_35097_4_19964_EUR__JV_FS_PR_EX_RATES_DATUM_REC_" localSheetId="18">[23]Import!$B$854:$F$854</definedName>
    <definedName name="FS_F_VW_01_35097_4_19964_EUR__JV_FS_PR_EX_RATES_DATUM_REC_" localSheetId="16">[23]Import!$B$854:$F$854</definedName>
    <definedName name="FS_F_VW_01_35097_4_19964_EUR__JV_FS_PR_EX_RATES_DATUM_REC_" localSheetId="21">[23]Import!$B$854:$F$854</definedName>
    <definedName name="FS_F_VW_01_35097_4_19964_EUR__JV_FS_PR_EX_RATES_DATUM_REC_" localSheetId="20">[23]Import!$B$854:$F$854</definedName>
    <definedName name="FS_F_VW_01_35097_4_19964_EUR__JV_FS_PR_EX_RATES_DATUM_REC_">[22]Import!$B$854:$F$854</definedName>
    <definedName name="FS_F_VW_01_35097_4_19964_TR__JV_FS_BIDDERS_" localSheetId="18">[23]Import!$B$978:$L$978</definedName>
    <definedName name="FS_F_VW_01_35097_4_19964_TR__JV_FS_BIDDERS_" localSheetId="16">[23]Import!$B$978:$L$978</definedName>
    <definedName name="FS_F_VW_01_35097_4_19964_TR__JV_FS_BIDDERS_" localSheetId="21">[23]Import!$B$978:$L$978</definedName>
    <definedName name="FS_F_VW_01_35097_4_19964_TR__JV_FS_BIDDERS_" localSheetId="20">[23]Import!$B$978:$L$978</definedName>
    <definedName name="FS_F_VW_01_35097_4_19964_TR__JV_FS_BIDDERS_">[22]Import!$B$978:$L$978</definedName>
    <definedName name="FS_F_VW_01_35097_4_2__V_FS_BAUSTUFE_VORGABEN_STK_" localSheetId="18">[23]Import!$B$440:$D$440</definedName>
    <definedName name="FS_F_VW_01_35097_4_2__V_FS_BAUSTUFE_VORGABEN_STK_" localSheetId="16">[23]Import!$B$440:$D$440</definedName>
    <definedName name="FS_F_VW_01_35097_4_2__V_FS_BAUSTUFE_VORGABEN_STK_" localSheetId="21">[23]Import!$B$440:$D$440</definedName>
    <definedName name="FS_F_VW_01_35097_4_2__V_FS_BAUSTUFE_VORGABEN_STK_" localSheetId="20">[23]Import!$B$440:$D$440</definedName>
    <definedName name="FS_F_VW_01_35097_4_2__V_FS_BAUSTUFE_VORGABEN_STK_">[22]Import!$B$440:$D$440</definedName>
    <definedName name="FS_F_VW_01_35097_4_20328__JV_FS_ANGEBOTSUEBERSICHT_" localSheetId="18">[23]Import!$B$170:$D$170</definedName>
    <definedName name="FS_F_VW_01_35097_4_20328__JV_FS_ANGEBOTSUEBERSICHT_" localSheetId="16">[23]Import!$B$170:$D$170</definedName>
    <definedName name="FS_F_VW_01_35097_4_20328__JV_FS_ANGEBOTSUEBERSICHT_" localSheetId="21">[23]Import!$B$170:$D$170</definedName>
    <definedName name="FS_F_VW_01_35097_4_20328__JV_FS_ANGEBOTSUEBERSICHT_" localSheetId="20">[23]Import!$B$170:$D$170</definedName>
    <definedName name="FS_F_VW_01_35097_4_20328__JV_FS_ANGEBOTSUEBERSICHT_">[22]Import!$B$170:$D$170</definedName>
    <definedName name="FS_F_VW_01_35097_4_20328__JV_FS_AVG_PRICE_" localSheetId="18">[23]Import!$B$196:$F$196</definedName>
    <definedName name="FS_F_VW_01_35097_4_20328__JV_FS_AVG_PRICE_" localSheetId="16">[23]Import!$B$196:$F$196</definedName>
    <definedName name="FS_F_VW_01_35097_4_20328__JV_FS_AVG_PRICE_" localSheetId="21">[23]Import!$B$196:$F$196</definedName>
    <definedName name="FS_F_VW_01_35097_4_20328__JV_FS_AVG_PRICE_" localSheetId="20">[23]Import!$B$196:$F$196</definedName>
    <definedName name="FS_F_VW_01_35097_4_20328__JV_FS_AVG_PRICE_">[22]Import!$B$196:$F$196</definedName>
    <definedName name="FS_F_VW_01_35097_4_20328__JV_FS_BWERTSHEET_" localSheetId="18">[23]Import!$B$630:$AH$630</definedName>
    <definedName name="FS_F_VW_01_35097_4_20328__JV_FS_BWERTSHEET_" localSheetId="16">[23]Import!$B$630:$AH$630</definedName>
    <definedName name="FS_F_VW_01_35097_4_20328__JV_FS_BWERTSHEET_" localSheetId="21">[23]Import!$B$630:$AH$630</definedName>
    <definedName name="FS_F_VW_01_35097_4_20328__JV_FS_BWERTSHEET_" localSheetId="20">[23]Import!$B$630:$AH$630</definedName>
    <definedName name="FS_F_VW_01_35097_4_20328__JV_FS_BWERTSHEET_">[22]Import!$B$630:$AH$630</definedName>
    <definedName name="FS_F_VW_01_35097_4_20328__JV_FS_COMPARISON_" localSheetId="18">[23]Import!$B$580:$S$580</definedName>
    <definedName name="FS_F_VW_01_35097_4_20328__JV_FS_COMPARISON_" localSheetId="16">[23]Import!$B$580:$S$580</definedName>
    <definedName name="FS_F_VW_01_35097_4_20328__JV_FS_COMPARISON_" localSheetId="21">[23]Import!$B$580:$S$580</definedName>
    <definedName name="FS_F_VW_01_35097_4_20328__JV_FS_COMPARISON_" localSheetId="20">[23]Import!$B$580:$S$580</definedName>
    <definedName name="FS_F_VW_01_35097_4_20328__JV_FS_COMPARISON_">[22]Import!$B$580:$S$580</definedName>
    <definedName name="FS_F_VW_01_35097_4_20328__JV_FS_REC_LIEF_" localSheetId="18">[23]Import!$B$1311:$P$1311</definedName>
    <definedName name="FS_F_VW_01_35097_4_20328__JV_FS_REC_LIEF_" localSheetId="16">[23]Import!$B$1311:$P$1311</definedName>
    <definedName name="FS_F_VW_01_35097_4_20328__JV_FS_REC_LIEF_" localSheetId="21">[23]Import!$B$1311:$P$1311</definedName>
    <definedName name="FS_F_VW_01_35097_4_20328__JV_FS_REC_LIEF_" localSheetId="20">[23]Import!$B$1311:$P$1311</definedName>
    <definedName name="FS_F_VW_01_35097_4_20328__JV_FS_REC_LIEF_">[22]Import!$B$1311:$P$1311</definedName>
    <definedName name="FS_F_VW_01_35097_4_20328__JV_FS_RV_AVG_PROTODATA_" localSheetId="18">[23]Import!$B$546:$E$546</definedName>
    <definedName name="FS_F_VW_01_35097_4_20328__JV_FS_RV_AVG_PROTODATA_" localSheetId="16">[23]Import!$B$546:$E$546</definedName>
    <definedName name="FS_F_VW_01_35097_4_20328__JV_FS_RV_AVG_PROTODATA_" localSheetId="21">[23]Import!$B$546:$E$546</definedName>
    <definedName name="FS_F_VW_01_35097_4_20328__JV_FS_RV_AVG_PROTODATA_" localSheetId="20">[23]Import!$B$546:$E$546</definedName>
    <definedName name="FS_F_VW_01_35097_4_20328__JV_FS_RV_AVG_PROTODATA_">[22]Import!$B$546:$E$546</definedName>
    <definedName name="FS_F_VW_01_35097_4_20328__JV_FS_RV_LTERM_PNACHLASS_" localSheetId="18">[23]Import!$B$605:$X$605</definedName>
    <definedName name="FS_F_VW_01_35097_4_20328__JV_FS_RV_LTERM_PNACHLASS_" localSheetId="16">[23]Import!$B$605:$X$605</definedName>
    <definedName name="FS_F_VW_01_35097_4_20328__JV_FS_RV_LTERM_PNACHLASS_" localSheetId="21">[23]Import!$B$605:$X$605</definedName>
    <definedName name="FS_F_VW_01_35097_4_20328__JV_FS_RV_LTERM_PNACHLASS_" localSheetId="20">[23]Import!$B$605:$X$605</definedName>
    <definedName name="FS_F_VW_01_35097_4_20328__JV_FS_RV_LTERM_PNACHLASS_">[22]Import!$B$605:$X$605</definedName>
    <definedName name="FS_F_VW_01_35097_4_20328_1__JV_FS_BAUSTUFE_ANGEBOTE_WAE_" localSheetId="18">[23]Import!$B$404:$E$404</definedName>
    <definedName name="FS_F_VW_01_35097_4_20328_1__JV_FS_BAUSTUFE_ANGEBOTE_WAE_" localSheetId="16">[23]Import!$B$404:$E$404</definedName>
    <definedName name="FS_F_VW_01_35097_4_20328_1__JV_FS_BAUSTUFE_ANGEBOTE_WAE_" localSheetId="21">[23]Import!$B$404:$E$404</definedName>
    <definedName name="FS_F_VW_01_35097_4_20328_1__JV_FS_BAUSTUFE_ANGEBOTE_WAE_" localSheetId="20">[23]Import!$B$404:$E$404</definedName>
    <definedName name="FS_F_VW_01_35097_4_20328_1__JV_FS_BAUSTUFE_ANGEBOTE_WAE_">[22]Import!$B$404:$E$404</definedName>
    <definedName name="FS_F_VW_01_35097_4_20328_11__JV_FS_REC_" localSheetId="18">[23]Import!$B$1254:$Q$1254</definedName>
    <definedName name="FS_F_VW_01_35097_4_20328_11__JV_FS_REC_" localSheetId="16">[23]Import!$B$1254:$Q$1254</definedName>
    <definedName name="FS_F_VW_01_35097_4_20328_11__JV_FS_REC_" localSheetId="21">[23]Import!$B$1254:$Q$1254</definedName>
    <definedName name="FS_F_VW_01_35097_4_20328_11__JV_FS_REC_" localSheetId="20">[23]Import!$B$1254:$Q$1254</definedName>
    <definedName name="FS_F_VW_01_35097_4_20328_11__JV_FS_REC_">[22]Import!$B$1254:$Q$1254</definedName>
    <definedName name="FS_F_VW_01_35097_4_20328_2__JV_FS_BAUSTUFE_ANGEBOTE_WAE_" localSheetId="18">[23]Import!$B$405:$E$405</definedName>
    <definedName name="FS_F_VW_01_35097_4_20328_2__JV_FS_BAUSTUFE_ANGEBOTE_WAE_" localSheetId="16">[23]Import!$B$405:$E$405</definedName>
    <definedName name="FS_F_VW_01_35097_4_20328_2__JV_FS_BAUSTUFE_ANGEBOTE_WAE_" localSheetId="21">[23]Import!$B$405:$E$405</definedName>
    <definedName name="FS_F_VW_01_35097_4_20328_2__JV_FS_BAUSTUFE_ANGEBOTE_WAE_" localSheetId="20">[23]Import!$B$405:$E$405</definedName>
    <definedName name="FS_F_VW_01_35097_4_20328_2__JV_FS_BAUSTUFE_ANGEBOTE_WAE_">[22]Import!$B$405:$E$405</definedName>
    <definedName name="FS_F_VW_01_35097_4_20328_28__JV_FS_REC_" localSheetId="18">[23]Import!$B$1255:$Q$1255</definedName>
    <definedName name="FS_F_VW_01_35097_4_20328_28__JV_FS_REC_" localSheetId="16">[23]Import!$B$1255:$Q$1255</definedName>
    <definedName name="FS_F_VW_01_35097_4_20328_28__JV_FS_REC_" localSheetId="21">[23]Import!$B$1255:$Q$1255</definedName>
    <definedName name="FS_F_VW_01_35097_4_20328_28__JV_FS_REC_" localSheetId="20">[23]Import!$B$1255:$Q$1255</definedName>
    <definedName name="FS_F_VW_01_35097_4_20328_28__JV_FS_REC_">[22]Import!$B$1255:$Q$1255</definedName>
    <definedName name="FS_F_VW_01_35097_4_20328_37__JV_FS_REC_" localSheetId="18">[23]Import!$B$1256:$Q$1256</definedName>
    <definedName name="FS_F_VW_01_35097_4_20328_37__JV_FS_REC_" localSheetId="16">[23]Import!$B$1256:$Q$1256</definedName>
    <definedName name="FS_F_VW_01_35097_4_20328_37__JV_FS_REC_" localSheetId="21">[23]Import!$B$1256:$Q$1256</definedName>
    <definedName name="FS_F_VW_01_35097_4_20328_37__JV_FS_REC_" localSheetId="20">[23]Import!$B$1256:$Q$1256</definedName>
    <definedName name="FS_F_VW_01_35097_4_20328_37__JV_FS_REC_">[22]Import!$B$1256:$Q$1256</definedName>
    <definedName name="FS_F_VW_01_35097_4_20328_46__JV_FS_REC_" localSheetId="18">[23]Import!$B$1257:$Q$1257</definedName>
    <definedName name="FS_F_VW_01_35097_4_20328_46__JV_FS_REC_" localSheetId="16">[23]Import!$B$1257:$Q$1257</definedName>
    <definedName name="FS_F_VW_01_35097_4_20328_46__JV_FS_REC_" localSheetId="21">[23]Import!$B$1257:$Q$1257</definedName>
    <definedName name="FS_F_VW_01_35097_4_20328_46__JV_FS_REC_" localSheetId="20">[23]Import!$B$1257:$Q$1257</definedName>
    <definedName name="FS_F_VW_01_35097_4_20328_46__JV_FS_REC_">[22]Import!$B$1257:$Q$1257</definedName>
    <definedName name="FS_F_VW_01_35097_4_20328_68__JV_FS_REC_" localSheetId="18">[23]Import!$B$1258:$Q$1258</definedName>
    <definedName name="FS_F_VW_01_35097_4_20328_68__JV_FS_REC_" localSheetId="16">[23]Import!$B$1258:$Q$1258</definedName>
    <definedName name="FS_F_VW_01_35097_4_20328_68__JV_FS_REC_" localSheetId="21">[23]Import!$B$1258:$Q$1258</definedName>
    <definedName name="FS_F_VW_01_35097_4_20328_68__JV_FS_REC_" localSheetId="20">[23]Import!$B$1258:$Q$1258</definedName>
    <definedName name="FS_F_VW_01_35097_4_20328_68__JV_FS_REC_">[22]Import!$B$1258:$Q$1258</definedName>
    <definedName name="FS_F_VW_01_35097_4_20328_EUR__JV_FS_PR_EX_RATES_DATUM_REC_" localSheetId="18">[23]Import!$B$855:$F$855</definedName>
    <definedName name="FS_F_VW_01_35097_4_20328_EUR__JV_FS_PR_EX_RATES_DATUM_REC_" localSheetId="16">[23]Import!$B$855:$F$855</definedName>
    <definedName name="FS_F_VW_01_35097_4_20328_EUR__JV_FS_PR_EX_RATES_DATUM_REC_" localSheetId="21">[23]Import!$B$855:$F$855</definedName>
    <definedName name="FS_F_VW_01_35097_4_20328_EUR__JV_FS_PR_EX_RATES_DATUM_REC_" localSheetId="20">[23]Import!$B$855:$F$855</definedName>
    <definedName name="FS_F_VW_01_35097_4_20328_EUR__JV_FS_PR_EX_RATES_DATUM_REC_">[22]Import!$B$855:$F$855</definedName>
    <definedName name="FS_F_VW_01_35097_4_20328_VW__JV_FS_BIDDERS_" localSheetId="18">[23]Import!$B$962:$L$962</definedName>
    <definedName name="FS_F_VW_01_35097_4_20328_VW__JV_FS_BIDDERS_" localSheetId="16">[23]Import!$B$962:$L$962</definedName>
    <definedName name="FS_F_VW_01_35097_4_20328_VW__JV_FS_BIDDERS_" localSheetId="21">[23]Import!$B$962:$L$962</definedName>
    <definedName name="FS_F_VW_01_35097_4_20328_VW__JV_FS_BIDDERS_" localSheetId="20">[23]Import!$B$962:$L$962</definedName>
    <definedName name="FS_F_VW_01_35097_4_20328_VW__JV_FS_BIDDERS_">[22]Import!$B$962:$L$962</definedName>
    <definedName name="FS_F_VW_01_35097_4_2261__JV_FS_RV_AVG_PROTODATA_" localSheetId="18">[23]Import!$B$534:$E$534</definedName>
    <definedName name="FS_F_VW_01_35097_4_2261__JV_FS_RV_AVG_PROTODATA_" localSheetId="16">[23]Import!$B$534:$E$534</definedName>
    <definedName name="FS_F_VW_01_35097_4_2261__JV_FS_RV_AVG_PROTODATA_" localSheetId="21">[23]Import!$B$534:$E$534</definedName>
    <definedName name="FS_F_VW_01_35097_4_2261__JV_FS_RV_AVG_PROTODATA_" localSheetId="20">[23]Import!$B$534:$E$534</definedName>
    <definedName name="FS_F_VW_01_35097_4_2261__JV_FS_RV_AVG_PROTODATA_">[22]Import!$B$534:$E$534</definedName>
    <definedName name="FS_F_VW_01_35097_4_2261_1__JV_FS_BAUSTUFE_ANGEBOTE_WAE_" localSheetId="18">[23]Import!$B$380:$E$380</definedName>
    <definedName name="FS_F_VW_01_35097_4_2261_1__JV_FS_BAUSTUFE_ANGEBOTE_WAE_" localSheetId="16">[23]Import!$B$380:$E$380</definedName>
    <definedName name="FS_F_VW_01_35097_4_2261_1__JV_FS_BAUSTUFE_ANGEBOTE_WAE_" localSheetId="21">[23]Import!$B$380:$E$380</definedName>
    <definedName name="FS_F_VW_01_35097_4_2261_1__JV_FS_BAUSTUFE_ANGEBOTE_WAE_" localSheetId="20">[23]Import!$B$380:$E$380</definedName>
    <definedName name="FS_F_VW_01_35097_4_2261_1__JV_FS_BAUSTUFE_ANGEBOTE_WAE_">[22]Import!$B$380:$E$380</definedName>
    <definedName name="FS_F_VW_01_35097_4_2261_11__JV_FS_REC_" localSheetId="18">[23]Import!$B$1224:$Q$1224</definedName>
    <definedName name="FS_F_VW_01_35097_4_2261_11__JV_FS_REC_" localSheetId="16">[23]Import!$B$1224:$Q$1224</definedName>
    <definedName name="FS_F_VW_01_35097_4_2261_11__JV_FS_REC_" localSheetId="21">[23]Import!$B$1224:$Q$1224</definedName>
    <definedName name="FS_F_VW_01_35097_4_2261_11__JV_FS_REC_" localSheetId="20">[23]Import!$B$1224:$Q$1224</definedName>
    <definedName name="FS_F_VW_01_35097_4_2261_11__JV_FS_REC_">[22]Import!$B$1224:$Q$1224</definedName>
    <definedName name="FS_F_VW_01_35097_4_2261_2__JV_FS_BAUSTUFE_ANGEBOTE_WAE_" localSheetId="18">[23]Import!$B$381:$E$381</definedName>
    <definedName name="FS_F_VW_01_35097_4_2261_2__JV_FS_BAUSTUFE_ANGEBOTE_WAE_" localSheetId="16">[23]Import!$B$381:$E$381</definedName>
    <definedName name="FS_F_VW_01_35097_4_2261_2__JV_FS_BAUSTUFE_ANGEBOTE_WAE_" localSheetId="21">[23]Import!$B$381:$E$381</definedName>
    <definedName name="FS_F_VW_01_35097_4_2261_2__JV_FS_BAUSTUFE_ANGEBOTE_WAE_" localSheetId="20">[23]Import!$B$381:$E$381</definedName>
    <definedName name="FS_F_VW_01_35097_4_2261_2__JV_FS_BAUSTUFE_ANGEBOTE_WAE_">[22]Import!$B$381:$E$381</definedName>
    <definedName name="FS_F_VW_01_35097_4_2261_28__JV_FS_REC_" localSheetId="18">[23]Import!$B$1225:$Q$1225</definedName>
    <definedName name="FS_F_VW_01_35097_4_2261_28__JV_FS_REC_" localSheetId="16">[23]Import!$B$1225:$Q$1225</definedName>
    <definedName name="FS_F_VW_01_35097_4_2261_28__JV_FS_REC_" localSheetId="21">[23]Import!$B$1225:$Q$1225</definedName>
    <definedName name="FS_F_VW_01_35097_4_2261_28__JV_FS_REC_" localSheetId="20">[23]Import!$B$1225:$Q$1225</definedName>
    <definedName name="FS_F_VW_01_35097_4_2261_28__JV_FS_REC_">[22]Import!$B$1225:$Q$1225</definedName>
    <definedName name="FS_F_VW_01_35097_4_2261_37__JV_FS_REC_" localSheetId="18">[23]Import!$B$1226:$Q$1226</definedName>
    <definedName name="FS_F_VW_01_35097_4_2261_37__JV_FS_REC_" localSheetId="16">[23]Import!$B$1226:$Q$1226</definedName>
    <definedName name="FS_F_VW_01_35097_4_2261_37__JV_FS_REC_" localSheetId="21">[23]Import!$B$1226:$Q$1226</definedName>
    <definedName name="FS_F_VW_01_35097_4_2261_37__JV_FS_REC_" localSheetId="20">[23]Import!$B$1226:$Q$1226</definedName>
    <definedName name="FS_F_VW_01_35097_4_2261_37__JV_FS_REC_">[22]Import!$B$1226:$Q$1226</definedName>
    <definedName name="FS_F_VW_01_35097_4_2261_46__JV_FS_REC_" localSheetId="18">[23]Import!$B$1227:$Q$1227</definedName>
    <definedName name="FS_F_VW_01_35097_4_2261_46__JV_FS_REC_" localSheetId="16">[23]Import!$B$1227:$Q$1227</definedName>
    <definedName name="FS_F_VW_01_35097_4_2261_46__JV_FS_REC_" localSheetId="21">[23]Import!$B$1227:$Q$1227</definedName>
    <definedName name="FS_F_VW_01_35097_4_2261_46__JV_FS_REC_" localSheetId="20">[23]Import!$B$1227:$Q$1227</definedName>
    <definedName name="FS_F_VW_01_35097_4_2261_46__JV_FS_REC_">[22]Import!$B$1227:$Q$1227</definedName>
    <definedName name="FS_F_VW_01_35097_4_2261_68__JV_FS_REC_" localSheetId="18">[23]Import!$B$1228:$Q$1228</definedName>
    <definedName name="FS_F_VW_01_35097_4_2261_68__JV_FS_REC_" localSheetId="16">[23]Import!$B$1228:$Q$1228</definedName>
    <definedName name="FS_F_VW_01_35097_4_2261_68__JV_FS_REC_" localSheetId="21">[23]Import!$B$1228:$Q$1228</definedName>
    <definedName name="FS_F_VW_01_35097_4_2261_68__JV_FS_REC_" localSheetId="20">[23]Import!$B$1228:$Q$1228</definedName>
    <definedName name="FS_F_VW_01_35097_4_2261_68__JV_FS_REC_">[22]Import!$B$1228:$Q$1228</definedName>
    <definedName name="FS_F_VW_01_35097_4_2261_EUR__JV_FS_PR_EX_RATES_DATUM_REC_" localSheetId="18">[23]Import!$B$843:$F$843</definedName>
    <definedName name="FS_F_VW_01_35097_4_2261_EUR__JV_FS_PR_EX_RATES_DATUM_REC_" localSheetId="16">[23]Import!$B$843:$F$843</definedName>
    <definedName name="FS_F_VW_01_35097_4_2261_EUR__JV_FS_PR_EX_RATES_DATUM_REC_" localSheetId="21">[23]Import!$B$843:$F$843</definedName>
    <definedName name="FS_F_VW_01_35097_4_2261_EUR__JV_FS_PR_EX_RATES_DATUM_REC_" localSheetId="20">[23]Import!$B$843:$F$843</definedName>
    <definedName name="FS_F_VW_01_35097_4_2261_EUR__JV_FS_PR_EX_RATES_DATUM_REC_">[22]Import!$B$843:$F$843</definedName>
    <definedName name="FS_F_VW_01_35097_4_2261_VW__JV_FS_BIDDERS_" localSheetId="18">[23]Import!$B$967:$L$967</definedName>
    <definedName name="FS_F_VW_01_35097_4_2261_VW__JV_FS_BIDDERS_" localSheetId="16">[23]Import!$B$967:$L$967</definedName>
    <definedName name="FS_F_VW_01_35097_4_2261_VW__JV_FS_BIDDERS_" localSheetId="21">[23]Import!$B$967:$L$967</definedName>
    <definedName name="FS_F_VW_01_35097_4_2261_VW__JV_FS_BIDDERS_" localSheetId="20">[23]Import!$B$967:$L$967</definedName>
    <definedName name="FS_F_VW_01_35097_4_2261_VW__JV_FS_BIDDERS_">[22]Import!$B$967:$L$967</definedName>
    <definedName name="FS_F_VW_01_35097_4_23586__JV_FS_RV_AVG_PROTODATA_" localSheetId="18">[23]Import!$B$547:$E$547</definedName>
    <definedName name="FS_F_VW_01_35097_4_23586__JV_FS_RV_AVG_PROTODATA_" localSheetId="16">[23]Import!$B$547:$E$547</definedName>
    <definedName name="FS_F_VW_01_35097_4_23586__JV_FS_RV_AVG_PROTODATA_" localSheetId="21">[23]Import!$B$547:$E$547</definedName>
    <definedName name="FS_F_VW_01_35097_4_23586__JV_FS_RV_AVG_PROTODATA_" localSheetId="20">[23]Import!$B$547:$E$547</definedName>
    <definedName name="FS_F_VW_01_35097_4_23586__JV_FS_RV_AVG_PROTODATA_">[22]Import!$B$547:$E$547</definedName>
    <definedName name="FS_F_VW_01_35097_4_23586_1__JV_FS_BAUSTUFE_ANGEBOTE_WAE_" localSheetId="18">[23]Import!$B$406:$E$406</definedName>
    <definedName name="FS_F_VW_01_35097_4_23586_1__JV_FS_BAUSTUFE_ANGEBOTE_WAE_" localSheetId="16">[23]Import!$B$406:$E$406</definedName>
    <definedName name="FS_F_VW_01_35097_4_23586_1__JV_FS_BAUSTUFE_ANGEBOTE_WAE_" localSheetId="21">[23]Import!$B$406:$E$406</definedName>
    <definedName name="FS_F_VW_01_35097_4_23586_1__JV_FS_BAUSTUFE_ANGEBOTE_WAE_" localSheetId="20">[23]Import!$B$406:$E$406</definedName>
    <definedName name="FS_F_VW_01_35097_4_23586_1__JV_FS_BAUSTUFE_ANGEBOTE_WAE_">[22]Import!$B$406:$E$406</definedName>
    <definedName name="FS_F_VW_01_35097_4_23586_11__JV_FS_REC_" localSheetId="18">[23]Import!$B$1259:$Q$1259</definedName>
    <definedName name="FS_F_VW_01_35097_4_23586_11__JV_FS_REC_" localSheetId="16">[23]Import!$B$1259:$Q$1259</definedName>
    <definedName name="FS_F_VW_01_35097_4_23586_11__JV_FS_REC_" localSheetId="21">[23]Import!$B$1259:$Q$1259</definedName>
    <definedName name="FS_F_VW_01_35097_4_23586_11__JV_FS_REC_" localSheetId="20">[23]Import!$B$1259:$Q$1259</definedName>
    <definedName name="FS_F_VW_01_35097_4_23586_11__JV_FS_REC_">[22]Import!$B$1259:$Q$1259</definedName>
    <definedName name="FS_F_VW_01_35097_4_23586_2__JV_FS_BAUSTUFE_ANGEBOTE_WAE_" localSheetId="18">[23]Import!$B$407:$E$407</definedName>
    <definedName name="FS_F_VW_01_35097_4_23586_2__JV_FS_BAUSTUFE_ANGEBOTE_WAE_" localSheetId="16">[23]Import!$B$407:$E$407</definedName>
    <definedName name="FS_F_VW_01_35097_4_23586_2__JV_FS_BAUSTUFE_ANGEBOTE_WAE_" localSheetId="21">[23]Import!$B$407:$E$407</definedName>
    <definedName name="FS_F_VW_01_35097_4_23586_2__JV_FS_BAUSTUFE_ANGEBOTE_WAE_" localSheetId="20">[23]Import!$B$407:$E$407</definedName>
    <definedName name="FS_F_VW_01_35097_4_23586_2__JV_FS_BAUSTUFE_ANGEBOTE_WAE_">[22]Import!$B$407:$E$407</definedName>
    <definedName name="FS_F_VW_01_35097_4_23586_28__JV_FS_REC_" localSheetId="18">[23]Import!$B$1260:$Q$1260</definedName>
    <definedName name="FS_F_VW_01_35097_4_23586_28__JV_FS_REC_" localSheetId="16">[23]Import!$B$1260:$Q$1260</definedName>
    <definedName name="FS_F_VW_01_35097_4_23586_28__JV_FS_REC_" localSheetId="21">[23]Import!$B$1260:$Q$1260</definedName>
    <definedName name="FS_F_VW_01_35097_4_23586_28__JV_FS_REC_" localSheetId="20">[23]Import!$B$1260:$Q$1260</definedName>
    <definedName name="FS_F_VW_01_35097_4_23586_28__JV_FS_REC_">[22]Import!$B$1260:$Q$1260</definedName>
    <definedName name="FS_F_VW_01_35097_4_23586_37__JV_FS_REC_" localSheetId="18">[23]Import!$B$1261:$Q$1261</definedName>
    <definedName name="FS_F_VW_01_35097_4_23586_37__JV_FS_REC_" localSheetId="16">[23]Import!$B$1261:$Q$1261</definedName>
    <definedName name="FS_F_VW_01_35097_4_23586_37__JV_FS_REC_" localSheetId="21">[23]Import!$B$1261:$Q$1261</definedName>
    <definedName name="FS_F_VW_01_35097_4_23586_37__JV_FS_REC_" localSheetId="20">[23]Import!$B$1261:$Q$1261</definedName>
    <definedName name="FS_F_VW_01_35097_4_23586_37__JV_FS_REC_">[22]Import!$B$1261:$Q$1261</definedName>
    <definedName name="FS_F_VW_01_35097_4_23586_46__JV_FS_REC_" localSheetId="18">[23]Import!$B$1262:$Q$1262</definedName>
    <definedName name="FS_F_VW_01_35097_4_23586_46__JV_FS_REC_" localSheetId="16">[23]Import!$B$1262:$Q$1262</definedName>
    <definedName name="FS_F_VW_01_35097_4_23586_46__JV_FS_REC_" localSheetId="21">[23]Import!$B$1262:$Q$1262</definedName>
    <definedName name="FS_F_VW_01_35097_4_23586_46__JV_FS_REC_" localSheetId="20">[23]Import!$B$1262:$Q$1262</definedName>
    <definedName name="FS_F_VW_01_35097_4_23586_46__JV_FS_REC_">[22]Import!$B$1262:$Q$1262</definedName>
    <definedName name="FS_F_VW_01_35097_4_23586_68__JV_FS_REC_" localSheetId="18">[23]Import!$B$1263:$Q$1263</definedName>
    <definedName name="FS_F_VW_01_35097_4_23586_68__JV_FS_REC_" localSheetId="16">[23]Import!$B$1263:$Q$1263</definedName>
    <definedName name="FS_F_VW_01_35097_4_23586_68__JV_FS_REC_" localSheetId="21">[23]Import!$B$1263:$Q$1263</definedName>
    <definedName name="FS_F_VW_01_35097_4_23586_68__JV_FS_REC_" localSheetId="20">[23]Import!$B$1263:$Q$1263</definedName>
    <definedName name="FS_F_VW_01_35097_4_23586_68__JV_FS_REC_">[22]Import!$B$1263:$Q$1263</definedName>
    <definedName name="FS_F_VW_01_35097_4_23586_EUR__JV_FS_PR_EX_RATES_DATUM_REC_" localSheetId="18">[23]Import!$B$856:$F$856</definedName>
    <definedName name="FS_F_VW_01_35097_4_23586_EUR__JV_FS_PR_EX_RATES_DATUM_REC_" localSheetId="16">[23]Import!$B$856:$F$856</definedName>
    <definedName name="FS_F_VW_01_35097_4_23586_EUR__JV_FS_PR_EX_RATES_DATUM_REC_" localSheetId="21">[23]Import!$B$856:$F$856</definedName>
    <definedName name="FS_F_VW_01_35097_4_23586_EUR__JV_FS_PR_EX_RATES_DATUM_REC_" localSheetId="20">[23]Import!$B$856:$F$856</definedName>
    <definedName name="FS_F_VW_01_35097_4_23586_EUR__JV_FS_PR_EX_RATES_DATUM_REC_">[22]Import!$B$856:$F$856</definedName>
    <definedName name="FS_F_VW_01_35097_4_23586_HA__JV_FS_BIDDERS_" localSheetId="18">[23]Import!$B$983:$L$983</definedName>
    <definedName name="FS_F_VW_01_35097_4_23586_HA__JV_FS_BIDDERS_" localSheetId="16">[23]Import!$B$983:$L$983</definedName>
    <definedName name="FS_F_VW_01_35097_4_23586_HA__JV_FS_BIDDERS_" localSheetId="21">[23]Import!$B$983:$L$983</definedName>
    <definedName name="FS_F_VW_01_35097_4_23586_HA__JV_FS_BIDDERS_" localSheetId="20">[23]Import!$B$983:$L$983</definedName>
    <definedName name="FS_F_VW_01_35097_4_23586_HA__JV_FS_BIDDERS_">[22]Import!$B$983:$L$983</definedName>
    <definedName name="FS_F_VW_01_35097_4_24968__JV_FS_RV_AVG_PROTODATA_" localSheetId="18">[23]Import!$B$548:$E$548</definedName>
    <definedName name="FS_F_VW_01_35097_4_24968__JV_FS_RV_AVG_PROTODATA_" localSheetId="16">[23]Import!$B$548:$E$548</definedName>
    <definedName name="FS_F_VW_01_35097_4_24968__JV_FS_RV_AVG_PROTODATA_" localSheetId="21">[23]Import!$B$548:$E$548</definedName>
    <definedName name="FS_F_VW_01_35097_4_24968__JV_FS_RV_AVG_PROTODATA_" localSheetId="20">[23]Import!$B$548:$E$548</definedName>
    <definedName name="FS_F_VW_01_35097_4_24968__JV_FS_RV_AVG_PROTODATA_">[22]Import!$B$548:$E$548</definedName>
    <definedName name="FS_F_VW_01_35097_4_24968_1__JV_FS_BAUSTUFE_ANGEBOTE_WAE_" localSheetId="18">[23]Import!$B$408:$E$408</definedName>
    <definedName name="FS_F_VW_01_35097_4_24968_1__JV_FS_BAUSTUFE_ANGEBOTE_WAE_" localSheetId="16">[23]Import!$B$408:$E$408</definedName>
    <definedName name="FS_F_VW_01_35097_4_24968_1__JV_FS_BAUSTUFE_ANGEBOTE_WAE_" localSheetId="21">[23]Import!$B$408:$E$408</definedName>
    <definedName name="FS_F_VW_01_35097_4_24968_1__JV_FS_BAUSTUFE_ANGEBOTE_WAE_" localSheetId="20">[23]Import!$B$408:$E$408</definedName>
    <definedName name="FS_F_VW_01_35097_4_24968_1__JV_FS_BAUSTUFE_ANGEBOTE_WAE_">[22]Import!$B$408:$E$408</definedName>
    <definedName name="FS_F_VW_01_35097_4_24968_2__JV_FS_BAUSTUFE_ANGEBOTE_WAE_" localSheetId="18">[23]Import!$B$409:$E$409</definedName>
    <definedName name="FS_F_VW_01_35097_4_24968_2__JV_FS_BAUSTUFE_ANGEBOTE_WAE_" localSheetId="16">[23]Import!$B$409:$E$409</definedName>
    <definedName name="FS_F_VW_01_35097_4_24968_2__JV_FS_BAUSTUFE_ANGEBOTE_WAE_" localSheetId="21">[23]Import!$B$409:$E$409</definedName>
    <definedName name="FS_F_VW_01_35097_4_24968_2__JV_FS_BAUSTUFE_ANGEBOTE_WAE_" localSheetId="20">[23]Import!$B$409:$E$409</definedName>
    <definedName name="FS_F_VW_01_35097_4_24968_2__JV_FS_BAUSTUFE_ANGEBOTE_WAE_">[22]Import!$B$409:$E$409</definedName>
    <definedName name="FS_F_VW_01_35097_4_24968_EUR__JV_FS_PR_EX_RATES_DATUM_REC_" localSheetId="18">[23]Import!$B$857:$F$857</definedName>
    <definedName name="FS_F_VW_01_35097_4_24968_EUR__JV_FS_PR_EX_RATES_DATUM_REC_" localSheetId="16">[23]Import!$B$857:$F$857</definedName>
    <definedName name="FS_F_VW_01_35097_4_24968_EUR__JV_FS_PR_EX_RATES_DATUM_REC_" localSheetId="21">[23]Import!$B$857:$F$857</definedName>
    <definedName name="FS_F_VW_01_35097_4_24968_EUR__JV_FS_PR_EX_RATES_DATUM_REC_" localSheetId="20">[23]Import!$B$857:$F$857</definedName>
    <definedName name="FS_F_VW_01_35097_4_24968_EUR__JV_FS_PR_EX_RATES_DATUM_REC_">[22]Import!$B$857:$F$857</definedName>
    <definedName name="FS_F_VW_01_35097_4_24968_US__JV_FS_BIDDERS_" localSheetId="18">[23]Import!$B$958:$L$958</definedName>
    <definedName name="FS_F_VW_01_35097_4_24968_US__JV_FS_BIDDERS_" localSheetId="16">[23]Import!$B$958:$L$958</definedName>
    <definedName name="FS_F_VW_01_35097_4_24968_US__JV_FS_BIDDERS_" localSheetId="21">[23]Import!$B$958:$L$958</definedName>
    <definedName name="FS_F_VW_01_35097_4_24968_US__JV_FS_BIDDERS_" localSheetId="20">[23]Import!$B$958:$L$958</definedName>
    <definedName name="FS_F_VW_01_35097_4_24968_US__JV_FS_BIDDERS_">[22]Import!$B$958:$L$958</definedName>
    <definedName name="FS_F_VW_01_35097_4_24969__JV_FS_RV_AVG_PROTODATA_" localSheetId="18">[23]Import!$B$549:$E$549</definedName>
    <definedName name="FS_F_VW_01_35097_4_24969__JV_FS_RV_AVG_PROTODATA_" localSheetId="16">[23]Import!$B$549:$E$549</definedName>
    <definedName name="FS_F_VW_01_35097_4_24969__JV_FS_RV_AVG_PROTODATA_" localSheetId="21">[23]Import!$B$549:$E$549</definedName>
    <definedName name="FS_F_VW_01_35097_4_24969__JV_FS_RV_AVG_PROTODATA_" localSheetId="20">[23]Import!$B$549:$E$549</definedName>
    <definedName name="FS_F_VW_01_35097_4_24969__JV_FS_RV_AVG_PROTODATA_">[22]Import!$B$549:$E$549</definedName>
    <definedName name="FS_F_VW_01_35097_4_24969_1__JV_FS_BAUSTUFE_ANGEBOTE_WAE_" localSheetId="18">[23]Import!$B$410:$E$410</definedName>
    <definedName name="FS_F_VW_01_35097_4_24969_1__JV_FS_BAUSTUFE_ANGEBOTE_WAE_" localSheetId="16">[23]Import!$B$410:$E$410</definedName>
    <definedName name="FS_F_VW_01_35097_4_24969_1__JV_FS_BAUSTUFE_ANGEBOTE_WAE_" localSheetId="21">[23]Import!$B$410:$E$410</definedName>
    <definedName name="FS_F_VW_01_35097_4_24969_1__JV_FS_BAUSTUFE_ANGEBOTE_WAE_" localSheetId="20">[23]Import!$B$410:$E$410</definedName>
    <definedName name="FS_F_VW_01_35097_4_24969_1__JV_FS_BAUSTUFE_ANGEBOTE_WAE_">[22]Import!$B$410:$E$410</definedName>
    <definedName name="FS_F_VW_01_35097_4_24969_11__JV_FS_REC_" localSheetId="18">[23]Import!$B$1264:$Q$1264</definedName>
    <definedName name="FS_F_VW_01_35097_4_24969_11__JV_FS_REC_" localSheetId="16">[23]Import!$B$1264:$Q$1264</definedName>
    <definedName name="FS_F_VW_01_35097_4_24969_11__JV_FS_REC_" localSheetId="21">[23]Import!$B$1264:$Q$1264</definedName>
    <definedName name="FS_F_VW_01_35097_4_24969_11__JV_FS_REC_" localSheetId="20">[23]Import!$B$1264:$Q$1264</definedName>
    <definedName name="FS_F_VW_01_35097_4_24969_11__JV_FS_REC_">[22]Import!$B$1264:$Q$1264</definedName>
    <definedName name="FS_F_VW_01_35097_4_24969_2__JV_FS_BAUSTUFE_ANGEBOTE_WAE_" localSheetId="18">[23]Import!$B$411:$E$411</definedName>
    <definedName name="FS_F_VW_01_35097_4_24969_2__JV_FS_BAUSTUFE_ANGEBOTE_WAE_" localSheetId="16">[23]Import!$B$411:$E$411</definedName>
    <definedName name="FS_F_VW_01_35097_4_24969_2__JV_FS_BAUSTUFE_ANGEBOTE_WAE_" localSheetId="21">[23]Import!$B$411:$E$411</definedName>
    <definedName name="FS_F_VW_01_35097_4_24969_2__JV_FS_BAUSTUFE_ANGEBOTE_WAE_" localSheetId="20">[23]Import!$B$411:$E$411</definedName>
    <definedName name="FS_F_VW_01_35097_4_24969_2__JV_FS_BAUSTUFE_ANGEBOTE_WAE_">[22]Import!$B$411:$E$411</definedName>
    <definedName name="FS_F_VW_01_35097_4_24969_28__JV_FS_REC_" localSheetId="18">[23]Import!$B$1265:$Q$1265</definedName>
    <definedName name="FS_F_VW_01_35097_4_24969_28__JV_FS_REC_" localSheetId="16">[23]Import!$B$1265:$Q$1265</definedName>
    <definedName name="FS_F_VW_01_35097_4_24969_28__JV_FS_REC_" localSheetId="21">[23]Import!$B$1265:$Q$1265</definedName>
    <definedName name="FS_F_VW_01_35097_4_24969_28__JV_FS_REC_" localSheetId="20">[23]Import!$B$1265:$Q$1265</definedName>
    <definedName name="FS_F_VW_01_35097_4_24969_28__JV_FS_REC_">[22]Import!$B$1265:$Q$1265</definedName>
    <definedName name="FS_F_VW_01_35097_4_24969_37__JV_FS_REC_" localSheetId="18">[23]Import!$B$1266:$Q$1266</definedName>
    <definedName name="FS_F_VW_01_35097_4_24969_37__JV_FS_REC_" localSheetId="16">[23]Import!$B$1266:$Q$1266</definedName>
    <definedName name="FS_F_VW_01_35097_4_24969_37__JV_FS_REC_" localSheetId="21">[23]Import!$B$1266:$Q$1266</definedName>
    <definedName name="FS_F_VW_01_35097_4_24969_37__JV_FS_REC_" localSheetId="20">[23]Import!$B$1266:$Q$1266</definedName>
    <definedName name="FS_F_VW_01_35097_4_24969_37__JV_FS_REC_">[22]Import!$B$1266:$Q$1266</definedName>
    <definedName name="FS_F_VW_01_35097_4_24969_46__JV_FS_REC_" localSheetId="18">[23]Import!$B$1267:$Q$1267</definedName>
    <definedName name="FS_F_VW_01_35097_4_24969_46__JV_FS_REC_" localSheetId="16">[23]Import!$B$1267:$Q$1267</definedName>
    <definedName name="FS_F_VW_01_35097_4_24969_46__JV_FS_REC_" localSheetId="21">[23]Import!$B$1267:$Q$1267</definedName>
    <definedName name="FS_F_VW_01_35097_4_24969_46__JV_FS_REC_" localSheetId="20">[23]Import!$B$1267:$Q$1267</definedName>
    <definedName name="FS_F_VW_01_35097_4_24969_46__JV_FS_REC_">[22]Import!$B$1267:$Q$1267</definedName>
    <definedName name="FS_F_VW_01_35097_4_24969_68__JV_FS_REC_" localSheetId="18">[23]Import!$B$1268:$Q$1268</definedName>
    <definedName name="FS_F_VW_01_35097_4_24969_68__JV_FS_REC_" localSheetId="16">[23]Import!$B$1268:$Q$1268</definedName>
    <definedName name="FS_F_VW_01_35097_4_24969_68__JV_FS_REC_" localSheetId="21">[23]Import!$B$1268:$Q$1268</definedName>
    <definedName name="FS_F_VW_01_35097_4_24969_68__JV_FS_REC_" localSheetId="20">[23]Import!$B$1268:$Q$1268</definedName>
    <definedName name="FS_F_VW_01_35097_4_24969_68__JV_FS_REC_">[22]Import!$B$1268:$Q$1268</definedName>
    <definedName name="FS_F_VW_01_35097_4_24969_EUR__JV_FS_PR_EX_RATES_DATUM_REC_" localSheetId="18">[23]Import!$B$858:$F$858</definedName>
    <definedName name="FS_F_VW_01_35097_4_24969_EUR__JV_FS_PR_EX_RATES_DATUM_REC_" localSheetId="16">[23]Import!$B$858:$F$858</definedName>
    <definedName name="FS_F_VW_01_35097_4_24969_EUR__JV_FS_PR_EX_RATES_DATUM_REC_" localSheetId="21">[23]Import!$B$858:$F$858</definedName>
    <definedName name="FS_F_VW_01_35097_4_24969_EUR__JV_FS_PR_EX_RATES_DATUM_REC_" localSheetId="20">[23]Import!$B$858:$F$858</definedName>
    <definedName name="FS_F_VW_01_35097_4_24969_EUR__JV_FS_PR_EX_RATES_DATUM_REC_">[22]Import!$B$858:$F$858</definedName>
    <definedName name="FS_F_VW_01_35097_4_24969_US__JV_FS_BIDDERS_" localSheetId="18">[23]Import!$B$979:$L$979</definedName>
    <definedName name="FS_F_VW_01_35097_4_24969_US__JV_FS_BIDDERS_" localSheetId="16">[23]Import!$B$979:$L$979</definedName>
    <definedName name="FS_F_VW_01_35097_4_24969_US__JV_FS_BIDDERS_" localSheetId="21">[23]Import!$B$979:$L$979</definedName>
    <definedName name="FS_F_VW_01_35097_4_24969_US__JV_FS_BIDDERS_" localSheetId="20">[23]Import!$B$979:$L$979</definedName>
    <definedName name="FS_F_VW_01_35097_4_24969_US__JV_FS_BIDDERS_">[22]Import!$B$979:$L$979</definedName>
    <definedName name="FS_F_VW_01_35097_4_25756__JV_FS_RV_AVG_PROTODATA_" localSheetId="18">[23]Import!$B$550:$E$550</definedName>
    <definedName name="FS_F_VW_01_35097_4_25756__JV_FS_RV_AVG_PROTODATA_" localSheetId="16">[23]Import!$B$550:$E$550</definedName>
    <definedName name="FS_F_VW_01_35097_4_25756__JV_FS_RV_AVG_PROTODATA_" localSheetId="21">[23]Import!$B$550:$E$550</definedName>
    <definedName name="FS_F_VW_01_35097_4_25756__JV_FS_RV_AVG_PROTODATA_" localSheetId="20">[23]Import!$B$550:$E$550</definedName>
    <definedName name="FS_F_VW_01_35097_4_25756__JV_FS_RV_AVG_PROTODATA_">[22]Import!$B$550:$E$550</definedName>
    <definedName name="FS_F_VW_01_35097_4_25756_1__JV_FS_BAUSTUFE_ANGEBOTE_WAE_" localSheetId="18">[23]Import!$B$412:$E$412</definedName>
    <definedName name="FS_F_VW_01_35097_4_25756_1__JV_FS_BAUSTUFE_ANGEBOTE_WAE_" localSheetId="16">[23]Import!$B$412:$E$412</definedName>
    <definedName name="FS_F_VW_01_35097_4_25756_1__JV_FS_BAUSTUFE_ANGEBOTE_WAE_" localSheetId="21">[23]Import!$B$412:$E$412</definedName>
    <definedName name="FS_F_VW_01_35097_4_25756_1__JV_FS_BAUSTUFE_ANGEBOTE_WAE_" localSheetId="20">[23]Import!$B$412:$E$412</definedName>
    <definedName name="FS_F_VW_01_35097_4_25756_1__JV_FS_BAUSTUFE_ANGEBOTE_WAE_">[22]Import!$B$412:$E$412</definedName>
    <definedName name="FS_F_VW_01_35097_4_25756_2__JV_FS_BAUSTUFE_ANGEBOTE_WAE_" localSheetId="18">[23]Import!$B$413:$E$413</definedName>
    <definedName name="FS_F_VW_01_35097_4_25756_2__JV_FS_BAUSTUFE_ANGEBOTE_WAE_" localSheetId="16">[23]Import!$B$413:$E$413</definedName>
    <definedName name="FS_F_VW_01_35097_4_25756_2__JV_FS_BAUSTUFE_ANGEBOTE_WAE_" localSheetId="21">[23]Import!$B$413:$E$413</definedName>
    <definedName name="FS_F_VW_01_35097_4_25756_2__JV_FS_BAUSTUFE_ANGEBOTE_WAE_" localSheetId="20">[23]Import!$B$413:$E$413</definedName>
    <definedName name="FS_F_VW_01_35097_4_25756_2__JV_FS_BAUSTUFE_ANGEBOTE_WAE_">[22]Import!$B$413:$E$413</definedName>
    <definedName name="FS_F_VW_01_35097_4_25756_EUR__JV_FS_PR_EX_RATES_DATUM_REC_" localSheetId="18">[23]Import!$B$859:$F$859</definedName>
    <definedName name="FS_F_VW_01_35097_4_25756_EUR__JV_FS_PR_EX_RATES_DATUM_REC_" localSheetId="16">[23]Import!$B$859:$F$859</definedName>
    <definedName name="FS_F_VW_01_35097_4_25756_EUR__JV_FS_PR_EX_RATES_DATUM_REC_" localSheetId="21">[23]Import!$B$859:$F$859</definedName>
    <definedName name="FS_F_VW_01_35097_4_25756_EUR__JV_FS_PR_EX_RATES_DATUM_REC_" localSheetId="20">[23]Import!$B$859:$F$859</definedName>
    <definedName name="FS_F_VW_01_35097_4_25756_EUR__JV_FS_PR_EX_RATES_DATUM_REC_">[22]Import!$B$859:$F$859</definedName>
    <definedName name="FS_F_VW_01_35097_4_25756_MX__JV_FS_BIDDERS_" localSheetId="18">[23]Import!$B$964:$L$964</definedName>
    <definedName name="FS_F_VW_01_35097_4_25756_MX__JV_FS_BIDDERS_" localSheetId="16">[23]Import!$B$964:$L$964</definedName>
    <definedName name="FS_F_VW_01_35097_4_25756_MX__JV_FS_BIDDERS_" localSheetId="21">[23]Import!$B$964:$L$964</definedName>
    <definedName name="FS_F_VW_01_35097_4_25756_MX__JV_FS_BIDDERS_" localSheetId="20">[23]Import!$B$964:$L$964</definedName>
    <definedName name="FS_F_VW_01_35097_4_25756_MX__JV_FS_BIDDERS_">[22]Import!$B$964:$L$964</definedName>
    <definedName name="FS_F_VW_01_35097_4_2609__JV_FS_RV_AVG_PROTODATA_" localSheetId="18">[23]Import!$B$535:$E$535</definedName>
    <definedName name="FS_F_VW_01_35097_4_2609__JV_FS_RV_AVG_PROTODATA_" localSheetId="16">[23]Import!$B$535:$E$535</definedName>
    <definedName name="FS_F_VW_01_35097_4_2609__JV_FS_RV_AVG_PROTODATA_" localSheetId="21">[23]Import!$B$535:$E$535</definedName>
    <definedName name="FS_F_VW_01_35097_4_2609__JV_FS_RV_AVG_PROTODATA_" localSheetId="20">[23]Import!$B$535:$E$535</definedName>
    <definedName name="FS_F_VW_01_35097_4_2609__JV_FS_RV_AVG_PROTODATA_">[22]Import!$B$535:$E$535</definedName>
    <definedName name="FS_F_VW_01_35097_4_2609_1__JV_FS_BAUSTUFE_ANGEBOTE_WAE_" localSheetId="18">[23]Import!$B$382:$E$382</definedName>
    <definedName name="FS_F_VW_01_35097_4_2609_1__JV_FS_BAUSTUFE_ANGEBOTE_WAE_" localSheetId="16">[23]Import!$B$382:$E$382</definedName>
    <definedName name="FS_F_VW_01_35097_4_2609_1__JV_FS_BAUSTUFE_ANGEBOTE_WAE_" localSheetId="21">[23]Import!$B$382:$E$382</definedName>
    <definedName name="FS_F_VW_01_35097_4_2609_1__JV_FS_BAUSTUFE_ANGEBOTE_WAE_" localSheetId="20">[23]Import!$B$382:$E$382</definedName>
    <definedName name="FS_F_VW_01_35097_4_2609_1__JV_FS_BAUSTUFE_ANGEBOTE_WAE_">[22]Import!$B$382:$E$382</definedName>
    <definedName name="FS_F_VW_01_35097_4_2609_11__JV_FS_REC_" localSheetId="18">[23]Import!$B$1229:$Q$1229</definedName>
    <definedName name="FS_F_VW_01_35097_4_2609_11__JV_FS_REC_" localSheetId="16">[23]Import!$B$1229:$Q$1229</definedName>
    <definedName name="FS_F_VW_01_35097_4_2609_11__JV_FS_REC_" localSheetId="21">[23]Import!$B$1229:$Q$1229</definedName>
    <definedName name="FS_F_VW_01_35097_4_2609_11__JV_FS_REC_" localSheetId="20">[23]Import!$B$1229:$Q$1229</definedName>
    <definedName name="FS_F_VW_01_35097_4_2609_11__JV_FS_REC_">[22]Import!$B$1229:$Q$1229</definedName>
    <definedName name="FS_F_VW_01_35097_4_2609_2__JV_FS_BAUSTUFE_ANGEBOTE_WAE_" localSheetId="18">[23]Import!$B$383:$E$383</definedName>
    <definedName name="FS_F_VW_01_35097_4_2609_2__JV_FS_BAUSTUFE_ANGEBOTE_WAE_" localSheetId="16">[23]Import!$B$383:$E$383</definedName>
    <definedName name="FS_F_VW_01_35097_4_2609_2__JV_FS_BAUSTUFE_ANGEBOTE_WAE_" localSheetId="21">[23]Import!$B$383:$E$383</definedName>
    <definedName name="FS_F_VW_01_35097_4_2609_2__JV_FS_BAUSTUFE_ANGEBOTE_WAE_" localSheetId="20">[23]Import!$B$383:$E$383</definedName>
    <definedName name="FS_F_VW_01_35097_4_2609_2__JV_FS_BAUSTUFE_ANGEBOTE_WAE_">[22]Import!$B$383:$E$383</definedName>
    <definedName name="FS_F_VW_01_35097_4_2609_28__JV_FS_REC_" localSheetId="18">[23]Import!$B$1230:$Q$1230</definedName>
    <definedName name="FS_F_VW_01_35097_4_2609_28__JV_FS_REC_" localSheetId="16">[23]Import!$B$1230:$Q$1230</definedName>
    <definedName name="FS_F_VW_01_35097_4_2609_28__JV_FS_REC_" localSheetId="21">[23]Import!$B$1230:$Q$1230</definedName>
    <definedName name="FS_F_VW_01_35097_4_2609_28__JV_FS_REC_" localSheetId="20">[23]Import!$B$1230:$Q$1230</definedName>
    <definedName name="FS_F_VW_01_35097_4_2609_28__JV_FS_REC_">[22]Import!$B$1230:$Q$1230</definedName>
    <definedName name="FS_F_VW_01_35097_4_2609_37__JV_FS_REC_" localSheetId="18">[23]Import!$B$1231:$Q$1231</definedName>
    <definedName name="FS_F_VW_01_35097_4_2609_37__JV_FS_REC_" localSheetId="16">[23]Import!$B$1231:$Q$1231</definedName>
    <definedName name="FS_F_VW_01_35097_4_2609_37__JV_FS_REC_" localSheetId="21">[23]Import!$B$1231:$Q$1231</definedName>
    <definedName name="FS_F_VW_01_35097_4_2609_37__JV_FS_REC_" localSheetId="20">[23]Import!$B$1231:$Q$1231</definedName>
    <definedName name="FS_F_VW_01_35097_4_2609_37__JV_FS_REC_">[22]Import!$B$1231:$Q$1231</definedName>
    <definedName name="FS_F_VW_01_35097_4_2609_46__JV_FS_REC_" localSheetId="18">[23]Import!$B$1232:$Q$1232</definedName>
    <definedName name="FS_F_VW_01_35097_4_2609_46__JV_FS_REC_" localSheetId="16">[23]Import!$B$1232:$Q$1232</definedName>
    <definedName name="FS_F_VW_01_35097_4_2609_46__JV_FS_REC_" localSheetId="21">[23]Import!$B$1232:$Q$1232</definedName>
    <definedName name="FS_F_VW_01_35097_4_2609_46__JV_FS_REC_" localSheetId="20">[23]Import!$B$1232:$Q$1232</definedName>
    <definedName name="FS_F_VW_01_35097_4_2609_46__JV_FS_REC_">[22]Import!$B$1232:$Q$1232</definedName>
    <definedName name="FS_F_VW_01_35097_4_2609_68__JV_FS_REC_" localSheetId="18">[23]Import!$B$1233:$Q$1233</definedName>
    <definedName name="FS_F_VW_01_35097_4_2609_68__JV_FS_REC_" localSheetId="16">[23]Import!$B$1233:$Q$1233</definedName>
    <definedName name="FS_F_VW_01_35097_4_2609_68__JV_FS_REC_" localSheetId="21">[23]Import!$B$1233:$Q$1233</definedName>
    <definedName name="FS_F_VW_01_35097_4_2609_68__JV_FS_REC_" localSheetId="20">[23]Import!$B$1233:$Q$1233</definedName>
    <definedName name="FS_F_VW_01_35097_4_2609_68__JV_FS_REC_">[22]Import!$B$1233:$Q$1233</definedName>
    <definedName name="FS_F_VW_01_35097_4_2609_EUR__JV_FS_PR_EX_RATES_DATUM_REC_" localSheetId="18">[23]Import!$B$844:$F$844</definedName>
    <definedName name="FS_F_VW_01_35097_4_2609_EUR__JV_FS_PR_EX_RATES_DATUM_REC_" localSheetId="16">[23]Import!$B$844:$F$844</definedName>
    <definedName name="FS_F_VW_01_35097_4_2609_EUR__JV_FS_PR_EX_RATES_DATUM_REC_" localSheetId="21">[23]Import!$B$844:$F$844</definedName>
    <definedName name="FS_F_VW_01_35097_4_2609_EUR__JV_FS_PR_EX_RATES_DATUM_REC_" localSheetId="20">[23]Import!$B$844:$F$844</definedName>
    <definedName name="FS_F_VW_01_35097_4_2609_EUR__JV_FS_PR_EX_RATES_DATUM_REC_">[22]Import!$B$844:$F$844</definedName>
    <definedName name="FS_F_VW_01_35097_4_2609_RR__JV_FS_BIDDERS_" localSheetId="18">[23]Import!$B$972:$L$972</definedName>
    <definedName name="FS_F_VW_01_35097_4_2609_RR__JV_FS_BIDDERS_" localSheetId="16">[23]Import!$B$972:$L$972</definedName>
    <definedName name="FS_F_VW_01_35097_4_2609_RR__JV_FS_BIDDERS_" localSheetId="21">[23]Import!$B$972:$L$972</definedName>
    <definedName name="FS_F_VW_01_35097_4_2609_RR__JV_FS_BIDDERS_" localSheetId="20">[23]Import!$B$972:$L$972</definedName>
    <definedName name="FS_F_VW_01_35097_4_2609_RR__JV_FS_BIDDERS_">[22]Import!$B$972:$L$972</definedName>
    <definedName name="FS_F_VW_01_35097_4_27724__JV_FS_RV_AVG_PROTODATA_" localSheetId="18">[23]Import!$B$551:$E$551</definedName>
    <definedName name="FS_F_VW_01_35097_4_27724__JV_FS_RV_AVG_PROTODATA_" localSheetId="16">[23]Import!$B$551:$E$551</definedName>
    <definedName name="FS_F_VW_01_35097_4_27724__JV_FS_RV_AVG_PROTODATA_" localSheetId="21">[23]Import!$B$551:$E$551</definedName>
    <definedName name="FS_F_VW_01_35097_4_27724__JV_FS_RV_AVG_PROTODATA_" localSheetId="20">[23]Import!$B$551:$E$551</definedName>
    <definedName name="FS_F_VW_01_35097_4_27724__JV_FS_RV_AVG_PROTODATA_">[22]Import!$B$551:$E$551</definedName>
    <definedName name="FS_F_VW_01_35097_4_27724_1__JV_FS_BAUSTUFE_ANGEBOTE_WAE_" localSheetId="18">[23]Import!$B$414:$E$414</definedName>
    <definedName name="FS_F_VW_01_35097_4_27724_1__JV_FS_BAUSTUFE_ANGEBOTE_WAE_" localSheetId="16">[23]Import!$B$414:$E$414</definedName>
    <definedName name="FS_F_VW_01_35097_4_27724_1__JV_FS_BAUSTUFE_ANGEBOTE_WAE_" localSheetId="21">[23]Import!$B$414:$E$414</definedName>
    <definedName name="FS_F_VW_01_35097_4_27724_1__JV_FS_BAUSTUFE_ANGEBOTE_WAE_" localSheetId="20">[23]Import!$B$414:$E$414</definedName>
    <definedName name="FS_F_VW_01_35097_4_27724_1__JV_FS_BAUSTUFE_ANGEBOTE_WAE_">[22]Import!$B$414:$E$414</definedName>
    <definedName name="FS_F_VW_01_35097_4_27724_2__JV_FS_BAUSTUFE_ANGEBOTE_WAE_" localSheetId="18">[23]Import!$B$415:$E$415</definedName>
    <definedName name="FS_F_VW_01_35097_4_27724_2__JV_FS_BAUSTUFE_ANGEBOTE_WAE_" localSheetId="16">[23]Import!$B$415:$E$415</definedName>
    <definedName name="FS_F_VW_01_35097_4_27724_2__JV_FS_BAUSTUFE_ANGEBOTE_WAE_" localSheetId="21">[23]Import!$B$415:$E$415</definedName>
    <definedName name="FS_F_VW_01_35097_4_27724_2__JV_FS_BAUSTUFE_ANGEBOTE_WAE_" localSheetId="20">[23]Import!$B$415:$E$415</definedName>
    <definedName name="FS_F_VW_01_35097_4_27724_2__JV_FS_BAUSTUFE_ANGEBOTE_WAE_">[22]Import!$B$415:$E$415</definedName>
    <definedName name="FS_F_VW_01_35097_4_27724_EUR__JV_FS_PR_EX_RATES_DATUM_REC_" localSheetId="18">[23]Import!$B$860:$F$860</definedName>
    <definedName name="FS_F_VW_01_35097_4_27724_EUR__JV_FS_PR_EX_RATES_DATUM_REC_" localSheetId="16">[23]Import!$B$860:$F$860</definedName>
    <definedName name="FS_F_VW_01_35097_4_27724_EUR__JV_FS_PR_EX_RATES_DATUM_REC_" localSheetId="21">[23]Import!$B$860:$F$860</definedName>
    <definedName name="FS_F_VW_01_35097_4_27724_EUR__JV_FS_PR_EX_RATES_DATUM_REC_" localSheetId="20">[23]Import!$B$860:$F$860</definedName>
    <definedName name="FS_F_VW_01_35097_4_27724_EUR__JV_FS_PR_EX_RATES_DATUM_REC_">[22]Import!$B$860:$F$860</definedName>
    <definedName name="FS_F_VW_01_35097_4_27724_US__JV_FS_BIDDERS_" localSheetId="18">[23]Import!$B$976:$L$976</definedName>
    <definedName name="FS_F_VW_01_35097_4_27724_US__JV_FS_BIDDERS_" localSheetId="16">[23]Import!$B$976:$L$976</definedName>
    <definedName name="FS_F_VW_01_35097_4_27724_US__JV_FS_BIDDERS_" localSheetId="21">[23]Import!$B$976:$L$976</definedName>
    <definedName name="FS_F_VW_01_35097_4_27724_US__JV_FS_BIDDERS_" localSheetId="20">[23]Import!$B$976:$L$976</definedName>
    <definedName name="FS_F_VW_01_35097_4_27724_US__JV_FS_BIDDERS_">[22]Import!$B$976:$L$976</definedName>
    <definedName name="FS_F_VW_01_35097_4_27909__JV_FS_RV_AVG_PROTODATA_" localSheetId="18">[23]Import!$B$552:$E$552</definedName>
    <definedName name="FS_F_VW_01_35097_4_27909__JV_FS_RV_AVG_PROTODATA_" localSheetId="16">[23]Import!$B$552:$E$552</definedName>
    <definedName name="FS_F_VW_01_35097_4_27909__JV_FS_RV_AVG_PROTODATA_" localSheetId="21">[23]Import!$B$552:$E$552</definedName>
    <definedName name="FS_F_VW_01_35097_4_27909__JV_FS_RV_AVG_PROTODATA_" localSheetId="20">[23]Import!$B$552:$E$552</definedName>
    <definedName name="FS_F_VW_01_35097_4_27909__JV_FS_RV_AVG_PROTODATA_">[22]Import!$B$552:$E$552</definedName>
    <definedName name="FS_F_VW_01_35097_4_27909_1__JV_FS_BAUSTUFE_ANGEBOTE_WAE_" localSheetId="18">[23]Import!$B$416:$E$416</definedName>
    <definedName name="FS_F_VW_01_35097_4_27909_1__JV_FS_BAUSTUFE_ANGEBOTE_WAE_" localSheetId="16">[23]Import!$B$416:$E$416</definedName>
    <definedName name="FS_F_VW_01_35097_4_27909_1__JV_FS_BAUSTUFE_ANGEBOTE_WAE_" localSheetId="21">[23]Import!$B$416:$E$416</definedName>
    <definedName name="FS_F_VW_01_35097_4_27909_1__JV_FS_BAUSTUFE_ANGEBOTE_WAE_" localSheetId="20">[23]Import!$B$416:$E$416</definedName>
    <definedName name="FS_F_VW_01_35097_4_27909_1__JV_FS_BAUSTUFE_ANGEBOTE_WAE_">[22]Import!$B$416:$E$416</definedName>
    <definedName name="FS_F_VW_01_35097_4_27909_11__JV_FS_REC_" localSheetId="18">[23]Import!$B$1269:$Q$1269</definedName>
    <definedName name="FS_F_VW_01_35097_4_27909_11__JV_FS_REC_" localSheetId="16">[23]Import!$B$1269:$Q$1269</definedName>
    <definedName name="FS_F_VW_01_35097_4_27909_11__JV_FS_REC_" localSheetId="21">[23]Import!$B$1269:$Q$1269</definedName>
    <definedName name="FS_F_VW_01_35097_4_27909_11__JV_FS_REC_" localSheetId="20">[23]Import!$B$1269:$Q$1269</definedName>
    <definedName name="FS_F_VW_01_35097_4_27909_11__JV_FS_REC_">[22]Import!$B$1269:$Q$1269</definedName>
    <definedName name="FS_F_VW_01_35097_4_27909_2__JV_FS_BAUSTUFE_ANGEBOTE_WAE_" localSheetId="18">[23]Import!$B$417:$E$417</definedName>
    <definedName name="FS_F_VW_01_35097_4_27909_2__JV_FS_BAUSTUFE_ANGEBOTE_WAE_" localSheetId="16">[23]Import!$B$417:$E$417</definedName>
    <definedName name="FS_F_VW_01_35097_4_27909_2__JV_FS_BAUSTUFE_ANGEBOTE_WAE_" localSheetId="21">[23]Import!$B$417:$E$417</definedName>
    <definedName name="FS_F_VW_01_35097_4_27909_2__JV_FS_BAUSTUFE_ANGEBOTE_WAE_" localSheetId="20">[23]Import!$B$417:$E$417</definedName>
    <definedName name="FS_F_VW_01_35097_4_27909_2__JV_FS_BAUSTUFE_ANGEBOTE_WAE_">[22]Import!$B$417:$E$417</definedName>
    <definedName name="FS_F_VW_01_35097_4_27909_28__JV_FS_REC_" localSheetId="18">[23]Import!$B$1270:$Q$1270</definedName>
    <definedName name="FS_F_VW_01_35097_4_27909_28__JV_FS_REC_" localSheetId="16">[23]Import!$B$1270:$Q$1270</definedName>
    <definedName name="FS_F_VW_01_35097_4_27909_28__JV_FS_REC_" localSheetId="21">[23]Import!$B$1270:$Q$1270</definedName>
    <definedName name="FS_F_VW_01_35097_4_27909_28__JV_FS_REC_" localSheetId="20">[23]Import!$B$1270:$Q$1270</definedName>
    <definedName name="FS_F_VW_01_35097_4_27909_28__JV_FS_REC_">[22]Import!$B$1270:$Q$1270</definedName>
    <definedName name="FS_F_VW_01_35097_4_27909_37__JV_FS_REC_" localSheetId="18">[23]Import!$B$1271:$Q$1271</definedName>
    <definedName name="FS_F_VW_01_35097_4_27909_37__JV_FS_REC_" localSheetId="16">[23]Import!$B$1271:$Q$1271</definedName>
    <definedName name="FS_F_VW_01_35097_4_27909_37__JV_FS_REC_" localSheetId="21">[23]Import!$B$1271:$Q$1271</definedName>
    <definedName name="FS_F_VW_01_35097_4_27909_37__JV_FS_REC_" localSheetId="20">[23]Import!$B$1271:$Q$1271</definedName>
    <definedName name="FS_F_VW_01_35097_4_27909_37__JV_FS_REC_">[22]Import!$B$1271:$Q$1271</definedName>
    <definedName name="FS_F_VW_01_35097_4_27909_46__JV_FS_REC_" localSheetId="18">[23]Import!$B$1272:$Q$1272</definedName>
    <definedName name="FS_F_VW_01_35097_4_27909_46__JV_FS_REC_" localSheetId="16">[23]Import!$B$1272:$Q$1272</definedName>
    <definedName name="FS_F_VW_01_35097_4_27909_46__JV_FS_REC_" localSheetId="21">[23]Import!$B$1272:$Q$1272</definedName>
    <definedName name="FS_F_VW_01_35097_4_27909_46__JV_FS_REC_" localSheetId="20">[23]Import!$B$1272:$Q$1272</definedName>
    <definedName name="FS_F_VW_01_35097_4_27909_46__JV_FS_REC_">[22]Import!$B$1272:$Q$1272</definedName>
    <definedName name="FS_F_VW_01_35097_4_27909_68__JV_FS_REC_" localSheetId="18">[23]Import!$B$1273:$Q$1273</definedName>
    <definedName name="FS_F_VW_01_35097_4_27909_68__JV_FS_REC_" localSheetId="16">[23]Import!$B$1273:$Q$1273</definedName>
    <definedName name="FS_F_VW_01_35097_4_27909_68__JV_FS_REC_" localSheetId="21">[23]Import!$B$1273:$Q$1273</definedName>
    <definedName name="FS_F_VW_01_35097_4_27909_68__JV_FS_REC_" localSheetId="20">[23]Import!$B$1273:$Q$1273</definedName>
    <definedName name="FS_F_VW_01_35097_4_27909_68__JV_FS_REC_">[22]Import!$B$1273:$Q$1273</definedName>
    <definedName name="FS_F_VW_01_35097_4_27909_EUR__JV_FS_PR_EX_RATES_DATUM_REC_" localSheetId="18">[23]Import!$B$861:$F$861</definedName>
    <definedName name="FS_F_VW_01_35097_4_27909_EUR__JV_FS_PR_EX_RATES_DATUM_REC_" localSheetId="16">[23]Import!$B$861:$F$861</definedName>
    <definedName name="FS_F_VW_01_35097_4_27909_EUR__JV_FS_PR_EX_RATES_DATUM_REC_" localSheetId="21">[23]Import!$B$861:$F$861</definedName>
    <definedName name="FS_F_VW_01_35097_4_27909_EUR__JV_FS_PR_EX_RATES_DATUM_REC_" localSheetId="20">[23]Import!$B$861:$F$861</definedName>
    <definedName name="FS_F_VW_01_35097_4_27909_EUR__JV_FS_PR_EX_RATES_DATUM_REC_">[22]Import!$B$861:$F$861</definedName>
    <definedName name="FS_F_VW_01_35097_4_27909_US__JV_FS_BIDDERS_" localSheetId="18">[23]Import!$B$981:$L$981</definedName>
    <definedName name="FS_F_VW_01_35097_4_27909_US__JV_FS_BIDDERS_" localSheetId="16">[23]Import!$B$981:$L$981</definedName>
    <definedName name="FS_F_VW_01_35097_4_27909_US__JV_FS_BIDDERS_" localSheetId="21">[23]Import!$B$981:$L$981</definedName>
    <definedName name="FS_F_VW_01_35097_4_27909_US__JV_FS_BIDDERS_" localSheetId="20">[23]Import!$B$981:$L$981</definedName>
    <definedName name="FS_F_VW_01_35097_4_27909_US__JV_FS_BIDDERS_">[22]Import!$B$981:$L$981</definedName>
    <definedName name="FS_F_VW_01_35097_4_28__JV_FS_BEDARFE_" localSheetId="18">[23]Import!$B$136:$E$136</definedName>
    <definedName name="FS_F_VW_01_35097_4_28__JV_FS_BEDARFE_" localSheetId="16">[23]Import!$B$136:$E$136</definedName>
    <definedName name="FS_F_VW_01_35097_4_28__JV_FS_BEDARFE_" localSheetId="21">[23]Import!$B$136:$E$136</definedName>
    <definedName name="FS_F_VW_01_35097_4_28__JV_FS_BEDARFE_" localSheetId="20">[23]Import!$B$136:$E$136</definedName>
    <definedName name="FS_F_VW_01_35097_4_28__JV_FS_BEDARFE_">[22]Import!$B$136:$E$136</definedName>
    <definedName name="FS_F_VW_01_35097_4_28_13030__JV_FS_BEDARFE_PREISE_QUOTE_" localSheetId="18">[23]Import!$B$96:$L$96</definedName>
    <definedName name="FS_F_VW_01_35097_4_28_13030__JV_FS_BEDARFE_PREISE_QUOTE_" localSheetId="16">[23]Import!$B$96:$L$96</definedName>
    <definedName name="FS_F_VW_01_35097_4_28_13030__JV_FS_BEDARFE_PREISE_QUOTE_" localSheetId="21">[23]Import!$B$96:$L$96</definedName>
    <definedName name="FS_F_VW_01_35097_4_28_13030__JV_FS_BEDARFE_PREISE_QUOTE_" localSheetId="20">[23]Import!$B$96:$L$96</definedName>
    <definedName name="FS_F_VW_01_35097_4_28_13030__JV_FS_BEDARFE_PREISE_QUOTE_">[22]Import!$B$96:$L$96</definedName>
    <definedName name="FS_F_VW_01_35097_4_28_20328__JV_FS_BEDARFE_PREISE_QUOTE_" localSheetId="18">[23]Import!$B$97:$L$97</definedName>
    <definedName name="FS_F_VW_01_35097_4_28_20328__JV_FS_BEDARFE_PREISE_QUOTE_" localSheetId="16">[23]Import!$B$97:$L$97</definedName>
    <definedName name="FS_F_VW_01_35097_4_28_20328__JV_FS_BEDARFE_PREISE_QUOTE_" localSheetId="21">[23]Import!$B$97:$L$97</definedName>
    <definedName name="FS_F_VW_01_35097_4_28_20328__JV_FS_BEDARFE_PREISE_QUOTE_" localSheetId="20">[23]Import!$B$97:$L$97</definedName>
    <definedName name="FS_F_VW_01_35097_4_28_20328__JV_FS_BEDARFE_PREISE_QUOTE_">[22]Import!$B$97:$L$97</definedName>
    <definedName name="FS_F_VW_01_35097_4_28_29344__JV_FS_BEDARFE_PREISE_QUOTE_" localSheetId="18">[23]Import!$B$98:$L$98</definedName>
    <definedName name="FS_F_VW_01_35097_4_28_29344__JV_FS_BEDARFE_PREISE_QUOTE_" localSheetId="16">[23]Import!$B$98:$L$98</definedName>
    <definedName name="FS_F_VW_01_35097_4_28_29344__JV_FS_BEDARFE_PREISE_QUOTE_" localSheetId="21">[23]Import!$B$98:$L$98</definedName>
    <definedName name="FS_F_VW_01_35097_4_28_29344__JV_FS_BEDARFE_PREISE_QUOTE_" localSheetId="20">[23]Import!$B$98:$L$98</definedName>
    <definedName name="FS_F_VW_01_35097_4_28_29344__JV_FS_BEDARFE_PREISE_QUOTE_">[22]Import!$B$98:$L$98</definedName>
    <definedName name="FS_F_VW_01_35097_4_28_2979__JV_FS_BEDARFE_PREISE_QUOTE_" localSheetId="18">[23]Import!$B$95:$L$95</definedName>
    <definedName name="FS_F_VW_01_35097_4_28_2979__JV_FS_BEDARFE_PREISE_QUOTE_" localSheetId="16">[23]Import!$B$95:$L$95</definedName>
    <definedName name="FS_F_VW_01_35097_4_28_2979__JV_FS_BEDARFE_PREISE_QUOTE_" localSheetId="21">[23]Import!$B$95:$L$95</definedName>
    <definedName name="FS_F_VW_01_35097_4_28_2979__JV_FS_BEDARFE_PREISE_QUOTE_" localSheetId="20">[23]Import!$B$95:$L$95</definedName>
    <definedName name="FS_F_VW_01_35097_4_28_2979__JV_FS_BEDARFE_PREISE_QUOTE_">[22]Import!$B$95:$L$95</definedName>
    <definedName name="FS_F_VW_01_35097_4_28_43249__JV_FS_BEDARFE_PREISE_QUOTE_" localSheetId="18">[23]Import!$B$99:$L$99</definedName>
    <definedName name="FS_F_VW_01_35097_4_28_43249__JV_FS_BEDARFE_PREISE_QUOTE_" localSheetId="16">[23]Import!$B$99:$L$99</definedName>
    <definedName name="FS_F_VW_01_35097_4_28_43249__JV_FS_BEDARFE_PREISE_QUOTE_" localSheetId="21">[23]Import!$B$99:$L$99</definedName>
    <definedName name="FS_F_VW_01_35097_4_28_43249__JV_FS_BEDARFE_PREISE_QUOTE_" localSheetId="20">[23]Import!$B$99:$L$99</definedName>
    <definedName name="FS_F_VW_01_35097_4_28_43249__JV_FS_BEDARFE_PREISE_QUOTE_">[22]Import!$B$99:$L$99</definedName>
    <definedName name="FS_F_VW_01_35097_4_28671__JV_FS_RV_AVG_PROTODATA_" localSheetId="18">[23]Import!$B$553:$E$553</definedName>
    <definedName name="FS_F_VW_01_35097_4_28671__JV_FS_RV_AVG_PROTODATA_" localSheetId="16">[23]Import!$B$553:$E$553</definedName>
    <definedName name="FS_F_VW_01_35097_4_28671__JV_FS_RV_AVG_PROTODATA_" localSheetId="21">[23]Import!$B$553:$E$553</definedName>
    <definedName name="FS_F_VW_01_35097_4_28671__JV_FS_RV_AVG_PROTODATA_" localSheetId="20">[23]Import!$B$553:$E$553</definedName>
    <definedName name="FS_F_VW_01_35097_4_28671__JV_FS_RV_AVG_PROTODATA_">[22]Import!$B$553:$E$553</definedName>
    <definedName name="FS_F_VW_01_35097_4_28671_1__JV_FS_BAUSTUFE_ANGEBOTE_WAE_" localSheetId="18">[23]Import!$B$418:$E$418</definedName>
    <definedName name="FS_F_VW_01_35097_4_28671_1__JV_FS_BAUSTUFE_ANGEBOTE_WAE_" localSheetId="16">[23]Import!$B$418:$E$418</definedName>
    <definedName name="FS_F_VW_01_35097_4_28671_1__JV_FS_BAUSTUFE_ANGEBOTE_WAE_" localSheetId="21">[23]Import!$B$418:$E$418</definedName>
    <definedName name="FS_F_VW_01_35097_4_28671_1__JV_FS_BAUSTUFE_ANGEBOTE_WAE_" localSheetId="20">[23]Import!$B$418:$E$418</definedName>
    <definedName name="FS_F_VW_01_35097_4_28671_1__JV_FS_BAUSTUFE_ANGEBOTE_WAE_">[22]Import!$B$418:$E$418</definedName>
    <definedName name="FS_F_VW_01_35097_4_28671_11__JV_FS_REC_" localSheetId="18">[23]Import!$B$1274:$Q$1274</definedName>
    <definedName name="FS_F_VW_01_35097_4_28671_11__JV_FS_REC_" localSheetId="16">[23]Import!$B$1274:$Q$1274</definedName>
    <definedName name="FS_F_VW_01_35097_4_28671_11__JV_FS_REC_" localSheetId="21">[23]Import!$B$1274:$Q$1274</definedName>
    <definedName name="FS_F_VW_01_35097_4_28671_11__JV_FS_REC_" localSheetId="20">[23]Import!$B$1274:$Q$1274</definedName>
    <definedName name="FS_F_VW_01_35097_4_28671_11__JV_FS_REC_">[22]Import!$B$1274:$Q$1274</definedName>
    <definedName name="FS_F_VW_01_35097_4_28671_2__JV_FS_BAUSTUFE_ANGEBOTE_WAE_" localSheetId="18">[23]Import!$B$419:$E$419</definedName>
    <definedName name="FS_F_VW_01_35097_4_28671_2__JV_FS_BAUSTUFE_ANGEBOTE_WAE_" localSheetId="16">[23]Import!$B$419:$E$419</definedName>
    <definedName name="FS_F_VW_01_35097_4_28671_2__JV_FS_BAUSTUFE_ANGEBOTE_WAE_" localSheetId="21">[23]Import!$B$419:$E$419</definedName>
    <definedName name="FS_F_VW_01_35097_4_28671_2__JV_FS_BAUSTUFE_ANGEBOTE_WAE_" localSheetId="20">[23]Import!$B$419:$E$419</definedName>
    <definedName name="FS_F_VW_01_35097_4_28671_2__JV_FS_BAUSTUFE_ANGEBOTE_WAE_">[22]Import!$B$419:$E$419</definedName>
    <definedName name="FS_F_VW_01_35097_4_28671_28__JV_FS_REC_" localSheetId="18">[23]Import!$B$1275:$Q$1275</definedName>
    <definedName name="FS_F_VW_01_35097_4_28671_28__JV_FS_REC_" localSheetId="16">[23]Import!$B$1275:$Q$1275</definedName>
    <definedName name="FS_F_VW_01_35097_4_28671_28__JV_FS_REC_" localSheetId="21">[23]Import!$B$1275:$Q$1275</definedName>
    <definedName name="FS_F_VW_01_35097_4_28671_28__JV_FS_REC_" localSheetId="20">[23]Import!$B$1275:$Q$1275</definedName>
    <definedName name="FS_F_VW_01_35097_4_28671_28__JV_FS_REC_">[22]Import!$B$1275:$Q$1275</definedName>
    <definedName name="FS_F_VW_01_35097_4_28671_37__JV_FS_REC_" localSheetId="18">[23]Import!$B$1276:$Q$1276</definedName>
    <definedName name="FS_F_VW_01_35097_4_28671_37__JV_FS_REC_" localSheetId="16">[23]Import!$B$1276:$Q$1276</definedName>
    <definedName name="FS_F_VW_01_35097_4_28671_37__JV_FS_REC_" localSheetId="21">[23]Import!$B$1276:$Q$1276</definedName>
    <definedName name="FS_F_VW_01_35097_4_28671_37__JV_FS_REC_" localSheetId="20">[23]Import!$B$1276:$Q$1276</definedName>
    <definedName name="FS_F_VW_01_35097_4_28671_37__JV_FS_REC_">[22]Import!$B$1276:$Q$1276</definedName>
    <definedName name="FS_F_VW_01_35097_4_28671_46__JV_FS_REC_" localSheetId="18">[23]Import!$B$1277:$Q$1277</definedName>
    <definedName name="FS_F_VW_01_35097_4_28671_46__JV_FS_REC_" localSheetId="16">[23]Import!$B$1277:$Q$1277</definedName>
    <definedName name="FS_F_VW_01_35097_4_28671_46__JV_FS_REC_" localSheetId="21">[23]Import!$B$1277:$Q$1277</definedName>
    <definedName name="FS_F_VW_01_35097_4_28671_46__JV_FS_REC_" localSheetId="20">[23]Import!$B$1277:$Q$1277</definedName>
    <definedName name="FS_F_VW_01_35097_4_28671_46__JV_FS_REC_">[22]Import!$B$1277:$Q$1277</definedName>
    <definedName name="FS_F_VW_01_35097_4_28671_68__JV_FS_REC_" localSheetId="18">[23]Import!$B$1278:$Q$1278</definedName>
    <definedName name="FS_F_VW_01_35097_4_28671_68__JV_FS_REC_" localSheetId="16">[23]Import!$B$1278:$Q$1278</definedName>
    <definedName name="FS_F_VW_01_35097_4_28671_68__JV_FS_REC_" localSheetId="21">[23]Import!$B$1278:$Q$1278</definedName>
    <definedName name="FS_F_VW_01_35097_4_28671_68__JV_FS_REC_" localSheetId="20">[23]Import!$B$1278:$Q$1278</definedName>
    <definedName name="FS_F_VW_01_35097_4_28671_68__JV_FS_REC_">[22]Import!$B$1278:$Q$1278</definedName>
    <definedName name="FS_F_VW_01_35097_4_28671_BR__JV_FS_BIDDERS_" localSheetId="18">[23]Import!$B$980:$L$980</definedName>
    <definedName name="FS_F_VW_01_35097_4_28671_BR__JV_FS_BIDDERS_" localSheetId="16">[23]Import!$B$980:$L$980</definedName>
    <definedName name="FS_F_VW_01_35097_4_28671_BR__JV_FS_BIDDERS_" localSheetId="21">[23]Import!$B$980:$L$980</definedName>
    <definedName name="FS_F_VW_01_35097_4_28671_BR__JV_FS_BIDDERS_" localSheetId="20">[23]Import!$B$980:$L$980</definedName>
    <definedName name="FS_F_VW_01_35097_4_28671_BR__JV_FS_BIDDERS_">[22]Import!$B$980:$L$980</definedName>
    <definedName name="FS_F_VW_01_35097_4_28671_EUR__JV_FS_PR_EX_RATES_DATUM_REC_" localSheetId="18">[23]Import!$B$862:$F$862</definedName>
    <definedName name="FS_F_VW_01_35097_4_28671_EUR__JV_FS_PR_EX_RATES_DATUM_REC_" localSheetId="16">[23]Import!$B$862:$F$862</definedName>
    <definedName name="FS_F_VW_01_35097_4_28671_EUR__JV_FS_PR_EX_RATES_DATUM_REC_" localSheetId="21">[23]Import!$B$862:$F$862</definedName>
    <definedName name="FS_F_VW_01_35097_4_28671_EUR__JV_FS_PR_EX_RATES_DATUM_REC_" localSheetId="20">[23]Import!$B$862:$F$862</definedName>
    <definedName name="FS_F_VW_01_35097_4_28671_EUR__JV_FS_PR_EX_RATES_DATUM_REC_">[22]Import!$B$862:$F$862</definedName>
    <definedName name="FS_F_VW_01_35097_4_28746__JV_FS_RV_AVG_PROTODATA_" localSheetId="18">[23]Import!$B$554:$E$554</definedName>
    <definedName name="FS_F_VW_01_35097_4_28746__JV_FS_RV_AVG_PROTODATA_" localSheetId="16">[23]Import!$B$554:$E$554</definedName>
    <definedName name="FS_F_VW_01_35097_4_28746__JV_FS_RV_AVG_PROTODATA_" localSheetId="21">[23]Import!$B$554:$E$554</definedName>
    <definedName name="FS_F_VW_01_35097_4_28746__JV_FS_RV_AVG_PROTODATA_" localSheetId="20">[23]Import!$B$554:$E$554</definedName>
    <definedName name="FS_F_VW_01_35097_4_28746__JV_FS_RV_AVG_PROTODATA_">[22]Import!$B$554:$E$554</definedName>
    <definedName name="FS_F_VW_01_35097_4_28746_1__JV_FS_BAUSTUFE_ANGEBOTE_WAE_" localSheetId="18">[23]Import!$B$420:$E$420</definedName>
    <definedName name="FS_F_VW_01_35097_4_28746_1__JV_FS_BAUSTUFE_ANGEBOTE_WAE_" localSheetId="16">[23]Import!$B$420:$E$420</definedName>
    <definedName name="FS_F_VW_01_35097_4_28746_1__JV_FS_BAUSTUFE_ANGEBOTE_WAE_" localSheetId="21">[23]Import!$B$420:$E$420</definedName>
    <definedName name="FS_F_VW_01_35097_4_28746_1__JV_FS_BAUSTUFE_ANGEBOTE_WAE_" localSheetId="20">[23]Import!$B$420:$E$420</definedName>
    <definedName name="FS_F_VW_01_35097_4_28746_1__JV_FS_BAUSTUFE_ANGEBOTE_WAE_">[22]Import!$B$420:$E$420</definedName>
    <definedName name="FS_F_VW_01_35097_4_28746_2__JV_FS_BAUSTUFE_ANGEBOTE_WAE_" localSheetId="18">[23]Import!$B$421:$E$421</definedName>
    <definedName name="FS_F_VW_01_35097_4_28746_2__JV_FS_BAUSTUFE_ANGEBOTE_WAE_" localSheetId="16">[23]Import!$B$421:$E$421</definedName>
    <definedName name="FS_F_VW_01_35097_4_28746_2__JV_FS_BAUSTUFE_ANGEBOTE_WAE_" localSheetId="21">[23]Import!$B$421:$E$421</definedName>
    <definedName name="FS_F_VW_01_35097_4_28746_2__JV_FS_BAUSTUFE_ANGEBOTE_WAE_" localSheetId="20">[23]Import!$B$421:$E$421</definedName>
    <definedName name="FS_F_VW_01_35097_4_28746_2__JV_FS_BAUSTUFE_ANGEBOTE_WAE_">[22]Import!$B$421:$E$421</definedName>
    <definedName name="FS_F_VW_01_35097_4_28746_BX__JV_FS_BIDDERS_" localSheetId="18">[23]Import!$B$982:$L$982</definedName>
    <definedName name="FS_F_VW_01_35097_4_28746_BX__JV_FS_BIDDERS_" localSheetId="16">[23]Import!$B$982:$L$982</definedName>
    <definedName name="FS_F_VW_01_35097_4_28746_BX__JV_FS_BIDDERS_" localSheetId="21">[23]Import!$B$982:$L$982</definedName>
    <definedName name="FS_F_VW_01_35097_4_28746_BX__JV_FS_BIDDERS_" localSheetId="20">[23]Import!$B$982:$L$982</definedName>
    <definedName name="FS_F_VW_01_35097_4_28746_BX__JV_FS_BIDDERS_">[22]Import!$B$982:$L$982</definedName>
    <definedName name="FS_F_VW_01_35097_4_28746_EUR__JV_FS_PR_EX_RATES_DATUM_REC_" localSheetId="18">[23]Import!$B$863:$F$863</definedName>
    <definedName name="FS_F_VW_01_35097_4_28746_EUR__JV_FS_PR_EX_RATES_DATUM_REC_" localSheetId="16">[23]Import!$B$863:$F$863</definedName>
    <definedName name="FS_F_VW_01_35097_4_28746_EUR__JV_FS_PR_EX_RATES_DATUM_REC_" localSheetId="21">[23]Import!$B$863:$F$863</definedName>
    <definedName name="FS_F_VW_01_35097_4_28746_EUR__JV_FS_PR_EX_RATES_DATUM_REC_" localSheetId="20">[23]Import!$B$863:$F$863</definedName>
    <definedName name="FS_F_VW_01_35097_4_28746_EUR__JV_FS_PR_EX_RATES_DATUM_REC_">[22]Import!$B$863:$F$863</definedName>
    <definedName name="FS_F_VW_01_35097_4_29344__JV_FS_ANGEBOTSUEBERSICHT_" localSheetId="18">[23]Import!$B$171:$D$171</definedName>
    <definedName name="FS_F_VW_01_35097_4_29344__JV_FS_ANGEBOTSUEBERSICHT_" localSheetId="16">[23]Import!$B$171:$D$171</definedName>
    <definedName name="FS_F_VW_01_35097_4_29344__JV_FS_ANGEBOTSUEBERSICHT_" localSheetId="21">[23]Import!$B$171:$D$171</definedName>
    <definedName name="FS_F_VW_01_35097_4_29344__JV_FS_ANGEBOTSUEBERSICHT_" localSheetId="20">[23]Import!$B$171:$D$171</definedName>
    <definedName name="FS_F_VW_01_35097_4_29344__JV_FS_ANGEBOTSUEBERSICHT_">[22]Import!$B$171:$D$171</definedName>
    <definedName name="FS_F_VW_01_35097_4_29344__JV_FS_AVG_PRICE_" localSheetId="18">[23]Import!$B$197:$F$197</definedName>
    <definedName name="FS_F_VW_01_35097_4_29344__JV_FS_AVG_PRICE_" localSheetId="16">[23]Import!$B$197:$F$197</definedName>
    <definedName name="FS_F_VW_01_35097_4_29344__JV_FS_AVG_PRICE_" localSheetId="21">[23]Import!$B$197:$F$197</definedName>
    <definedName name="FS_F_VW_01_35097_4_29344__JV_FS_AVG_PRICE_" localSheetId="20">[23]Import!$B$197:$F$197</definedName>
    <definedName name="FS_F_VW_01_35097_4_29344__JV_FS_AVG_PRICE_">[22]Import!$B$197:$F$197</definedName>
    <definedName name="FS_F_VW_01_35097_4_29344__JV_FS_BWERTSHEET_" localSheetId="18">[23]Import!$B$631:$AH$631</definedName>
    <definedName name="FS_F_VW_01_35097_4_29344__JV_FS_BWERTSHEET_" localSheetId="16">[23]Import!$B$631:$AH$631</definedName>
    <definedName name="FS_F_VW_01_35097_4_29344__JV_FS_BWERTSHEET_" localSheetId="21">[23]Import!$B$631:$AH$631</definedName>
    <definedName name="FS_F_VW_01_35097_4_29344__JV_FS_BWERTSHEET_" localSheetId="20">[23]Import!$B$631:$AH$631</definedName>
    <definedName name="FS_F_VW_01_35097_4_29344__JV_FS_BWERTSHEET_">[22]Import!$B$631:$AH$631</definedName>
    <definedName name="FS_F_VW_01_35097_4_29344__JV_FS_COMPARISON_" localSheetId="18">[23]Import!$B$581:$S$581</definedName>
    <definedName name="FS_F_VW_01_35097_4_29344__JV_FS_COMPARISON_" localSheetId="16">[23]Import!$B$581:$S$581</definedName>
    <definedName name="FS_F_VW_01_35097_4_29344__JV_FS_COMPARISON_" localSheetId="21">[23]Import!$B$581:$S$581</definedName>
    <definedName name="FS_F_VW_01_35097_4_29344__JV_FS_COMPARISON_" localSheetId="20">[23]Import!$B$581:$S$581</definedName>
    <definedName name="FS_F_VW_01_35097_4_29344__JV_FS_COMPARISON_">[22]Import!$B$581:$S$581</definedName>
    <definedName name="FS_F_VW_01_35097_4_29344__JV_FS_REC_LIEF_" localSheetId="18">[23]Import!$B$1312:$P$1312</definedName>
    <definedName name="FS_F_VW_01_35097_4_29344__JV_FS_REC_LIEF_" localSheetId="16">[23]Import!$B$1312:$P$1312</definedName>
    <definedName name="FS_F_VW_01_35097_4_29344__JV_FS_REC_LIEF_" localSheetId="21">[23]Import!$B$1312:$P$1312</definedName>
    <definedName name="FS_F_VW_01_35097_4_29344__JV_FS_REC_LIEF_" localSheetId="20">[23]Import!$B$1312:$P$1312</definedName>
    <definedName name="FS_F_VW_01_35097_4_29344__JV_FS_REC_LIEF_">[22]Import!$B$1312:$P$1312</definedName>
    <definedName name="FS_F_VW_01_35097_4_29344__JV_FS_RV_AVG_PROTODATA_" localSheetId="18">[23]Import!$B$555:$E$555</definedName>
    <definedName name="FS_F_VW_01_35097_4_29344__JV_FS_RV_AVG_PROTODATA_" localSheetId="16">[23]Import!$B$555:$E$555</definedName>
    <definedName name="FS_F_VW_01_35097_4_29344__JV_FS_RV_AVG_PROTODATA_" localSheetId="21">[23]Import!$B$555:$E$555</definedName>
    <definedName name="FS_F_VW_01_35097_4_29344__JV_FS_RV_AVG_PROTODATA_" localSheetId="20">[23]Import!$B$555:$E$555</definedName>
    <definedName name="FS_F_VW_01_35097_4_29344__JV_FS_RV_AVG_PROTODATA_">[22]Import!$B$555:$E$555</definedName>
    <definedName name="FS_F_VW_01_35097_4_29344__JV_FS_RV_LTERM_PNACHLASS_" localSheetId="18">[23]Import!$B$606:$X$606</definedName>
    <definedName name="FS_F_VW_01_35097_4_29344__JV_FS_RV_LTERM_PNACHLASS_" localSheetId="16">[23]Import!$B$606:$X$606</definedName>
    <definedName name="FS_F_VW_01_35097_4_29344__JV_FS_RV_LTERM_PNACHLASS_" localSheetId="21">[23]Import!$B$606:$X$606</definedName>
    <definedName name="FS_F_VW_01_35097_4_29344__JV_FS_RV_LTERM_PNACHLASS_" localSheetId="20">[23]Import!$B$606:$X$606</definedName>
    <definedName name="FS_F_VW_01_35097_4_29344__JV_FS_RV_LTERM_PNACHLASS_">[22]Import!$B$606:$X$606</definedName>
    <definedName name="FS_F_VW_01_35097_4_29344_1__JV_FS_BAUSTUFE_ANGEBOTE_WAE_" localSheetId="18">[23]Import!$B$422:$E$422</definedName>
    <definedName name="FS_F_VW_01_35097_4_29344_1__JV_FS_BAUSTUFE_ANGEBOTE_WAE_" localSheetId="16">[23]Import!$B$422:$E$422</definedName>
    <definedName name="FS_F_VW_01_35097_4_29344_1__JV_FS_BAUSTUFE_ANGEBOTE_WAE_" localSheetId="21">[23]Import!$B$422:$E$422</definedName>
    <definedName name="FS_F_VW_01_35097_4_29344_1__JV_FS_BAUSTUFE_ANGEBOTE_WAE_" localSheetId="20">[23]Import!$B$422:$E$422</definedName>
    <definedName name="FS_F_VW_01_35097_4_29344_1__JV_FS_BAUSTUFE_ANGEBOTE_WAE_">[22]Import!$B$422:$E$422</definedName>
    <definedName name="FS_F_VW_01_35097_4_29344_11__JV_FS_REC_" localSheetId="18">[23]Import!$B$1279:$Q$1279</definedName>
    <definedName name="FS_F_VW_01_35097_4_29344_11__JV_FS_REC_" localSheetId="16">[23]Import!$B$1279:$Q$1279</definedName>
    <definedName name="FS_F_VW_01_35097_4_29344_11__JV_FS_REC_" localSheetId="21">[23]Import!$B$1279:$Q$1279</definedName>
    <definedName name="FS_F_VW_01_35097_4_29344_11__JV_FS_REC_" localSheetId="20">[23]Import!$B$1279:$Q$1279</definedName>
    <definedName name="FS_F_VW_01_35097_4_29344_11__JV_FS_REC_">[22]Import!$B$1279:$Q$1279</definedName>
    <definedName name="FS_F_VW_01_35097_4_29344_2__JV_FS_BAUSTUFE_ANGEBOTE_WAE_" localSheetId="18">[23]Import!$B$423:$E$423</definedName>
    <definedName name="FS_F_VW_01_35097_4_29344_2__JV_FS_BAUSTUFE_ANGEBOTE_WAE_" localSheetId="16">[23]Import!$B$423:$E$423</definedName>
    <definedName name="FS_F_VW_01_35097_4_29344_2__JV_FS_BAUSTUFE_ANGEBOTE_WAE_" localSheetId="21">[23]Import!$B$423:$E$423</definedName>
    <definedName name="FS_F_VW_01_35097_4_29344_2__JV_FS_BAUSTUFE_ANGEBOTE_WAE_" localSheetId="20">[23]Import!$B$423:$E$423</definedName>
    <definedName name="FS_F_VW_01_35097_4_29344_2__JV_FS_BAUSTUFE_ANGEBOTE_WAE_">[22]Import!$B$423:$E$423</definedName>
    <definedName name="FS_F_VW_01_35097_4_29344_28__JV_FS_REC_" localSheetId="18">[23]Import!$B$1280:$Q$1280</definedName>
    <definedName name="FS_F_VW_01_35097_4_29344_28__JV_FS_REC_" localSheetId="16">[23]Import!$B$1280:$Q$1280</definedName>
    <definedName name="FS_F_VW_01_35097_4_29344_28__JV_FS_REC_" localSheetId="21">[23]Import!$B$1280:$Q$1280</definedName>
    <definedName name="FS_F_VW_01_35097_4_29344_28__JV_FS_REC_" localSheetId="20">[23]Import!$B$1280:$Q$1280</definedName>
    <definedName name="FS_F_VW_01_35097_4_29344_28__JV_FS_REC_">[22]Import!$B$1280:$Q$1280</definedName>
    <definedName name="FS_F_VW_01_35097_4_29344_37__JV_FS_REC_" localSheetId="18">[23]Import!$B$1281:$Q$1281</definedName>
    <definedName name="FS_F_VW_01_35097_4_29344_37__JV_FS_REC_" localSheetId="16">[23]Import!$B$1281:$Q$1281</definedName>
    <definedName name="FS_F_VW_01_35097_4_29344_37__JV_FS_REC_" localSheetId="21">[23]Import!$B$1281:$Q$1281</definedName>
    <definedName name="FS_F_VW_01_35097_4_29344_37__JV_FS_REC_" localSheetId="20">[23]Import!$B$1281:$Q$1281</definedName>
    <definedName name="FS_F_VW_01_35097_4_29344_37__JV_FS_REC_">[22]Import!$B$1281:$Q$1281</definedName>
    <definedName name="FS_F_VW_01_35097_4_29344_46__JV_FS_REC_" localSheetId="18">[23]Import!$B$1282:$Q$1282</definedName>
    <definedName name="FS_F_VW_01_35097_4_29344_46__JV_FS_REC_" localSheetId="16">[23]Import!$B$1282:$Q$1282</definedName>
    <definedName name="FS_F_VW_01_35097_4_29344_46__JV_FS_REC_" localSheetId="21">[23]Import!$B$1282:$Q$1282</definedName>
    <definedName name="FS_F_VW_01_35097_4_29344_46__JV_FS_REC_" localSheetId="20">[23]Import!$B$1282:$Q$1282</definedName>
    <definedName name="FS_F_VW_01_35097_4_29344_46__JV_FS_REC_">[22]Import!$B$1282:$Q$1282</definedName>
    <definedName name="FS_F_VW_01_35097_4_29344_68__JV_FS_REC_" localSheetId="18">[23]Import!$B$1283:$Q$1283</definedName>
    <definedName name="FS_F_VW_01_35097_4_29344_68__JV_FS_REC_" localSheetId="16">[23]Import!$B$1283:$Q$1283</definedName>
    <definedName name="FS_F_VW_01_35097_4_29344_68__JV_FS_REC_" localSheetId="21">[23]Import!$B$1283:$Q$1283</definedName>
    <definedName name="FS_F_VW_01_35097_4_29344_68__JV_FS_REC_" localSheetId="20">[23]Import!$B$1283:$Q$1283</definedName>
    <definedName name="FS_F_VW_01_35097_4_29344_68__JV_FS_REC_">[22]Import!$B$1283:$Q$1283</definedName>
    <definedName name="FS_F_VW_01_35097_4_29344_EUR__JV_FS_PR_EX_RATES_DATUM_REC_" localSheetId="18">[23]Import!$B$864:$F$864</definedName>
    <definedName name="FS_F_VW_01_35097_4_29344_EUR__JV_FS_PR_EX_RATES_DATUM_REC_" localSheetId="16">[23]Import!$B$864:$F$864</definedName>
    <definedName name="FS_F_VW_01_35097_4_29344_EUR__JV_FS_PR_EX_RATES_DATUM_REC_" localSheetId="21">[23]Import!$B$864:$F$864</definedName>
    <definedName name="FS_F_VW_01_35097_4_29344_EUR__JV_FS_PR_EX_RATES_DATUM_REC_" localSheetId="20">[23]Import!$B$864:$F$864</definedName>
    <definedName name="FS_F_VW_01_35097_4_29344_EUR__JV_FS_PR_EX_RATES_DATUM_REC_">[22]Import!$B$864:$F$864</definedName>
    <definedName name="FS_F_VW_01_35097_4_29344_VW__JV_FS_BIDDERS_" localSheetId="18">[23]Import!$B$970:$L$970</definedName>
    <definedName name="FS_F_VW_01_35097_4_29344_VW__JV_FS_BIDDERS_" localSheetId="16">[23]Import!$B$970:$L$970</definedName>
    <definedName name="FS_F_VW_01_35097_4_29344_VW__JV_FS_BIDDERS_" localSheetId="21">[23]Import!$B$970:$L$970</definedName>
    <definedName name="FS_F_VW_01_35097_4_29344_VW__JV_FS_BIDDERS_" localSheetId="20">[23]Import!$B$970:$L$970</definedName>
    <definedName name="FS_F_VW_01_35097_4_29344_VW__JV_FS_BIDDERS_">[22]Import!$B$970:$L$970</definedName>
    <definedName name="FS_F_VW_01_35097_4_2979__JV_FS_ANGEBOTSUEBERSICHT_" localSheetId="18">[23]Import!$B$172:$D$172</definedName>
    <definedName name="FS_F_VW_01_35097_4_2979__JV_FS_ANGEBOTSUEBERSICHT_" localSheetId="16">[23]Import!$B$172:$D$172</definedName>
    <definedName name="FS_F_VW_01_35097_4_2979__JV_FS_ANGEBOTSUEBERSICHT_" localSheetId="21">[23]Import!$B$172:$D$172</definedName>
    <definedName name="FS_F_VW_01_35097_4_2979__JV_FS_ANGEBOTSUEBERSICHT_" localSheetId="20">[23]Import!$B$172:$D$172</definedName>
    <definedName name="FS_F_VW_01_35097_4_2979__JV_FS_ANGEBOTSUEBERSICHT_">[22]Import!$B$172:$D$172</definedName>
    <definedName name="FS_F_VW_01_35097_4_2979__JV_FS_AVG_PRICE_" localSheetId="18">[23]Import!$B$194:$F$194</definedName>
    <definedName name="FS_F_VW_01_35097_4_2979__JV_FS_AVG_PRICE_" localSheetId="16">[23]Import!$B$194:$F$194</definedName>
    <definedName name="FS_F_VW_01_35097_4_2979__JV_FS_AVG_PRICE_" localSheetId="21">[23]Import!$B$194:$F$194</definedName>
    <definedName name="FS_F_VW_01_35097_4_2979__JV_FS_AVG_PRICE_" localSheetId="20">[23]Import!$B$194:$F$194</definedName>
    <definedName name="FS_F_VW_01_35097_4_2979__JV_FS_AVG_PRICE_">[22]Import!$B$194:$F$194</definedName>
    <definedName name="FS_F_VW_01_35097_4_2979__JV_FS_BWERTSHEET_" localSheetId="18">[23]Import!$B$628:$AH$628</definedName>
    <definedName name="FS_F_VW_01_35097_4_2979__JV_FS_BWERTSHEET_" localSheetId="16">[23]Import!$B$628:$AH$628</definedName>
    <definedName name="FS_F_VW_01_35097_4_2979__JV_FS_BWERTSHEET_" localSheetId="21">[23]Import!$B$628:$AH$628</definedName>
    <definedName name="FS_F_VW_01_35097_4_2979__JV_FS_BWERTSHEET_" localSheetId="20">[23]Import!$B$628:$AH$628</definedName>
    <definedName name="FS_F_VW_01_35097_4_2979__JV_FS_BWERTSHEET_">[22]Import!$B$628:$AH$628</definedName>
    <definedName name="FS_F_VW_01_35097_4_2979__JV_FS_COMPARISON_" localSheetId="18">[23]Import!$B$578:$S$578</definedName>
    <definedName name="FS_F_VW_01_35097_4_2979__JV_FS_COMPARISON_" localSheetId="16">[23]Import!$B$578:$S$578</definedName>
    <definedName name="FS_F_VW_01_35097_4_2979__JV_FS_COMPARISON_" localSheetId="21">[23]Import!$B$578:$S$578</definedName>
    <definedName name="FS_F_VW_01_35097_4_2979__JV_FS_COMPARISON_" localSheetId="20">[23]Import!$B$578:$S$578</definedName>
    <definedName name="FS_F_VW_01_35097_4_2979__JV_FS_COMPARISON_">[22]Import!$B$578:$S$578</definedName>
    <definedName name="FS_F_VW_01_35097_4_2979__JV_FS_REC_LIEF_" localSheetId="18">[23]Import!$B$1309:$P$1309</definedName>
    <definedName name="FS_F_VW_01_35097_4_2979__JV_FS_REC_LIEF_" localSheetId="16">[23]Import!$B$1309:$P$1309</definedName>
    <definedName name="FS_F_VW_01_35097_4_2979__JV_FS_REC_LIEF_" localSheetId="21">[23]Import!$B$1309:$P$1309</definedName>
    <definedName name="FS_F_VW_01_35097_4_2979__JV_FS_REC_LIEF_" localSheetId="20">[23]Import!$B$1309:$P$1309</definedName>
    <definedName name="FS_F_VW_01_35097_4_2979__JV_FS_REC_LIEF_">[22]Import!$B$1309:$P$1309</definedName>
    <definedName name="FS_F_VW_01_35097_4_2979__JV_FS_RV_AVG_PROTODATA_" localSheetId="18">[23]Import!$B$536:$E$536</definedName>
    <definedName name="FS_F_VW_01_35097_4_2979__JV_FS_RV_AVG_PROTODATA_" localSheetId="16">[23]Import!$B$536:$E$536</definedName>
    <definedName name="FS_F_VW_01_35097_4_2979__JV_FS_RV_AVG_PROTODATA_" localSheetId="21">[23]Import!$B$536:$E$536</definedName>
    <definedName name="FS_F_VW_01_35097_4_2979__JV_FS_RV_AVG_PROTODATA_" localSheetId="20">[23]Import!$B$536:$E$536</definedName>
    <definedName name="FS_F_VW_01_35097_4_2979__JV_FS_RV_AVG_PROTODATA_">[22]Import!$B$536:$E$536</definedName>
    <definedName name="FS_F_VW_01_35097_4_2979__JV_FS_RV_LTERM_PNACHLASS_" localSheetId="18">[23]Import!$B$603:$X$603</definedName>
    <definedName name="FS_F_VW_01_35097_4_2979__JV_FS_RV_LTERM_PNACHLASS_" localSheetId="16">[23]Import!$B$603:$X$603</definedName>
    <definedName name="FS_F_VW_01_35097_4_2979__JV_FS_RV_LTERM_PNACHLASS_" localSheetId="21">[23]Import!$B$603:$X$603</definedName>
    <definedName name="FS_F_VW_01_35097_4_2979__JV_FS_RV_LTERM_PNACHLASS_" localSheetId="20">[23]Import!$B$603:$X$603</definedName>
    <definedName name="FS_F_VW_01_35097_4_2979__JV_FS_RV_LTERM_PNACHLASS_">[22]Import!$B$603:$X$603</definedName>
    <definedName name="FS_F_VW_01_35097_4_2979_1__JV_FS_BAUSTUFE_ANGEBOTE_WAE_" localSheetId="18">[23]Import!$B$384:$E$384</definedName>
    <definedName name="FS_F_VW_01_35097_4_2979_1__JV_FS_BAUSTUFE_ANGEBOTE_WAE_" localSheetId="16">[23]Import!$B$384:$E$384</definedName>
    <definedName name="FS_F_VW_01_35097_4_2979_1__JV_FS_BAUSTUFE_ANGEBOTE_WAE_" localSheetId="21">[23]Import!$B$384:$E$384</definedName>
    <definedName name="FS_F_VW_01_35097_4_2979_1__JV_FS_BAUSTUFE_ANGEBOTE_WAE_" localSheetId="20">[23]Import!$B$384:$E$384</definedName>
    <definedName name="FS_F_VW_01_35097_4_2979_1__JV_FS_BAUSTUFE_ANGEBOTE_WAE_">[22]Import!$B$384:$E$384</definedName>
    <definedName name="FS_F_VW_01_35097_4_2979_11__JV_FS_REC_" localSheetId="18">[23]Import!$B$1234:$Q$1234</definedName>
    <definedName name="FS_F_VW_01_35097_4_2979_11__JV_FS_REC_" localSheetId="16">[23]Import!$B$1234:$Q$1234</definedName>
    <definedName name="FS_F_VW_01_35097_4_2979_11__JV_FS_REC_" localSheetId="21">[23]Import!$B$1234:$Q$1234</definedName>
    <definedName name="FS_F_VW_01_35097_4_2979_11__JV_FS_REC_" localSheetId="20">[23]Import!$B$1234:$Q$1234</definedName>
    <definedName name="FS_F_VW_01_35097_4_2979_11__JV_FS_REC_">[22]Import!$B$1234:$Q$1234</definedName>
    <definedName name="FS_F_VW_01_35097_4_2979_2__JV_FS_BAUSTUFE_ANGEBOTE_WAE_" localSheetId="18">[23]Import!$B$385:$E$385</definedName>
    <definedName name="FS_F_VW_01_35097_4_2979_2__JV_FS_BAUSTUFE_ANGEBOTE_WAE_" localSheetId="16">[23]Import!$B$385:$E$385</definedName>
    <definedName name="FS_F_VW_01_35097_4_2979_2__JV_FS_BAUSTUFE_ANGEBOTE_WAE_" localSheetId="21">[23]Import!$B$385:$E$385</definedName>
    <definedName name="FS_F_VW_01_35097_4_2979_2__JV_FS_BAUSTUFE_ANGEBOTE_WAE_" localSheetId="20">[23]Import!$B$385:$E$385</definedName>
    <definedName name="FS_F_VW_01_35097_4_2979_2__JV_FS_BAUSTUFE_ANGEBOTE_WAE_">[22]Import!$B$385:$E$385</definedName>
    <definedName name="FS_F_VW_01_35097_4_2979_28__JV_FS_REC_" localSheetId="18">[23]Import!$B$1235:$Q$1235</definedName>
    <definedName name="FS_F_VW_01_35097_4_2979_28__JV_FS_REC_" localSheetId="16">[23]Import!$B$1235:$Q$1235</definedName>
    <definedName name="FS_F_VW_01_35097_4_2979_28__JV_FS_REC_" localSheetId="21">[23]Import!$B$1235:$Q$1235</definedName>
    <definedName name="FS_F_VW_01_35097_4_2979_28__JV_FS_REC_" localSheetId="20">[23]Import!$B$1235:$Q$1235</definedName>
    <definedName name="FS_F_VW_01_35097_4_2979_28__JV_FS_REC_">[22]Import!$B$1235:$Q$1235</definedName>
    <definedName name="FS_F_VW_01_35097_4_2979_37__JV_FS_REC_" localSheetId="18">[23]Import!$B$1236:$Q$1236</definedName>
    <definedName name="FS_F_VW_01_35097_4_2979_37__JV_FS_REC_" localSheetId="16">[23]Import!$B$1236:$Q$1236</definedName>
    <definedName name="FS_F_VW_01_35097_4_2979_37__JV_FS_REC_" localSheetId="21">[23]Import!$B$1236:$Q$1236</definedName>
    <definedName name="FS_F_VW_01_35097_4_2979_37__JV_FS_REC_" localSheetId="20">[23]Import!$B$1236:$Q$1236</definedName>
    <definedName name="FS_F_VW_01_35097_4_2979_37__JV_FS_REC_">[22]Import!$B$1236:$Q$1236</definedName>
    <definedName name="FS_F_VW_01_35097_4_2979_46__JV_FS_REC_" localSheetId="18">[23]Import!$B$1237:$Q$1237</definedName>
    <definedName name="FS_F_VW_01_35097_4_2979_46__JV_FS_REC_" localSheetId="16">[23]Import!$B$1237:$Q$1237</definedName>
    <definedName name="FS_F_VW_01_35097_4_2979_46__JV_FS_REC_" localSheetId="21">[23]Import!$B$1237:$Q$1237</definedName>
    <definedName name="FS_F_VW_01_35097_4_2979_46__JV_FS_REC_" localSheetId="20">[23]Import!$B$1237:$Q$1237</definedName>
    <definedName name="FS_F_VW_01_35097_4_2979_46__JV_FS_REC_">[22]Import!$B$1237:$Q$1237</definedName>
    <definedName name="FS_F_VW_01_35097_4_2979_68__JV_FS_REC_" localSheetId="18">[23]Import!$B$1238:$Q$1238</definedName>
    <definedName name="FS_F_VW_01_35097_4_2979_68__JV_FS_REC_" localSheetId="16">[23]Import!$B$1238:$Q$1238</definedName>
    <definedName name="FS_F_VW_01_35097_4_2979_68__JV_FS_REC_" localSheetId="21">[23]Import!$B$1238:$Q$1238</definedName>
    <definedName name="FS_F_VW_01_35097_4_2979_68__JV_FS_REC_" localSheetId="20">[23]Import!$B$1238:$Q$1238</definedName>
    <definedName name="FS_F_VW_01_35097_4_2979_68__JV_FS_REC_">[22]Import!$B$1238:$Q$1238</definedName>
    <definedName name="FS_F_VW_01_35097_4_2979_EUR__JV_FS_PR_EX_RATES_DATUM_REC_" localSheetId="18">[23]Import!$B$845:$F$845</definedName>
    <definedName name="FS_F_VW_01_35097_4_2979_EUR__JV_FS_PR_EX_RATES_DATUM_REC_" localSheetId="16">[23]Import!$B$845:$F$845</definedName>
    <definedName name="FS_F_VW_01_35097_4_2979_EUR__JV_FS_PR_EX_RATES_DATUM_REC_" localSheetId="21">[23]Import!$B$845:$F$845</definedName>
    <definedName name="FS_F_VW_01_35097_4_2979_EUR__JV_FS_PR_EX_RATES_DATUM_REC_" localSheetId="20">[23]Import!$B$845:$F$845</definedName>
    <definedName name="FS_F_VW_01_35097_4_2979_EUR__JV_FS_PR_EX_RATES_DATUM_REC_">[22]Import!$B$845:$F$845</definedName>
    <definedName name="FS_F_VW_01_35097_4_2979_VW__JV_FS_BIDDERS_" localSheetId="18">[23]Import!$B$973:$L$973</definedName>
    <definedName name="FS_F_VW_01_35097_4_2979_VW__JV_FS_BIDDERS_" localSheetId="16">[23]Import!$B$973:$L$973</definedName>
    <definedName name="FS_F_VW_01_35097_4_2979_VW__JV_FS_BIDDERS_" localSheetId="21">[23]Import!$B$973:$L$973</definedName>
    <definedName name="FS_F_VW_01_35097_4_2979_VW__JV_FS_BIDDERS_" localSheetId="20">[23]Import!$B$973:$L$973</definedName>
    <definedName name="FS_F_VW_01_35097_4_2979_VW__JV_FS_BIDDERS_">[22]Import!$B$973:$L$973</definedName>
    <definedName name="FS_F_VW_01_35097_4_316__JV_FS_RV_AVG_PROTODATA_" localSheetId="18">[23]Import!$B$531:$E$531</definedName>
    <definedName name="FS_F_VW_01_35097_4_316__JV_FS_RV_AVG_PROTODATA_" localSheetId="16">[23]Import!$B$531:$E$531</definedName>
    <definedName name="FS_F_VW_01_35097_4_316__JV_FS_RV_AVG_PROTODATA_" localSheetId="21">[23]Import!$B$531:$E$531</definedName>
    <definedName name="FS_F_VW_01_35097_4_316__JV_FS_RV_AVG_PROTODATA_" localSheetId="20">[23]Import!$B$531:$E$531</definedName>
    <definedName name="FS_F_VW_01_35097_4_316__JV_FS_RV_AVG_PROTODATA_">[22]Import!$B$531:$E$531</definedName>
    <definedName name="FS_F_VW_01_35097_4_316_1__JV_FS_BAUSTUFE_ANGEBOTE_WAE_" localSheetId="18">[23]Import!$B$374:$E$374</definedName>
    <definedName name="FS_F_VW_01_35097_4_316_1__JV_FS_BAUSTUFE_ANGEBOTE_WAE_" localSheetId="16">[23]Import!$B$374:$E$374</definedName>
    <definedName name="FS_F_VW_01_35097_4_316_1__JV_FS_BAUSTUFE_ANGEBOTE_WAE_" localSheetId="21">[23]Import!$B$374:$E$374</definedName>
    <definedName name="FS_F_VW_01_35097_4_316_1__JV_FS_BAUSTUFE_ANGEBOTE_WAE_" localSheetId="20">[23]Import!$B$374:$E$374</definedName>
    <definedName name="FS_F_VW_01_35097_4_316_1__JV_FS_BAUSTUFE_ANGEBOTE_WAE_">[22]Import!$B$374:$E$374</definedName>
    <definedName name="FS_F_VW_01_35097_4_316_2__JV_FS_BAUSTUFE_ANGEBOTE_WAE_" localSheetId="18">[23]Import!$B$375:$E$375</definedName>
    <definedName name="FS_F_VW_01_35097_4_316_2__JV_FS_BAUSTUFE_ANGEBOTE_WAE_" localSheetId="16">[23]Import!$B$375:$E$375</definedName>
    <definedName name="FS_F_VW_01_35097_4_316_2__JV_FS_BAUSTUFE_ANGEBOTE_WAE_" localSheetId="21">[23]Import!$B$375:$E$375</definedName>
    <definedName name="FS_F_VW_01_35097_4_316_2__JV_FS_BAUSTUFE_ANGEBOTE_WAE_" localSheetId="20">[23]Import!$B$375:$E$375</definedName>
    <definedName name="FS_F_VW_01_35097_4_316_2__JV_FS_BAUSTUFE_ANGEBOTE_WAE_">[22]Import!$B$375:$E$375</definedName>
    <definedName name="FS_F_VW_01_35097_4_316_EUR__JV_FS_PR_EX_RATES_DATUM_REC_" localSheetId="18">[23]Import!$B$840:$F$840</definedName>
    <definedName name="FS_F_VW_01_35097_4_316_EUR__JV_FS_PR_EX_RATES_DATUM_REC_" localSheetId="16">[23]Import!$B$840:$F$840</definedName>
    <definedName name="FS_F_VW_01_35097_4_316_EUR__JV_FS_PR_EX_RATES_DATUM_REC_" localSheetId="21">[23]Import!$B$840:$F$840</definedName>
    <definedName name="FS_F_VW_01_35097_4_316_EUR__JV_FS_PR_EX_RATES_DATUM_REC_" localSheetId="20">[23]Import!$B$840:$F$840</definedName>
    <definedName name="FS_F_VW_01_35097_4_316_EUR__JV_FS_PR_EX_RATES_DATUM_REC_">[22]Import!$B$840:$F$840</definedName>
    <definedName name="FS_F_VW_01_35097_4_316_SK__JV_FS_BIDDERS_" localSheetId="18">[23]Import!$B$956:$L$956</definedName>
    <definedName name="FS_F_VW_01_35097_4_316_SK__JV_FS_BIDDERS_" localSheetId="16">[23]Import!$B$956:$L$956</definedName>
    <definedName name="FS_F_VW_01_35097_4_316_SK__JV_FS_BIDDERS_" localSheetId="21">[23]Import!$B$956:$L$956</definedName>
    <definedName name="FS_F_VW_01_35097_4_316_SK__JV_FS_BIDDERS_" localSheetId="20">[23]Import!$B$956:$L$956</definedName>
    <definedName name="FS_F_VW_01_35097_4_316_SK__JV_FS_BIDDERS_">[22]Import!$B$956:$L$956</definedName>
    <definedName name="FS_F_VW_01_35097_4_3478__JV_FS_RV_AVG_PROTODATA_" localSheetId="18">[23]Import!$B$537:$E$537</definedName>
    <definedName name="FS_F_VW_01_35097_4_3478__JV_FS_RV_AVG_PROTODATA_" localSheetId="16">[23]Import!$B$537:$E$537</definedName>
    <definedName name="FS_F_VW_01_35097_4_3478__JV_FS_RV_AVG_PROTODATA_" localSheetId="21">[23]Import!$B$537:$E$537</definedName>
    <definedName name="FS_F_VW_01_35097_4_3478__JV_FS_RV_AVG_PROTODATA_" localSheetId="20">[23]Import!$B$537:$E$537</definedName>
    <definedName name="FS_F_VW_01_35097_4_3478__JV_FS_RV_AVG_PROTODATA_">[22]Import!$B$537:$E$537</definedName>
    <definedName name="FS_F_VW_01_35097_4_3478_1__JV_FS_BAUSTUFE_ANGEBOTE_WAE_" localSheetId="18">[23]Import!$B$386:$E$386</definedName>
    <definedName name="FS_F_VW_01_35097_4_3478_1__JV_FS_BAUSTUFE_ANGEBOTE_WAE_" localSheetId="16">[23]Import!$B$386:$E$386</definedName>
    <definedName name="FS_F_VW_01_35097_4_3478_1__JV_FS_BAUSTUFE_ANGEBOTE_WAE_" localSheetId="21">[23]Import!$B$386:$E$386</definedName>
    <definedName name="FS_F_VW_01_35097_4_3478_1__JV_FS_BAUSTUFE_ANGEBOTE_WAE_" localSheetId="20">[23]Import!$B$386:$E$386</definedName>
    <definedName name="FS_F_VW_01_35097_4_3478_1__JV_FS_BAUSTUFE_ANGEBOTE_WAE_">[22]Import!$B$386:$E$386</definedName>
    <definedName name="FS_F_VW_01_35097_4_3478_2__JV_FS_BAUSTUFE_ANGEBOTE_WAE_" localSheetId="18">[23]Import!$B$387:$E$387</definedName>
    <definedName name="FS_F_VW_01_35097_4_3478_2__JV_FS_BAUSTUFE_ANGEBOTE_WAE_" localSheetId="16">[23]Import!$B$387:$E$387</definedName>
    <definedName name="FS_F_VW_01_35097_4_3478_2__JV_FS_BAUSTUFE_ANGEBOTE_WAE_" localSheetId="21">[23]Import!$B$387:$E$387</definedName>
    <definedName name="FS_F_VW_01_35097_4_3478_2__JV_FS_BAUSTUFE_ANGEBOTE_WAE_" localSheetId="20">[23]Import!$B$387:$E$387</definedName>
    <definedName name="FS_F_VW_01_35097_4_3478_2__JV_FS_BAUSTUFE_ANGEBOTE_WAE_">[22]Import!$B$387:$E$387</definedName>
    <definedName name="FS_F_VW_01_35097_4_3478_EUR__JV_FS_PR_EX_RATES_DATUM_REC_" localSheetId="18">[23]Import!$B$846:$F$846</definedName>
    <definedName name="FS_F_VW_01_35097_4_3478_EUR__JV_FS_PR_EX_RATES_DATUM_REC_" localSheetId="16">[23]Import!$B$846:$F$846</definedName>
    <definedName name="FS_F_VW_01_35097_4_3478_EUR__JV_FS_PR_EX_RATES_DATUM_REC_" localSheetId="21">[23]Import!$B$846:$F$846</definedName>
    <definedName name="FS_F_VW_01_35097_4_3478_EUR__JV_FS_PR_EX_RATES_DATUM_REC_" localSheetId="20">[23]Import!$B$846:$F$846</definedName>
    <definedName name="FS_F_VW_01_35097_4_3478_EUR__JV_FS_PR_EX_RATES_DATUM_REC_">[22]Import!$B$846:$F$846</definedName>
    <definedName name="FS_F_VW_01_35097_4_3478_ST__JV_FS_BIDDERS_" localSheetId="18">[23]Import!$B$963:$L$963</definedName>
    <definedName name="FS_F_VW_01_35097_4_3478_ST__JV_FS_BIDDERS_" localSheetId="16">[23]Import!$B$963:$L$963</definedName>
    <definedName name="FS_F_VW_01_35097_4_3478_ST__JV_FS_BIDDERS_" localSheetId="21">[23]Import!$B$963:$L$963</definedName>
    <definedName name="FS_F_VW_01_35097_4_3478_ST__JV_FS_BIDDERS_" localSheetId="20">[23]Import!$B$963:$L$963</definedName>
    <definedName name="FS_F_VW_01_35097_4_3478_ST__JV_FS_BIDDERS_">[22]Import!$B$963:$L$963</definedName>
    <definedName name="FS_F_VW_01_35097_4_37__JV_FS_BEDARFE_" localSheetId="18">[23]Import!$B$137:$E$137</definedName>
    <definedName name="FS_F_VW_01_35097_4_37__JV_FS_BEDARFE_" localSheetId="16">[23]Import!$B$137:$E$137</definedName>
    <definedName name="FS_F_VW_01_35097_4_37__JV_FS_BEDARFE_" localSheetId="21">[23]Import!$B$137:$E$137</definedName>
    <definedName name="FS_F_VW_01_35097_4_37__JV_FS_BEDARFE_" localSheetId="20">[23]Import!$B$137:$E$137</definedName>
    <definedName name="FS_F_VW_01_35097_4_37__JV_FS_BEDARFE_">[22]Import!$B$137:$E$137</definedName>
    <definedName name="FS_F_VW_01_35097_4_37_13030__JV_FS_BEDARFE_PREISE_QUOTE_" localSheetId="18">[23]Import!$B$101:$L$101</definedName>
    <definedName name="FS_F_VW_01_35097_4_37_13030__JV_FS_BEDARFE_PREISE_QUOTE_" localSheetId="16">[23]Import!$B$101:$L$101</definedName>
    <definedName name="FS_F_VW_01_35097_4_37_13030__JV_FS_BEDARFE_PREISE_QUOTE_" localSheetId="21">[23]Import!$B$101:$L$101</definedName>
    <definedName name="FS_F_VW_01_35097_4_37_13030__JV_FS_BEDARFE_PREISE_QUOTE_" localSheetId="20">[23]Import!$B$101:$L$101</definedName>
    <definedName name="FS_F_VW_01_35097_4_37_13030__JV_FS_BEDARFE_PREISE_QUOTE_">[22]Import!$B$101:$L$101</definedName>
    <definedName name="FS_F_VW_01_35097_4_37_20328__JV_FS_BEDARFE_PREISE_QUOTE_" localSheetId="18">[23]Import!$B$102:$L$102</definedName>
    <definedName name="FS_F_VW_01_35097_4_37_20328__JV_FS_BEDARFE_PREISE_QUOTE_" localSheetId="16">[23]Import!$B$102:$L$102</definedName>
    <definedName name="FS_F_VW_01_35097_4_37_20328__JV_FS_BEDARFE_PREISE_QUOTE_" localSheetId="21">[23]Import!$B$102:$L$102</definedName>
    <definedName name="FS_F_VW_01_35097_4_37_20328__JV_FS_BEDARFE_PREISE_QUOTE_" localSheetId="20">[23]Import!$B$102:$L$102</definedName>
    <definedName name="FS_F_VW_01_35097_4_37_20328__JV_FS_BEDARFE_PREISE_QUOTE_">[22]Import!$B$102:$L$102</definedName>
    <definedName name="FS_F_VW_01_35097_4_37_29344__JV_FS_BEDARFE_PREISE_QUOTE_" localSheetId="18">[23]Import!$B$103:$L$103</definedName>
    <definedName name="FS_F_VW_01_35097_4_37_29344__JV_FS_BEDARFE_PREISE_QUOTE_" localSheetId="16">[23]Import!$B$103:$L$103</definedName>
    <definedName name="FS_F_VW_01_35097_4_37_29344__JV_FS_BEDARFE_PREISE_QUOTE_" localSheetId="21">[23]Import!$B$103:$L$103</definedName>
    <definedName name="FS_F_VW_01_35097_4_37_29344__JV_FS_BEDARFE_PREISE_QUOTE_" localSheetId="20">[23]Import!$B$103:$L$103</definedName>
    <definedName name="FS_F_VW_01_35097_4_37_29344__JV_FS_BEDARFE_PREISE_QUOTE_">[22]Import!$B$103:$L$103</definedName>
    <definedName name="FS_F_VW_01_35097_4_37_2979__JV_FS_BEDARFE_PREISE_QUOTE_" localSheetId="18">[23]Import!$B$100:$L$100</definedName>
    <definedName name="FS_F_VW_01_35097_4_37_2979__JV_FS_BEDARFE_PREISE_QUOTE_" localSheetId="16">[23]Import!$B$100:$L$100</definedName>
    <definedName name="FS_F_VW_01_35097_4_37_2979__JV_FS_BEDARFE_PREISE_QUOTE_" localSheetId="21">[23]Import!$B$100:$L$100</definedName>
    <definedName name="FS_F_VW_01_35097_4_37_2979__JV_FS_BEDARFE_PREISE_QUOTE_" localSheetId="20">[23]Import!$B$100:$L$100</definedName>
    <definedName name="FS_F_VW_01_35097_4_37_2979__JV_FS_BEDARFE_PREISE_QUOTE_">[22]Import!$B$100:$L$100</definedName>
    <definedName name="FS_F_VW_01_35097_4_37_43249__JV_FS_BEDARFE_PREISE_QUOTE_" localSheetId="18">[23]Import!$B$104:$L$104</definedName>
    <definedName name="FS_F_VW_01_35097_4_37_43249__JV_FS_BEDARFE_PREISE_QUOTE_" localSheetId="16">[23]Import!$B$104:$L$104</definedName>
    <definedName name="FS_F_VW_01_35097_4_37_43249__JV_FS_BEDARFE_PREISE_QUOTE_" localSheetId="21">[23]Import!$B$104:$L$104</definedName>
    <definedName name="FS_F_VW_01_35097_4_37_43249__JV_FS_BEDARFE_PREISE_QUOTE_" localSheetId="20">[23]Import!$B$104:$L$104</definedName>
    <definedName name="FS_F_VW_01_35097_4_37_43249__JV_FS_BEDARFE_PREISE_QUOTE_">[22]Import!$B$104:$L$104</definedName>
    <definedName name="FS_F_VW_01_35097_4_38597__JV_FS_RV_AVG_PROTODATA_" localSheetId="18">[23]Import!$B$556:$E$556</definedName>
    <definedName name="FS_F_VW_01_35097_4_38597__JV_FS_RV_AVG_PROTODATA_" localSheetId="16">[23]Import!$B$556:$E$556</definedName>
    <definedName name="FS_F_VW_01_35097_4_38597__JV_FS_RV_AVG_PROTODATA_" localSheetId="21">[23]Import!$B$556:$E$556</definedName>
    <definedName name="FS_F_VW_01_35097_4_38597__JV_FS_RV_AVG_PROTODATA_" localSheetId="20">[23]Import!$B$556:$E$556</definedName>
    <definedName name="FS_F_VW_01_35097_4_38597__JV_FS_RV_AVG_PROTODATA_">[22]Import!$B$556:$E$556</definedName>
    <definedName name="FS_F_VW_01_35097_4_38597_1__JV_FS_BAUSTUFE_ANGEBOTE_WAE_" localSheetId="18">[23]Import!$B$424:$E$424</definedName>
    <definedName name="FS_F_VW_01_35097_4_38597_1__JV_FS_BAUSTUFE_ANGEBOTE_WAE_" localSheetId="16">[23]Import!$B$424:$E$424</definedName>
    <definedName name="FS_F_VW_01_35097_4_38597_1__JV_FS_BAUSTUFE_ANGEBOTE_WAE_" localSheetId="21">[23]Import!$B$424:$E$424</definedName>
    <definedName name="FS_F_VW_01_35097_4_38597_1__JV_FS_BAUSTUFE_ANGEBOTE_WAE_" localSheetId="20">[23]Import!$B$424:$E$424</definedName>
    <definedName name="FS_F_VW_01_35097_4_38597_1__JV_FS_BAUSTUFE_ANGEBOTE_WAE_">[22]Import!$B$424:$E$424</definedName>
    <definedName name="FS_F_VW_01_35097_4_38597_2__JV_FS_BAUSTUFE_ANGEBOTE_WAE_" localSheetId="18">[23]Import!$B$425:$E$425</definedName>
    <definedName name="FS_F_VW_01_35097_4_38597_2__JV_FS_BAUSTUFE_ANGEBOTE_WAE_" localSheetId="16">[23]Import!$B$425:$E$425</definedName>
    <definedName name="FS_F_VW_01_35097_4_38597_2__JV_FS_BAUSTUFE_ANGEBOTE_WAE_" localSheetId="21">[23]Import!$B$425:$E$425</definedName>
    <definedName name="FS_F_VW_01_35097_4_38597_2__JV_FS_BAUSTUFE_ANGEBOTE_WAE_" localSheetId="20">[23]Import!$B$425:$E$425</definedName>
    <definedName name="FS_F_VW_01_35097_4_38597_2__JV_FS_BAUSTUFE_ANGEBOTE_WAE_">[22]Import!$B$425:$E$425</definedName>
    <definedName name="FS_F_VW_01_35097_4_38597_EUR__JV_FS_PR_EX_RATES_DATUM_REC_" localSheetId="18">[23]Import!$B$865:$F$865</definedName>
    <definedName name="FS_F_VW_01_35097_4_38597_EUR__JV_FS_PR_EX_RATES_DATUM_REC_" localSheetId="16">[23]Import!$B$865:$F$865</definedName>
    <definedName name="FS_F_VW_01_35097_4_38597_EUR__JV_FS_PR_EX_RATES_DATUM_REC_" localSheetId="21">[23]Import!$B$865:$F$865</definedName>
    <definedName name="FS_F_VW_01_35097_4_38597_EUR__JV_FS_PR_EX_RATES_DATUM_REC_" localSheetId="20">[23]Import!$B$865:$F$865</definedName>
    <definedName name="FS_F_VW_01_35097_4_38597_EUR__JV_FS_PR_EX_RATES_DATUM_REC_">[22]Import!$B$865:$F$865</definedName>
    <definedName name="FS_F_VW_01_35097_4_38597_ZA__JV_FS_BIDDERS_" localSheetId="18">[23]Import!$B$960:$L$960</definedName>
    <definedName name="FS_F_VW_01_35097_4_38597_ZA__JV_FS_BIDDERS_" localSheetId="16">[23]Import!$B$960:$L$960</definedName>
    <definedName name="FS_F_VW_01_35097_4_38597_ZA__JV_FS_BIDDERS_" localSheetId="21">[23]Import!$B$960:$L$960</definedName>
    <definedName name="FS_F_VW_01_35097_4_38597_ZA__JV_FS_BIDDERS_" localSheetId="20">[23]Import!$B$960:$L$960</definedName>
    <definedName name="FS_F_VW_01_35097_4_38597_ZA__JV_FS_BIDDERS_">[22]Import!$B$960:$L$960</definedName>
    <definedName name="FS_F_VW_01_35097_4_43249__JV_FS_ANGEBOTSUEBERSICHT_" localSheetId="18">[23]Import!$B$173:$D$173</definedName>
    <definedName name="FS_F_VW_01_35097_4_43249__JV_FS_ANGEBOTSUEBERSICHT_" localSheetId="16">[23]Import!$B$173:$D$173</definedName>
    <definedName name="FS_F_VW_01_35097_4_43249__JV_FS_ANGEBOTSUEBERSICHT_" localSheetId="21">[23]Import!$B$173:$D$173</definedName>
    <definedName name="FS_F_VW_01_35097_4_43249__JV_FS_ANGEBOTSUEBERSICHT_" localSheetId="20">[23]Import!$B$173:$D$173</definedName>
    <definedName name="FS_F_VW_01_35097_4_43249__JV_FS_ANGEBOTSUEBERSICHT_">[22]Import!$B$173:$D$173</definedName>
    <definedName name="FS_F_VW_01_35097_4_43249__JV_FS_AVG_PRICE_" localSheetId="18">[23]Import!$B$198:$F$198</definedName>
    <definedName name="FS_F_VW_01_35097_4_43249__JV_FS_AVG_PRICE_" localSheetId="16">[23]Import!$B$198:$F$198</definedName>
    <definedName name="FS_F_VW_01_35097_4_43249__JV_FS_AVG_PRICE_" localSheetId="21">[23]Import!$B$198:$F$198</definedName>
    <definedName name="FS_F_VW_01_35097_4_43249__JV_FS_AVG_PRICE_" localSheetId="20">[23]Import!$B$198:$F$198</definedName>
    <definedName name="FS_F_VW_01_35097_4_43249__JV_FS_AVG_PRICE_">[22]Import!$B$198:$F$198</definedName>
    <definedName name="FS_F_VW_01_35097_4_43249__JV_FS_BWERTSHEET_" localSheetId="18">[23]Import!$B$632:$AH$632</definedName>
    <definedName name="FS_F_VW_01_35097_4_43249__JV_FS_BWERTSHEET_" localSheetId="16">[23]Import!$B$632:$AH$632</definedName>
    <definedName name="FS_F_VW_01_35097_4_43249__JV_FS_BWERTSHEET_" localSheetId="21">[23]Import!$B$632:$AH$632</definedName>
    <definedName name="FS_F_VW_01_35097_4_43249__JV_FS_BWERTSHEET_" localSheetId="20">[23]Import!$B$632:$AH$632</definedName>
    <definedName name="FS_F_VW_01_35097_4_43249__JV_FS_BWERTSHEET_">[22]Import!$B$632:$AH$632</definedName>
    <definedName name="FS_F_VW_01_35097_4_43249__JV_FS_COMPARISON_" localSheetId="18">[23]Import!$B$582:$S$582</definedName>
    <definedName name="FS_F_VW_01_35097_4_43249__JV_FS_COMPARISON_" localSheetId="16">[23]Import!$B$582:$S$582</definedName>
    <definedName name="FS_F_VW_01_35097_4_43249__JV_FS_COMPARISON_" localSheetId="21">[23]Import!$B$582:$S$582</definedName>
    <definedName name="FS_F_VW_01_35097_4_43249__JV_FS_COMPARISON_" localSheetId="20">[23]Import!$B$582:$S$582</definedName>
    <definedName name="FS_F_VW_01_35097_4_43249__JV_FS_COMPARISON_">[22]Import!$B$582:$S$582</definedName>
    <definedName name="FS_F_VW_01_35097_4_43249__JV_FS_REC_LIEF_" localSheetId="18">[23]Import!$B$1313:$P$1313</definedName>
    <definedName name="FS_F_VW_01_35097_4_43249__JV_FS_REC_LIEF_" localSheetId="16">[23]Import!$B$1313:$P$1313</definedName>
    <definedName name="FS_F_VW_01_35097_4_43249__JV_FS_REC_LIEF_" localSheetId="21">[23]Import!$B$1313:$P$1313</definedName>
    <definedName name="FS_F_VW_01_35097_4_43249__JV_FS_REC_LIEF_" localSheetId="20">[23]Import!$B$1313:$P$1313</definedName>
    <definedName name="FS_F_VW_01_35097_4_43249__JV_FS_REC_LIEF_">[22]Import!$B$1313:$P$1313</definedName>
    <definedName name="FS_F_VW_01_35097_4_43249__JV_FS_RV_AVG_PROTODATA_" localSheetId="18">[23]Import!$B$557:$E$557</definedName>
    <definedName name="FS_F_VW_01_35097_4_43249__JV_FS_RV_AVG_PROTODATA_" localSheetId="16">[23]Import!$B$557:$E$557</definedName>
    <definedName name="FS_F_VW_01_35097_4_43249__JV_FS_RV_AVG_PROTODATA_" localSheetId="21">[23]Import!$B$557:$E$557</definedName>
    <definedName name="FS_F_VW_01_35097_4_43249__JV_FS_RV_AVG_PROTODATA_" localSheetId="20">[23]Import!$B$557:$E$557</definedName>
    <definedName name="FS_F_VW_01_35097_4_43249__JV_FS_RV_AVG_PROTODATA_">[22]Import!$B$557:$E$557</definedName>
    <definedName name="FS_F_VW_01_35097_4_43249__JV_FS_RV_LTERM_PNACHLASS_" localSheetId="18">[23]Import!$B$607:$X$607</definedName>
    <definedName name="FS_F_VW_01_35097_4_43249__JV_FS_RV_LTERM_PNACHLASS_" localSheetId="16">[23]Import!$B$607:$X$607</definedName>
    <definedName name="FS_F_VW_01_35097_4_43249__JV_FS_RV_LTERM_PNACHLASS_" localSheetId="21">[23]Import!$B$607:$X$607</definedName>
    <definedName name="FS_F_VW_01_35097_4_43249__JV_FS_RV_LTERM_PNACHLASS_" localSheetId="20">[23]Import!$B$607:$X$607</definedName>
    <definedName name="FS_F_VW_01_35097_4_43249__JV_FS_RV_LTERM_PNACHLASS_">[22]Import!$B$607:$X$607</definedName>
    <definedName name="FS_F_VW_01_35097_4_43249_1__JV_FS_BAUSTUFE_ANGEBOTE_WAE_" localSheetId="18">[23]Import!$B$426:$E$426</definedName>
    <definedName name="FS_F_VW_01_35097_4_43249_1__JV_FS_BAUSTUFE_ANGEBOTE_WAE_" localSheetId="16">[23]Import!$B$426:$E$426</definedName>
    <definedName name="FS_F_VW_01_35097_4_43249_1__JV_FS_BAUSTUFE_ANGEBOTE_WAE_" localSheetId="21">[23]Import!$B$426:$E$426</definedName>
    <definedName name="FS_F_VW_01_35097_4_43249_1__JV_FS_BAUSTUFE_ANGEBOTE_WAE_" localSheetId="20">[23]Import!$B$426:$E$426</definedName>
    <definedName name="FS_F_VW_01_35097_4_43249_1__JV_FS_BAUSTUFE_ANGEBOTE_WAE_">[22]Import!$B$426:$E$426</definedName>
    <definedName name="FS_F_VW_01_35097_4_43249_11__JV_FS_REC_" localSheetId="18">[23]Import!$B$1284:$Q$1284</definedName>
    <definedName name="FS_F_VW_01_35097_4_43249_11__JV_FS_REC_" localSheetId="16">[23]Import!$B$1284:$Q$1284</definedName>
    <definedName name="FS_F_VW_01_35097_4_43249_11__JV_FS_REC_" localSheetId="21">[23]Import!$B$1284:$Q$1284</definedName>
    <definedName name="FS_F_VW_01_35097_4_43249_11__JV_FS_REC_" localSheetId="20">[23]Import!$B$1284:$Q$1284</definedName>
    <definedName name="FS_F_VW_01_35097_4_43249_11__JV_FS_REC_">[22]Import!$B$1284:$Q$1284</definedName>
    <definedName name="FS_F_VW_01_35097_4_43249_2__JV_FS_BAUSTUFE_ANGEBOTE_WAE_" localSheetId="18">[23]Import!$B$427:$E$427</definedName>
    <definedName name="FS_F_VW_01_35097_4_43249_2__JV_FS_BAUSTUFE_ANGEBOTE_WAE_" localSheetId="16">[23]Import!$B$427:$E$427</definedName>
    <definedName name="FS_F_VW_01_35097_4_43249_2__JV_FS_BAUSTUFE_ANGEBOTE_WAE_" localSheetId="21">[23]Import!$B$427:$E$427</definedName>
    <definedName name="FS_F_VW_01_35097_4_43249_2__JV_FS_BAUSTUFE_ANGEBOTE_WAE_" localSheetId="20">[23]Import!$B$427:$E$427</definedName>
    <definedName name="FS_F_VW_01_35097_4_43249_2__JV_FS_BAUSTUFE_ANGEBOTE_WAE_">[22]Import!$B$427:$E$427</definedName>
    <definedName name="FS_F_VW_01_35097_4_43249_28__JV_FS_REC_" localSheetId="18">[23]Import!$B$1285:$Q$1285</definedName>
    <definedName name="FS_F_VW_01_35097_4_43249_28__JV_FS_REC_" localSheetId="16">[23]Import!$B$1285:$Q$1285</definedName>
    <definedName name="FS_F_VW_01_35097_4_43249_28__JV_FS_REC_" localSheetId="21">[23]Import!$B$1285:$Q$1285</definedName>
    <definedName name="FS_F_VW_01_35097_4_43249_28__JV_FS_REC_" localSheetId="20">[23]Import!$B$1285:$Q$1285</definedName>
    <definedName name="FS_F_VW_01_35097_4_43249_28__JV_FS_REC_">[22]Import!$B$1285:$Q$1285</definedName>
    <definedName name="FS_F_VW_01_35097_4_43249_37__JV_FS_REC_" localSheetId="18">[23]Import!$B$1286:$Q$1286</definedName>
    <definedName name="FS_F_VW_01_35097_4_43249_37__JV_FS_REC_" localSheetId="16">[23]Import!$B$1286:$Q$1286</definedName>
    <definedName name="FS_F_VW_01_35097_4_43249_37__JV_FS_REC_" localSheetId="21">[23]Import!$B$1286:$Q$1286</definedName>
    <definedName name="FS_F_VW_01_35097_4_43249_37__JV_FS_REC_" localSheetId="20">[23]Import!$B$1286:$Q$1286</definedName>
    <definedName name="FS_F_VW_01_35097_4_43249_37__JV_FS_REC_">[22]Import!$B$1286:$Q$1286</definedName>
    <definedName name="FS_F_VW_01_35097_4_43249_46__JV_FS_REC_" localSheetId="18">[23]Import!$B$1287:$Q$1287</definedName>
    <definedName name="FS_F_VW_01_35097_4_43249_46__JV_FS_REC_" localSheetId="16">[23]Import!$B$1287:$Q$1287</definedName>
    <definedName name="FS_F_VW_01_35097_4_43249_46__JV_FS_REC_" localSheetId="21">[23]Import!$B$1287:$Q$1287</definedName>
    <definedName name="FS_F_VW_01_35097_4_43249_46__JV_FS_REC_" localSheetId="20">[23]Import!$B$1287:$Q$1287</definedName>
    <definedName name="FS_F_VW_01_35097_4_43249_46__JV_FS_REC_">[22]Import!$B$1287:$Q$1287</definedName>
    <definedName name="FS_F_VW_01_35097_4_43249_68__JV_FS_REC_" localSheetId="18">[23]Import!$B$1288:$Q$1288</definedName>
    <definedName name="FS_F_VW_01_35097_4_43249_68__JV_FS_REC_" localSheetId="16">[23]Import!$B$1288:$Q$1288</definedName>
    <definedName name="FS_F_VW_01_35097_4_43249_68__JV_FS_REC_" localSheetId="21">[23]Import!$B$1288:$Q$1288</definedName>
    <definedName name="FS_F_VW_01_35097_4_43249_68__JV_FS_REC_" localSheetId="20">[23]Import!$B$1288:$Q$1288</definedName>
    <definedName name="FS_F_VW_01_35097_4_43249_68__JV_FS_REC_">[22]Import!$B$1288:$Q$1288</definedName>
    <definedName name="FS_F_VW_01_35097_4_43249_EUR__JV_FS_PR_EX_RATES_DATUM_REC_" localSheetId="18">[23]Import!$B$866:$F$866</definedName>
    <definedName name="FS_F_VW_01_35097_4_43249_EUR__JV_FS_PR_EX_RATES_DATUM_REC_" localSheetId="16">[23]Import!$B$866:$F$866</definedName>
    <definedName name="FS_F_VW_01_35097_4_43249_EUR__JV_FS_PR_EX_RATES_DATUM_REC_" localSheetId="21">[23]Import!$B$866:$F$866</definedName>
    <definedName name="FS_F_VW_01_35097_4_43249_EUR__JV_FS_PR_EX_RATES_DATUM_REC_" localSheetId="20">[23]Import!$B$866:$F$866</definedName>
    <definedName name="FS_F_VW_01_35097_4_43249_EUR__JV_FS_PR_EX_RATES_DATUM_REC_">[22]Import!$B$866:$F$866</definedName>
    <definedName name="FS_F_VW_01_35097_4_43249_VW__JV_FS_BIDDERS_" localSheetId="18">[23]Import!$B$977:$L$977</definedName>
    <definedName name="FS_F_VW_01_35097_4_43249_VW__JV_FS_BIDDERS_" localSheetId="16">[23]Import!$B$977:$L$977</definedName>
    <definedName name="FS_F_VW_01_35097_4_43249_VW__JV_FS_BIDDERS_" localSheetId="21">[23]Import!$B$977:$L$977</definedName>
    <definedName name="FS_F_VW_01_35097_4_43249_VW__JV_FS_BIDDERS_" localSheetId="20">[23]Import!$B$977:$L$977</definedName>
    <definedName name="FS_F_VW_01_35097_4_43249_VW__JV_FS_BIDDERS_">[22]Import!$B$977:$L$977</definedName>
    <definedName name="FS_F_VW_01_35097_4_46__JV_FS_BEDARFE_" localSheetId="18">[23]Import!$B$138:$E$138</definedName>
    <definedName name="FS_F_VW_01_35097_4_46__JV_FS_BEDARFE_" localSheetId="16">[23]Import!$B$138:$E$138</definedName>
    <definedName name="FS_F_VW_01_35097_4_46__JV_FS_BEDARFE_" localSheetId="21">[23]Import!$B$138:$E$138</definedName>
    <definedName name="FS_F_VW_01_35097_4_46__JV_FS_BEDARFE_" localSheetId="20">[23]Import!$B$138:$E$138</definedName>
    <definedName name="FS_F_VW_01_35097_4_46__JV_FS_BEDARFE_">[22]Import!$B$138:$E$138</definedName>
    <definedName name="FS_F_VW_01_35097_4_46_13030__JV_FS_BEDARFE_PREISE_QUOTE_" localSheetId="18">[23]Import!$B$106:$L$106</definedName>
    <definedName name="FS_F_VW_01_35097_4_46_13030__JV_FS_BEDARFE_PREISE_QUOTE_" localSheetId="16">[23]Import!$B$106:$L$106</definedName>
    <definedName name="FS_F_VW_01_35097_4_46_13030__JV_FS_BEDARFE_PREISE_QUOTE_" localSheetId="21">[23]Import!$B$106:$L$106</definedName>
    <definedName name="FS_F_VW_01_35097_4_46_13030__JV_FS_BEDARFE_PREISE_QUOTE_" localSheetId="20">[23]Import!$B$106:$L$106</definedName>
    <definedName name="FS_F_VW_01_35097_4_46_13030__JV_FS_BEDARFE_PREISE_QUOTE_">[22]Import!$B$106:$L$106</definedName>
    <definedName name="FS_F_VW_01_35097_4_46_20328__JV_FS_BEDARFE_PREISE_QUOTE_" localSheetId="18">[23]Import!$B$107:$L$107</definedName>
    <definedName name="FS_F_VW_01_35097_4_46_20328__JV_FS_BEDARFE_PREISE_QUOTE_" localSheetId="16">[23]Import!$B$107:$L$107</definedName>
    <definedName name="FS_F_VW_01_35097_4_46_20328__JV_FS_BEDARFE_PREISE_QUOTE_" localSheetId="21">[23]Import!$B$107:$L$107</definedName>
    <definedName name="FS_F_VW_01_35097_4_46_20328__JV_FS_BEDARFE_PREISE_QUOTE_" localSheetId="20">[23]Import!$B$107:$L$107</definedName>
    <definedName name="FS_F_VW_01_35097_4_46_20328__JV_FS_BEDARFE_PREISE_QUOTE_">[22]Import!$B$107:$L$107</definedName>
    <definedName name="FS_F_VW_01_35097_4_46_29344__JV_FS_BEDARFE_PREISE_QUOTE_" localSheetId="18">[23]Import!$B$108:$L$108</definedName>
    <definedName name="FS_F_VW_01_35097_4_46_29344__JV_FS_BEDARFE_PREISE_QUOTE_" localSheetId="16">[23]Import!$B$108:$L$108</definedName>
    <definedName name="FS_F_VW_01_35097_4_46_29344__JV_FS_BEDARFE_PREISE_QUOTE_" localSheetId="21">[23]Import!$B$108:$L$108</definedName>
    <definedName name="FS_F_VW_01_35097_4_46_29344__JV_FS_BEDARFE_PREISE_QUOTE_" localSheetId="20">[23]Import!$B$108:$L$108</definedName>
    <definedName name="FS_F_VW_01_35097_4_46_29344__JV_FS_BEDARFE_PREISE_QUOTE_">[22]Import!$B$108:$L$108</definedName>
    <definedName name="FS_F_VW_01_35097_4_46_2979__JV_FS_BEDARFE_PREISE_QUOTE_" localSheetId="18">[23]Import!$B$105:$L$105</definedName>
    <definedName name="FS_F_VW_01_35097_4_46_2979__JV_FS_BEDARFE_PREISE_QUOTE_" localSheetId="16">[23]Import!$B$105:$L$105</definedName>
    <definedName name="FS_F_VW_01_35097_4_46_2979__JV_FS_BEDARFE_PREISE_QUOTE_" localSheetId="21">[23]Import!$B$105:$L$105</definedName>
    <definedName name="FS_F_VW_01_35097_4_46_2979__JV_FS_BEDARFE_PREISE_QUOTE_" localSheetId="20">[23]Import!$B$105:$L$105</definedName>
    <definedName name="FS_F_VW_01_35097_4_46_2979__JV_FS_BEDARFE_PREISE_QUOTE_">[22]Import!$B$105:$L$105</definedName>
    <definedName name="FS_F_VW_01_35097_4_46_43249__JV_FS_BEDARFE_PREISE_QUOTE_" localSheetId="18">[23]Import!$B$109:$L$109</definedName>
    <definedName name="FS_F_VW_01_35097_4_46_43249__JV_FS_BEDARFE_PREISE_QUOTE_" localSheetId="16">[23]Import!$B$109:$L$109</definedName>
    <definedName name="FS_F_VW_01_35097_4_46_43249__JV_FS_BEDARFE_PREISE_QUOTE_" localSheetId="21">[23]Import!$B$109:$L$109</definedName>
    <definedName name="FS_F_VW_01_35097_4_46_43249__JV_FS_BEDARFE_PREISE_QUOTE_" localSheetId="20">[23]Import!$B$109:$L$109</definedName>
    <definedName name="FS_F_VW_01_35097_4_46_43249__JV_FS_BEDARFE_PREISE_QUOTE_">[22]Import!$B$109:$L$109</definedName>
    <definedName name="FS_F_VW_01_35097_4_68__JV_FS_BEDARFE_" localSheetId="18">[23]Import!$B$139:$E$139</definedName>
    <definedName name="FS_F_VW_01_35097_4_68__JV_FS_BEDARFE_" localSheetId="16">[23]Import!$B$139:$E$139</definedName>
    <definedName name="FS_F_VW_01_35097_4_68__JV_FS_BEDARFE_" localSheetId="21">[23]Import!$B$139:$E$139</definedName>
    <definedName name="FS_F_VW_01_35097_4_68__JV_FS_BEDARFE_" localSheetId="20">[23]Import!$B$139:$E$139</definedName>
    <definedName name="FS_F_VW_01_35097_4_68__JV_FS_BEDARFE_">[22]Import!$B$139:$E$139</definedName>
    <definedName name="FS_F_VW_01_35097_4_68_13030__JV_FS_BEDARFE_PREISE_QUOTE_" localSheetId="18">[23]Import!$B$111:$L$111</definedName>
    <definedName name="FS_F_VW_01_35097_4_68_13030__JV_FS_BEDARFE_PREISE_QUOTE_" localSheetId="16">[23]Import!$B$111:$L$111</definedName>
    <definedName name="FS_F_VW_01_35097_4_68_13030__JV_FS_BEDARFE_PREISE_QUOTE_" localSheetId="21">[23]Import!$B$111:$L$111</definedName>
    <definedName name="FS_F_VW_01_35097_4_68_13030__JV_FS_BEDARFE_PREISE_QUOTE_" localSheetId="20">[23]Import!$B$111:$L$111</definedName>
    <definedName name="FS_F_VW_01_35097_4_68_13030__JV_FS_BEDARFE_PREISE_QUOTE_">[22]Import!$B$111:$L$111</definedName>
    <definedName name="FS_F_VW_01_35097_4_68_20328__JV_FS_BEDARFE_PREISE_QUOTE_" localSheetId="18">[23]Import!$B$112:$L$112</definedName>
    <definedName name="FS_F_VW_01_35097_4_68_20328__JV_FS_BEDARFE_PREISE_QUOTE_" localSheetId="16">[23]Import!$B$112:$L$112</definedName>
    <definedName name="FS_F_VW_01_35097_4_68_20328__JV_FS_BEDARFE_PREISE_QUOTE_" localSheetId="21">[23]Import!$B$112:$L$112</definedName>
    <definedName name="FS_F_VW_01_35097_4_68_20328__JV_FS_BEDARFE_PREISE_QUOTE_" localSheetId="20">[23]Import!$B$112:$L$112</definedName>
    <definedName name="FS_F_VW_01_35097_4_68_20328__JV_FS_BEDARFE_PREISE_QUOTE_">[22]Import!$B$112:$L$112</definedName>
    <definedName name="FS_F_VW_01_35097_4_68_29344__JV_FS_BEDARFE_PREISE_QUOTE_" localSheetId="18">[23]Import!$B$113:$L$113</definedName>
    <definedName name="FS_F_VW_01_35097_4_68_29344__JV_FS_BEDARFE_PREISE_QUOTE_" localSheetId="16">[23]Import!$B$113:$L$113</definedName>
    <definedName name="FS_F_VW_01_35097_4_68_29344__JV_FS_BEDARFE_PREISE_QUOTE_" localSheetId="21">[23]Import!$B$113:$L$113</definedName>
    <definedName name="FS_F_VW_01_35097_4_68_29344__JV_FS_BEDARFE_PREISE_QUOTE_" localSheetId="20">[23]Import!$B$113:$L$113</definedName>
    <definedName name="FS_F_VW_01_35097_4_68_29344__JV_FS_BEDARFE_PREISE_QUOTE_">[22]Import!$B$113:$L$113</definedName>
    <definedName name="FS_F_VW_01_35097_4_68_2979__JV_FS_BEDARFE_PREISE_QUOTE_" localSheetId="18">[23]Import!$B$110:$L$110</definedName>
    <definedName name="FS_F_VW_01_35097_4_68_2979__JV_FS_BEDARFE_PREISE_QUOTE_" localSheetId="16">[23]Import!$B$110:$L$110</definedName>
    <definedName name="FS_F_VW_01_35097_4_68_2979__JV_FS_BEDARFE_PREISE_QUOTE_" localSheetId="21">[23]Import!$B$110:$L$110</definedName>
    <definedName name="FS_F_VW_01_35097_4_68_2979__JV_FS_BEDARFE_PREISE_QUOTE_" localSheetId="20">[23]Import!$B$110:$L$110</definedName>
    <definedName name="FS_F_VW_01_35097_4_68_2979__JV_FS_BEDARFE_PREISE_QUOTE_">[22]Import!$B$110:$L$110</definedName>
    <definedName name="FS_F_VW_01_35097_4_68_43249__JV_FS_BEDARFE_PREISE_QUOTE_" localSheetId="18">[23]Import!$B$114:$L$114</definedName>
    <definedName name="FS_F_VW_01_35097_4_68_43249__JV_FS_BEDARFE_PREISE_QUOTE_" localSheetId="16">[23]Import!$B$114:$L$114</definedName>
    <definedName name="FS_F_VW_01_35097_4_68_43249__JV_FS_BEDARFE_PREISE_QUOTE_" localSheetId="21">[23]Import!$B$114:$L$114</definedName>
    <definedName name="FS_F_VW_01_35097_4_68_43249__JV_FS_BEDARFE_PREISE_QUOTE_" localSheetId="20">[23]Import!$B$114:$L$114</definedName>
    <definedName name="FS_F_VW_01_35097_4_68_43249__JV_FS_BEDARFE_PREISE_QUOTE_">[22]Import!$B$114:$L$114</definedName>
    <definedName name="FS_F_VW_01_35097_4_8319__JV_FS_RV_AVG_PROTODATA_" localSheetId="18">[23]Import!$B$538:$E$538</definedName>
    <definedName name="FS_F_VW_01_35097_4_8319__JV_FS_RV_AVG_PROTODATA_" localSheetId="16">[23]Import!$B$538:$E$538</definedName>
    <definedName name="FS_F_VW_01_35097_4_8319__JV_FS_RV_AVG_PROTODATA_" localSheetId="21">[23]Import!$B$538:$E$538</definedName>
    <definedName name="FS_F_VW_01_35097_4_8319__JV_FS_RV_AVG_PROTODATA_" localSheetId="20">[23]Import!$B$538:$E$538</definedName>
    <definedName name="FS_F_VW_01_35097_4_8319__JV_FS_RV_AVG_PROTODATA_">[22]Import!$B$538:$E$538</definedName>
    <definedName name="FS_F_VW_01_35097_4_8319_1__JV_FS_BAUSTUFE_ANGEBOTE_WAE_" localSheetId="18">[23]Import!$B$388:$E$388</definedName>
    <definedName name="FS_F_VW_01_35097_4_8319_1__JV_FS_BAUSTUFE_ANGEBOTE_WAE_" localSheetId="16">[23]Import!$B$388:$E$388</definedName>
    <definedName name="FS_F_VW_01_35097_4_8319_1__JV_FS_BAUSTUFE_ANGEBOTE_WAE_" localSheetId="21">[23]Import!$B$388:$E$388</definedName>
    <definedName name="FS_F_VW_01_35097_4_8319_1__JV_FS_BAUSTUFE_ANGEBOTE_WAE_" localSheetId="20">[23]Import!$B$388:$E$388</definedName>
    <definedName name="FS_F_VW_01_35097_4_8319_1__JV_FS_BAUSTUFE_ANGEBOTE_WAE_">[22]Import!$B$388:$E$388</definedName>
    <definedName name="FS_F_VW_01_35097_4_8319_2__JV_FS_BAUSTUFE_ANGEBOTE_WAE_" localSheetId="18">[23]Import!$B$389:$E$389</definedName>
    <definedName name="FS_F_VW_01_35097_4_8319_2__JV_FS_BAUSTUFE_ANGEBOTE_WAE_" localSheetId="16">[23]Import!$B$389:$E$389</definedName>
    <definedName name="FS_F_VW_01_35097_4_8319_2__JV_FS_BAUSTUFE_ANGEBOTE_WAE_" localSheetId="21">[23]Import!$B$389:$E$389</definedName>
    <definedName name="FS_F_VW_01_35097_4_8319_2__JV_FS_BAUSTUFE_ANGEBOTE_WAE_" localSheetId="20">[23]Import!$B$389:$E$389</definedName>
    <definedName name="FS_F_VW_01_35097_4_8319_2__JV_FS_BAUSTUFE_ANGEBOTE_WAE_">[22]Import!$B$389:$E$389</definedName>
    <definedName name="FS_F_VW_01_35097_4_8319_EUR__JV_FS_PR_EX_RATES_DATUM_REC_" localSheetId="18">[23]Import!$B$847:$F$847</definedName>
    <definedName name="FS_F_VW_01_35097_4_8319_EUR__JV_FS_PR_EX_RATES_DATUM_REC_" localSheetId="16">[23]Import!$B$847:$F$847</definedName>
    <definedName name="FS_F_VW_01_35097_4_8319_EUR__JV_FS_PR_EX_RATES_DATUM_REC_" localSheetId="21">[23]Import!$B$847:$F$847</definedName>
    <definedName name="FS_F_VW_01_35097_4_8319_EUR__JV_FS_PR_EX_RATES_DATUM_REC_" localSheetId="20">[23]Import!$B$847:$F$847</definedName>
    <definedName name="FS_F_VW_01_35097_4_8319_EUR__JV_FS_PR_EX_RATES_DATUM_REC_">[22]Import!$B$847:$F$847</definedName>
    <definedName name="FS_F_VW_01_35097_4_8319_VW__JV_FS_BIDDERS_" localSheetId="18">[23]Import!$B$974:$L$974</definedName>
    <definedName name="FS_F_VW_01_35097_4_8319_VW__JV_FS_BIDDERS_" localSheetId="16">[23]Import!$B$974:$L$974</definedName>
    <definedName name="FS_F_VW_01_35097_4_8319_VW__JV_FS_BIDDERS_" localSheetId="21">[23]Import!$B$974:$L$974</definedName>
    <definedName name="FS_F_VW_01_35097_4_8319_VW__JV_FS_BIDDERS_" localSheetId="20">[23]Import!$B$974:$L$974</definedName>
    <definedName name="FS_F_VW_01_35097_4_8319_VW__JV_FS_BIDDERS_">[22]Import!$B$974:$L$974</definedName>
    <definedName name="FS_F_VW_01_35097_4_EUR_11330__JV_FS_PR_EX_RATES_DATUM_COMP_" localSheetId="18">[23]Import!$B$722:$F$722</definedName>
    <definedName name="FS_F_VW_01_35097_4_EUR_11330__JV_FS_PR_EX_RATES_DATUM_COMP_" localSheetId="16">[23]Import!$B$722:$F$722</definedName>
    <definedName name="FS_F_VW_01_35097_4_EUR_11330__JV_FS_PR_EX_RATES_DATUM_COMP_" localSheetId="21">[23]Import!$B$722:$F$722</definedName>
    <definedName name="FS_F_VW_01_35097_4_EUR_11330__JV_FS_PR_EX_RATES_DATUM_COMP_" localSheetId="20">[23]Import!$B$722:$F$722</definedName>
    <definedName name="FS_F_VW_01_35097_4_EUR_11330__JV_FS_PR_EX_RATES_DATUM_COMP_">[22]Import!$B$722:$F$722</definedName>
    <definedName name="FS_F_VW_01_35097_4_EUR_11451__JV_FS_PR_EX_RATES_DATUM_COMP_" localSheetId="18">[23]Import!$B$723:$F$723</definedName>
    <definedName name="FS_F_VW_01_35097_4_EUR_11451__JV_FS_PR_EX_RATES_DATUM_COMP_" localSheetId="16">[23]Import!$B$723:$F$723</definedName>
    <definedName name="FS_F_VW_01_35097_4_EUR_11451__JV_FS_PR_EX_RATES_DATUM_COMP_" localSheetId="21">[23]Import!$B$723:$F$723</definedName>
    <definedName name="FS_F_VW_01_35097_4_EUR_11451__JV_FS_PR_EX_RATES_DATUM_COMP_" localSheetId="20">[23]Import!$B$723:$F$723</definedName>
    <definedName name="FS_F_VW_01_35097_4_EUR_11451__JV_FS_PR_EX_RATES_DATUM_COMP_">[22]Import!$B$723:$F$723</definedName>
    <definedName name="FS_F_VW_01_35097_4_EUR_13030__JV_FS_PR_EX_RATES_DATUM_COMP_" localSheetId="18">[23]Import!$B$745:$F$745</definedName>
    <definedName name="FS_F_VW_01_35097_4_EUR_13030__JV_FS_PR_EX_RATES_DATUM_COMP_" localSheetId="16">[23]Import!$B$745:$F$745</definedName>
    <definedName name="FS_F_VW_01_35097_4_EUR_13030__JV_FS_PR_EX_RATES_DATUM_COMP_" localSheetId="21">[23]Import!$B$745:$F$745</definedName>
    <definedName name="FS_F_VW_01_35097_4_EUR_13030__JV_FS_PR_EX_RATES_DATUM_COMP_" localSheetId="20">[23]Import!$B$745:$F$745</definedName>
    <definedName name="FS_F_VW_01_35097_4_EUR_13030__JV_FS_PR_EX_RATES_DATUM_COMP_">[22]Import!$B$745:$F$745</definedName>
    <definedName name="FS_F_VW_01_35097_4_EUR_1328__JV_FS_PR_EX_RATES_DATUM_COMP_" localSheetId="18">[23]Import!$B$725:$F$725</definedName>
    <definedName name="FS_F_VW_01_35097_4_EUR_1328__JV_FS_PR_EX_RATES_DATUM_COMP_" localSheetId="16">[23]Import!$B$725:$F$725</definedName>
    <definedName name="FS_F_VW_01_35097_4_EUR_1328__JV_FS_PR_EX_RATES_DATUM_COMP_" localSheetId="21">[23]Import!$B$725:$F$725</definedName>
    <definedName name="FS_F_VW_01_35097_4_EUR_1328__JV_FS_PR_EX_RATES_DATUM_COMP_" localSheetId="20">[23]Import!$B$725:$F$725</definedName>
    <definedName name="FS_F_VW_01_35097_4_EUR_1328__JV_FS_PR_EX_RATES_DATUM_COMP_">[22]Import!$B$725:$F$725</definedName>
    <definedName name="FS_F_VW_01_35097_4_EUR_1462__JV_FS_PR_EX_RATES_DATUM_COMP_" localSheetId="18">[23]Import!$B$726:$F$726</definedName>
    <definedName name="FS_F_VW_01_35097_4_EUR_1462__JV_FS_PR_EX_RATES_DATUM_COMP_" localSheetId="16">[23]Import!$B$726:$F$726</definedName>
    <definedName name="FS_F_VW_01_35097_4_EUR_1462__JV_FS_PR_EX_RATES_DATUM_COMP_" localSheetId="21">[23]Import!$B$726:$F$726</definedName>
    <definedName name="FS_F_VW_01_35097_4_EUR_1462__JV_FS_PR_EX_RATES_DATUM_COMP_" localSheetId="20">[23]Import!$B$726:$F$726</definedName>
    <definedName name="FS_F_VW_01_35097_4_EUR_1462__JV_FS_PR_EX_RATES_DATUM_COMP_">[22]Import!$B$726:$F$726</definedName>
    <definedName name="FS_F_VW_01_35097_4_EUR_15245__JV_FS_PR_EX_RATES_DATUM_COMP_" localSheetId="18">[23]Import!$B$734:$F$734</definedName>
    <definedName name="FS_F_VW_01_35097_4_EUR_15245__JV_FS_PR_EX_RATES_DATUM_COMP_" localSheetId="16">[23]Import!$B$734:$F$734</definedName>
    <definedName name="FS_F_VW_01_35097_4_EUR_15245__JV_FS_PR_EX_RATES_DATUM_COMP_" localSheetId="21">[23]Import!$B$734:$F$734</definedName>
    <definedName name="FS_F_VW_01_35097_4_EUR_15245__JV_FS_PR_EX_RATES_DATUM_COMP_" localSheetId="20">[23]Import!$B$734:$F$734</definedName>
    <definedName name="FS_F_VW_01_35097_4_EUR_15245__JV_FS_PR_EX_RATES_DATUM_COMP_">[22]Import!$B$734:$F$734</definedName>
    <definedName name="FS_F_VW_01_35097_4_EUR_159__JV_FS_PR_EX_RATES_DATUM_COMP_" localSheetId="18">[23]Import!$B$735:$F$735</definedName>
    <definedName name="FS_F_VW_01_35097_4_EUR_159__JV_FS_PR_EX_RATES_DATUM_COMP_" localSheetId="16">[23]Import!$B$735:$F$735</definedName>
    <definedName name="FS_F_VW_01_35097_4_EUR_159__JV_FS_PR_EX_RATES_DATUM_COMP_" localSheetId="21">[23]Import!$B$735:$F$735</definedName>
    <definedName name="FS_F_VW_01_35097_4_EUR_159__JV_FS_PR_EX_RATES_DATUM_COMP_" localSheetId="20">[23]Import!$B$735:$F$735</definedName>
    <definedName name="FS_F_VW_01_35097_4_EUR_159__JV_FS_PR_EX_RATES_DATUM_COMP_">[22]Import!$B$735:$F$735</definedName>
    <definedName name="FS_F_VW_01_35097_4_EUR_18244__JV_FS_PR_EX_RATES_DATUM_COMP_" localSheetId="18">[23]Import!$B$729:$F$729</definedName>
    <definedName name="FS_F_VW_01_35097_4_EUR_18244__JV_FS_PR_EX_RATES_DATUM_COMP_" localSheetId="16">[23]Import!$B$729:$F$729</definedName>
    <definedName name="FS_F_VW_01_35097_4_EUR_18244__JV_FS_PR_EX_RATES_DATUM_COMP_" localSheetId="21">[23]Import!$B$729:$F$729</definedName>
    <definedName name="FS_F_VW_01_35097_4_EUR_18244__JV_FS_PR_EX_RATES_DATUM_COMP_" localSheetId="20">[23]Import!$B$729:$F$729</definedName>
    <definedName name="FS_F_VW_01_35097_4_EUR_18244__JV_FS_PR_EX_RATES_DATUM_COMP_">[22]Import!$B$729:$F$729</definedName>
    <definedName name="FS_F_VW_01_35097_4_EUR_18245__JV_FS_PR_EX_RATES_DATUM_COMP_" localSheetId="18">[23]Import!$B$730:$F$730</definedName>
    <definedName name="FS_F_VW_01_35097_4_EUR_18245__JV_FS_PR_EX_RATES_DATUM_COMP_" localSheetId="16">[23]Import!$B$730:$F$730</definedName>
    <definedName name="FS_F_VW_01_35097_4_EUR_18245__JV_FS_PR_EX_RATES_DATUM_COMP_" localSheetId="21">[23]Import!$B$730:$F$730</definedName>
    <definedName name="FS_F_VW_01_35097_4_EUR_18245__JV_FS_PR_EX_RATES_DATUM_COMP_" localSheetId="20">[23]Import!$B$730:$F$730</definedName>
    <definedName name="FS_F_VW_01_35097_4_EUR_18245__JV_FS_PR_EX_RATES_DATUM_COMP_">[22]Import!$B$730:$F$730</definedName>
    <definedName name="FS_F_VW_01_35097_4_EUR_19964__JV_FS_PR_EX_RATES_DATUM_COMP_" localSheetId="18">[23]Import!$B$737:$F$737</definedName>
    <definedName name="FS_F_VW_01_35097_4_EUR_19964__JV_FS_PR_EX_RATES_DATUM_COMP_" localSheetId="16">[23]Import!$B$737:$F$737</definedName>
    <definedName name="FS_F_VW_01_35097_4_EUR_19964__JV_FS_PR_EX_RATES_DATUM_COMP_" localSheetId="21">[23]Import!$B$737:$F$737</definedName>
    <definedName name="FS_F_VW_01_35097_4_EUR_19964__JV_FS_PR_EX_RATES_DATUM_COMP_" localSheetId="20">[23]Import!$B$737:$F$737</definedName>
    <definedName name="FS_F_VW_01_35097_4_EUR_19964__JV_FS_PR_EX_RATES_DATUM_COMP_">[22]Import!$B$737:$F$737</definedName>
    <definedName name="FS_F_VW_01_35097_4_EUR_20328__JV_FS_PR_EX_RATES_DATUM_COMP_" localSheetId="18">[23]Import!$B$746:$F$746</definedName>
    <definedName name="FS_F_VW_01_35097_4_EUR_20328__JV_FS_PR_EX_RATES_DATUM_COMP_" localSheetId="16">[23]Import!$B$746:$F$746</definedName>
    <definedName name="FS_F_VW_01_35097_4_EUR_20328__JV_FS_PR_EX_RATES_DATUM_COMP_" localSheetId="21">[23]Import!$B$746:$F$746</definedName>
    <definedName name="FS_F_VW_01_35097_4_EUR_20328__JV_FS_PR_EX_RATES_DATUM_COMP_" localSheetId="20">[23]Import!$B$746:$F$746</definedName>
    <definedName name="FS_F_VW_01_35097_4_EUR_20328__JV_FS_PR_EX_RATES_DATUM_COMP_">[22]Import!$B$746:$F$746</definedName>
    <definedName name="FS_F_VW_01_35097_4_EUR_2261__JV_FS_PR_EX_RATES_DATUM_COMP_" localSheetId="18">[23]Import!$B$742:$F$742</definedName>
    <definedName name="FS_F_VW_01_35097_4_EUR_2261__JV_FS_PR_EX_RATES_DATUM_COMP_" localSheetId="16">[23]Import!$B$742:$F$742</definedName>
    <definedName name="FS_F_VW_01_35097_4_EUR_2261__JV_FS_PR_EX_RATES_DATUM_COMP_" localSheetId="21">[23]Import!$B$742:$F$742</definedName>
    <definedName name="FS_F_VW_01_35097_4_EUR_2261__JV_FS_PR_EX_RATES_DATUM_COMP_" localSheetId="20">[23]Import!$B$742:$F$742</definedName>
    <definedName name="FS_F_VW_01_35097_4_EUR_2261__JV_FS_PR_EX_RATES_DATUM_COMP_">[22]Import!$B$742:$F$742</definedName>
    <definedName name="FS_F_VW_01_35097_4_EUR_23586__JV_FS_PR_EX_RATES_DATUM_COMP_" localSheetId="18">[23]Import!$B$728:$F$728</definedName>
    <definedName name="FS_F_VW_01_35097_4_EUR_23586__JV_FS_PR_EX_RATES_DATUM_COMP_" localSheetId="16">[23]Import!$B$728:$F$728</definedName>
    <definedName name="FS_F_VW_01_35097_4_EUR_23586__JV_FS_PR_EX_RATES_DATUM_COMP_" localSheetId="21">[23]Import!$B$728:$F$728</definedName>
    <definedName name="FS_F_VW_01_35097_4_EUR_23586__JV_FS_PR_EX_RATES_DATUM_COMP_" localSheetId="20">[23]Import!$B$728:$F$728</definedName>
    <definedName name="FS_F_VW_01_35097_4_EUR_23586__JV_FS_PR_EX_RATES_DATUM_COMP_">[22]Import!$B$728:$F$728</definedName>
    <definedName name="FS_F_VW_01_35097_4_EUR_24968__JV_FS_PR_EX_RATES_DATUM_COMP_" localSheetId="18">[23]Import!$B$738:$F$738</definedName>
    <definedName name="FS_F_VW_01_35097_4_EUR_24968__JV_FS_PR_EX_RATES_DATUM_COMP_" localSheetId="16">[23]Import!$B$738:$F$738</definedName>
    <definedName name="FS_F_VW_01_35097_4_EUR_24968__JV_FS_PR_EX_RATES_DATUM_COMP_" localSheetId="21">[23]Import!$B$738:$F$738</definedName>
    <definedName name="FS_F_VW_01_35097_4_EUR_24968__JV_FS_PR_EX_RATES_DATUM_COMP_" localSheetId="20">[23]Import!$B$738:$F$738</definedName>
    <definedName name="FS_F_VW_01_35097_4_EUR_24968__JV_FS_PR_EX_RATES_DATUM_COMP_">[22]Import!$B$738:$F$738</definedName>
    <definedName name="FS_F_VW_01_35097_4_EUR_24969__JV_FS_PR_EX_RATES_DATUM_COMP_" localSheetId="18">[23]Import!$B$739:$F$739</definedName>
    <definedName name="FS_F_VW_01_35097_4_EUR_24969__JV_FS_PR_EX_RATES_DATUM_COMP_" localSheetId="16">[23]Import!$B$739:$F$739</definedName>
    <definedName name="FS_F_VW_01_35097_4_EUR_24969__JV_FS_PR_EX_RATES_DATUM_COMP_" localSheetId="21">[23]Import!$B$739:$F$739</definedName>
    <definedName name="FS_F_VW_01_35097_4_EUR_24969__JV_FS_PR_EX_RATES_DATUM_COMP_" localSheetId="20">[23]Import!$B$739:$F$739</definedName>
    <definedName name="FS_F_VW_01_35097_4_EUR_24969__JV_FS_PR_EX_RATES_DATUM_COMP_">[22]Import!$B$739:$F$739</definedName>
    <definedName name="FS_F_VW_01_35097_4_EUR_25756__JV_FS_PR_EX_RATES_DATUM_COMP_" localSheetId="18">[23]Import!$B$731:$F$731</definedName>
    <definedName name="FS_F_VW_01_35097_4_EUR_25756__JV_FS_PR_EX_RATES_DATUM_COMP_" localSheetId="16">[23]Import!$B$731:$F$731</definedName>
    <definedName name="FS_F_VW_01_35097_4_EUR_25756__JV_FS_PR_EX_RATES_DATUM_COMP_" localSheetId="21">[23]Import!$B$731:$F$731</definedName>
    <definedName name="FS_F_VW_01_35097_4_EUR_25756__JV_FS_PR_EX_RATES_DATUM_COMP_" localSheetId="20">[23]Import!$B$731:$F$731</definedName>
    <definedName name="FS_F_VW_01_35097_4_EUR_25756__JV_FS_PR_EX_RATES_DATUM_COMP_">[22]Import!$B$731:$F$731</definedName>
    <definedName name="FS_F_VW_01_35097_4_EUR_2609__JV_FS_PR_EX_RATES_DATUM_COMP_" localSheetId="18">[23]Import!$B$732:$F$732</definedName>
    <definedName name="FS_F_VW_01_35097_4_EUR_2609__JV_FS_PR_EX_RATES_DATUM_COMP_" localSheetId="16">[23]Import!$B$732:$F$732</definedName>
    <definedName name="FS_F_VW_01_35097_4_EUR_2609__JV_FS_PR_EX_RATES_DATUM_COMP_" localSheetId="21">[23]Import!$B$732:$F$732</definedName>
    <definedName name="FS_F_VW_01_35097_4_EUR_2609__JV_FS_PR_EX_RATES_DATUM_COMP_" localSheetId="20">[23]Import!$B$732:$F$732</definedName>
    <definedName name="FS_F_VW_01_35097_4_EUR_2609__JV_FS_PR_EX_RATES_DATUM_COMP_">[22]Import!$B$732:$F$732</definedName>
    <definedName name="FS_F_VW_01_35097_4_EUR_27724__JV_FS_PR_EX_RATES_DATUM_COMP_" localSheetId="18">[23]Import!$B$740:$F$740</definedName>
    <definedName name="FS_F_VW_01_35097_4_EUR_27724__JV_FS_PR_EX_RATES_DATUM_COMP_" localSheetId="16">[23]Import!$B$740:$F$740</definedName>
    <definedName name="FS_F_VW_01_35097_4_EUR_27724__JV_FS_PR_EX_RATES_DATUM_COMP_" localSheetId="21">[23]Import!$B$740:$F$740</definedName>
    <definedName name="FS_F_VW_01_35097_4_EUR_27724__JV_FS_PR_EX_RATES_DATUM_COMP_" localSheetId="20">[23]Import!$B$740:$F$740</definedName>
    <definedName name="FS_F_VW_01_35097_4_EUR_27724__JV_FS_PR_EX_RATES_DATUM_COMP_">[22]Import!$B$740:$F$740</definedName>
    <definedName name="FS_F_VW_01_35097_4_EUR_27909__JV_FS_PR_EX_RATES_DATUM_COMP_" localSheetId="18">[23]Import!$B$741:$F$741</definedName>
    <definedName name="FS_F_VW_01_35097_4_EUR_27909__JV_FS_PR_EX_RATES_DATUM_COMP_" localSheetId="16">[23]Import!$B$741:$F$741</definedName>
    <definedName name="FS_F_VW_01_35097_4_EUR_27909__JV_FS_PR_EX_RATES_DATUM_COMP_" localSheetId="21">[23]Import!$B$741:$F$741</definedName>
    <definedName name="FS_F_VW_01_35097_4_EUR_27909__JV_FS_PR_EX_RATES_DATUM_COMP_" localSheetId="20">[23]Import!$B$741:$F$741</definedName>
    <definedName name="FS_F_VW_01_35097_4_EUR_27909__JV_FS_PR_EX_RATES_DATUM_COMP_">[22]Import!$B$741:$F$741</definedName>
    <definedName name="FS_F_VW_01_35097_4_EUR_28671__JV_FS_PR_EX_RATES_DATUM_COMP_" localSheetId="18">[23]Import!$B$724:$F$724</definedName>
    <definedName name="FS_F_VW_01_35097_4_EUR_28671__JV_FS_PR_EX_RATES_DATUM_COMP_" localSheetId="16">[23]Import!$B$724:$F$724</definedName>
    <definedName name="FS_F_VW_01_35097_4_EUR_28671__JV_FS_PR_EX_RATES_DATUM_COMP_" localSheetId="21">[23]Import!$B$724:$F$724</definedName>
    <definedName name="FS_F_VW_01_35097_4_EUR_28671__JV_FS_PR_EX_RATES_DATUM_COMP_" localSheetId="20">[23]Import!$B$724:$F$724</definedName>
    <definedName name="FS_F_VW_01_35097_4_EUR_28671__JV_FS_PR_EX_RATES_DATUM_COMP_">[22]Import!$B$724:$F$724</definedName>
    <definedName name="FS_F_VW_01_35097_4_EUR_28746__JV_FS_PR_EX_RATES_DATUM_COMP_" localSheetId="18">[23]Import!$B$727:$F$727</definedName>
    <definedName name="FS_F_VW_01_35097_4_EUR_28746__JV_FS_PR_EX_RATES_DATUM_COMP_" localSheetId="16">[23]Import!$B$727:$F$727</definedName>
    <definedName name="FS_F_VW_01_35097_4_EUR_28746__JV_FS_PR_EX_RATES_DATUM_COMP_" localSheetId="21">[23]Import!$B$727:$F$727</definedName>
    <definedName name="FS_F_VW_01_35097_4_EUR_28746__JV_FS_PR_EX_RATES_DATUM_COMP_" localSheetId="20">[23]Import!$B$727:$F$727</definedName>
    <definedName name="FS_F_VW_01_35097_4_EUR_28746__JV_FS_PR_EX_RATES_DATUM_COMP_">[22]Import!$B$727:$F$727</definedName>
    <definedName name="FS_F_VW_01_35097_4_EUR_29344__JV_FS_PR_EX_RATES_DATUM_COMP_" localSheetId="18">[23]Import!$B$747:$F$747</definedName>
    <definedName name="FS_F_VW_01_35097_4_EUR_29344__JV_FS_PR_EX_RATES_DATUM_COMP_" localSheetId="16">[23]Import!$B$747:$F$747</definedName>
    <definedName name="FS_F_VW_01_35097_4_EUR_29344__JV_FS_PR_EX_RATES_DATUM_COMP_" localSheetId="21">[23]Import!$B$747:$F$747</definedName>
    <definedName name="FS_F_VW_01_35097_4_EUR_29344__JV_FS_PR_EX_RATES_DATUM_COMP_" localSheetId="20">[23]Import!$B$747:$F$747</definedName>
    <definedName name="FS_F_VW_01_35097_4_EUR_29344__JV_FS_PR_EX_RATES_DATUM_COMP_">[22]Import!$B$747:$F$747</definedName>
    <definedName name="FS_F_VW_01_35097_4_EUR_2979__JV_FS_PR_EX_RATES_DATUM_COMP_" localSheetId="18">[23]Import!$B$743:$F$743</definedName>
    <definedName name="FS_F_VW_01_35097_4_EUR_2979__JV_FS_PR_EX_RATES_DATUM_COMP_" localSheetId="16">[23]Import!$B$743:$F$743</definedName>
    <definedName name="FS_F_VW_01_35097_4_EUR_2979__JV_FS_PR_EX_RATES_DATUM_COMP_" localSheetId="21">[23]Import!$B$743:$F$743</definedName>
    <definedName name="FS_F_VW_01_35097_4_EUR_2979__JV_FS_PR_EX_RATES_DATUM_COMP_" localSheetId="20">[23]Import!$B$743:$F$743</definedName>
    <definedName name="FS_F_VW_01_35097_4_EUR_2979__JV_FS_PR_EX_RATES_DATUM_COMP_">[22]Import!$B$743:$F$743</definedName>
    <definedName name="FS_F_VW_01_35097_4_EUR_316__JV_FS_PR_EX_RATES_DATUM_COMP_" localSheetId="18">[23]Import!$B$733:$F$733</definedName>
    <definedName name="FS_F_VW_01_35097_4_EUR_316__JV_FS_PR_EX_RATES_DATUM_COMP_" localSheetId="16">[23]Import!$B$733:$F$733</definedName>
    <definedName name="FS_F_VW_01_35097_4_EUR_316__JV_FS_PR_EX_RATES_DATUM_COMP_" localSheetId="21">[23]Import!$B$733:$F$733</definedName>
    <definedName name="FS_F_VW_01_35097_4_EUR_316__JV_FS_PR_EX_RATES_DATUM_COMP_" localSheetId="20">[23]Import!$B$733:$F$733</definedName>
    <definedName name="FS_F_VW_01_35097_4_EUR_316__JV_FS_PR_EX_RATES_DATUM_COMP_">[22]Import!$B$733:$F$733</definedName>
    <definedName name="FS_F_VW_01_35097_4_EUR_3478__JV_FS_PR_EX_RATES_DATUM_COMP_" localSheetId="18">[23]Import!$B$736:$F$736</definedName>
    <definedName name="FS_F_VW_01_35097_4_EUR_3478__JV_FS_PR_EX_RATES_DATUM_COMP_" localSheetId="16">[23]Import!$B$736:$F$736</definedName>
    <definedName name="FS_F_VW_01_35097_4_EUR_3478__JV_FS_PR_EX_RATES_DATUM_COMP_" localSheetId="21">[23]Import!$B$736:$F$736</definedName>
    <definedName name="FS_F_VW_01_35097_4_EUR_3478__JV_FS_PR_EX_RATES_DATUM_COMP_" localSheetId="20">[23]Import!$B$736:$F$736</definedName>
    <definedName name="FS_F_VW_01_35097_4_EUR_3478__JV_FS_PR_EX_RATES_DATUM_COMP_">[22]Import!$B$736:$F$736</definedName>
    <definedName name="FS_F_VW_01_35097_4_EUR_38597__JV_FS_PR_EX_RATES_DATUM_COMP_" localSheetId="18">[23]Import!$B$749:$F$749</definedName>
    <definedName name="FS_F_VW_01_35097_4_EUR_38597__JV_FS_PR_EX_RATES_DATUM_COMP_" localSheetId="16">[23]Import!$B$749:$F$749</definedName>
    <definedName name="FS_F_VW_01_35097_4_EUR_38597__JV_FS_PR_EX_RATES_DATUM_COMP_" localSheetId="21">[23]Import!$B$749:$F$749</definedName>
    <definedName name="FS_F_VW_01_35097_4_EUR_38597__JV_FS_PR_EX_RATES_DATUM_COMP_" localSheetId="20">[23]Import!$B$749:$F$749</definedName>
    <definedName name="FS_F_VW_01_35097_4_EUR_38597__JV_FS_PR_EX_RATES_DATUM_COMP_">[22]Import!$B$749:$F$749</definedName>
    <definedName name="FS_F_VW_01_35097_4_EUR_43249__JV_FS_PR_EX_RATES_DATUM_COMP_" localSheetId="18">[23]Import!$B$748:$F$748</definedName>
    <definedName name="FS_F_VW_01_35097_4_EUR_43249__JV_FS_PR_EX_RATES_DATUM_COMP_" localSheetId="16">[23]Import!$B$748:$F$748</definedName>
    <definedName name="FS_F_VW_01_35097_4_EUR_43249__JV_FS_PR_EX_RATES_DATUM_COMP_" localSheetId="21">[23]Import!$B$748:$F$748</definedName>
    <definedName name="FS_F_VW_01_35097_4_EUR_43249__JV_FS_PR_EX_RATES_DATUM_COMP_" localSheetId="20">[23]Import!$B$748:$F$748</definedName>
    <definedName name="FS_F_VW_01_35097_4_EUR_43249__JV_FS_PR_EX_RATES_DATUM_COMP_">[22]Import!$B$748:$F$748</definedName>
    <definedName name="FS_F_VW_01_35097_4_EUR_8319__JV_FS_PR_EX_RATES_DATUM_COMP_" localSheetId="18">[23]Import!$B$744:$F$744</definedName>
    <definedName name="FS_F_VW_01_35097_4_EUR_8319__JV_FS_PR_EX_RATES_DATUM_COMP_" localSheetId="16">[23]Import!$B$744:$F$744</definedName>
    <definedName name="FS_F_VW_01_35097_4_EUR_8319__JV_FS_PR_EX_RATES_DATUM_COMP_" localSheetId="21">[23]Import!$B$744:$F$744</definedName>
    <definedName name="FS_F_VW_01_35097_4_EUR_8319__JV_FS_PR_EX_RATES_DATUM_COMP_" localSheetId="20">[23]Import!$B$744:$F$744</definedName>
    <definedName name="FS_F_VW_01_35097_4_EUR_8319__JV_FS_PR_EX_RATES_DATUM_COMP_">[22]Import!$B$744:$F$744</definedName>
    <definedName name="FS_F_VW_01_35297_1_1205_SK__JV_FS_BIDDERS_" localSheetId="18">[22]home!$B$1011:$L$1011</definedName>
    <definedName name="FS_F_VW_01_35297_1_1205_SK__JV_FS_BIDDERS_" localSheetId="16">[22]home!$B$1011:$L$1011</definedName>
    <definedName name="FS_F_VW_01_35297_1_1205_SK__JV_FS_BIDDERS_" localSheetId="21">[22]home!$B$1011:$L$1011</definedName>
    <definedName name="FS_F_VW_01_35297_1_1205_SK__JV_FS_BIDDERS_" localSheetId="20">[22]home!$B$1011:$L$1011</definedName>
    <definedName name="FS_F_VW_01_35297_1_1205_SK__JV_FS_BIDDERS_">[21]home!$B$1011:$L$1011</definedName>
    <definedName name="FS_F_VW_01_35297_1_13421_BX__JV_FS_BIDDERS_" localSheetId="18">[22]home!$B$1010:$L$1010</definedName>
    <definedName name="FS_F_VW_01_35297_1_13421_BX__JV_FS_BIDDERS_" localSheetId="16">[22]home!$B$1010:$L$1010</definedName>
    <definedName name="FS_F_VW_01_35297_1_13421_BX__JV_FS_BIDDERS_" localSheetId="21">[22]home!$B$1010:$L$1010</definedName>
    <definedName name="FS_F_VW_01_35297_1_13421_BX__JV_FS_BIDDERS_" localSheetId="20">[22]home!$B$1010:$L$1010</definedName>
    <definedName name="FS_F_VW_01_35297_1_13421_BX__JV_FS_BIDDERS_">[21]home!$B$1010:$L$1010</definedName>
    <definedName name="FS_F_VW_01_35297_1_1433_BX__JV_FS_BIDDERS_" localSheetId="18">[22]home!$B$1018:$L$1018</definedName>
    <definedName name="FS_F_VW_01_35297_1_1433_BX__JV_FS_BIDDERS_" localSheetId="16">[22]home!$B$1018:$L$1018</definedName>
    <definedName name="FS_F_VW_01_35297_1_1433_BX__JV_FS_BIDDERS_" localSheetId="21">[22]home!$B$1018:$L$1018</definedName>
    <definedName name="FS_F_VW_01_35297_1_1433_BX__JV_FS_BIDDERS_" localSheetId="20">[22]home!$B$1018:$L$1018</definedName>
    <definedName name="FS_F_VW_01_35297_1_1433_BX__JV_FS_BIDDERS_">[21]home!$B$1018:$L$1018</definedName>
    <definedName name="FS_F_VW_01_35297_1_1441_BX__JV_FS_BIDDERS_" localSheetId="18">[22]home!$B$1020:$L$1020</definedName>
    <definedName name="FS_F_VW_01_35297_1_1441_BX__JV_FS_BIDDERS_" localSheetId="16">[22]home!$B$1020:$L$1020</definedName>
    <definedName name="FS_F_VW_01_35297_1_1441_BX__JV_FS_BIDDERS_" localSheetId="21">[22]home!$B$1020:$L$1020</definedName>
    <definedName name="FS_F_VW_01_35297_1_1441_BX__JV_FS_BIDDERS_" localSheetId="20">[22]home!$B$1020:$L$1020</definedName>
    <definedName name="FS_F_VW_01_35297_1_1441_BX__JV_FS_BIDDERS_">[21]home!$B$1020:$L$1020</definedName>
    <definedName name="FS_F_VW_01_35297_1_1445_BX__JV_FS_BIDDERS_" localSheetId="18">[22]home!$B$1025:$L$1025</definedName>
    <definedName name="FS_F_VW_01_35297_1_1445_BX__JV_FS_BIDDERS_" localSheetId="16">[22]home!$B$1025:$L$1025</definedName>
    <definedName name="FS_F_VW_01_35297_1_1445_BX__JV_FS_BIDDERS_" localSheetId="21">[22]home!$B$1025:$L$1025</definedName>
    <definedName name="FS_F_VW_01_35297_1_1445_BX__JV_FS_BIDDERS_" localSheetId="20">[22]home!$B$1025:$L$1025</definedName>
    <definedName name="FS_F_VW_01_35297_1_1445_BX__JV_FS_BIDDERS_">[21]home!$B$1025:$L$1025</definedName>
    <definedName name="FS_F_VW_01_35297_1_1479_BX__JV_FS_BIDDERS_" localSheetId="18">[22]home!$B$1033:$L$1033</definedName>
    <definedName name="FS_F_VW_01_35297_1_1479_BX__JV_FS_BIDDERS_" localSheetId="16">[22]home!$B$1033:$L$1033</definedName>
    <definedName name="FS_F_VW_01_35297_1_1479_BX__JV_FS_BIDDERS_" localSheetId="21">[22]home!$B$1033:$L$1033</definedName>
    <definedName name="FS_F_VW_01_35297_1_1479_BX__JV_FS_BIDDERS_" localSheetId="20">[22]home!$B$1033:$L$1033</definedName>
    <definedName name="FS_F_VW_01_35297_1_1479_BX__JV_FS_BIDDERS_">[21]home!$B$1033:$L$1033</definedName>
    <definedName name="FS_F_VW_01_35297_1_15067_IL__JV_FS_BIDDERS_" localSheetId="18">[22]home!$B$1004:$L$1004</definedName>
    <definedName name="FS_F_VW_01_35297_1_15067_IL__JV_FS_BIDDERS_" localSheetId="16">[22]home!$B$1004:$L$1004</definedName>
    <definedName name="FS_F_VW_01_35297_1_15067_IL__JV_FS_BIDDERS_" localSheetId="21">[22]home!$B$1004:$L$1004</definedName>
    <definedName name="FS_F_VW_01_35297_1_15067_IL__JV_FS_BIDDERS_" localSheetId="20">[22]home!$B$1004:$L$1004</definedName>
    <definedName name="FS_F_VW_01_35297_1_15067_IL__JV_FS_BIDDERS_">[21]home!$B$1004:$L$1004</definedName>
    <definedName name="FS_F_VW_01_35297_1_16_ST__JV_FS_BIDDERS_" localSheetId="18">[22]home!$B$1036:$L$1036</definedName>
    <definedName name="FS_F_VW_01_35297_1_16_ST__JV_FS_BIDDERS_" localSheetId="16">[22]home!$B$1036:$L$1036</definedName>
    <definedName name="FS_F_VW_01_35297_1_16_ST__JV_FS_BIDDERS_" localSheetId="21">[22]home!$B$1036:$L$1036</definedName>
    <definedName name="FS_F_VW_01_35297_1_16_ST__JV_FS_BIDDERS_" localSheetId="20">[22]home!$B$1036:$L$1036</definedName>
    <definedName name="FS_F_VW_01_35297_1_16_ST__JV_FS_BIDDERS_">[21]home!$B$1036:$L$1036</definedName>
    <definedName name="FS_F_VW_01_35297_1_20457_TR__JV_FS_BIDDERS_" localSheetId="18">[22]home!$B$1006:$L$1006</definedName>
    <definedName name="FS_F_VW_01_35297_1_20457_TR__JV_FS_BIDDERS_" localSheetId="16">[22]home!$B$1006:$L$1006</definedName>
    <definedName name="FS_F_VW_01_35297_1_20457_TR__JV_FS_BIDDERS_" localSheetId="21">[22]home!$B$1006:$L$1006</definedName>
    <definedName name="FS_F_VW_01_35297_1_20457_TR__JV_FS_BIDDERS_" localSheetId="20">[22]home!$B$1006:$L$1006</definedName>
    <definedName name="FS_F_VW_01_35297_1_20457_TR__JV_FS_BIDDERS_">[21]home!$B$1006:$L$1006</definedName>
    <definedName name="FS_F_VW_01_35297_1_215_BX__JV_FS_BIDDERS_" localSheetId="18">[22]home!$B$1024:$L$1024</definedName>
    <definedName name="FS_F_VW_01_35297_1_215_BX__JV_FS_BIDDERS_" localSheetId="16">[22]home!$B$1024:$L$1024</definedName>
    <definedName name="FS_F_VW_01_35297_1_215_BX__JV_FS_BIDDERS_" localSheetId="21">[22]home!$B$1024:$L$1024</definedName>
    <definedName name="FS_F_VW_01_35297_1_215_BX__JV_FS_BIDDERS_" localSheetId="20">[22]home!$B$1024:$L$1024</definedName>
    <definedName name="FS_F_VW_01_35297_1_215_BX__JV_FS_BIDDERS_">[21]home!$B$1024:$L$1024</definedName>
    <definedName name="FS_F_VW_01_35297_1_2261_AU__JV_FS_BIDDERS_" localSheetId="18">[22]home!$B$1019:$L$1019</definedName>
    <definedName name="FS_F_VW_01_35297_1_2261_AU__JV_FS_BIDDERS_" localSheetId="16">[22]home!$B$1019:$L$1019</definedName>
    <definedName name="FS_F_VW_01_35297_1_2261_AU__JV_FS_BIDDERS_" localSheetId="21">[22]home!$B$1019:$L$1019</definedName>
    <definedName name="FS_F_VW_01_35297_1_2261_AU__JV_FS_BIDDERS_" localSheetId="20">[22]home!$B$1019:$L$1019</definedName>
    <definedName name="FS_F_VW_01_35297_1_2261_AU__JV_FS_BIDDERS_">[21]home!$B$1019:$L$1019</definedName>
    <definedName name="FS_F_VW_01_35297_1_23586_HA__JV_FS_BIDDERS_" localSheetId="18">[22]home!$B$1035:$L$1035</definedName>
    <definedName name="FS_F_VW_01_35297_1_23586_HA__JV_FS_BIDDERS_" localSheetId="16">[22]home!$B$1035:$L$1035</definedName>
    <definedName name="FS_F_VW_01_35297_1_23586_HA__JV_FS_BIDDERS_" localSheetId="21">[22]home!$B$1035:$L$1035</definedName>
    <definedName name="FS_F_VW_01_35297_1_23586_HA__JV_FS_BIDDERS_" localSheetId="20">[22]home!$B$1035:$L$1035</definedName>
    <definedName name="FS_F_VW_01_35297_1_23586_HA__JV_FS_BIDDERS_">[21]home!$B$1035:$L$1035</definedName>
    <definedName name="FS_F_VW_01_35297_1_24164_TR__JV_FS_BIDDERS_" localSheetId="18">[22]home!$B$1027:$L$1027</definedName>
    <definedName name="FS_F_VW_01_35297_1_24164_TR__JV_FS_BIDDERS_" localSheetId="16">[22]home!$B$1027:$L$1027</definedName>
    <definedName name="FS_F_VW_01_35297_1_24164_TR__JV_FS_BIDDERS_" localSheetId="21">[22]home!$B$1027:$L$1027</definedName>
    <definedName name="FS_F_VW_01_35297_1_24164_TR__JV_FS_BIDDERS_" localSheetId="20">[22]home!$B$1027:$L$1027</definedName>
    <definedName name="FS_F_VW_01_35297_1_24164_TR__JV_FS_BIDDERS_">[21]home!$B$1027:$L$1027</definedName>
    <definedName name="FS_F_VW_01_35297_1_2609_RR__JV_FS_BIDDERS_" localSheetId="18">[22]home!$B$1016:$L$1016</definedName>
    <definedName name="FS_F_VW_01_35297_1_2609_RR__JV_FS_BIDDERS_" localSheetId="16">[22]home!$B$1016:$L$1016</definedName>
    <definedName name="FS_F_VW_01_35297_1_2609_RR__JV_FS_BIDDERS_" localSheetId="21">[22]home!$B$1016:$L$1016</definedName>
    <definedName name="FS_F_VW_01_35297_1_2609_RR__JV_FS_BIDDERS_" localSheetId="20">[22]home!$B$1016:$L$1016</definedName>
    <definedName name="FS_F_VW_01_35297_1_2609_RR__JV_FS_BIDDERS_">[21]home!$B$1016:$L$1016</definedName>
    <definedName name="FS_F_VW_01_35297_1_27026_US__JV_FS_BIDDERS_" localSheetId="18">[22]home!$B$1017:$L$1017</definedName>
    <definedName name="FS_F_VW_01_35297_1_27026_US__JV_FS_BIDDERS_" localSheetId="16">[22]home!$B$1017:$L$1017</definedName>
    <definedName name="FS_F_VW_01_35297_1_27026_US__JV_FS_BIDDERS_" localSheetId="21">[22]home!$B$1017:$L$1017</definedName>
    <definedName name="FS_F_VW_01_35297_1_27026_US__JV_FS_BIDDERS_" localSheetId="20">[22]home!$B$1017:$L$1017</definedName>
    <definedName name="FS_F_VW_01_35297_1_27026_US__JV_FS_BIDDERS_">[21]home!$B$1017:$L$1017</definedName>
    <definedName name="FS_F_VW_01_35297_1_300_SK__JV_FS_BIDDERS_" localSheetId="18">[22]home!$B$1026:$L$1026</definedName>
    <definedName name="FS_F_VW_01_35297_1_300_SK__JV_FS_BIDDERS_" localSheetId="16">[22]home!$B$1026:$L$1026</definedName>
    <definedName name="FS_F_VW_01_35297_1_300_SK__JV_FS_BIDDERS_" localSheetId="21">[22]home!$B$1026:$L$1026</definedName>
    <definedName name="FS_F_VW_01_35297_1_300_SK__JV_FS_BIDDERS_" localSheetId="20">[22]home!$B$1026:$L$1026</definedName>
    <definedName name="FS_F_VW_01_35297_1_300_SK__JV_FS_BIDDERS_">[21]home!$B$1026:$L$1026</definedName>
    <definedName name="FS_F_VW_01_35297_1_3030_ST__JV_FS_BIDDERS_" localSheetId="18">[22]home!$B$1032:$L$1032</definedName>
    <definedName name="FS_F_VW_01_35297_1_3030_ST__JV_FS_BIDDERS_" localSheetId="16">[22]home!$B$1032:$L$1032</definedName>
    <definedName name="FS_F_VW_01_35297_1_3030_ST__JV_FS_BIDDERS_" localSheetId="21">[22]home!$B$1032:$L$1032</definedName>
    <definedName name="FS_F_VW_01_35297_1_3030_ST__JV_FS_BIDDERS_" localSheetId="20">[22]home!$B$1032:$L$1032</definedName>
    <definedName name="FS_F_VW_01_35297_1_3030_ST__JV_FS_BIDDERS_">[21]home!$B$1032:$L$1032</definedName>
    <definedName name="FS_F_VW_01_35297_1_3150_IT__JV_FS_BIDDERS_" localSheetId="18">[22]home!$B$1031:$L$1031</definedName>
    <definedName name="FS_F_VW_01_35297_1_3150_IT__JV_FS_BIDDERS_" localSheetId="16">[22]home!$B$1031:$L$1031</definedName>
    <definedName name="FS_F_VW_01_35297_1_3150_IT__JV_FS_BIDDERS_" localSheetId="21">[22]home!$B$1031:$L$1031</definedName>
    <definedName name="FS_F_VW_01_35297_1_3150_IT__JV_FS_BIDDERS_" localSheetId="20">[22]home!$B$1031:$L$1031</definedName>
    <definedName name="FS_F_VW_01_35297_1_3150_IT__JV_FS_BIDDERS_">[21]home!$B$1031:$L$1031</definedName>
    <definedName name="FS_F_VW_01_35297_1_3256_VW__JV_FS_BIDDERS_" localSheetId="18">[22]home!$B$1015:$L$1015</definedName>
    <definedName name="FS_F_VW_01_35297_1_3256_VW__JV_FS_BIDDERS_" localSheetId="16">[22]home!$B$1015:$L$1015</definedName>
    <definedName name="FS_F_VW_01_35297_1_3256_VW__JV_FS_BIDDERS_" localSheetId="21">[22]home!$B$1015:$L$1015</definedName>
    <definedName name="FS_F_VW_01_35297_1_3256_VW__JV_FS_BIDDERS_" localSheetId="20">[22]home!$B$1015:$L$1015</definedName>
    <definedName name="FS_F_VW_01_35297_1_3256_VW__JV_FS_BIDDERS_">[21]home!$B$1015:$L$1015</definedName>
    <definedName name="FS_F_VW_01_35297_1_3465_US__JV_FS_BIDDERS_" localSheetId="18">[22]home!$B$1008:$L$1008</definedName>
    <definedName name="FS_F_VW_01_35297_1_3465_US__JV_FS_BIDDERS_" localSheetId="16">[22]home!$B$1008:$L$1008</definedName>
    <definedName name="FS_F_VW_01_35297_1_3465_US__JV_FS_BIDDERS_" localSheetId="21">[22]home!$B$1008:$L$1008</definedName>
    <definedName name="FS_F_VW_01_35297_1_3465_US__JV_FS_BIDDERS_" localSheetId="20">[22]home!$B$1008:$L$1008</definedName>
    <definedName name="FS_F_VW_01_35297_1_3465_US__JV_FS_BIDDERS_">[21]home!$B$1008:$L$1008</definedName>
    <definedName name="FS_F_VW_01_35297_1_355_SK__JV_FS_BIDDERS_" localSheetId="18">[22]home!$B$1013:$L$1013</definedName>
    <definedName name="FS_F_VW_01_35297_1_355_SK__JV_FS_BIDDERS_" localSheetId="16">[22]home!$B$1013:$L$1013</definedName>
    <definedName name="FS_F_VW_01_35297_1_355_SK__JV_FS_BIDDERS_" localSheetId="21">[22]home!$B$1013:$L$1013</definedName>
    <definedName name="FS_F_VW_01_35297_1_355_SK__JV_FS_BIDDERS_" localSheetId="20">[22]home!$B$1013:$L$1013</definedName>
    <definedName name="FS_F_VW_01_35297_1_355_SK__JV_FS_BIDDERS_">[21]home!$B$1013:$L$1013</definedName>
    <definedName name="FS_F_VW_01_35297_1_3615_VW__JV_FS_BIDDERS_" localSheetId="18">[22]home!$B$1014:$L$1014</definedName>
    <definedName name="FS_F_VW_01_35297_1_3615_VW__JV_FS_BIDDERS_" localSheetId="16">[22]home!$B$1014:$L$1014</definedName>
    <definedName name="FS_F_VW_01_35297_1_3615_VW__JV_FS_BIDDERS_" localSheetId="21">[22]home!$B$1014:$L$1014</definedName>
    <definedName name="FS_F_VW_01_35297_1_3615_VW__JV_FS_BIDDERS_" localSheetId="20">[22]home!$B$1014:$L$1014</definedName>
    <definedName name="FS_F_VW_01_35297_1_3615_VW__JV_FS_BIDDERS_">[21]home!$B$1014:$L$1014</definedName>
    <definedName name="FS_F_VW_01_35297_1_36706_US__JV_FS_BIDDERS_" localSheetId="18">[22]home!$B$1028:$L$1028</definedName>
    <definedName name="FS_F_VW_01_35297_1_36706_US__JV_FS_BIDDERS_" localSheetId="16">[22]home!$B$1028:$L$1028</definedName>
    <definedName name="FS_F_VW_01_35297_1_36706_US__JV_FS_BIDDERS_" localSheetId="21">[22]home!$B$1028:$L$1028</definedName>
    <definedName name="FS_F_VW_01_35297_1_36706_US__JV_FS_BIDDERS_" localSheetId="20">[22]home!$B$1028:$L$1028</definedName>
    <definedName name="FS_F_VW_01_35297_1_36706_US__JV_FS_BIDDERS_">[21]home!$B$1028:$L$1028</definedName>
    <definedName name="FS_F_VW_01_35297_1_36885_BX__JV_FS_BIDDERS_" localSheetId="18">[22]home!$B$1034:$L$1034</definedName>
    <definedName name="FS_F_VW_01_35297_1_36885_BX__JV_FS_BIDDERS_" localSheetId="16">[22]home!$B$1034:$L$1034</definedName>
    <definedName name="FS_F_VW_01_35297_1_36885_BX__JV_FS_BIDDERS_" localSheetId="21">[22]home!$B$1034:$L$1034</definedName>
    <definedName name="FS_F_VW_01_35297_1_36885_BX__JV_FS_BIDDERS_" localSheetId="20">[22]home!$B$1034:$L$1034</definedName>
    <definedName name="FS_F_VW_01_35297_1_36885_BX__JV_FS_BIDDERS_">[21]home!$B$1034:$L$1034</definedName>
    <definedName name="FS_F_VW_01_35297_1_38244_ST__JV_FS_BIDDERS_" localSheetId="18">[22]home!$B$1005:$L$1005</definedName>
    <definedName name="FS_F_VW_01_35297_1_38244_ST__JV_FS_BIDDERS_" localSheetId="16">[22]home!$B$1005:$L$1005</definedName>
    <definedName name="FS_F_VW_01_35297_1_38244_ST__JV_FS_BIDDERS_" localSheetId="21">[22]home!$B$1005:$L$1005</definedName>
    <definedName name="FS_F_VW_01_35297_1_38244_ST__JV_FS_BIDDERS_" localSheetId="20">[22]home!$B$1005:$L$1005</definedName>
    <definedName name="FS_F_VW_01_35297_1_38244_ST__JV_FS_BIDDERS_">[21]home!$B$1005:$L$1005</definedName>
    <definedName name="FS_F_VW_01_35297_1_41_VW__JV_FS_BIDDERS_" localSheetId="18">[22]home!$B$1022:$L$1022</definedName>
    <definedName name="FS_F_VW_01_35297_1_41_VW__JV_FS_BIDDERS_" localSheetId="16">[22]home!$B$1022:$L$1022</definedName>
    <definedName name="FS_F_VW_01_35297_1_41_VW__JV_FS_BIDDERS_" localSheetId="21">[22]home!$B$1022:$L$1022</definedName>
    <definedName name="FS_F_VW_01_35297_1_41_VW__JV_FS_BIDDERS_" localSheetId="20">[22]home!$B$1022:$L$1022</definedName>
    <definedName name="FS_F_VW_01_35297_1_41_VW__JV_FS_BIDDERS_">[21]home!$B$1022:$L$1022</definedName>
    <definedName name="FS_F_VW_01_35297_1_552_SK__JV_FS_BIDDERS_" localSheetId="18">[22]home!$B$1012:$L$1012</definedName>
    <definedName name="FS_F_VW_01_35297_1_552_SK__JV_FS_BIDDERS_" localSheetId="16">[22]home!$B$1012:$L$1012</definedName>
    <definedName name="FS_F_VW_01_35297_1_552_SK__JV_FS_BIDDERS_" localSheetId="21">[22]home!$B$1012:$L$1012</definedName>
    <definedName name="FS_F_VW_01_35297_1_552_SK__JV_FS_BIDDERS_" localSheetId="20">[22]home!$B$1012:$L$1012</definedName>
    <definedName name="FS_F_VW_01_35297_1_552_SK__JV_FS_BIDDERS_">[21]home!$B$1012:$L$1012</definedName>
    <definedName name="FS_F_VW_01_35297_1_6587_BX__JV_FS_BIDDERS_" localSheetId="18">[22]home!$B$1029:$L$1029</definedName>
    <definedName name="FS_F_VW_01_35297_1_6587_BX__JV_FS_BIDDERS_" localSheetId="16">[22]home!$B$1029:$L$1029</definedName>
    <definedName name="FS_F_VW_01_35297_1_6587_BX__JV_FS_BIDDERS_" localSheetId="21">[22]home!$B$1029:$L$1029</definedName>
    <definedName name="FS_F_VW_01_35297_1_6587_BX__JV_FS_BIDDERS_" localSheetId="20">[22]home!$B$1029:$L$1029</definedName>
    <definedName name="FS_F_VW_01_35297_1_6587_BX__JV_FS_BIDDERS_">[21]home!$B$1029:$L$1029</definedName>
    <definedName name="FS_F_VW_01_35297_1_6810_ST__JV_FS_BIDDERS_" localSheetId="18">[22]home!$B$1021:$L$1021</definedName>
    <definedName name="FS_F_VW_01_35297_1_6810_ST__JV_FS_BIDDERS_" localSheetId="16">[22]home!$B$1021:$L$1021</definedName>
    <definedName name="FS_F_VW_01_35297_1_6810_ST__JV_FS_BIDDERS_" localSheetId="21">[22]home!$B$1021:$L$1021</definedName>
    <definedName name="FS_F_VW_01_35297_1_6810_ST__JV_FS_BIDDERS_" localSheetId="20">[22]home!$B$1021:$L$1021</definedName>
    <definedName name="FS_F_VW_01_35297_1_6810_ST__JV_FS_BIDDERS_">[21]home!$B$1021:$L$1021</definedName>
    <definedName name="FS_F_VW_01_35297_1_7591_US__JV_FS_BIDDERS_" localSheetId="18">[22]home!$B$1007:$L$1007</definedName>
    <definedName name="FS_F_VW_01_35297_1_7591_US__JV_FS_BIDDERS_" localSheetId="16">[22]home!$B$1007:$L$1007</definedName>
    <definedName name="FS_F_VW_01_35297_1_7591_US__JV_FS_BIDDERS_" localSheetId="21">[22]home!$B$1007:$L$1007</definedName>
    <definedName name="FS_F_VW_01_35297_1_7591_US__JV_FS_BIDDERS_" localSheetId="20">[22]home!$B$1007:$L$1007</definedName>
    <definedName name="FS_F_VW_01_35297_1_7591_US__JV_FS_BIDDERS_">[21]home!$B$1007:$L$1007</definedName>
    <definedName name="FS_F_VW_01_35297_1_779_ST__JV_FS_BIDDERS_" localSheetId="18">[22]home!$B$1023:$L$1023</definedName>
    <definedName name="FS_F_VW_01_35297_1_779_ST__JV_FS_BIDDERS_" localSheetId="16">[22]home!$B$1023:$L$1023</definedName>
    <definedName name="FS_F_VW_01_35297_1_779_ST__JV_FS_BIDDERS_" localSheetId="21">[22]home!$B$1023:$L$1023</definedName>
    <definedName name="FS_F_VW_01_35297_1_779_ST__JV_FS_BIDDERS_" localSheetId="20">[22]home!$B$1023:$L$1023</definedName>
    <definedName name="FS_F_VW_01_35297_1_779_ST__JV_FS_BIDDERS_">[21]home!$B$1023:$L$1023</definedName>
    <definedName name="FS_F_VW_01_35297_1_8100_VW__JV_FS_BIDDERS_" localSheetId="18">[22]home!$B$1030:$L$1030</definedName>
    <definedName name="FS_F_VW_01_35297_1_8100_VW__JV_FS_BIDDERS_" localSheetId="16">[22]home!$B$1030:$L$1030</definedName>
    <definedName name="FS_F_VW_01_35297_1_8100_VW__JV_FS_BIDDERS_" localSheetId="21">[22]home!$B$1030:$L$1030</definedName>
    <definedName name="FS_F_VW_01_35297_1_8100_VW__JV_FS_BIDDERS_" localSheetId="20">[22]home!$B$1030:$L$1030</definedName>
    <definedName name="FS_F_VW_01_35297_1_8100_VW__JV_FS_BIDDERS_">[21]home!$B$1030:$L$1030</definedName>
    <definedName name="FS_F_VW_01_35297_1_9967_IL__JV_FS_BIDDERS_" localSheetId="18">[22]home!$B$1009:$L$1009</definedName>
    <definedName name="FS_F_VW_01_35297_1_9967_IL__JV_FS_BIDDERS_" localSheetId="16">[22]home!$B$1009:$L$1009</definedName>
    <definedName name="FS_F_VW_01_35297_1_9967_IL__JV_FS_BIDDERS_" localSheetId="21">[22]home!$B$1009:$L$1009</definedName>
    <definedName name="FS_F_VW_01_35297_1_9967_IL__JV_FS_BIDDERS_" localSheetId="20">[22]home!$B$1009:$L$1009</definedName>
    <definedName name="FS_F_VW_01_35297_1_9967_IL__JV_FS_BIDDERS_">[21]home!$B$1009:$L$1009</definedName>
    <definedName name="FS_F_VW_02_37469_1__FS_NEUTEILE_" localSheetId="18">[11]Import!$B$54:$D$54</definedName>
    <definedName name="FS_F_VW_02_37469_1__FS_NEUTEILE_" localSheetId="16">[11]Import!$B$54:$D$54</definedName>
    <definedName name="FS_F_VW_02_37469_1__FS_NEUTEILE_" localSheetId="21">[11]Import!$B$54:$D$54</definedName>
    <definedName name="FS_F_VW_02_37469_1__FS_NEUTEILE_" localSheetId="20">[11]Import!$B$54:$D$54</definedName>
    <definedName name="FS_F_VW_02_37469_1__FS_NEUTEILE_">[10]Import!$B$54:$D$54</definedName>
    <definedName name="FS_F_VW_02_37469_1__JV_FS_PRAESENTATIONEN_" localSheetId="18">[11]Import!$B$6:$AN$6</definedName>
    <definedName name="FS_F_VW_02_37469_1__JV_FS_PRAESENTATIONEN_" localSheetId="16">[11]Import!$B$6:$AN$6</definedName>
    <definedName name="FS_F_VW_02_37469_1__JV_FS_PRAESENTATIONEN_" localSheetId="21">[11]Import!$B$6:$AN$6</definedName>
    <definedName name="FS_F_VW_02_37469_1__JV_FS_PRAESENTATIONEN_" localSheetId="20">[11]Import!$B$6:$AN$6</definedName>
    <definedName name="FS_F_VW_02_37469_1__JV_FS_PRAESENTATIONEN_">[10]Import!$B$6:$AN$6</definedName>
    <definedName name="FS_F_VW_02_37469_1_12686_EUR__JV_FS_PR_EX_RATES_DATUM_REC_" localSheetId="18">[11]Import!$B$300:$F$300</definedName>
    <definedName name="FS_F_VW_02_37469_1_12686_EUR__JV_FS_PR_EX_RATES_DATUM_REC_" localSheetId="16">[11]Import!$B$300:$F$300</definedName>
    <definedName name="FS_F_VW_02_37469_1_12686_EUR__JV_FS_PR_EX_RATES_DATUM_REC_" localSheetId="21">[11]Import!$B$300:$F$300</definedName>
    <definedName name="FS_F_VW_02_37469_1_12686_EUR__JV_FS_PR_EX_RATES_DATUM_REC_" localSheetId="20">[11]Import!$B$300:$F$300</definedName>
    <definedName name="FS_F_VW_02_37469_1_12686_EUR__JV_FS_PR_EX_RATES_DATUM_REC_">[10]Import!$B$300:$F$300</definedName>
    <definedName name="FS_F_VW_02_37469_1_12686_VW__JV_FS_BIDDERS_" localSheetId="18">[24]Import!$B$404:$L$404</definedName>
    <definedName name="FS_F_VW_02_37469_1_12686_VW__JV_FS_BIDDERS_" localSheetId="16">[24]Import!$B$404:$L$404</definedName>
    <definedName name="FS_F_VW_02_37469_1_12686_VW__JV_FS_BIDDERS_" localSheetId="21">[24]Import!$B$404:$L$404</definedName>
    <definedName name="FS_F_VW_02_37469_1_12686_VW__JV_FS_BIDDERS_" localSheetId="20">[24]Import!$B$404:$L$404</definedName>
    <definedName name="FS_F_VW_02_37469_1_12686_VW__JV_FS_BIDDERS_">[23]Import!$B$404:$L$404</definedName>
    <definedName name="FS_F_VW_02_37469_1_13362_EUR__JV_FS_PR_EX_RATES_DATUM_REC_" localSheetId="18">[11]Import!$B$301:$F$301</definedName>
    <definedName name="FS_F_VW_02_37469_1_13362_EUR__JV_FS_PR_EX_RATES_DATUM_REC_" localSheetId="16">[11]Import!$B$301:$F$301</definedName>
    <definedName name="FS_F_VW_02_37469_1_13362_EUR__JV_FS_PR_EX_RATES_DATUM_REC_" localSheetId="21">[11]Import!$B$301:$F$301</definedName>
    <definedName name="FS_F_VW_02_37469_1_13362_EUR__JV_FS_PR_EX_RATES_DATUM_REC_" localSheetId="20">[11]Import!$B$301:$F$301</definedName>
    <definedName name="FS_F_VW_02_37469_1_13362_EUR__JV_FS_PR_EX_RATES_DATUM_REC_">[10]Import!$B$301:$F$301</definedName>
    <definedName name="FS_F_VW_02_37469_1_13362_MX__JV_FS_BIDDERS_" localSheetId="18">[24]Import!$B$401:$L$401</definedName>
    <definedName name="FS_F_VW_02_37469_1_13362_MX__JV_FS_BIDDERS_" localSheetId="16">[24]Import!$B$401:$L$401</definedName>
    <definedName name="FS_F_VW_02_37469_1_13362_MX__JV_FS_BIDDERS_" localSheetId="21">[24]Import!$B$401:$L$401</definedName>
    <definedName name="FS_F_VW_02_37469_1_13362_MX__JV_FS_BIDDERS_" localSheetId="20">[24]Import!$B$401:$L$401</definedName>
    <definedName name="FS_F_VW_02_37469_1_13362_MX__JV_FS_BIDDERS_">[23]Import!$B$401:$L$401</definedName>
    <definedName name="FS_F_VW_02_37469_1_17631_EUR__JV_FS_PR_EX_RATES_DATUM_REC_" localSheetId="18">[11]Import!$B$302:$F$302</definedName>
    <definedName name="FS_F_VW_02_37469_1_17631_EUR__JV_FS_PR_EX_RATES_DATUM_REC_" localSheetId="16">[11]Import!$B$302:$F$302</definedName>
    <definedName name="FS_F_VW_02_37469_1_17631_EUR__JV_FS_PR_EX_RATES_DATUM_REC_" localSheetId="21">[11]Import!$B$302:$F$302</definedName>
    <definedName name="FS_F_VW_02_37469_1_17631_EUR__JV_FS_PR_EX_RATES_DATUM_REC_" localSheetId="20">[11]Import!$B$302:$F$302</definedName>
    <definedName name="FS_F_VW_02_37469_1_17631_EUR__JV_FS_PR_EX_RATES_DATUM_REC_">[10]Import!$B$302:$F$302</definedName>
    <definedName name="FS_F_VW_02_37469_1_17631_JP__JV_FS_BIDDERS_" localSheetId="18">[24]Import!$B$393:$L$393</definedName>
    <definedName name="FS_F_VW_02_37469_1_17631_JP__JV_FS_BIDDERS_" localSheetId="16">[24]Import!$B$393:$L$393</definedName>
    <definedName name="FS_F_VW_02_37469_1_17631_JP__JV_FS_BIDDERS_" localSheetId="21">[24]Import!$B$393:$L$393</definedName>
    <definedName name="FS_F_VW_02_37469_1_17631_JP__JV_FS_BIDDERS_" localSheetId="20">[24]Import!$B$393:$L$393</definedName>
    <definedName name="FS_F_VW_02_37469_1_17631_JP__JV_FS_BIDDERS_">[23]Import!$B$393:$L$393</definedName>
    <definedName name="FS_F_VW_02_37469_1_190_BX__JV_FS_BIDDERS_" localSheetId="18">[24]Import!$B$397:$L$397</definedName>
    <definedName name="FS_F_VW_02_37469_1_190_BX__JV_FS_BIDDERS_" localSheetId="16">[24]Import!$B$397:$L$397</definedName>
    <definedName name="FS_F_VW_02_37469_1_190_BX__JV_FS_BIDDERS_" localSheetId="21">[24]Import!$B$397:$L$397</definedName>
    <definedName name="FS_F_VW_02_37469_1_190_BX__JV_FS_BIDDERS_" localSheetId="20">[24]Import!$B$397:$L$397</definedName>
    <definedName name="FS_F_VW_02_37469_1_190_BX__JV_FS_BIDDERS_">[23]Import!$B$397:$L$397</definedName>
    <definedName name="FS_F_VW_02_37469_1_190_EUR__JV_FS_PR_EX_RATES_DATUM_REC_" localSheetId="18">[11]Import!$B$290:$F$290</definedName>
    <definedName name="FS_F_VW_02_37469_1_190_EUR__JV_FS_PR_EX_RATES_DATUM_REC_" localSheetId="16">[11]Import!$B$290:$F$290</definedName>
    <definedName name="FS_F_VW_02_37469_1_190_EUR__JV_FS_PR_EX_RATES_DATUM_REC_" localSheetId="21">[11]Import!$B$290:$F$290</definedName>
    <definedName name="FS_F_VW_02_37469_1_190_EUR__JV_FS_PR_EX_RATES_DATUM_REC_" localSheetId="20">[11]Import!$B$290:$F$290</definedName>
    <definedName name="FS_F_VW_02_37469_1_190_EUR__JV_FS_PR_EX_RATES_DATUM_REC_">[10]Import!$B$290:$F$290</definedName>
    <definedName name="FS_F_VW_02_37469_1_20505__JV_FS_ANGEBOTSUEBERSICHT_" localSheetId="18">[11]Import!$B$64:$D$64</definedName>
    <definedName name="FS_F_VW_02_37469_1_20505__JV_FS_ANGEBOTSUEBERSICHT_" localSheetId="16">[11]Import!$B$64:$D$64</definedName>
    <definedName name="FS_F_VW_02_37469_1_20505__JV_FS_ANGEBOTSUEBERSICHT_" localSheetId="21">[11]Import!$B$64:$D$64</definedName>
    <definedName name="FS_F_VW_02_37469_1_20505__JV_FS_ANGEBOTSUEBERSICHT_" localSheetId="20">[11]Import!$B$64:$D$64</definedName>
    <definedName name="FS_F_VW_02_37469_1_20505__JV_FS_ANGEBOTSUEBERSICHT_">[10]Import!$B$64:$D$64</definedName>
    <definedName name="FS_F_VW_02_37469_1_20505__JV_FS_AVG_PRICE_" localSheetId="18">[11]Import!$B$92:$F$92</definedName>
    <definedName name="FS_F_VW_02_37469_1_20505__JV_FS_AVG_PRICE_" localSheetId="16">[11]Import!$B$92:$F$92</definedName>
    <definedName name="FS_F_VW_02_37469_1_20505__JV_FS_AVG_PRICE_" localSheetId="21">[11]Import!$B$92:$F$92</definedName>
    <definedName name="FS_F_VW_02_37469_1_20505__JV_FS_AVG_PRICE_" localSheetId="20">[11]Import!$B$92:$F$92</definedName>
    <definedName name="FS_F_VW_02_37469_1_20505__JV_FS_AVG_PRICE_">[10]Import!$B$92:$F$92</definedName>
    <definedName name="FS_F_VW_02_37469_1_20505__JV_FS_BWERTSHEET_" localSheetId="18">[11]Import!$B$171:$AH$171</definedName>
    <definedName name="FS_F_VW_02_37469_1_20505__JV_FS_BWERTSHEET_" localSheetId="16">[11]Import!$B$171:$AH$171</definedName>
    <definedName name="FS_F_VW_02_37469_1_20505__JV_FS_BWERTSHEET_" localSheetId="21">[11]Import!$B$171:$AH$171</definedName>
    <definedName name="FS_F_VW_02_37469_1_20505__JV_FS_BWERTSHEET_" localSheetId="20">[11]Import!$B$171:$AH$171</definedName>
    <definedName name="FS_F_VW_02_37469_1_20505__JV_FS_BWERTSHEET_">[10]Import!$B$171:$AH$171</definedName>
    <definedName name="FS_F_VW_02_37469_1_20505__JV_FS_COMPARISON_" localSheetId="18">[11]Import!$B$131:$S$131</definedName>
    <definedName name="FS_F_VW_02_37469_1_20505__JV_FS_COMPARISON_" localSheetId="16">[11]Import!$B$131:$S$131</definedName>
    <definedName name="FS_F_VW_02_37469_1_20505__JV_FS_COMPARISON_" localSheetId="21">[11]Import!$B$131:$S$131</definedName>
    <definedName name="FS_F_VW_02_37469_1_20505__JV_FS_COMPARISON_" localSheetId="20">[11]Import!$B$131:$S$131</definedName>
    <definedName name="FS_F_VW_02_37469_1_20505__JV_FS_COMPARISON_">[10]Import!$B$131:$S$131</definedName>
    <definedName name="FS_F_VW_02_37469_1_20505__JV_FS_REC_LIEF_" localSheetId="18">[11]Import!$B$554:$P$554</definedName>
    <definedName name="FS_F_VW_02_37469_1_20505__JV_FS_REC_LIEF_" localSheetId="16">[11]Import!$B$554:$P$554</definedName>
    <definedName name="FS_F_VW_02_37469_1_20505__JV_FS_REC_LIEF_" localSheetId="21">[11]Import!$B$554:$P$554</definedName>
    <definedName name="FS_F_VW_02_37469_1_20505__JV_FS_REC_LIEF_" localSheetId="20">[11]Import!$B$554:$P$554</definedName>
    <definedName name="FS_F_VW_02_37469_1_20505__JV_FS_REC_LIEF_">[10]Import!$B$554:$P$554</definedName>
    <definedName name="FS_F_VW_02_37469_1_20505__JV_FS_RV_LTERM_PNACHLASS_" localSheetId="18">[11]Import!$B$151:$X$151</definedName>
    <definedName name="FS_F_VW_02_37469_1_20505__JV_FS_RV_LTERM_PNACHLASS_" localSheetId="16">[11]Import!$B$151:$X$151</definedName>
    <definedName name="FS_F_VW_02_37469_1_20505__JV_FS_RV_LTERM_PNACHLASS_" localSheetId="21">[11]Import!$B$151:$X$151</definedName>
    <definedName name="FS_F_VW_02_37469_1_20505__JV_FS_RV_LTERM_PNACHLASS_" localSheetId="20">[11]Import!$B$151:$X$151</definedName>
    <definedName name="FS_F_VW_02_37469_1_20505__JV_FS_RV_LTERM_PNACHLASS_">[10]Import!$B$151:$X$151</definedName>
    <definedName name="FS_F_VW_02_37469_1_20505_31__JV_FS_REC_" localSheetId="18">[11]Import!$B$499:$Q$499</definedName>
    <definedName name="FS_F_VW_02_37469_1_20505_31__JV_FS_REC_" localSheetId="16">[11]Import!$B$499:$Q$499</definedName>
    <definedName name="FS_F_VW_02_37469_1_20505_31__JV_FS_REC_" localSheetId="21">[11]Import!$B$499:$Q$499</definedName>
    <definedName name="FS_F_VW_02_37469_1_20505_31__JV_FS_REC_" localSheetId="20">[11]Import!$B$499:$Q$499</definedName>
    <definedName name="FS_F_VW_02_37469_1_20505_31__JV_FS_REC_">[10]Import!$B$499:$Q$499</definedName>
    <definedName name="FS_F_VW_02_37469_1_20505_32__JV_FS_REC_" localSheetId="18">[11]Import!$B$500:$Q$500</definedName>
    <definedName name="FS_F_VW_02_37469_1_20505_32__JV_FS_REC_" localSheetId="16">[11]Import!$B$500:$Q$500</definedName>
    <definedName name="FS_F_VW_02_37469_1_20505_32__JV_FS_REC_" localSheetId="21">[11]Import!$B$500:$Q$500</definedName>
    <definedName name="FS_F_VW_02_37469_1_20505_32__JV_FS_REC_" localSheetId="20">[11]Import!$B$500:$Q$500</definedName>
    <definedName name="FS_F_VW_02_37469_1_20505_32__JV_FS_REC_">[10]Import!$B$500:$Q$500</definedName>
    <definedName name="FS_F_VW_02_37469_1_20505_EUR__JV_FS_PR_EX_RATES_DATUM_REC_" localSheetId="18">[11]Import!$B$303:$F$303</definedName>
    <definedName name="FS_F_VW_02_37469_1_20505_EUR__JV_FS_PR_EX_RATES_DATUM_REC_" localSheetId="16">[11]Import!$B$303:$F$303</definedName>
    <definedName name="FS_F_VW_02_37469_1_20505_EUR__JV_FS_PR_EX_RATES_DATUM_REC_" localSheetId="21">[11]Import!$B$303:$F$303</definedName>
    <definedName name="FS_F_VW_02_37469_1_20505_EUR__JV_FS_PR_EX_RATES_DATUM_REC_" localSheetId="20">[11]Import!$B$303:$F$303</definedName>
    <definedName name="FS_F_VW_02_37469_1_20505_EUR__JV_FS_PR_EX_RATES_DATUM_REC_">[10]Import!$B$303:$F$303</definedName>
    <definedName name="FS_F_VW_02_37469_1_20505_VW__JV_FS_BIDDERS_" localSheetId="18">[24]Import!$B$394:$L$394</definedName>
    <definedName name="FS_F_VW_02_37469_1_20505_VW__JV_FS_BIDDERS_" localSheetId="16">[24]Import!$B$394:$L$394</definedName>
    <definedName name="FS_F_VW_02_37469_1_20505_VW__JV_FS_BIDDERS_" localSheetId="21">[24]Import!$B$394:$L$394</definedName>
    <definedName name="FS_F_VW_02_37469_1_20505_VW__JV_FS_BIDDERS_" localSheetId="20">[24]Import!$B$394:$L$394</definedName>
    <definedName name="FS_F_VW_02_37469_1_20505_VW__JV_FS_BIDDERS_">[23]Import!$B$394:$L$394</definedName>
    <definedName name="FS_F_VW_02_37469_1_261__JV_FS_ANGEBOTSUEBERSICHT_" localSheetId="18">[11]Import!$B$66:$D$66</definedName>
    <definedName name="FS_F_VW_02_37469_1_261__JV_FS_ANGEBOTSUEBERSICHT_" localSheetId="16">[11]Import!$B$66:$D$66</definedName>
    <definedName name="FS_F_VW_02_37469_1_261__JV_FS_ANGEBOTSUEBERSICHT_" localSheetId="21">[11]Import!$B$66:$D$66</definedName>
    <definedName name="FS_F_VW_02_37469_1_261__JV_FS_ANGEBOTSUEBERSICHT_" localSheetId="20">[11]Import!$B$66:$D$66</definedName>
    <definedName name="FS_F_VW_02_37469_1_261__JV_FS_ANGEBOTSUEBERSICHT_">[10]Import!$B$66:$D$66</definedName>
    <definedName name="FS_F_VW_02_37469_1_261__JV_FS_AVG_PRICE_" localSheetId="18">[11]Import!$B$89:$F$89</definedName>
    <definedName name="FS_F_VW_02_37469_1_261__JV_FS_AVG_PRICE_" localSheetId="16">[11]Import!$B$89:$F$89</definedName>
    <definedName name="FS_F_VW_02_37469_1_261__JV_FS_AVG_PRICE_" localSheetId="21">[11]Import!$B$89:$F$89</definedName>
    <definedName name="FS_F_VW_02_37469_1_261__JV_FS_AVG_PRICE_" localSheetId="20">[11]Import!$B$89:$F$89</definedName>
    <definedName name="FS_F_VW_02_37469_1_261__JV_FS_AVG_PRICE_">[10]Import!$B$89:$F$89</definedName>
    <definedName name="FS_F_VW_02_37469_1_261__JV_FS_BWERTSHEET_" localSheetId="18">[11]Import!$B$169:$AH$169</definedName>
    <definedName name="FS_F_VW_02_37469_1_261__JV_FS_BWERTSHEET_" localSheetId="16">[11]Import!$B$169:$AH$169</definedName>
    <definedName name="FS_F_VW_02_37469_1_261__JV_FS_BWERTSHEET_" localSheetId="21">[11]Import!$B$169:$AH$169</definedName>
    <definedName name="FS_F_VW_02_37469_1_261__JV_FS_BWERTSHEET_" localSheetId="20">[11]Import!$B$169:$AH$169</definedName>
    <definedName name="FS_F_VW_02_37469_1_261__JV_FS_BWERTSHEET_">[10]Import!$B$169:$AH$169</definedName>
    <definedName name="FS_F_VW_02_37469_1_261__JV_FS_COMPARISON_" localSheetId="18">[11]Import!$B$129:$S$129</definedName>
    <definedName name="FS_F_VW_02_37469_1_261__JV_FS_COMPARISON_" localSheetId="16">[11]Import!$B$129:$S$129</definedName>
    <definedName name="FS_F_VW_02_37469_1_261__JV_FS_COMPARISON_" localSheetId="21">[11]Import!$B$129:$S$129</definedName>
    <definedName name="FS_F_VW_02_37469_1_261__JV_FS_COMPARISON_" localSheetId="20">[11]Import!$B$129:$S$129</definedName>
    <definedName name="FS_F_VW_02_37469_1_261__JV_FS_COMPARISON_">[10]Import!$B$129:$S$129</definedName>
    <definedName name="FS_F_VW_02_37469_1_261__JV_FS_REC_LIEF_" localSheetId="18">[11]Import!$B$552:$P$552</definedName>
    <definedName name="FS_F_VW_02_37469_1_261__JV_FS_REC_LIEF_" localSheetId="16">[11]Import!$B$552:$P$552</definedName>
    <definedName name="FS_F_VW_02_37469_1_261__JV_FS_REC_LIEF_" localSheetId="21">[11]Import!$B$552:$P$552</definedName>
    <definedName name="FS_F_VW_02_37469_1_261__JV_FS_REC_LIEF_" localSheetId="20">[11]Import!$B$552:$P$552</definedName>
    <definedName name="FS_F_VW_02_37469_1_261__JV_FS_REC_LIEF_">[10]Import!$B$552:$P$552</definedName>
    <definedName name="FS_F_VW_02_37469_1_261__JV_FS_RV_LTERM_PNACHLASS_" localSheetId="18">[11]Import!$B$149:$X$149</definedName>
    <definedName name="FS_F_VW_02_37469_1_261__JV_FS_RV_LTERM_PNACHLASS_" localSheetId="16">[11]Import!$B$149:$X$149</definedName>
    <definedName name="FS_F_VW_02_37469_1_261__JV_FS_RV_LTERM_PNACHLASS_" localSheetId="21">[11]Import!$B$149:$X$149</definedName>
    <definedName name="FS_F_VW_02_37469_1_261__JV_FS_RV_LTERM_PNACHLASS_" localSheetId="20">[11]Import!$B$149:$X$149</definedName>
    <definedName name="FS_F_VW_02_37469_1_261__JV_FS_RV_LTERM_PNACHLASS_">[10]Import!$B$149:$X$149</definedName>
    <definedName name="FS_F_VW_02_37469_1_261_31__JV_FS_REC_" localSheetId="18">[11]Import!$B$491:$Q$491</definedName>
    <definedName name="FS_F_VW_02_37469_1_261_31__JV_FS_REC_" localSheetId="16">[11]Import!$B$491:$Q$491</definedName>
    <definedName name="FS_F_VW_02_37469_1_261_31__JV_FS_REC_" localSheetId="21">[11]Import!$B$491:$Q$491</definedName>
    <definedName name="FS_F_VW_02_37469_1_261_31__JV_FS_REC_" localSheetId="20">[11]Import!$B$491:$Q$491</definedName>
    <definedName name="FS_F_VW_02_37469_1_261_31__JV_FS_REC_">[10]Import!$B$491:$Q$491</definedName>
    <definedName name="FS_F_VW_02_37469_1_261_32__JV_FS_REC_" localSheetId="18">[11]Import!$B$492:$Q$492</definedName>
    <definedName name="FS_F_VW_02_37469_1_261_32__JV_FS_REC_" localSheetId="16">[11]Import!$B$492:$Q$492</definedName>
    <definedName name="FS_F_VW_02_37469_1_261_32__JV_FS_REC_" localSheetId="21">[11]Import!$B$492:$Q$492</definedName>
    <definedName name="FS_F_VW_02_37469_1_261_32__JV_FS_REC_" localSheetId="20">[11]Import!$B$492:$Q$492</definedName>
    <definedName name="FS_F_VW_02_37469_1_261_32__JV_FS_REC_">[10]Import!$B$492:$Q$492</definedName>
    <definedName name="FS_F_VW_02_37469_1_261_EUR__JV_FS_PR_EX_RATES_DATUM_REC_" localSheetId="18">[11]Import!$B$291:$F$291</definedName>
    <definedName name="FS_F_VW_02_37469_1_261_EUR__JV_FS_PR_EX_RATES_DATUM_REC_" localSheetId="16">[11]Import!$B$291:$F$291</definedName>
    <definedName name="FS_F_VW_02_37469_1_261_EUR__JV_FS_PR_EX_RATES_DATUM_REC_" localSheetId="21">[11]Import!$B$291:$F$291</definedName>
    <definedName name="FS_F_VW_02_37469_1_261_EUR__JV_FS_PR_EX_RATES_DATUM_REC_" localSheetId="20">[11]Import!$B$291:$F$291</definedName>
    <definedName name="FS_F_VW_02_37469_1_261_EUR__JV_FS_PR_EX_RATES_DATUM_REC_">[10]Import!$B$291:$F$291</definedName>
    <definedName name="FS_F_VW_02_37469_1_261_VW__JV_FS_BIDDERS_" localSheetId="18">[24]Import!$B$398:$L$398</definedName>
    <definedName name="FS_F_VW_02_37469_1_261_VW__JV_FS_BIDDERS_" localSheetId="16">[24]Import!$B$398:$L$398</definedName>
    <definedName name="FS_F_VW_02_37469_1_261_VW__JV_FS_BIDDERS_" localSheetId="21">[24]Import!$B$398:$L$398</definedName>
    <definedName name="FS_F_VW_02_37469_1_261_VW__JV_FS_BIDDERS_" localSheetId="20">[24]Import!$B$398:$L$398</definedName>
    <definedName name="FS_F_VW_02_37469_1_261_VW__JV_FS_BIDDERS_">[23]Import!$B$398:$L$398</definedName>
    <definedName name="FS_F_VW_02_37469_1_26946_31__JV_FS_REC_" localSheetId="18">[11]Import!$B$501:$Q$501</definedName>
    <definedName name="FS_F_VW_02_37469_1_26946_31__JV_FS_REC_" localSheetId="16">[11]Import!$B$501:$Q$501</definedName>
    <definedName name="FS_F_VW_02_37469_1_26946_31__JV_FS_REC_" localSheetId="21">[11]Import!$B$501:$Q$501</definedName>
    <definedName name="FS_F_VW_02_37469_1_26946_31__JV_FS_REC_" localSheetId="20">[11]Import!$B$501:$Q$501</definedName>
    <definedName name="FS_F_VW_02_37469_1_26946_31__JV_FS_REC_">[10]Import!$B$501:$Q$501</definedName>
    <definedName name="FS_F_VW_02_37469_1_26946_32__JV_FS_REC_" localSheetId="18">[11]Import!$B$502:$Q$502</definedName>
    <definedName name="FS_F_VW_02_37469_1_26946_32__JV_FS_REC_" localSheetId="16">[11]Import!$B$502:$Q$502</definedName>
    <definedName name="FS_F_VW_02_37469_1_26946_32__JV_FS_REC_" localSheetId="21">[11]Import!$B$502:$Q$502</definedName>
    <definedName name="FS_F_VW_02_37469_1_26946_32__JV_FS_REC_" localSheetId="20">[11]Import!$B$502:$Q$502</definedName>
    <definedName name="FS_F_VW_02_37469_1_26946_32__JV_FS_REC_">[10]Import!$B$502:$Q$502</definedName>
    <definedName name="FS_F_VW_02_37469_1_26946_EUR__JV_FS_PR_EX_RATES_DATUM_REC_" localSheetId="18">[11]Import!$B$304:$F$304</definedName>
    <definedName name="FS_F_VW_02_37469_1_26946_EUR__JV_FS_PR_EX_RATES_DATUM_REC_" localSheetId="16">[11]Import!$B$304:$F$304</definedName>
    <definedName name="FS_F_VW_02_37469_1_26946_EUR__JV_FS_PR_EX_RATES_DATUM_REC_" localSheetId="21">[11]Import!$B$304:$F$304</definedName>
    <definedName name="FS_F_VW_02_37469_1_26946_EUR__JV_FS_PR_EX_RATES_DATUM_REC_" localSheetId="20">[11]Import!$B$304:$F$304</definedName>
    <definedName name="FS_F_VW_02_37469_1_26946_EUR__JV_FS_PR_EX_RATES_DATUM_REC_">[10]Import!$B$304:$F$304</definedName>
    <definedName name="FS_F_VW_02_37469_1_26946_VW__JV_FS_BIDDERS_" localSheetId="18">[24]Import!$B$409:$L$409</definedName>
    <definedName name="FS_F_VW_02_37469_1_26946_VW__JV_FS_BIDDERS_" localSheetId="16">[24]Import!$B$409:$L$409</definedName>
    <definedName name="FS_F_VW_02_37469_1_26946_VW__JV_FS_BIDDERS_" localSheetId="21">[24]Import!$B$409:$L$409</definedName>
    <definedName name="FS_F_VW_02_37469_1_26946_VW__JV_FS_BIDDERS_" localSheetId="20">[24]Import!$B$409:$L$409</definedName>
    <definedName name="FS_F_VW_02_37469_1_26946_VW__JV_FS_BIDDERS_">[23]Import!$B$409:$L$409</definedName>
    <definedName name="FS_F_VW_02_37469_1_31__JV_FS_BEDARFE_" localSheetId="18">[11]Import!$B$42:$E$42</definedName>
    <definedName name="FS_F_VW_02_37469_1_31__JV_FS_BEDARFE_" localSheetId="16">[11]Import!$B$42:$E$42</definedName>
    <definedName name="FS_F_VW_02_37469_1_31__JV_FS_BEDARFE_" localSheetId="21">[11]Import!$B$42:$E$42</definedName>
    <definedName name="FS_F_VW_02_37469_1_31__JV_FS_BEDARFE_" localSheetId="20">[11]Import!$B$42:$E$42</definedName>
    <definedName name="FS_F_VW_02_37469_1_31__JV_FS_BEDARFE_">[10]Import!$B$42:$E$42</definedName>
    <definedName name="FS_F_VW_02_37469_1_31_20505__JV_FS_BEDARFE_PREISE_QUOTE_" localSheetId="18">[11]Import!$B$18:$L$18</definedName>
    <definedName name="FS_F_VW_02_37469_1_31_20505__JV_FS_BEDARFE_PREISE_QUOTE_" localSheetId="16">[11]Import!$B$18:$L$18</definedName>
    <definedName name="FS_F_VW_02_37469_1_31_20505__JV_FS_BEDARFE_PREISE_QUOTE_" localSheetId="21">[11]Import!$B$18:$L$18</definedName>
    <definedName name="FS_F_VW_02_37469_1_31_20505__JV_FS_BEDARFE_PREISE_QUOTE_" localSheetId="20">[11]Import!$B$18:$L$18</definedName>
    <definedName name="FS_F_VW_02_37469_1_31_20505__JV_FS_BEDARFE_PREISE_QUOTE_">[10]Import!$B$18:$L$18</definedName>
    <definedName name="FS_F_VW_02_37469_1_31_261__JV_FS_BEDARFE_PREISE_QUOTE_" localSheetId="18">[11]Import!$B$16:$L$16</definedName>
    <definedName name="FS_F_VW_02_37469_1_31_261__JV_FS_BEDARFE_PREISE_QUOTE_" localSheetId="16">[11]Import!$B$16:$L$16</definedName>
    <definedName name="FS_F_VW_02_37469_1_31_261__JV_FS_BEDARFE_PREISE_QUOTE_" localSheetId="21">[11]Import!$B$16:$L$16</definedName>
    <definedName name="FS_F_VW_02_37469_1_31_261__JV_FS_BEDARFE_PREISE_QUOTE_" localSheetId="20">[11]Import!$B$16:$L$16</definedName>
    <definedName name="FS_F_VW_02_37469_1_31_261__JV_FS_BEDARFE_PREISE_QUOTE_">[10]Import!$B$16:$L$16</definedName>
    <definedName name="FS_F_VW_02_37469_1_31_6231__JV_FS_BEDARFE_PREISE_QUOTE_" localSheetId="18">[11]Import!$B$17:$L$17</definedName>
    <definedName name="FS_F_VW_02_37469_1_31_6231__JV_FS_BEDARFE_PREISE_QUOTE_" localSheetId="16">[11]Import!$B$17:$L$17</definedName>
    <definedName name="FS_F_VW_02_37469_1_31_6231__JV_FS_BEDARFE_PREISE_QUOTE_" localSheetId="21">[11]Import!$B$17:$L$17</definedName>
    <definedName name="FS_F_VW_02_37469_1_31_6231__JV_FS_BEDARFE_PREISE_QUOTE_" localSheetId="20">[11]Import!$B$17:$L$17</definedName>
    <definedName name="FS_F_VW_02_37469_1_31_6231__JV_FS_BEDARFE_PREISE_QUOTE_">[10]Import!$B$17:$L$17</definedName>
    <definedName name="FS_F_VW_02_37469_1_32__JV_FS_BEDARFE_" localSheetId="18">[11]Import!$B$43:$E$43</definedName>
    <definedName name="FS_F_VW_02_37469_1_32__JV_FS_BEDARFE_" localSheetId="16">[11]Import!$B$43:$E$43</definedName>
    <definedName name="FS_F_VW_02_37469_1_32__JV_FS_BEDARFE_" localSheetId="21">[11]Import!$B$43:$E$43</definedName>
    <definedName name="FS_F_VW_02_37469_1_32__JV_FS_BEDARFE_" localSheetId="20">[11]Import!$B$43:$E$43</definedName>
    <definedName name="FS_F_VW_02_37469_1_32__JV_FS_BEDARFE_">[10]Import!$B$43:$E$43</definedName>
    <definedName name="FS_F_VW_02_37469_1_32_20505__JV_FS_BEDARFE_PREISE_QUOTE_" localSheetId="18">[11]Import!$B$21:$L$21</definedName>
    <definedName name="FS_F_VW_02_37469_1_32_20505__JV_FS_BEDARFE_PREISE_QUOTE_" localSheetId="16">[11]Import!$B$21:$L$21</definedName>
    <definedName name="FS_F_VW_02_37469_1_32_20505__JV_FS_BEDARFE_PREISE_QUOTE_" localSheetId="21">[11]Import!$B$21:$L$21</definedName>
    <definedName name="FS_F_VW_02_37469_1_32_20505__JV_FS_BEDARFE_PREISE_QUOTE_" localSheetId="20">[11]Import!$B$21:$L$21</definedName>
    <definedName name="FS_F_VW_02_37469_1_32_20505__JV_FS_BEDARFE_PREISE_QUOTE_">[10]Import!$B$21:$L$21</definedName>
    <definedName name="FS_F_VW_02_37469_1_32_261__JV_FS_BEDARFE_PREISE_QUOTE_" localSheetId="18">[11]Import!$B$19:$L$19</definedName>
    <definedName name="FS_F_VW_02_37469_1_32_261__JV_FS_BEDARFE_PREISE_QUOTE_" localSheetId="16">[11]Import!$B$19:$L$19</definedName>
    <definedName name="FS_F_VW_02_37469_1_32_261__JV_FS_BEDARFE_PREISE_QUOTE_" localSheetId="21">[11]Import!$B$19:$L$19</definedName>
    <definedName name="FS_F_VW_02_37469_1_32_261__JV_FS_BEDARFE_PREISE_QUOTE_" localSheetId="20">[11]Import!$B$19:$L$19</definedName>
    <definedName name="FS_F_VW_02_37469_1_32_261__JV_FS_BEDARFE_PREISE_QUOTE_">[10]Import!$B$19:$L$19</definedName>
    <definedName name="FS_F_VW_02_37469_1_32_6231__JV_FS_BEDARFE_PREISE_QUOTE_" localSheetId="18">[11]Import!$B$20:$L$20</definedName>
    <definedName name="FS_F_VW_02_37469_1_32_6231__JV_FS_BEDARFE_PREISE_QUOTE_" localSheetId="16">[11]Import!$B$20:$L$20</definedName>
    <definedName name="FS_F_VW_02_37469_1_32_6231__JV_FS_BEDARFE_PREISE_QUOTE_" localSheetId="21">[11]Import!$B$20:$L$20</definedName>
    <definedName name="FS_F_VW_02_37469_1_32_6231__JV_FS_BEDARFE_PREISE_QUOTE_" localSheetId="20">[11]Import!$B$20:$L$20</definedName>
    <definedName name="FS_F_VW_02_37469_1_32_6231__JV_FS_BEDARFE_PREISE_QUOTE_">[10]Import!$B$20:$L$20</definedName>
    <definedName name="FS_F_VW_02_37469_1_359_EUR__JV_FS_PR_EX_RATES_DATUM_REC_" localSheetId="18">[11]Import!$B$292:$F$292</definedName>
    <definedName name="FS_F_VW_02_37469_1_359_EUR__JV_FS_PR_EX_RATES_DATUM_REC_" localSheetId="16">[11]Import!$B$292:$F$292</definedName>
    <definedName name="FS_F_VW_02_37469_1_359_EUR__JV_FS_PR_EX_RATES_DATUM_REC_" localSheetId="21">[11]Import!$B$292:$F$292</definedName>
    <definedName name="FS_F_VW_02_37469_1_359_EUR__JV_FS_PR_EX_RATES_DATUM_REC_" localSheetId="20">[11]Import!$B$292:$F$292</definedName>
    <definedName name="FS_F_VW_02_37469_1_359_EUR__JV_FS_PR_EX_RATES_DATUM_REC_">[10]Import!$B$292:$F$292</definedName>
    <definedName name="FS_F_VW_02_37469_1_359_SK__JV_FS_BIDDERS_" localSheetId="18">[24]Import!$B$392:$L$392</definedName>
    <definedName name="FS_F_VW_02_37469_1_359_SK__JV_FS_BIDDERS_" localSheetId="16">[24]Import!$B$392:$L$392</definedName>
    <definedName name="FS_F_VW_02_37469_1_359_SK__JV_FS_BIDDERS_" localSheetId="21">[24]Import!$B$392:$L$392</definedName>
    <definedName name="FS_F_VW_02_37469_1_359_SK__JV_FS_BIDDERS_" localSheetId="20">[24]Import!$B$392:$L$392</definedName>
    <definedName name="FS_F_VW_02_37469_1_359_SK__JV_FS_BIDDERS_">[23]Import!$B$392:$L$392</definedName>
    <definedName name="FS_F_VW_02_37469_1_37525_EUR__JV_FS_PR_EX_RATES_DATUM_REC_" localSheetId="18">[11]Import!$B$305:$F$305</definedName>
    <definedName name="FS_F_VW_02_37469_1_37525_EUR__JV_FS_PR_EX_RATES_DATUM_REC_" localSheetId="16">[11]Import!$B$305:$F$305</definedName>
    <definedName name="FS_F_VW_02_37469_1_37525_EUR__JV_FS_PR_EX_RATES_DATUM_REC_" localSheetId="21">[11]Import!$B$305:$F$305</definedName>
    <definedName name="FS_F_VW_02_37469_1_37525_EUR__JV_FS_PR_EX_RATES_DATUM_REC_" localSheetId="20">[11]Import!$B$305:$F$305</definedName>
    <definedName name="FS_F_VW_02_37469_1_37525_EUR__JV_FS_PR_EX_RATES_DATUM_REC_">[10]Import!$B$305:$F$305</definedName>
    <definedName name="FS_F_VW_02_37469_1_37525_VW__JV_FS_BIDDERS_" localSheetId="18">[24]Import!$B$406:$L$406</definedName>
    <definedName name="FS_F_VW_02_37469_1_37525_VW__JV_FS_BIDDERS_" localSheetId="16">[24]Import!$B$406:$L$406</definedName>
    <definedName name="FS_F_VW_02_37469_1_37525_VW__JV_FS_BIDDERS_" localSheetId="21">[24]Import!$B$406:$L$406</definedName>
    <definedName name="FS_F_VW_02_37469_1_37525_VW__JV_FS_BIDDERS_" localSheetId="20">[24]Import!$B$406:$L$406</definedName>
    <definedName name="FS_F_VW_02_37469_1_37525_VW__JV_FS_BIDDERS_">[23]Import!$B$406:$L$406</definedName>
    <definedName name="FS_F_VW_02_37469_1_41464_BX__JV_FS_BIDDERS_" localSheetId="18">[24]Import!$B$408:$L$408</definedName>
    <definedName name="FS_F_VW_02_37469_1_41464_BX__JV_FS_BIDDERS_" localSheetId="16">[24]Import!$B$408:$L$408</definedName>
    <definedName name="FS_F_VW_02_37469_1_41464_BX__JV_FS_BIDDERS_" localSheetId="21">[24]Import!$B$408:$L$408</definedName>
    <definedName name="FS_F_VW_02_37469_1_41464_BX__JV_FS_BIDDERS_" localSheetId="20">[24]Import!$B$408:$L$408</definedName>
    <definedName name="FS_F_VW_02_37469_1_41464_BX__JV_FS_BIDDERS_">[23]Import!$B$408:$L$408</definedName>
    <definedName name="FS_F_VW_02_37469_1_41464_EUR__JV_FS_PR_EX_RATES_DATUM_REC_" localSheetId="18">[11]Import!$B$306:$F$306</definedName>
    <definedName name="FS_F_VW_02_37469_1_41464_EUR__JV_FS_PR_EX_RATES_DATUM_REC_" localSheetId="16">[11]Import!$B$306:$F$306</definedName>
    <definedName name="FS_F_VW_02_37469_1_41464_EUR__JV_FS_PR_EX_RATES_DATUM_REC_" localSheetId="21">[11]Import!$B$306:$F$306</definedName>
    <definedName name="FS_F_VW_02_37469_1_41464_EUR__JV_FS_PR_EX_RATES_DATUM_REC_" localSheetId="20">[11]Import!$B$306:$F$306</definedName>
    <definedName name="FS_F_VW_02_37469_1_41464_EUR__JV_FS_PR_EX_RATES_DATUM_REC_">[10]Import!$B$306:$F$306</definedName>
    <definedName name="FS_F_VW_02_37469_1_5083__JV_FS_ANGEBOTSUEBERSICHT_" localSheetId="18">[11]Import!$B$67:$D$67</definedName>
    <definedName name="FS_F_VW_02_37469_1_5083__JV_FS_ANGEBOTSUEBERSICHT_" localSheetId="16">[11]Import!$B$67:$D$67</definedName>
    <definedName name="FS_F_VW_02_37469_1_5083__JV_FS_ANGEBOTSUEBERSICHT_" localSheetId="21">[11]Import!$B$67:$D$67</definedName>
    <definedName name="FS_F_VW_02_37469_1_5083__JV_FS_ANGEBOTSUEBERSICHT_" localSheetId="20">[11]Import!$B$67:$D$67</definedName>
    <definedName name="FS_F_VW_02_37469_1_5083__JV_FS_ANGEBOTSUEBERSICHT_">[10]Import!$B$67:$D$67</definedName>
    <definedName name="FS_F_VW_02_37469_1_5083__JV_FS_AVG_PRICE_" localSheetId="18">[11]Import!$B$90:$F$90</definedName>
    <definedName name="FS_F_VW_02_37469_1_5083__JV_FS_AVG_PRICE_" localSheetId="16">[11]Import!$B$90:$F$90</definedName>
    <definedName name="FS_F_VW_02_37469_1_5083__JV_FS_AVG_PRICE_" localSheetId="21">[11]Import!$B$90:$F$90</definedName>
    <definedName name="FS_F_VW_02_37469_1_5083__JV_FS_AVG_PRICE_" localSheetId="20">[11]Import!$B$90:$F$90</definedName>
    <definedName name="FS_F_VW_02_37469_1_5083__JV_FS_AVG_PRICE_">[10]Import!$B$90:$F$90</definedName>
    <definedName name="FS_F_VW_02_37469_1_5083_31__JV_FS_REC_" localSheetId="18">[11]Import!$B$493:$Q$493</definedName>
    <definedName name="FS_F_VW_02_37469_1_5083_31__JV_FS_REC_" localSheetId="16">[11]Import!$B$493:$Q$493</definedName>
    <definedName name="FS_F_VW_02_37469_1_5083_31__JV_FS_REC_" localSheetId="21">[11]Import!$B$493:$Q$493</definedName>
    <definedName name="FS_F_VW_02_37469_1_5083_31__JV_FS_REC_" localSheetId="20">[11]Import!$B$493:$Q$493</definedName>
    <definedName name="FS_F_VW_02_37469_1_5083_31__JV_FS_REC_">[10]Import!$B$493:$Q$493</definedName>
    <definedName name="FS_F_VW_02_37469_1_5083_32__JV_FS_REC_" localSheetId="18">[11]Import!$B$494:$Q$494</definedName>
    <definedName name="FS_F_VW_02_37469_1_5083_32__JV_FS_REC_" localSheetId="16">[11]Import!$B$494:$Q$494</definedName>
    <definedName name="FS_F_VW_02_37469_1_5083_32__JV_FS_REC_" localSheetId="21">[11]Import!$B$494:$Q$494</definedName>
    <definedName name="FS_F_VW_02_37469_1_5083_32__JV_FS_REC_" localSheetId="20">[11]Import!$B$494:$Q$494</definedName>
    <definedName name="FS_F_VW_02_37469_1_5083_32__JV_FS_REC_">[10]Import!$B$494:$Q$494</definedName>
    <definedName name="FS_F_VW_02_37469_1_5083_EUR__JV_FS_PR_EX_RATES_DATUM_REC_" localSheetId="18">[11]Import!$B$294:$F$294</definedName>
    <definedName name="FS_F_VW_02_37469_1_5083_EUR__JV_FS_PR_EX_RATES_DATUM_REC_" localSheetId="16">[11]Import!$B$294:$F$294</definedName>
    <definedName name="FS_F_VW_02_37469_1_5083_EUR__JV_FS_PR_EX_RATES_DATUM_REC_" localSheetId="21">[11]Import!$B$294:$F$294</definedName>
    <definedName name="FS_F_VW_02_37469_1_5083_EUR__JV_FS_PR_EX_RATES_DATUM_REC_" localSheetId="20">[11]Import!$B$294:$F$294</definedName>
    <definedName name="FS_F_VW_02_37469_1_5083_EUR__JV_FS_PR_EX_RATES_DATUM_REC_">[10]Import!$B$294:$F$294</definedName>
    <definedName name="FS_F_VW_02_37469_1_5083_IT__JV_FS_BIDDERS_" localSheetId="18">[24]Import!$B$403:$L$403</definedName>
    <definedName name="FS_F_VW_02_37469_1_5083_IT__JV_FS_BIDDERS_" localSheetId="16">[24]Import!$B$403:$L$403</definedName>
    <definedName name="FS_F_VW_02_37469_1_5083_IT__JV_FS_BIDDERS_" localSheetId="21">[24]Import!$B$403:$L$403</definedName>
    <definedName name="FS_F_VW_02_37469_1_5083_IT__JV_FS_BIDDERS_" localSheetId="20">[24]Import!$B$403:$L$403</definedName>
    <definedName name="FS_F_VW_02_37469_1_5083_IT__JV_FS_BIDDERS_">[23]Import!$B$403:$L$403</definedName>
    <definedName name="FS_F_VW_02_37469_1_51506_31__JV_FS_REC_" localSheetId="18">[11]Import!$B$503:$Q$503</definedName>
    <definedName name="FS_F_VW_02_37469_1_51506_31__JV_FS_REC_" localSheetId="16">[11]Import!$B$503:$Q$503</definedName>
    <definedName name="FS_F_VW_02_37469_1_51506_31__JV_FS_REC_" localSheetId="21">[11]Import!$B$503:$Q$503</definedName>
    <definedName name="FS_F_VW_02_37469_1_51506_31__JV_FS_REC_" localSheetId="20">[11]Import!$B$503:$Q$503</definedName>
    <definedName name="FS_F_VW_02_37469_1_51506_31__JV_FS_REC_">[10]Import!$B$503:$Q$503</definedName>
    <definedName name="FS_F_VW_02_37469_1_51506_32__JV_FS_REC_" localSheetId="18">[11]Import!$B$504:$Q$504</definedName>
    <definedName name="FS_F_VW_02_37469_1_51506_32__JV_FS_REC_" localSheetId="16">[11]Import!$B$504:$Q$504</definedName>
    <definedName name="FS_F_VW_02_37469_1_51506_32__JV_FS_REC_" localSheetId="21">[11]Import!$B$504:$Q$504</definedName>
    <definedName name="FS_F_VW_02_37469_1_51506_32__JV_FS_REC_" localSheetId="20">[11]Import!$B$504:$Q$504</definedName>
    <definedName name="FS_F_VW_02_37469_1_51506_32__JV_FS_REC_">[10]Import!$B$504:$Q$504</definedName>
    <definedName name="FS_F_VW_02_37469_1_51506_EUR__JV_FS_PR_EX_RATES_DATUM_REC_" localSheetId="18">[11]Import!$B$307:$F$307</definedName>
    <definedName name="FS_F_VW_02_37469_1_51506_EUR__JV_FS_PR_EX_RATES_DATUM_REC_" localSheetId="16">[11]Import!$B$307:$F$307</definedName>
    <definedName name="FS_F_VW_02_37469_1_51506_EUR__JV_FS_PR_EX_RATES_DATUM_REC_" localSheetId="21">[11]Import!$B$307:$F$307</definedName>
    <definedName name="FS_F_VW_02_37469_1_51506_EUR__JV_FS_PR_EX_RATES_DATUM_REC_" localSheetId="20">[11]Import!$B$307:$F$307</definedName>
    <definedName name="FS_F_VW_02_37469_1_51506_EUR__JV_FS_PR_EX_RATES_DATUM_REC_">[10]Import!$B$307:$F$307</definedName>
    <definedName name="FS_F_VW_02_37469_1_51506_MX__JV_FS_BIDDERS_" localSheetId="18">[24]Import!$B$402:$L$402</definedName>
    <definedName name="FS_F_VW_02_37469_1_51506_MX__JV_FS_BIDDERS_" localSheetId="16">[24]Import!$B$402:$L$402</definedName>
    <definedName name="FS_F_VW_02_37469_1_51506_MX__JV_FS_BIDDERS_" localSheetId="21">[24]Import!$B$402:$L$402</definedName>
    <definedName name="FS_F_VW_02_37469_1_51506_MX__JV_FS_BIDDERS_" localSheetId="20">[24]Import!$B$402:$L$402</definedName>
    <definedName name="FS_F_VW_02_37469_1_51506_MX__JV_FS_BIDDERS_">[23]Import!$B$402:$L$402</definedName>
    <definedName name="FS_F_VW_02_37469_1_54824_31__JV_FS_REC_" localSheetId="18">[11]Import!$B$505:$Q$505</definedName>
    <definedName name="FS_F_VW_02_37469_1_54824_31__JV_FS_REC_" localSheetId="16">[11]Import!$B$505:$Q$505</definedName>
    <definedName name="FS_F_VW_02_37469_1_54824_31__JV_FS_REC_" localSheetId="21">[11]Import!$B$505:$Q$505</definedName>
    <definedName name="FS_F_VW_02_37469_1_54824_31__JV_FS_REC_" localSheetId="20">[11]Import!$B$505:$Q$505</definedName>
    <definedName name="FS_F_VW_02_37469_1_54824_31__JV_FS_REC_">[10]Import!$B$505:$Q$505</definedName>
    <definedName name="FS_F_VW_02_37469_1_54824_32__JV_FS_REC_" localSheetId="18">[11]Import!$B$506:$Q$506</definedName>
    <definedName name="FS_F_VW_02_37469_1_54824_32__JV_FS_REC_" localSheetId="16">[11]Import!$B$506:$Q$506</definedName>
    <definedName name="FS_F_VW_02_37469_1_54824_32__JV_FS_REC_" localSheetId="21">[11]Import!$B$506:$Q$506</definedName>
    <definedName name="FS_F_VW_02_37469_1_54824_32__JV_FS_REC_" localSheetId="20">[11]Import!$B$506:$Q$506</definedName>
    <definedName name="FS_F_VW_02_37469_1_54824_32__JV_FS_REC_">[10]Import!$B$506:$Q$506</definedName>
    <definedName name="FS_F_VW_02_37469_1_54824_EUR__JV_FS_PR_EX_RATES_DATUM_REC_" localSheetId="18">[11]Import!$B$308:$F$308</definedName>
    <definedName name="FS_F_VW_02_37469_1_54824_EUR__JV_FS_PR_EX_RATES_DATUM_REC_" localSheetId="16">[11]Import!$B$308:$F$308</definedName>
    <definedName name="FS_F_VW_02_37469_1_54824_EUR__JV_FS_PR_EX_RATES_DATUM_REC_" localSheetId="21">[11]Import!$B$308:$F$308</definedName>
    <definedName name="FS_F_VW_02_37469_1_54824_EUR__JV_FS_PR_EX_RATES_DATUM_REC_" localSheetId="20">[11]Import!$B$308:$F$308</definedName>
    <definedName name="FS_F_VW_02_37469_1_54824_EUR__JV_FS_PR_EX_RATES_DATUM_REC_">[10]Import!$B$308:$F$308</definedName>
    <definedName name="FS_F_VW_02_37469_1_54824_VW__JV_FS_BIDDERS_" localSheetId="18">[24]Import!$B$407:$L$407</definedName>
    <definedName name="FS_F_VW_02_37469_1_54824_VW__JV_FS_BIDDERS_" localSheetId="16">[24]Import!$B$407:$L$407</definedName>
    <definedName name="FS_F_VW_02_37469_1_54824_VW__JV_FS_BIDDERS_" localSheetId="21">[24]Import!$B$407:$L$407</definedName>
    <definedName name="FS_F_VW_02_37469_1_54824_VW__JV_FS_BIDDERS_" localSheetId="20">[24]Import!$B$407:$L$407</definedName>
    <definedName name="FS_F_VW_02_37469_1_54824_VW__JV_FS_BIDDERS_">[23]Import!$B$407:$L$407</definedName>
    <definedName name="FS_F_VW_02_37469_1_6231__JV_FS_ANGEBOTSUEBERSICHT_" localSheetId="18">[11]Import!$B$65:$D$65</definedName>
    <definedName name="FS_F_VW_02_37469_1_6231__JV_FS_ANGEBOTSUEBERSICHT_" localSheetId="16">[11]Import!$B$65:$D$65</definedName>
    <definedName name="FS_F_VW_02_37469_1_6231__JV_FS_ANGEBOTSUEBERSICHT_" localSheetId="21">[11]Import!$B$65:$D$65</definedName>
    <definedName name="FS_F_VW_02_37469_1_6231__JV_FS_ANGEBOTSUEBERSICHT_" localSheetId="20">[11]Import!$B$65:$D$65</definedName>
    <definedName name="FS_F_VW_02_37469_1_6231__JV_FS_ANGEBOTSUEBERSICHT_">[10]Import!$B$65:$D$65</definedName>
    <definedName name="FS_F_VW_02_37469_1_6231__JV_FS_AVG_PRICE_" localSheetId="18">[11]Import!$B$91:$F$91</definedName>
    <definedName name="FS_F_VW_02_37469_1_6231__JV_FS_AVG_PRICE_" localSheetId="16">[11]Import!$B$91:$F$91</definedName>
    <definedName name="FS_F_VW_02_37469_1_6231__JV_FS_AVG_PRICE_" localSheetId="21">[11]Import!$B$91:$F$91</definedName>
    <definedName name="FS_F_VW_02_37469_1_6231__JV_FS_AVG_PRICE_" localSheetId="20">[11]Import!$B$91:$F$91</definedName>
    <definedName name="FS_F_VW_02_37469_1_6231__JV_FS_AVG_PRICE_">[10]Import!$B$91:$F$91</definedName>
    <definedName name="FS_F_VW_02_37469_1_6231__JV_FS_BWERTSHEET_" localSheetId="18">[11]Import!$B$170:$AH$170</definedName>
    <definedName name="FS_F_VW_02_37469_1_6231__JV_FS_BWERTSHEET_" localSheetId="16">[11]Import!$B$170:$AH$170</definedName>
    <definedName name="FS_F_VW_02_37469_1_6231__JV_FS_BWERTSHEET_" localSheetId="21">[11]Import!$B$170:$AH$170</definedName>
    <definedName name="FS_F_VW_02_37469_1_6231__JV_FS_BWERTSHEET_" localSheetId="20">[11]Import!$B$170:$AH$170</definedName>
    <definedName name="FS_F_VW_02_37469_1_6231__JV_FS_BWERTSHEET_">[10]Import!$B$170:$AH$170</definedName>
    <definedName name="FS_F_VW_02_37469_1_6231__JV_FS_COMPARISON_" localSheetId="18">[11]Import!$B$130:$S$130</definedName>
    <definedName name="FS_F_VW_02_37469_1_6231__JV_FS_COMPARISON_" localSheetId="16">[11]Import!$B$130:$S$130</definedName>
    <definedName name="FS_F_VW_02_37469_1_6231__JV_FS_COMPARISON_" localSheetId="21">[11]Import!$B$130:$S$130</definedName>
    <definedName name="FS_F_VW_02_37469_1_6231__JV_FS_COMPARISON_" localSheetId="20">[11]Import!$B$130:$S$130</definedName>
    <definedName name="FS_F_VW_02_37469_1_6231__JV_FS_COMPARISON_">[10]Import!$B$130:$S$130</definedName>
    <definedName name="FS_F_VW_02_37469_1_6231__JV_FS_REC_LIEF_" localSheetId="18">[11]Import!$B$553:$P$553</definedName>
    <definedName name="FS_F_VW_02_37469_1_6231__JV_FS_REC_LIEF_" localSheetId="16">[11]Import!$B$553:$P$553</definedName>
    <definedName name="FS_F_VW_02_37469_1_6231__JV_FS_REC_LIEF_" localSheetId="21">[11]Import!$B$553:$P$553</definedName>
    <definedName name="FS_F_VW_02_37469_1_6231__JV_FS_REC_LIEF_" localSheetId="20">[11]Import!$B$553:$P$553</definedName>
    <definedName name="FS_F_VW_02_37469_1_6231__JV_FS_REC_LIEF_">[10]Import!$B$553:$P$553</definedName>
    <definedName name="FS_F_VW_02_37469_1_6231__JV_FS_RV_LTERM_PNACHLASS_" localSheetId="18">[11]Import!$B$150:$X$150</definedName>
    <definedName name="FS_F_VW_02_37469_1_6231__JV_FS_RV_LTERM_PNACHLASS_" localSheetId="16">[11]Import!$B$150:$X$150</definedName>
    <definedName name="FS_F_VW_02_37469_1_6231__JV_FS_RV_LTERM_PNACHLASS_" localSheetId="21">[11]Import!$B$150:$X$150</definedName>
    <definedName name="FS_F_VW_02_37469_1_6231__JV_FS_RV_LTERM_PNACHLASS_" localSheetId="20">[11]Import!$B$150:$X$150</definedName>
    <definedName name="FS_F_VW_02_37469_1_6231__JV_FS_RV_LTERM_PNACHLASS_">[10]Import!$B$150:$X$150</definedName>
    <definedName name="FS_F_VW_02_37469_1_6231_31__JV_FS_REC_" localSheetId="18">[11]Import!$B$495:$Q$495</definedName>
    <definedName name="FS_F_VW_02_37469_1_6231_31__JV_FS_REC_" localSheetId="16">[11]Import!$B$495:$Q$495</definedName>
    <definedName name="FS_F_VW_02_37469_1_6231_31__JV_FS_REC_" localSheetId="21">[11]Import!$B$495:$Q$495</definedName>
    <definedName name="FS_F_VW_02_37469_1_6231_31__JV_FS_REC_" localSheetId="20">[11]Import!$B$495:$Q$495</definedName>
    <definedName name="FS_F_VW_02_37469_1_6231_31__JV_FS_REC_">[10]Import!$B$495:$Q$495</definedName>
    <definedName name="FS_F_VW_02_37469_1_6231_32__JV_FS_REC_" localSheetId="18">[11]Import!$B$496:$Q$496</definedName>
    <definedName name="FS_F_VW_02_37469_1_6231_32__JV_FS_REC_" localSheetId="16">[11]Import!$B$496:$Q$496</definedName>
    <definedName name="FS_F_VW_02_37469_1_6231_32__JV_FS_REC_" localSheetId="21">[11]Import!$B$496:$Q$496</definedName>
    <definedName name="FS_F_VW_02_37469_1_6231_32__JV_FS_REC_" localSheetId="20">[11]Import!$B$496:$Q$496</definedName>
    <definedName name="FS_F_VW_02_37469_1_6231_32__JV_FS_REC_">[10]Import!$B$496:$Q$496</definedName>
    <definedName name="FS_F_VW_02_37469_1_6231_EUR__JV_FS_PR_EX_RATES_DATUM_REC_" localSheetId="18">[11]Import!$B$295:$F$295</definedName>
    <definedName name="FS_F_VW_02_37469_1_6231_EUR__JV_FS_PR_EX_RATES_DATUM_REC_" localSheetId="16">[11]Import!$B$295:$F$295</definedName>
    <definedName name="FS_F_VW_02_37469_1_6231_EUR__JV_FS_PR_EX_RATES_DATUM_REC_" localSheetId="21">[11]Import!$B$295:$F$295</definedName>
    <definedName name="FS_F_VW_02_37469_1_6231_EUR__JV_FS_PR_EX_RATES_DATUM_REC_" localSheetId="20">[11]Import!$B$295:$F$295</definedName>
    <definedName name="FS_F_VW_02_37469_1_6231_EUR__JV_FS_PR_EX_RATES_DATUM_REC_">[10]Import!$B$295:$F$295</definedName>
    <definedName name="FS_F_VW_02_37469_1_6231_VW__JV_FS_BIDDERS_" localSheetId="18">[24]Import!$B$396:$L$396</definedName>
    <definedName name="FS_F_VW_02_37469_1_6231_VW__JV_FS_BIDDERS_" localSheetId="16">[24]Import!$B$396:$L$396</definedName>
    <definedName name="FS_F_VW_02_37469_1_6231_VW__JV_FS_BIDDERS_" localSheetId="21">[24]Import!$B$396:$L$396</definedName>
    <definedName name="FS_F_VW_02_37469_1_6231_VW__JV_FS_BIDDERS_" localSheetId="20">[24]Import!$B$396:$L$396</definedName>
    <definedName name="FS_F_VW_02_37469_1_6231_VW__JV_FS_BIDDERS_">[23]Import!$B$396:$L$396</definedName>
    <definedName name="FS_F_VW_02_37469_1_6238_EUR__JV_FS_PR_EX_RATES_DATUM_REC_" localSheetId="18">[11]Import!$B$296:$F$296</definedName>
    <definedName name="FS_F_VW_02_37469_1_6238_EUR__JV_FS_PR_EX_RATES_DATUM_REC_" localSheetId="16">[11]Import!$B$296:$F$296</definedName>
    <definedName name="FS_F_VW_02_37469_1_6238_EUR__JV_FS_PR_EX_RATES_DATUM_REC_" localSheetId="21">[11]Import!$B$296:$F$296</definedName>
    <definedName name="FS_F_VW_02_37469_1_6238_EUR__JV_FS_PR_EX_RATES_DATUM_REC_" localSheetId="20">[11]Import!$B$296:$F$296</definedName>
    <definedName name="FS_F_VW_02_37469_1_6238_EUR__JV_FS_PR_EX_RATES_DATUM_REC_">[10]Import!$B$296:$F$296</definedName>
    <definedName name="FS_F_VW_02_37469_1_6238_VW__JV_FS_BIDDERS_" localSheetId="18">[24]Import!$B$399:$L$399</definedName>
    <definedName name="FS_F_VW_02_37469_1_6238_VW__JV_FS_BIDDERS_" localSheetId="16">[24]Import!$B$399:$L$399</definedName>
    <definedName name="FS_F_VW_02_37469_1_6238_VW__JV_FS_BIDDERS_" localSheetId="21">[24]Import!$B$399:$L$399</definedName>
    <definedName name="FS_F_VW_02_37469_1_6238_VW__JV_FS_BIDDERS_" localSheetId="20">[24]Import!$B$399:$L$399</definedName>
    <definedName name="FS_F_VW_02_37469_1_6238_VW__JV_FS_BIDDERS_">[23]Import!$B$399:$L$399</definedName>
    <definedName name="FS_F_VW_02_37469_1_6270_31__JV_FS_REC_" localSheetId="18">[11]Import!$B$497:$Q$497</definedName>
    <definedName name="FS_F_VW_02_37469_1_6270_31__JV_FS_REC_" localSheetId="16">[11]Import!$B$497:$Q$497</definedName>
    <definedName name="FS_F_VW_02_37469_1_6270_31__JV_FS_REC_" localSheetId="21">[11]Import!$B$497:$Q$497</definedName>
    <definedName name="FS_F_VW_02_37469_1_6270_31__JV_FS_REC_" localSheetId="20">[11]Import!$B$497:$Q$497</definedName>
    <definedName name="FS_F_VW_02_37469_1_6270_31__JV_FS_REC_">[10]Import!$B$497:$Q$497</definedName>
    <definedName name="FS_F_VW_02_37469_1_6270_32__JV_FS_REC_" localSheetId="18">[11]Import!$B$498:$Q$498</definedName>
    <definedName name="FS_F_VW_02_37469_1_6270_32__JV_FS_REC_" localSheetId="16">[11]Import!$B$498:$Q$498</definedName>
    <definedName name="FS_F_VW_02_37469_1_6270_32__JV_FS_REC_" localSheetId="21">[11]Import!$B$498:$Q$498</definedName>
    <definedName name="FS_F_VW_02_37469_1_6270_32__JV_FS_REC_" localSheetId="20">[11]Import!$B$498:$Q$498</definedName>
    <definedName name="FS_F_VW_02_37469_1_6270_32__JV_FS_REC_">[10]Import!$B$498:$Q$498</definedName>
    <definedName name="FS_F_VW_02_37469_1_6270_EUR__JV_FS_PR_EX_RATES_DATUM_REC_" localSheetId="18">[11]Import!$B$297:$F$297</definedName>
    <definedName name="FS_F_VW_02_37469_1_6270_EUR__JV_FS_PR_EX_RATES_DATUM_REC_" localSheetId="16">[11]Import!$B$297:$F$297</definedName>
    <definedName name="FS_F_VW_02_37469_1_6270_EUR__JV_FS_PR_EX_RATES_DATUM_REC_" localSheetId="21">[11]Import!$B$297:$F$297</definedName>
    <definedName name="FS_F_VW_02_37469_1_6270_EUR__JV_FS_PR_EX_RATES_DATUM_REC_" localSheetId="20">[11]Import!$B$297:$F$297</definedName>
    <definedName name="FS_F_VW_02_37469_1_6270_EUR__JV_FS_PR_EX_RATES_DATUM_REC_">[10]Import!$B$297:$F$297</definedName>
    <definedName name="FS_F_VW_02_37469_1_6270_SK__JV_FS_BIDDERS_" localSheetId="18">[24]Import!$B$405:$L$405</definedName>
    <definedName name="FS_F_VW_02_37469_1_6270_SK__JV_FS_BIDDERS_" localSheetId="16">[24]Import!$B$405:$L$405</definedName>
    <definedName name="FS_F_VW_02_37469_1_6270_SK__JV_FS_BIDDERS_" localSheetId="21">[24]Import!$B$405:$L$405</definedName>
    <definedName name="FS_F_VW_02_37469_1_6270_SK__JV_FS_BIDDERS_" localSheetId="20">[24]Import!$B$405:$L$405</definedName>
    <definedName name="FS_F_VW_02_37469_1_6270_SK__JV_FS_BIDDERS_">[23]Import!$B$405:$L$405</definedName>
    <definedName name="FS_F_VW_02_37469_1_6820_EUR__JV_FS_PR_EX_RATES_DATUM_REC_" localSheetId="18">[11]Import!$B$298:$F$298</definedName>
    <definedName name="FS_F_VW_02_37469_1_6820_EUR__JV_FS_PR_EX_RATES_DATUM_REC_" localSheetId="16">[11]Import!$B$298:$F$298</definedName>
    <definedName name="FS_F_VW_02_37469_1_6820_EUR__JV_FS_PR_EX_RATES_DATUM_REC_" localSheetId="21">[11]Import!$B$298:$F$298</definedName>
    <definedName name="FS_F_VW_02_37469_1_6820_EUR__JV_FS_PR_EX_RATES_DATUM_REC_" localSheetId="20">[11]Import!$B$298:$F$298</definedName>
    <definedName name="FS_F_VW_02_37469_1_6820_EUR__JV_FS_PR_EX_RATES_DATUM_REC_">[10]Import!$B$298:$F$298</definedName>
    <definedName name="FS_F_VW_02_37469_1_6820_MX__JV_FS_BIDDERS_" localSheetId="18">[24]Import!$B$395:$L$395</definedName>
    <definedName name="FS_F_VW_02_37469_1_6820_MX__JV_FS_BIDDERS_" localSheetId="16">[24]Import!$B$395:$L$395</definedName>
    <definedName name="FS_F_VW_02_37469_1_6820_MX__JV_FS_BIDDERS_" localSheetId="21">[24]Import!$B$395:$L$395</definedName>
    <definedName name="FS_F_VW_02_37469_1_6820_MX__JV_FS_BIDDERS_" localSheetId="20">[24]Import!$B$395:$L$395</definedName>
    <definedName name="FS_F_VW_02_37469_1_6820_MX__JV_FS_BIDDERS_">[23]Import!$B$395:$L$395</definedName>
    <definedName name="FS_F_VW_02_37469_1_7767_EUR__JV_FS_PR_EX_RATES_DATUM_REC_" localSheetId="18">[11]Import!$B$299:$F$299</definedName>
    <definedName name="FS_F_VW_02_37469_1_7767_EUR__JV_FS_PR_EX_RATES_DATUM_REC_" localSheetId="16">[11]Import!$B$299:$F$299</definedName>
    <definedName name="FS_F_VW_02_37469_1_7767_EUR__JV_FS_PR_EX_RATES_DATUM_REC_" localSheetId="21">[11]Import!$B$299:$F$299</definedName>
    <definedName name="FS_F_VW_02_37469_1_7767_EUR__JV_FS_PR_EX_RATES_DATUM_REC_" localSheetId="20">[11]Import!$B$299:$F$299</definedName>
    <definedName name="FS_F_VW_02_37469_1_7767_EUR__JV_FS_PR_EX_RATES_DATUM_REC_">[10]Import!$B$299:$F$299</definedName>
    <definedName name="FS_F_VW_02_37469_1_7767_VW__JV_FS_BIDDERS_" localSheetId="18">[24]Import!$B$391:$L$391</definedName>
    <definedName name="FS_F_VW_02_37469_1_7767_VW__JV_FS_BIDDERS_" localSheetId="16">[24]Import!$B$391:$L$391</definedName>
    <definedName name="FS_F_VW_02_37469_1_7767_VW__JV_FS_BIDDERS_" localSheetId="21">[24]Import!$B$391:$L$391</definedName>
    <definedName name="FS_F_VW_02_37469_1_7767_VW__JV_FS_BIDDERS_" localSheetId="20">[24]Import!$B$391:$L$391</definedName>
    <definedName name="FS_F_VW_02_37469_1_7767_VW__JV_FS_BIDDERS_">[23]Import!$B$391:$L$391</definedName>
    <definedName name="FS_F_VW_02_37469_1_845_EUR__JV_FS_PR_EX_RATES_DATUM_REC_" localSheetId="18">[11]Import!$B$293:$F$293</definedName>
    <definedName name="FS_F_VW_02_37469_1_845_EUR__JV_FS_PR_EX_RATES_DATUM_REC_" localSheetId="16">[11]Import!$B$293:$F$293</definedName>
    <definedName name="FS_F_VW_02_37469_1_845_EUR__JV_FS_PR_EX_RATES_DATUM_REC_" localSheetId="21">[11]Import!$B$293:$F$293</definedName>
    <definedName name="FS_F_VW_02_37469_1_845_EUR__JV_FS_PR_EX_RATES_DATUM_REC_" localSheetId="20">[11]Import!$B$293:$F$293</definedName>
    <definedName name="FS_F_VW_02_37469_1_845_EUR__JV_FS_PR_EX_RATES_DATUM_REC_">[10]Import!$B$293:$F$293</definedName>
    <definedName name="FS_F_VW_02_37469_1_845_VW__JV_FS_BIDDERS_" localSheetId="18">[24]Import!$B$400:$L$400</definedName>
    <definedName name="FS_F_VW_02_37469_1_845_VW__JV_FS_BIDDERS_" localSheetId="16">[24]Import!$B$400:$L$400</definedName>
    <definedName name="FS_F_VW_02_37469_1_845_VW__JV_FS_BIDDERS_" localSheetId="21">[24]Import!$B$400:$L$400</definedName>
    <definedName name="FS_F_VW_02_37469_1_845_VW__JV_FS_BIDDERS_" localSheetId="20">[24]Import!$B$400:$L$400</definedName>
    <definedName name="FS_F_VW_02_37469_1_845_VW__JV_FS_BIDDERS_">[23]Import!$B$400:$L$400</definedName>
    <definedName name="FS_F_VW_02_37469_1_EUR_12686__JV_FS_PR_EX_RATES_DATUM_COMP_" localSheetId="18">[11]Import!$B$203:$F$203</definedName>
    <definedName name="FS_F_VW_02_37469_1_EUR_12686__JV_FS_PR_EX_RATES_DATUM_COMP_" localSheetId="16">[11]Import!$B$203:$F$203</definedName>
    <definedName name="FS_F_VW_02_37469_1_EUR_12686__JV_FS_PR_EX_RATES_DATUM_COMP_" localSheetId="21">[11]Import!$B$203:$F$203</definedName>
    <definedName name="FS_F_VW_02_37469_1_EUR_12686__JV_FS_PR_EX_RATES_DATUM_COMP_" localSheetId="20">[11]Import!$B$203:$F$203</definedName>
    <definedName name="FS_F_VW_02_37469_1_EUR_12686__JV_FS_PR_EX_RATES_DATUM_COMP_">[10]Import!$B$203:$F$203</definedName>
    <definedName name="FS_F_VW_02_37469_1_EUR_13362__JV_FS_PR_EX_RATES_DATUM_COMP_" localSheetId="18">[11]Import!$B$194:$F$194</definedName>
    <definedName name="FS_F_VW_02_37469_1_EUR_13362__JV_FS_PR_EX_RATES_DATUM_COMP_" localSheetId="16">[11]Import!$B$194:$F$194</definedName>
    <definedName name="FS_F_VW_02_37469_1_EUR_13362__JV_FS_PR_EX_RATES_DATUM_COMP_" localSheetId="21">[11]Import!$B$194:$F$194</definedName>
    <definedName name="FS_F_VW_02_37469_1_EUR_13362__JV_FS_PR_EX_RATES_DATUM_COMP_" localSheetId="20">[11]Import!$B$194:$F$194</definedName>
    <definedName name="FS_F_VW_02_37469_1_EUR_13362__JV_FS_PR_EX_RATES_DATUM_COMP_">[10]Import!$B$194:$F$194</definedName>
    <definedName name="FS_F_VW_02_37469_1_EUR_17631__JV_FS_PR_EX_RATES_DATUM_COMP_" localSheetId="18">[11]Import!$B$192:$F$192</definedName>
    <definedName name="FS_F_VW_02_37469_1_EUR_17631__JV_FS_PR_EX_RATES_DATUM_COMP_" localSheetId="16">[11]Import!$B$192:$F$192</definedName>
    <definedName name="FS_F_VW_02_37469_1_EUR_17631__JV_FS_PR_EX_RATES_DATUM_COMP_" localSheetId="21">[11]Import!$B$192:$F$192</definedName>
    <definedName name="FS_F_VW_02_37469_1_EUR_17631__JV_FS_PR_EX_RATES_DATUM_COMP_" localSheetId="20">[11]Import!$B$192:$F$192</definedName>
    <definedName name="FS_F_VW_02_37469_1_EUR_17631__JV_FS_PR_EX_RATES_DATUM_COMP_">[10]Import!$B$192:$F$192</definedName>
    <definedName name="FS_F_VW_02_37469_1_EUR_190__JV_FS_PR_EX_RATES_DATUM_COMP_" localSheetId="18">[11]Import!$B$189:$F$189</definedName>
    <definedName name="FS_F_VW_02_37469_1_EUR_190__JV_FS_PR_EX_RATES_DATUM_COMP_" localSheetId="16">[11]Import!$B$189:$F$189</definedName>
    <definedName name="FS_F_VW_02_37469_1_EUR_190__JV_FS_PR_EX_RATES_DATUM_COMP_" localSheetId="21">[11]Import!$B$189:$F$189</definedName>
    <definedName name="FS_F_VW_02_37469_1_EUR_190__JV_FS_PR_EX_RATES_DATUM_COMP_" localSheetId="20">[11]Import!$B$189:$F$189</definedName>
    <definedName name="FS_F_VW_02_37469_1_EUR_190__JV_FS_PR_EX_RATES_DATUM_COMP_">[10]Import!$B$189:$F$189</definedName>
    <definedName name="FS_F_VW_02_37469_1_EUR_20505__JV_FS_PR_EX_RATES_DATUM_COMP_" localSheetId="18">[11]Import!$B$204:$F$204</definedName>
    <definedName name="FS_F_VW_02_37469_1_EUR_20505__JV_FS_PR_EX_RATES_DATUM_COMP_" localSheetId="16">[11]Import!$B$204:$F$204</definedName>
    <definedName name="FS_F_VW_02_37469_1_EUR_20505__JV_FS_PR_EX_RATES_DATUM_COMP_" localSheetId="21">[11]Import!$B$204:$F$204</definedName>
    <definedName name="FS_F_VW_02_37469_1_EUR_20505__JV_FS_PR_EX_RATES_DATUM_COMP_" localSheetId="20">[11]Import!$B$204:$F$204</definedName>
    <definedName name="FS_F_VW_02_37469_1_EUR_20505__JV_FS_PR_EX_RATES_DATUM_COMP_">[10]Import!$B$204:$F$204</definedName>
    <definedName name="FS_F_VW_02_37469_1_EUR_261__JV_FS_PR_EX_RATES_DATUM_COMP_" localSheetId="18">[11]Import!$B$198:$F$198</definedName>
    <definedName name="FS_F_VW_02_37469_1_EUR_261__JV_FS_PR_EX_RATES_DATUM_COMP_" localSheetId="16">[11]Import!$B$198:$F$198</definedName>
    <definedName name="FS_F_VW_02_37469_1_EUR_261__JV_FS_PR_EX_RATES_DATUM_COMP_" localSheetId="21">[11]Import!$B$198:$F$198</definedName>
    <definedName name="FS_F_VW_02_37469_1_EUR_261__JV_FS_PR_EX_RATES_DATUM_COMP_" localSheetId="20">[11]Import!$B$198:$F$198</definedName>
    <definedName name="FS_F_VW_02_37469_1_EUR_261__JV_FS_PR_EX_RATES_DATUM_COMP_">[10]Import!$B$198:$F$198</definedName>
    <definedName name="FS_F_VW_02_37469_1_EUR_26946__JV_FS_PR_EX_RATES_DATUM_COMP_" localSheetId="18">[11]Import!$B$205:$F$205</definedName>
    <definedName name="FS_F_VW_02_37469_1_EUR_26946__JV_FS_PR_EX_RATES_DATUM_COMP_" localSheetId="16">[11]Import!$B$205:$F$205</definedName>
    <definedName name="FS_F_VW_02_37469_1_EUR_26946__JV_FS_PR_EX_RATES_DATUM_COMP_" localSheetId="21">[11]Import!$B$205:$F$205</definedName>
    <definedName name="FS_F_VW_02_37469_1_EUR_26946__JV_FS_PR_EX_RATES_DATUM_COMP_" localSheetId="20">[11]Import!$B$205:$F$205</definedName>
    <definedName name="FS_F_VW_02_37469_1_EUR_26946__JV_FS_PR_EX_RATES_DATUM_COMP_">[10]Import!$B$205:$F$205</definedName>
    <definedName name="FS_F_VW_02_37469_1_EUR_359__JV_FS_PR_EX_RATES_DATUM_COMP_" localSheetId="18">[11]Import!$B$196:$F$196</definedName>
    <definedName name="FS_F_VW_02_37469_1_EUR_359__JV_FS_PR_EX_RATES_DATUM_COMP_" localSheetId="16">[11]Import!$B$196:$F$196</definedName>
    <definedName name="FS_F_VW_02_37469_1_EUR_359__JV_FS_PR_EX_RATES_DATUM_COMP_" localSheetId="21">[11]Import!$B$196:$F$196</definedName>
    <definedName name="FS_F_VW_02_37469_1_EUR_359__JV_FS_PR_EX_RATES_DATUM_COMP_" localSheetId="20">[11]Import!$B$196:$F$196</definedName>
    <definedName name="FS_F_VW_02_37469_1_EUR_359__JV_FS_PR_EX_RATES_DATUM_COMP_">[10]Import!$B$196:$F$196</definedName>
    <definedName name="FS_F_VW_02_37469_1_EUR_37525__JV_FS_PR_EX_RATES_DATUM_COMP_" localSheetId="18">[11]Import!$B$206:$F$206</definedName>
    <definedName name="FS_F_VW_02_37469_1_EUR_37525__JV_FS_PR_EX_RATES_DATUM_COMP_" localSheetId="16">[11]Import!$B$206:$F$206</definedName>
    <definedName name="FS_F_VW_02_37469_1_EUR_37525__JV_FS_PR_EX_RATES_DATUM_COMP_" localSheetId="21">[11]Import!$B$206:$F$206</definedName>
    <definedName name="FS_F_VW_02_37469_1_EUR_37525__JV_FS_PR_EX_RATES_DATUM_COMP_" localSheetId="20">[11]Import!$B$206:$F$206</definedName>
    <definedName name="FS_F_VW_02_37469_1_EUR_37525__JV_FS_PR_EX_RATES_DATUM_COMP_">[10]Import!$B$206:$F$206</definedName>
    <definedName name="FS_F_VW_02_37469_1_EUR_41464__JV_FS_PR_EX_RATES_DATUM_COMP_" localSheetId="18">[11]Import!$B$190:$F$190</definedName>
    <definedName name="FS_F_VW_02_37469_1_EUR_41464__JV_FS_PR_EX_RATES_DATUM_COMP_" localSheetId="16">[11]Import!$B$190:$F$190</definedName>
    <definedName name="FS_F_VW_02_37469_1_EUR_41464__JV_FS_PR_EX_RATES_DATUM_COMP_" localSheetId="21">[11]Import!$B$190:$F$190</definedName>
    <definedName name="FS_F_VW_02_37469_1_EUR_41464__JV_FS_PR_EX_RATES_DATUM_COMP_" localSheetId="20">[11]Import!$B$190:$F$190</definedName>
    <definedName name="FS_F_VW_02_37469_1_EUR_41464__JV_FS_PR_EX_RATES_DATUM_COMP_">[10]Import!$B$190:$F$190</definedName>
    <definedName name="FS_F_VW_02_37469_1_EUR_5083__JV_FS_PR_EX_RATES_DATUM_COMP_" localSheetId="18">[11]Import!$B$191:$F$191</definedName>
    <definedName name="FS_F_VW_02_37469_1_EUR_5083__JV_FS_PR_EX_RATES_DATUM_COMP_" localSheetId="16">[11]Import!$B$191:$F$191</definedName>
    <definedName name="FS_F_VW_02_37469_1_EUR_5083__JV_FS_PR_EX_RATES_DATUM_COMP_" localSheetId="21">[11]Import!$B$191:$F$191</definedName>
    <definedName name="FS_F_VW_02_37469_1_EUR_5083__JV_FS_PR_EX_RATES_DATUM_COMP_" localSheetId="20">[11]Import!$B$191:$F$191</definedName>
    <definedName name="FS_F_VW_02_37469_1_EUR_5083__JV_FS_PR_EX_RATES_DATUM_COMP_">[10]Import!$B$191:$F$191</definedName>
    <definedName name="FS_F_VW_02_37469_1_EUR_51506__JV_FS_PR_EX_RATES_DATUM_COMP_" localSheetId="18">[11]Import!$B$195:$F$195</definedName>
    <definedName name="FS_F_VW_02_37469_1_EUR_51506__JV_FS_PR_EX_RATES_DATUM_COMP_" localSheetId="16">[11]Import!$B$195:$F$195</definedName>
    <definedName name="FS_F_VW_02_37469_1_EUR_51506__JV_FS_PR_EX_RATES_DATUM_COMP_" localSheetId="21">[11]Import!$B$195:$F$195</definedName>
    <definedName name="FS_F_VW_02_37469_1_EUR_51506__JV_FS_PR_EX_RATES_DATUM_COMP_" localSheetId="20">[11]Import!$B$195:$F$195</definedName>
    <definedName name="FS_F_VW_02_37469_1_EUR_51506__JV_FS_PR_EX_RATES_DATUM_COMP_">[10]Import!$B$195:$F$195</definedName>
    <definedName name="FS_F_VW_02_37469_1_EUR_54824__JV_FS_PR_EX_RATES_DATUM_COMP_" localSheetId="18">[11]Import!$B$207:$F$207</definedName>
    <definedName name="FS_F_VW_02_37469_1_EUR_54824__JV_FS_PR_EX_RATES_DATUM_COMP_" localSheetId="16">[11]Import!$B$207:$F$207</definedName>
    <definedName name="FS_F_VW_02_37469_1_EUR_54824__JV_FS_PR_EX_RATES_DATUM_COMP_" localSheetId="21">[11]Import!$B$207:$F$207</definedName>
    <definedName name="FS_F_VW_02_37469_1_EUR_54824__JV_FS_PR_EX_RATES_DATUM_COMP_" localSheetId="20">[11]Import!$B$207:$F$207</definedName>
    <definedName name="FS_F_VW_02_37469_1_EUR_54824__JV_FS_PR_EX_RATES_DATUM_COMP_">[10]Import!$B$207:$F$207</definedName>
    <definedName name="FS_F_VW_02_37469_1_EUR_6231__JV_FS_PR_EX_RATES_DATUM_COMP_" localSheetId="18">[11]Import!$B$200:$F$200</definedName>
    <definedName name="FS_F_VW_02_37469_1_EUR_6231__JV_FS_PR_EX_RATES_DATUM_COMP_" localSheetId="16">[11]Import!$B$200:$F$200</definedName>
    <definedName name="FS_F_VW_02_37469_1_EUR_6231__JV_FS_PR_EX_RATES_DATUM_COMP_" localSheetId="21">[11]Import!$B$200:$F$200</definedName>
    <definedName name="FS_F_VW_02_37469_1_EUR_6231__JV_FS_PR_EX_RATES_DATUM_COMP_" localSheetId="20">[11]Import!$B$200:$F$200</definedName>
    <definedName name="FS_F_VW_02_37469_1_EUR_6231__JV_FS_PR_EX_RATES_DATUM_COMP_">[10]Import!$B$200:$F$200</definedName>
    <definedName name="FS_F_VW_02_37469_1_EUR_6238__JV_FS_PR_EX_RATES_DATUM_COMP_" localSheetId="18">[11]Import!$B$201:$F$201</definedName>
    <definedName name="FS_F_VW_02_37469_1_EUR_6238__JV_FS_PR_EX_RATES_DATUM_COMP_" localSheetId="16">[11]Import!$B$201:$F$201</definedName>
    <definedName name="FS_F_VW_02_37469_1_EUR_6238__JV_FS_PR_EX_RATES_DATUM_COMP_" localSheetId="21">[11]Import!$B$201:$F$201</definedName>
    <definedName name="FS_F_VW_02_37469_1_EUR_6238__JV_FS_PR_EX_RATES_DATUM_COMP_" localSheetId="20">[11]Import!$B$201:$F$201</definedName>
    <definedName name="FS_F_VW_02_37469_1_EUR_6238__JV_FS_PR_EX_RATES_DATUM_COMP_">[10]Import!$B$201:$F$201</definedName>
    <definedName name="FS_F_VW_02_37469_1_EUR_6270__JV_FS_PR_EX_RATES_DATUM_COMP_" localSheetId="18">[11]Import!$B$197:$F$197</definedName>
    <definedName name="FS_F_VW_02_37469_1_EUR_6270__JV_FS_PR_EX_RATES_DATUM_COMP_" localSheetId="16">[11]Import!$B$197:$F$197</definedName>
    <definedName name="FS_F_VW_02_37469_1_EUR_6270__JV_FS_PR_EX_RATES_DATUM_COMP_" localSheetId="21">[11]Import!$B$197:$F$197</definedName>
    <definedName name="FS_F_VW_02_37469_1_EUR_6270__JV_FS_PR_EX_RATES_DATUM_COMP_" localSheetId="20">[11]Import!$B$197:$F$197</definedName>
    <definedName name="FS_F_VW_02_37469_1_EUR_6270__JV_FS_PR_EX_RATES_DATUM_COMP_">[10]Import!$B$197:$F$197</definedName>
    <definedName name="FS_F_VW_02_37469_1_EUR_6820__JV_FS_PR_EX_RATES_DATUM_COMP_" localSheetId="18">[11]Import!$B$193:$F$193</definedName>
    <definedName name="FS_F_VW_02_37469_1_EUR_6820__JV_FS_PR_EX_RATES_DATUM_COMP_" localSheetId="16">[11]Import!$B$193:$F$193</definedName>
    <definedName name="FS_F_VW_02_37469_1_EUR_6820__JV_FS_PR_EX_RATES_DATUM_COMP_" localSheetId="21">[11]Import!$B$193:$F$193</definedName>
    <definedName name="FS_F_VW_02_37469_1_EUR_6820__JV_FS_PR_EX_RATES_DATUM_COMP_" localSheetId="20">[11]Import!$B$193:$F$193</definedName>
    <definedName name="FS_F_VW_02_37469_1_EUR_6820__JV_FS_PR_EX_RATES_DATUM_COMP_">[10]Import!$B$193:$F$193</definedName>
    <definedName name="FS_F_VW_02_37469_1_EUR_7767__JV_FS_PR_EX_RATES_DATUM_COMP_" localSheetId="18">[11]Import!$B$202:$F$202</definedName>
    <definedName name="FS_F_VW_02_37469_1_EUR_7767__JV_FS_PR_EX_RATES_DATUM_COMP_" localSheetId="16">[11]Import!$B$202:$F$202</definedName>
    <definedName name="FS_F_VW_02_37469_1_EUR_7767__JV_FS_PR_EX_RATES_DATUM_COMP_" localSheetId="21">[11]Import!$B$202:$F$202</definedName>
    <definedName name="FS_F_VW_02_37469_1_EUR_7767__JV_FS_PR_EX_RATES_DATUM_COMP_" localSheetId="20">[11]Import!$B$202:$F$202</definedName>
    <definedName name="FS_F_VW_02_37469_1_EUR_7767__JV_FS_PR_EX_RATES_DATUM_COMP_">[10]Import!$B$202:$F$202</definedName>
    <definedName name="FS_F_VW_02_37469_1_EUR_845__JV_FS_PR_EX_RATES_DATUM_COMP_" localSheetId="18">[11]Import!$B$199:$F$199</definedName>
    <definedName name="FS_F_VW_02_37469_1_EUR_845__JV_FS_PR_EX_RATES_DATUM_COMP_" localSheetId="16">[11]Import!$B$199:$F$199</definedName>
    <definedName name="FS_F_VW_02_37469_1_EUR_845__JV_FS_PR_EX_RATES_DATUM_COMP_" localSheetId="21">[11]Import!$B$199:$F$199</definedName>
    <definedName name="FS_F_VW_02_37469_1_EUR_845__JV_FS_PR_EX_RATES_DATUM_COMP_" localSheetId="20">[11]Import!$B$199:$F$199</definedName>
    <definedName name="FS_F_VW_02_37469_1_EUR_845__JV_FS_PR_EX_RATES_DATUM_COMP_">[10]Import!$B$199:$F$199</definedName>
    <definedName name="FS_F_VW_02_37469_2__FS_NEUTEILE_" localSheetId="18">[11]Import!$B$55:$D$55</definedName>
    <definedName name="FS_F_VW_02_37469_2__FS_NEUTEILE_" localSheetId="16">[11]Import!$B$55:$D$55</definedName>
    <definedName name="FS_F_VW_02_37469_2__FS_NEUTEILE_" localSheetId="21">[11]Import!$B$55:$D$55</definedName>
    <definedName name="FS_F_VW_02_37469_2__FS_NEUTEILE_" localSheetId="20">[11]Import!$B$55:$D$55</definedName>
    <definedName name="FS_F_VW_02_37469_2__FS_NEUTEILE_">[10]Import!$B$55:$D$55</definedName>
    <definedName name="FS_F_VW_02_37469_2__JV_FS_PRAESENTATIONEN_" localSheetId="18">[11]Import!$B$7:$AN$7</definedName>
    <definedName name="FS_F_VW_02_37469_2__JV_FS_PRAESENTATIONEN_" localSheetId="16">[11]Import!$B$7:$AN$7</definedName>
    <definedName name="FS_F_VW_02_37469_2__JV_FS_PRAESENTATIONEN_" localSheetId="21">[11]Import!$B$7:$AN$7</definedName>
    <definedName name="FS_F_VW_02_37469_2__JV_FS_PRAESENTATIONEN_" localSheetId="20">[11]Import!$B$7:$AN$7</definedName>
    <definedName name="FS_F_VW_02_37469_2__JV_FS_PRAESENTATIONEN_">[10]Import!$B$7:$AN$7</definedName>
    <definedName name="FS_F_VW_02_37469_2_12686_EUR__JV_FS_PR_EX_RATES_DATUM_REC_" localSheetId="18">[11]Import!$B$319:$F$319</definedName>
    <definedName name="FS_F_VW_02_37469_2_12686_EUR__JV_FS_PR_EX_RATES_DATUM_REC_" localSheetId="16">[11]Import!$B$319:$F$319</definedName>
    <definedName name="FS_F_VW_02_37469_2_12686_EUR__JV_FS_PR_EX_RATES_DATUM_REC_" localSheetId="21">[11]Import!$B$319:$F$319</definedName>
    <definedName name="FS_F_VW_02_37469_2_12686_EUR__JV_FS_PR_EX_RATES_DATUM_REC_" localSheetId="20">[11]Import!$B$319:$F$319</definedName>
    <definedName name="FS_F_VW_02_37469_2_12686_EUR__JV_FS_PR_EX_RATES_DATUM_REC_">[10]Import!$B$319:$F$319</definedName>
    <definedName name="FS_F_VW_02_37469_2_12686_VW__JV_FS_BIDDERS_" localSheetId="18">[11]Import!$B$423:$L$423</definedName>
    <definedName name="FS_F_VW_02_37469_2_12686_VW__JV_FS_BIDDERS_" localSheetId="16">[11]Import!$B$423:$L$423</definedName>
    <definedName name="FS_F_VW_02_37469_2_12686_VW__JV_FS_BIDDERS_" localSheetId="21">[11]Import!$B$423:$L$423</definedName>
    <definedName name="FS_F_VW_02_37469_2_12686_VW__JV_FS_BIDDERS_" localSheetId="20">[11]Import!$B$423:$L$423</definedName>
    <definedName name="FS_F_VW_02_37469_2_12686_VW__JV_FS_BIDDERS_">[10]Import!$B$423:$L$423</definedName>
    <definedName name="FS_F_VW_02_37469_2_13362_EUR__JV_FS_PR_EX_RATES_DATUM_REC_" localSheetId="18">[11]Import!$B$320:$F$320</definedName>
    <definedName name="FS_F_VW_02_37469_2_13362_EUR__JV_FS_PR_EX_RATES_DATUM_REC_" localSheetId="16">[11]Import!$B$320:$F$320</definedName>
    <definedName name="FS_F_VW_02_37469_2_13362_EUR__JV_FS_PR_EX_RATES_DATUM_REC_" localSheetId="21">[11]Import!$B$320:$F$320</definedName>
    <definedName name="FS_F_VW_02_37469_2_13362_EUR__JV_FS_PR_EX_RATES_DATUM_REC_" localSheetId="20">[11]Import!$B$320:$F$320</definedName>
    <definedName name="FS_F_VW_02_37469_2_13362_EUR__JV_FS_PR_EX_RATES_DATUM_REC_">[10]Import!$B$320:$F$320</definedName>
    <definedName name="FS_F_VW_02_37469_2_13362_MX__JV_FS_BIDDERS_" localSheetId="18">[11]Import!$B$420:$L$420</definedName>
    <definedName name="FS_F_VW_02_37469_2_13362_MX__JV_FS_BIDDERS_" localSheetId="16">[11]Import!$B$420:$L$420</definedName>
    <definedName name="FS_F_VW_02_37469_2_13362_MX__JV_FS_BIDDERS_" localSheetId="21">[11]Import!$B$420:$L$420</definedName>
    <definedName name="FS_F_VW_02_37469_2_13362_MX__JV_FS_BIDDERS_" localSheetId="20">[11]Import!$B$420:$L$420</definedName>
    <definedName name="FS_F_VW_02_37469_2_13362_MX__JV_FS_BIDDERS_">[10]Import!$B$420:$L$420</definedName>
    <definedName name="FS_F_VW_02_37469_2_15__JV_FS_BEDARFE_" localSheetId="18">[11]Import!$B$44:$E$44</definedName>
    <definedName name="FS_F_VW_02_37469_2_15__JV_FS_BEDARFE_" localSheetId="16">[11]Import!$B$44:$E$44</definedName>
    <definedName name="FS_F_VW_02_37469_2_15__JV_FS_BEDARFE_" localSheetId="21">[11]Import!$B$44:$E$44</definedName>
    <definedName name="FS_F_VW_02_37469_2_15__JV_FS_BEDARFE_" localSheetId="20">[11]Import!$B$44:$E$44</definedName>
    <definedName name="FS_F_VW_02_37469_2_15__JV_FS_BEDARFE_">[10]Import!$B$44:$E$44</definedName>
    <definedName name="FS_F_VW_02_37469_2_15_20505__JV_FS_BEDARFE_PREISE_QUOTE_" localSheetId="18">[11]Import!$B$24:$L$24</definedName>
    <definedName name="FS_F_VW_02_37469_2_15_20505__JV_FS_BEDARFE_PREISE_QUOTE_" localSheetId="16">[11]Import!$B$24:$L$24</definedName>
    <definedName name="FS_F_VW_02_37469_2_15_20505__JV_FS_BEDARFE_PREISE_QUOTE_" localSheetId="21">[11]Import!$B$24:$L$24</definedName>
    <definedName name="FS_F_VW_02_37469_2_15_20505__JV_FS_BEDARFE_PREISE_QUOTE_" localSheetId="20">[11]Import!$B$24:$L$24</definedName>
    <definedName name="FS_F_VW_02_37469_2_15_20505__JV_FS_BEDARFE_PREISE_QUOTE_">[10]Import!$B$24:$L$24</definedName>
    <definedName name="FS_F_VW_02_37469_2_15_261__JV_FS_BEDARFE_PREISE_QUOTE_" localSheetId="18">[11]Import!$B$22:$L$22</definedName>
    <definedName name="FS_F_VW_02_37469_2_15_261__JV_FS_BEDARFE_PREISE_QUOTE_" localSheetId="16">[11]Import!$B$22:$L$22</definedName>
    <definedName name="FS_F_VW_02_37469_2_15_261__JV_FS_BEDARFE_PREISE_QUOTE_" localSheetId="21">[11]Import!$B$22:$L$22</definedName>
    <definedName name="FS_F_VW_02_37469_2_15_261__JV_FS_BEDARFE_PREISE_QUOTE_" localSheetId="20">[11]Import!$B$22:$L$22</definedName>
    <definedName name="FS_F_VW_02_37469_2_15_261__JV_FS_BEDARFE_PREISE_QUOTE_">[10]Import!$B$22:$L$22</definedName>
    <definedName name="FS_F_VW_02_37469_2_15_6231__JV_FS_BEDARFE_PREISE_QUOTE_" localSheetId="18">[11]Import!$B$23:$L$23</definedName>
    <definedName name="FS_F_VW_02_37469_2_15_6231__JV_FS_BEDARFE_PREISE_QUOTE_" localSheetId="16">[11]Import!$B$23:$L$23</definedName>
    <definedName name="FS_F_VW_02_37469_2_15_6231__JV_FS_BEDARFE_PREISE_QUOTE_" localSheetId="21">[11]Import!$B$23:$L$23</definedName>
    <definedName name="FS_F_VW_02_37469_2_15_6231__JV_FS_BEDARFE_PREISE_QUOTE_" localSheetId="20">[11]Import!$B$23:$L$23</definedName>
    <definedName name="FS_F_VW_02_37469_2_15_6231__JV_FS_BEDARFE_PREISE_QUOTE_">[10]Import!$B$23:$L$23</definedName>
    <definedName name="FS_F_VW_02_37469_2_17631_EUR__JV_FS_PR_EX_RATES_DATUM_REC_" localSheetId="18">[11]Import!$B$321:$F$321</definedName>
    <definedName name="FS_F_VW_02_37469_2_17631_EUR__JV_FS_PR_EX_RATES_DATUM_REC_" localSheetId="16">[11]Import!$B$321:$F$321</definedName>
    <definedName name="FS_F_VW_02_37469_2_17631_EUR__JV_FS_PR_EX_RATES_DATUM_REC_" localSheetId="21">[11]Import!$B$321:$F$321</definedName>
    <definedName name="FS_F_VW_02_37469_2_17631_EUR__JV_FS_PR_EX_RATES_DATUM_REC_" localSheetId="20">[11]Import!$B$321:$F$321</definedName>
    <definedName name="FS_F_VW_02_37469_2_17631_EUR__JV_FS_PR_EX_RATES_DATUM_REC_">[10]Import!$B$321:$F$321</definedName>
    <definedName name="FS_F_VW_02_37469_2_17631_JP__JV_FS_BIDDERS_" localSheetId="18">[11]Import!$B$412:$L$412</definedName>
    <definedName name="FS_F_VW_02_37469_2_17631_JP__JV_FS_BIDDERS_" localSheetId="16">[11]Import!$B$412:$L$412</definedName>
    <definedName name="FS_F_VW_02_37469_2_17631_JP__JV_FS_BIDDERS_" localSheetId="21">[11]Import!$B$412:$L$412</definedName>
    <definedName name="FS_F_VW_02_37469_2_17631_JP__JV_FS_BIDDERS_" localSheetId="20">[11]Import!$B$412:$L$412</definedName>
    <definedName name="FS_F_VW_02_37469_2_17631_JP__JV_FS_BIDDERS_">[10]Import!$B$412:$L$412</definedName>
    <definedName name="FS_F_VW_02_37469_2_190_BX__JV_FS_BIDDERS_" localSheetId="18">[11]Import!$B$416:$L$416</definedName>
    <definedName name="FS_F_VW_02_37469_2_190_BX__JV_FS_BIDDERS_" localSheetId="16">[11]Import!$B$416:$L$416</definedName>
    <definedName name="FS_F_VW_02_37469_2_190_BX__JV_FS_BIDDERS_" localSheetId="21">[11]Import!$B$416:$L$416</definedName>
    <definedName name="FS_F_VW_02_37469_2_190_BX__JV_FS_BIDDERS_" localSheetId="20">[11]Import!$B$416:$L$416</definedName>
    <definedName name="FS_F_VW_02_37469_2_190_BX__JV_FS_BIDDERS_">[10]Import!$B$416:$L$416</definedName>
    <definedName name="FS_F_VW_02_37469_2_190_EUR__JV_FS_PR_EX_RATES_DATUM_REC_" localSheetId="18">[11]Import!$B$309:$F$309</definedName>
    <definedName name="FS_F_VW_02_37469_2_190_EUR__JV_FS_PR_EX_RATES_DATUM_REC_" localSheetId="16">[11]Import!$B$309:$F$309</definedName>
    <definedName name="FS_F_VW_02_37469_2_190_EUR__JV_FS_PR_EX_RATES_DATUM_REC_" localSheetId="21">[11]Import!$B$309:$F$309</definedName>
    <definedName name="FS_F_VW_02_37469_2_190_EUR__JV_FS_PR_EX_RATES_DATUM_REC_" localSheetId="20">[11]Import!$B$309:$F$309</definedName>
    <definedName name="FS_F_VW_02_37469_2_190_EUR__JV_FS_PR_EX_RATES_DATUM_REC_">[10]Import!$B$309:$F$309</definedName>
    <definedName name="FS_F_VW_02_37469_2_20505__JV_FS_ANGEBOTSUEBERSICHT_" localSheetId="18">[11]Import!$B$68:$D$68</definedName>
    <definedName name="FS_F_VW_02_37469_2_20505__JV_FS_ANGEBOTSUEBERSICHT_" localSheetId="16">[11]Import!$B$68:$D$68</definedName>
    <definedName name="FS_F_VW_02_37469_2_20505__JV_FS_ANGEBOTSUEBERSICHT_" localSheetId="21">[11]Import!$B$68:$D$68</definedName>
    <definedName name="FS_F_VW_02_37469_2_20505__JV_FS_ANGEBOTSUEBERSICHT_" localSheetId="20">[11]Import!$B$68:$D$68</definedName>
    <definedName name="FS_F_VW_02_37469_2_20505__JV_FS_ANGEBOTSUEBERSICHT_">[10]Import!$B$68:$D$68</definedName>
    <definedName name="FS_F_VW_02_37469_2_20505__JV_FS_AVG_PRICE_" localSheetId="18">[11]Import!$B$96:$F$96</definedName>
    <definedName name="FS_F_VW_02_37469_2_20505__JV_FS_AVG_PRICE_" localSheetId="16">[11]Import!$B$96:$F$96</definedName>
    <definedName name="FS_F_VW_02_37469_2_20505__JV_FS_AVG_PRICE_" localSheetId="21">[11]Import!$B$96:$F$96</definedName>
    <definedName name="FS_F_VW_02_37469_2_20505__JV_FS_AVG_PRICE_" localSheetId="20">[11]Import!$B$96:$F$96</definedName>
    <definedName name="FS_F_VW_02_37469_2_20505__JV_FS_AVG_PRICE_">[10]Import!$B$96:$F$96</definedName>
    <definedName name="FS_F_VW_02_37469_2_20505__JV_FS_BWERTSHEET_" localSheetId="18">[11]Import!$B$174:$AH$174</definedName>
    <definedName name="FS_F_VW_02_37469_2_20505__JV_FS_BWERTSHEET_" localSheetId="16">[11]Import!$B$174:$AH$174</definedName>
    <definedName name="FS_F_VW_02_37469_2_20505__JV_FS_BWERTSHEET_" localSheetId="21">[11]Import!$B$174:$AH$174</definedName>
    <definedName name="FS_F_VW_02_37469_2_20505__JV_FS_BWERTSHEET_" localSheetId="20">[11]Import!$B$174:$AH$174</definedName>
    <definedName name="FS_F_VW_02_37469_2_20505__JV_FS_BWERTSHEET_">[10]Import!$B$174:$AH$174</definedName>
    <definedName name="FS_F_VW_02_37469_2_20505__JV_FS_COMPARISON_" localSheetId="18">[11]Import!$B$134:$S$134</definedName>
    <definedName name="FS_F_VW_02_37469_2_20505__JV_FS_COMPARISON_" localSheetId="16">[11]Import!$B$134:$S$134</definedName>
    <definedName name="FS_F_VW_02_37469_2_20505__JV_FS_COMPARISON_" localSheetId="21">[11]Import!$B$134:$S$134</definedName>
    <definedName name="FS_F_VW_02_37469_2_20505__JV_FS_COMPARISON_" localSheetId="20">[11]Import!$B$134:$S$134</definedName>
    <definedName name="FS_F_VW_02_37469_2_20505__JV_FS_COMPARISON_">[10]Import!$B$134:$S$134</definedName>
    <definedName name="FS_F_VW_02_37469_2_20505__JV_FS_REC_LIEF_" localSheetId="18">[11]Import!$B$557:$P$557</definedName>
    <definedName name="FS_F_VW_02_37469_2_20505__JV_FS_REC_LIEF_" localSheetId="16">[11]Import!$B$557:$P$557</definedName>
    <definedName name="FS_F_VW_02_37469_2_20505__JV_FS_REC_LIEF_" localSheetId="21">[11]Import!$B$557:$P$557</definedName>
    <definedName name="FS_F_VW_02_37469_2_20505__JV_FS_REC_LIEF_" localSheetId="20">[11]Import!$B$557:$P$557</definedName>
    <definedName name="FS_F_VW_02_37469_2_20505__JV_FS_REC_LIEF_">[10]Import!$B$557:$P$557</definedName>
    <definedName name="FS_F_VW_02_37469_2_20505__JV_FS_RV_LTERM_PNACHLASS_" localSheetId="18">[11]Import!$B$154:$X$154</definedName>
    <definedName name="FS_F_VW_02_37469_2_20505__JV_FS_RV_LTERM_PNACHLASS_" localSheetId="16">[11]Import!$B$154:$X$154</definedName>
    <definedName name="FS_F_VW_02_37469_2_20505__JV_FS_RV_LTERM_PNACHLASS_" localSheetId="21">[11]Import!$B$154:$X$154</definedName>
    <definedName name="FS_F_VW_02_37469_2_20505__JV_FS_RV_LTERM_PNACHLASS_" localSheetId="20">[11]Import!$B$154:$X$154</definedName>
    <definedName name="FS_F_VW_02_37469_2_20505__JV_FS_RV_LTERM_PNACHLASS_">[10]Import!$B$154:$X$154</definedName>
    <definedName name="FS_F_VW_02_37469_2_20505_15__JV_FS_REC_" localSheetId="18">[11]Import!$B$515:$Q$515</definedName>
    <definedName name="FS_F_VW_02_37469_2_20505_15__JV_FS_REC_" localSheetId="16">[11]Import!$B$515:$Q$515</definedName>
    <definedName name="FS_F_VW_02_37469_2_20505_15__JV_FS_REC_" localSheetId="21">[11]Import!$B$515:$Q$515</definedName>
    <definedName name="FS_F_VW_02_37469_2_20505_15__JV_FS_REC_" localSheetId="20">[11]Import!$B$515:$Q$515</definedName>
    <definedName name="FS_F_VW_02_37469_2_20505_15__JV_FS_REC_">[10]Import!$B$515:$Q$515</definedName>
    <definedName name="FS_F_VW_02_37469_2_20505_28__JV_FS_REC_" localSheetId="18">[11]Import!$B$516:$Q$516</definedName>
    <definedName name="FS_F_VW_02_37469_2_20505_28__JV_FS_REC_" localSheetId="16">[11]Import!$B$516:$Q$516</definedName>
    <definedName name="FS_F_VW_02_37469_2_20505_28__JV_FS_REC_" localSheetId="21">[11]Import!$B$516:$Q$516</definedName>
    <definedName name="FS_F_VW_02_37469_2_20505_28__JV_FS_REC_" localSheetId="20">[11]Import!$B$516:$Q$516</definedName>
    <definedName name="FS_F_VW_02_37469_2_20505_28__JV_FS_REC_">[10]Import!$B$516:$Q$516</definedName>
    <definedName name="FS_F_VW_02_37469_2_20505_EUR__JV_FS_PR_EX_RATES_DATUM_REC_" localSheetId="18">[11]Import!$B$322:$F$322</definedName>
    <definedName name="FS_F_VW_02_37469_2_20505_EUR__JV_FS_PR_EX_RATES_DATUM_REC_" localSheetId="16">[11]Import!$B$322:$F$322</definedName>
    <definedName name="FS_F_VW_02_37469_2_20505_EUR__JV_FS_PR_EX_RATES_DATUM_REC_" localSheetId="21">[11]Import!$B$322:$F$322</definedName>
    <definedName name="FS_F_VW_02_37469_2_20505_EUR__JV_FS_PR_EX_RATES_DATUM_REC_" localSheetId="20">[11]Import!$B$322:$F$322</definedName>
    <definedName name="FS_F_VW_02_37469_2_20505_EUR__JV_FS_PR_EX_RATES_DATUM_REC_">[10]Import!$B$322:$F$322</definedName>
    <definedName name="FS_F_VW_02_37469_2_20505_VW__JV_FS_BIDDERS_" localSheetId="18">[11]Import!$B$413:$L$413</definedName>
    <definedName name="FS_F_VW_02_37469_2_20505_VW__JV_FS_BIDDERS_" localSheetId="16">[11]Import!$B$413:$L$413</definedName>
    <definedName name="FS_F_VW_02_37469_2_20505_VW__JV_FS_BIDDERS_" localSheetId="21">[11]Import!$B$413:$L$413</definedName>
    <definedName name="FS_F_VW_02_37469_2_20505_VW__JV_FS_BIDDERS_" localSheetId="20">[11]Import!$B$413:$L$413</definedName>
    <definedName name="FS_F_VW_02_37469_2_20505_VW__JV_FS_BIDDERS_">[10]Import!$B$413:$L$413</definedName>
    <definedName name="FS_F_VW_02_37469_2_261__JV_FS_ANGEBOTSUEBERSICHT_" localSheetId="18">[11]Import!$B$70:$D$70</definedName>
    <definedName name="FS_F_VW_02_37469_2_261__JV_FS_ANGEBOTSUEBERSICHT_" localSheetId="16">[11]Import!$B$70:$D$70</definedName>
    <definedName name="FS_F_VW_02_37469_2_261__JV_FS_ANGEBOTSUEBERSICHT_" localSheetId="21">[11]Import!$B$70:$D$70</definedName>
    <definedName name="FS_F_VW_02_37469_2_261__JV_FS_ANGEBOTSUEBERSICHT_" localSheetId="20">[11]Import!$B$70:$D$70</definedName>
    <definedName name="FS_F_VW_02_37469_2_261__JV_FS_ANGEBOTSUEBERSICHT_">[10]Import!$B$70:$D$70</definedName>
    <definedName name="FS_F_VW_02_37469_2_261__JV_FS_AVG_PRICE_" localSheetId="18">[11]Import!$B$93:$F$93</definedName>
    <definedName name="FS_F_VW_02_37469_2_261__JV_FS_AVG_PRICE_" localSheetId="16">[11]Import!$B$93:$F$93</definedName>
    <definedName name="FS_F_VW_02_37469_2_261__JV_FS_AVG_PRICE_" localSheetId="21">[11]Import!$B$93:$F$93</definedName>
    <definedName name="FS_F_VW_02_37469_2_261__JV_FS_AVG_PRICE_" localSheetId="20">[11]Import!$B$93:$F$93</definedName>
    <definedName name="FS_F_VW_02_37469_2_261__JV_FS_AVG_PRICE_">[10]Import!$B$93:$F$93</definedName>
    <definedName name="FS_F_VW_02_37469_2_261__JV_FS_BWERTSHEET_" localSheetId="18">[11]Import!$B$172:$AH$172</definedName>
    <definedName name="FS_F_VW_02_37469_2_261__JV_FS_BWERTSHEET_" localSheetId="16">[11]Import!$B$172:$AH$172</definedName>
    <definedName name="FS_F_VW_02_37469_2_261__JV_FS_BWERTSHEET_" localSheetId="21">[11]Import!$B$172:$AH$172</definedName>
    <definedName name="FS_F_VW_02_37469_2_261__JV_FS_BWERTSHEET_" localSheetId="20">[11]Import!$B$172:$AH$172</definedName>
    <definedName name="FS_F_VW_02_37469_2_261__JV_FS_BWERTSHEET_">[10]Import!$B$172:$AH$172</definedName>
    <definedName name="FS_F_VW_02_37469_2_261__JV_FS_COMPARISON_" localSheetId="18">[11]Import!$B$132:$S$132</definedName>
    <definedName name="FS_F_VW_02_37469_2_261__JV_FS_COMPARISON_" localSheetId="16">[11]Import!$B$132:$S$132</definedName>
    <definedName name="FS_F_VW_02_37469_2_261__JV_FS_COMPARISON_" localSheetId="21">[11]Import!$B$132:$S$132</definedName>
    <definedName name="FS_F_VW_02_37469_2_261__JV_FS_COMPARISON_" localSheetId="20">[11]Import!$B$132:$S$132</definedName>
    <definedName name="FS_F_VW_02_37469_2_261__JV_FS_COMPARISON_">[10]Import!$B$132:$S$132</definedName>
    <definedName name="FS_F_VW_02_37469_2_261__JV_FS_REC_LIEF_" localSheetId="18">[11]Import!$B$555:$P$555</definedName>
    <definedName name="FS_F_VW_02_37469_2_261__JV_FS_REC_LIEF_" localSheetId="16">[11]Import!$B$555:$P$555</definedName>
    <definedName name="FS_F_VW_02_37469_2_261__JV_FS_REC_LIEF_" localSheetId="21">[11]Import!$B$555:$P$555</definedName>
    <definedName name="FS_F_VW_02_37469_2_261__JV_FS_REC_LIEF_" localSheetId="20">[11]Import!$B$555:$P$555</definedName>
    <definedName name="FS_F_VW_02_37469_2_261__JV_FS_REC_LIEF_">[10]Import!$B$555:$P$555</definedName>
    <definedName name="FS_F_VW_02_37469_2_261__JV_FS_RV_LTERM_PNACHLASS_" localSheetId="18">[11]Import!$B$152:$X$152</definedName>
    <definedName name="FS_F_VW_02_37469_2_261__JV_FS_RV_LTERM_PNACHLASS_" localSheetId="16">[11]Import!$B$152:$X$152</definedName>
    <definedName name="FS_F_VW_02_37469_2_261__JV_FS_RV_LTERM_PNACHLASS_" localSheetId="21">[11]Import!$B$152:$X$152</definedName>
    <definedName name="FS_F_VW_02_37469_2_261__JV_FS_RV_LTERM_PNACHLASS_" localSheetId="20">[11]Import!$B$152:$X$152</definedName>
    <definedName name="FS_F_VW_02_37469_2_261__JV_FS_RV_LTERM_PNACHLASS_">[10]Import!$B$152:$X$152</definedName>
    <definedName name="FS_F_VW_02_37469_2_261_15__JV_FS_REC_" localSheetId="18">[11]Import!$B$507:$Q$507</definedName>
    <definedName name="FS_F_VW_02_37469_2_261_15__JV_FS_REC_" localSheetId="16">[11]Import!$B$507:$Q$507</definedName>
    <definedName name="FS_F_VW_02_37469_2_261_15__JV_FS_REC_" localSheetId="21">[11]Import!$B$507:$Q$507</definedName>
    <definedName name="FS_F_VW_02_37469_2_261_15__JV_FS_REC_" localSheetId="20">[11]Import!$B$507:$Q$507</definedName>
    <definedName name="FS_F_VW_02_37469_2_261_15__JV_FS_REC_">[10]Import!$B$507:$Q$507</definedName>
    <definedName name="FS_F_VW_02_37469_2_261_28__JV_FS_REC_" localSheetId="18">[11]Import!$B$508:$Q$508</definedName>
    <definedName name="FS_F_VW_02_37469_2_261_28__JV_FS_REC_" localSheetId="16">[11]Import!$B$508:$Q$508</definedName>
    <definedName name="FS_F_VW_02_37469_2_261_28__JV_FS_REC_" localSheetId="21">[11]Import!$B$508:$Q$508</definedName>
    <definedName name="FS_F_VW_02_37469_2_261_28__JV_FS_REC_" localSheetId="20">[11]Import!$B$508:$Q$508</definedName>
    <definedName name="FS_F_VW_02_37469_2_261_28__JV_FS_REC_">[10]Import!$B$508:$Q$508</definedName>
    <definedName name="FS_F_VW_02_37469_2_261_EUR__JV_FS_PR_EX_RATES_DATUM_REC_" localSheetId="18">[11]Import!$B$310:$F$310</definedName>
    <definedName name="FS_F_VW_02_37469_2_261_EUR__JV_FS_PR_EX_RATES_DATUM_REC_" localSheetId="16">[11]Import!$B$310:$F$310</definedName>
    <definedName name="FS_F_VW_02_37469_2_261_EUR__JV_FS_PR_EX_RATES_DATUM_REC_" localSheetId="21">[11]Import!$B$310:$F$310</definedName>
    <definedName name="FS_F_VW_02_37469_2_261_EUR__JV_FS_PR_EX_RATES_DATUM_REC_" localSheetId="20">[11]Import!$B$310:$F$310</definedName>
    <definedName name="FS_F_VW_02_37469_2_261_EUR__JV_FS_PR_EX_RATES_DATUM_REC_">[10]Import!$B$310:$F$310</definedName>
    <definedName name="FS_F_VW_02_37469_2_261_VW__JV_FS_BIDDERS_" localSheetId="18">[11]Import!$B$417:$L$417</definedName>
    <definedName name="FS_F_VW_02_37469_2_261_VW__JV_FS_BIDDERS_" localSheetId="16">[11]Import!$B$417:$L$417</definedName>
    <definedName name="FS_F_VW_02_37469_2_261_VW__JV_FS_BIDDERS_" localSheetId="21">[11]Import!$B$417:$L$417</definedName>
    <definedName name="FS_F_VW_02_37469_2_261_VW__JV_FS_BIDDERS_" localSheetId="20">[11]Import!$B$417:$L$417</definedName>
    <definedName name="FS_F_VW_02_37469_2_261_VW__JV_FS_BIDDERS_">[10]Import!$B$417:$L$417</definedName>
    <definedName name="FS_F_VW_02_37469_2_26946_15__JV_FS_REC_" localSheetId="18">[11]Import!$B$517:$Q$517</definedName>
    <definedName name="FS_F_VW_02_37469_2_26946_15__JV_FS_REC_" localSheetId="16">[11]Import!$B$517:$Q$517</definedName>
    <definedName name="FS_F_VW_02_37469_2_26946_15__JV_FS_REC_" localSheetId="21">[11]Import!$B$517:$Q$517</definedName>
    <definedName name="FS_F_VW_02_37469_2_26946_15__JV_FS_REC_" localSheetId="20">[11]Import!$B$517:$Q$517</definedName>
    <definedName name="FS_F_VW_02_37469_2_26946_15__JV_FS_REC_">[10]Import!$B$517:$Q$517</definedName>
    <definedName name="FS_F_VW_02_37469_2_26946_28__JV_FS_REC_" localSheetId="18">[11]Import!$B$518:$Q$518</definedName>
    <definedName name="FS_F_VW_02_37469_2_26946_28__JV_FS_REC_" localSheetId="16">[11]Import!$B$518:$Q$518</definedName>
    <definedName name="FS_F_VW_02_37469_2_26946_28__JV_FS_REC_" localSheetId="21">[11]Import!$B$518:$Q$518</definedName>
    <definedName name="FS_F_VW_02_37469_2_26946_28__JV_FS_REC_" localSheetId="20">[11]Import!$B$518:$Q$518</definedName>
    <definedName name="FS_F_VW_02_37469_2_26946_28__JV_FS_REC_">[10]Import!$B$518:$Q$518</definedName>
    <definedName name="FS_F_VW_02_37469_2_26946_EUR__JV_FS_PR_EX_RATES_DATUM_REC_" localSheetId="18">[11]Import!$B$323:$F$323</definedName>
    <definedName name="FS_F_VW_02_37469_2_26946_EUR__JV_FS_PR_EX_RATES_DATUM_REC_" localSheetId="16">[11]Import!$B$323:$F$323</definedName>
    <definedName name="FS_F_VW_02_37469_2_26946_EUR__JV_FS_PR_EX_RATES_DATUM_REC_" localSheetId="21">[11]Import!$B$323:$F$323</definedName>
    <definedName name="FS_F_VW_02_37469_2_26946_EUR__JV_FS_PR_EX_RATES_DATUM_REC_" localSheetId="20">[11]Import!$B$323:$F$323</definedName>
    <definedName name="FS_F_VW_02_37469_2_26946_EUR__JV_FS_PR_EX_RATES_DATUM_REC_">[10]Import!$B$323:$F$323</definedName>
    <definedName name="FS_F_VW_02_37469_2_26946_VW__JV_FS_BIDDERS_" localSheetId="18">[11]Import!$B$428:$L$428</definedName>
    <definedName name="FS_F_VW_02_37469_2_26946_VW__JV_FS_BIDDERS_" localSheetId="16">[11]Import!$B$428:$L$428</definedName>
    <definedName name="FS_F_VW_02_37469_2_26946_VW__JV_FS_BIDDERS_" localSheetId="21">[11]Import!$B$428:$L$428</definedName>
    <definedName name="FS_F_VW_02_37469_2_26946_VW__JV_FS_BIDDERS_" localSheetId="20">[11]Import!$B$428:$L$428</definedName>
    <definedName name="FS_F_VW_02_37469_2_26946_VW__JV_FS_BIDDERS_">[10]Import!$B$428:$L$428</definedName>
    <definedName name="FS_F_VW_02_37469_2_28__JV_FS_BEDARFE_" localSheetId="18">[11]Import!$B$45:$E$45</definedName>
    <definedName name="FS_F_VW_02_37469_2_28__JV_FS_BEDARFE_" localSheetId="16">[11]Import!$B$45:$E$45</definedName>
    <definedName name="FS_F_VW_02_37469_2_28__JV_FS_BEDARFE_" localSheetId="21">[11]Import!$B$45:$E$45</definedName>
    <definedName name="FS_F_VW_02_37469_2_28__JV_FS_BEDARFE_" localSheetId="20">[11]Import!$B$45:$E$45</definedName>
    <definedName name="FS_F_VW_02_37469_2_28__JV_FS_BEDARFE_">[10]Import!$B$45:$E$45</definedName>
    <definedName name="FS_F_VW_02_37469_2_28_20505__JV_FS_BEDARFE_PREISE_QUOTE_" localSheetId="18">[11]Import!$B$27:$L$27</definedName>
    <definedName name="FS_F_VW_02_37469_2_28_20505__JV_FS_BEDARFE_PREISE_QUOTE_" localSheetId="16">[11]Import!$B$27:$L$27</definedName>
    <definedName name="FS_F_VW_02_37469_2_28_20505__JV_FS_BEDARFE_PREISE_QUOTE_" localSheetId="21">[11]Import!$B$27:$L$27</definedName>
    <definedName name="FS_F_VW_02_37469_2_28_20505__JV_FS_BEDARFE_PREISE_QUOTE_" localSheetId="20">[11]Import!$B$27:$L$27</definedName>
    <definedName name="FS_F_VW_02_37469_2_28_20505__JV_FS_BEDARFE_PREISE_QUOTE_">[10]Import!$B$27:$L$27</definedName>
    <definedName name="FS_F_VW_02_37469_2_28_261__JV_FS_BEDARFE_PREISE_QUOTE_" localSheetId="18">[11]Import!$B$25:$L$25</definedName>
    <definedName name="FS_F_VW_02_37469_2_28_261__JV_FS_BEDARFE_PREISE_QUOTE_" localSheetId="16">[11]Import!$B$25:$L$25</definedName>
    <definedName name="FS_F_VW_02_37469_2_28_261__JV_FS_BEDARFE_PREISE_QUOTE_" localSheetId="21">[11]Import!$B$25:$L$25</definedName>
    <definedName name="FS_F_VW_02_37469_2_28_261__JV_FS_BEDARFE_PREISE_QUOTE_" localSheetId="20">[11]Import!$B$25:$L$25</definedName>
    <definedName name="FS_F_VW_02_37469_2_28_261__JV_FS_BEDARFE_PREISE_QUOTE_">[10]Import!$B$25:$L$25</definedName>
    <definedName name="FS_F_VW_02_37469_2_28_6231__JV_FS_BEDARFE_PREISE_QUOTE_" localSheetId="18">[11]Import!$B$26:$L$26</definedName>
    <definedName name="FS_F_VW_02_37469_2_28_6231__JV_FS_BEDARFE_PREISE_QUOTE_" localSheetId="16">[11]Import!$B$26:$L$26</definedName>
    <definedName name="FS_F_VW_02_37469_2_28_6231__JV_FS_BEDARFE_PREISE_QUOTE_" localSheetId="21">[11]Import!$B$26:$L$26</definedName>
    <definedName name="FS_F_VW_02_37469_2_28_6231__JV_FS_BEDARFE_PREISE_QUOTE_" localSheetId="20">[11]Import!$B$26:$L$26</definedName>
    <definedName name="FS_F_VW_02_37469_2_28_6231__JV_FS_BEDARFE_PREISE_QUOTE_">[10]Import!$B$26:$L$26</definedName>
    <definedName name="FS_F_VW_02_37469_2_359_EUR__JV_FS_PR_EX_RATES_DATUM_REC_" localSheetId="18">[11]Import!$B$311:$F$311</definedName>
    <definedName name="FS_F_VW_02_37469_2_359_EUR__JV_FS_PR_EX_RATES_DATUM_REC_" localSheetId="16">[11]Import!$B$311:$F$311</definedName>
    <definedName name="FS_F_VW_02_37469_2_359_EUR__JV_FS_PR_EX_RATES_DATUM_REC_" localSheetId="21">[11]Import!$B$311:$F$311</definedName>
    <definedName name="FS_F_VW_02_37469_2_359_EUR__JV_FS_PR_EX_RATES_DATUM_REC_" localSheetId="20">[11]Import!$B$311:$F$311</definedName>
    <definedName name="FS_F_VW_02_37469_2_359_EUR__JV_FS_PR_EX_RATES_DATUM_REC_">[10]Import!$B$311:$F$311</definedName>
    <definedName name="FS_F_VW_02_37469_2_359_SK__JV_FS_BIDDERS_" localSheetId="18">[11]Import!$B$411:$L$411</definedName>
    <definedName name="FS_F_VW_02_37469_2_359_SK__JV_FS_BIDDERS_" localSheetId="16">[11]Import!$B$411:$L$411</definedName>
    <definedName name="FS_F_VW_02_37469_2_359_SK__JV_FS_BIDDERS_" localSheetId="21">[11]Import!$B$411:$L$411</definedName>
    <definedName name="FS_F_VW_02_37469_2_359_SK__JV_FS_BIDDERS_" localSheetId="20">[11]Import!$B$411:$L$411</definedName>
    <definedName name="FS_F_VW_02_37469_2_359_SK__JV_FS_BIDDERS_">[10]Import!$B$411:$L$411</definedName>
    <definedName name="FS_F_VW_02_37469_2_37525_EUR__JV_FS_PR_EX_RATES_DATUM_REC_" localSheetId="18">[11]Import!$B$324:$F$324</definedName>
    <definedName name="FS_F_VW_02_37469_2_37525_EUR__JV_FS_PR_EX_RATES_DATUM_REC_" localSheetId="16">[11]Import!$B$324:$F$324</definedName>
    <definedName name="FS_F_VW_02_37469_2_37525_EUR__JV_FS_PR_EX_RATES_DATUM_REC_" localSheetId="21">[11]Import!$B$324:$F$324</definedName>
    <definedName name="FS_F_VW_02_37469_2_37525_EUR__JV_FS_PR_EX_RATES_DATUM_REC_" localSheetId="20">[11]Import!$B$324:$F$324</definedName>
    <definedName name="FS_F_VW_02_37469_2_37525_EUR__JV_FS_PR_EX_RATES_DATUM_REC_">[10]Import!$B$324:$F$324</definedName>
    <definedName name="FS_F_VW_02_37469_2_37525_VW__JV_FS_BIDDERS_" localSheetId="18">[11]Import!$B$425:$L$425</definedName>
    <definedName name="FS_F_VW_02_37469_2_37525_VW__JV_FS_BIDDERS_" localSheetId="16">[11]Import!$B$425:$L$425</definedName>
    <definedName name="FS_F_VW_02_37469_2_37525_VW__JV_FS_BIDDERS_" localSheetId="21">[11]Import!$B$425:$L$425</definedName>
    <definedName name="FS_F_VW_02_37469_2_37525_VW__JV_FS_BIDDERS_" localSheetId="20">[11]Import!$B$425:$L$425</definedName>
    <definedName name="FS_F_VW_02_37469_2_37525_VW__JV_FS_BIDDERS_">[10]Import!$B$425:$L$425</definedName>
    <definedName name="FS_F_VW_02_37469_2_41464_BX__JV_FS_BIDDERS_" localSheetId="18">[11]Import!$B$427:$L$427</definedName>
    <definedName name="FS_F_VW_02_37469_2_41464_BX__JV_FS_BIDDERS_" localSheetId="16">[11]Import!$B$427:$L$427</definedName>
    <definedName name="FS_F_VW_02_37469_2_41464_BX__JV_FS_BIDDERS_" localSheetId="21">[11]Import!$B$427:$L$427</definedName>
    <definedName name="FS_F_VW_02_37469_2_41464_BX__JV_FS_BIDDERS_" localSheetId="20">[11]Import!$B$427:$L$427</definedName>
    <definedName name="FS_F_VW_02_37469_2_41464_BX__JV_FS_BIDDERS_">[10]Import!$B$427:$L$427</definedName>
    <definedName name="FS_F_VW_02_37469_2_41464_EUR__JV_FS_PR_EX_RATES_DATUM_REC_" localSheetId="18">[11]Import!$B$325:$F$325</definedName>
    <definedName name="FS_F_VW_02_37469_2_41464_EUR__JV_FS_PR_EX_RATES_DATUM_REC_" localSheetId="16">[11]Import!$B$325:$F$325</definedName>
    <definedName name="FS_F_VW_02_37469_2_41464_EUR__JV_FS_PR_EX_RATES_DATUM_REC_" localSheetId="21">[11]Import!$B$325:$F$325</definedName>
    <definedName name="FS_F_VW_02_37469_2_41464_EUR__JV_FS_PR_EX_RATES_DATUM_REC_" localSheetId="20">[11]Import!$B$325:$F$325</definedName>
    <definedName name="FS_F_VW_02_37469_2_41464_EUR__JV_FS_PR_EX_RATES_DATUM_REC_">[10]Import!$B$325:$F$325</definedName>
    <definedName name="FS_F_VW_02_37469_2_5083__JV_FS_ANGEBOTSUEBERSICHT_" localSheetId="18">[11]Import!$B$71:$D$71</definedName>
    <definedName name="FS_F_VW_02_37469_2_5083__JV_FS_ANGEBOTSUEBERSICHT_" localSheetId="16">[11]Import!$B$71:$D$71</definedName>
    <definedName name="FS_F_VW_02_37469_2_5083__JV_FS_ANGEBOTSUEBERSICHT_" localSheetId="21">[11]Import!$B$71:$D$71</definedName>
    <definedName name="FS_F_VW_02_37469_2_5083__JV_FS_ANGEBOTSUEBERSICHT_" localSheetId="20">[11]Import!$B$71:$D$71</definedName>
    <definedName name="FS_F_VW_02_37469_2_5083__JV_FS_ANGEBOTSUEBERSICHT_">[10]Import!$B$71:$D$71</definedName>
    <definedName name="FS_F_VW_02_37469_2_5083__JV_FS_AVG_PRICE_" localSheetId="18">[11]Import!$B$94:$F$94</definedName>
    <definedName name="FS_F_VW_02_37469_2_5083__JV_FS_AVG_PRICE_" localSheetId="16">[11]Import!$B$94:$F$94</definedName>
    <definedName name="FS_F_VW_02_37469_2_5083__JV_FS_AVG_PRICE_" localSheetId="21">[11]Import!$B$94:$F$94</definedName>
    <definedName name="FS_F_VW_02_37469_2_5083__JV_FS_AVG_PRICE_" localSheetId="20">[11]Import!$B$94:$F$94</definedName>
    <definedName name="FS_F_VW_02_37469_2_5083__JV_FS_AVG_PRICE_">[10]Import!$B$94:$F$94</definedName>
    <definedName name="FS_F_VW_02_37469_2_5083_15__JV_FS_REC_" localSheetId="18">[11]Import!$B$509:$Q$509</definedName>
    <definedName name="FS_F_VW_02_37469_2_5083_15__JV_FS_REC_" localSheetId="16">[11]Import!$B$509:$Q$509</definedName>
    <definedName name="FS_F_VW_02_37469_2_5083_15__JV_FS_REC_" localSheetId="21">[11]Import!$B$509:$Q$509</definedName>
    <definedName name="FS_F_VW_02_37469_2_5083_15__JV_FS_REC_" localSheetId="20">[11]Import!$B$509:$Q$509</definedName>
    <definedName name="FS_F_VW_02_37469_2_5083_15__JV_FS_REC_">[10]Import!$B$509:$Q$509</definedName>
    <definedName name="FS_F_VW_02_37469_2_5083_28__JV_FS_REC_" localSheetId="18">[11]Import!$B$510:$Q$510</definedName>
    <definedName name="FS_F_VW_02_37469_2_5083_28__JV_FS_REC_" localSheetId="16">[11]Import!$B$510:$Q$510</definedName>
    <definedName name="FS_F_VW_02_37469_2_5083_28__JV_FS_REC_" localSheetId="21">[11]Import!$B$510:$Q$510</definedName>
    <definedName name="FS_F_VW_02_37469_2_5083_28__JV_FS_REC_" localSheetId="20">[11]Import!$B$510:$Q$510</definedName>
    <definedName name="FS_F_VW_02_37469_2_5083_28__JV_FS_REC_">[10]Import!$B$510:$Q$510</definedName>
    <definedName name="FS_F_VW_02_37469_2_5083_EUR__JV_FS_PR_EX_RATES_DATUM_REC_" localSheetId="18">[11]Import!$B$313:$F$313</definedName>
    <definedName name="FS_F_VW_02_37469_2_5083_EUR__JV_FS_PR_EX_RATES_DATUM_REC_" localSheetId="16">[11]Import!$B$313:$F$313</definedName>
    <definedName name="FS_F_VW_02_37469_2_5083_EUR__JV_FS_PR_EX_RATES_DATUM_REC_" localSheetId="21">[11]Import!$B$313:$F$313</definedName>
    <definedName name="FS_F_VW_02_37469_2_5083_EUR__JV_FS_PR_EX_RATES_DATUM_REC_" localSheetId="20">[11]Import!$B$313:$F$313</definedName>
    <definedName name="FS_F_VW_02_37469_2_5083_EUR__JV_FS_PR_EX_RATES_DATUM_REC_">[10]Import!$B$313:$F$313</definedName>
    <definedName name="FS_F_VW_02_37469_2_5083_IT__JV_FS_BIDDERS_" localSheetId="18">[11]Import!$B$422:$L$422</definedName>
    <definedName name="FS_F_VW_02_37469_2_5083_IT__JV_FS_BIDDERS_" localSheetId="16">[11]Import!$B$422:$L$422</definedName>
    <definedName name="FS_F_VW_02_37469_2_5083_IT__JV_FS_BIDDERS_" localSheetId="21">[11]Import!$B$422:$L$422</definedName>
    <definedName name="FS_F_VW_02_37469_2_5083_IT__JV_FS_BIDDERS_" localSheetId="20">[11]Import!$B$422:$L$422</definedName>
    <definedName name="FS_F_VW_02_37469_2_5083_IT__JV_FS_BIDDERS_">[10]Import!$B$422:$L$422</definedName>
    <definedName name="FS_F_VW_02_37469_2_51506_15__JV_FS_REC_" localSheetId="18">[11]Import!$B$519:$Q$519</definedName>
    <definedName name="FS_F_VW_02_37469_2_51506_15__JV_FS_REC_" localSheetId="16">[11]Import!$B$519:$Q$519</definedName>
    <definedName name="FS_F_VW_02_37469_2_51506_15__JV_FS_REC_" localSheetId="21">[11]Import!$B$519:$Q$519</definedName>
    <definedName name="FS_F_VW_02_37469_2_51506_15__JV_FS_REC_" localSheetId="20">[11]Import!$B$519:$Q$519</definedName>
    <definedName name="FS_F_VW_02_37469_2_51506_15__JV_FS_REC_">[10]Import!$B$519:$Q$519</definedName>
    <definedName name="FS_F_VW_02_37469_2_51506_28__JV_FS_REC_" localSheetId="18">[11]Import!$B$520:$Q$520</definedName>
    <definedName name="FS_F_VW_02_37469_2_51506_28__JV_FS_REC_" localSheetId="16">[11]Import!$B$520:$Q$520</definedName>
    <definedName name="FS_F_VW_02_37469_2_51506_28__JV_FS_REC_" localSheetId="21">[11]Import!$B$520:$Q$520</definedName>
    <definedName name="FS_F_VW_02_37469_2_51506_28__JV_FS_REC_" localSheetId="20">[11]Import!$B$520:$Q$520</definedName>
    <definedName name="FS_F_VW_02_37469_2_51506_28__JV_FS_REC_">[10]Import!$B$520:$Q$520</definedName>
    <definedName name="FS_F_VW_02_37469_2_51506_EUR__JV_FS_PR_EX_RATES_DATUM_REC_" localSheetId="18">[11]Import!$B$326:$F$326</definedName>
    <definedName name="FS_F_VW_02_37469_2_51506_EUR__JV_FS_PR_EX_RATES_DATUM_REC_" localSheetId="16">[11]Import!$B$326:$F$326</definedName>
    <definedName name="FS_F_VW_02_37469_2_51506_EUR__JV_FS_PR_EX_RATES_DATUM_REC_" localSheetId="21">[11]Import!$B$326:$F$326</definedName>
    <definedName name="FS_F_VW_02_37469_2_51506_EUR__JV_FS_PR_EX_RATES_DATUM_REC_" localSheetId="20">[11]Import!$B$326:$F$326</definedName>
    <definedName name="FS_F_VW_02_37469_2_51506_EUR__JV_FS_PR_EX_RATES_DATUM_REC_">[10]Import!$B$326:$F$326</definedName>
    <definedName name="FS_F_VW_02_37469_2_51506_MX__JV_FS_BIDDERS_" localSheetId="18">[11]Import!$B$421:$L$421</definedName>
    <definedName name="FS_F_VW_02_37469_2_51506_MX__JV_FS_BIDDERS_" localSheetId="16">[11]Import!$B$421:$L$421</definedName>
    <definedName name="FS_F_VW_02_37469_2_51506_MX__JV_FS_BIDDERS_" localSheetId="21">[11]Import!$B$421:$L$421</definedName>
    <definedName name="FS_F_VW_02_37469_2_51506_MX__JV_FS_BIDDERS_" localSheetId="20">[11]Import!$B$421:$L$421</definedName>
    <definedName name="FS_F_VW_02_37469_2_51506_MX__JV_FS_BIDDERS_">[10]Import!$B$421:$L$421</definedName>
    <definedName name="FS_F_VW_02_37469_2_54824_15__JV_FS_REC_" localSheetId="18">[11]Import!$B$521:$Q$521</definedName>
    <definedName name="FS_F_VW_02_37469_2_54824_15__JV_FS_REC_" localSheetId="16">[11]Import!$B$521:$Q$521</definedName>
    <definedName name="FS_F_VW_02_37469_2_54824_15__JV_FS_REC_" localSheetId="21">[11]Import!$B$521:$Q$521</definedName>
    <definedName name="FS_F_VW_02_37469_2_54824_15__JV_FS_REC_" localSheetId="20">[11]Import!$B$521:$Q$521</definedName>
    <definedName name="FS_F_VW_02_37469_2_54824_15__JV_FS_REC_">[10]Import!$B$521:$Q$521</definedName>
    <definedName name="FS_F_VW_02_37469_2_54824_28__JV_FS_REC_" localSheetId="18">[11]Import!$B$522:$Q$522</definedName>
    <definedName name="FS_F_VW_02_37469_2_54824_28__JV_FS_REC_" localSheetId="16">[11]Import!$B$522:$Q$522</definedName>
    <definedName name="FS_F_VW_02_37469_2_54824_28__JV_FS_REC_" localSheetId="21">[11]Import!$B$522:$Q$522</definedName>
    <definedName name="FS_F_VW_02_37469_2_54824_28__JV_FS_REC_" localSheetId="20">[11]Import!$B$522:$Q$522</definedName>
    <definedName name="FS_F_VW_02_37469_2_54824_28__JV_FS_REC_">[10]Import!$B$522:$Q$522</definedName>
    <definedName name="FS_F_VW_02_37469_2_54824_EUR__JV_FS_PR_EX_RATES_DATUM_REC_" localSheetId="18">[11]Import!$B$327:$F$327</definedName>
    <definedName name="FS_F_VW_02_37469_2_54824_EUR__JV_FS_PR_EX_RATES_DATUM_REC_" localSheetId="16">[11]Import!$B$327:$F$327</definedName>
    <definedName name="FS_F_VW_02_37469_2_54824_EUR__JV_FS_PR_EX_RATES_DATUM_REC_" localSheetId="21">[11]Import!$B$327:$F$327</definedName>
    <definedName name="FS_F_VW_02_37469_2_54824_EUR__JV_FS_PR_EX_RATES_DATUM_REC_" localSheetId="20">[11]Import!$B$327:$F$327</definedName>
    <definedName name="FS_F_VW_02_37469_2_54824_EUR__JV_FS_PR_EX_RATES_DATUM_REC_">[10]Import!$B$327:$F$327</definedName>
    <definedName name="FS_F_VW_02_37469_2_54824_VW__JV_FS_BIDDERS_" localSheetId="18">[11]Import!$B$426:$L$426</definedName>
    <definedName name="FS_F_VW_02_37469_2_54824_VW__JV_FS_BIDDERS_" localSheetId="16">[11]Import!$B$426:$L$426</definedName>
    <definedName name="FS_F_VW_02_37469_2_54824_VW__JV_FS_BIDDERS_" localSheetId="21">[11]Import!$B$426:$L$426</definedName>
    <definedName name="FS_F_VW_02_37469_2_54824_VW__JV_FS_BIDDERS_" localSheetId="20">[11]Import!$B$426:$L$426</definedName>
    <definedName name="FS_F_VW_02_37469_2_54824_VW__JV_FS_BIDDERS_">[10]Import!$B$426:$L$426</definedName>
    <definedName name="FS_F_VW_02_37469_2_6231__JV_FS_ANGEBOTSUEBERSICHT_" localSheetId="18">[11]Import!$B$69:$D$69</definedName>
    <definedName name="FS_F_VW_02_37469_2_6231__JV_FS_ANGEBOTSUEBERSICHT_" localSheetId="16">[11]Import!$B$69:$D$69</definedName>
    <definedName name="FS_F_VW_02_37469_2_6231__JV_FS_ANGEBOTSUEBERSICHT_" localSheetId="21">[11]Import!$B$69:$D$69</definedName>
    <definedName name="FS_F_VW_02_37469_2_6231__JV_FS_ANGEBOTSUEBERSICHT_" localSheetId="20">[11]Import!$B$69:$D$69</definedName>
    <definedName name="FS_F_VW_02_37469_2_6231__JV_FS_ANGEBOTSUEBERSICHT_">[10]Import!$B$69:$D$69</definedName>
    <definedName name="FS_F_VW_02_37469_2_6231__JV_FS_AVG_PRICE_" localSheetId="18">[11]Import!$B$95:$F$95</definedName>
    <definedName name="FS_F_VW_02_37469_2_6231__JV_FS_AVG_PRICE_" localSheetId="16">[11]Import!$B$95:$F$95</definedName>
    <definedName name="FS_F_VW_02_37469_2_6231__JV_FS_AVG_PRICE_" localSheetId="21">[11]Import!$B$95:$F$95</definedName>
    <definedName name="FS_F_VW_02_37469_2_6231__JV_FS_AVG_PRICE_" localSheetId="20">[11]Import!$B$95:$F$95</definedName>
    <definedName name="FS_F_VW_02_37469_2_6231__JV_FS_AVG_PRICE_">[10]Import!$B$95:$F$95</definedName>
    <definedName name="FS_F_VW_02_37469_2_6231__JV_FS_BWERTSHEET_" localSheetId="18">[11]Import!$B$173:$AH$173</definedName>
    <definedName name="FS_F_VW_02_37469_2_6231__JV_FS_BWERTSHEET_" localSheetId="16">[11]Import!$B$173:$AH$173</definedName>
    <definedName name="FS_F_VW_02_37469_2_6231__JV_FS_BWERTSHEET_" localSheetId="21">[11]Import!$B$173:$AH$173</definedName>
    <definedName name="FS_F_VW_02_37469_2_6231__JV_FS_BWERTSHEET_" localSheetId="20">[11]Import!$B$173:$AH$173</definedName>
    <definedName name="FS_F_VW_02_37469_2_6231__JV_FS_BWERTSHEET_">[10]Import!$B$173:$AH$173</definedName>
    <definedName name="FS_F_VW_02_37469_2_6231__JV_FS_COMPARISON_" localSheetId="18">[11]Import!$B$133:$S$133</definedName>
    <definedName name="FS_F_VW_02_37469_2_6231__JV_FS_COMPARISON_" localSheetId="16">[11]Import!$B$133:$S$133</definedName>
    <definedName name="FS_F_VW_02_37469_2_6231__JV_FS_COMPARISON_" localSheetId="21">[11]Import!$B$133:$S$133</definedName>
    <definedName name="FS_F_VW_02_37469_2_6231__JV_FS_COMPARISON_" localSheetId="20">[11]Import!$B$133:$S$133</definedName>
    <definedName name="FS_F_VW_02_37469_2_6231__JV_FS_COMPARISON_">[10]Import!$B$133:$S$133</definedName>
    <definedName name="FS_F_VW_02_37469_2_6231__JV_FS_REC_LIEF_" localSheetId="18">[11]Import!$B$556:$P$556</definedName>
    <definedName name="FS_F_VW_02_37469_2_6231__JV_FS_REC_LIEF_" localSheetId="16">[11]Import!$B$556:$P$556</definedName>
    <definedName name="FS_F_VW_02_37469_2_6231__JV_FS_REC_LIEF_" localSheetId="21">[11]Import!$B$556:$P$556</definedName>
    <definedName name="FS_F_VW_02_37469_2_6231__JV_FS_REC_LIEF_" localSheetId="20">[11]Import!$B$556:$P$556</definedName>
    <definedName name="FS_F_VW_02_37469_2_6231__JV_FS_REC_LIEF_">[10]Import!$B$556:$P$556</definedName>
    <definedName name="FS_F_VW_02_37469_2_6231__JV_FS_RV_LTERM_PNACHLASS_" localSheetId="18">[11]Import!$B$153:$X$153</definedName>
    <definedName name="FS_F_VW_02_37469_2_6231__JV_FS_RV_LTERM_PNACHLASS_" localSheetId="16">[11]Import!$B$153:$X$153</definedName>
    <definedName name="FS_F_VW_02_37469_2_6231__JV_FS_RV_LTERM_PNACHLASS_" localSheetId="21">[11]Import!$B$153:$X$153</definedName>
    <definedName name="FS_F_VW_02_37469_2_6231__JV_FS_RV_LTERM_PNACHLASS_" localSheetId="20">[11]Import!$B$153:$X$153</definedName>
    <definedName name="FS_F_VW_02_37469_2_6231__JV_FS_RV_LTERM_PNACHLASS_">[10]Import!$B$153:$X$153</definedName>
    <definedName name="FS_F_VW_02_37469_2_6231_15__JV_FS_REC_" localSheetId="18">[11]Import!$B$511:$Q$511</definedName>
    <definedName name="FS_F_VW_02_37469_2_6231_15__JV_FS_REC_" localSheetId="16">[11]Import!$B$511:$Q$511</definedName>
    <definedName name="FS_F_VW_02_37469_2_6231_15__JV_FS_REC_" localSheetId="21">[11]Import!$B$511:$Q$511</definedName>
    <definedName name="FS_F_VW_02_37469_2_6231_15__JV_FS_REC_" localSheetId="20">[11]Import!$B$511:$Q$511</definedName>
    <definedName name="FS_F_VW_02_37469_2_6231_15__JV_FS_REC_">[10]Import!$B$511:$Q$511</definedName>
    <definedName name="FS_F_VW_02_37469_2_6231_28__JV_FS_REC_" localSheetId="18">[11]Import!$B$512:$Q$512</definedName>
    <definedName name="FS_F_VW_02_37469_2_6231_28__JV_FS_REC_" localSheetId="16">[11]Import!$B$512:$Q$512</definedName>
    <definedName name="FS_F_VW_02_37469_2_6231_28__JV_FS_REC_" localSheetId="21">[11]Import!$B$512:$Q$512</definedName>
    <definedName name="FS_F_VW_02_37469_2_6231_28__JV_FS_REC_" localSheetId="20">[11]Import!$B$512:$Q$512</definedName>
    <definedName name="FS_F_VW_02_37469_2_6231_28__JV_FS_REC_">[10]Import!$B$512:$Q$512</definedName>
    <definedName name="FS_F_VW_02_37469_2_6231_EUR__JV_FS_PR_EX_RATES_DATUM_REC_" localSheetId="18">[11]Import!$B$314:$F$314</definedName>
    <definedName name="FS_F_VW_02_37469_2_6231_EUR__JV_FS_PR_EX_RATES_DATUM_REC_" localSheetId="16">[11]Import!$B$314:$F$314</definedName>
    <definedName name="FS_F_VW_02_37469_2_6231_EUR__JV_FS_PR_EX_RATES_DATUM_REC_" localSheetId="21">[11]Import!$B$314:$F$314</definedName>
    <definedName name="FS_F_VW_02_37469_2_6231_EUR__JV_FS_PR_EX_RATES_DATUM_REC_" localSheetId="20">[11]Import!$B$314:$F$314</definedName>
    <definedName name="FS_F_VW_02_37469_2_6231_EUR__JV_FS_PR_EX_RATES_DATUM_REC_">[10]Import!$B$314:$F$314</definedName>
    <definedName name="FS_F_VW_02_37469_2_6231_VW__JV_FS_BIDDERS_" localSheetId="18">[11]Import!$B$415:$L$415</definedName>
    <definedName name="FS_F_VW_02_37469_2_6231_VW__JV_FS_BIDDERS_" localSheetId="16">[11]Import!$B$415:$L$415</definedName>
    <definedName name="FS_F_VW_02_37469_2_6231_VW__JV_FS_BIDDERS_" localSheetId="21">[11]Import!$B$415:$L$415</definedName>
    <definedName name="FS_F_VW_02_37469_2_6231_VW__JV_FS_BIDDERS_" localSheetId="20">[11]Import!$B$415:$L$415</definedName>
    <definedName name="FS_F_VW_02_37469_2_6231_VW__JV_FS_BIDDERS_">[10]Import!$B$415:$L$415</definedName>
    <definedName name="FS_F_VW_02_37469_2_6238_EUR__JV_FS_PR_EX_RATES_DATUM_REC_" localSheetId="18">[11]Import!$B$315:$F$315</definedName>
    <definedName name="FS_F_VW_02_37469_2_6238_EUR__JV_FS_PR_EX_RATES_DATUM_REC_" localSheetId="16">[11]Import!$B$315:$F$315</definedName>
    <definedName name="FS_F_VW_02_37469_2_6238_EUR__JV_FS_PR_EX_RATES_DATUM_REC_" localSheetId="21">[11]Import!$B$315:$F$315</definedName>
    <definedName name="FS_F_VW_02_37469_2_6238_EUR__JV_FS_PR_EX_RATES_DATUM_REC_" localSheetId="20">[11]Import!$B$315:$F$315</definedName>
    <definedName name="FS_F_VW_02_37469_2_6238_EUR__JV_FS_PR_EX_RATES_DATUM_REC_">[10]Import!$B$315:$F$315</definedName>
    <definedName name="FS_F_VW_02_37469_2_6238_VW__JV_FS_BIDDERS_" localSheetId="18">[11]Import!$B$418:$L$418</definedName>
    <definedName name="FS_F_VW_02_37469_2_6238_VW__JV_FS_BIDDERS_" localSheetId="16">[11]Import!$B$418:$L$418</definedName>
    <definedName name="FS_F_VW_02_37469_2_6238_VW__JV_FS_BIDDERS_" localSheetId="21">[11]Import!$B$418:$L$418</definedName>
    <definedName name="FS_F_VW_02_37469_2_6238_VW__JV_FS_BIDDERS_" localSheetId="20">[11]Import!$B$418:$L$418</definedName>
    <definedName name="FS_F_VW_02_37469_2_6238_VW__JV_FS_BIDDERS_">[10]Import!$B$418:$L$418</definedName>
    <definedName name="FS_F_VW_02_37469_2_6270_15__JV_FS_REC_" localSheetId="18">[11]Import!$B$513:$Q$513</definedName>
    <definedName name="FS_F_VW_02_37469_2_6270_15__JV_FS_REC_" localSheetId="16">[11]Import!$B$513:$Q$513</definedName>
    <definedName name="FS_F_VW_02_37469_2_6270_15__JV_FS_REC_" localSheetId="21">[11]Import!$B$513:$Q$513</definedName>
    <definedName name="FS_F_VW_02_37469_2_6270_15__JV_FS_REC_" localSheetId="20">[11]Import!$B$513:$Q$513</definedName>
    <definedName name="FS_F_VW_02_37469_2_6270_15__JV_FS_REC_">[10]Import!$B$513:$Q$513</definedName>
    <definedName name="FS_F_VW_02_37469_2_6270_28__JV_FS_REC_" localSheetId="18">[11]Import!$B$514:$Q$514</definedName>
    <definedName name="FS_F_VW_02_37469_2_6270_28__JV_FS_REC_" localSheetId="16">[11]Import!$B$514:$Q$514</definedName>
    <definedName name="FS_F_VW_02_37469_2_6270_28__JV_FS_REC_" localSheetId="21">[11]Import!$B$514:$Q$514</definedName>
    <definedName name="FS_F_VW_02_37469_2_6270_28__JV_FS_REC_" localSheetId="20">[11]Import!$B$514:$Q$514</definedName>
    <definedName name="FS_F_VW_02_37469_2_6270_28__JV_FS_REC_">[10]Import!$B$514:$Q$514</definedName>
    <definedName name="FS_F_VW_02_37469_2_6270_EUR__JV_FS_PR_EX_RATES_DATUM_REC_" localSheetId="18">[11]Import!$B$316:$F$316</definedName>
    <definedName name="FS_F_VW_02_37469_2_6270_EUR__JV_FS_PR_EX_RATES_DATUM_REC_" localSheetId="16">[11]Import!$B$316:$F$316</definedName>
    <definedName name="FS_F_VW_02_37469_2_6270_EUR__JV_FS_PR_EX_RATES_DATUM_REC_" localSheetId="21">[11]Import!$B$316:$F$316</definedName>
    <definedName name="FS_F_VW_02_37469_2_6270_EUR__JV_FS_PR_EX_RATES_DATUM_REC_" localSheetId="20">[11]Import!$B$316:$F$316</definedName>
    <definedName name="FS_F_VW_02_37469_2_6270_EUR__JV_FS_PR_EX_RATES_DATUM_REC_">[10]Import!$B$316:$F$316</definedName>
    <definedName name="FS_F_VW_02_37469_2_6270_SK__JV_FS_BIDDERS_" localSheetId="18">[11]Import!$B$424:$L$424</definedName>
    <definedName name="FS_F_VW_02_37469_2_6270_SK__JV_FS_BIDDERS_" localSheetId="16">[11]Import!$B$424:$L$424</definedName>
    <definedName name="FS_F_VW_02_37469_2_6270_SK__JV_FS_BIDDERS_" localSheetId="21">[11]Import!$B$424:$L$424</definedName>
    <definedName name="FS_F_VW_02_37469_2_6270_SK__JV_FS_BIDDERS_" localSheetId="20">[11]Import!$B$424:$L$424</definedName>
    <definedName name="FS_F_VW_02_37469_2_6270_SK__JV_FS_BIDDERS_">[10]Import!$B$424:$L$424</definedName>
    <definedName name="FS_F_VW_02_37469_2_6820_EUR__JV_FS_PR_EX_RATES_DATUM_REC_" localSheetId="18">[11]Import!$B$317:$F$317</definedName>
    <definedName name="FS_F_VW_02_37469_2_6820_EUR__JV_FS_PR_EX_RATES_DATUM_REC_" localSheetId="16">[11]Import!$B$317:$F$317</definedName>
    <definedName name="FS_F_VW_02_37469_2_6820_EUR__JV_FS_PR_EX_RATES_DATUM_REC_" localSheetId="21">[11]Import!$B$317:$F$317</definedName>
    <definedName name="FS_F_VW_02_37469_2_6820_EUR__JV_FS_PR_EX_RATES_DATUM_REC_" localSheetId="20">[11]Import!$B$317:$F$317</definedName>
    <definedName name="FS_F_VW_02_37469_2_6820_EUR__JV_FS_PR_EX_RATES_DATUM_REC_">[10]Import!$B$317:$F$317</definedName>
    <definedName name="FS_F_VW_02_37469_2_6820_MX__JV_FS_BIDDERS_" localSheetId="18">[11]Import!$B$414:$L$414</definedName>
    <definedName name="FS_F_VW_02_37469_2_6820_MX__JV_FS_BIDDERS_" localSheetId="16">[11]Import!$B$414:$L$414</definedName>
    <definedName name="FS_F_VW_02_37469_2_6820_MX__JV_FS_BIDDERS_" localSheetId="21">[11]Import!$B$414:$L$414</definedName>
    <definedName name="FS_F_VW_02_37469_2_6820_MX__JV_FS_BIDDERS_" localSheetId="20">[11]Import!$B$414:$L$414</definedName>
    <definedName name="FS_F_VW_02_37469_2_6820_MX__JV_FS_BIDDERS_">[10]Import!$B$414:$L$414</definedName>
    <definedName name="FS_F_VW_02_37469_2_7767_EUR__JV_FS_PR_EX_RATES_DATUM_REC_" localSheetId="18">[11]Import!$B$318:$F$318</definedName>
    <definedName name="FS_F_VW_02_37469_2_7767_EUR__JV_FS_PR_EX_RATES_DATUM_REC_" localSheetId="16">[11]Import!$B$318:$F$318</definedName>
    <definedName name="FS_F_VW_02_37469_2_7767_EUR__JV_FS_PR_EX_RATES_DATUM_REC_" localSheetId="21">[11]Import!$B$318:$F$318</definedName>
    <definedName name="FS_F_VW_02_37469_2_7767_EUR__JV_FS_PR_EX_RATES_DATUM_REC_" localSheetId="20">[11]Import!$B$318:$F$318</definedName>
    <definedName name="FS_F_VW_02_37469_2_7767_EUR__JV_FS_PR_EX_RATES_DATUM_REC_">[10]Import!$B$318:$F$318</definedName>
    <definedName name="FS_F_VW_02_37469_2_7767_VW__JV_FS_BIDDERS_" localSheetId="18">[11]Import!$B$410:$L$410</definedName>
    <definedName name="FS_F_VW_02_37469_2_7767_VW__JV_FS_BIDDERS_" localSheetId="16">[11]Import!$B$410:$L$410</definedName>
    <definedName name="FS_F_VW_02_37469_2_7767_VW__JV_FS_BIDDERS_" localSheetId="21">[11]Import!$B$410:$L$410</definedName>
    <definedName name="FS_F_VW_02_37469_2_7767_VW__JV_FS_BIDDERS_" localSheetId="20">[11]Import!$B$410:$L$410</definedName>
    <definedName name="FS_F_VW_02_37469_2_7767_VW__JV_FS_BIDDERS_">[10]Import!$B$410:$L$410</definedName>
    <definedName name="FS_F_VW_02_37469_2_845_EUR__JV_FS_PR_EX_RATES_DATUM_REC_" localSheetId="18">[11]Import!$B$312:$F$312</definedName>
    <definedName name="FS_F_VW_02_37469_2_845_EUR__JV_FS_PR_EX_RATES_DATUM_REC_" localSheetId="16">[11]Import!$B$312:$F$312</definedName>
    <definedName name="FS_F_VW_02_37469_2_845_EUR__JV_FS_PR_EX_RATES_DATUM_REC_" localSheetId="21">[11]Import!$B$312:$F$312</definedName>
    <definedName name="FS_F_VW_02_37469_2_845_EUR__JV_FS_PR_EX_RATES_DATUM_REC_" localSheetId="20">[11]Import!$B$312:$F$312</definedName>
    <definedName name="FS_F_VW_02_37469_2_845_EUR__JV_FS_PR_EX_RATES_DATUM_REC_">[10]Import!$B$312:$F$312</definedName>
    <definedName name="FS_F_VW_02_37469_2_845_VW__JV_FS_BIDDERS_" localSheetId="18">[11]Import!$B$419:$L$419</definedName>
    <definedName name="FS_F_VW_02_37469_2_845_VW__JV_FS_BIDDERS_" localSheetId="16">[11]Import!$B$419:$L$419</definedName>
    <definedName name="FS_F_VW_02_37469_2_845_VW__JV_FS_BIDDERS_" localSheetId="21">[11]Import!$B$419:$L$419</definedName>
    <definedName name="FS_F_VW_02_37469_2_845_VW__JV_FS_BIDDERS_" localSheetId="20">[11]Import!$B$419:$L$419</definedName>
    <definedName name="FS_F_VW_02_37469_2_845_VW__JV_FS_BIDDERS_">[10]Import!$B$419:$L$419</definedName>
    <definedName name="FS_F_VW_02_37469_2_EUR_12686__JV_FS_PR_EX_RATES_DATUM_COMP_" localSheetId="18">[11]Import!$B$222:$F$222</definedName>
    <definedName name="FS_F_VW_02_37469_2_EUR_12686__JV_FS_PR_EX_RATES_DATUM_COMP_" localSheetId="16">[11]Import!$B$222:$F$222</definedName>
    <definedName name="FS_F_VW_02_37469_2_EUR_12686__JV_FS_PR_EX_RATES_DATUM_COMP_" localSheetId="21">[11]Import!$B$222:$F$222</definedName>
    <definedName name="FS_F_VW_02_37469_2_EUR_12686__JV_FS_PR_EX_RATES_DATUM_COMP_" localSheetId="20">[11]Import!$B$222:$F$222</definedName>
    <definedName name="FS_F_VW_02_37469_2_EUR_12686__JV_FS_PR_EX_RATES_DATUM_COMP_">[10]Import!$B$222:$F$222</definedName>
    <definedName name="FS_F_VW_02_37469_2_EUR_13362__JV_FS_PR_EX_RATES_DATUM_COMP_" localSheetId="18">[11]Import!$B$213:$F$213</definedName>
    <definedName name="FS_F_VW_02_37469_2_EUR_13362__JV_FS_PR_EX_RATES_DATUM_COMP_" localSheetId="16">[11]Import!$B$213:$F$213</definedName>
    <definedName name="FS_F_VW_02_37469_2_EUR_13362__JV_FS_PR_EX_RATES_DATUM_COMP_" localSheetId="21">[11]Import!$B$213:$F$213</definedName>
    <definedName name="FS_F_VW_02_37469_2_EUR_13362__JV_FS_PR_EX_RATES_DATUM_COMP_" localSheetId="20">[11]Import!$B$213:$F$213</definedName>
    <definedName name="FS_F_VW_02_37469_2_EUR_13362__JV_FS_PR_EX_RATES_DATUM_COMP_">[10]Import!$B$213:$F$213</definedName>
    <definedName name="FS_F_VW_02_37469_2_EUR_17631__JV_FS_PR_EX_RATES_DATUM_COMP_" localSheetId="18">[11]Import!$B$211:$F$211</definedName>
    <definedName name="FS_F_VW_02_37469_2_EUR_17631__JV_FS_PR_EX_RATES_DATUM_COMP_" localSheetId="16">[11]Import!$B$211:$F$211</definedName>
    <definedName name="FS_F_VW_02_37469_2_EUR_17631__JV_FS_PR_EX_RATES_DATUM_COMP_" localSheetId="21">[11]Import!$B$211:$F$211</definedName>
    <definedName name="FS_F_VW_02_37469_2_EUR_17631__JV_FS_PR_EX_RATES_DATUM_COMP_" localSheetId="20">[11]Import!$B$211:$F$211</definedName>
    <definedName name="FS_F_VW_02_37469_2_EUR_17631__JV_FS_PR_EX_RATES_DATUM_COMP_">[10]Import!$B$211:$F$211</definedName>
    <definedName name="FS_F_VW_02_37469_2_EUR_190__JV_FS_PR_EX_RATES_DATUM_COMP_" localSheetId="18">[11]Import!$B$208:$F$208</definedName>
    <definedName name="FS_F_VW_02_37469_2_EUR_190__JV_FS_PR_EX_RATES_DATUM_COMP_" localSheetId="16">[11]Import!$B$208:$F$208</definedName>
    <definedName name="FS_F_VW_02_37469_2_EUR_190__JV_FS_PR_EX_RATES_DATUM_COMP_" localSheetId="21">[11]Import!$B$208:$F$208</definedName>
    <definedName name="FS_F_VW_02_37469_2_EUR_190__JV_FS_PR_EX_RATES_DATUM_COMP_" localSheetId="20">[11]Import!$B$208:$F$208</definedName>
    <definedName name="FS_F_VW_02_37469_2_EUR_190__JV_FS_PR_EX_RATES_DATUM_COMP_">[10]Import!$B$208:$F$208</definedName>
    <definedName name="FS_F_VW_02_37469_2_EUR_20505__JV_FS_PR_EX_RATES_DATUM_COMP_" localSheetId="18">[11]Import!$B$223:$F$223</definedName>
    <definedName name="FS_F_VW_02_37469_2_EUR_20505__JV_FS_PR_EX_RATES_DATUM_COMP_" localSheetId="16">[11]Import!$B$223:$F$223</definedName>
    <definedName name="FS_F_VW_02_37469_2_EUR_20505__JV_FS_PR_EX_RATES_DATUM_COMP_" localSheetId="21">[11]Import!$B$223:$F$223</definedName>
    <definedName name="FS_F_VW_02_37469_2_EUR_20505__JV_FS_PR_EX_RATES_DATUM_COMP_" localSheetId="20">[11]Import!$B$223:$F$223</definedName>
    <definedName name="FS_F_VW_02_37469_2_EUR_20505__JV_FS_PR_EX_RATES_DATUM_COMP_">[10]Import!$B$223:$F$223</definedName>
    <definedName name="FS_F_VW_02_37469_2_EUR_261__JV_FS_PR_EX_RATES_DATUM_COMP_" localSheetId="18">[11]Import!$B$217:$F$217</definedName>
    <definedName name="FS_F_VW_02_37469_2_EUR_261__JV_FS_PR_EX_RATES_DATUM_COMP_" localSheetId="16">[11]Import!$B$217:$F$217</definedName>
    <definedName name="FS_F_VW_02_37469_2_EUR_261__JV_FS_PR_EX_RATES_DATUM_COMP_" localSheetId="21">[11]Import!$B$217:$F$217</definedName>
    <definedName name="FS_F_VW_02_37469_2_EUR_261__JV_FS_PR_EX_RATES_DATUM_COMP_" localSheetId="20">[11]Import!$B$217:$F$217</definedName>
    <definedName name="FS_F_VW_02_37469_2_EUR_261__JV_FS_PR_EX_RATES_DATUM_COMP_">[10]Import!$B$217:$F$217</definedName>
    <definedName name="FS_F_VW_02_37469_2_EUR_26946__JV_FS_PR_EX_RATES_DATUM_COMP_" localSheetId="18">[11]Import!$B$224:$F$224</definedName>
    <definedName name="FS_F_VW_02_37469_2_EUR_26946__JV_FS_PR_EX_RATES_DATUM_COMP_" localSheetId="16">[11]Import!$B$224:$F$224</definedName>
    <definedName name="FS_F_VW_02_37469_2_EUR_26946__JV_FS_PR_EX_RATES_DATUM_COMP_" localSheetId="21">[11]Import!$B$224:$F$224</definedName>
    <definedName name="FS_F_VW_02_37469_2_EUR_26946__JV_FS_PR_EX_RATES_DATUM_COMP_" localSheetId="20">[11]Import!$B$224:$F$224</definedName>
    <definedName name="FS_F_VW_02_37469_2_EUR_26946__JV_FS_PR_EX_RATES_DATUM_COMP_">[10]Import!$B$224:$F$224</definedName>
    <definedName name="FS_F_VW_02_37469_2_EUR_359__JV_FS_PR_EX_RATES_DATUM_COMP_" localSheetId="18">[11]Import!$B$215:$F$215</definedName>
    <definedName name="FS_F_VW_02_37469_2_EUR_359__JV_FS_PR_EX_RATES_DATUM_COMP_" localSheetId="16">[11]Import!$B$215:$F$215</definedName>
    <definedName name="FS_F_VW_02_37469_2_EUR_359__JV_FS_PR_EX_RATES_DATUM_COMP_" localSheetId="21">[11]Import!$B$215:$F$215</definedName>
    <definedName name="FS_F_VW_02_37469_2_EUR_359__JV_FS_PR_EX_RATES_DATUM_COMP_" localSheetId="20">[11]Import!$B$215:$F$215</definedName>
    <definedName name="FS_F_VW_02_37469_2_EUR_359__JV_FS_PR_EX_RATES_DATUM_COMP_">[10]Import!$B$215:$F$215</definedName>
    <definedName name="FS_F_VW_02_37469_2_EUR_37525__JV_FS_PR_EX_RATES_DATUM_COMP_" localSheetId="18">[11]Import!$B$225:$F$225</definedName>
    <definedName name="FS_F_VW_02_37469_2_EUR_37525__JV_FS_PR_EX_RATES_DATUM_COMP_" localSheetId="16">[11]Import!$B$225:$F$225</definedName>
    <definedName name="FS_F_VW_02_37469_2_EUR_37525__JV_FS_PR_EX_RATES_DATUM_COMP_" localSheetId="21">[11]Import!$B$225:$F$225</definedName>
    <definedName name="FS_F_VW_02_37469_2_EUR_37525__JV_FS_PR_EX_RATES_DATUM_COMP_" localSheetId="20">[11]Import!$B$225:$F$225</definedName>
    <definedName name="FS_F_VW_02_37469_2_EUR_37525__JV_FS_PR_EX_RATES_DATUM_COMP_">[10]Import!$B$225:$F$225</definedName>
    <definedName name="FS_F_VW_02_37469_2_EUR_41464__JV_FS_PR_EX_RATES_DATUM_COMP_" localSheetId="18">[11]Import!$B$209:$F$209</definedName>
    <definedName name="FS_F_VW_02_37469_2_EUR_41464__JV_FS_PR_EX_RATES_DATUM_COMP_" localSheetId="16">[11]Import!$B$209:$F$209</definedName>
    <definedName name="FS_F_VW_02_37469_2_EUR_41464__JV_FS_PR_EX_RATES_DATUM_COMP_" localSheetId="21">[11]Import!$B$209:$F$209</definedName>
    <definedName name="FS_F_VW_02_37469_2_EUR_41464__JV_FS_PR_EX_RATES_DATUM_COMP_" localSheetId="20">[11]Import!$B$209:$F$209</definedName>
    <definedName name="FS_F_VW_02_37469_2_EUR_41464__JV_FS_PR_EX_RATES_DATUM_COMP_">[10]Import!$B$209:$F$209</definedName>
    <definedName name="FS_F_VW_02_37469_2_EUR_5083__JV_FS_PR_EX_RATES_DATUM_COMP_" localSheetId="18">[11]Import!$B$210:$F$210</definedName>
    <definedName name="FS_F_VW_02_37469_2_EUR_5083__JV_FS_PR_EX_RATES_DATUM_COMP_" localSheetId="16">[11]Import!$B$210:$F$210</definedName>
    <definedName name="FS_F_VW_02_37469_2_EUR_5083__JV_FS_PR_EX_RATES_DATUM_COMP_" localSheetId="21">[11]Import!$B$210:$F$210</definedName>
    <definedName name="FS_F_VW_02_37469_2_EUR_5083__JV_FS_PR_EX_RATES_DATUM_COMP_" localSheetId="20">[11]Import!$B$210:$F$210</definedName>
    <definedName name="FS_F_VW_02_37469_2_EUR_5083__JV_FS_PR_EX_RATES_DATUM_COMP_">[10]Import!$B$210:$F$210</definedName>
    <definedName name="FS_F_VW_02_37469_2_EUR_51506__JV_FS_PR_EX_RATES_DATUM_COMP_" localSheetId="18">[11]Import!$B$214:$F$214</definedName>
    <definedName name="FS_F_VW_02_37469_2_EUR_51506__JV_FS_PR_EX_RATES_DATUM_COMP_" localSheetId="16">[11]Import!$B$214:$F$214</definedName>
    <definedName name="FS_F_VW_02_37469_2_EUR_51506__JV_FS_PR_EX_RATES_DATUM_COMP_" localSheetId="21">[11]Import!$B$214:$F$214</definedName>
    <definedName name="FS_F_VW_02_37469_2_EUR_51506__JV_FS_PR_EX_RATES_DATUM_COMP_" localSheetId="20">[11]Import!$B$214:$F$214</definedName>
    <definedName name="FS_F_VW_02_37469_2_EUR_51506__JV_FS_PR_EX_RATES_DATUM_COMP_">[10]Import!$B$214:$F$214</definedName>
    <definedName name="FS_F_VW_02_37469_2_EUR_54824__JV_FS_PR_EX_RATES_DATUM_COMP_" localSheetId="18">[11]Import!$B$226:$F$226</definedName>
    <definedName name="FS_F_VW_02_37469_2_EUR_54824__JV_FS_PR_EX_RATES_DATUM_COMP_" localSheetId="16">[11]Import!$B$226:$F$226</definedName>
    <definedName name="FS_F_VW_02_37469_2_EUR_54824__JV_FS_PR_EX_RATES_DATUM_COMP_" localSheetId="21">[11]Import!$B$226:$F$226</definedName>
    <definedName name="FS_F_VW_02_37469_2_EUR_54824__JV_FS_PR_EX_RATES_DATUM_COMP_" localSheetId="20">[11]Import!$B$226:$F$226</definedName>
    <definedName name="FS_F_VW_02_37469_2_EUR_54824__JV_FS_PR_EX_RATES_DATUM_COMP_">[10]Import!$B$226:$F$226</definedName>
    <definedName name="FS_F_VW_02_37469_2_EUR_6231__JV_FS_PR_EX_RATES_DATUM_COMP_" localSheetId="18">[11]Import!$B$219:$F$219</definedName>
    <definedName name="FS_F_VW_02_37469_2_EUR_6231__JV_FS_PR_EX_RATES_DATUM_COMP_" localSheetId="16">[11]Import!$B$219:$F$219</definedName>
    <definedName name="FS_F_VW_02_37469_2_EUR_6231__JV_FS_PR_EX_RATES_DATUM_COMP_" localSheetId="21">[11]Import!$B$219:$F$219</definedName>
    <definedName name="FS_F_VW_02_37469_2_EUR_6231__JV_FS_PR_EX_RATES_DATUM_COMP_" localSheetId="20">[11]Import!$B$219:$F$219</definedName>
    <definedName name="FS_F_VW_02_37469_2_EUR_6231__JV_FS_PR_EX_RATES_DATUM_COMP_">[10]Import!$B$219:$F$219</definedName>
    <definedName name="FS_F_VW_02_37469_2_EUR_6238__JV_FS_PR_EX_RATES_DATUM_COMP_" localSheetId="18">[11]Import!$B$220:$F$220</definedName>
    <definedName name="FS_F_VW_02_37469_2_EUR_6238__JV_FS_PR_EX_RATES_DATUM_COMP_" localSheetId="16">[11]Import!$B$220:$F$220</definedName>
    <definedName name="FS_F_VW_02_37469_2_EUR_6238__JV_FS_PR_EX_RATES_DATUM_COMP_" localSheetId="21">[11]Import!$B$220:$F$220</definedName>
    <definedName name="FS_F_VW_02_37469_2_EUR_6238__JV_FS_PR_EX_RATES_DATUM_COMP_" localSheetId="20">[11]Import!$B$220:$F$220</definedName>
    <definedName name="FS_F_VW_02_37469_2_EUR_6238__JV_FS_PR_EX_RATES_DATUM_COMP_">[10]Import!$B$220:$F$220</definedName>
    <definedName name="FS_F_VW_02_37469_2_EUR_6270__JV_FS_PR_EX_RATES_DATUM_COMP_" localSheetId="18">[11]Import!$B$216:$F$216</definedName>
    <definedName name="FS_F_VW_02_37469_2_EUR_6270__JV_FS_PR_EX_RATES_DATUM_COMP_" localSheetId="16">[11]Import!$B$216:$F$216</definedName>
    <definedName name="FS_F_VW_02_37469_2_EUR_6270__JV_FS_PR_EX_RATES_DATUM_COMP_" localSheetId="21">[11]Import!$B$216:$F$216</definedName>
    <definedName name="FS_F_VW_02_37469_2_EUR_6270__JV_FS_PR_EX_RATES_DATUM_COMP_" localSheetId="20">[11]Import!$B$216:$F$216</definedName>
    <definedName name="FS_F_VW_02_37469_2_EUR_6270__JV_FS_PR_EX_RATES_DATUM_COMP_">[10]Import!$B$216:$F$216</definedName>
    <definedName name="FS_F_VW_02_37469_2_EUR_6820__JV_FS_PR_EX_RATES_DATUM_COMP_" localSheetId="18">[11]Import!$B$212:$F$212</definedName>
    <definedName name="FS_F_VW_02_37469_2_EUR_6820__JV_FS_PR_EX_RATES_DATUM_COMP_" localSheetId="16">[11]Import!$B$212:$F$212</definedName>
    <definedName name="FS_F_VW_02_37469_2_EUR_6820__JV_FS_PR_EX_RATES_DATUM_COMP_" localSheetId="21">[11]Import!$B$212:$F$212</definedName>
    <definedName name="FS_F_VW_02_37469_2_EUR_6820__JV_FS_PR_EX_RATES_DATUM_COMP_" localSheetId="20">[11]Import!$B$212:$F$212</definedName>
    <definedName name="FS_F_VW_02_37469_2_EUR_6820__JV_FS_PR_EX_RATES_DATUM_COMP_">[10]Import!$B$212:$F$212</definedName>
    <definedName name="FS_F_VW_02_37469_2_EUR_7767__JV_FS_PR_EX_RATES_DATUM_COMP_" localSheetId="18">[11]Import!$B$221:$F$221</definedName>
    <definedName name="FS_F_VW_02_37469_2_EUR_7767__JV_FS_PR_EX_RATES_DATUM_COMP_" localSheetId="16">[11]Import!$B$221:$F$221</definedName>
    <definedName name="FS_F_VW_02_37469_2_EUR_7767__JV_FS_PR_EX_RATES_DATUM_COMP_" localSheetId="21">[11]Import!$B$221:$F$221</definedName>
    <definedName name="FS_F_VW_02_37469_2_EUR_7767__JV_FS_PR_EX_RATES_DATUM_COMP_" localSheetId="20">[11]Import!$B$221:$F$221</definedName>
    <definedName name="FS_F_VW_02_37469_2_EUR_7767__JV_FS_PR_EX_RATES_DATUM_COMP_">[10]Import!$B$221:$F$221</definedName>
    <definedName name="FS_F_VW_02_37469_2_EUR_845__JV_FS_PR_EX_RATES_DATUM_COMP_" localSheetId="18">[11]Import!$B$218:$F$218</definedName>
    <definedName name="FS_F_VW_02_37469_2_EUR_845__JV_FS_PR_EX_RATES_DATUM_COMP_" localSheetId="16">[11]Import!$B$218:$F$218</definedName>
    <definedName name="FS_F_VW_02_37469_2_EUR_845__JV_FS_PR_EX_RATES_DATUM_COMP_" localSheetId="21">[11]Import!$B$218:$F$218</definedName>
    <definedName name="FS_F_VW_02_37469_2_EUR_845__JV_FS_PR_EX_RATES_DATUM_COMP_" localSheetId="20">[11]Import!$B$218:$F$218</definedName>
    <definedName name="FS_F_VW_02_37469_2_EUR_845__JV_FS_PR_EX_RATES_DATUM_COMP_">[10]Import!$B$218:$F$218</definedName>
    <definedName name="FS_F_VW_02_37469_3__FS_NEUTEILE_" localSheetId="18">[11]Import!$B$56:$D$56</definedName>
    <definedName name="FS_F_VW_02_37469_3__FS_NEUTEILE_" localSheetId="16">[11]Import!$B$56:$D$56</definedName>
    <definedName name="FS_F_VW_02_37469_3__FS_NEUTEILE_" localSheetId="21">[11]Import!$B$56:$D$56</definedName>
    <definedName name="FS_F_VW_02_37469_3__FS_NEUTEILE_" localSheetId="20">[11]Import!$B$56:$D$56</definedName>
    <definedName name="FS_F_VW_02_37469_3__FS_NEUTEILE_">[10]Import!$B$56:$D$56</definedName>
    <definedName name="FS_F_VW_02_37469_3__JV_FS_PRAESENTATIONEN_" localSheetId="18">[11]Import!$B$8:$AN$8</definedName>
    <definedName name="FS_F_VW_02_37469_3__JV_FS_PRAESENTATIONEN_" localSheetId="16">[11]Import!$B$8:$AN$8</definedName>
    <definedName name="FS_F_VW_02_37469_3__JV_FS_PRAESENTATIONEN_" localSheetId="21">[11]Import!$B$8:$AN$8</definedName>
    <definedName name="FS_F_VW_02_37469_3__JV_FS_PRAESENTATIONEN_" localSheetId="20">[11]Import!$B$8:$AN$8</definedName>
    <definedName name="FS_F_VW_02_37469_3__JV_FS_PRAESENTATIONEN_">[10]Import!$B$8:$AN$8</definedName>
    <definedName name="FS_F_VW_02_37469_3_12686_EUR__JV_FS_PR_EX_RATES_DATUM_REC_" localSheetId="18">[11]Import!$B$338:$F$338</definedName>
    <definedName name="FS_F_VW_02_37469_3_12686_EUR__JV_FS_PR_EX_RATES_DATUM_REC_" localSheetId="16">[11]Import!$B$338:$F$338</definedName>
    <definedName name="FS_F_VW_02_37469_3_12686_EUR__JV_FS_PR_EX_RATES_DATUM_REC_" localSheetId="21">[11]Import!$B$338:$F$338</definedName>
    <definedName name="FS_F_VW_02_37469_3_12686_EUR__JV_FS_PR_EX_RATES_DATUM_REC_" localSheetId="20">[11]Import!$B$338:$F$338</definedName>
    <definedName name="FS_F_VW_02_37469_3_12686_EUR__JV_FS_PR_EX_RATES_DATUM_REC_">[10]Import!$B$338:$F$338</definedName>
    <definedName name="FS_F_VW_02_37469_3_12686_VW__JV_FS_BIDDERS_" localSheetId="18">[11]Import!$B$442:$L$442</definedName>
    <definedName name="FS_F_VW_02_37469_3_12686_VW__JV_FS_BIDDERS_" localSheetId="16">[11]Import!$B$442:$L$442</definedName>
    <definedName name="FS_F_VW_02_37469_3_12686_VW__JV_FS_BIDDERS_" localSheetId="21">[11]Import!$B$442:$L$442</definedName>
    <definedName name="FS_F_VW_02_37469_3_12686_VW__JV_FS_BIDDERS_" localSheetId="20">[11]Import!$B$442:$L$442</definedName>
    <definedName name="FS_F_VW_02_37469_3_12686_VW__JV_FS_BIDDERS_">[10]Import!$B$442:$L$442</definedName>
    <definedName name="FS_F_VW_02_37469_3_13362_EUR__JV_FS_PR_EX_RATES_DATUM_REC_" localSheetId="18">[11]Import!$B$339:$F$339</definedName>
    <definedName name="FS_F_VW_02_37469_3_13362_EUR__JV_FS_PR_EX_RATES_DATUM_REC_" localSheetId="16">[11]Import!$B$339:$F$339</definedName>
    <definedName name="FS_F_VW_02_37469_3_13362_EUR__JV_FS_PR_EX_RATES_DATUM_REC_" localSheetId="21">[11]Import!$B$339:$F$339</definedName>
    <definedName name="FS_F_VW_02_37469_3_13362_EUR__JV_FS_PR_EX_RATES_DATUM_REC_" localSheetId="20">[11]Import!$B$339:$F$339</definedName>
    <definedName name="FS_F_VW_02_37469_3_13362_EUR__JV_FS_PR_EX_RATES_DATUM_REC_">[10]Import!$B$339:$F$339</definedName>
    <definedName name="FS_F_VW_02_37469_3_13362_MX__JV_FS_BIDDERS_" localSheetId="18">[11]Import!$B$439:$L$439</definedName>
    <definedName name="FS_F_VW_02_37469_3_13362_MX__JV_FS_BIDDERS_" localSheetId="16">[11]Import!$B$439:$L$439</definedName>
    <definedName name="FS_F_VW_02_37469_3_13362_MX__JV_FS_BIDDERS_" localSheetId="21">[11]Import!$B$439:$L$439</definedName>
    <definedName name="FS_F_VW_02_37469_3_13362_MX__JV_FS_BIDDERS_" localSheetId="20">[11]Import!$B$439:$L$439</definedName>
    <definedName name="FS_F_VW_02_37469_3_13362_MX__JV_FS_BIDDERS_">[10]Import!$B$439:$L$439</definedName>
    <definedName name="FS_F_VW_02_37469_3_15__JV_FS_BEDARFE_" localSheetId="18">[11]Import!$B$46:$E$46</definedName>
    <definedName name="FS_F_VW_02_37469_3_15__JV_FS_BEDARFE_" localSheetId="16">[11]Import!$B$46:$E$46</definedName>
    <definedName name="FS_F_VW_02_37469_3_15__JV_FS_BEDARFE_" localSheetId="21">[11]Import!$B$46:$E$46</definedName>
    <definedName name="FS_F_VW_02_37469_3_15__JV_FS_BEDARFE_" localSheetId="20">[11]Import!$B$46:$E$46</definedName>
    <definedName name="FS_F_VW_02_37469_3_15__JV_FS_BEDARFE_">[10]Import!$B$46:$E$46</definedName>
    <definedName name="FS_F_VW_02_37469_3_15_20505__JV_FS_BEDARFE_PREISE_QUOTE_" localSheetId="18">[11]Import!$B$30:$L$30</definedName>
    <definedName name="FS_F_VW_02_37469_3_15_20505__JV_FS_BEDARFE_PREISE_QUOTE_" localSheetId="16">[11]Import!$B$30:$L$30</definedName>
    <definedName name="FS_F_VW_02_37469_3_15_20505__JV_FS_BEDARFE_PREISE_QUOTE_" localSheetId="21">[11]Import!$B$30:$L$30</definedName>
    <definedName name="FS_F_VW_02_37469_3_15_20505__JV_FS_BEDARFE_PREISE_QUOTE_" localSheetId="20">[11]Import!$B$30:$L$30</definedName>
    <definedName name="FS_F_VW_02_37469_3_15_20505__JV_FS_BEDARFE_PREISE_QUOTE_">[10]Import!$B$30:$L$30</definedName>
    <definedName name="FS_F_VW_02_37469_3_15_261__JV_FS_BEDARFE_PREISE_QUOTE_" localSheetId="18">[11]Import!$B$28:$L$28</definedName>
    <definedName name="FS_F_VW_02_37469_3_15_261__JV_FS_BEDARFE_PREISE_QUOTE_" localSheetId="16">[11]Import!$B$28:$L$28</definedName>
    <definedName name="FS_F_VW_02_37469_3_15_261__JV_FS_BEDARFE_PREISE_QUOTE_" localSheetId="21">[11]Import!$B$28:$L$28</definedName>
    <definedName name="FS_F_VW_02_37469_3_15_261__JV_FS_BEDARFE_PREISE_QUOTE_" localSheetId="20">[11]Import!$B$28:$L$28</definedName>
    <definedName name="FS_F_VW_02_37469_3_15_261__JV_FS_BEDARFE_PREISE_QUOTE_">[10]Import!$B$28:$L$28</definedName>
    <definedName name="FS_F_VW_02_37469_3_15_6231__JV_FS_BEDARFE_PREISE_QUOTE_" localSheetId="18">[11]Import!$B$29:$L$29</definedName>
    <definedName name="FS_F_VW_02_37469_3_15_6231__JV_FS_BEDARFE_PREISE_QUOTE_" localSheetId="16">[11]Import!$B$29:$L$29</definedName>
    <definedName name="FS_F_VW_02_37469_3_15_6231__JV_FS_BEDARFE_PREISE_QUOTE_" localSheetId="21">[11]Import!$B$29:$L$29</definedName>
    <definedName name="FS_F_VW_02_37469_3_15_6231__JV_FS_BEDARFE_PREISE_QUOTE_" localSheetId="20">[11]Import!$B$29:$L$29</definedName>
    <definedName name="FS_F_VW_02_37469_3_15_6231__JV_FS_BEDARFE_PREISE_QUOTE_">[10]Import!$B$29:$L$29</definedName>
    <definedName name="FS_F_VW_02_37469_3_17631_EUR__JV_FS_PR_EX_RATES_DATUM_REC_" localSheetId="18">[11]Import!$B$340:$F$340</definedName>
    <definedName name="FS_F_VW_02_37469_3_17631_EUR__JV_FS_PR_EX_RATES_DATUM_REC_" localSheetId="16">[11]Import!$B$340:$F$340</definedName>
    <definedName name="FS_F_VW_02_37469_3_17631_EUR__JV_FS_PR_EX_RATES_DATUM_REC_" localSheetId="21">[11]Import!$B$340:$F$340</definedName>
    <definedName name="FS_F_VW_02_37469_3_17631_EUR__JV_FS_PR_EX_RATES_DATUM_REC_" localSheetId="20">[11]Import!$B$340:$F$340</definedName>
    <definedName name="FS_F_VW_02_37469_3_17631_EUR__JV_FS_PR_EX_RATES_DATUM_REC_">[10]Import!$B$340:$F$340</definedName>
    <definedName name="FS_F_VW_02_37469_3_17631_JP__JV_FS_BIDDERS_" localSheetId="18">[11]Import!$B$431:$L$431</definedName>
    <definedName name="FS_F_VW_02_37469_3_17631_JP__JV_FS_BIDDERS_" localSheetId="16">[11]Import!$B$431:$L$431</definedName>
    <definedName name="FS_F_VW_02_37469_3_17631_JP__JV_FS_BIDDERS_" localSheetId="21">[11]Import!$B$431:$L$431</definedName>
    <definedName name="FS_F_VW_02_37469_3_17631_JP__JV_FS_BIDDERS_" localSheetId="20">[11]Import!$B$431:$L$431</definedName>
    <definedName name="FS_F_VW_02_37469_3_17631_JP__JV_FS_BIDDERS_">[10]Import!$B$431:$L$431</definedName>
    <definedName name="FS_F_VW_02_37469_3_190_BX__JV_FS_BIDDERS_" localSheetId="18">[11]Import!$B$435:$L$435</definedName>
    <definedName name="FS_F_VW_02_37469_3_190_BX__JV_FS_BIDDERS_" localSheetId="16">[11]Import!$B$435:$L$435</definedName>
    <definedName name="FS_F_VW_02_37469_3_190_BX__JV_FS_BIDDERS_" localSheetId="21">[11]Import!$B$435:$L$435</definedName>
    <definedName name="FS_F_VW_02_37469_3_190_BX__JV_FS_BIDDERS_" localSheetId="20">[11]Import!$B$435:$L$435</definedName>
    <definedName name="FS_F_VW_02_37469_3_190_BX__JV_FS_BIDDERS_">[10]Import!$B$435:$L$435</definedName>
    <definedName name="FS_F_VW_02_37469_3_190_EUR__JV_FS_PR_EX_RATES_DATUM_REC_" localSheetId="18">[11]Import!$B$328:$F$328</definedName>
    <definedName name="FS_F_VW_02_37469_3_190_EUR__JV_FS_PR_EX_RATES_DATUM_REC_" localSheetId="16">[11]Import!$B$328:$F$328</definedName>
    <definedName name="FS_F_VW_02_37469_3_190_EUR__JV_FS_PR_EX_RATES_DATUM_REC_" localSheetId="21">[11]Import!$B$328:$F$328</definedName>
    <definedName name="FS_F_VW_02_37469_3_190_EUR__JV_FS_PR_EX_RATES_DATUM_REC_" localSheetId="20">[11]Import!$B$328:$F$328</definedName>
    <definedName name="FS_F_VW_02_37469_3_190_EUR__JV_FS_PR_EX_RATES_DATUM_REC_">[10]Import!$B$328:$F$328</definedName>
    <definedName name="FS_F_VW_02_37469_3_20505__JV_FS_ANGEBOTSUEBERSICHT_" localSheetId="18">[11]Import!$B$72:$D$72</definedName>
    <definedName name="FS_F_VW_02_37469_3_20505__JV_FS_ANGEBOTSUEBERSICHT_" localSheetId="16">[11]Import!$B$72:$D$72</definedName>
    <definedName name="FS_F_VW_02_37469_3_20505__JV_FS_ANGEBOTSUEBERSICHT_" localSheetId="21">[11]Import!$B$72:$D$72</definedName>
    <definedName name="FS_F_VW_02_37469_3_20505__JV_FS_ANGEBOTSUEBERSICHT_" localSheetId="20">[11]Import!$B$72:$D$72</definedName>
    <definedName name="FS_F_VW_02_37469_3_20505__JV_FS_ANGEBOTSUEBERSICHT_">[10]Import!$B$72:$D$72</definedName>
    <definedName name="FS_F_VW_02_37469_3_20505__JV_FS_AVG_PRICE_" localSheetId="18">[11]Import!$B$100:$F$100</definedName>
    <definedName name="FS_F_VW_02_37469_3_20505__JV_FS_AVG_PRICE_" localSheetId="16">[11]Import!$B$100:$F$100</definedName>
    <definedName name="FS_F_VW_02_37469_3_20505__JV_FS_AVG_PRICE_" localSheetId="21">[11]Import!$B$100:$F$100</definedName>
    <definedName name="FS_F_VW_02_37469_3_20505__JV_FS_AVG_PRICE_" localSheetId="20">[11]Import!$B$100:$F$100</definedName>
    <definedName name="FS_F_VW_02_37469_3_20505__JV_FS_AVG_PRICE_">[10]Import!$B$100:$F$100</definedName>
    <definedName name="FS_F_VW_02_37469_3_20505__JV_FS_BWERTSHEET_" localSheetId="18">[11]Import!$B$177:$AH$177</definedName>
    <definedName name="FS_F_VW_02_37469_3_20505__JV_FS_BWERTSHEET_" localSheetId="16">[11]Import!$B$177:$AH$177</definedName>
    <definedName name="FS_F_VW_02_37469_3_20505__JV_FS_BWERTSHEET_" localSheetId="21">[11]Import!$B$177:$AH$177</definedName>
    <definedName name="FS_F_VW_02_37469_3_20505__JV_FS_BWERTSHEET_" localSheetId="20">[11]Import!$B$177:$AH$177</definedName>
    <definedName name="FS_F_VW_02_37469_3_20505__JV_FS_BWERTSHEET_">[10]Import!$B$177:$AH$177</definedName>
    <definedName name="FS_F_VW_02_37469_3_20505__JV_FS_COMPARISON_" localSheetId="18">[11]Import!$B$137:$S$137</definedName>
    <definedName name="FS_F_VW_02_37469_3_20505__JV_FS_COMPARISON_" localSheetId="16">[11]Import!$B$137:$S$137</definedName>
    <definedName name="FS_F_VW_02_37469_3_20505__JV_FS_COMPARISON_" localSheetId="21">[11]Import!$B$137:$S$137</definedName>
    <definedName name="FS_F_VW_02_37469_3_20505__JV_FS_COMPARISON_" localSheetId="20">[11]Import!$B$137:$S$137</definedName>
    <definedName name="FS_F_VW_02_37469_3_20505__JV_FS_COMPARISON_">[10]Import!$B$137:$S$137</definedName>
    <definedName name="FS_F_VW_02_37469_3_20505__JV_FS_REC_LIEF_" localSheetId="18">[11]Import!$B$560:$P$560</definedName>
    <definedName name="FS_F_VW_02_37469_3_20505__JV_FS_REC_LIEF_" localSheetId="16">[11]Import!$B$560:$P$560</definedName>
    <definedName name="FS_F_VW_02_37469_3_20505__JV_FS_REC_LIEF_" localSheetId="21">[11]Import!$B$560:$P$560</definedName>
    <definedName name="FS_F_VW_02_37469_3_20505__JV_FS_REC_LIEF_" localSheetId="20">[11]Import!$B$560:$P$560</definedName>
    <definedName name="FS_F_VW_02_37469_3_20505__JV_FS_REC_LIEF_">[10]Import!$B$560:$P$560</definedName>
    <definedName name="FS_F_VW_02_37469_3_20505__JV_FS_RV_LTERM_PNACHLASS_" localSheetId="18">[11]Import!$B$157:$X$157</definedName>
    <definedName name="FS_F_VW_02_37469_3_20505__JV_FS_RV_LTERM_PNACHLASS_" localSheetId="16">[11]Import!$B$157:$X$157</definedName>
    <definedName name="FS_F_VW_02_37469_3_20505__JV_FS_RV_LTERM_PNACHLASS_" localSheetId="21">[11]Import!$B$157:$X$157</definedName>
    <definedName name="FS_F_VW_02_37469_3_20505__JV_FS_RV_LTERM_PNACHLASS_" localSheetId="20">[11]Import!$B$157:$X$157</definedName>
    <definedName name="FS_F_VW_02_37469_3_20505__JV_FS_RV_LTERM_PNACHLASS_">[10]Import!$B$157:$X$157</definedName>
    <definedName name="FS_F_VW_02_37469_3_20505_15__JV_FS_REC_" localSheetId="18">[11]Import!$B$527:$Q$527</definedName>
    <definedName name="FS_F_VW_02_37469_3_20505_15__JV_FS_REC_" localSheetId="16">[11]Import!$B$527:$Q$527</definedName>
    <definedName name="FS_F_VW_02_37469_3_20505_15__JV_FS_REC_" localSheetId="21">[11]Import!$B$527:$Q$527</definedName>
    <definedName name="FS_F_VW_02_37469_3_20505_15__JV_FS_REC_" localSheetId="20">[11]Import!$B$527:$Q$527</definedName>
    <definedName name="FS_F_VW_02_37469_3_20505_15__JV_FS_REC_">[10]Import!$B$527:$Q$527</definedName>
    <definedName name="FS_F_VW_02_37469_3_20505_EUR__JV_FS_PR_EX_RATES_DATUM_REC_" localSheetId="18">[11]Import!$B$341:$F$341</definedName>
    <definedName name="FS_F_VW_02_37469_3_20505_EUR__JV_FS_PR_EX_RATES_DATUM_REC_" localSheetId="16">[11]Import!$B$341:$F$341</definedName>
    <definedName name="FS_F_VW_02_37469_3_20505_EUR__JV_FS_PR_EX_RATES_DATUM_REC_" localSheetId="21">[11]Import!$B$341:$F$341</definedName>
    <definedName name="FS_F_VW_02_37469_3_20505_EUR__JV_FS_PR_EX_RATES_DATUM_REC_" localSheetId="20">[11]Import!$B$341:$F$341</definedName>
    <definedName name="FS_F_VW_02_37469_3_20505_EUR__JV_FS_PR_EX_RATES_DATUM_REC_">[10]Import!$B$341:$F$341</definedName>
    <definedName name="FS_F_VW_02_37469_3_20505_VW__JV_FS_BIDDERS_" localSheetId="18">[11]Import!$B$432:$L$432</definedName>
    <definedName name="FS_F_VW_02_37469_3_20505_VW__JV_FS_BIDDERS_" localSheetId="16">[11]Import!$B$432:$L$432</definedName>
    <definedName name="FS_F_VW_02_37469_3_20505_VW__JV_FS_BIDDERS_" localSheetId="21">[11]Import!$B$432:$L$432</definedName>
    <definedName name="FS_F_VW_02_37469_3_20505_VW__JV_FS_BIDDERS_" localSheetId="20">[11]Import!$B$432:$L$432</definedName>
    <definedName name="FS_F_VW_02_37469_3_20505_VW__JV_FS_BIDDERS_">[10]Import!$B$432:$L$432</definedName>
    <definedName name="FS_F_VW_02_37469_3_261__JV_FS_ANGEBOTSUEBERSICHT_" localSheetId="18">[11]Import!$B$74:$D$74</definedName>
    <definedName name="FS_F_VW_02_37469_3_261__JV_FS_ANGEBOTSUEBERSICHT_" localSheetId="16">[11]Import!$B$74:$D$74</definedName>
    <definedName name="FS_F_VW_02_37469_3_261__JV_FS_ANGEBOTSUEBERSICHT_" localSheetId="21">[11]Import!$B$74:$D$74</definedName>
    <definedName name="FS_F_VW_02_37469_3_261__JV_FS_ANGEBOTSUEBERSICHT_" localSheetId="20">[11]Import!$B$74:$D$74</definedName>
    <definedName name="FS_F_VW_02_37469_3_261__JV_FS_ANGEBOTSUEBERSICHT_">[10]Import!$B$74:$D$74</definedName>
    <definedName name="FS_F_VW_02_37469_3_261__JV_FS_AVG_PRICE_" localSheetId="18">[11]Import!$B$97:$F$97</definedName>
    <definedName name="FS_F_VW_02_37469_3_261__JV_FS_AVG_PRICE_" localSheetId="16">[11]Import!$B$97:$F$97</definedName>
    <definedName name="FS_F_VW_02_37469_3_261__JV_FS_AVG_PRICE_" localSheetId="21">[11]Import!$B$97:$F$97</definedName>
    <definedName name="FS_F_VW_02_37469_3_261__JV_FS_AVG_PRICE_" localSheetId="20">[11]Import!$B$97:$F$97</definedName>
    <definedName name="FS_F_VW_02_37469_3_261__JV_FS_AVG_PRICE_">[10]Import!$B$97:$F$97</definedName>
    <definedName name="FS_F_VW_02_37469_3_261__JV_FS_BWERTSHEET_" localSheetId="18">[11]Import!$B$175:$AH$175</definedName>
    <definedName name="FS_F_VW_02_37469_3_261__JV_FS_BWERTSHEET_" localSheetId="16">[11]Import!$B$175:$AH$175</definedName>
    <definedName name="FS_F_VW_02_37469_3_261__JV_FS_BWERTSHEET_" localSheetId="21">[11]Import!$B$175:$AH$175</definedName>
    <definedName name="FS_F_VW_02_37469_3_261__JV_FS_BWERTSHEET_" localSheetId="20">[11]Import!$B$175:$AH$175</definedName>
    <definedName name="FS_F_VW_02_37469_3_261__JV_FS_BWERTSHEET_">[10]Import!$B$175:$AH$175</definedName>
    <definedName name="FS_F_VW_02_37469_3_261__JV_FS_COMPARISON_" localSheetId="18">[11]Import!$B$135:$S$135</definedName>
    <definedName name="FS_F_VW_02_37469_3_261__JV_FS_COMPARISON_" localSheetId="16">[11]Import!$B$135:$S$135</definedName>
    <definedName name="FS_F_VW_02_37469_3_261__JV_FS_COMPARISON_" localSheetId="21">[11]Import!$B$135:$S$135</definedName>
    <definedName name="FS_F_VW_02_37469_3_261__JV_FS_COMPARISON_" localSheetId="20">[11]Import!$B$135:$S$135</definedName>
    <definedName name="FS_F_VW_02_37469_3_261__JV_FS_COMPARISON_">[10]Import!$B$135:$S$135</definedName>
    <definedName name="FS_F_VW_02_37469_3_261__JV_FS_REC_LIEF_" localSheetId="18">[11]Import!$B$558:$P$558</definedName>
    <definedName name="FS_F_VW_02_37469_3_261__JV_FS_REC_LIEF_" localSheetId="16">[11]Import!$B$558:$P$558</definedName>
    <definedName name="FS_F_VW_02_37469_3_261__JV_FS_REC_LIEF_" localSheetId="21">[11]Import!$B$558:$P$558</definedName>
    <definedName name="FS_F_VW_02_37469_3_261__JV_FS_REC_LIEF_" localSheetId="20">[11]Import!$B$558:$P$558</definedName>
    <definedName name="FS_F_VW_02_37469_3_261__JV_FS_REC_LIEF_">[10]Import!$B$558:$P$558</definedName>
    <definedName name="FS_F_VW_02_37469_3_261__JV_FS_RV_LTERM_PNACHLASS_" localSheetId="18">[11]Import!$B$155:$X$155</definedName>
    <definedName name="FS_F_VW_02_37469_3_261__JV_FS_RV_LTERM_PNACHLASS_" localSheetId="16">[11]Import!$B$155:$X$155</definedName>
    <definedName name="FS_F_VW_02_37469_3_261__JV_FS_RV_LTERM_PNACHLASS_" localSheetId="21">[11]Import!$B$155:$X$155</definedName>
    <definedName name="FS_F_VW_02_37469_3_261__JV_FS_RV_LTERM_PNACHLASS_" localSheetId="20">[11]Import!$B$155:$X$155</definedName>
    <definedName name="FS_F_VW_02_37469_3_261__JV_FS_RV_LTERM_PNACHLASS_">[10]Import!$B$155:$X$155</definedName>
    <definedName name="FS_F_VW_02_37469_3_261_15__JV_FS_REC_" localSheetId="18">[11]Import!$B$523:$Q$523</definedName>
    <definedName name="FS_F_VW_02_37469_3_261_15__JV_FS_REC_" localSheetId="16">[11]Import!$B$523:$Q$523</definedName>
    <definedName name="FS_F_VW_02_37469_3_261_15__JV_FS_REC_" localSheetId="21">[11]Import!$B$523:$Q$523</definedName>
    <definedName name="FS_F_VW_02_37469_3_261_15__JV_FS_REC_" localSheetId="20">[11]Import!$B$523:$Q$523</definedName>
    <definedName name="FS_F_VW_02_37469_3_261_15__JV_FS_REC_">[10]Import!$B$523:$Q$523</definedName>
    <definedName name="FS_F_VW_02_37469_3_261_EUR__JV_FS_PR_EX_RATES_DATUM_REC_" localSheetId="18">[11]Import!$B$329:$F$329</definedName>
    <definedName name="FS_F_VW_02_37469_3_261_EUR__JV_FS_PR_EX_RATES_DATUM_REC_" localSheetId="16">[11]Import!$B$329:$F$329</definedName>
    <definedName name="FS_F_VW_02_37469_3_261_EUR__JV_FS_PR_EX_RATES_DATUM_REC_" localSheetId="21">[11]Import!$B$329:$F$329</definedName>
    <definedName name="FS_F_VW_02_37469_3_261_EUR__JV_FS_PR_EX_RATES_DATUM_REC_" localSheetId="20">[11]Import!$B$329:$F$329</definedName>
    <definedName name="FS_F_VW_02_37469_3_261_EUR__JV_FS_PR_EX_RATES_DATUM_REC_">[10]Import!$B$329:$F$329</definedName>
    <definedName name="FS_F_VW_02_37469_3_261_VW__JV_FS_BIDDERS_" localSheetId="18">[11]Import!$B$436:$L$436</definedName>
    <definedName name="FS_F_VW_02_37469_3_261_VW__JV_FS_BIDDERS_" localSheetId="16">[11]Import!$B$436:$L$436</definedName>
    <definedName name="FS_F_VW_02_37469_3_261_VW__JV_FS_BIDDERS_" localSheetId="21">[11]Import!$B$436:$L$436</definedName>
    <definedName name="FS_F_VW_02_37469_3_261_VW__JV_FS_BIDDERS_" localSheetId="20">[11]Import!$B$436:$L$436</definedName>
    <definedName name="FS_F_VW_02_37469_3_261_VW__JV_FS_BIDDERS_">[10]Import!$B$436:$L$436</definedName>
    <definedName name="FS_F_VW_02_37469_3_26946_15__JV_FS_REC_" localSheetId="18">[11]Import!$B$528:$Q$528</definedName>
    <definedName name="FS_F_VW_02_37469_3_26946_15__JV_FS_REC_" localSheetId="16">[11]Import!$B$528:$Q$528</definedName>
    <definedName name="FS_F_VW_02_37469_3_26946_15__JV_FS_REC_" localSheetId="21">[11]Import!$B$528:$Q$528</definedName>
    <definedName name="FS_F_VW_02_37469_3_26946_15__JV_FS_REC_" localSheetId="20">[11]Import!$B$528:$Q$528</definedName>
    <definedName name="FS_F_VW_02_37469_3_26946_15__JV_FS_REC_">[10]Import!$B$528:$Q$528</definedName>
    <definedName name="FS_F_VW_02_37469_3_26946_EUR__JV_FS_PR_EX_RATES_DATUM_REC_" localSheetId="18">[11]Import!$B$342:$F$342</definedName>
    <definedName name="FS_F_VW_02_37469_3_26946_EUR__JV_FS_PR_EX_RATES_DATUM_REC_" localSheetId="16">[11]Import!$B$342:$F$342</definedName>
    <definedName name="FS_F_VW_02_37469_3_26946_EUR__JV_FS_PR_EX_RATES_DATUM_REC_" localSheetId="21">[11]Import!$B$342:$F$342</definedName>
    <definedName name="FS_F_VW_02_37469_3_26946_EUR__JV_FS_PR_EX_RATES_DATUM_REC_" localSheetId="20">[11]Import!$B$342:$F$342</definedName>
    <definedName name="FS_F_VW_02_37469_3_26946_EUR__JV_FS_PR_EX_RATES_DATUM_REC_">[10]Import!$B$342:$F$342</definedName>
    <definedName name="FS_F_VW_02_37469_3_26946_VW__JV_FS_BIDDERS_" localSheetId="18">[11]Import!$B$447:$L$447</definedName>
    <definedName name="FS_F_VW_02_37469_3_26946_VW__JV_FS_BIDDERS_" localSheetId="16">[11]Import!$B$447:$L$447</definedName>
    <definedName name="FS_F_VW_02_37469_3_26946_VW__JV_FS_BIDDERS_" localSheetId="21">[11]Import!$B$447:$L$447</definedName>
    <definedName name="FS_F_VW_02_37469_3_26946_VW__JV_FS_BIDDERS_" localSheetId="20">[11]Import!$B$447:$L$447</definedName>
    <definedName name="FS_F_VW_02_37469_3_26946_VW__JV_FS_BIDDERS_">[10]Import!$B$447:$L$447</definedName>
    <definedName name="FS_F_VW_02_37469_3_359_EUR__JV_FS_PR_EX_RATES_DATUM_REC_" localSheetId="18">[11]Import!$B$330:$F$330</definedName>
    <definedName name="FS_F_VW_02_37469_3_359_EUR__JV_FS_PR_EX_RATES_DATUM_REC_" localSheetId="16">[11]Import!$B$330:$F$330</definedName>
    <definedName name="FS_F_VW_02_37469_3_359_EUR__JV_FS_PR_EX_RATES_DATUM_REC_" localSheetId="21">[11]Import!$B$330:$F$330</definedName>
    <definedName name="FS_F_VW_02_37469_3_359_EUR__JV_FS_PR_EX_RATES_DATUM_REC_" localSheetId="20">[11]Import!$B$330:$F$330</definedName>
    <definedName name="FS_F_VW_02_37469_3_359_EUR__JV_FS_PR_EX_RATES_DATUM_REC_">[10]Import!$B$330:$F$330</definedName>
    <definedName name="FS_F_VW_02_37469_3_359_SK__JV_FS_BIDDERS_" localSheetId="18">[11]Import!$B$430:$L$430</definedName>
    <definedName name="FS_F_VW_02_37469_3_359_SK__JV_FS_BIDDERS_" localSheetId="16">[11]Import!$B$430:$L$430</definedName>
    <definedName name="FS_F_VW_02_37469_3_359_SK__JV_FS_BIDDERS_" localSheetId="21">[11]Import!$B$430:$L$430</definedName>
    <definedName name="FS_F_VW_02_37469_3_359_SK__JV_FS_BIDDERS_" localSheetId="20">[11]Import!$B$430:$L$430</definedName>
    <definedName name="FS_F_VW_02_37469_3_359_SK__JV_FS_BIDDERS_">[10]Import!$B$430:$L$430</definedName>
    <definedName name="FS_F_VW_02_37469_3_37525_EUR__JV_FS_PR_EX_RATES_DATUM_REC_" localSheetId="18">[11]Import!$B$343:$F$343</definedName>
    <definedName name="FS_F_VW_02_37469_3_37525_EUR__JV_FS_PR_EX_RATES_DATUM_REC_" localSheetId="16">[11]Import!$B$343:$F$343</definedName>
    <definedName name="FS_F_VW_02_37469_3_37525_EUR__JV_FS_PR_EX_RATES_DATUM_REC_" localSheetId="21">[11]Import!$B$343:$F$343</definedName>
    <definedName name="FS_F_VW_02_37469_3_37525_EUR__JV_FS_PR_EX_RATES_DATUM_REC_" localSheetId="20">[11]Import!$B$343:$F$343</definedName>
    <definedName name="FS_F_VW_02_37469_3_37525_EUR__JV_FS_PR_EX_RATES_DATUM_REC_">[10]Import!$B$343:$F$343</definedName>
    <definedName name="FS_F_VW_02_37469_3_37525_VW__JV_FS_BIDDERS_" localSheetId="18">[11]Import!$B$444:$L$444</definedName>
    <definedName name="FS_F_VW_02_37469_3_37525_VW__JV_FS_BIDDERS_" localSheetId="16">[11]Import!$B$444:$L$444</definedName>
    <definedName name="FS_F_VW_02_37469_3_37525_VW__JV_FS_BIDDERS_" localSheetId="21">[11]Import!$B$444:$L$444</definedName>
    <definedName name="FS_F_VW_02_37469_3_37525_VW__JV_FS_BIDDERS_" localSheetId="20">[11]Import!$B$444:$L$444</definedName>
    <definedName name="FS_F_VW_02_37469_3_37525_VW__JV_FS_BIDDERS_">[10]Import!$B$444:$L$444</definedName>
    <definedName name="FS_F_VW_02_37469_3_41464_BX__JV_FS_BIDDERS_" localSheetId="18">[11]Import!$B$446:$L$446</definedName>
    <definedName name="FS_F_VW_02_37469_3_41464_BX__JV_FS_BIDDERS_" localSheetId="16">[11]Import!$B$446:$L$446</definedName>
    <definedName name="FS_F_VW_02_37469_3_41464_BX__JV_FS_BIDDERS_" localSheetId="21">[11]Import!$B$446:$L$446</definedName>
    <definedName name="FS_F_VW_02_37469_3_41464_BX__JV_FS_BIDDERS_" localSheetId="20">[11]Import!$B$446:$L$446</definedName>
    <definedName name="FS_F_VW_02_37469_3_41464_BX__JV_FS_BIDDERS_">[10]Import!$B$446:$L$446</definedName>
    <definedName name="FS_F_VW_02_37469_3_41464_EUR__JV_FS_PR_EX_RATES_DATUM_REC_" localSheetId="18">[11]Import!$B$344:$F$344</definedName>
    <definedName name="FS_F_VW_02_37469_3_41464_EUR__JV_FS_PR_EX_RATES_DATUM_REC_" localSheetId="16">[11]Import!$B$344:$F$344</definedName>
    <definedName name="FS_F_VW_02_37469_3_41464_EUR__JV_FS_PR_EX_RATES_DATUM_REC_" localSheetId="21">[11]Import!$B$344:$F$344</definedName>
    <definedName name="FS_F_VW_02_37469_3_41464_EUR__JV_FS_PR_EX_RATES_DATUM_REC_" localSheetId="20">[11]Import!$B$344:$F$344</definedName>
    <definedName name="FS_F_VW_02_37469_3_41464_EUR__JV_FS_PR_EX_RATES_DATUM_REC_">[10]Import!$B$344:$F$344</definedName>
    <definedName name="FS_F_VW_02_37469_3_5083__JV_FS_ANGEBOTSUEBERSICHT_" localSheetId="18">[11]Import!$B$75:$D$75</definedName>
    <definedName name="FS_F_VW_02_37469_3_5083__JV_FS_ANGEBOTSUEBERSICHT_" localSheetId="16">[11]Import!$B$75:$D$75</definedName>
    <definedName name="FS_F_VW_02_37469_3_5083__JV_FS_ANGEBOTSUEBERSICHT_" localSheetId="21">[11]Import!$B$75:$D$75</definedName>
    <definedName name="FS_F_VW_02_37469_3_5083__JV_FS_ANGEBOTSUEBERSICHT_" localSheetId="20">[11]Import!$B$75:$D$75</definedName>
    <definedName name="FS_F_VW_02_37469_3_5083__JV_FS_ANGEBOTSUEBERSICHT_">[10]Import!$B$75:$D$75</definedName>
    <definedName name="FS_F_VW_02_37469_3_5083__JV_FS_AVG_PRICE_" localSheetId="18">[11]Import!$B$98:$F$98</definedName>
    <definedName name="FS_F_VW_02_37469_3_5083__JV_FS_AVG_PRICE_" localSheetId="16">[11]Import!$B$98:$F$98</definedName>
    <definedName name="FS_F_VW_02_37469_3_5083__JV_FS_AVG_PRICE_" localSheetId="21">[11]Import!$B$98:$F$98</definedName>
    <definedName name="FS_F_VW_02_37469_3_5083__JV_FS_AVG_PRICE_" localSheetId="20">[11]Import!$B$98:$F$98</definedName>
    <definedName name="FS_F_VW_02_37469_3_5083__JV_FS_AVG_PRICE_">[10]Import!$B$98:$F$98</definedName>
    <definedName name="FS_F_VW_02_37469_3_5083_15__JV_FS_REC_" localSheetId="18">[11]Import!$B$524:$Q$524</definedName>
    <definedName name="FS_F_VW_02_37469_3_5083_15__JV_FS_REC_" localSheetId="16">[11]Import!$B$524:$Q$524</definedName>
    <definedName name="FS_F_VW_02_37469_3_5083_15__JV_FS_REC_" localSheetId="21">[11]Import!$B$524:$Q$524</definedName>
    <definedName name="FS_F_VW_02_37469_3_5083_15__JV_FS_REC_" localSheetId="20">[11]Import!$B$524:$Q$524</definedName>
    <definedName name="FS_F_VW_02_37469_3_5083_15__JV_FS_REC_">[10]Import!$B$524:$Q$524</definedName>
    <definedName name="FS_F_VW_02_37469_3_5083_EUR__JV_FS_PR_EX_RATES_DATUM_REC_" localSheetId="18">[11]Import!$B$332:$F$332</definedName>
    <definedName name="FS_F_VW_02_37469_3_5083_EUR__JV_FS_PR_EX_RATES_DATUM_REC_" localSheetId="16">[11]Import!$B$332:$F$332</definedName>
    <definedName name="FS_F_VW_02_37469_3_5083_EUR__JV_FS_PR_EX_RATES_DATUM_REC_" localSheetId="21">[11]Import!$B$332:$F$332</definedName>
    <definedName name="FS_F_VW_02_37469_3_5083_EUR__JV_FS_PR_EX_RATES_DATUM_REC_" localSheetId="20">[11]Import!$B$332:$F$332</definedName>
    <definedName name="FS_F_VW_02_37469_3_5083_EUR__JV_FS_PR_EX_RATES_DATUM_REC_">[10]Import!$B$332:$F$332</definedName>
    <definedName name="FS_F_VW_02_37469_3_5083_IT__JV_FS_BIDDERS_" localSheetId="18">[11]Import!$B$441:$L$441</definedName>
    <definedName name="FS_F_VW_02_37469_3_5083_IT__JV_FS_BIDDERS_" localSheetId="16">[11]Import!$B$441:$L$441</definedName>
    <definedName name="FS_F_VW_02_37469_3_5083_IT__JV_FS_BIDDERS_" localSheetId="21">[11]Import!$B$441:$L$441</definedName>
    <definedName name="FS_F_VW_02_37469_3_5083_IT__JV_FS_BIDDERS_" localSheetId="20">[11]Import!$B$441:$L$441</definedName>
    <definedName name="FS_F_VW_02_37469_3_5083_IT__JV_FS_BIDDERS_">[10]Import!$B$441:$L$441</definedName>
    <definedName name="FS_F_VW_02_37469_3_51506_15__JV_FS_REC_" localSheetId="18">[11]Import!$B$529:$Q$529</definedName>
    <definedName name="FS_F_VW_02_37469_3_51506_15__JV_FS_REC_" localSheetId="16">[11]Import!$B$529:$Q$529</definedName>
    <definedName name="FS_F_VW_02_37469_3_51506_15__JV_FS_REC_" localSheetId="21">[11]Import!$B$529:$Q$529</definedName>
    <definedName name="FS_F_VW_02_37469_3_51506_15__JV_FS_REC_" localSheetId="20">[11]Import!$B$529:$Q$529</definedName>
    <definedName name="FS_F_VW_02_37469_3_51506_15__JV_FS_REC_">[10]Import!$B$529:$Q$529</definedName>
    <definedName name="FS_F_VW_02_37469_3_51506_EUR__JV_FS_PR_EX_RATES_DATUM_REC_" localSheetId="18">[11]Import!$B$345:$F$345</definedName>
    <definedName name="FS_F_VW_02_37469_3_51506_EUR__JV_FS_PR_EX_RATES_DATUM_REC_" localSheetId="16">[11]Import!$B$345:$F$345</definedName>
    <definedName name="FS_F_VW_02_37469_3_51506_EUR__JV_FS_PR_EX_RATES_DATUM_REC_" localSheetId="21">[11]Import!$B$345:$F$345</definedName>
    <definedName name="FS_F_VW_02_37469_3_51506_EUR__JV_FS_PR_EX_RATES_DATUM_REC_" localSheetId="20">[11]Import!$B$345:$F$345</definedName>
    <definedName name="FS_F_VW_02_37469_3_51506_EUR__JV_FS_PR_EX_RATES_DATUM_REC_">[10]Import!$B$345:$F$345</definedName>
    <definedName name="FS_F_VW_02_37469_3_51506_MX__JV_FS_BIDDERS_" localSheetId="18">[11]Import!$B$440:$L$440</definedName>
    <definedName name="FS_F_VW_02_37469_3_51506_MX__JV_FS_BIDDERS_" localSheetId="16">[11]Import!$B$440:$L$440</definedName>
    <definedName name="FS_F_VW_02_37469_3_51506_MX__JV_FS_BIDDERS_" localSheetId="21">[11]Import!$B$440:$L$440</definedName>
    <definedName name="FS_F_VW_02_37469_3_51506_MX__JV_FS_BIDDERS_" localSheetId="20">[11]Import!$B$440:$L$440</definedName>
    <definedName name="FS_F_VW_02_37469_3_51506_MX__JV_FS_BIDDERS_">[10]Import!$B$440:$L$440</definedName>
    <definedName name="FS_F_VW_02_37469_3_54824_15__JV_FS_REC_" localSheetId="18">[11]Import!$B$530:$Q$530</definedName>
    <definedName name="FS_F_VW_02_37469_3_54824_15__JV_FS_REC_" localSheetId="16">[11]Import!$B$530:$Q$530</definedName>
    <definedName name="FS_F_VW_02_37469_3_54824_15__JV_FS_REC_" localSheetId="21">[11]Import!$B$530:$Q$530</definedName>
    <definedName name="FS_F_VW_02_37469_3_54824_15__JV_FS_REC_" localSheetId="20">[11]Import!$B$530:$Q$530</definedName>
    <definedName name="FS_F_VW_02_37469_3_54824_15__JV_FS_REC_">[10]Import!$B$530:$Q$530</definedName>
    <definedName name="FS_F_VW_02_37469_3_54824_EUR__JV_FS_PR_EX_RATES_DATUM_REC_" localSheetId="18">[11]Import!$B$346:$F$346</definedName>
    <definedName name="FS_F_VW_02_37469_3_54824_EUR__JV_FS_PR_EX_RATES_DATUM_REC_" localSheetId="16">[11]Import!$B$346:$F$346</definedName>
    <definedName name="FS_F_VW_02_37469_3_54824_EUR__JV_FS_PR_EX_RATES_DATUM_REC_" localSheetId="21">[11]Import!$B$346:$F$346</definedName>
    <definedName name="FS_F_VW_02_37469_3_54824_EUR__JV_FS_PR_EX_RATES_DATUM_REC_" localSheetId="20">[11]Import!$B$346:$F$346</definedName>
    <definedName name="FS_F_VW_02_37469_3_54824_EUR__JV_FS_PR_EX_RATES_DATUM_REC_">[10]Import!$B$346:$F$346</definedName>
    <definedName name="FS_F_VW_02_37469_3_54824_VW__JV_FS_BIDDERS_" localSheetId="18">[11]Import!$B$445:$L$445</definedName>
    <definedName name="FS_F_VW_02_37469_3_54824_VW__JV_FS_BIDDERS_" localSheetId="16">[11]Import!$B$445:$L$445</definedName>
    <definedName name="FS_F_VW_02_37469_3_54824_VW__JV_FS_BIDDERS_" localSheetId="21">[11]Import!$B$445:$L$445</definedName>
    <definedName name="FS_F_VW_02_37469_3_54824_VW__JV_FS_BIDDERS_" localSheetId="20">[11]Import!$B$445:$L$445</definedName>
    <definedName name="FS_F_VW_02_37469_3_54824_VW__JV_FS_BIDDERS_">[10]Import!$B$445:$L$445</definedName>
    <definedName name="FS_F_VW_02_37469_3_6231__JV_FS_ANGEBOTSUEBERSICHT_" localSheetId="18">[11]Import!$B$73:$D$73</definedName>
    <definedName name="FS_F_VW_02_37469_3_6231__JV_FS_ANGEBOTSUEBERSICHT_" localSheetId="16">[11]Import!$B$73:$D$73</definedName>
    <definedName name="FS_F_VW_02_37469_3_6231__JV_FS_ANGEBOTSUEBERSICHT_" localSheetId="21">[11]Import!$B$73:$D$73</definedName>
    <definedName name="FS_F_VW_02_37469_3_6231__JV_FS_ANGEBOTSUEBERSICHT_" localSheetId="20">[11]Import!$B$73:$D$73</definedName>
    <definedName name="FS_F_VW_02_37469_3_6231__JV_FS_ANGEBOTSUEBERSICHT_">[10]Import!$B$73:$D$73</definedName>
    <definedName name="FS_F_VW_02_37469_3_6231__JV_FS_AVG_PRICE_" localSheetId="18">[11]Import!$B$99:$F$99</definedName>
    <definedName name="FS_F_VW_02_37469_3_6231__JV_FS_AVG_PRICE_" localSheetId="16">[11]Import!$B$99:$F$99</definedName>
    <definedName name="FS_F_VW_02_37469_3_6231__JV_FS_AVG_PRICE_" localSheetId="21">[11]Import!$B$99:$F$99</definedName>
    <definedName name="FS_F_VW_02_37469_3_6231__JV_FS_AVG_PRICE_" localSheetId="20">[11]Import!$B$99:$F$99</definedName>
    <definedName name="FS_F_VW_02_37469_3_6231__JV_FS_AVG_PRICE_">[10]Import!$B$99:$F$99</definedName>
    <definedName name="FS_F_VW_02_37469_3_6231__JV_FS_BWERTSHEET_" localSheetId="18">[11]Import!$B$176:$AH$176</definedName>
    <definedName name="FS_F_VW_02_37469_3_6231__JV_FS_BWERTSHEET_" localSheetId="16">[11]Import!$B$176:$AH$176</definedName>
    <definedName name="FS_F_VW_02_37469_3_6231__JV_FS_BWERTSHEET_" localSheetId="21">[11]Import!$B$176:$AH$176</definedName>
    <definedName name="FS_F_VW_02_37469_3_6231__JV_FS_BWERTSHEET_" localSheetId="20">[11]Import!$B$176:$AH$176</definedName>
    <definedName name="FS_F_VW_02_37469_3_6231__JV_FS_BWERTSHEET_">[10]Import!$B$176:$AH$176</definedName>
    <definedName name="FS_F_VW_02_37469_3_6231__JV_FS_COMPARISON_" localSheetId="18">[11]Import!$B$136:$S$136</definedName>
    <definedName name="FS_F_VW_02_37469_3_6231__JV_FS_COMPARISON_" localSheetId="16">[11]Import!$B$136:$S$136</definedName>
    <definedName name="FS_F_VW_02_37469_3_6231__JV_FS_COMPARISON_" localSheetId="21">[11]Import!$B$136:$S$136</definedName>
    <definedName name="FS_F_VW_02_37469_3_6231__JV_FS_COMPARISON_" localSheetId="20">[11]Import!$B$136:$S$136</definedName>
    <definedName name="FS_F_VW_02_37469_3_6231__JV_FS_COMPARISON_">[10]Import!$B$136:$S$136</definedName>
    <definedName name="FS_F_VW_02_37469_3_6231__JV_FS_REC_LIEF_" localSheetId="18">[11]Import!$B$559:$P$559</definedName>
    <definedName name="FS_F_VW_02_37469_3_6231__JV_FS_REC_LIEF_" localSheetId="16">[11]Import!$B$559:$P$559</definedName>
    <definedName name="FS_F_VW_02_37469_3_6231__JV_FS_REC_LIEF_" localSheetId="21">[11]Import!$B$559:$P$559</definedName>
    <definedName name="FS_F_VW_02_37469_3_6231__JV_FS_REC_LIEF_" localSheetId="20">[11]Import!$B$559:$P$559</definedName>
    <definedName name="FS_F_VW_02_37469_3_6231__JV_FS_REC_LIEF_">[10]Import!$B$559:$P$559</definedName>
    <definedName name="FS_F_VW_02_37469_3_6231__JV_FS_RV_LTERM_PNACHLASS_" localSheetId="18">[11]Import!$B$156:$X$156</definedName>
    <definedName name="FS_F_VW_02_37469_3_6231__JV_FS_RV_LTERM_PNACHLASS_" localSheetId="16">[11]Import!$B$156:$X$156</definedName>
    <definedName name="FS_F_VW_02_37469_3_6231__JV_FS_RV_LTERM_PNACHLASS_" localSheetId="21">[11]Import!$B$156:$X$156</definedName>
    <definedName name="FS_F_VW_02_37469_3_6231__JV_FS_RV_LTERM_PNACHLASS_" localSheetId="20">[11]Import!$B$156:$X$156</definedName>
    <definedName name="FS_F_VW_02_37469_3_6231__JV_FS_RV_LTERM_PNACHLASS_">[10]Import!$B$156:$X$156</definedName>
    <definedName name="FS_F_VW_02_37469_3_6231_15__JV_FS_REC_" localSheetId="18">[11]Import!$B$525:$Q$525</definedName>
    <definedName name="FS_F_VW_02_37469_3_6231_15__JV_FS_REC_" localSheetId="16">[11]Import!$B$525:$Q$525</definedName>
    <definedName name="FS_F_VW_02_37469_3_6231_15__JV_FS_REC_" localSheetId="21">[11]Import!$B$525:$Q$525</definedName>
    <definedName name="FS_F_VW_02_37469_3_6231_15__JV_FS_REC_" localSheetId="20">[11]Import!$B$525:$Q$525</definedName>
    <definedName name="FS_F_VW_02_37469_3_6231_15__JV_FS_REC_">[10]Import!$B$525:$Q$525</definedName>
    <definedName name="FS_F_VW_02_37469_3_6231_EUR__JV_FS_PR_EX_RATES_DATUM_REC_" localSheetId="18">[11]Import!$B$333:$F$333</definedName>
    <definedName name="FS_F_VW_02_37469_3_6231_EUR__JV_FS_PR_EX_RATES_DATUM_REC_" localSheetId="16">[11]Import!$B$333:$F$333</definedName>
    <definedName name="FS_F_VW_02_37469_3_6231_EUR__JV_FS_PR_EX_RATES_DATUM_REC_" localSheetId="21">[11]Import!$B$333:$F$333</definedName>
    <definedName name="FS_F_VW_02_37469_3_6231_EUR__JV_FS_PR_EX_RATES_DATUM_REC_" localSheetId="20">[11]Import!$B$333:$F$333</definedName>
    <definedName name="FS_F_VW_02_37469_3_6231_EUR__JV_FS_PR_EX_RATES_DATUM_REC_">[10]Import!$B$333:$F$333</definedName>
    <definedName name="FS_F_VW_02_37469_3_6231_VW__JV_FS_BIDDERS_" localSheetId="18">[11]Import!$B$434:$L$434</definedName>
    <definedName name="FS_F_VW_02_37469_3_6231_VW__JV_FS_BIDDERS_" localSheetId="16">[11]Import!$B$434:$L$434</definedName>
    <definedName name="FS_F_VW_02_37469_3_6231_VW__JV_FS_BIDDERS_" localSheetId="21">[11]Import!$B$434:$L$434</definedName>
    <definedName name="FS_F_VW_02_37469_3_6231_VW__JV_FS_BIDDERS_" localSheetId="20">[11]Import!$B$434:$L$434</definedName>
    <definedName name="FS_F_VW_02_37469_3_6231_VW__JV_FS_BIDDERS_">[10]Import!$B$434:$L$434</definedName>
    <definedName name="FS_F_VW_02_37469_3_6238_EUR__JV_FS_PR_EX_RATES_DATUM_REC_" localSheetId="18">[11]Import!$B$334:$F$334</definedName>
    <definedName name="FS_F_VW_02_37469_3_6238_EUR__JV_FS_PR_EX_RATES_DATUM_REC_" localSheetId="16">[11]Import!$B$334:$F$334</definedName>
    <definedName name="FS_F_VW_02_37469_3_6238_EUR__JV_FS_PR_EX_RATES_DATUM_REC_" localSheetId="21">[11]Import!$B$334:$F$334</definedName>
    <definedName name="FS_F_VW_02_37469_3_6238_EUR__JV_FS_PR_EX_RATES_DATUM_REC_" localSheetId="20">[11]Import!$B$334:$F$334</definedName>
    <definedName name="FS_F_VW_02_37469_3_6238_EUR__JV_FS_PR_EX_RATES_DATUM_REC_">[10]Import!$B$334:$F$334</definedName>
    <definedName name="FS_F_VW_02_37469_3_6238_VW__JV_FS_BIDDERS_" localSheetId="18">[11]Import!$B$437:$L$437</definedName>
    <definedName name="FS_F_VW_02_37469_3_6238_VW__JV_FS_BIDDERS_" localSheetId="16">[11]Import!$B$437:$L$437</definedName>
    <definedName name="FS_F_VW_02_37469_3_6238_VW__JV_FS_BIDDERS_" localSheetId="21">[11]Import!$B$437:$L$437</definedName>
    <definedName name="FS_F_VW_02_37469_3_6238_VW__JV_FS_BIDDERS_" localSheetId="20">[11]Import!$B$437:$L$437</definedName>
    <definedName name="FS_F_VW_02_37469_3_6238_VW__JV_FS_BIDDERS_">[10]Import!$B$437:$L$437</definedName>
    <definedName name="FS_F_VW_02_37469_3_6270_15__JV_FS_REC_" localSheetId="18">[11]Import!$B$526:$Q$526</definedName>
    <definedName name="FS_F_VW_02_37469_3_6270_15__JV_FS_REC_" localSheetId="16">[11]Import!$B$526:$Q$526</definedName>
    <definedName name="FS_F_VW_02_37469_3_6270_15__JV_FS_REC_" localSheetId="21">[11]Import!$B$526:$Q$526</definedName>
    <definedName name="FS_F_VW_02_37469_3_6270_15__JV_FS_REC_" localSheetId="20">[11]Import!$B$526:$Q$526</definedName>
    <definedName name="FS_F_VW_02_37469_3_6270_15__JV_FS_REC_">[10]Import!$B$526:$Q$526</definedName>
    <definedName name="FS_F_VW_02_37469_3_6270_EUR__JV_FS_PR_EX_RATES_DATUM_REC_" localSheetId="18">[11]Import!$B$335:$F$335</definedName>
    <definedName name="FS_F_VW_02_37469_3_6270_EUR__JV_FS_PR_EX_RATES_DATUM_REC_" localSheetId="16">[11]Import!$B$335:$F$335</definedName>
    <definedName name="FS_F_VW_02_37469_3_6270_EUR__JV_FS_PR_EX_RATES_DATUM_REC_" localSheetId="21">[11]Import!$B$335:$F$335</definedName>
    <definedName name="FS_F_VW_02_37469_3_6270_EUR__JV_FS_PR_EX_RATES_DATUM_REC_" localSheetId="20">[11]Import!$B$335:$F$335</definedName>
    <definedName name="FS_F_VW_02_37469_3_6270_EUR__JV_FS_PR_EX_RATES_DATUM_REC_">[10]Import!$B$335:$F$335</definedName>
    <definedName name="FS_F_VW_02_37469_3_6270_SK__JV_FS_BIDDERS_" localSheetId="18">[11]Import!$B$443:$L$443</definedName>
    <definedName name="FS_F_VW_02_37469_3_6270_SK__JV_FS_BIDDERS_" localSheetId="16">[11]Import!$B$443:$L$443</definedName>
    <definedName name="FS_F_VW_02_37469_3_6270_SK__JV_FS_BIDDERS_" localSheetId="21">[11]Import!$B$443:$L$443</definedName>
    <definedName name="FS_F_VW_02_37469_3_6270_SK__JV_FS_BIDDERS_" localSheetId="20">[11]Import!$B$443:$L$443</definedName>
    <definedName name="FS_F_VW_02_37469_3_6270_SK__JV_FS_BIDDERS_">[10]Import!$B$443:$L$443</definedName>
    <definedName name="FS_F_VW_02_37469_3_6820_EUR__JV_FS_PR_EX_RATES_DATUM_REC_" localSheetId="18">[11]Import!$B$336:$F$336</definedName>
    <definedName name="FS_F_VW_02_37469_3_6820_EUR__JV_FS_PR_EX_RATES_DATUM_REC_" localSheetId="16">[11]Import!$B$336:$F$336</definedName>
    <definedName name="FS_F_VW_02_37469_3_6820_EUR__JV_FS_PR_EX_RATES_DATUM_REC_" localSheetId="21">[11]Import!$B$336:$F$336</definedName>
    <definedName name="FS_F_VW_02_37469_3_6820_EUR__JV_FS_PR_EX_RATES_DATUM_REC_" localSheetId="20">[11]Import!$B$336:$F$336</definedName>
    <definedName name="FS_F_VW_02_37469_3_6820_EUR__JV_FS_PR_EX_RATES_DATUM_REC_">[10]Import!$B$336:$F$336</definedName>
    <definedName name="FS_F_VW_02_37469_3_6820_MX__JV_FS_BIDDERS_" localSheetId="18">[11]Import!$B$433:$L$433</definedName>
    <definedName name="FS_F_VW_02_37469_3_6820_MX__JV_FS_BIDDERS_" localSheetId="16">[11]Import!$B$433:$L$433</definedName>
    <definedName name="FS_F_VW_02_37469_3_6820_MX__JV_FS_BIDDERS_" localSheetId="21">[11]Import!$B$433:$L$433</definedName>
    <definedName name="FS_F_VW_02_37469_3_6820_MX__JV_FS_BIDDERS_" localSheetId="20">[11]Import!$B$433:$L$433</definedName>
    <definedName name="FS_F_VW_02_37469_3_6820_MX__JV_FS_BIDDERS_">[10]Import!$B$433:$L$433</definedName>
    <definedName name="FS_F_VW_02_37469_3_7767_EUR__JV_FS_PR_EX_RATES_DATUM_REC_" localSheetId="18">[11]Import!$B$337:$F$337</definedName>
    <definedName name="FS_F_VW_02_37469_3_7767_EUR__JV_FS_PR_EX_RATES_DATUM_REC_" localSheetId="16">[11]Import!$B$337:$F$337</definedName>
    <definedName name="FS_F_VW_02_37469_3_7767_EUR__JV_FS_PR_EX_RATES_DATUM_REC_" localSheetId="21">[11]Import!$B$337:$F$337</definedName>
    <definedName name="FS_F_VW_02_37469_3_7767_EUR__JV_FS_PR_EX_RATES_DATUM_REC_" localSheetId="20">[11]Import!$B$337:$F$337</definedName>
    <definedName name="FS_F_VW_02_37469_3_7767_EUR__JV_FS_PR_EX_RATES_DATUM_REC_">[10]Import!$B$337:$F$337</definedName>
    <definedName name="FS_F_VW_02_37469_3_7767_VW__JV_FS_BIDDERS_" localSheetId="18">[11]Import!$B$429:$L$429</definedName>
    <definedName name="FS_F_VW_02_37469_3_7767_VW__JV_FS_BIDDERS_" localSheetId="16">[11]Import!$B$429:$L$429</definedName>
    <definedName name="FS_F_VW_02_37469_3_7767_VW__JV_FS_BIDDERS_" localSheetId="21">[11]Import!$B$429:$L$429</definedName>
    <definedName name="FS_F_VW_02_37469_3_7767_VW__JV_FS_BIDDERS_" localSheetId="20">[11]Import!$B$429:$L$429</definedName>
    <definedName name="FS_F_VW_02_37469_3_7767_VW__JV_FS_BIDDERS_">[10]Import!$B$429:$L$429</definedName>
    <definedName name="FS_F_VW_02_37469_3_845_EUR__JV_FS_PR_EX_RATES_DATUM_REC_" localSheetId="18">[11]Import!$B$331:$F$331</definedName>
    <definedName name="FS_F_VW_02_37469_3_845_EUR__JV_FS_PR_EX_RATES_DATUM_REC_" localSheetId="16">[11]Import!$B$331:$F$331</definedName>
    <definedName name="FS_F_VW_02_37469_3_845_EUR__JV_FS_PR_EX_RATES_DATUM_REC_" localSheetId="21">[11]Import!$B$331:$F$331</definedName>
    <definedName name="FS_F_VW_02_37469_3_845_EUR__JV_FS_PR_EX_RATES_DATUM_REC_" localSheetId="20">[11]Import!$B$331:$F$331</definedName>
    <definedName name="FS_F_VW_02_37469_3_845_EUR__JV_FS_PR_EX_RATES_DATUM_REC_">[10]Import!$B$331:$F$331</definedName>
    <definedName name="FS_F_VW_02_37469_3_845_VW__JV_FS_BIDDERS_" localSheetId="18">[11]Import!$B$438:$L$438</definedName>
    <definedName name="FS_F_VW_02_37469_3_845_VW__JV_FS_BIDDERS_" localSheetId="16">[11]Import!$B$438:$L$438</definedName>
    <definedName name="FS_F_VW_02_37469_3_845_VW__JV_FS_BIDDERS_" localSheetId="21">[11]Import!$B$438:$L$438</definedName>
    <definedName name="FS_F_VW_02_37469_3_845_VW__JV_FS_BIDDERS_" localSheetId="20">[11]Import!$B$438:$L$438</definedName>
    <definedName name="FS_F_VW_02_37469_3_845_VW__JV_FS_BIDDERS_">[10]Import!$B$438:$L$438</definedName>
    <definedName name="FS_F_VW_02_37469_3_EUR_12686__JV_FS_PR_EX_RATES_DATUM_COMP_" localSheetId="18">[11]Import!$B$241:$F$241</definedName>
    <definedName name="FS_F_VW_02_37469_3_EUR_12686__JV_FS_PR_EX_RATES_DATUM_COMP_" localSheetId="16">[11]Import!$B$241:$F$241</definedName>
    <definedName name="FS_F_VW_02_37469_3_EUR_12686__JV_FS_PR_EX_RATES_DATUM_COMP_" localSheetId="21">[11]Import!$B$241:$F$241</definedName>
    <definedName name="FS_F_VW_02_37469_3_EUR_12686__JV_FS_PR_EX_RATES_DATUM_COMP_" localSheetId="20">[11]Import!$B$241:$F$241</definedName>
    <definedName name="FS_F_VW_02_37469_3_EUR_12686__JV_FS_PR_EX_RATES_DATUM_COMP_">[10]Import!$B$241:$F$241</definedName>
    <definedName name="FS_F_VW_02_37469_3_EUR_13362__JV_FS_PR_EX_RATES_DATUM_COMP_" localSheetId="18">[11]Import!$B$232:$F$232</definedName>
    <definedName name="FS_F_VW_02_37469_3_EUR_13362__JV_FS_PR_EX_RATES_DATUM_COMP_" localSheetId="16">[11]Import!$B$232:$F$232</definedName>
    <definedName name="FS_F_VW_02_37469_3_EUR_13362__JV_FS_PR_EX_RATES_DATUM_COMP_" localSheetId="21">[11]Import!$B$232:$F$232</definedName>
    <definedName name="FS_F_VW_02_37469_3_EUR_13362__JV_FS_PR_EX_RATES_DATUM_COMP_" localSheetId="20">[11]Import!$B$232:$F$232</definedName>
    <definedName name="FS_F_VW_02_37469_3_EUR_13362__JV_FS_PR_EX_RATES_DATUM_COMP_">[10]Import!$B$232:$F$232</definedName>
    <definedName name="FS_F_VW_02_37469_3_EUR_17631__JV_FS_PR_EX_RATES_DATUM_COMP_" localSheetId="18">[11]Import!$B$230:$F$230</definedName>
    <definedName name="FS_F_VW_02_37469_3_EUR_17631__JV_FS_PR_EX_RATES_DATUM_COMP_" localSheetId="16">[11]Import!$B$230:$F$230</definedName>
    <definedName name="FS_F_VW_02_37469_3_EUR_17631__JV_FS_PR_EX_RATES_DATUM_COMP_" localSheetId="21">[11]Import!$B$230:$F$230</definedName>
    <definedName name="FS_F_VW_02_37469_3_EUR_17631__JV_FS_PR_EX_RATES_DATUM_COMP_" localSheetId="20">[11]Import!$B$230:$F$230</definedName>
    <definedName name="FS_F_VW_02_37469_3_EUR_17631__JV_FS_PR_EX_RATES_DATUM_COMP_">[10]Import!$B$230:$F$230</definedName>
    <definedName name="FS_F_VW_02_37469_3_EUR_190__JV_FS_PR_EX_RATES_DATUM_COMP_" localSheetId="18">[11]Import!$B$227:$F$227</definedName>
    <definedName name="FS_F_VW_02_37469_3_EUR_190__JV_FS_PR_EX_RATES_DATUM_COMP_" localSheetId="16">[11]Import!$B$227:$F$227</definedName>
    <definedName name="FS_F_VW_02_37469_3_EUR_190__JV_FS_PR_EX_RATES_DATUM_COMP_" localSheetId="21">[11]Import!$B$227:$F$227</definedName>
    <definedName name="FS_F_VW_02_37469_3_EUR_190__JV_FS_PR_EX_RATES_DATUM_COMP_" localSheetId="20">[11]Import!$B$227:$F$227</definedName>
    <definedName name="FS_F_VW_02_37469_3_EUR_190__JV_FS_PR_EX_RATES_DATUM_COMP_">[10]Import!$B$227:$F$227</definedName>
    <definedName name="FS_F_VW_02_37469_3_EUR_20505__JV_FS_PR_EX_RATES_DATUM_COMP_" localSheetId="18">[11]Import!$B$242:$F$242</definedName>
    <definedName name="FS_F_VW_02_37469_3_EUR_20505__JV_FS_PR_EX_RATES_DATUM_COMP_" localSheetId="16">[11]Import!$B$242:$F$242</definedName>
    <definedName name="FS_F_VW_02_37469_3_EUR_20505__JV_FS_PR_EX_RATES_DATUM_COMP_" localSheetId="21">[11]Import!$B$242:$F$242</definedName>
    <definedName name="FS_F_VW_02_37469_3_EUR_20505__JV_FS_PR_EX_RATES_DATUM_COMP_" localSheetId="20">[11]Import!$B$242:$F$242</definedName>
    <definedName name="FS_F_VW_02_37469_3_EUR_20505__JV_FS_PR_EX_RATES_DATUM_COMP_">[10]Import!$B$242:$F$242</definedName>
    <definedName name="FS_F_VW_02_37469_3_EUR_261__JV_FS_PR_EX_RATES_DATUM_COMP_" localSheetId="18">[11]Import!$B$236:$F$236</definedName>
    <definedName name="FS_F_VW_02_37469_3_EUR_261__JV_FS_PR_EX_RATES_DATUM_COMP_" localSheetId="16">[11]Import!$B$236:$F$236</definedName>
    <definedName name="FS_F_VW_02_37469_3_EUR_261__JV_FS_PR_EX_RATES_DATUM_COMP_" localSheetId="21">[11]Import!$B$236:$F$236</definedName>
    <definedName name="FS_F_VW_02_37469_3_EUR_261__JV_FS_PR_EX_RATES_DATUM_COMP_" localSheetId="20">[11]Import!$B$236:$F$236</definedName>
    <definedName name="FS_F_VW_02_37469_3_EUR_261__JV_FS_PR_EX_RATES_DATUM_COMP_">[10]Import!$B$236:$F$236</definedName>
    <definedName name="FS_F_VW_02_37469_3_EUR_26946__JV_FS_PR_EX_RATES_DATUM_COMP_" localSheetId="18">[11]Import!$B$243:$F$243</definedName>
    <definedName name="FS_F_VW_02_37469_3_EUR_26946__JV_FS_PR_EX_RATES_DATUM_COMP_" localSheetId="16">[11]Import!$B$243:$F$243</definedName>
    <definedName name="FS_F_VW_02_37469_3_EUR_26946__JV_FS_PR_EX_RATES_DATUM_COMP_" localSheetId="21">[11]Import!$B$243:$F$243</definedName>
    <definedName name="FS_F_VW_02_37469_3_EUR_26946__JV_FS_PR_EX_RATES_DATUM_COMP_" localSheetId="20">[11]Import!$B$243:$F$243</definedName>
    <definedName name="FS_F_VW_02_37469_3_EUR_26946__JV_FS_PR_EX_RATES_DATUM_COMP_">[10]Import!$B$243:$F$243</definedName>
    <definedName name="FS_F_VW_02_37469_3_EUR_359__JV_FS_PR_EX_RATES_DATUM_COMP_" localSheetId="18">[11]Import!$B$234:$F$234</definedName>
    <definedName name="FS_F_VW_02_37469_3_EUR_359__JV_FS_PR_EX_RATES_DATUM_COMP_" localSheetId="16">[11]Import!$B$234:$F$234</definedName>
    <definedName name="FS_F_VW_02_37469_3_EUR_359__JV_FS_PR_EX_RATES_DATUM_COMP_" localSheetId="21">[11]Import!$B$234:$F$234</definedName>
    <definedName name="FS_F_VW_02_37469_3_EUR_359__JV_FS_PR_EX_RATES_DATUM_COMP_" localSheetId="20">[11]Import!$B$234:$F$234</definedName>
    <definedName name="FS_F_VW_02_37469_3_EUR_359__JV_FS_PR_EX_RATES_DATUM_COMP_">[10]Import!$B$234:$F$234</definedName>
    <definedName name="FS_F_VW_02_37469_3_EUR_37525__JV_FS_PR_EX_RATES_DATUM_COMP_" localSheetId="18">[11]Import!$B$244:$F$244</definedName>
    <definedName name="FS_F_VW_02_37469_3_EUR_37525__JV_FS_PR_EX_RATES_DATUM_COMP_" localSheetId="16">[11]Import!$B$244:$F$244</definedName>
    <definedName name="FS_F_VW_02_37469_3_EUR_37525__JV_FS_PR_EX_RATES_DATUM_COMP_" localSheetId="21">[11]Import!$B$244:$F$244</definedName>
    <definedName name="FS_F_VW_02_37469_3_EUR_37525__JV_FS_PR_EX_RATES_DATUM_COMP_" localSheetId="20">[11]Import!$B$244:$F$244</definedName>
    <definedName name="FS_F_VW_02_37469_3_EUR_37525__JV_FS_PR_EX_RATES_DATUM_COMP_">[10]Import!$B$244:$F$244</definedName>
    <definedName name="FS_F_VW_02_37469_3_EUR_41464__JV_FS_PR_EX_RATES_DATUM_COMP_" localSheetId="18">[11]Import!$B$228:$F$228</definedName>
    <definedName name="FS_F_VW_02_37469_3_EUR_41464__JV_FS_PR_EX_RATES_DATUM_COMP_" localSheetId="16">[11]Import!$B$228:$F$228</definedName>
    <definedName name="FS_F_VW_02_37469_3_EUR_41464__JV_FS_PR_EX_RATES_DATUM_COMP_" localSheetId="21">[11]Import!$B$228:$F$228</definedName>
    <definedName name="FS_F_VW_02_37469_3_EUR_41464__JV_FS_PR_EX_RATES_DATUM_COMP_" localSheetId="20">[11]Import!$B$228:$F$228</definedName>
    <definedName name="FS_F_VW_02_37469_3_EUR_41464__JV_FS_PR_EX_RATES_DATUM_COMP_">[10]Import!$B$228:$F$228</definedName>
    <definedName name="FS_F_VW_02_37469_3_EUR_5083__JV_FS_PR_EX_RATES_DATUM_COMP_" localSheetId="18">[11]Import!$B$229:$F$229</definedName>
    <definedName name="FS_F_VW_02_37469_3_EUR_5083__JV_FS_PR_EX_RATES_DATUM_COMP_" localSheetId="16">[11]Import!$B$229:$F$229</definedName>
    <definedName name="FS_F_VW_02_37469_3_EUR_5083__JV_FS_PR_EX_RATES_DATUM_COMP_" localSheetId="21">[11]Import!$B$229:$F$229</definedName>
    <definedName name="FS_F_VW_02_37469_3_EUR_5083__JV_FS_PR_EX_RATES_DATUM_COMP_" localSheetId="20">[11]Import!$B$229:$F$229</definedName>
    <definedName name="FS_F_VW_02_37469_3_EUR_5083__JV_FS_PR_EX_RATES_DATUM_COMP_">[10]Import!$B$229:$F$229</definedName>
    <definedName name="FS_F_VW_02_37469_3_EUR_51506__JV_FS_PR_EX_RATES_DATUM_COMP_" localSheetId="18">[11]Import!$B$233:$F$233</definedName>
    <definedName name="FS_F_VW_02_37469_3_EUR_51506__JV_FS_PR_EX_RATES_DATUM_COMP_" localSheetId="16">[11]Import!$B$233:$F$233</definedName>
    <definedName name="FS_F_VW_02_37469_3_EUR_51506__JV_FS_PR_EX_RATES_DATUM_COMP_" localSheetId="21">[11]Import!$B$233:$F$233</definedName>
    <definedName name="FS_F_VW_02_37469_3_EUR_51506__JV_FS_PR_EX_RATES_DATUM_COMP_" localSheetId="20">[11]Import!$B$233:$F$233</definedName>
    <definedName name="FS_F_VW_02_37469_3_EUR_51506__JV_FS_PR_EX_RATES_DATUM_COMP_">[10]Import!$B$233:$F$233</definedName>
    <definedName name="FS_F_VW_02_37469_3_EUR_54824__JV_FS_PR_EX_RATES_DATUM_COMP_" localSheetId="18">[11]Import!$B$245:$F$245</definedName>
    <definedName name="FS_F_VW_02_37469_3_EUR_54824__JV_FS_PR_EX_RATES_DATUM_COMP_" localSheetId="16">[11]Import!$B$245:$F$245</definedName>
    <definedName name="FS_F_VW_02_37469_3_EUR_54824__JV_FS_PR_EX_RATES_DATUM_COMP_" localSheetId="21">[11]Import!$B$245:$F$245</definedName>
    <definedName name="FS_F_VW_02_37469_3_EUR_54824__JV_FS_PR_EX_RATES_DATUM_COMP_" localSheetId="20">[11]Import!$B$245:$F$245</definedName>
    <definedName name="FS_F_VW_02_37469_3_EUR_54824__JV_FS_PR_EX_RATES_DATUM_COMP_">[10]Import!$B$245:$F$245</definedName>
    <definedName name="FS_F_VW_02_37469_3_EUR_6231__JV_FS_PR_EX_RATES_DATUM_COMP_" localSheetId="18">[11]Import!$B$238:$F$238</definedName>
    <definedName name="FS_F_VW_02_37469_3_EUR_6231__JV_FS_PR_EX_RATES_DATUM_COMP_" localSheetId="16">[11]Import!$B$238:$F$238</definedName>
    <definedName name="FS_F_VW_02_37469_3_EUR_6231__JV_FS_PR_EX_RATES_DATUM_COMP_" localSheetId="21">[11]Import!$B$238:$F$238</definedName>
    <definedName name="FS_F_VW_02_37469_3_EUR_6231__JV_FS_PR_EX_RATES_DATUM_COMP_" localSheetId="20">[11]Import!$B$238:$F$238</definedName>
    <definedName name="FS_F_VW_02_37469_3_EUR_6231__JV_FS_PR_EX_RATES_DATUM_COMP_">[10]Import!$B$238:$F$238</definedName>
    <definedName name="FS_F_VW_02_37469_3_EUR_6238__JV_FS_PR_EX_RATES_DATUM_COMP_" localSheetId="18">[11]Import!$B$239:$F$239</definedName>
    <definedName name="FS_F_VW_02_37469_3_EUR_6238__JV_FS_PR_EX_RATES_DATUM_COMP_" localSheetId="16">[11]Import!$B$239:$F$239</definedName>
    <definedName name="FS_F_VW_02_37469_3_EUR_6238__JV_FS_PR_EX_RATES_DATUM_COMP_" localSheetId="21">[11]Import!$B$239:$F$239</definedName>
    <definedName name="FS_F_VW_02_37469_3_EUR_6238__JV_FS_PR_EX_RATES_DATUM_COMP_" localSheetId="20">[11]Import!$B$239:$F$239</definedName>
    <definedName name="FS_F_VW_02_37469_3_EUR_6238__JV_FS_PR_EX_RATES_DATUM_COMP_">[10]Import!$B$239:$F$239</definedName>
    <definedName name="FS_F_VW_02_37469_3_EUR_6270__JV_FS_PR_EX_RATES_DATUM_COMP_" localSheetId="18">[11]Import!$B$235:$F$235</definedName>
    <definedName name="FS_F_VW_02_37469_3_EUR_6270__JV_FS_PR_EX_RATES_DATUM_COMP_" localSheetId="16">[11]Import!$B$235:$F$235</definedName>
    <definedName name="FS_F_VW_02_37469_3_EUR_6270__JV_FS_PR_EX_RATES_DATUM_COMP_" localSheetId="21">[11]Import!$B$235:$F$235</definedName>
    <definedName name="FS_F_VW_02_37469_3_EUR_6270__JV_FS_PR_EX_RATES_DATUM_COMP_" localSheetId="20">[11]Import!$B$235:$F$235</definedName>
    <definedName name="FS_F_VW_02_37469_3_EUR_6270__JV_FS_PR_EX_RATES_DATUM_COMP_">[10]Import!$B$235:$F$235</definedName>
    <definedName name="FS_F_VW_02_37469_3_EUR_6820__JV_FS_PR_EX_RATES_DATUM_COMP_" localSheetId="18">[11]Import!$B$231:$F$231</definedName>
    <definedName name="FS_F_VW_02_37469_3_EUR_6820__JV_FS_PR_EX_RATES_DATUM_COMP_" localSheetId="16">[11]Import!$B$231:$F$231</definedName>
    <definedName name="FS_F_VW_02_37469_3_EUR_6820__JV_FS_PR_EX_RATES_DATUM_COMP_" localSheetId="21">[11]Import!$B$231:$F$231</definedName>
    <definedName name="FS_F_VW_02_37469_3_EUR_6820__JV_FS_PR_EX_RATES_DATUM_COMP_" localSheetId="20">[11]Import!$B$231:$F$231</definedName>
    <definedName name="FS_F_VW_02_37469_3_EUR_6820__JV_FS_PR_EX_RATES_DATUM_COMP_">[10]Import!$B$231:$F$231</definedName>
    <definedName name="FS_F_VW_02_37469_3_EUR_7767__JV_FS_PR_EX_RATES_DATUM_COMP_" localSheetId="18">[11]Import!$B$240:$F$240</definedName>
    <definedName name="FS_F_VW_02_37469_3_EUR_7767__JV_FS_PR_EX_RATES_DATUM_COMP_" localSheetId="16">[11]Import!$B$240:$F$240</definedName>
    <definedName name="FS_F_VW_02_37469_3_EUR_7767__JV_FS_PR_EX_RATES_DATUM_COMP_" localSheetId="21">[11]Import!$B$240:$F$240</definedName>
    <definedName name="FS_F_VW_02_37469_3_EUR_7767__JV_FS_PR_EX_RATES_DATUM_COMP_" localSheetId="20">[11]Import!$B$240:$F$240</definedName>
    <definedName name="FS_F_VW_02_37469_3_EUR_7767__JV_FS_PR_EX_RATES_DATUM_COMP_">[10]Import!$B$240:$F$240</definedName>
    <definedName name="FS_F_VW_02_37469_3_EUR_845__JV_FS_PR_EX_RATES_DATUM_COMP_" localSheetId="18">[11]Import!$B$237:$F$237</definedName>
    <definedName name="FS_F_VW_02_37469_3_EUR_845__JV_FS_PR_EX_RATES_DATUM_COMP_" localSheetId="16">[11]Import!$B$237:$F$237</definedName>
    <definedName name="FS_F_VW_02_37469_3_EUR_845__JV_FS_PR_EX_RATES_DATUM_COMP_" localSheetId="21">[11]Import!$B$237:$F$237</definedName>
    <definedName name="FS_F_VW_02_37469_3_EUR_845__JV_FS_PR_EX_RATES_DATUM_COMP_" localSheetId="20">[11]Import!$B$237:$F$237</definedName>
    <definedName name="FS_F_VW_02_37469_3_EUR_845__JV_FS_PR_EX_RATES_DATUM_COMP_">[10]Import!$B$237:$F$237</definedName>
    <definedName name="FS_F_VW_02_37469_4__FS_NEUTEILE_" localSheetId="18">[11]Import!$B$57:$D$57</definedName>
    <definedName name="FS_F_VW_02_37469_4__FS_NEUTEILE_" localSheetId="16">[11]Import!$B$57:$D$57</definedName>
    <definedName name="FS_F_VW_02_37469_4__FS_NEUTEILE_" localSheetId="21">[11]Import!$B$57:$D$57</definedName>
    <definedName name="FS_F_VW_02_37469_4__FS_NEUTEILE_" localSheetId="20">[11]Import!$B$57:$D$57</definedName>
    <definedName name="FS_F_VW_02_37469_4__FS_NEUTEILE_">[10]Import!$B$57:$D$57</definedName>
    <definedName name="FS_F_VW_02_37469_4__JV_FS_PRAESENTATIONEN_" localSheetId="18">[11]Import!$B$9:$AN$9</definedName>
    <definedName name="FS_F_VW_02_37469_4__JV_FS_PRAESENTATIONEN_" localSheetId="16">[11]Import!$B$9:$AN$9</definedName>
    <definedName name="FS_F_VW_02_37469_4__JV_FS_PRAESENTATIONEN_" localSheetId="21">[11]Import!$B$9:$AN$9</definedName>
    <definedName name="FS_F_VW_02_37469_4__JV_FS_PRAESENTATIONEN_" localSheetId="20">[11]Import!$B$9:$AN$9</definedName>
    <definedName name="FS_F_VW_02_37469_4__JV_FS_PRAESENTATIONEN_">[10]Import!$B$9:$AN$9</definedName>
    <definedName name="FS_F_VW_02_37469_4_12686_EUR__JV_FS_PR_EX_RATES_DATUM_REC_" localSheetId="18">[11]Import!$B$358:$F$358</definedName>
    <definedName name="FS_F_VW_02_37469_4_12686_EUR__JV_FS_PR_EX_RATES_DATUM_REC_" localSheetId="16">[11]Import!$B$358:$F$358</definedName>
    <definedName name="FS_F_VW_02_37469_4_12686_EUR__JV_FS_PR_EX_RATES_DATUM_REC_" localSheetId="21">[11]Import!$B$358:$F$358</definedName>
    <definedName name="FS_F_VW_02_37469_4_12686_EUR__JV_FS_PR_EX_RATES_DATUM_REC_" localSheetId="20">[11]Import!$B$358:$F$358</definedName>
    <definedName name="FS_F_VW_02_37469_4_12686_EUR__JV_FS_PR_EX_RATES_DATUM_REC_">[10]Import!$B$358:$F$358</definedName>
    <definedName name="FS_F_VW_02_37469_4_12686_USD__JV_FS_PR_EX_RATES_DATUM_REC_" localSheetId="18">[25]Import!$B$376:$F$376</definedName>
    <definedName name="FS_F_VW_02_37469_4_12686_USD__JV_FS_PR_EX_RATES_DATUM_REC_" localSheetId="16">[25]Import!$B$376:$F$376</definedName>
    <definedName name="FS_F_VW_02_37469_4_12686_USD__JV_FS_PR_EX_RATES_DATUM_REC_" localSheetId="21">[25]Import!$B$376:$F$376</definedName>
    <definedName name="FS_F_VW_02_37469_4_12686_USD__JV_FS_PR_EX_RATES_DATUM_REC_" localSheetId="20">[25]Import!$B$376:$F$376</definedName>
    <definedName name="FS_F_VW_02_37469_4_12686_USD__JV_FS_PR_EX_RATES_DATUM_REC_">[24]Import!$B$376:$F$376</definedName>
    <definedName name="FS_F_VW_02_37469_4_12686_VW__JV_FS_BIDDERS_" localSheetId="18">[11]Import!$B$461:$L$461</definedName>
    <definedName name="FS_F_VW_02_37469_4_12686_VW__JV_FS_BIDDERS_" localSheetId="16">[11]Import!$B$461:$L$461</definedName>
    <definedName name="FS_F_VW_02_37469_4_12686_VW__JV_FS_BIDDERS_" localSheetId="21">[11]Import!$B$461:$L$461</definedName>
    <definedName name="FS_F_VW_02_37469_4_12686_VW__JV_FS_BIDDERS_" localSheetId="20">[11]Import!$B$461:$L$461</definedName>
    <definedName name="FS_F_VW_02_37469_4_12686_VW__JV_FS_BIDDERS_">[10]Import!$B$461:$L$461</definedName>
    <definedName name="FS_F_VW_02_37469_4_13362_EUR__JV_FS_PR_EX_RATES_DATUM_REC_" localSheetId="18">[11]Import!$B$359:$F$359</definedName>
    <definedName name="FS_F_VW_02_37469_4_13362_EUR__JV_FS_PR_EX_RATES_DATUM_REC_" localSheetId="16">[11]Import!$B$359:$F$359</definedName>
    <definedName name="FS_F_VW_02_37469_4_13362_EUR__JV_FS_PR_EX_RATES_DATUM_REC_" localSheetId="21">[11]Import!$B$359:$F$359</definedName>
    <definedName name="FS_F_VW_02_37469_4_13362_EUR__JV_FS_PR_EX_RATES_DATUM_REC_" localSheetId="20">[11]Import!$B$359:$F$359</definedName>
    <definedName name="FS_F_VW_02_37469_4_13362_EUR__JV_FS_PR_EX_RATES_DATUM_REC_">[10]Import!$B$359:$F$359</definedName>
    <definedName name="FS_F_VW_02_37469_4_13362_MX__JV_FS_BIDDERS_" localSheetId="18">[11]Import!$B$458:$L$458</definedName>
    <definedName name="FS_F_VW_02_37469_4_13362_MX__JV_FS_BIDDERS_" localSheetId="16">[11]Import!$B$458:$L$458</definedName>
    <definedName name="FS_F_VW_02_37469_4_13362_MX__JV_FS_BIDDERS_" localSheetId="21">[11]Import!$B$458:$L$458</definedName>
    <definedName name="FS_F_VW_02_37469_4_13362_MX__JV_FS_BIDDERS_" localSheetId="20">[11]Import!$B$458:$L$458</definedName>
    <definedName name="FS_F_VW_02_37469_4_13362_MX__JV_FS_BIDDERS_">[10]Import!$B$458:$L$458</definedName>
    <definedName name="FS_F_VW_02_37469_4_13362_USD__JV_FS_PR_EX_RATES_DATUM_REC_" localSheetId="18">[25]Import!$B$378:$F$378</definedName>
    <definedName name="FS_F_VW_02_37469_4_13362_USD__JV_FS_PR_EX_RATES_DATUM_REC_" localSheetId="16">[25]Import!$B$378:$F$378</definedName>
    <definedName name="FS_F_VW_02_37469_4_13362_USD__JV_FS_PR_EX_RATES_DATUM_REC_" localSheetId="21">[25]Import!$B$378:$F$378</definedName>
    <definedName name="FS_F_VW_02_37469_4_13362_USD__JV_FS_PR_EX_RATES_DATUM_REC_" localSheetId="20">[25]Import!$B$378:$F$378</definedName>
    <definedName name="FS_F_VW_02_37469_4_13362_USD__JV_FS_PR_EX_RATES_DATUM_REC_">[24]Import!$B$378:$F$378</definedName>
    <definedName name="FS_F_VW_02_37469_4_17631_EUR__JV_FS_PR_EX_RATES_DATUM_REC_" localSheetId="18">[11]Import!$B$360:$F$360</definedName>
    <definedName name="FS_F_VW_02_37469_4_17631_EUR__JV_FS_PR_EX_RATES_DATUM_REC_" localSheetId="16">[11]Import!$B$360:$F$360</definedName>
    <definedName name="FS_F_VW_02_37469_4_17631_EUR__JV_FS_PR_EX_RATES_DATUM_REC_" localSheetId="21">[11]Import!$B$360:$F$360</definedName>
    <definedName name="FS_F_VW_02_37469_4_17631_EUR__JV_FS_PR_EX_RATES_DATUM_REC_" localSheetId="20">[11]Import!$B$360:$F$360</definedName>
    <definedName name="FS_F_VW_02_37469_4_17631_EUR__JV_FS_PR_EX_RATES_DATUM_REC_">[10]Import!$B$360:$F$360</definedName>
    <definedName name="FS_F_VW_02_37469_4_17631_JP__JV_FS_BIDDERS_" localSheetId="18">[11]Import!$B$450:$L$450</definedName>
    <definedName name="FS_F_VW_02_37469_4_17631_JP__JV_FS_BIDDERS_" localSheetId="16">[11]Import!$B$450:$L$450</definedName>
    <definedName name="FS_F_VW_02_37469_4_17631_JP__JV_FS_BIDDERS_" localSheetId="21">[11]Import!$B$450:$L$450</definedName>
    <definedName name="FS_F_VW_02_37469_4_17631_JP__JV_FS_BIDDERS_" localSheetId="20">[11]Import!$B$450:$L$450</definedName>
    <definedName name="FS_F_VW_02_37469_4_17631_JP__JV_FS_BIDDERS_">[10]Import!$B$450:$L$450</definedName>
    <definedName name="FS_F_VW_02_37469_4_17631_USD__JV_FS_PR_EX_RATES_DATUM_REC_" localSheetId="18">[25]Import!$B$380:$F$380</definedName>
    <definedName name="FS_F_VW_02_37469_4_17631_USD__JV_FS_PR_EX_RATES_DATUM_REC_" localSheetId="16">[25]Import!$B$380:$F$380</definedName>
    <definedName name="FS_F_VW_02_37469_4_17631_USD__JV_FS_PR_EX_RATES_DATUM_REC_" localSheetId="21">[25]Import!$B$380:$F$380</definedName>
    <definedName name="FS_F_VW_02_37469_4_17631_USD__JV_FS_PR_EX_RATES_DATUM_REC_" localSheetId="20">[25]Import!$B$380:$F$380</definedName>
    <definedName name="FS_F_VW_02_37469_4_17631_USD__JV_FS_PR_EX_RATES_DATUM_REC_">[24]Import!$B$380:$F$380</definedName>
    <definedName name="FS_F_VW_02_37469_4_190_BX__JV_FS_BIDDERS_" localSheetId="18">[11]Import!$B$454:$L$454</definedName>
    <definedName name="FS_F_VW_02_37469_4_190_BX__JV_FS_BIDDERS_" localSheetId="16">[11]Import!$B$454:$L$454</definedName>
    <definedName name="FS_F_VW_02_37469_4_190_BX__JV_FS_BIDDERS_" localSheetId="21">[11]Import!$B$454:$L$454</definedName>
    <definedName name="FS_F_VW_02_37469_4_190_BX__JV_FS_BIDDERS_" localSheetId="20">[11]Import!$B$454:$L$454</definedName>
    <definedName name="FS_F_VW_02_37469_4_190_BX__JV_FS_BIDDERS_">[10]Import!$B$454:$L$454</definedName>
    <definedName name="FS_F_VW_02_37469_4_190_EUR__JV_FS_PR_EX_RATES_DATUM_REC_" localSheetId="18">[11]Import!$B$347:$F$347</definedName>
    <definedName name="FS_F_VW_02_37469_4_190_EUR__JV_FS_PR_EX_RATES_DATUM_REC_" localSheetId="16">[11]Import!$B$347:$F$347</definedName>
    <definedName name="FS_F_VW_02_37469_4_190_EUR__JV_FS_PR_EX_RATES_DATUM_REC_" localSheetId="21">[11]Import!$B$347:$F$347</definedName>
    <definedName name="FS_F_VW_02_37469_4_190_EUR__JV_FS_PR_EX_RATES_DATUM_REC_" localSheetId="20">[11]Import!$B$347:$F$347</definedName>
    <definedName name="FS_F_VW_02_37469_4_190_EUR__JV_FS_PR_EX_RATES_DATUM_REC_">[10]Import!$B$347:$F$347</definedName>
    <definedName name="FS_F_VW_02_37469_4_190_USD__JV_FS_PR_EX_RATES_DATUM_REC_" localSheetId="18">[25]Import!$B$356:$F$356</definedName>
    <definedName name="FS_F_VW_02_37469_4_190_USD__JV_FS_PR_EX_RATES_DATUM_REC_" localSheetId="16">[25]Import!$B$356:$F$356</definedName>
    <definedName name="FS_F_VW_02_37469_4_190_USD__JV_FS_PR_EX_RATES_DATUM_REC_" localSheetId="21">[25]Import!$B$356:$F$356</definedName>
    <definedName name="FS_F_VW_02_37469_4_190_USD__JV_FS_PR_EX_RATES_DATUM_REC_" localSheetId="20">[25]Import!$B$356:$F$356</definedName>
    <definedName name="FS_F_VW_02_37469_4_190_USD__JV_FS_PR_EX_RATES_DATUM_REC_">[24]Import!$B$356:$F$356</definedName>
    <definedName name="FS_F_VW_02_37469_4_20505__JV_FS_ANGEBOTSUEBERSICHT_" localSheetId="18">[11]Import!$B$76:$D$76</definedName>
    <definedName name="FS_F_VW_02_37469_4_20505__JV_FS_ANGEBOTSUEBERSICHT_" localSheetId="16">[11]Import!$B$76:$D$76</definedName>
    <definedName name="FS_F_VW_02_37469_4_20505__JV_FS_ANGEBOTSUEBERSICHT_" localSheetId="21">[11]Import!$B$76:$D$76</definedName>
    <definedName name="FS_F_VW_02_37469_4_20505__JV_FS_ANGEBOTSUEBERSICHT_" localSheetId="20">[11]Import!$B$76:$D$76</definedName>
    <definedName name="FS_F_VW_02_37469_4_20505__JV_FS_ANGEBOTSUEBERSICHT_">[10]Import!$B$76:$D$76</definedName>
    <definedName name="FS_F_VW_02_37469_4_20505__JV_FS_AVG_PRICE_" localSheetId="18">[11]Import!$B$104:$F$104</definedName>
    <definedName name="FS_F_VW_02_37469_4_20505__JV_FS_AVG_PRICE_" localSheetId="16">[11]Import!$B$104:$F$104</definedName>
    <definedName name="FS_F_VW_02_37469_4_20505__JV_FS_AVG_PRICE_" localSheetId="21">[11]Import!$B$104:$F$104</definedName>
    <definedName name="FS_F_VW_02_37469_4_20505__JV_FS_AVG_PRICE_" localSheetId="20">[11]Import!$B$104:$F$104</definedName>
    <definedName name="FS_F_VW_02_37469_4_20505__JV_FS_AVG_PRICE_">[10]Import!$B$104:$F$104</definedName>
    <definedName name="FS_F_VW_02_37469_4_20505__JV_FS_BWERTSHEET_" localSheetId="18">[11]Import!$B$180:$AH$180</definedName>
    <definedName name="FS_F_VW_02_37469_4_20505__JV_FS_BWERTSHEET_" localSheetId="16">[11]Import!$B$180:$AH$180</definedName>
    <definedName name="FS_F_VW_02_37469_4_20505__JV_FS_BWERTSHEET_" localSheetId="21">[11]Import!$B$180:$AH$180</definedName>
    <definedName name="FS_F_VW_02_37469_4_20505__JV_FS_BWERTSHEET_" localSheetId="20">[11]Import!$B$180:$AH$180</definedName>
    <definedName name="FS_F_VW_02_37469_4_20505__JV_FS_BWERTSHEET_">[10]Import!$B$180:$AH$180</definedName>
    <definedName name="FS_F_VW_02_37469_4_20505__JV_FS_COMPARISON_" localSheetId="18">[11]Import!$B$140:$S$140</definedName>
    <definedName name="FS_F_VW_02_37469_4_20505__JV_FS_COMPARISON_" localSheetId="16">[11]Import!$B$140:$S$140</definedName>
    <definedName name="FS_F_VW_02_37469_4_20505__JV_FS_COMPARISON_" localSheetId="21">[11]Import!$B$140:$S$140</definedName>
    <definedName name="FS_F_VW_02_37469_4_20505__JV_FS_COMPARISON_" localSheetId="20">[11]Import!$B$140:$S$140</definedName>
    <definedName name="FS_F_VW_02_37469_4_20505__JV_FS_COMPARISON_">[10]Import!$B$140:$S$140</definedName>
    <definedName name="FS_F_VW_02_37469_4_20505__JV_FS_REC_LIEF_" localSheetId="18">[11]Import!$B$563:$P$563</definedName>
    <definedName name="FS_F_VW_02_37469_4_20505__JV_FS_REC_LIEF_" localSheetId="16">[11]Import!$B$563:$P$563</definedName>
    <definedName name="FS_F_VW_02_37469_4_20505__JV_FS_REC_LIEF_" localSheetId="21">[11]Import!$B$563:$P$563</definedName>
    <definedName name="FS_F_VW_02_37469_4_20505__JV_FS_REC_LIEF_" localSheetId="20">[11]Import!$B$563:$P$563</definedName>
    <definedName name="FS_F_VW_02_37469_4_20505__JV_FS_REC_LIEF_">[10]Import!$B$563:$P$563</definedName>
    <definedName name="FS_F_VW_02_37469_4_20505__JV_FS_RV_LTERM_PNACHLASS_" localSheetId="18">[11]Import!$B$160:$X$160</definedName>
    <definedName name="FS_F_VW_02_37469_4_20505__JV_FS_RV_LTERM_PNACHLASS_" localSheetId="16">[11]Import!$B$160:$X$160</definedName>
    <definedName name="FS_F_VW_02_37469_4_20505__JV_FS_RV_LTERM_PNACHLASS_" localSheetId="21">[11]Import!$B$160:$X$160</definedName>
    <definedName name="FS_F_VW_02_37469_4_20505__JV_FS_RV_LTERM_PNACHLASS_" localSheetId="20">[11]Import!$B$160:$X$160</definedName>
    <definedName name="FS_F_VW_02_37469_4_20505__JV_FS_RV_LTERM_PNACHLASS_">[10]Import!$B$160:$X$160</definedName>
    <definedName name="FS_F_VW_02_37469_4_20505_66__JV_FS_REC_" localSheetId="18">[11]Import!$B$535:$Q$535</definedName>
    <definedName name="FS_F_VW_02_37469_4_20505_66__JV_FS_REC_" localSheetId="16">[11]Import!$B$535:$Q$535</definedName>
    <definedName name="FS_F_VW_02_37469_4_20505_66__JV_FS_REC_" localSheetId="21">[11]Import!$B$535:$Q$535</definedName>
    <definedName name="FS_F_VW_02_37469_4_20505_66__JV_FS_REC_" localSheetId="20">[11]Import!$B$535:$Q$535</definedName>
    <definedName name="FS_F_VW_02_37469_4_20505_66__JV_FS_REC_">[10]Import!$B$535:$Q$535</definedName>
    <definedName name="FS_F_VW_02_37469_4_20505_EUR__JV_FS_PR_EX_RATES_DATUM_REC_" localSheetId="18">[11]Import!$B$361:$F$361</definedName>
    <definedName name="FS_F_VW_02_37469_4_20505_EUR__JV_FS_PR_EX_RATES_DATUM_REC_" localSheetId="16">[11]Import!$B$361:$F$361</definedName>
    <definedName name="FS_F_VW_02_37469_4_20505_EUR__JV_FS_PR_EX_RATES_DATUM_REC_" localSheetId="21">[11]Import!$B$361:$F$361</definedName>
    <definedName name="FS_F_VW_02_37469_4_20505_EUR__JV_FS_PR_EX_RATES_DATUM_REC_" localSheetId="20">[11]Import!$B$361:$F$361</definedName>
    <definedName name="FS_F_VW_02_37469_4_20505_EUR__JV_FS_PR_EX_RATES_DATUM_REC_">[10]Import!$B$361:$F$361</definedName>
    <definedName name="FS_F_VW_02_37469_4_20505_USD__JV_FS_PR_EX_RATES_DATUM_REC_" localSheetId="18">[25]Import!$B$382:$F$382</definedName>
    <definedName name="FS_F_VW_02_37469_4_20505_USD__JV_FS_PR_EX_RATES_DATUM_REC_" localSheetId="16">[25]Import!$B$382:$F$382</definedName>
    <definedName name="FS_F_VW_02_37469_4_20505_USD__JV_FS_PR_EX_RATES_DATUM_REC_" localSheetId="21">[25]Import!$B$382:$F$382</definedName>
    <definedName name="FS_F_VW_02_37469_4_20505_USD__JV_FS_PR_EX_RATES_DATUM_REC_" localSheetId="20">[25]Import!$B$382:$F$382</definedName>
    <definedName name="FS_F_VW_02_37469_4_20505_USD__JV_FS_PR_EX_RATES_DATUM_REC_">[24]Import!$B$382:$F$382</definedName>
    <definedName name="FS_F_VW_02_37469_4_20505_VW__JV_FS_BIDDERS_" localSheetId="18">[11]Import!$B$451:$L$451</definedName>
    <definedName name="FS_F_VW_02_37469_4_20505_VW__JV_FS_BIDDERS_" localSheetId="16">[11]Import!$B$451:$L$451</definedName>
    <definedName name="FS_F_VW_02_37469_4_20505_VW__JV_FS_BIDDERS_" localSheetId="21">[11]Import!$B$451:$L$451</definedName>
    <definedName name="FS_F_VW_02_37469_4_20505_VW__JV_FS_BIDDERS_" localSheetId="20">[11]Import!$B$451:$L$451</definedName>
    <definedName name="FS_F_VW_02_37469_4_20505_VW__JV_FS_BIDDERS_">[10]Import!$B$451:$L$451</definedName>
    <definedName name="FS_F_VW_02_37469_4_261__JV_FS_ANGEBOTSUEBERSICHT_" localSheetId="18">[11]Import!$B$78:$D$78</definedName>
    <definedName name="FS_F_VW_02_37469_4_261__JV_FS_ANGEBOTSUEBERSICHT_" localSheetId="16">[11]Import!$B$78:$D$78</definedName>
    <definedName name="FS_F_VW_02_37469_4_261__JV_FS_ANGEBOTSUEBERSICHT_" localSheetId="21">[11]Import!$B$78:$D$78</definedName>
    <definedName name="FS_F_VW_02_37469_4_261__JV_FS_ANGEBOTSUEBERSICHT_" localSheetId="20">[11]Import!$B$78:$D$78</definedName>
    <definedName name="FS_F_VW_02_37469_4_261__JV_FS_ANGEBOTSUEBERSICHT_">[10]Import!$B$78:$D$78</definedName>
    <definedName name="FS_F_VW_02_37469_4_261__JV_FS_AVG_PRICE_" localSheetId="18">[11]Import!$B$101:$F$101</definedName>
    <definedName name="FS_F_VW_02_37469_4_261__JV_FS_AVG_PRICE_" localSheetId="16">[11]Import!$B$101:$F$101</definedName>
    <definedName name="FS_F_VW_02_37469_4_261__JV_FS_AVG_PRICE_" localSheetId="21">[11]Import!$B$101:$F$101</definedName>
    <definedName name="FS_F_VW_02_37469_4_261__JV_FS_AVG_PRICE_" localSheetId="20">[11]Import!$B$101:$F$101</definedName>
    <definedName name="FS_F_VW_02_37469_4_261__JV_FS_AVG_PRICE_">[10]Import!$B$101:$F$101</definedName>
    <definedName name="FS_F_VW_02_37469_4_261__JV_FS_BWERTSHEET_" localSheetId="18">[11]Import!$B$178:$AH$178</definedName>
    <definedName name="FS_F_VW_02_37469_4_261__JV_FS_BWERTSHEET_" localSheetId="16">[11]Import!$B$178:$AH$178</definedName>
    <definedName name="FS_F_VW_02_37469_4_261__JV_FS_BWERTSHEET_" localSheetId="21">[11]Import!$B$178:$AH$178</definedName>
    <definedName name="FS_F_VW_02_37469_4_261__JV_FS_BWERTSHEET_" localSheetId="20">[11]Import!$B$178:$AH$178</definedName>
    <definedName name="FS_F_VW_02_37469_4_261__JV_FS_BWERTSHEET_">[10]Import!$B$178:$AH$178</definedName>
    <definedName name="FS_F_VW_02_37469_4_261__JV_FS_COMPARISON_" localSheetId="18">[11]Import!$B$138:$S$138</definedName>
    <definedName name="FS_F_VW_02_37469_4_261__JV_FS_COMPARISON_" localSheetId="16">[11]Import!$B$138:$S$138</definedName>
    <definedName name="FS_F_VW_02_37469_4_261__JV_FS_COMPARISON_" localSheetId="21">[11]Import!$B$138:$S$138</definedName>
    <definedName name="FS_F_VW_02_37469_4_261__JV_FS_COMPARISON_" localSheetId="20">[11]Import!$B$138:$S$138</definedName>
    <definedName name="FS_F_VW_02_37469_4_261__JV_FS_COMPARISON_">[10]Import!$B$138:$S$138</definedName>
    <definedName name="FS_F_VW_02_37469_4_261__JV_FS_REC_LIEF_" localSheetId="18">[11]Import!$B$561:$P$561</definedName>
    <definedName name="FS_F_VW_02_37469_4_261__JV_FS_REC_LIEF_" localSheetId="16">[11]Import!$B$561:$P$561</definedName>
    <definedName name="FS_F_VW_02_37469_4_261__JV_FS_REC_LIEF_" localSheetId="21">[11]Import!$B$561:$P$561</definedName>
    <definedName name="FS_F_VW_02_37469_4_261__JV_FS_REC_LIEF_" localSheetId="20">[11]Import!$B$561:$P$561</definedName>
    <definedName name="FS_F_VW_02_37469_4_261__JV_FS_REC_LIEF_">[10]Import!$B$561:$P$561</definedName>
    <definedName name="FS_F_VW_02_37469_4_261__JV_FS_RV_LTERM_PNACHLASS_" localSheetId="18">[11]Import!$B$158:$X$158</definedName>
    <definedName name="FS_F_VW_02_37469_4_261__JV_FS_RV_LTERM_PNACHLASS_" localSheetId="16">[11]Import!$B$158:$X$158</definedName>
    <definedName name="FS_F_VW_02_37469_4_261__JV_FS_RV_LTERM_PNACHLASS_" localSheetId="21">[11]Import!$B$158:$X$158</definedName>
    <definedName name="FS_F_VW_02_37469_4_261__JV_FS_RV_LTERM_PNACHLASS_" localSheetId="20">[11]Import!$B$158:$X$158</definedName>
    <definedName name="FS_F_VW_02_37469_4_261__JV_FS_RV_LTERM_PNACHLASS_">[10]Import!$B$158:$X$158</definedName>
    <definedName name="FS_F_VW_02_37469_4_261_66__JV_FS_REC_" localSheetId="18">[11]Import!$B$531:$Q$531</definedName>
    <definedName name="FS_F_VW_02_37469_4_261_66__JV_FS_REC_" localSheetId="16">[11]Import!$B$531:$Q$531</definedName>
    <definedName name="FS_F_VW_02_37469_4_261_66__JV_FS_REC_" localSheetId="21">[11]Import!$B$531:$Q$531</definedName>
    <definedName name="FS_F_VW_02_37469_4_261_66__JV_FS_REC_" localSheetId="20">[11]Import!$B$531:$Q$531</definedName>
    <definedName name="FS_F_VW_02_37469_4_261_66__JV_FS_REC_">[10]Import!$B$531:$Q$531</definedName>
    <definedName name="FS_F_VW_02_37469_4_261_EUR__JV_FS_PR_EX_RATES_DATUM_REC_" localSheetId="18">[11]Import!$B$348:$F$348</definedName>
    <definedName name="FS_F_VW_02_37469_4_261_EUR__JV_FS_PR_EX_RATES_DATUM_REC_" localSheetId="16">[11]Import!$B$348:$F$348</definedName>
    <definedName name="FS_F_VW_02_37469_4_261_EUR__JV_FS_PR_EX_RATES_DATUM_REC_" localSheetId="21">[11]Import!$B$348:$F$348</definedName>
    <definedName name="FS_F_VW_02_37469_4_261_EUR__JV_FS_PR_EX_RATES_DATUM_REC_" localSheetId="20">[11]Import!$B$348:$F$348</definedName>
    <definedName name="FS_F_VW_02_37469_4_261_EUR__JV_FS_PR_EX_RATES_DATUM_REC_">[10]Import!$B$348:$F$348</definedName>
    <definedName name="FS_F_VW_02_37469_4_261_USD__JV_FS_PR_EX_RATES_DATUM_REC_" localSheetId="18">[25]Import!$B$358:$F$358</definedName>
    <definedName name="FS_F_VW_02_37469_4_261_USD__JV_FS_PR_EX_RATES_DATUM_REC_" localSheetId="16">[25]Import!$B$358:$F$358</definedName>
    <definedName name="FS_F_VW_02_37469_4_261_USD__JV_FS_PR_EX_RATES_DATUM_REC_" localSheetId="21">[25]Import!$B$358:$F$358</definedName>
    <definedName name="FS_F_VW_02_37469_4_261_USD__JV_FS_PR_EX_RATES_DATUM_REC_" localSheetId="20">[25]Import!$B$358:$F$358</definedName>
    <definedName name="FS_F_VW_02_37469_4_261_USD__JV_FS_PR_EX_RATES_DATUM_REC_">[24]Import!$B$358:$F$358</definedName>
    <definedName name="FS_F_VW_02_37469_4_261_VW__JV_FS_BIDDERS_" localSheetId="18">[11]Import!$B$455:$L$455</definedName>
    <definedName name="FS_F_VW_02_37469_4_261_VW__JV_FS_BIDDERS_" localSheetId="16">[11]Import!$B$455:$L$455</definedName>
    <definedName name="FS_F_VW_02_37469_4_261_VW__JV_FS_BIDDERS_" localSheetId="21">[11]Import!$B$455:$L$455</definedName>
    <definedName name="FS_F_VW_02_37469_4_261_VW__JV_FS_BIDDERS_" localSheetId="20">[11]Import!$B$455:$L$455</definedName>
    <definedName name="FS_F_VW_02_37469_4_261_VW__JV_FS_BIDDERS_">[10]Import!$B$455:$L$455</definedName>
    <definedName name="FS_F_VW_02_37469_4_26946_66__JV_FS_REC_" localSheetId="18">[11]Import!$B$536:$Q$536</definedName>
    <definedName name="FS_F_VW_02_37469_4_26946_66__JV_FS_REC_" localSheetId="16">[11]Import!$B$536:$Q$536</definedName>
    <definedName name="FS_F_VW_02_37469_4_26946_66__JV_FS_REC_" localSheetId="21">[11]Import!$B$536:$Q$536</definedName>
    <definedName name="FS_F_VW_02_37469_4_26946_66__JV_FS_REC_" localSheetId="20">[11]Import!$B$536:$Q$536</definedName>
    <definedName name="FS_F_VW_02_37469_4_26946_66__JV_FS_REC_">[10]Import!$B$536:$Q$536</definedName>
    <definedName name="FS_F_VW_02_37469_4_26946_EUR__JV_FS_PR_EX_RATES_DATUM_REC_" localSheetId="18">[11]Import!$B$362:$F$362</definedName>
    <definedName name="FS_F_VW_02_37469_4_26946_EUR__JV_FS_PR_EX_RATES_DATUM_REC_" localSheetId="16">[11]Import!$B$362:$F$362</definedName>
    <definedName name="FS_F_VW_02_37469_4_26946_EUR__JV_FS_PR_EX_RATES_DATUM_REC_" localSheetId="21">[11]Import!$B$362:$F$362</definedName>
    <definedName name="FS_F_VW_02_37469_4_26946_EUR__JV_FS_PR_EX_RATES_DATUM_REC_" localSheetId="20">[11]Import!$B$362:$F$362</definedName>
    <definedName name="FS_F_VW_02_37469_4_26946_EUR__JV_FS_PR_EX_RATES_DATUM_REC_">[10]Import!$B$362:$F$362</definedName>
    <definedName name="FS_F_VW_02_37469_4_26946_USD__JV_FS_PR_EX_RATES_DATUM_REC_" localSheetId="18">[25]Import!$B$384:$F$384</definedName>
    <definedName name="FS_F_VW_02_37469_4_26946_USD__JV_FS_PR_EX_RATES_DATUM_REC_" localSheetId="16">[25]Import!$B$384:$F$384</definedName>
    <definedName name="FS_F_VW_02_37469_4_26946_USD__JV_FS_PR_EX_RATES_DATUM_REC_" localSheetId="21">[25]Import!$B$384:$F$384</definedName>
    <definedName name="FS_F_VW_02_37469_4_26946_USD__JV_FS_PR_EX_RATES_DATUM_REC_" localSheetId="20">[25]Import!$B$384:$F$384</definedName>
    <definedName name="FS_F_VW_02_37469_4_26946_USD__JV_FS_PR_EX_RATES_DATUM_REC_">[24]Import!$B$384:$F$384</definedName>
    <definedName name="FS_F_VW_02_37469_4_26946_VW__JV_FS_BIDDERS_" localSheetId="18">[11]Import!$B$466:$L$466</definedName>
    <definedName name="FS_F_VW_02_37469_4_26946_VW__JV_FS_BIDDERS_" localSheetId="16">[11]Import!$B$466:$L$466</definedName>
    <definedName name="FS_F_VW_02_37469_4_26946_VW__JV_FS_BIDDERS_" localSheetId="21">[11]Import!$B$466:$L$466</definedName>
    <definedName name="FS_F_VW_02_37469_4_26946_VW__JV_FS_BIDDERS_" localSheetId="20">[11]Import!$B$466:$L$466</definedName>
    <definedName name="FS_F_VW_02_37469_4_26946_VW__JV_FS_BIDDERS_">[10]Import!$B$466:$L$466</definedName>
    <definedName name="FS_F_VW_02_37469_4_359_EUR__JV_FS_PR_EX_RATES_DATUM_REC_" localSheetId="18">[11]Import!$B$349:$F$349</definedName>
    <definedName name="FS_F_VW_02_37469_4_359_EUR__JV_FS_PR_EX_RATES_DATUM_REC_" localSheetId="16">[11]Import!$B$349:$F$349</definedName>
    <definedName name="FS_F_VW_02_37469_4_359_EUR__JV_FS_PR_EX_RATES_DATUM_REC_" localSheetId="21">[11]Import!$B$349:$F$349</definedName>
    <definedName name="FS_F_VW_02_37469_4_359_EUR__JV_FS_PR_EX_RATES_DATUM_REC_" localSheetId="20">[11]Import!$B$349:$F$349</definedName>
    <definedName name="FS_F_VW_02_37469_4_359_EUR__JV_FS_PR_EX_RATES_DATUM_REC_">[10]Import!$B$349:$F$349</definedName>
    <definedName name="FS_F_VW_02_37469_4_359_SK__JV_FS_BIDDERS_" localSheetId="18">[11]Import!$B$449:$L$449</definedName>
    <definedName name="FS_F_VW_02_37469_4_359_SK__JV_FS_BIDDERS_" localSheetId="16">[11]Import!$B$449:$L$449</definedName>
    <definedName name="FS_F_VW_02_37469_4_359_SK__JV_FS_BIDDERS_" localSheetId="21">[11]Import!$B$449:$L$449</definedName>
    <definedName name="FS_F_VW_02_37469_4_359_SK__JV_FS_BIDDERS_" localSheetId="20">[11]Import!$B$449:$L$449</definedName>
    <definedName name="FS_F_VW_02_37469_4_359_SK__JV_FS_BIDDERS_">[10]Import!$B$449:$L$449</definedName>
    <definedName name="FS_F_VW_02_37469_4_359_USD__JV_FS_PR_EX_RATES_DATUM_REC_" localSheetId="18">[25]Import!$B$360:$F$360</definedName>
    <definedName name="FS_F_VW_02_37469_4_359_USD__JV_FS_PR_EX_RATES_DATUM_REC_" localSheetId="16">[25]Import!$B$360:$F$360</definedName>
    <definedName name="FS_F_VW_02_37469_4_359_USD__JV_FS_PR_EX_RATES_DATUM_REC_" localSheetId="21">[25]Import!$B$360:$F$360</definedName>
    <definedName name="FS_F_VW_02_37469_4_359_USD__JV_FS_PR_EX_RATES_DATUM_REC_" localSheetId="20">[25]Import!$B$360:$F$360</definedName>
    <definedName name="FS_F_VW_02_37469_4_359_USD__JV_FS_PR_EX_RATES_DATUM_REC_">[24]Import!$B$360:$F$360</definedName>
    <definedName name="FS_F_VW_02_37469_4_37525_EUR__JV_FS_PR_EX_RATES_DATUM_REC_" localSheetId="18">[11]Import!$B$363:$F$363</definedName>
    <definedName name="FS_F_VW_02_37469_4_37525_EUR__JV_FS_PR_EX_RATES_DATUM_REC_" localSheetId="16">[11]Import!$B$363:$F$363</definedName>
    <definedName name="FS_F_VW_02_37469_4_37525_EUR__JV_FS_PR_EX_RATES_DATUM_REC_" localSheetId="21">[11]Import!$B$363:$F$363</definedName>
    <definedName name="FS_F_VW_02_37469_4_37525_EUR__JV_FS_PR_EX_RATES_DATUM_REC_" localSheetId="20">[11]Import!$B$363:$F$363</definedName>
    <definedName name="FS_F_VW_02_37469_4_37525_EUR__JV_FS_PR_EX_RATES_DATUM_REC_">[10]Import!$B$363:$F$363</definedName>
    <definedName name="FS_F_VW_02_37469_4_37525_USD__JV_FS_PR_EX_RATES_DATUM_REC_" localSheetId="18">[25]Import!$B$386:$F$386</definedName>
    <definedName name="FS_F_VW_02_37469_4_37525_USD__JV_FS_PR_EX_RATES_DATUM_REC_" localSheetId="16">[25]Import!$B$386:$F$386</definedName>
    <definedName name="FS_F_VW_02_37469_4_37525_USD__JV_FS_PR_EX_RATES_DATUM_REC_" localSheetId="21">[25]Import!$B$386:$F$386</definedName>
    <definedName name="FS_F_VW_02_37469_4_37525_USD__JV_FS_PR_EX_RATES_DATUM_REC_" localSheetId="20">[25]Import!$B$386:$F$386</definedName>
    <definedName name="FS_F_VW_02_37469_4_37525_USD__JV_FS_PR_EX_RATES_DATUM_REC_">[24]Import!$B$386:$F$386</definedName>
    <definedName name="FS_F_VW_02_37469_4_37525_VW__JV_FS_BIDDERS_" localSheetId="18">[11]Import!$B$463:$L$463</definedName>
    <definedName name="FS_F_VW_02_37469_4_37525_VW__JV_FS_BIDDERS_" localSheetId="16">[11]Import!$B$463:$L$463</definedName>
    <definedName name="FS_F_VW_02_37469_4_37525_VW__JV_FS_BIDDERS_" localSheetId="21">[11]Import!$B$463:$L$463</definedName>
    <definedName name="FS_F_VW_02_37469_4_37525_VW__JV_FS_BIDDERS_" localSheetId="20">[11]Import!$B$463:$L$463</definedName>
    <definedName name="FS_F_VW_02_37469_4_37525_VW__JV_FS_BIDDERS_">[10]Import!$B$463:$L$463</definedName>
    <definedName name="FS_F_VW_02_37469_4_41464_BX__JV_FS_BIDDERS_" localSheetId="18">[11]Import!$B$465:$L$465</definedName>
    <definedName name="FS_F_VW_02_37469_4_41464_BX__JV_FS_BIDDERS_" localSheetId="16">[11]Import!$B$465:$L$465</definedName>
    <definedName name="FS_F_VW_02_37469_4_41464_BX__JV_FS_BIDDERS_" localSheetId="21">[11]Import!$B$465:$L$465</definedName>
    <definedName name="FS_F_VW_02_37469_4_41464_BX__JV_FS_BIDDERS_" localSheetId="20">[11]Import!$B$465:$L$465</definedName>
    <definedName name="FS_F_VW_02_37469_4_41464_BX__JV_FS_BIDDERS_">[10]Import!$B$465:$L$465</definedName>
    <definedName name="FS_F_VW_02_37469_4_41464_EUR__JV_FS_PR_EX_RATES_DATUM_REC_" localSheetId="18">[11]Import!$B$364:$F$364</definedName>
    <definedName name="FS_F_VW_02_37469_4_41464_EUR__JV_FS_PR_EX_RATES_DATUM_REC_" localSheetId="16">[11]Import!$B$364:$F$364</definedName>
    <definedName name="FS_F_VW_02_37469_4_41464_EUR__JV_FS_PR_EX_RATES_DATUM_REC_" localSheetId="21">[11]Import!$B$364:$F$364</definedName>
    <definedName name="FS_F_VW_02_37469_4_41464_EUR__JV_FS_PR_EX_RATES_DATUM_REC_" localSheetId="20">[11]Import!$B$364:$F$364</definedName>
    <definedName name="FS_F_VW_02_37469_4_41464_EUR__JV_FS_PR_EX_RATES_DATUM_REC_">[10]Import!$B$364:$F$364</definedName>
    <definedName name="FS_F_VW_02_37469_4_41464_USD__JV_FS_PR_EX_RATES_DATUM_REC_" localSheetId="18">[25]Import!$B$388:$F$388</definedName>
    <definedName name="FS_F_VW_02_37469_4_41464_USD__JV_FS_PR_EX_RATES_DATUM_REC_" localSheetId="16">[25]Import!$B$388:$F$388</definedName>
    <definedName name="FS_F_VW_02_37469_4_41464_USD__JV_FS_PR_EX_RATES_DATUM_REC_" localSheetId="21">[25]Import!$B$388:$F$388</definedName>
    <definedName name="FS_F_VW_02_37469_4_41464_USD__JV_FS_PR_EX_RATES_DATUM_REC_" localSheetId="20">[25]Import!$B$388:$F$388</definedName>
    <definedName name="FS_F_VW_02_37469_4_41464_USD__JV_FS_PR_EX_RATES_DATUM_REC_">[24]Import!$B$388:$F$388</definedName>
    <definedName name="FS_F_VW_02_37469_4_5083__JV_FS_ANGEBOTSUEBERSICHT_" localSheetId="18">[11]Import!$B$79:$D$79</definedName>
    <definedName name="FS_F_VW_02_37469_4_5083__JV_FS_ANGEBOTSUEBERSICHT_" localSheetId="16">[11]Import!$B$79:$D$79</definedName>
    <definedName name="FS_F_VW_02_37469_4_5083__JV_FS_ANGEBOTSUEBERSICHT_" localSheetId="21">[11]Import!$B$79:$D$79</definedName>
    <definedName name="FS_F_VW_02_37469_4_5083__JV_FS_ANGEBOTSUEBERSICHT_" localSheetId="20">[11]Import!$B$79:$D$79</definedName>
    <definedName name="FS_F_VW_02_37469_4_5083__JV_FS_ANGEBOTSUEBERSICHT_">[10]Import!$B$79:$D$79</definedName>
    <definedName name="FS_F_VW_02_37469_4_5083__JV_FS_AVG_PRICE_" localSheetId="18">[11]Import!$B$102:$F$102</definedName>
    <definedName name="FS_F_VW_02_37469_4_5083__JV_FS_AVG_PRICE_" localSheetId="16">[11]Import!$B$102:$F$102</definedName>
    <definedName name="FS_F_VW_02_37469_4_5083__JV_FS_AVG_PRICE_" localSheetId="21">[11]Import!$B$102:$F$102</definedName>
    <definedName name="FS_F_VW_02_37469_4_5083__JV_FS_AVG_PRICE_" localSheetId="20">[11]Import!$B$102:$F$102</definedName>
    <definedName name="FS_F_VW_02_37469_4_5083__JV_FS_AVG_PRICE_">[10]Import!$B$102:$F$102</definedName>
    <definedName name="FS_F_VW_02_37469_4_5083_66__JV_FS_REC_" localSheetId="18">[11]Import!$B$532:$Q$532</definedName>
    <definedName name="FS_F_VW_02_37469_4_5083_66__JV_FS_REC_" localSheetId="16">[11]Import!$B$532:$Q$532</definedName>
    <definedName name="FS_F_VW_02_37469_4_5083_66__JV_FS_REC_" localSheetId="21">[11]Import!$B$532:$Q$532</definedName>
    <definedName name="FS_F_VW_02_37469_4_5083_66__JV_FS_REC_" localSheetId="20">[11]Import!$B$532:$Q$532</definedName>
    <definedName name="FS_F_VW_02_37469_4_5083_66__JV_FS_REC_">[10]Import!$B$532:$Q$532</definedName>
    <definedName name="FS_F_VW_02_37469_4_5083_EUR__JV_FS_PR_EX_RATES_DATUM_REC_" localSheetId="18">[11]Import!$B$351:$F$351</definedName>
    <definedName name="FS_F_VW_02_37469_4_5083_EUR__JV_FS_PR_EX_RATES_DATUM_REC_" localSheetId="16">[11]Import!$B$351:$F$351</definedName>
    <definedName name="FS_F_VW_02_37469_4_5083_EUR__JV_FS_PR_EX_RATES_DATUM_REC_" localSheetId="21">[11]Import!$B$351:$F$351</definedName>
    <definedName name="FS_F_VW_02_37469_4_5083_EUR__JV_FS_PR_EX_RATES_DATUM_REC_" localSheetId="20">[11]Import!$B$351:$F$351</definedName>
    <definedName name="FS_F_VW_02_37469_4_5083_EUR__JV_FS_PR_EX_RATES_DATUM_REC_">[10]Import!$B$351:$F$351</definedName>
    <definedName name="FS_F_VW_02_37469_4_5083_IT__JV_FS_BIDDERS_" localSheetId="18">[11]Import!$B$460:$L$460</definedName>
    <definedName name="FS_F_VW_02_37469_4_5083_IT__JV_FS_BIDDERS_" localSheetId="16">[11]Import!$B$460:$L$460</definedName>
    <definedName name="FS_F_VW_02_37469_4_5083_IT__JV_FS_BIDDERS_" localSheetId="21">[11]Import!$B$460:$L$460</definedName>
    <definedName name="FS_F_VW_02_37469_4_5083_IT__JV_FS_BIDDERS_" localSheetId="20">[11]Import!$B$460:$L$460</definedName>
    <definedName name="FS_F_VW_02_37469_4_5083_IT__JV_FS_BIDDERS_">[10]Import!$B$460:$L$460</definedName>
    <definedName name="FS_F_VW_02_37469_4_5083_USD__JV_FS_PR_EX_RATES_DATUM_REC_" localSheetId="18">[25]Import!$B$364:$F$364</definedName>
    <definedName name="FS_F_VW_02_37469_4_5083_USD__JV_FS_PR_EX_RATES_DATUM_REC_" localSheetId="16">[25]Import!$B$364:$F$364</definedName>
    <definedName name="FS_F_VW_02_37469_4_5083_USD__JV_FS_PR_EX_RATES_DATUM_REC_" localSheetId="21">[25]Import!$B$364:$F$364</definedName>
    <definedName name="FS_F_VW_02_37469_4_5083_USD__JV_FS_PR_EX_RATES_DATUM_REC_" localSheetId="20">[25]Import!$B$364:$F$364</definedName>
    <definedName name="FS_F_VW_02_37469_4_5083_USD__JV_FS_PR_EX_RATES_DATUM_REC_">[24]Import!$B$364:$F$364</definedName>
    <definedName name="FS_F_VW_02_37469_4_51506_66__JV_FS_REC_" localSheetId="18">[11]Import!$B$537:$Q$537</definedName>
    <definedName name="FS_F_VW_02_37469_4_51506_66__JV_FS_REC_" localSheetId="16">[11]Import!$B$537:$Q$537</definedName>
    <definedName name="FS_F_VW_02_37469_4_51506_66__JV_FS_REC_" localSheetId="21">[11]Import!$B$537:$Q$537</definedName>
    <definedName name="FS_F_VW_02_37469_4_51506_66__JV_FS_REC_" localSheetId="20">[11]Import!$B$537:$Q$537</definedName>
    <definedName name="FS_F_VW_02_37469_4_51506_66__JV_FS_REC_">[10]Import!$B$537:$Q$537</definedName>
    <definedName name="FS_F_VW_02_37469_4_51506_EUR__JV_FS_PR_EX_RATES_DATUM_REC_" localSheetId="18">[11]Import!$B$365:$F$365</definedName>
    <definedName name="FS_F_VW_02_37469_4_51506_EUR__JV_FS_PR_EX_RATES_DATUM_REC_" localSheetId="16">[11]Import!$B$365:$F$365</definedName>
    <definedName name="FS_F_VW_02_37469_4_51506_EUR__JV_FS_PR_EX_RATES_DATUM_REC_" localSheetId="21">[11]Import!$B$365:$F$365</definedName>
    <definedName name="FS_F_VW_02_37469_4_51506_EUR__JV_FS_PR_EX_RATES_DATUM_REC_" localSheetId="20">[11]Import!$B$365:$F$365</definedName>
    <definedName name="FS_F_VW_02_37469_4_51506_EUR__JV_FS_PR_EX_RATES_DATUM_REC_">[10]Import!$B$365:$F$365</definedName>
    <definedName name="FS_F_VW_02_37469_4_51506_MX__JV_FS_BIDDERS_" localSheetId="18">[11]Import!$B$459:$L$459</definedName>
    <definedName name="FS_F_VW_02_37469_4_51506_MX__JV_FS_BIDDERS_" localSheetId="16">[11]Import!$B$459:$L$459</definedName>
    <definedName name="FS_F_VW_02_37469_4_51506_MX__JV_FS_BIDDERS_" localSheetId="21">[11]Import!$B$459:$L$459</definedName>
    <definedName name="FS_F_VW_02_37469_4_51506_MX__JV_FS_BIDDERS_" localSheetId="20">[11]Import!$B$459:$L$459</definedName>
    <definedName name="FS_F_VW_02_37469_4_51506_MX__JV_FS_BIDDERS_">[10]Import!$B$459:$L$459</definedName>
    <definedName name="FS_F_VW_02_37469_4_51506_USD__JV_FS_PR_EX_RATES_DATUM_REC_" localSheetId="18">[25]Import!$B$390:$F$390</definedName>
    <definedName name="FS_F_VW_02_37469_4_51506_USD__JV_FS_PR_EX_RATES_DATUM_REC_" localSheetId="16">[25]Import!$B$390:$F$390</definedName>
    <definedName name="FS_F_VW_02_37469_4_51506_USD__JV_FS_PR_EX_RATES_DATUM_REC_" localSheetId="21">[25]Import!$B$390:$F$390</definedName>
    <definedName name="FS_F_VW_02_37469_4_51506_USD__JV_FS_PR_EX_RATES_DATUM_REC_" localSheetId="20">[25]Import!$B$390:$F$390</definedName>
    <definedName name="FS_F_VW_02_37469_4_51506_USD__JV_FS_PR_EX_RATES_DATUM_REC_">[24]Import!$B$390:$F$390</definedName>
    <definedName name="FS_F_VW_02_37469_4_54824_66__JV_FS_REC_" localSheetId="18">[11]Import!$B$538:$Q$538</definedName>
    <definedName name="FS_F_VW_02_37469_4_54824_66__JV_FS_REC_" localSheetId="16">[11]Import!$B$538:$Q$538</definedName>
    <definedName name="FS_F_VW_02_37469_4_54824_66__JV_FS_REC_" localSheetId="21">[11]Import!$B$538:$Q$538</definedName>
    <definedName name="FS_F_VW_02_37469_4_54824_66__JV_FS_REC_" localSheetId="20">[11]Import!$B$538:$Q$538</definedName>
    <definedName name="FS_F_VW_02_37469_4_54824_66__JV_FS_REC_">[10]Import!$B$538:$Q$538</definedName>
    <definedName name="FS_F_VW_02_37469_4_54824_EUR__JV_FS_PR_EX_RATES_DATUM_REC_" localSheetId="18">[11]Import!$B$366:$F$366</definedName>
    <definedName name="FS_F_VW_02_37469_4_54824_EUR__JV_FS_PR_EX_RATES_DATUM_REC_" localSheetId="16">[11]Import!$B$366:$F$366</definedName>
    <definedName name="FS_F_VW_02_37469_4_54824_EUR__JV_FS_PR_EX_RATES_DATUM_REC_" localSheetId="21">[11]Import!$B$366:$F$366</definedName>
    <definedName name="FS_F_VW_02_37469_4_54824_EUR__JV_FS_PR_EX_RATES_DATUM_REC_" localSheetId="20">[11]Import!$B$366:$F$366</definedName>
    <definedName name="FS_F_VW_02_37469_4_54824_EUR__JV_FS_PR_EX_RATES_DATUM_REC_">[10]Import!$B$366:$F$366</definedName>
    <definedName name="FS_F_VW_02_37469_4_54824_USD__JV_FS_PR_EX_RATES_DATUM_REC_" localSheetId="18">[25]Import!$B$392:$F$392</definedName>
    <definedName name="FS_F_VW_02_37469_4_54824_USD__JV_FS_PR_EX_RATES_DATUM_REC_" localSheetId="16">[25]Import!$B$392:$F$392</definedName>
    <definedName name="FS_F_VW_02_37469_4_54824_USD__JV_FS_PR_EX_RATES_DATUM_REC_" localSheetId="21">[25]Import!$B$392:$F$392</definedName>
    <definedName name="FS_F_VW_02_37469_4_54824_USD__JV_FS_PR_EX_RATES_DATUM_REC_" localSheetId="20">[25]Import!$B$392:$F$392</definedName>
    <definedName name="FS_F_VW_02_37469_4_54824_USD__JV_FS_PR_EX_RATES_DATUM_REC_">[24]Import!$B$392:$F$392</definedName>
    <definedName name="FS_F_VW_02_37469_4_54824_VW__JV_FS_BIDDERS_" localSheetId="18">[11]Import!$B$464:$L$464</definedName>
    <definedName name="FS_F_VW_02_37469_4_54824_VW__JV_FS_BIDDERS_" localSheetId="16">[11]Import!$B$464:$L$464</definedName>
    <definedName name="FS_F_VW_02_37469_4_54824_VW__JV_FS_BIDDERS_" localSheetId="21">[11]Import!$B$464:$L$464</definedName>
    <definedName name="FS_F_VW_02_37469_4_54824_VW__JV_FS_BIDDERS_" localSheetId="20">[11]Import!$B$464:$L$464</definedName>
    <definedName name="FS_F_VW_02_37469_4_54824_VW__JV_FS_BIDDERS_">[10]Import!$B$464:$L$464</definedName>
    <definedName name="FS_F_VW_02_37469_4_6231__JV_FS_ANGEBOTSUEBERSICHT_" localSheetId="18">[11]Import!$B$77:$D$77</definedName>
    <definedName name="FS_F_VW_02_37469_4_6231__JV_FS_ANGEBOTSUEBERSICHT_" localSheetId="16">[11]Import!$B$77:$D$77</definedName>
    <definedName name="FS_F_VW_02_37469_4_6231__JV_FS_ANGEBOTSUEBERSICHT_" localSheetId="21">[11]Import!$B$77:$D$77</definedName>
    <definedName name="FS_F_VW_02_37469_4_6231__JV_FS_ANGEBOTSUEBERSICHT_" localSheetId="20">[11]Import!$B$77:$D$77</definedName>
    <definedName name="FS_F_VW_02_37469_4_6231__JV_FS_ANGEBOTSUEBERSICHT_">[10]Import!$B$77:$D$77</definedName>
    <definedName name="FS_F_VW_02_37469_4_6231__JV_FS_AVG_PRICE_" localSheetId="18">[11]Import!$B$103:$F$103</definedName>
    <definedName name="FS_F_VW_02_37469_4_6231__JV_FS_AVG_PRICE_" localSheetId="16">[11]Import!$B$103:$F$103</definedName>
    <definedName name="FS_F_VW_02_37469_4_6231__JV_FS_AVG_PRICE_" localSheetId="21">[11]Import!$B$103:$F$103</definedName>
    <definedName name="FS_F_VW_02_37469_4_6231__JV_FS_AVG_PRICE_" localSheetId="20">[11]Import!$B$103:$F$103</definedName>
    <definedName name="FS_F_VW_02_37469_4_6231__JV_FS_AVG_PRICE_">[10]Import!$B$103:$F$103</definedName>
    <definedName name="FS_F_VW_02_37469_4_6231__JV_FS_BWERTSHEET_" localSheetId="18">[11]Import!$B$179:$AH$179</definedName>
    <definedName name="FS_F_VW_02_37469_4_6231__JV_FS_BWERTSHEET_" localSheetId="16">[11]Import!$B$179:$AH$179</definedName>
    <definedName name="FS_F_VW_02_37469_4_6231__JV_FS_BWERTSHEET_" localSheetId="21">[11]Import!$B$179:$AH$179</definedName>
    <definedName name="FS_F_VW_02_37469_4_6231__JV_FS_BWERTSHEET_" localSheetId="20">[11]Import!$B$179:$AH$179</definedName>
    <definedName name="FS_F_VW_02_37469_4_6231__JV_FS_BWERTSHEET_">[10]Import!$B$179:$AH$179</definedName>
    <definedName name="FS_F_VW_02_37469_4_6231__JV_FS_COMPARISON_" localSheetId="18">[11]Import!$B$139:$S$139</definedName>
    <definedName name="FS_F_VW_02_37469_4_6231__JV_FS_COMPARISON_" localSheetId="16">[11]Import!$B$139:$S$139</definedName>
    <definedName name="FS_F_VW_02_37469_4_6231__JV_FS_COMPARISON_" localSheetId="21">[11]Import!$B$139:$S$139</definedName>
    <definedName name="FS_F_VW_02_37469_4_6231__JV_FS_COMPARISON_" localSheetId="20">[11]Import!$B$139:$S$139</definedName>
    <definedName name="FS_F_VW_02_37469_4_6231__JV_FS_COMPARISON_">[10]Import!$B$139:$S$139</definedName>
    <definedName name="FS_F_VW_02_37469_4_6231__JV_FS_REC_LIEF_" localSheetId="18">[11]Import!$B$562:$P$562</definedName>
    <definedName name="FS_F_VW_02_37469_4_6231__JV_FS_REC_LIEF_" localSheetId="16">[11]Import!$B$562:$P$562</definedName>
    <definedName name="FS_F_VW_02_37469_4_6231__JV_FS_REC_LIEF_" localSheetId="21">[11]Import!$B$562:$P$562</definedName>
    <definedName name="FS_F_VW_02_37469_4_6231__JV_FS_REC_LIEF_" localSheetId="20">[11]Import!$B$562:$P$562</definedName>
    <definedName name="FS_F_VW_02_37469_4_6231__JV_FS_REC_LIEF_">[10]Import!$B$562:$P$562</definedName>
    <definedName name="FS_F_VW_02_37469_4_6231__JV_FS_RV_LTERM_PNACHLASS_" localSheetId="18">[11]Import!$B$159:$X$159</definedName>
    <definedName name="FS_F_VW_02_37469_4_6231__JV_FS_RV_LTERM_PNACHLASS_" localSheetId="16">[11]Import!$B$159:$X$159</definedName>
    <definedName name="FS_F_VW_02_37469_4_6231__JV_FS_RV_LTERM_PNACHLASS_" localSheetId="21">[11]Import!$B$159:$X$159</definedName>
    <definedName name="FS_F_VW_02_37469_4_6231__JV_FS_RV_LTERM_PNACHLASS_" localSheetId="20">[11]Import!$B$159:$X$159</definedName>
    <definedName name="FS_F_VW_02_37469_4_6231__JV_FS_RV_LTERM_PNACHLASS_">[10]Import!$B$159:$X$159</definedName>
    <definedName name="FS_F_VW_02_37469_4_6231_66__JV_FS_REC_" localSheetId="18">[11]Import!$B$533:$Q$533</definedName>
    <definedName name="FS_F_VW_02_37469_4_6231_66__JV_FS_REC_" localSheetId="16">[11]Import!$B$533:$Q$533</definedName>
    <definedName name="FS_F_VW_02_37469_4_6231_66__JV_FS_REC_" localSheetId="21">[11]Import!$B$533:$Q$533</definedName>
    <definedName name="FS_F_VW_02_37469_4_6231_66__JV_FS_REC_" localSheetId="20">[11]Import!$B$533:$Q$533</definedName>
    <definedName name="FS_F_VW_02_37469_4_6231_66__JV_FS_REC_">[10]Import!$B$533:$Q$533</definedName>
    <definedName name="FS_F_VW_02_37469_4_6231_EUR__JV_FS_PR_EX_RATES_DATUM_REC_" localSheetId="18">[11]Import!$B$352:$F$352</definedName>
    <definedName name="FS_F_VW_02_37469_4_6231_EUR__JV_FS_PR_EX_RATES_DATUM_REC_" localSheetId="16">[11]Import!$B$352:$F$352</definedName>
    <definedName name="FS_F_VW_02_37469_4_6231_EUR__JV_FS_PR_EX_RATES_DATUM_REC_" localSheetId="21">[11]Import!$B$352:$F$352</definedName>
    <definedName name="FS_F_VW_02_37469_4_6231_EUR__JV_FS_PR_EX_RATES_DATUM_REC_" localSheetId="20">[11]Import!$B$352:$F$352</definedName>
    <definedName name="FS_F_VW_02_37469_4_6231_EUR__JV_FS_PR_EX_RATES_DATUM_REC_">[10]Import!$B$352:$F$352</definedName>
    <definedName name="FS_F_VW_02_37469_4_6231_USD__JV_FS_PR_EX_RATES_DATUM_REC_" localSheetId="18">[11]Import!$B$353:$F$353</definedName>
    <definedName name="FS_F_VW_02_37469_4_6231_USD__JV_FS_PR_EX_RATES_DATUM_REC_" localSheetId="16">[11]Import!$B$353:$F$353</definedName>
    <definedName name="FS_F_VW_02_37469_4_6231_USD__JV_FS_PR_EX_RATES_DATUM_REC_" localSheetId="21">[11]Import!$B$353:$F$353</definedName>
    <definedName name="FS_F_VW_02_37469_4_6231_USD__JV_FS_PR_EX_RATES_DATUM_REC_" localSheetId="20">[11]Import!$B$353:$F$353</definedName>
    <definedName name="FS_F_VW_02_37469_4_6231_USD__JV_FS_PR_EX_RATES_DATUM_REC_">[10]Import!$B$353:$F$353</definedName>
    <definedName name="FS_F_VW_02_37469_4_6231_VW__JV_FS_BIDDERS_" localSheetId="18">[11]Import!$B$453:$L$453</definedName>
    <definedName name="FS_F_VW_02_37469_4_6231_VW__JV_FS_BIDDERS_" localSheetId="16">[11]Import!$B$453:$L$453</definedName>
    <definedName name="FS_F_VW_02_37469_4_6231_VW__JV_FS_BIDDERS_" localSheetId="21">[11]Import!$B$453:$L$453</definedName>
    <definedName name="FS_F_VW_02_37469_4_6231_VW__JV_FS_BIDDERS_" localSheetId="20">[11]Import!$B$453:$L$453</definedName>
    <definedName name="FS_F_VW_02_37469_4_6231_VW__JV_FS_BIDDERS_">[10]Import!$B$453:$L$453</definedName>
    <definedName name="FS_F_VW_02_37469_4_6238_EUR__JV_FS_PR_EX_RATES_DATUM_REC_" localSheetId="18">[11]Import!$B$354:$F$354</definedName>
    <definedName name="FS_F_VW_02_37469_4_6238_EUR__JV_FS_PR_EX_RATES_DATUM_REC_" localSheetId="16">[11]Import!$B$354:$F$354</definedName>
    <definedName name="FS_F_VW_02_37469_4_6238_EUR__JV_FS_PR_EX_RATES_DATUM_REC_" localSheetId="21">[11]Import!$B$354:$F$354</definedName>
    <definedName name="FS_F_VW_02_37469_4_6238_EUR__JV_FS_PR_EX_RATES_DATUM_REC_" localSheetId="20">[11]Import!$B$354:$F$354</definedName>
    <definedName name="FS_F_VW_02_37469_4_6238_EUR__JV_FS_PR_EX_RATES_DATUM_REC_">[10]Import!$B$354:$F$354</definedName>
    <definedName name="FS_F_VW_02_37469_4_6238_USD__JV_FS_PR_EX_RATES_DATUM_REC_" localSheetId="18">[25]Import!$B$368:$F$368</definedName>
    <definedName name="FS_F_VW_02_37469_4_6238_USD__JV_FS_PR_EX_RATES_DATUM_REC_" localSheetId="16">[25]Import!$B$368:$F$368</definedName>
    <definedName name="FS_F_VW_02_37469_4_6238_USD__JV_FS_PR_EX_RATES_DATUM_REC_" localSheetId="21">[25]Import!$B$368:$F$368</definedName>
    <definedName name="FS_F_VW_02_37469_4_6238_USD__JV_FS_PR_EX_RATES_DATUM_REC_" localSheetId="20">[25]Import!$B$368:$F$368</definedName>
    <definedName name="FS_F_VW_02_37469_4_6238_USD__JV_FS_PR_EX_RATES_DATUM_REC_">[24]Import!$B$368:$F$368</definedName>
    <definedName name="FS_F_VW_02_37469_4_6238_VW__JV_FS_BIDDERS_" localSheetId="18">[11]Import!$B$456:$L$456</definedName>
    <definedName name="FS_F_VW_02_37469_4_6238_VW__JV_FS_BIDDERS_" localSheetId="16">[11]Import!$B$456:$L$456</definedName>
    <definedName name="FS_F_VW_02_37469_4_6238_VW__JV_FS_BIDDERS_" localSheetId="21">[11]Import!$B$456:$L$456</definedName>
    <definedName name="FS_F_VW_02_37469_4_6238_VW__JV_FS_BIDDERS_" localSheetId="20">[11]Import!$B$456:$L$456</definedName>
    <definedName name="FS_F_VW_02_37469_4_6238_VW__JV_FS_BIDDERS_">[10]Import!$B$456:$L$456</definedName>
    <definedName name="FS_F_VW_02_37469_4_6270_66__JV_FS_REC_" localSheetId="18">[11]Import!$B$534:$Q$534</definedName>
    <definedName name="FS_F_VW_02_37469_4_6270_66__JV_FS_REC_" localSheetId="16">[11]Import!$B$534:$Q$534</definedName>
    <definedName name="FS_F_VW_02_37469_4_6270_66__JV_FS_REC_" localSheetId="21">[11]Import!$B$534:$Q$534</definedName>
    <definedName name="FS_F_VW_02_37469_4_6270_66__JV_FS_REC_" localSheetId="20">[11]Import!$B$534:$Q$534</definedName>
    <definedName name="FS_F_VW_02_37469_4_6270_66__JV_FS_REC_">[10]Import!$B$534:$Q$534</definedName>
    <definedName name="FS_F_VW_02_37469_4_6270_EUR__JV_FS_PR_EX_RATES_DATUM_REC_" localSheetId="18">[11]Import!$B$355:$F$355</definedName>
    <definedName name="FS_F_VW_02_37469_4_6270_EUR__JV_FS_PR_EX_RATES_DATUM_REC_" localSheetId="16">[11]Import!$B$355:$F$355</definedName>
    <definedName name="FS_F_VW_02_37469_4_6270_EUR__JV_FS_PR_EX_RATES_DATUM_REC_" localSheetId="21">[11]Import!$B$355:$F$355</definedName>
    <definedName name="FS_F_VW_02_37469_4_6270_EUR__JV_FS_PR_EX_RATES_DATUM_REC_" localSheetId="20">[11]Import!$B$355:$F$355</definedName>
    <definedName name="FS_F_VW_02_37469_4_6270_EUR__JV_FS_PR_EX_RATES_DATUM_REC_">[10]Import!$B$355:$F$355</definedName>
    <definedName name="FS_F_VW_02_37469_4_6270_SK__JV_FS_BIDDERS_" localSheetId="18">[11]Import!$B$462:$L$462</definedName>
    <definedName name="FS_F_VW_02_37469_4_6270_SK__JV_FS_BIDDERS_" localSheetId="16">[11]Import!$B$462:$L$462</definedName>
    <definedName name="FS_F_VW_02_37469_4_6270_SK__JV_FS_BIDDERS_" localSheetId="21">[11]Import!$B$462:$L$462</definedName>
    <definedName name="FS_F_VW_02_37469_4_6270_SK__JV_FS_BIDDERS_" localSheetId="20">[11]Import!$B$462:$L$462</definedName>
    <definedName name="FS_F_VW_02_37469_4_6270_SK__JV_FS_BIDDERS_">[10]Import!$B$462:$L$462</definedName>
    <definedName name="FS_F_VW_02_37469_4_6270_USD__JV_FS_PR_EX_RATES_DATUM_REC_" localSheetId="18">[25]Import!$B$370:$F$370</definedName>
    <definedName name="FS_F_VW_02_37469_4_6270_USD__JV_FS_PR_EX_RATES_DATUM_REC_" localSheetId="16">[25]Import!$B$370:$F$370</definedName>
    <definedName name="FS_F_VW_02_37469_4_6270_USD__JV_FS_PR_EX_RATES_DATUM_REC_" localSheetId="21">[25]Import!$B$370:$F$370</definedName>
    <definedName name="FS_F_VW_02_37469_4_6270_USD__JV_FS_PR_EX_RATES_DATUM_REC_" localSheetId="20">[25]Import!$B$370:$F$370</definedName>
    <definedName name="FS_F_VW_02_37469_4_6270_USD__JV_FS_PR_EX_RATES_DATUM_REC_">[24]Import!$B$370:$F$370</definedName>
    <definedName name="FS_F_VW_02_37469_4_66__JV_FS_BEDARFE_" localSheetId="18">[11]Import!$B$47:$E$47</definedName>
    <definedName name="FS_F_VW_02_37469_4_66__JV_FS_BEDARFE_" localSheetId="16">[11]Import!$B$47:$E$47</definedName>
    <definedName name="FS_F_VW_02_37469_4_66__JV_FS_BEDARFE_" localSheetId="21">[11]Import!$B$47:$E$47</definedName>
    <definedName name="FS_F_VW_02_37469_4_66__JV_FS_BEDARFE_" localSheetId="20">[11]Import!$B$47:$E$47</definedName>
    <definedName name="FS_F_VW_02_37469_4_66__JV_FS_BEDARFE_">[10]Import!$B$47:$E$47</definedName>
    <definedName name="FS_F_VW_02_37469_4_66_20505__JV_FS_BEDARFE_PREISE_QUOTE_" localSheetId="18">[11]Import!$B$33:$L$33</definedName>
    <definedName name="FS_F_VW_02_37469_4_66_20505__JV_FS_BEDARFE_PREISE_QUOTE_" localSheetId="16">[11]Import!$B$33:$L$33</definedName>
    <definedName name="FS_F_VW_02_37469_4_66_20505__JV_FS_BEDARFE_PREISE_QUOTE_" localSheetId="21">[11]Import!$B$33:$L$33</definedName>
    <definedName name="FS_F_VW_02_37469_4_66_20505__JV_FS_BEDARFE_PREISE_QUOTE_" localSheetId="20">[11]Import!$B$33:$L$33</definedName>
    <definedName name="FS_F_VW_02_37469_4_66_20505__JV_FS_BEDARFE_PREISE_QUOTE_">[10]Import!$B$33:$L$33</definedName>
    <definedName name="FS_F_VW_02_37469_4_66_261__JV_FS_BEDARFE_PREISE_QUOTE_" localSheetId="18">[11]Import!$B$31:$L$31</definedName>
    <definedName name="FS_F_VW_02_37469_4_66_261__JV_FS_BEDARFE_PREISE_QUOTE_" localSheetId="16">[11]Import!$B$31:$L$31</definedName>
    <definedName name="FS_F_VW_02_37469_4_66_261__JV_FS_BEDARFE_PREISE_QUOTE_" localSheetId="21">[11]Import!$B$31:$L$31</definedName>
    <definedName name="FS_F_VW_02_37469_4_66_261__JV_FS_BEDARFE_PREISE_QUOTE_" localSheetId="20">[11]Import!$B$31:$L$31</definedName>
    <definedName name="FS_F_VW_02_37469_4_66_261__JV_FS_BEDARFE_PREISE_QUOTE_">[10]Import!$B$31:$L$31</definedName>
    <definedName name="FS_F_VW_02_37469_4_66_6231__JV_FS_BEDARFE_PREISE_QUOTE_" localSheetId="18">[11]Import!$B$32:$L$32</definedName>
    <definedName name="FS_F_VW_02_37469_4_66_6231__JV_FS_BEDARFE_PREISE_QUOTE_" localSheetId="16">[11]Import!$B$32:$L$32</definedName>
    <definedName name="FS_F_VW_02_37469_4_66_6231__JV_FS_BEDARFE_PREISE_QUOTE_" localSheetId="21">[11]Import!$B$32:$L$32</definedName>
    <definedName name="FS_F_VW_02_37469_4_66_6231__JV_FS_BEDARFE_PREISE_QUOTE_" localSheetId="20">[11]Import!$B$32:$L$32</definedName>
    <definedName name="FS_F_VW_02_37469_4_66_6231__JV_FS_BEDARFE_PREISE_QUOTE_">[10]Import!$B$32:$L$32</definedName>
    <definedName name="FS_F_VW_02_37469_4_6820_EUR__JV_FS_PR_EX_RATES_DATUM_REC_" localSheetId="18">[11]Import!$B$356:$F$356</definedName>
    <definedName name="FS_F_VW_02_37469_4_6820_EUR__JV_FS_PR_EX_RATES_DATUM_REC_" localSheetId="16">[11]Import!$B$356:$F$356</definedName>
    <definedName name="FS_F_VW_02_37469_4_6820_EUR__JV_FS_PR_EX_RATES_DATUM_REC_" localSheetId="21">[11]Import!$B$356:$F$356</definedName>
    <definedName name="FS_F_VW_02_37469_4_6820_EUR__JV_FS_PR_EX_RATES_DATUM_REC_" localSheetId="20">[11]Import!$B$356:$F$356</definedName>
    <definedName name="FS_F_VW_02_37469_4_6820_EUR__JV_FS_PR_EX_RATES_DATUM_REC_">[10]Import!$B$356:$F$356</definedName>
    <definedName name="FS_F_VW_02_37469_4_6820_MX__JV_FS_BIDDERS_" localSheetId="18">[11]Import!$B$452:$L$452</definedName>
    <definedName name="FS_F_VW_02_37469_4_6820_MX__JV_FS_BIDDERS_" localSheetId="16">[11]Import!$B$452:$L$452</definedName>
    <definedName name="FS_F_VW_02_37469_4_6820_MX__JV_FS_BIDDERS_" localSheetId="21">[11]Import!$B$452:$L$452</definedName>
    <definedName name="FS_F_VW_02_37469_4_6820_MX__JV_FS_BIDDERS_" localSheetId="20">[11]Import!$B$452:$L$452</definedName>
    <definedName name="FS_F_VW_02_37469_4_6820_MX__JV_FS_BIDDERS_">[10]Import!$B$452:$L$452</definedName>
    <definedName name="FS_F_VW_02_37469_4_6820_USD__JV_FS_PR_EX_RATES_DATUM_REC_" localSheetId="18">[25]Import!$B$372:$F$372</definedName>
    <definedName name="FS_F_VW_02_37469_4_6820_USD__JV_FS_PR_EX_RATES_DATUM_REC_" localSheetId="16">[25]Import!$B$372:$F$372</definedName>
    <definedName name="FS_F_VW_02_37469_4_6820_USD__JV_FS_PR_EX_RATES_DATUM_REC_" localSheetId="21">[25]Import!$B$372:$F$372</definedName>
    <definedName name="FS_F_VW_02_37469_4_6820_USD__JV_FS_PR_EX_RATES_DATUM_REC_" localSheetId="20">[25]Import!$B$372:$F$372</definedName>
    <definedName name="FS_F_VW_02_37469_4_6820_USD__JV_FS_PR_EX_RATES_DATUM_REC_">[24]Import!$B$372:$F$372</definedName>
    <definedName name="FS_F_VW_02_37469_4_7767_EUR__JV_FS_PR_EX_RATES_DATUM_REC_" localSheetId="18">[11]Import!$B$357:$F$357</definedName>
    <definedName name="FS_F_VW_02_37469_4_7767_EUR__JV_FS_PR_EX_RATES_DATUM_REC_" localSheetId="16">[11]Import!$B$357:$F$357</definedName>
    <definedName name="FS_F_VW_02_37469_4_7767_EUR__JV_FS_PR_EX_RATES_DATUM_REC_" localSheetId="21">[11]Import!$B$357:$F$357</definedName>
    <definedName name="FS_F_VW_02_37469_4_7767_EUR__JV_FS_PR_EX_RATES_DATUM_REC_" localSheetId="20">[11]Import!$B$357:$F$357</definedName>
    <definedName name="FS_F_VW_02_37469_4_7767_EUR__JV_FS_PR_EX_RATES_DATUM_REC_">[10]Import!$B$357:$F$357</definedName>
    <definedName name="FS_F_VW_02_37469_4_7767_USD__JV_FS_PR_EX_RATES_DATUM_REC_" localSheetId="18">[25]Import!$B$374:$F$374</definedName>
    <definedName name="FS_F_VW_02_37469_4_7767_USD__JV_FS_PR_EX_RATES_DATUM_REC_" localSheetId="16">[25]Import!$B$374:$F$374</definedName>
    <definedName name="FS_F_VW_02_37469_4_7767_USD__JV_FS_PR_EX_RATES_DATUM_REC_" localSheetId="21">[25]Import!$B$374:$F$374</definedName>
    <definedName name="FS_F_VW_02_37469_4_7767_USD__JV_FS_PR_EX_RATES_DATUM_REC_" localSheetId="20">[25]Import!$B$374:$F$374</definedName>
    <definedName name="FS_F_VW_02_37469_4_7767_USD__JV_FS_PR_EX_RATES_DATUM_REC_">[24]Import!$B$374:$F$374</definedName>
    <definedName name="FS_F_VW_02_37469_4_7767_VW__JV_FS_BIDDERS_" localSheetId="18">[11]Import!$B$448:$L$448</definedName>
    <definedName name="FS_F_VW_02_37469_4_7767_VW__JV_FS_BIDDERS_" localSheetId="16">[11]Import!$B$448:$L$448</definedName>
    <definedName name="FS_F_VW_02_37469_4_7767_VW__JV_FS_BIDDERS_" localSheetId="21">[11]Import!$B$448:$L$448</definedName>
    <definedName name="FS_F_VW_02_37469_4_7767_VW__JV_FS_BIDDERS_" localSheetId="20">[11]Import!$B$448:$L$448</definedName>
    <definedName name="FS_F_VW_02_37469_4_7767_VW__JV_FS_BIDDERS_">[10]Import!$B$448:$L$448</definedName>
    <definedName name="FS_F_VW_02_37469_4_845_EUR__JV_FS_PR_EX_RATES_DATUM_REC_" localSheetId="18">[11]Import!$B$350:$F$350</definedName>
    <definedName name="FS_F_VW_02_37469_4_845_EUR__JV_FS_PR_EX_RATES_DATUM_REC_" localSheetId="16">[11]Import!$B$350:$F$350</definedName>
    <definedName name="FS_F_VW_02_37469_4_845_EUR__JV_FS_PR_EX_RATES_DATUM_REC_" localSheetId="21">[11]Import!$B$350:$F$350</definedName>
    <definedName name="FS_F_VW_02_37469_4_845_EUR__JV_FS_PR_EX_RATES_DATUM_REC_" localSheetId="20">[11]Import!$B$350:$F$350</definedName>
    <definedName name="FS_F_VW_02_37469_4_845_EUR__JV_FS_PR_EX_RATES_DATUM_REC_">[10]Import!$B$350:$F$350</definedName>
    <definedName name="FS_F_VW_02_37469_4_845_USD__JV_FS_PR_EX_RATES_DATUM_REC_" localSheetId="18">[25]Import!$B$362:$F$362</definedName>
    <definedName name="FS_F_VW_02_37469_4_845_USD__JV_FS_PR_EX_RATES_DATUM_REC_" localSheetId="16">[25]Import!$B$362:$F$362</definedName>
    <definedName name="FS_F_VW_02_37469_4_845_USD__JV_FS_PR_EX_RATES_DATUM_REC_" localSheetId="21">[25]Import!$B$362:$F$362</definedName>
    <definedName name="FS_F_VW_02_37469_4_845_USD__JV_FS_PR_EX_RATES_DATUM_REC_" localSheetId="20">[25]Import!$B$362:$F$362</definedName>
    <definedName name="FS_F_VW_02_37469_4_845_USD__JV_FS_PR_EX_RATES_DATUM_REC_">[24]Import!$B$362:$F$362</definedName>
    <definedName name="FS_F_VW_02_37469_4_845_VW__JV_FS_BIDDERS_" localSheetId="18">[11]Import!$B$457:$L$457</definedName>
    <definedName name="FS_F_VW_02_37469_4_845_VW__JV_FS_BIDDERS_" localSheetId="16">[11]Import!$B$457:$L$457</definedName>
    <definedName name="FS_F_VW_02_37469_4_845_VW__JV_FS_BIDDERS_" localSheetId="21">[11]Import!$B$457:$L$457</definedName>
    <definedName name="FS_F_VW_02_37469_4_845_VW__JV_FS_BIDDERS_" localSheetId="20">[11]Import!$B$457:$L$457</definedName>
    <definedName name="FS_F_VW_02_37469_4_845_VW__JV_FS_BIDDERS_">[10]Import!$B$457:$L$457</definedName>
    <definedName name="FS_F_VW_02_37469_4_EUR_12686__JV_FS_PR_EX_RATES_DATUM_COMP_" localSheetId="18">[11]Import!$B$261:$F$261</definedName>
    <definedName name="FS_F_VW_02_37469_4_EUR_12686__JV_FS_PR_EX_RATES_DATUM_COMP_" localSheetId="16">[11]Import!$B$261:$F$261</definedName>
    <definedName name="FS_F_VW_02_37469_4_EUR_12686__JV_FS_PR_EX_RATES_DATUM_COMP_" localSheetId="21">[11]Import!$B$261:$F$261</definedName>
    <definedName name="FS_F_VW_02_37469_4_EUR_12686__JV_FS_PR_EX_RATES_DATUM_COMP_" localSheetId="20">[11]Import!$B$261:$F$261</definedName>
    <definedName name="FS_F_VW_02_37469_4_EUR_12686__JV_FS_PR_EX_RATES_DATUM_COMP_">[10]Import!$B$261:$F$261</definedName>
    <definedName name="FS_F_VW_02_37469_4_EUR_13362__JV_FS_PR_EX_RATES_DATUM_COMP_" localSheetId="18">[11]Import!$B$251:$F$251</definedName>
    <definedName name="FS_F_VW_02_37469_4_EUR_13362__JV_FS_PR_EX_RATES_DATUM_COMP_" localSheetId="16">[11]Import!$B$251:$F$251</definedName>
    <definedName name="FS_F_VW_02_37469_4_EUR_13362__JV_FS_PR_EX_RATES_DATUM_COMP_" localSheetId="21">[11]Import!$B$251:$F$251</definedName>
    <definedName name="FS_F_VW_02_37469_4_EUR_13362__JV_FS_PR_EX_RATES_DATUM_COMP_" localSheetId="20">[11]Import!$B$251:$F$251</definedName>
    <definedName name="FS_F_VW_02_37469_4_EUR_13362__JV_FS_PR_EX_RATES_DATUM_COMP_">[10]Import!$B$251:$F$251</definedName>
    <definedName name="FS_F_VW_02_37469_4_EUR_17631__JV_FS_PR_EX_RATES_DATUM_COMP_" localSheetId="18">[11]Import!$B$249:$F$249</definedName>
    <definedName name="FS_F_VW_02_37469_4_EUR_17631__JV_FS_PR_EX_RATES_DATUM_COMP_" localSheetId="16">[11]Import!$B$249:$F$249</definedName>
    <definedName name="FS_F_VW_02_37469_4_EUR_17631__JV_FS_PR_EX_RATES_DATUM_COMP_" localSheetId="21">[11]Import!$B$249:$F$249</definedName>
    <definedName name="FS_F_VW_02_37469_4_EUR_17631__JV_FS_PR_EX_RATES_DATUM_COMP_" localSheetId="20">[11]Import!$B$249:$F$249</definedName>
    <definedName name="FS_F_VW_02_37469_4_EUR_17631__JV_FS_PR_EX_RATES_DATUM_COMP_">[10]Import!$B$249:$F$249</definedName>
    <definedName name="FS_F_VW_02_37469_4_EUR_190__JV_FS_PR_EX_RATES_DATUM_COMP_" localSheetId="18">[11]Import!$B$246:$F$246</definedName>
    <definedName name="FS_F_VW_02_37469_4_EUR_190__JV_FS_PR_EX_RATES_DATUM_COMP_" localSheetId="16">[11]Import!$B$246:$F$246</definedName>
    <definedName name="FS_F_VW_02_37469_4_EUR_190__JV_FS_PR_EX_RATES_DATUM_COMP_" localSheetId="21">[11]Import!$B$246:$F$246</definedName>
    <definedName name="FS_F_VW_02_37469_4_EUR_190__JV_FS_PR_EX_RATES_DATUM_COMP_" localSheetId="20">[11]Import!$B$246:$F$246</definedName>
    <definedName name="FS_F_VW_02_37469_4_EUR_190__JV_FS_PR_EX_RATES_DATUM_COMP_">[10]Import!$B$246:$F$246</definedName>
    <definedName name="FS_F_VW_02_37469_4_EUR_20505__JV_FS_PR_EX_RATES_DATUM_COMP_" localSheetId="18">[11]Import!$B$262:$F$262</definedName>
    <definedName name="FS_F_VW_02_37469_4_EUR_20505__JV_FS_PR_EX_RATES_DATUM_COMP_" localSheetId="16">[11]Import!$B$262:$F$262</definedName>
    <definedName name="FS_F_VW_02_37469_4_EUR_20505__JV_FS_PR_EX_RATES_DATUM_COMP_" localSheetId="21">[11]Import!$B$262:$F$262</definedName>
    <definedName name="FS_F_VW_02_37469_4_EUR_20505__JV_FS_PR_EX_RATES_DATUM_COMP_" localSheetId="20">[11]Import!$B$262:$F$262</definedName>
    <definedName name="FS_F_VW_02_37469_4_EUR_20505__JV_FS_PR_EX_RATES_DATUM_COMP_">[10]Import!$B$262:$F$262</definedName>
    <definedName name="FS_F_VW_02_37469_4_EUR_261__JV_FS_PR_EX_RATES_DATUM_COMP_" localSheetId="18">[11]Import!$B$255:$F$255</definedName>
    <definedName name="FS_F_VW_02_37469_4_EUR_261__JV_FS_PR_EX_RATES_DATUM_COMP_" localSheetId="16">[11]Import!$B$255:$F$255</definedName>
    <definedName name="FS_F_VW_02_37469_4_EUR_261__JV_FS_PR_EX_RATES_DATUM_COMP_" localSheetId="21">[11]Import!$B$255:$F$255</definedName>
    <definedName name="FS_F_VW_02_37469_4_EUR_261__JV_FS_PR_EX_RATES_DATUM_COMP_" localSheetId="20">[11]Import!$B$255:$F$255</definedName>
    <definedName name="FS_F_VW_02_37469_4_EUR_261__JV_FS_PR_EX_RATES_DATUM_COMP_">[10]Import!$B$255:$F$255</definedName>
    <definedName name="FS_F_VW_02_37469_4_EUR_26946__JV_FS_PR_EX_RATES_DATUM_COMP_" localSheetId="18">[11]Import!$B$263:$F$263</definedName>
    <definedName name="FS_F_VW_02_37469_4_EUR_26946__JV_FS_PR_EX_RATES_DATUM_COMP_" localSheetId="16">[11]Import!$B$263:$F$263</definedName>
    <definedName name="FS_F_VW_02_37469_4_EUR_26946__JV_FS_PR_EX_RATES_DATUM_COMP_" localSheetId="21">[11]Import!$B$263:$F$263</definedName>
    <definedName name="FS_F_VW_02_37469_4_EUR_26946__JV_FS_PR_EX_RATES_DATUM_COMP_" localSheetId="20">[11]Import!$B$263:$F$263</definedName>
    <definedName name="FS_F_VW_02_37469_4_EUR_26946__JV_FS_PR_EX_RATES_DATUM_COMP_">[10]Import!$B$263:$F$263</definedName>
    <definedName name="FS_F_VW_02_37469_4_EUR_359__JV_FS_PR_EX_RATES_DATUM_COMP_" localSheetId="18">[11]Import!$B$253:$F$253</definedName>
    <definedName name="FS_F_VW_02_37469_4_EUR_359__JV_FS_PR_EX_RATES_DATUM_COMP_" localSheetId="16">[11]Import!$B$253:$F$253</definedName>
    <definedName name="FS_F_VW_02_37469_4_EUR_359__JV_FS_PR_EX_RATES_DATUM_COMP_" localSheetId="21">[11]Import!$B$253:$F$253</definedName>
    <definedName name="FS_F_VW_02_37469_4_EUR_359__JV_FS_PR_EX_RATES_DATUM_COMP_" localSheetId="20">[11]Import!$B$253:$F$253</definedName>
    <definedName name="FS_F_VW_02_37469_4_EUR_359__JV_FS_PR_EX_RATES_DATUM_COMP_">[10]Import!$B$253:$F$253</definedName>
    <definedName name="FS_F_VW_02_37469_4_EUR_37525__JV_FS_PR_EX_RATES_DATUM_COMP_" localSheetId="18">[11]Import!$B$264:$F$264</definedName>
    <definedName name="FS_F_VW_02_37469_4_EUR_37525__JV_FS_PR_EX_RATES_DATUM_COMP_" localSheetId="16">[11]Import!$B$264:$F$264</definedName>
    <definedName name="FS_F_VW_02_37469_4_EUR_37525__JV_FS_PR_EX_RATES_DATUM_COMP_" localSheetId="21">[11]Import!$B$264:$F$264</definedName>
    <definedName name="FS_F_VW_02_37469_4_EUR_37525__JV_FS_PR_EX_RATES_DATUM_COMP_" localSheetId="20">[11]Import!$B$264:$F$264</definedName>
    <definedName name="FS_F_VW_02_37469_4_EUR_37525__JV_FS_PR_EX_RATES_DATUM_COMP_">[10]Import!$B$264:$F$264</definedName>
    <definedName name="FS_F_VW_02_37469_4_EUR_41464__JV_FS_PR_EX_RATES_DATUM_COMP_" localSheetId="18">[11]Import!$B$247:$F$247</definedName>
    <definedName name="FS_F_VW_02_37469_4_EUR_41464__JV_FS_PR_EX_RATES_DATUM_COMP_" localSheetId="16">[11]Import!$B$247:$F$247</definedName>
    <definedName name="FS_F_VW_02_37469_4_EUR_41464__JV_FS_PR_EX_RATES_DATUM_COMP_" localSheetId="21">[11]Import!$B$247:$F$247</definedName>
    <definedName name="FS_F_VW_02_37469_4_EUR_41464__JV_FS_PR_EX_RATES_DATUM_COMP_" localSheetId="20">[11]Import!$B$247:$F$247</definedName>
    <definedName name="FS_F_VW_02_37469_4_EUR_41464__JV_FS_PR_EX_RATES_DATUM_COMP_">[10]Import!$B$247:$F$247</definedName>
    <definedName name="FS_F_VW_02_37469_4_EUR_5083__JV_FS_PR_EX_RATES_DATUM_COMP_" localSheetId="18">[11]Import!$B$248:$F$248</definedName>
    <definedName name="FS_F_VW_02_37469_4_EUR_5083__JV_FS_PR_EX_RATES_DATUM_COMP_" localSheetId="16">[11]Import!$B$248:$F$248</definedName>
    <definedName name="FS_F_VW_02_37469_4_EUR_5083__JV_FS_PR_EX_RATES_DATUM_COMP_" localSheetId="21">[11]Import!$B$248:$F$248</definedName>
    <definedName name="FS_F_VW_02_37469_4_EUR_5083__JV_FS_PR_EX_RATES_DATUM_COMP_" localSheetId="20">[11]Import!$B$248:$F$248</definedName>
    <definedName name="FS_F_VW_02_37469_4_EUR_5083__JV_FS_PR_EX_RATES_DATUM_COMP_">[10]Import!$B$248:$F$248</definedName>
    <definedName name="FS_F_VW_02_37469_4_EUR_51506__JV_FS_PR_EX_RATES_DATUM_COMP_" localSheetId="18">[11]Import!$B$252:$F$252</definedName>
    <definedName name="FS_F_VW_02_37469_4_EUR_51506__JV_FS_PR_EX_RATES_DATUM_COMP_" localSheetId="16">[11]Import!$B$252:$F$252</definedName>
    <definedName name="FS_F_VW_02_37469_4_EUR_51506__JV_FS_PR_EX_RATES_DATUM_COMP_" localSheetId="21">[11]Import!$B$252:$F$252</definedName>
    <definedName name="FS_F_VW_02_37469_4_EUR_51506__JV_FS_PR_EX_RATES_DATUM_COMP_" localSheetId="20">[11]Import!$B$252:$F$252</definedName>
    <definedName name="FS_F_VW_02_37469_4_EUR_51506__JV_FS_PR_EX_RATES_DATUM_COMP_">[10]Import!$B$252:$F$252</definedName>
    <definedName name="FS_F_VW_02_37469_4_EUR_54824__JV_FS_PR_EX_RATES_DATUM_COMP_" localSheetId="18">[11]Import!$B$265:$F$265</definedName>
    <definedName name="FS_F_VW_02_37469_4_EUR_54824__JV_FS_PR_EX_RATES_DATUM_COMP_" localSheetId="16">[11]Import!$B$265:$F$265</definedName>
    <definedName name="FS_F_VW_02_37469_4_EUR_54824__JV_FS_PR_EX_RATES_DATUM_COMP_" localSheetId="21">[11]Import!$B$265:$F$265</definedName>
    <definedName name="FS_F_VW_02_37469_4_EUR_54824__JV_FS_PR_EX_RATES_DATUM_COMP_" localSheetId="20">[11]Import!$B$265:$F$265</definedName>
    <definedName name="FS_F_VW_02_37469_4_EUR_54824__JV_FS_PR_EX_RATES_DATUM_COMP_">[10]Import!$B$265:$F$265</definedName>
    <definedName name="FS_F_VW_02_37469_4_EUR_6231__JV_FS_PR_EX_RATES_DATUM_COMP_" localSheetId="18">[11]Import!$B$257:$F$257</definedName>
    <definedName name="FS_F_VW_02_37469_4_EUR_6231__JV_FS_PR_EX_RATES_DATUM_COMP_" localSheetId="16">[11]Import!$B$257:$F$257</definedName>
    <definedName name="FS_F_VW_02_37469_4_EUR_6231__JV_FS_PR_EX_RATES_DATUM_COMP_" localSheetId="21">[11]Import!$B$257:$F$257</definedName>
    <definedName name="FS_F_VW_02_37469_4_EUR_6231__JV_FS_PR_EX_RATES_DATUM_COMP_" localSheetId="20">[11]Import!$B$257:$F$257</definedName>
    <definedName name="FS_F_VW_02_37469_4_EUR_6231__JV_FS_PR_EX_RATES_DATUM_COMP_">[10]Import!$B$257:$F$257</definedName>
    <definedName name="FS_F_VW_02_37469_4_EUR_6238__JV_FS_PR_EX_RATES_DATUM_COMP_" localSheetId="18">[11]Import!$B$259:$F$259</definedName>
    <definedName name="FS_F_VW_02_37469_4_EUR_6238__JV_FS_PR_EX_RATES_DATUM_COMP_" localSheetId="16">[11]Import!$B$259:$F$259</definedName>
    <definedName name="FS_F_VW_02_37469_4_EUR_6238__JV_FS_PR_EX_RATES_DATUM_COMP_" localSheetId="21">[11]Import!$B$259:$F$259</definedName>
    <definedName name="FS_F_VW_02_37469_4_EUR_6238__JV_FS_PR_EX_RATES_DATUM_COMP_" localSheetId="20">[11]Import!$B$259:$F$259</definedName>
    <definedName name="FS_F_VW_02_37469_4_EUR_6238__JV_FS_PR_EX_RATES_DATUM_COMP_">[10]Import!$B$259:$F$259</definedName>
    <definedName name="FS_F_VW_02_37469_4_EUR_6270__JV_FS_PR_EX_RATES_DATUM_COMP_" localSheetId="18">[11]Import!$B$254:$F$254</definedName>
    <definedName name="FS_F_VW_02_37469_4_EUR_6270__JV_FS_PR_EX_RATES_DATUM_COMP_" localSheetId="16">[11]Import!$B$254:$F$254</definedName>
    <definedName name="FS_F_VW_02_37469_4_EUR_6270__JV_FS_PR_EX_RATES_DATUM_COMP_" localSheetId="21">[11]Import!$B$254:$F$254</definedName>
    <definedName name="FS_F_VW_02_37469_4_EUR_6270__JV_FS_PR_EX_RATES_DATUM_COMP_" localSheetId="20">[11]Import!$B$254:$F$254</definedName>
    <definedName name="FS_F_VW_02_37469_4_EUR_6270__JV_FS_PR_EX_RATES_DATUM_COMP_">[10]Import!$B$254:$F$254</definedName>
    <definedName name="FS_F_VW_02_37469_4_EUR_6820__JV_FS_PR_EX_RATES_DATUM_COMP_" localSheetId="18">[11]Import!$B$250:$F$250</definedName>
    <definedName name="FS_F_VW_02_37469_4_EUR_6820__JV_FS_PR_EX_RATES_DATUM_COMP_" localSheetId="16">[11]Import!$B$250:$F$250</definedName>
    <definedName name="FS_F_VW_02_37469_4_EUR_6820__JV_FS_PR_EX_RATES_DATUM_COMP_" localSheetId="21">[11]Import!$B$250:$F$250</definedName>
    <definedName name="FS_F_VW_02_37469_4_EUR_6820__JV_FS_PR_EX_RATES_DATUM_COMP_" localSheetId="20">[11]Import!$B$250:$F$250</definedName>
    <definedName name="FS_F_VW_02_37469_4_EUR_6820__JV_FS_PR_EX_RATES_DATUM_COMP_">[10]Import!$B$250:$F$250</definedName>
    <definedName name="FS_F_VW_02_37469_4_EUR_7767__JV_FS_PR_EX_RATES_DATUM_COMP_" localSheetId="18">[11]Import!$B$260:$F$260</definedName>
    <definedName name="FS_F_VW_02_37469_4_EUR_7767__JV_FS_PR_EX_RATES_DATUM_COMP_" localSheetId="16">[11]Import!$B$260:$F$260</definedName>
    <definedName name="FS_F_VW_02_37469_4_EUR_7767__JV_FS_PR_EX_RATES_DATUM_COMP_" localSheetId="21">[11]Import!$B$260:$F$260</definedName>
    <definedName name="FS_F_VW_02_37469_4_EUR_7767__JV_FS_PR_EX_RATES_DATUM_COMP_" localSheetId="20">[11]Import!$B$260:$F$260</definedName>
    <definedName name="FS_F_VW_02_37469_4_EUR_7767__JV_FS_PR_EX_RATES_DATUM_COMP_">[10]Import!$B$260:$F$260</definedName>
    <definedName name="FS_F_VW_02_37469_4_EUR_845__JV_FS_PR_EX_RATES_DATUM_COMP_" localSheetId="18">[11]Import!$B$256:$F$256</definedName>
    <definedName name="FS_F_VW_02_37469_4_EUR_845__JV_FS_PR_EX_RATES_DATUM_COMP_" localSheetId="16">[11]Import!$B$256:$F$256</definedName>
    <definedName name="FS_F_VW_02_37469_4_EUR_845__JV_FS_PR_EX_RATES_DATUM_COMP_" localSheetId="21">[11]Import!$B$256:$F$256</definedName>
    <definedName name="FS_F_VW_02_37469_4_EUR_845__JV_FS_PR_EX_RATES_DATUM_COMP_" localSheetId="20">[11]Import!$B$256:$F$256</definedName>
    <definedName name="FS_F_VW_02_37469_4_EUR_845__JV_FS_PR_EX_RATES_DATUM_COMP_">[10]Import!$B$256:$F$256</definedName>
    <definedName name="FS_F_VW_02_37469_4_USD_12686__JV_FS_PR_EX_RATES_DATUM_COMP_" localSheetId="18">[25]Import!$B$265:$F$265</definedName>
    <definedName name="FS_F_VW_02_37469_4_USD_12686__JV_FS_PR_EX_RATES_DATUM_COMP_" localSheetId="16">[25]Import!$B$265:$F$265</definedName>
    <definedName name="FS_F_VW_02_37469_4_USD_12686__JV_FS_PR_EX_RATES_DATUM_COMP_" localSheetId="21">[25]Import!$B$265:$F$265</definedName>
    <definedName name="FS_F_VW_02_37469_4_USD_12686__JV_FS_PR_EX_RATES_DATUM_COMP_" localSheetId="20">[25]Import!$B$265:$F$265</definedName>
    <definedName name="FS_F_VW_02_37469_4_USD_12686__JV_FS_PR_EX_RATES_DATUM_COMP_">[24]Import!$B$265:$F$265</definedName>
    <definedName name="FS_F_VW_02_37469_4_USD_13362__JV_FS_PR_EX_RATES_DATUM_COMP_" localSheetId="18">[25]Import!$B$247:$F$247</definedName>
    <definedName name="FS_F_VW_02_37469_4_USD_13362__JV_FS_PR_EX_RATES_DATUM_COMP_" localSheetId="16">[25]Import!$B$247:$F$247</definedName>
    <definedName name="FS_F_VW_02_37469_4_USD_13362__JV_FS_PR_EX_RATES_DATUM_COMP_" localSheetId="21">[25]Import!$B$247:$F$247</definedName>
    <definedName name="FS_F_VW_02_37469_4_USD_13362__JV_FS_PR_EX_RATES_DATUM_COMP_" localSheetId="20">[25]Import!$B$247:$F$247</definedName>
    <definedName name="FS_F_VW_02_37469_4_USD_13362__JV_FS_PR_EX_RATES_DATUM_COMP_">[24]Import!$B$247:$F$247</definedName>
    <definedName name="FS_F_VW_02_37469_4_USD_17631__JV_FS_PR_EX_RATES_DATUM_COMP_" localSheetId="18">[25]Import!$B$243:$F$243</definedName>
    <definedName name="FS_F_VW_02_37469_4_USD_17631__JV_FS_PR_EX_RATES_DATUM_COMP_" localSheetId="16">[25]Import!$B$243:$F$243</definedName>
    <definedName name="FS_F_VW_02_37469_4_USD_17631__JV_FS_PR_EX_RATES_DATUM_COMP_" localSheetId="21">[25]Import!$B$243:$F$243</definedName>
    <definedName name="FS_F_VW_02_37469_4_USD_17631__JV_FS_PR_EX_RATES_DATUM_COMP_" localSheetId="20">[25]Import!$B$243:$F$243</definedName>
    <definedName name="FS_F_VW_02_37469_4_USD_17631__JV_FS_PR_EX_RATES_DATUM_COMP_">[24]Import!$B$243:$F$243</definedName>
    <definedName name="FS_F_VW_02_37469_4_USD_190__JV_FS_PR_EX_RATES_DATUM_COMP_" localSheetId="18">[25]Import!$B$237:$F$237</definedName>
    <definedName name="FS_F_VW_02_37469_4_USD_190__JV_FS_PR_EX_RATES_DATUM_COMP_" localSheetId="16">[25]Import!$B$237:$F$237</definedName>
    <definedName name="FS_F_VW_02_37469_4_USD_190__JV_FS_PR_EX_RATES_DATUM_COMP_" localSheetId="21">[25]Import!$B$237:$F$237</definedName>
    <definedName name="FS_F_VW_02_37469_4_USD_190__JV_FS_PR_EX_RATES_DATUM_COMP_" localSheetId="20">[25]Import!$B$237:$F$237</definedName>
    <definedName name="FS_F_VW_02_37469_4_USD_190__JV_FS_PR_EX_RATES_DATUM_COMP_">[24]Import!$B$237:$F$237</definedName>
    <definedName name="FS_F_VW_02_37469_4_USD_20505__JV_FS_PR_EX_RATES_DATUM_COMP_" localSheetId="18">[25]Import!$B$267:$F$267</definedName>
    <definedName name="FS_F_VW_02_37469_4_USD_20505__JV_FS_PR_EX_RATES_DATUM_COMP_" localSheetId="16">[25]Import!$B$267:$F$267</definedName>
    <definedName name="FS_F_VW_02_37469_4_USD_20505__JV_FS_PR_EX_RATES_DATUM_COMP_" localSheetId="21">[25]Import!$B$267:$F$267</definedName>
    <definedName name="FS_F_VW_02_37469_4_USD_20505__JV_FS_PR_EX_RATES_DATUM_COMP_" localSheetId="20">[25]Import!$B$267:$F$267</definedName>
    <definedName name="FS_F_VW_02_37469_4_USD_20505__JV_FS_PR_EX_RATES_DATUM_COMP_">[24]Import!$B$267:$F$267</definedName>
    <definedName name="FS_F_VW_02_37469_4_USD_261__JV_FS_PR_EX_RATES_DATUM_COMP_" localSheetId="18">[25]Import!$B$255:$F$255</definedName>
    <definedName name="FS_F_VW_02_37469_4_USD_261__JV_FS_PR_EX_RATES_DATUM_COMP_" localSheetId="16">[25]Import!$B$255:$F$255</definedName>
    <definedName name="FS_F_VW_02_37469_4_USD_261__JV_FS_PR_EX_RATES_DATUM_COMP_" localSheetId="21">[25]Import!$B$255:$F$255</definedName>
    <definedName name="FS_F_VW_02_37469_4_USD_261__JV_FS_PR_EX_RATES_DATUM_COMP_" localSheetId="20">[25]Import!$B$255:$F$255</definedName>
    <definedName name="FS_F_VW_02_37469_4_USD_261__JV_FS_PR_EX_RATES_DATUM_COMP_">[24]Import!$B$255:$F$255</definedName>
    <definedName name="FS_F_VW_02_37469_4_USD_26946__JV_FS_PR_EX_RATES_DATUM_COMP_" localSheetId="18">[25]Import!$B$269:$F$269</definedName>
    <definedName name="FS_F_VW_02_37469_4_USD_26946__JV_FS_PR_EX_RATES_DATUM_COMP_" localSheetId="16">[25]Import!$B$269:$F$269</definedName>
    <definedName name="FS_F_VW_02_37469_4_USD_26946__JV_FS_PR_EX_RATES_DATUM_COMP_" localSheetId="21">[25]Import!$B$269:$F$269</definedName>
    <definedName name="FS_F_VW_02_37469_4_USD_26946__JV_FS_PR_EX_RATES_DATUM_COMP_" localSheetId="20">[25]Import!$B$269:$F$269</definedName>
    <definedName name="FS_F_VW_02_37469_4_USD_26946__JV_FS_PR_EX_RATES_DATUM_COMP_">[24]Import!$B$269:$F$269</definedName>
    <definedName name="FS_F_VW_02_37469_4_USD_359__JV_FS_PR_EX_RATES_DATUM_COMP_" localSheetId="18">[25]Import!$B$251:$F$251</definedName>
    <definedName name="FS_F_VW_02_37469_4_USD_359__JV_FS_PR_EX_RATES_DATUM_COMP_" localSheetId="16">[25]Import!$B$251:$F$251</definedName>
    <definedName name="FS_F_VW_02_37469_4_USD_359__JV_FS_PR_EX_RATES_DATUM_COMP_" localSheetId="21">[25]Import!$B$251:$F$251</definedName>
    <definedName name="FS_F_VW_02_37469_4_USD_359__JV_FS_PR_EX_RATES_DATUM_COMP_" localSheetId="20">[25]Import!$B$251:$F$251</definedName>
    <definedName name="FS_F_VW_02_37469_4_USD_359__JV_FS_PR_EX_RATES_DATUM_COMP_">[24]Import!$B$251:$F$251</definedName>
    <definedName name="FS_F_VW_02_37469_4_USD_37525__JV_FS_PR_EX_RATES_DATUM_COMP_" localSheetId="18">[25]Import!$B$271:$F$271</definedName>
    <definedName name="FS_F_VW_02_37469_4_USD_37525__JV_FS_PR_EX_RATES_DATUM_COMP_" localSheetId="16">[25]Import!$B$271:$F$271</definedName>
    <definedName name="FS_F_VW_02_37469_4_USD_37525__JV_FS_PR_EX_RATES_DATUM_COMP_" localSheetId="21">[25]Import!$B$271:$F$271</definedName>
    <definedName name="FS_F_VW_02_37469_4_USD_37525__JV_FS_PR_EX_RATES_DATUM_COMP_" localSheetId="20">[25]Import!$B$271:$F$271</definedName>
    <definedName name="FS_F_VW_02_37469_4_USD_37525__JV_FS_PR_EX_RATES_DATUM_COMP_">[24]Import!$B$271:$F$271</definedName>
    <definedName name="FS_F_VW_02_37469_4_USD_41464__JV_FS_PR_EX_RATES_DATUM_COMP_" localSheetId="18">[25]Import!$B$239:$F$239</definedName>
    <definedName name="FS_F_VW_02_37469_4_USD_41464__JV_FS_PR_EX_RATES_DATUM_COMP_" localSheetId="16">[25]Import!$B$239:$F$239</definedName>
    <definedName name="FS_F_VW_02_37469_4_USD_41464__JV_FS_PR_EX_RATES_DATUM_COMP_" localSheetId="21">[25]Import!$B$239:$F$239</definedName>
    <definedName name="FS_F_VW_02_37469_4_USD_41464__JV_FS_PR_EX_RATES_DATUM_COMP_" localSheetId="20">[25]Import!$B$239:$F$239</definedName>
    <definedName name="FS_F_VW_02_37469_4_USD_41464__JV_FS_PR_EX_RATES_DATUM_COMP_">[24]Import!$B$239:$F$239</definedName>
    <definedName name="FS_F_VW_02_37469_4_USD_5083__JV_FS_PR_EX_RATES_DATUM_COMP_" localSheetId="18">[25]Import!$B$241:$F$241</definedName>
    <definedName name="FS_F_VW_02_37469_4_USD_5083__JV_FS_PR_EX_RATES_DATUM_COMP_" localSheetId="16">[25]Import!$B$241:$F$241</definedName>
    <definedName name="FS_F_VW_02_37469_4_USD_5083__JV_FS_PR_EX_RATES_DATUM_COMP_" localSheetId="21">[25]Import!$B$241:$F$241</definedName>
    <definedName name="FS_F_VW_02_37469_4_USD_5083__JV_FS_PR_EX_RATES_DATUM_COMP_" localSheetId="20">[25]Import!$B$241:$F$241</definedName>
    <definedName name="FS_F_VW_02_37469_4_USD_5083__JV_FS_PR_EX_RATES_DATUM_COMP_">[24]Import!$B$241:$F$241</definedName>
    <definedName name="FS_F_VW_02_37469_4_USD_51506__JV_FS_PR_EX_RATES_DATUM_COMP_" localSheetId="18">[25]Import!$B$249:$F$249</definedName>
    <definedName name="FS_F_VW_02_37469_4_USD_51506__JV_FS_PR_EX_RATES_DATUM_COMP_" localSheetId="16">[25]Import!$B$249:$F$249</definedName>
    <definedName name="FS_F_VW_02_37469_4_USD_51506__JV_FS_PR_EX_RATES_DATUM_COMP_" localSheetId="21">[25]Import!$B$249:$F$249</definedName>
    <definedName name="FS_F_VW_02_37469_4_USD_51506__JV_FS_PR_EX_RATES_DATUM_COMP_" localSheetId="20">[25]Import!$B$249:$F$249</definedName>
    <definedName name="FS_F_VW_02_37469_4_USD_51506__JV_FS_PR_EX_RATES_DATUM_COMP_">[24]Import!$B$249:$F$249</definedName>
    <definedName name="FS_F_VW_02_37469_4_USD_54824__JV_FS_PR_EX_RATES_DATUM_COMP_" localSheetId="18">[25]Import!$B$273:$F$273</definedName>
    <definedName name="FS_F_VW_02_37469_4_USD_54824__JV_FS_PR_EX_RATES_DATUM_COMP_" localSheetId="16">[25]Import!$B$273:$F$273</definedName>
    <definedName name="FS_F_VW_02_37469_4_USD_54824__JV_FS_PR_EX_RATES_DATUM_COMP_" localSheetId="21">[25]Import!$B$273:$F$273</definedName>
    <definedName name="FS_F_VW_02_37469_4_USD_54824__JV_FS_PR_EX_RATES_DATUM_COMP_" localSheetId="20">[25]Import!$B$273:$F$273</definedName>
    <definedName name="FS_F_VW_02_37469_4_USD_54824__JV_FS_PR_EX_RATES_DATUM_COMP_">[24]Import!$B$273:$F$273</definedName>
    <definedName name="FS_F_VW_02_37469_4_USD_6231__JV_FS_PR_EX_RATES_DATUM_COMP_" localSheetId="18">[11]Import!$B$258:$F$258</definedName>
    <definedName name="FS_F_VW_02_37469_4_USD_6231__JV_FS_PR_EX_RATES_DATUM_COMP_" localSheetId="16">[11]Import!$B$258:$F$258</definedName>
    <definedName name="FS_F_VW_02_37469_4_USD_6231__JV_FS_PR_EX_RATES_DATUM_COMP_" localSheetId="21">[11]Import!$B$258:$F$258</definedName>
    <definedName name="FS_F_VW_02_37469_4_USD_6231__JV_FS_PR_EX_RATES_DATUM_COMP_" localSheetId="20">[11]Import!$B$258:$F$258</definedName>
    <definedName name="FS_F_VW_02_37469_4_USD_6231__JV_FS_PR_EX_RATES_DATUM_COMP_">[10]Import!$B$258:$F$258</definedName>
    <definedName name="FS_F_VW_02_37469_4_USD_6238__JV_FS_PR_EX_RATES_DATUM_COMP_" localSheetId="18">[25]Import!$B$261:$F$261</definedName>
    <definedName name="FS_F_VW_02_37469_4_USD_6238__JV_FS_PR_EX_RATES_DATUM_COMP_" localSheetId="16">[25]Import!$B$261:$F$261</definedName>
    <definedName name="FS_F_VW_02_37469_4_USD_6238__JV_FS_PR_EX_RATES_DATUM_COMP_" localSheetId="21">[25]Import!$B$261:$F$261</definedName>
    <definedName name="FS_F_VW_02_37469_4_USD_6238__JV_FS_PR_EX_RATES_DATUM_COMP_" localSheetId="20">[25]Import!$B$261:$F$261</definedName>
    <definedName name="FS_F_VW_02_37469_4_USD_6238__JV_FS_PR_EX_RATES_DATUM_COMP_">[24]Import!$B$261:$F$261</definedName>
    <definedName name="FS_F_VW_02_37469_4_USD_6270__JV_FS_PR_EX_RATES_DATUM_COMP_" localSheetId="18">[25]Import!$B$253:$F$253</definedName>
    <definedName name="FS_F_VW_02_37469_4_USD_6270__JV_FS_PR_EX_RATES_DATUM_COMP_" localSheetId="16">[25]Import!$B$253:$F$253</definedName>
    <definedName name="FS_F_VW_02_37469_4_USD_6270__JV_FS_PR_EX_RATES_DATUM_COMP_" localSheetId="21">[25]Import!$B$253:$F$253</definedName>
    <definedName name="FS_F_VW_02_37469_4_USD_6270__JV_FS_PR_EX_RATES_DATUM_COMP_" localSheetId="20">[25]Import!$B$253:$F$253</definedName>
    <definedName name="FS_F_VW_02_37469_4_USD_6270__JV_FS_PR_EX_RATES_DATUM_COMP_">[24]Import!$B$253:$F$253</definedName>
    <definedName name="FS_F_VW_02_37469_4_USD_6820__JV_FS_PR_EX_RATES_DATUM_COMP_" localSheetId="18">[25]Import!$B$245:$F$245</definedName>
    <definedName name="FS_F_VW_02_37469_4_USD_6820__JV_FS_PR_EX_RATES_DATUM_COMP_" localSheetId="16">[25]Import!$B$245:$F$245</definedName>
    <definedName name="FS_F_VW_02_37469_4_USD_6820__JV_FS_PR_EX_RATES_DATUM_COMP_" localSheetId="21">[25]Import!$B$245:$F$245</definedName>
    <definedName name="FS_F_VW_02_37469_4_USD_6820__JV_FS_PR_EX_RATES_DATUM_COMP_" localSheetId="20">[25]Import!$B$245:$F$245</definedName>
    <definedName name="FS_F_VW_02_37469_4_USD_6820__JV_FS_PR_EX_RATES_DATUM_COMP_">[24]Import!$B$245:$F$245</definedName>
    <definedName name="FS_F_VW_02_37469_4_USD_7767__JV_FS_PR_EX_RATES_DATUM_COMP_" localSheetId="18">[25]Import!$B$263:$F$263</definedName>
    <definedName name="FS_F_VW_02_37469_4_USD_7767__JV_FS_PR_EX_RATES_DATUM_COMP_" localSheetId="16">[25]Import!$B$263:$F$263</definedName>
    <definedName name="FS_F_VW_02_37469_4_USD_7767__JV_FS_PR_EX_RATES_DATUM_COMP_" localSheetId="21">[25]Import!$B$263:$F$263</definedName>
    <definedName name="FS_F_VW_02_37469_4_USD_7767__JV_FS_PR_EX_RATES_DATUM_COMP_" localSheetId="20">[25]Import!$B$263:$F$263</definedName>
    <definedName name="FS_F_VW_02_37469_4_USD_7767__JV_FS_PR_EX_RATES_DATUM_COMP_">[24]Import!$B$263:$F$263</definedName>
    <definedName name="FS_F_VW_02_37469_4_USD_845__JV_FS_PR_EX_RATES_DATUM_COMP_" localSheetId="18">[25]Import!$B$257:$F$257</definedName>
    <definedName name="FS_F_VW_02_37469_4_USD_845__JV_FS_PR_EX_RATES_DATUM_COMP_" localSheetId="16">[25]Import!$B$257:$F$257</definedName>
    <definedName name="FS_F_VW_02_37469_4_USD_845__JV_FS_PR_EX_RATES_DATUM_COMP_" localSheetId="21">[25]Import!$B$257:$F$257</definedName>
    <definedName name="FS_F_VW_02_37469_4_USD_845__JV_FS_PR_EX_RATES_DATUM_COMP_" localSheetId="20">[25]Import!$B$257:$F$257</definedName>
    <definedName name="FS_F_VW_02_37469_4_USD_845__JV_FS_PR_EX_RATES_DATUM_COMP_">[24]Import!$B$257:$F$257</definedName>
    <definedName name="FS_F_VW_02_37469_5__FS_NEUTEILE_" localSheetId="18">[11]Import!$B$58:$D$58</definedName>
    <definedName name="FS_F_VW_02_37469_5__FS_NEUTEILE_" localSheetId="16">[11]Import!$B$58:$D$58</definedName>
    <definedName name="FS_F_VW_02_37469_5__FS_NEUTEILE_" localSheetId="21">[11]Import!$B$58:$D$58</definedName>
    <definedName name="FS_F_VW_02_37469_5__FS_NEUTEILE_" localSheetId="20">[11]Import!$B$58:$D$58</definedName>
    <definedName name="FS_F_VW_02_37469_5__FS_NEUTEILE_">[10]Import!$B$58:$D$58</definedName>
    <definedName name="FS_F_VW_02_37469_5__JV_FS_PRAESENTATIONEN_" localSheetId="18">[11]Import!$B$10:$AN$10</definedName>
    <definedName name="FS_F_VW_02_37469_5__JV_FS_PRAESENTATIONEN_" localSheetId="16">[11]Import!$B$10:$AN$10</definedName>
    <definedName name="FS_F_VW_02_37469_5__JV_FS_PRAESENTATIONEN_" localSheetId="21">[11]Import!$B$10:$AN$10</definedName>
    <definedName name="FS_F_VW_02_37469_5__JV_FS_PRAESENTATIONEN_" localSheetId="20">[11]Import!$B$10:$AN$10</definedName>
    <definedName name="FS_F_VW_02_37469_5__JV_FS_PRAESENTATIONEN_">[10]Import!$B$10:$AN$10</definedName>
    <definedName name="FS_F_VW_02_37469_5_11__JV_FS_BEDARFE_" localSheetId="18">[11]Import!$B$48:$E$48</definedName>
    <definedName name="FS_F_VW_02_37469_5_11__JV_FS_BEDARFE_" localSheetId="16">[11]Import!$B$48:$E$48</definedName>
    <definedName name="FS_F_VW_02_37469_5_11__JV_FS_BEDARFE_" localSheetId="21">[11]Import!$B$48:$E$48</definedName>
    <definedName name="FS_F_VW_02_37469_5_11__JV_FS_BEDARFE_" localSheetId="20">[11]Import!$B$48:$E$48</definedName>
    <definedName name="FS_F_VW_02_37469_5_11__JV_FS_BEDARFE_">[10]Import!$B$48:$E$48</definedName>
    <definedName name="FS_F_VW_02_37469_5_11_20505__JV_FS_BEDARFE_PREISE_QUOTE_" localSheetId="18">[11]Import!$B$36:$L$36</definedName>
    <definedName name="FS_F_VW_02_37469_5_11_20505__JV_FS_BEDARFE_PREISE_QUOTE_" localSheetId="16">[11]Import!$B$36:$L$36</definedName>
    <definedName name="FS_F_VW_02_37469_5_11_20505__JV_FS_BEDARFE_PREISE_QUOTE_" localSheetId="21">[11]Import!$B$36:$L$36</definedName>
    <definedName name="FS_F_VW_02_37469_5_11_20505__JV_FS_BEDARFE_PREISE_QUOTE_" localSheetId="20">[11]Import!$B$36:$L$36</definedName>
    <definedName name="FS_F_VW_02_37469_5_11_20505__JV_FS_BEDARFE_PREISE_QUOTE_">[10]Import!$B$36:$L$36</definedName>
    <definedName name="FS_F_VW_02_37469_5_11_261__JV_FS_BEDARFE_PREISE_QUOTE_" localSheetId="18">[11]Import!$B$34:$L$34</definedName>
    <definedName name="FS_F_VW_02_37469_5_11_261__JV_FS_BEDARFE_PREISE_QUOTE_" localSheetId="16">[11]Import!$B$34:$L$34</definedName>
    <definedName name="FS_F_VW_02_37469_5_11_261__JV_FS_BEDARFE_PREISE_QUOTE_" localSheetId="21">[11]Import!$B$34:$L$34</definedName>
    <definedName name="FS_F_VW_02_37469_5_11_261__JV_FS_BEDARFE_PREISE_QUOTE_" localSheetId="20">[11]Import!$B$34:$L$34</definedName>
    <definedName name="FS_F_VW_02_37469_5_11_261__JV_FS_BEDARFE_PREISE_QUOTE_">[10]Import!$B$34:$L$34</definedName>
    <definedName name="FS_F_VW_02_37469_5_11_6231__JV_FS_BEDARFE_PREISE_QUOTE_" localSheetId="18">[11]Import!$B$35:$L$35</definedName>
    <definedName name="FS_F_VW_02_37469_5_11_6231__JV_FS_BEDARFE_PREISE_QUOTE_" localSheetId="16">[11]Import!$B$35:$L$35</definedName>
    <definedName name="FS_F_VW_02_37469_5_11_6231__JV_FS_BEDARFE_PREISE_QUOTE_" localSheetId="21">[11]Import!$B$35:$L$35</definedName>
    <definedName name="FS_F_VW_02_37469_5_11_6231__JV_FS_BEDARFE_PREISE_QUOTE_" localSheetId="20">[11]Import!$B$35:$L$35</definedName>
    <definedName name="FS_F_VW_02_37469_5_11_6231__JV_FS_BEDARFE_PREISE_QUOTE_">[10]Import!$B$35:$L$35</definedName>
    <definedName name="FS_F_VW_02_37469_5_12686_EUR__JV_FS_PR_EX_RATES_DATUM_REC_" localSheetId="18">[11]Import!$B$377:$F$377</definedName>
    <definedName name="FS_F_VW_02_37469_5_12686_EUR__JV_FS_PR_EX_RATES_DATUM_REC_" localSheetId="16">[11]Import!$B$377:$F$377</definedName>
    <definedName name="FS_F_VW_02_37469_5_12686_EUR__JV_FS_PR_EX_RATES_DATUM_REC_" localSheetId="21">[11]Import!$B$377:$F$377</definedName>
    <definedName name="FS_F_VW_02_37469_5_12686_EUR__JV_FS_PR_EX_RATES_DATUM_REC_" localSheetId="20">[11]Import!$B$377:$F$377</definedName>
    <definedName name="FS_F_VW_02_37469_5_12686_EUR__JV_FS_PR_EX_RATES_DATUM_REC_">[10]Import!$B$377:$F$377</definedName>
    <definedName name="FS_F_VW_02_37469_5_12686_VW__JV_FS_BIDDERS_" localSheetId="18">[11]Import!$B$480:$L$480</definedName>
    <definedName name="FS_F_VW_02_37469_5_12686_VW__JV_FS_BIDDERS_" localSheetId="16">[11]Import!$B$480:$L$480</definedName>
    <definedName name="FS_F_VW_02_37469_5_12686_VW__JV_FS_BIDDERS_" localSheetId="21">[11]Import!$B$480:$L$480</definedName>
    <definedName name="FS_F_VW_02_37469_5_12686_VW__JV_FS_BIDDERS_" localSheetId="20">[11]Import!$B$480:$L$480</definedName>
    <definedName name="FS_F_VW_02_37469_5_12686_VW__JV_FS_BIDDERS_">[10]Import!$B$480:$L$480</definedName>
    <definedName name="FS_F_VW_02_37469_5_13362_EUR__JV_FS_PR_EX_RATES_DATUM_REC_" localSheetId="18">[11]Import!$B$378:$F$378</definedName>
    <definedName name="FS_F_VW_02_37469_5_13362_EUR__JV_FS_PR_EX_RATES_DATUM_REC_" localSheetId="16">[11]Import!$B$378:$F$378</definedName>
    <definedName name="FS_F_VW_02_37469_5_13362_EUR__JV_FS_PR_EX_RATES_DATUM_REC_" localSheetId="21">[11]Import!$B$378:$F$378</definedName>
    <definedName name="FS_F_VW_02_37469_5_13362_EUR__JV_FS_PR_EX_RATES_DATUM_REC_" localSheetId="20">[11]Import!$B$378:$F$378</definedName>
    <definedName name="FS_F_VW_02_37469_5_13362_EUR__JV_FS_PR_EX_RATES_DATUM_REC_">[10]Import!$B$378:$F$378</definedName>
    <definedName name="FS_F_VW_02_37469_5_13362_MX__JV_FS_BIDDERS_" localSheetId="18">[11]Import!$B$477:$L$477</definedName>
    <definedName name="FS_F_VW_02_37469_5_13362_MX__JV_FS_BIDDERS_" localSheetId="16">[11]Import!$B$477:$L$477</definedName>
    <definedName name="FS_F_VW_02_37469_5_13362_MX__JV_FS_BIDDERS_" localSheetId="21">[11]Import!$B$477:$L$477</definedName>
    <definedName name="FS_F_VW_02_37469_5_13362_MX__JV_FS_BIDDERS_" localSheetId="20">[11]Import!$B$477:$L$477</definedName>
    <definedName name="FS_F_VW_02_37469_5_13362_MX__JV_FS_BIDDERS_">[10]Import!$B$477:$L$477</definedName>
    <definedName name="FS_F_VW_02_37469_5_17631_EUR__JV_FS_PR_EX_RATES_DATUM_REC_" localSheetId="18">[11]Import!$B$379:$F$379</definedName>
    <definedName name="FS_F_VW_02_37469_5_17631_EUR__JV_FS_PR_EX_RATES_DATUM_REC_" localSheetId="16">[11]Import!$B$379:$F$379</definedName>
    <definedName name="FS_F_VW_02_37469_5_17631_EUR__JV_FS_PR_EX_RATES_DATUM_REC_" localSheetId="21">[11]Import!$B$379:$F$379</definedName>
    <definedName name="FS_F_VW_02_37469_5_17631_EUR__JV_FS_PR_EX_RATES_DATUM_REC_" localSheetId="20">[11]Import!$B$379:$F$379</definedName>
    <definedName name="FS_F_VW_02_37469_5_17631_EUR__JV_FS_PR_EX_RATES_DATUM_REC_">[10]Import!$B$379:$F$379</definedName>
    <definedName name="FS_F_VW_02_37469_5_17631_JP__JV_FS_BIDDERS_" localSheetId="18">[11]Import!$B$469:$L$469</definedName>
    <definedName name="FS_F_VW_02_37469_5_17631_JP__JV_FS_BIDDERS_" localSheetId="16">[11]Import!$B$469:$L$469</definedName>
    <definedName name="FS_F_VW_02_37469_5_17631_JP__JV_FS_BIDDERS_" localSheetId="21">[11]Import!$B$469:$L$469</definedName>
    <definedName name="FS_F_VW_02_37469_5_17631_JP__JV_FS_BIDDERS_" localSheetId="20">[11]Import!$B$469:$L$469</definedName>
    <definedName name="FS_F_VW_02_37469_5_17631_JP__JV_FS_BIDDERS_">[10]Import!$B$469:$L$469</definedName>
    <definedName name="FS_F_VW_02_37469_5_190_BX__JV_FS_BIDDERS_" localSheetId="18">[11]Import!$B$473:$L$473</definedName>
    <definedName name="FS_F_VW_02_37469_5_190_BX__JV_FS_BIDDERS_" localSheetId="16">[11]Import!$B$473:$L$473</definedName>
    <definedName name="FS_F_VW_02_37469_5_190_BX__JV_FS_BIDDERS_" localSheetId="21">[11]Import!$B$473:$L$473</definedName>
    <definedName name="FS_F_VW_02_37469_5_190_BX__JV_FS_BIDDERS_" localSheetId="20">[11]Import!$B$473:$L$473</definedName>
    <definedName name="FS_F_VW_02_37469_5_190_BX__JV_FS_BIDDERS_">[10]Import!$B$473:$L$473</definedName>
    <definedName name="FS_F_VW_02_37469_5_190_EUR__JV_FS_PR_EX_RATES_DATUM_REC_" localSheetId="18">[11]Import!$B$367:$F$367</definedName>
    <definedName name="FS_F_VW_02_37469_5_190_EUR__JV_FS_PR_EX_RATES_DATUM_REC_" localSheetId="16">[11]Import!$B$367:$F$367</definedName>
    <definedName name="FS_F_VW_02_37469_5_190_EUR__JV_FS_PR_EX_RATES_DATUM_REC_" localSheetId="21">[11]Import!$B$367:$F$367</definedName>
    <definedName name="FS_F_VW_02_37469_5_190_EUR__JV_FS_PR_EX_RATES_DATUM_REC_" localSheetId="20">[11]Import!$B$367:$F$367</definedName>
    <definedName name="FS_F_VW_02_37469_5_190_EUR__JV_FS_PR_EX_RATES_DATUM_REC_">[10]Import!$B$367:$F$367</definedName>
    <definedName name="FS_F_VW_02_37469_5_20505__JV_FS_ANGEBOTSUEBERSICHT_" localSheetId="18">[11]Import!$B$80:$D$80</definedName>
    <definedName name="FS_F_VW_02_37469_5_20505__JV_FS_ANGEBOTSUEBERSICHT_" localSheetId="16">[11]Import!$B$80:$D$80</definedName>
    <definedName name="FS_F_VW_02_37469_5_20505__JV_FS_ANGEBOTSUEBERSICHT_" localSheetId="21">[11]Import!$B$80:$D$80</definedName>
    <definedName name="FS_F_VW_02_37469_5_20505__JV_FS_ANGEBOTSUEBERSICHT_" localSheetId="20">[11]Import!$B$80:$D$80</definedName>
    <definedName name="FS_F_VW_02_37469_5_20505__JV_FS_ANGEBOTSUEBERSICHT_">[10]Import!$B$80:$D$80</definedName>
    <definedName name="FS_F_VW_02_37469_5_20505__JV_FS_AVG_PRICE_" localSheetId="18">[11]Import!$B$108:$F$108</definedName>
    <definedName name="FS_F_VW_02_37469_5_20505__JV_FS_AVG_PRICE_" localSheetId="16">[11]Import!$B$108:$F$108</definedName>
    <definedName name="FS_F_VW_02_37469_5_20505__JV_FS_AVG_PRICE_" localSheetId="21">[11]Import!$B$108:$F$108</definedName>
    <definedName name="FS_F_VW_02_37469_5_20505__JV_FS_AVG_PRICE_" localSheetId="20">[11]Import!$B$108:$F$108</definedName>
    <definedName name="FS_F_VW_02_37469_5_20505__JV_FS_AVG_PRICE_">[10]Import!$B$108:$F$108</definedName>
    <definedName name="FS_F_VW_02_37469_5_20505__JV_FS_BWERTSHEET_" localSheetId="18">[11]Import!$B$183:$AH$183</definedName>
    <definedName name="FS_F_VW_02_37469_5_20505__JV_FS_BWERTSHEET_" localSheetId="16">[11]Import!$B$183:$AH$183</definedName>
    <definedName name="FS_F_VW_02_37469_5_20505__JV_FS_BWERTSHEET_" localSheetId="21">[11]Import!$B$183:$AH$183</definedName>
    <definedName name="FS_F_VW_02_37469_5_20505__JV_FS_BWERTSHEET_" localSheetId="20">[11]Import!$B$183:$AH$183</definedName>
    <definedName name="FS_F_VW_02_37469_5_20505__JV_FS_BWERTSHEET_">[10]Import!$B$183:$AH$183</definedName>
    <definedName name="FS_F_VW_02_37469_5_20505__JV_FS_COMPARISON_" localSheetId="18">[11]Import!$B$143:$S$143</definedName>
    <definedName name="FS_F_VW_02_37469_5_20505__JV_FS_COMPARISON_" localSheetId="16">[11]Import!$B$143:$S$143</definedName>
    <definedName name="FS_F_VW_02_37469_5_20505__JV_FS_COMPARISON_" localSheetId="21">[11]Import!$B$143:$S$143</definedName>
    <definedName name="FS_F_VW_02_37469_5_20505__JV_FS_COMPARISON_" localSheetId="20">[11]Import!$B$143:$S$143</definedName>
    <definedName name="FS_F_VW_02_37469_5_20505__JV_FS_COMPARISON_">[10]Import!$B$143:$S$143</definedName>
    <definedName name="FS_F_VW_02_37469_5_20505__JV_FS_REC_LIEF_" localSheetId="18">[11]Import!$B$566:$P$566</definedName>
    <definedName name="FS_F_VW_02_37469_5_20505__JV_FS_REC_LIEF_" localSheetId="16">[11]Import!$B$566:$P$566</definedName>
    <definedName name="FS_F_VW_02_37469_5_20505__JV_FS_REC_LIEF_" localSheetId="21">[11]Import!$B$566:$P$566</definedName>
    <definedName name="FS_F_VW_02_37469_5_20505__JV_FS_REC_LIEF_" localSheetId="20">[11]Import!$B$566:$P$566</definedName>
    <definedName name="FS_F_VW_02_37469_5_20505__JV_FS_REC_LIEF_">[10]Import!$B$566:$P$566</definedName>
    <definedName name="FS_F_VW_02_37469_5_20505__JV_FS_RV_LTERM_PNACHLASS_" localSheetId="18">[11]Import!$B$163:$X$163</definedName>
    <definedName name="FS_F_VW_02_37469_5_20505__JV_FS_RV_LTERM_PNACHLASS_" localSheetId="16">[11]Import!$B$163:$X$163</definedName>
    <definedName name="FS_F_VW_02_37469_5_20505__JV_FS_RV_LTERM_PNACHLASS_" localSheetId="21">[11]Import!$B$163:$X$163</definedName>
    <definedName name="FS_F_VW_02_37469_5_20505__JV_FS_RV_LTERM_PNACHLASS_" localSheetId="20">[11]Import!$B$163:$X$163</definedName>
    <definedName name="FS_F_VW_02_37469_5_20505__JV_FS_RV_LTERM_PNACHLASS_">[10]Import!$B$163:$X$163</definedName>
    <definedName name="FS_F_VW_02_37469_5_20505_11__JV_FS_REC_" localSheetId="18">[11]Import!$B$543:$Q$543</definedName>
    <definedName name="FS_F_VW_02_37469_5_20505_11__JV_FS_REC_" localSheetId="16">[11]Import!$B$543:$Q$543</definedName>
    <definedName name="FS_F_VW_02_37469_5_20505_11__JV_FS_REC_" localSheetId="21">[11]Import!$B$543:$Q$543</definedName>
    <definedName name="FS_F_VW_02_37469_5_20505_11__JV_FS_REC_" localSheetId="20">[11]Import!$B$543:$Q$543</definedName>
    <definedName name="FS_F_VW_02_37469_5_20505_11__JV_FS_REC_">[10]Import!$B$543:$Q$543</definedName>
    <definedName name="FS_F_VW_02_37469_5_20505_EUR__JV_FS_PR_EX_RATES_DATUM_REC_" localSheetId="18">[11]Import!$B$380:$F$380</definedName>
    <definedName name="FS_F_VW_02_37469_5_20505_EUR__JV_FS_PR_EX_RATES_DATUM_REC_" localSheetId="16">[11]Import!$B$380:$F$380</definedName>
    <definedName name="FS_F_VW_02_37469_5_20505_EUR__JV_FS_PR_EX_RATES_DATUM_REC_" localSheetId="21">[11]Import!$B$380:$F$380</definedName>
    <definedName name="FS_F_VW_02_37469_5_20505_EUR__JV_FS_PR_EX_RATES_DATUM_REC_" localSheetId="20">[11]Import!$B$380:$F$380</definedName>
    <definedName name="FS_F_VW_02_37469_5_20505_EUR__JV_FS_PR_EX_RATES_DATUM_REC_">[10]Import!$B$380:$F$380</definedName>
    <definedName name="FS_F_VW_02_37469_5_20505_VW__JV_FS_BIDDERS_" localSheetId="18">[11]Import!$B$470:$L$470</definedName>
    <definedName name="FS_F_VW_02_37469_5_20505_VW__JV_FS_BIDDERS_" localSheetId="16">[11]Import!$B$470:$L$470</definedName>
    <definedName name="FS_F_VW_02_37469_5_20505_VW__JV_FS_BIDDERS_" localSheetId="21">[11]Import!$B$470:$L$470</definedName>
    <definedName name="FS_F_VW_02_37469_5_20505_VW__JV_FS_BIDDERS_" localSheetId="20">[11]Import!$B$470:$L$470</definedName>
    <definedName name="FS_F_VW_02_37469_5_20505_VW__JV_FS_BIDDERS_">[10]Import!$B$470:$L$470</definedName>
    <definedName name="FS_F_VW_02_37469_5_261__JV_FS_ANGEBOTSUEBERSICHT_" localSheetId="18">[11]Import!$B$82:$D$82</definedName>
    <definedName name="FS_F_VW_02_37469_5_261__JV_FS_ANGEBOTSUEBERSICHT_" localSheetId="16">[11]Import!$B$82:$D$82</definedName>
    <definedName name="FS_F_VW_02_37469_5_261__JV_FS_ANGEBOTSUEBERSICHT_" localSheetId="21">[11]Import!$B$82:$D$82</definedName>
    <definedName name="FS_F_VW_02_37469_5_261__JV_FS_ANGEBOTSUEBERSICHT_" localSheetId="20">[11]Import!$B$82:$D$82</definedName>
    <definedName name="FS_F_VW_02_37469_5_261__JV_FS_ANGEBOTSUEBERSICHT_">[10]Import!$B$82:$D$82</definedName>
    <definedName name="FS_F_VW_02_37469_5_261__JV_FS_AVG_PRICE_" localSheetId="18">[11]Import!$B$105:$F$105</definedName>
    <definedName name="FS_F_VW_02_37469_5_261__JV_FS_AVG_PRICE_" localSheetId="16">[11]Import!$B$105:$F$105</definedName>
    <definedName name="FS_F_VW_02_37469_5_261__JV_FS_AVG_PRICE_" localSheetId="21">[11]Import!$B$105:$F$105</definedName>
    <definedName name="FS_F_VW_02_37469_5_261__JV_FS_AVG_PRICE_" localSheetId="20">[11]Import!$B$105:$F$105</definedName>
    <definedName name="FS_F_VW_02_37469_5_261__JV_FS_AVG_PRICE_">[10]Import!$B$105:$F$105</definedName>
    <definedName name="FS_F_VW_02_37469_5_261__JV_FS_BWERTSHEET_" localSheetId="18">[11]Import!$B$181:$AH$181</definedName>
    <definedName name="FS_F_VW_02_37469_5_261__JV_FS_BWERTSHEET_" localSheetId="16">[11]Import!$B$181:$AH$181</definedName>
    <definedName name="FS_F_VW_02_37469_5_261__JV_FS_BWERTSHEET_" localSheetId="21">[11]Import!$B$181:$AH$181</definedName>
    <definedName name="FS_F_VW_02_37469_5_261__JV_FS_BWERTSHEET_" localSheetId="20">[11]Import!$B$181:$AH$181</definedName>
    <definedName name="FS_F_VW_02_37469_5_261__JV_FS_BWERTSHEET_">[10]Import!$B$181:$AH$181</definedName>
    <definedName name="FS_F_VW_02_37469_5_261__JV_FS_COMPARISON_" localSheetId="18">[11]Import!$B$141:$S$141</definedName>
    <definedName name="FS_F_VW_02_37469_5_261__JV_FS_COMPARISON_" localSheetId="16">[11]Import!$B$141:$S$141</definedName>
    <definedName name="FS_F_VW_02_37469_5_261__JV_FS_COMPARISON_" localSheetId="21">[11]Import!$B$141:$S$141</definedName>
    <definedName name="FS_F_VW_02_37469_5_261__JV_FS_COMPARISON_" localSheetId="20">[11]Import!$B$141:$S$141</definedName>
    <definedName name="FS_F_VW_02_37469_5_261__JV_FS_COMPARISON_">[10]Import!$B$141:$S$141</definedName>
    <definedName name="FS_F_VW_02_37469_5_261__JV_FS_REC_LIEF_" localSheetId="18">[11]Import!$B$564:$P$564</definedName>
    <definedName name="FS_F_VW_02_37469_5_261__JV_FS_REC_LIEF_" localSheetId="16">[11]Import!$B$564:$P$564</definedName>
    <definedName name="FS_F_VW_02_37469_5_261__JV_FS_REC_LIEF_" localSheetId="21">[11]Import!$B$564:$P$564</definedName>
    <definedName name="FS_F_VW_02_37469_5_261__JV_FS_REC_LIEF_" localSheetId="20">[11]Import!$B$564:$P$564</definedName>
    <definedName name="FS_F_VW_02_37469_5_261__JV_FS_REC_LIEF_">[10]Import!$B$564:$P$564</definedName>
    <definedName name="FS_F_VW_02_37469_5_261__JV_FS_RV_LTERM_PNACHLASS_" localSheetId="18">[11]Import!$B$161:$X$161</definedName>
    <definedName name="FS_F_VW_02_37469_5_261__JV_FS_RV_LTERM_PNACHLASS_" localSheetId="16">[11]Import!$B$161:$X$161</definedName>
    <definedName name="FS_F_VW_02_37469_5_261__JV_FS_RV_LTERM_PNACHLASS_" localSheetId="21">[11]Import!$B$161:$X$161</definedName>
    <definedName name="FS_F_VW_02_37469_5_261__JV_FS_RV_LTERM_PNACHLASS_" localSheetId="20">[11]Import!$B$161:$X$161</definedName>
    <definedName name="FS_F_VW_02_37469_5_261__JV_FS_RV_LTERM_PNACHLASS_">[10]Import!$B$161:$X$161</definedName>
    <definedName name="FS_F_VW_02_37469_5_261_11__JV_FS_REC_" localSheetId="18">[11]Import!$B$539:$Q$539</definedName>
    <definedName name="FS_F_VW_02_37469_5_261_11__JV_FS_REC_" localSheetId="16">[11]Import!$B$539:$Q$539</definedName>
    <definedName name="FS_F_VW_02_37469_5_261_11__JV_FS_REC_" localSheetId="21">[11]Import!$B$539:$Q$539</definedName>
    <definedName name="FS_F_VW_02_37469_5_261_11__JV_FS_REC_" localSheetId="20">[11]Import!$B$539:$Q$539</definedName>
    <definedName name="FS_F_VW_02_37469_5_261_11__JV_FS_REC_">[10]Import!$B$539:$Q$539</definedName>
    <definedName name="FS_F_VW_02_37469_5_261_EUR__JV_FS_PR_EX_RATES_DATUM_REC_" localSheetId="18">[11]Import!$B$368:$F$368</definedName>
    <definedName name="FS_F_VW_02_37469_5_261_EUR__JV_FS_PR_EX_RATES_DATUM_REC_" localSheetId="16">[11]Import!$B$368:$F$368</definedName>
    <definedName name="FS_F_VW_02_37469_5_261_EUR__JV_FS_PR_EX_RATES_DATUM_REC_" localSheetId="21">[11]Import!$B$368:$F$368</definedName>
    <definedName name="FS_F_VW_02_37469_5_261_EUR__JV_FS_PR_EX_RATES_DATUM_REC_" localSheetId="20">[11]Import!$B$368:$F$368</definedName>
    <definedName name="FS_F_VW_02_37469_5_261_EUR__JV_FS_PR_EX_RATES_DATUM_REC_">[10]Import!$B$368:$F$368</definedName>
    <definedName name="FS_F_VW_02_37469_5_261_VW__JV_FS_BIDDERS_" localSheetId="18">[11]Import!$B$474:$L$474</definedName>
    <definedName name="FS_F_VW_02_37469_5_261_VW__JV_FS_BIDDERS_" localSheetId="16">[11]Import!$B$474:$L$474</definedName>
    <definedName name="FS_F_VW_02_37469_5_261_VW__JV_FS_BIDDERS_" localSheetId="21">[11]Import!$B$474:$L$474</definedName>
    <definedName name="FS_F_VW_02_37469_5_261_VW__JV_FS_BIDDERS_" localSheetId="20">[11]Import!$B$474:$L$474</definedName>
    <definedName name="FS_F_VW_02_37469_5_261_VW__JV_FS_BIDDERS_">[10]Import!$B$474:$L$474</definedName>
    <definedName name="FS_F_VW_02_37469_5_26946_11__JV_FS_REC_" localSheetId="18">[11]Import!$B$544:$Q$544</definedName>
    <definedName name="FS_F_VW_02_37469_5_26946_11__JV_FS_REC_" localSheetId="16">[11]Import!$B$544:$Q$544</definedName>
    <definedName name="FS_F_VW_02_37469_5_26946_11__JV_FS_REC_" localSheetId="21">[11]Import!$B$544:$Q$544</definedName>
    <definedName name="FS_F_VW_02_37469_5_26946_11__JV_FS_REC_" localSheetId="20">[11]Import!$B$544:$Q$544</definedName>
    <definedName name="FS_F_VW_02_37469_5_26946_11__JV_FS_REC_">[10]Import!$B$544:$Q$544</definedName>
    <definedName name="FS_F_VW_02_37469_5_26946_EUR__JV_FS_PR_EX_RATES_DATUM_REC_" localSheetId="18">[11]Import!$B$381:$F$381</definedName>
    <definedName name="FS_F_VW_02_37469_5_26946_EUR__JV_FS_PR_EX_RATES_DATUM_REC_" localSheetId="16">[11]Import!$B$381:$F$381</definedName>
    <definedName name="FS_F_VW_02_37469_5_26946_EUR__JV_FS_PR_EX_RATES_DATUM_REC_" localSheetId="21">[11]Import!$B$381:$F$381</definedName>
    <definedName name="FS_F_VW_02_37469_5_26946_EUR__JV_FS_PR_EX_RATES_DATUM_REC_" localSheetId="20">[11]Import!$B$381:$F$381</definedName>
    <definedName name="FS_F_VW_02_37469_5_26946_EUR__JV_FS_PR_EX_RATES_DATUM_REC_">[10]Import!$B$381:$F$381</definedName>
    <definedName name="FS_F_VW_02_37469_5_26946_VW__JV_FS_BIDDERS_" localSheetId="18">[11]Import!$B$485:$L$485</definedName>
    <definedName name="FS_F_VW_02_37469_5_26946_VW__JV_FS_BIDDERS_" localSheetId="16">[11]Import!$B$485:$L$485</definedName>
    <definedName name="FS_F_VW_02_37469_5_26946_VW__JV_FS_BIDDERS_" localSheetId="21">[11]Import!$B$485:$L$485</definedName>
    <definedName name="FS_F_VW_02_37469_5_26946_VW__JV_FS_BIDDERS_" localSheetId="20">[11]Import!$B$485:$L$485</definedName>
    <definedName name="FS_F_VW_02_37469_5_26946_VW__JV_FS_BIDDERS_">[10]Import!$B$485:$L$485</definedName>
    <definedName name="FS_F_VW_02_37469_5_359_EUR__JV_FS_PR_EX_RATES_DATUM_REC_" localSheetId="18">[11]Import!$B$369:$F$369</definedName>
    <definedName name="FS_F_VW_02_37469_5_359_EUR__JV_FS_PR_EX_RATES_DATUM_REC_" localSheetId="16">[11]Import!$B$369:$F$369</definedName>
    <definedName name="FS_F_VW_02_37469_5_359_EUR__JV_FS_PR_EX_RATES_DATUM_REC_" localSheetId="21">[11]Import!$B$369:$F$369</definedName>
    <definedName name="FS_F_VW_02_37469_5_359_EUR__JV_FS_PR_EX_RATES_DATUM_REC_" localSheetId="20">[11]Import!$B$369:$F$369</definedName>
    <definedName name="FS_F_VW_02_37469_5_359_EUR__JV_FS_PR_EX_RATES_DATUM_REC_">[10]Import!$B$369:$F$369</definedName>
    <definedName name="FS_F_VW_02_37469_5_359_SK__JV_FS_BIDDERS_" localSheetId="18">[11]Import!$B$468:$L$468</definedName>
    <definedName name="FS_F_VW_02_37469_5_359_SK__JV_FS_BIDDERS_" localSheetId="16">[11]Import!$B$468:$L$468</definedName>
    <definedName name="FS_F_VW_02_37469_5_359_SK__JV_FS_BIDDERS_" localSheetId="21">[11]Import!$B$468:$L$468</definedName>
    <definedName name="FS_F_VW_02_37469_5_359_SK__JV_FS_BIDDERS_" localSheetId="20">[11]Import!$B$468:$L$468</definedName>
    <definedName name="FS_F_VW_02_37469_5_359_SK__JV_FS_BIDDERS_">[10]Import!$B$468:$L$468</definedName>
    <definedName name="FS_F_VW_02_37469_5_37525_EUR__JV_FS_PR_EX_RATES_DATUM_REC_" localSheetId="18">[11]Import!$B$382:$F$382</definedName>
    <definedName name="FS_F_VW_02_37469_5_37525_EUR__JV_FS_PR_EX_RATES_DATUM_REC_" localSheetId="16">[11]Import!$B$382:$F$382</definedName>
    <definedName name="FS_F_VW_02_37469_5_37525_EUR__JV_FS_PR_EX_RATES_DATUM_REC_" localSheetId="21">[11]Import!$B$382:$F$382</definedName>
    <definedName name="FS_F_VW_02_37469_5_37525_EUR__JV_FS_PR_EX_RATES_DATUM_REC_" localSheetId="20">[11]Import!$B$382:$F$382</definedName>
    <definedName name="FS_F_VW_02_37469_5_37525_EUR__JV_FS_PR_EX_RATES_DATUM_REC_">[10]Import!$B$382:$F$382</definedName>
    <definedName name="FS_F_VW_02_37469_5_37525_VW__JV_FS_BIDDERS_" localSheetId="18">[11]Import!$B$482:$L$482</definedName>
    <definedName name="FS_F_VW_02_37469_5_37525_VW__JV_FS_BIDDERS_" localSheetId="16">[11]Import!$B$482:$L$482</definedName>
    <definedName name="FS_F_VW_02_37469_5_37525_VW__JV_FS_BIDDERS_" localSheetId="21">[11]Import!$B$482:$L$482</definedName>
    <definedName name="FS_F_VW_02_37469_5_37525_VW__JV_FS_BIDDERS_" localSheetId="20">[11]Import!$B$482:$L$482</definedName>
    <definedName name="FS_F_VW_02_37469_5_37525_VW__JV_FS_BIDDERS_">[10]Import!$B$482:$L$482</definedName>
    <definedName name="FS_F_VW_02_37469_5_41464_BX__JV_FS_BIDDERS_" localSheetId="18">[11]Import!$B$484:$L$484</definedName>
    <definedName name="FS_F_VW_02_37469_5_41464_BX__JV_FS_BIDDERS_" localSheetId="16">[11]Import!$B$484:$L$484</definedName>
    <definedName name="FS_F_VW_02_37469_5_41464_BX__JV_FS_BIDDERS_" localSheetId="21">[11]Import!$B$484:$L$484</definedName>
    <definedName name="FS_F_VW_02_37469_5_41464_BX__JV_FS_BIDDERS_" localSheetId="20">[11]Import!$B$484:$L$484</definedName>
    <definedName name="FS_F_VW_02_37469_5_41464_BX__JV_FS_BIDDERS_">[10]Import!$B$484:$L$484</definedName>
    <definedName name="FS_F_VW_02_37469_5_41464_EUR__JV_FS_PR_EX_RATES_DATUM_REC_" localSheetId="18">[11]Import!$B$383:$F$383</definedName>
    <definedName name="FS_F_VW_02_37469_5_41464_EUR__JV_FS_PR_EX_RATES_DATUM_REC_" localSheetId="16">[11]Import!$B$383:$F$383</definedName>
    <definedName name="FS_F_VW_02_37469_5_41464_EUR__JV_FS_PR_EX_RATES_DATUM_REC_" localSheetId="21">[11]Import!$B$383:$F$383</definedName>
    <definedName name="FS_F_VW_02_37469_5_41464_EUR__JV_FS_PR_EX_RATES_DATUM_REC_" localSheetId="20">[11]Import!$B$383:$F$383</definedName>
    <definedName name="FS_F_VW_02_37469_5_41464_EUR__JV_FS_PR_EX_RATES_DATUM_REC_">[10]Import!$B$383:$F$383</definedName>
    <definedName name="FS_F_VW_02_37469_5_5083__JV_FS_ANGEBOTSUEBERSICHT_" localSheetId="18">[11]Import!$B$83:$D$83</definedName>
    <definedName name="FS_F_VW_02_37469_5_5083__JV_FS_ANGEBOTSUEBERSICHT_" localSheetId="16">[11]Import!$B$83:$D$83</definedName>
    <definedName name="FS_F_VW_02_37469_5_5083__JV_FS_ANGEBOTSUEBERSICHT_" localSheetId="21">[11]Import!$B$83:$D$83</definedName>
    <definedName name="FS_F_VW_02_37469_5_5083__JV_FS_ANGEBOTSUEBERSICHT_" localSheetId="20">[11]Import!$B$83:$D$83</definedName>
    <definedName name="FS_F_VW_02_37469_5_5083__JV_FS_ANGEBOTSUEBERSICHT_">[10]Import!$B$83:$D$83</definedName>
    <definedName name="FS_F_VW_02_37469_5_5083__JV_FS_AVG_PRICE_" localSheetId="18">[11]Import!$B$106:$F$106</definedName>
    <definedName name="FS_F_VW_02_37469_5_5083__JV_FS_AVG_PRICE_" localSheetId="16">[11]Import!$B$106:$F$106</definedName>
    <definedName name="FS_F_VW_02_37469_5_5083__JV_FS_AVG_PRICE_" localSheetId="21">[11]Import!$B$106:$F$106</definedName>
    <definedName name="FS_F_VW_02_37469_5_5083__JV_FS_AVG_PRICE_" localSheetId="20">[11]Import!$B$106:$F$106</definedName>
    <definedName name="FS_F_VW_02_37469_5_5083__JV_FS_AVG_PRICE_">[10]Import!$B$106:$F$106</definedName>
    <definedName name="FS_F_VW_02_37469_5_5083_11__JV_FS_REC_" localSheetId="18">[11]Import!$B$540:$Q$540</definedName>
    <definedName name="FS_F_VW_02_37469_5_5083_11__JV_FS_REC_" localSheetId="16">[11]Import!$B$540:$Q$540</definedName>
    <definedName name="FS_F_VW_02_37469_5_5083_11__JV_FS_REC_" localSheetId="21">[11]Import!$B$540:$Q$540</definedName>
    <definedName name="FS_F_VW_02_37469_5_5083_11__JV_FS_REC_" localSheetId="20">[11]Import!$B$540:$Q$540</definedName>
    <definedName name="FS_F_VW_02_37469_5_5083_11__JV_FS_REC_">[10]Import!$B$540:$Q$540</definedName>
    <definedName name="FS_F_VW_02_37469_5_5083_EUR__JV_FS_PR_EX_RATES_DATUM_REC_" localSheetId="18">[11]Import!$B$371:$F$371</definedName>
    <definedName name="FS_F_VW_02_37469_5_5083_EUR__JV_FS_PR_EX_RATES_DATUM_REC_" localSheetId="16">[11]Import!$B$371:$F$371</definedName>
    <definedName name="FS_F_VW_02_37469_5_5083_EUR__JV_FS_PR_EX_RATES_DATUM_REC_" localSheetId="21">[11]Import!$B$371:$F$371</definedName>
    <definedName name="FS_F_VW_02_37469_5_5083_EUR__JV_FS_PR_EX_RATES_DATUM_REC_" localSheetId="20">[11]Import!$B$371:$F$371</definedName>
    <definedName name="FS_F_VW_02_37469_5_5083_EUR__JV_FS_PR_EX_RATES_DATUM_REC_">[10]Import!$B$371:$F$371</definedName>
    <definedName name="FS_F_VW_02_37469_5_5083_IT__JV_FS_BIDDERS_" localSheetId="18">[11]Import!$B$479:$L$479</definedName>
    <definedName name="FS_F_VW_02_37469_5_5083_IT__JV_FS_BIDDERS_" localSheetId="16">[11]Import!$B$479:$L$479</definedName>
    <definedName name="FS_F_VW_02_37469_5_5083_IT__JV_FS_BIDDERS_" localSheetId="21">[11]Import!$B$479:$L$479</definedName>
    <definedName name="FS_F_VW_02_37469_5_5083_IT__JV_FS_BIDDERS_" localSheetId="20">[11]Import!$B$479:$L$479</definedName>
    <definedName name="FS_F_VW_02_37469_5_5083_IT__JV_FS_BIDDERS_">[10]Import!$B$479:$L$479</definedName>
    <definedName name="FS_F_VW_02_37469_5_51506_11__JV_FS_REC_" localSheetId="18">[11]Import!$B$545:$Q$545</definedName>
    <definedName name="FS_F_VW_02_37469_5_51506_11__JV_FS_REC_" localSheetId="16">[11]Import!$B$545:$Q$545</definedName>
    <definedName name="FS_F_VW_02_37469_5_51506_11__JV_FS_REC_" localSheetId="21">[11]Import!$B$545:$Q$545</definedName>
    <definedName name="FS_F_VW_02_37469_5_51506_11__JV_FS_REC_" localSheetId="20">[11]Import!$B$545:$Q$545</definedName>
    <definedName name="FS_F_VW_02_37469_5_51506_11__JV_FS_REC_">[10]Import!$B$545:$Q$545</definedName>
    <definedName name="FS_F_VW_02_37469_5_51506_EUR__JV_FS_PR_EX_RATES_DATUM_REC_" localSheetId="18">[11]Import!$B$384:$F$384</definedName>
    <definedName name="FS_F_VW_02_37469_5_51506_EUR__JV_FS_PR_EX_RATES_DATUM_REC_" localSheetId="16">[11]Import!$B$384:$F$384</definedName>
    <definedName name="FS_F_VW_02_37469_5_51506_EUR__JV_FS_PR_EX_RATES_DATUM_REC_" localSheetId="21">[11]Import!$B$384:$F$384</definedName>
    <definedName name="FS_F_VW_02_37469_5_51506_EUR__JV_FS_PR_EX_RATES_DATUM_REC_" localSheetId="20">[11]Import!$B$384:$F$384</definedName>
    <definedName name="FS_F_VW_02_37469_5_51506_EUR__JV_FS_PR_EX_RATES_DATUM_REC_">[10]Import!$B$384:$F$384</definedName>
    <definedName name="FS_F_VW_02_37469_5_51506_MX__JV_FS_BIDDERS_" localSheetId="18">[11]Import!$B$478:$L$478</definedName>
    <definedName name="FS_F_VW_02_37469_5_51506_MX__JV_FS_BIDDERS_" localSheetId="16">[11]Import!$B$478:$L$478</definedName>
    <definedName name="FS_F_VW_02_37469_5_51506_MX__JV_FS_BIDDERS_" localSheetId="21">[11]Import!$B$478:$L$478</definedName>
    <definedName name="FS_F_VW_02_37469_5_51506_MX__JV_FS_BIDDERS_" localSheetId="20">[11]Import!$B$478:$L$478</definedName>
    <definedName name="FS_F_VW_02_37469_5_51506_MX__JV_FS_BIDDERS_">[10]Import!$B$478:$L$478</definedName>
    <definedName name="FS_F_VW_02_37469_5_54824_11__JV_FS_REC_" localSheetId="18">[11]Import!$B$546:$Q$546</definedName>
    <definedName name="FS_F_VW_02_37469_5_54824_11__JV_FS_REC_" localSheetId="16">[11]Import!$B$546:$Q$546</definedName>
    <definedName name="FS_F_VW_02_37469_5_54824_11__JV_FS_REC_" localSheetId="21">[11]Import!$B$546:$Q$546</definedName>
    <definedName name="FS_F_VW_02_37469_5_54824_11__JV_FS_REC_" localSheetId="20">[11]Import!$B$546:$Q$546</definedName>
    <definedName name="FS_F_VW_02_37469_5_54824_11__JV_FS_REC_">[10]Import!$B$546:$Q$546</definedName>
    <definedName name="FS_F_VW_02_37469_5_54824_EUR__JV_FS_PR_EX_RATES_DATUM_REC_" localSheetId="18">[11]Import!$B$385:$F$385</definedName>
    <definedName name="FS_F_VW_02_37469_5_54824_EUR__JV_FS_PR_EX_RATES_DATUM_REC_" localSheetId="16">[11]Import!$B$385:$F$385</definedName>
    <definedName name="FS_F_VW_02_37469_5_54824_EUR__JV_FS_PR_EX_RATES_DATUM_REC_" localSheetId="21">[11]Import!$B$385:$F$385</definedName>
    <definedName name="FS_F_VW_02_37469_5_54824_EUR__JV_FS_PR_EX_RATES_DATUM_REC_" localSheetId="20">[11]Import!$B$385:$F$385</definedName>
    <definedName name="FS_F_VW_02_37469_5_54824_EUR__JV_FS_PR_EX_RATES_DATUM_REC_">[10]Import!$B$385:$F$385</definedName>
    <definedName name="FS_F_VW_02_37469_5_54824_VW__JV_FS_BIDDERS_" localSheetId="18">[11]Import!$B$483:$L$483</definedName>
    <definedName name="FS_F_VW_02_37469_5_54824_VW__JV_FS_BIDDERS_" localSheetId="16">[11]Import!$B$483:$L$483</definedName>
    <definedName name="FS_F_VW_02_37469_5_54824_VW__JV_FS_BIDDERS_" localSheetId="21">[11]Import!$B$483:$L$483</definedName>
    <definedName name="FS_F_VW_02_37469_5_54824_VW__JV_FS_BIDDERS_" localSheetId="20">[11]Import!$B$483:$L$483</definedName>
    <definedName name="FS_F_VW_02_37469_5_54824_VW__JV_FS_BIDDERS_">[10]Import!$B$483:$L$483</definedName>
    <definedName name="FS_F_VW_02_37469_5_6231__JV_FS_ANGEBOTSUEBERSICHT_" localSheetId="18">[11]Import!$B$81:$D$81</definedName>
    <definedName name="FS_F_VW_02_37469_5_6231__JV_FS_ANGEBOTSUEBERSICHT_" localSheetId="16">[11]Import!$B$81:$D$81</definedName>
    <definedName name="FS_F_VW_02_37469_5_6231__JV_FS_ANGEBOTSUEBERSICHT_" localSheetId="21">[11]Import!$B$81:$D$81</definedName>
    <definedName name="FS_F_VW_02_37469_5_6231__JV_FS_ANGEBOTSUEBERSICHT_" localSheetId="20">[11]Import!$B$81:$D$81</definedName>
    <definedName name="FS_F_VW_02_37469_5_6231__JV_FS_ANGEBOTSUEBERSICHT_">[10]Import!$B$81:$D$81</definedName>
    <definedName name="FS_F_VW_02_37469_5_6231__JV_FS_AVG_PRICE_" localSheetId="18">[11]Import!$B$107:$F$107</definedName>
    <definedName name="FS_F_VW_02_37469_5_6231__JV_FS_AVG_PRICE_" localSheetId="16">[11]Import!$B$107:$F$107</definedName>
    <definedName name="FS_F_VW_02_37469_5_6231__JV_FS_AVG_PRICE_" localSheetId="21">[11]Import!$B$107:$F$107</definedName>
    <definedName name="FS_F_VW_02_37469_5_6231__JV_FS_AVG_PRICE_" localSheetId="20">[11]Import!$B$107:$F$107</definedName>
    <definedName name="FS_F_VW_02_37469_5_6231__JV_FS_AVG_PRICE_">[10]Import!$B$107:$F$107</definedName>
    <definedName name="FS_F_VW_02_37469_5_6231__JV_FS_BWERTSHEET_" localSheetId="18">[11]Import!$B$182:$AH$182</definedName>
    <definedName name="FS_F_VW_02_37469_5_6231__JV_FS_BWERTSHEET_" localSheetId="16">[11]Import!$B$182:$AH$182</definedName>
    <definedName name="FS_F_VW_02_37469_5_6231__JV_FS_BWERTSHEET_" localSheetId="21">[11]Import!$B$182:$AH$182</definedName>
    <definedName name="FS_F_VW_02_37469_5_6231__JV_FS_BWERTSHEET_" localSheetId="20">[11]Import!$B$182:$AH$182</definedName>
    <definedName name="FS_F_VW_02_37469_5_6231__JV_FS_BWERTSHEET_">[10]Import!$B$182:$AH$182</definedName>
    <definedName name="FS_F_VW_02_37469_5_6231__JV_FS_COMPARISON_" localSheetId="18">[11]Import!$B$142:$S$142</definedName>
    <definedName name="FS_F_VW_02_37469_5_6231__JV_FS_COMPARISON_" localSheetId="16">[11]Import!$B$142:$S$142</definedName>
    <definedName name="FS_F_VW_02_37469_5_6231__JV_FS_COMPARISON_" localSheetId="21">[11]Import!$B$142:$S$142</definedName>
    <definedName name="FS_F_VW_02_37469_5_6231__JV_FS_COMPARISON_" localSheetId="20">[11]Import!$B$142:$S$142</definedName>
    <definedName name="FS_F_VW_02_37469_5_6231__JV_FS_COMPARISON_">[10]Import!$B$142:$S$142</definedName>
    <definedName name="FS_F_VW_02_37469_5_6231__JV_FS_REC_LIEF_" localSheetId="18">[11]Import!$B$565:$P$565</definedName>
    <definedName name="FS_F_VW_02_37469_5_6231__JV_FS_REC_LIEF_" localSheetId="16">[11]Import!$B$565:$P$565</definedName>
    <definedName name="FS_F_VW_02_37469_5_6231__JV_FS_REC_LIEF_" localSheetId="21">[11]Import!$B$565:$P$565</definedName>
    <definedName name="FS_F_VW_02_37469_5_6231__JV_FS_REC_LIEF_" localSheetId="20">[11]Import!$B$565:$P$565</definedName>
    <definedName name="FS_F_VW_02_37469_5_6231__JV_FS_REC_LIEF_">[10]Import!$B$565:$P$565</definedName>
    <definedName name="FS_F_VW_02_37469_5_6231__JV_FS_RV_LTERM_PNACHLASS_" localSheetId="18">[11]Import!$B$162:$X$162</definedName>
    <definedName name="FS_F_VW_02_37469_5_6231__JV_FS_RV_LTERM_PNACHLASS_" localSheetId="16">[11]Import!$B$162:$X$162</definedName>
    <definedName name="FS_F_VW_02_37469_5_6231__JV_FS_RV_LTERM_PNACHLASS_" localSheetId="21">[11]Import!$B$162:$X$162</definedName>
    <definedName name="FS_F_VW_02_37469_5_6231__JV_FS_RV_LTERM_PNACHLASS_" localSheetId="20">[11]Import!$B$162:$X$162</definedName>
    <definedName name="FS_F_VW_02_37469_5_6231__JV_FS_RV_LTERM_PNACHLASS_">[10]Import!$B$162:$X$162</definedName>
    <definedName name="FS_F_VW_02_37469_5_6231_11__JV_FS_REC_" localSheetId="18">[11]Import!$B$541:$Q$541</definedName>
    <definedName name="FS_F_VW_02_37469_5_6231_11__JV_FS_REC_" localSheetId="16">[11]Import!$B$541:$Q$541</definedName>
    <definedName name="FS_F_VW_02_37469_5_6231_11__JV_FS_REC_" localSheetId="21">[11]Import!$B$541:$Q$541</definedName>
    <definedName name="FS_F_VW_02_37469_5_6231_11__JV_FS_REC_" localSheetId="20">[11]Import!$B$541:$Q$541</definedName>
    <definedName name="FS_F_VW_02_37469_5_6231_11__JV_FS_REC_">[10]Import!$B$541:$Q$541</definedName>
    <definedName name="FS_F_VW_02_37469_5_6231_EUR__JV_FS_PR_EX_RATES_DATUM_REC_" localSheetId="18">[11]Import!$B$372:$F$372</definedName>
    <definedName name="FS_F_VW_02_37469_5_6231_EUR__JV_FS_PR_EX_RATES_DATUM_REC_" localSheetId="16">[11]Import!$B$372:$F$372</definedName>
    <definedName name="FS_F_VW_02_37469_5_6231_EUR__JV_FS_PR_EX_RATES_DATUM_REC_" localSheetId="21">[11]Import!$B$372:$F$372</definedName>
    <definedName name="FS_F_VW_02_37469_5_6231_EUR__JV_FS_PR_EX_RATES_DATUM_REC_" localSheetId="20">[11]Import!$B$372:$F$372</definedName>
    <definedName name="FS_F_VW_02_37469_5_6231_EUR__JV_FS_PR_EX_RATES_DATUM_REC_">[10]Import!$B$372:$F$372</definedName>
    <definedName name="FS_F_VW_02_37469_5_6231_VW__JV_FS_BIDDERS_" localSheetId="18">[11]Import!$B$472:$L$472</definedName>
    <definedName name="FS_F_VW_02_37469_5_6231_VW__JV_FS_BIDDERS_" localSheetId="16">[11]Import!$B$472:$L$472</definedName>
    <definedName name="FS_F_VW_02_37469_5_6231_VW__JV_FS_BIDDERS_" localSheetId="21">[11]Import!$B$472:$L$472</definedName>
    <definedName name="FS_F_VW_02_37469_5_6231_VW__JV_FS_BIDDERS_" localSheetId="20">[11]Import!$B$472:$L$472</definedName>
    <definedName name="FS_F_VW_02_37469_5_6231_VW__JV_FS_BIDDERS_">[10]Import!$B$472:$L$472</definedName>
    <definedName name="FS_F_VW_02_37469_5_6238_EUR__JV_FS_PR_EX_RATES_DATUM_REC_" localSheetId="18">[11]Import!$B$373:$F$373</definedName>
    <definedName name="FS_F_VW_02_37469_5_6238_EUR__JV_FS_PR_EX_RATES_DATUM_REC_" localSheetId="16">[11]Import!$B$373:$F$373</definedName>
    <definedName name="FS_F_VW_02_37469_5_6238_EUR__JV_FS_PR_EX_RATES_DATUM_REC_" localSheetId="21">[11]Import!$B$373:$F$373</definedName>
    <definedName name="FS_F_VW_02_37469_5_6238_EUR__JV_FS_PR_EX_RATES_DATUM_REC_" localSheetId="20">[11]Import!$B$373:$F$373</definedName>
    <definedName name="FS_F_VW_02_37469_5_6238_EUR__JV_FS_PR_EX_RATES_DATUM_REC_">[10]Import!$B$373:$F$373</definedName>
    <definedName name="FS_F_VW_02_37469_5_6238_VW__JV_FS_BIDDERS_" localSheetId="18">[11]Import!$B$475:$L$475</definedName>
    <definedName name="FS_F_VW_02_37469_5_6238_VW__JV_FS_BIDDERS_" localSheetId="16">[11]Import!$B$475:$L$475</definedName>
    <definedName name="FS_F_VW_02_37469_5_6238_VW__JV_FS_BIDDERS_" localSheetId="21">[11]Import!$B$475:$L$475</definedName>
    <definedName name="FS_F_VW_02_37469_5_6238_VW__JV_FS_BIDDERS_" localSheetId="20">[11]Import!$B$475:$L$475</definedName>
    <definedName name="FS_F_VW_02_37469_5_6238_VW__JV_FS_BIDDERS_">[10]Import!$B$475:$L$475</definedName>
    <definedName name="FS_F_VW_02_37469_5_6270_11__JV_FS_REC_" localSheetId="18">[11]Import!$B$542:$Q$542</definedName>
    <definedName name="FS_F_VW_02_37469_5_6270_11__JV_FS_REC_" localSheetId="16">[11]Import!$B$542:$Q$542</definedName>
    <definedName name="FS_F_VW_02_37469_5_6270_11__JV_FS_REC_" localSheetId="21">[11]Import!$B$542:$Q$542</definedName>
    <definedName name="FS_F_VW_02_37469_5_6270_11__JV_FS_REC_" localSheetId="20">[11]Import!$B$542:$Q$542</definedName>
    <definedName name="FS_F_VW_02_37469_5_6270_11__JV_FS_REC_">[10]Import!$B$542:$Q$542</definedName>
    <definedName name="FS_F_VW_02_37469_5_6270_EUR__JV_FS_PR_EX_RATES_DATUM_REC_" localSheetId="18">[11]Import!$B$374:$F$374</definedName>
    <definedName name="FS_F_VW_02_37469_5_6270_EUR__JV_FS_PR_EX_RATES_DATUM_REC_" localSheetId="16">[11]Import!$B$374:$F$374</definedName>
    <definedName name="FS_F_VW_02_37469_5_6270_EUR__JV_FS_PR_EX_RATES_DATUM_REC_" localSheetId="21">[11]Import!$B$374:$F$374</definedName>
    <definedName name="FS_F_VW_02_37469_5_6270_EUR__JV_FS_PR_EX_RATES_DATUM_REC_" localSheetId="20">[11]Import!$B$374:$F$374</definedName>
    <definedName name="FS_F_VW_02_37469_5_6270_EUR__JV_FS_PR_EX_RATES_DATUM_REC_">[10]Import!$B$374:$F$374</definedName>
    <definedName name="FS_F_VW_02_37469_5_6270_SK__JV_FS_BIDDERS_" localSheetId="18">[11]Import!$B$481:$L$481</definedName>
    <definedName name="FS_F_VW_02_37469_5_6270_SK__JV_FS_BIDDERS_" localSheetId="16">[11]Import!$B$481:$L$481</definedName>
    <definedName name="FS_F_VW_02_37469_5_6270_SK__JV_FS_BIDDERS_" localSheetId="21">[11]Import!$B$481:$L$481</definedName>
    <definedName name="FS_F_VW_02_37469_5_6270_SK__JV_FS_BIDDERS_" localSheetId="20">[11]Import!$B$481:$L$481</definedName>
    <definedName name="FS_F_VW_02_37469_5_6270_SK__JV_FS_BIDDERS_">[10]Import!$B$481:$L$481</definedName>
    <definedName name="FS_F_VW_02_37469_5_6820_EUR__JV_FS_PR_EX_RATES_DATUM_REC_" localSheetId="18">[11]Import!$B$375:$F$375</definedName>
    <definedName name="FS_F_VW_02_37469_5_6820_EUR__JV_FS_PR_EX_RATES_DATUM_REC_" localSheetId="16">[11]Import!$B$375:$F$375</definedName>
    <definedName name="FS_F_VW_02_37469_5_6820_EUR__JV_FS_PR_EX_RATES_DATUM_REC_" localSheetId="21">[11]Import!$B$375:$F$375</definedName>
    <definedName name="FS_F_VW_02_37469_5_6820_EUR__JV_FS_PR_EX_RATES_DATUM_REC_" localSheetId="20">[11]Import!$B$375:$F$375</definedName>
    <definedName name="FS_F_VW_02_37469_5_6820_EUR__JV_FS_PR_EX_RATES_DATUM_REC_">[10]Import!$B$375:$F$375</definedName>
    <definedName name="FS_F_VW_02_37469_5_6820_MX__JV_FS_BIDDERS_" localSheetId="18">[11]Import!$B$471:$L$471</definedName>
    <definedName name="FS_F_VW_02_37469_5_6820_MX__JV_FS_BIDDERS_" localSheetId="16">[11]Import!$B$471:$L$471</definedName>
    <definedName name="FS_F_VW_02_37469_5_6820_MX__JV_FS_BIDDERS_" localSheetId="21">[11]Import!$B$471:$L$471</definedName>
    <definedName name="FS_F_VW_02_37469_5_6820_MX__JV_FS_BIDDERS_" localSheetId="20">[11]Import!$B$471:$L$471</definedName>
    <definedName name="FS_F_VW_02_37469_5_6820_MX__JV_FS_BIDDERS_">[10]Import!$B$471:$L$471</definedName>
    <definedName name="FS_F_VW_02_37469_5_7767_EUR__JV_FS_PR_EX_RATES_DATUM_REC_" localSheetId="18">[11]Import!$B$376:$F$376</definedName>
    <definedName name="FS_F_VW_02_37469_5_7767_EUR__JV_FS_PR_EX_RATES_DATUM_REC_" localSheetId="16">[11]Import!$B$376:$F$376</definedName>
    <definedName name="FS_F_VW_02_37469_5_7767_EUR__JV_FS_PR_EX_RATES_DATUM_REC_" localSheetId="21">[11]Import!$B$376:$F$376</definedName>
    <definedName name="FS_F_VW_02_37469_5_7767_EUR__JV_FS_PR_EX_RATES_DATUM_REC_" localSheetId="20">[11]Import!$B$376:$F$376</definedName>
    <definedName name="FS_F_VW_02_37469_5_7767_EUR__JV_FS_PR_EX_RATES_DATUM_REC_">[10]Import!$B$376:$F$376</definedName>
    <definedName name="FS_F_VW_02_37469_5_7767_VW__JV_FS_BIDDERS_" localSheetId="18">[11]Import!$B$467:$L$467</definedName>
    <definedName name="FS_F_VW_02_37469_5_7767_VW__JV_FS_BIDDERS_" localSheetId="16">[11]Import!$B$467:$L$467</definedName>
    <definedName name="FS_F_VW_02_37469_5_7767_VW__JV_FS_BIDDERS_" localSheetId="21">[11]Import!$B$467:$L$467</definedName>
    <definedName name="FS_F_VW_02_37469_5_7767_VW__JV_FS_BIDDERS_" localSheetId="20">[11]Import!$B$467:$L$467</definedName>
    <definedName name="FS_F_VW_02_37469_5_7767_VW__JV_FS_BIDDERS_">[10]Import!$B$467:$L$467</definedName>
    <definedName name="FS_F_VW_02_37469_5_845_EUR__JV_FS_PR_EX_RATES_DATUM_REC_" localSheetId="18">[11]Import!$B$370:$F$370</definedName>
    <definedName name="FS_F_VW_02_37469_5_845_EUR__JV_FS_PR_EX_RATES_DATUM_REC_" localSheetId="16">[11]Import!$B$370:$F$370</definedName>
    <definedName name="FS_F_VW_02_37469_5_845_EUR__JV_FS_PR_EX_RATES_DATUM_REC_" localSheetId="21">[11]Import!$B$370:$F$370</definedName>
    <definedName name="FS_F_VW_02_37469_5_845_EUR__JV_FS_PR_EX_RATES_DATUM_REC_" localSheetId="20">[11]Import!$B$370:$F$370</definedName>
    <definedName name="FS_F_VW_02_37469_5_845_EUR__JV_FS_PR_EX_RATES_DATUM_REC_">[10]Import!$B$370:$F$370</definedName>
    <definedName name="FS_F_VW_02_37469_5_845_VW__JV_FS_BIDDERS_" localSheetId="18">[11]Import!$B$476:$L$476</definedName>
    <definedName name="FS_F_VW_02_37469_5_845_VW__JV_FS_BIDDERS_" localSheetId="16">[11]Import!$B$476:$L$476</definedName>
    <definedName name="FS_F_VW_02_37469_5_845_VW__JV_FS_BIDDERS_" localSheetId="21">[11]Import!$B$476:$L$476</definedName>
    <definedName name="FS_F_VW_02_37469_5_845_VW__JV_FS_BIDDERS_" localSheetId="20">[11]Import!$B$476:$L$476</definedName>
    <definedName name="FS_F_VW_02_37469_5_845_VW__JV_FS_BIDDERS_">[10]Import!$B$476:$L$476</definedName>
    <definedName name="FS_F_VW_02_37469_5_EUR_12686__JV_FS_PR_EX_RATES_DATUM_COMP_" localSheetId="18">[11]Import!$B$280:$F$280</definedName>
    <definedName name="FS_F_VW_02_37469_5_EUR_12686__JV_FS_PR_EX_RATES_DATUM_COMP_" localSheetId="16">[11]Import!$B$280:$F$280</definedName>
    <definedName name="FS_F_VW_02_37469_5_EUR_12686__JV_FS_PR_EX_RATES_DATUM_COMP_" localSheetId="21">[11]Import!$B$280:$F$280</definedName>
    <definedName name="FS_F_VW_02_37469_5_EUR_12686__JV_FS_PR_EX_RATES_DATUM_COMP_" localSheetId="20">[11]Import!$B$280:$F$280</definedName>
    <definedName name="FS_F_VW_02_37469_5_EUR_12686__JV_FS_PR_EX_RATES_DATUM_COMP_">[10]Import!$B$280:$F$280</definedName>
    <definedName name="FS_F_VW_02_37469_5_EUR_13362__JV_FS_PR_EX_RATES_DATUM_COMP_" localSheetId="18">[11]Import!$B$271:$F$271</definedName>
    <definedName name="FS_F_VW_02_37469_5_EUR_13362__JV_FS_PR_EX_RATES_DATUM_COMP_" localSheetId="16">[11]Import!$B$271:$F$271</definedName>
    <definedName name="FS_F_VW_02_37469_5_EUR_13362__JV_FS_PR_EX_RATES_DATUM_COMP_" localSheetId="21">[11]Import!$B$271:$F$271</definedName>
    <definedName name="FS_F_VW_02_37469_5_EUR_13362__JV_FS_PR_EX_RATES_DATUM_COMP_" localSheetId="20">[11]Import!$B$271:$F$271</definedName>
    <definedName name="FS_F_VW_02_37469_5_EUR_13362__JV_FS_PR_EX_RATES_DATUM_COMP_">[10]Import!$B$271:$F$271</definedName>
    <definedName name="FS_F_VW_02_37469_5_EUR_17631__JV_FS_PR_EX_RATES_DATUM_COMP_" localSheetId="18">[11]Import!$B$269:$F$269</definedName>
    <definedName name="FS_F_VW_02_37469_5_EUR_17631__JV_FS_PR_EX_RATES_DATUM_COMP_" localSheetId="16">[11]Import!$B$269:$F$269</definedName>
    <definedName name="FS_F_VW_02_37469_5_EUR_17631__JV_FS_PR_EX_RATES_DATUM_COMP_" localSheetId="21">[11]Import!$B$269:$F$269</definedName>
    <definedName name="FS_F_VW_02_37469_5_EUR_17631__JV_FS_PR_EX_RATES_DATUM_COMP_" localSheetId="20">[11]Import!$B$269:$F$269</definedName>
    <definedName name="FS_F_VW_02_37469_5_EUR_17631__JV_FS_PR_EX_RATES_DATUM_COMP_">[10]Import!$B$269:$F$269</definedName>
    <definedName name="FS_F_VW_02_37469_5_EUR_190__JV_FS_PR_EX_RATES_DATUM_COMP_" localSheetId="18">[11]Import!$B$266:$F$266</definedName>
    <definedName name="FS_F_VW_02_37469_5_EUR_190__JV_FS_PR_EX_RATES_DATUM_COMP_" localSheetId="16">[11]Import!$B$266:$F$266</definedName>
    <definedName name="FS_F_VW_02_37469_5_EUR_190__JV_FS_PR_EX_RATES_DATUM_COMP_" localSheetId="21">[11]Import!$B$266:$F$266</definedName>
    <definedName name="FS_F_VW_02_37469_5_EUR_190__JV_FS_PR_EX_RATES_DATUM_COMP_" localSheetId="20">[11]Import!$B$266:$F$266</definedName>
    <definedName name="FS_F_VW_02_37469_5_EUR_190__JV_FS_PR_EX_RATES_DATUM_COMP_">[10]Import!$B$266:$F$266</definedName>
    <definedName name="FS_F_VW_02_37469_5_EUR_20505__JV_FS_PR_EX_RATES_DATUM_COMP_" localSheetId="18">[11]Import!$B$281:$F$281</definedName>
    <definedName name="FS_F_VW_02_37469_5_EUR_20505__JV_FS_PR_EX_RATES_DATUM_COMP_" localSheetId="16">[11]Import!$B$281:$F$281</definedName>
    <definedName name="FS_F_VW_02_37469_5_EUR_20505__JV_FS_PR_EX_RATES_DATUM_COMP_" localSheetId="21">[11]Import!$B$281:$F$281</definedName>
    <definedName name="FS_F_VW_02_37469_5_EUR_20505__JV_FS_PR_EX_RATES_DATUM_COMP_" localSheetId="20">[11]Import!$B$281:$F$281</definedName>
    <definedName name="FS_F_VW_02_37469_5_EUR_20505__JV_FS_PR_EX_RATES_DATUM_COMP_">[10]Import!$B$281:$F$281</definedName>
    <definedName name="FS_F_VW_02_37469_5_EUR_261__JV_FS_PR_EX_RATES_DATUM_COMP_" localSheetId="18">[11]Import!$B$275:$F$275</definedName>
    <definedName name="FS_F_VW_02_37469_5_EUR_261__JV_FS_PR_EX_RATES_DATUM_COMP_" localSheetId="16">[11]Import!$B$275:$F$275</definedName>
    <definedName name="FS_F_VW_02_37469_5_EUR_261__JV_FS_PR_EX_RATES_DATUM_COMP_" localSheetId="21">[11]Import!$B$275:$F$275</definedName>
    <definedName name="FS_F_VW_02_37469_5_EUR_261__JV_FS_PR_EX_RATES_DATUM_COMP_" localSheetId="20">[11]Import!$B$275:$F$275</definedName>
    <definedName name="FS_F_VW_02_37469_5_EUR_261__JV_FS_PR_EX_RATES_DATUM_COMP_">[10]Import!$B$275:$F$275</definedName>
    <definedName name="FS_F_VW_02_37469_5_EUR_26946__JV_FS_PR_EX_RATES_DATUM_COMP_" localSheetId="18">[11]Import!$B$282:$F$282</definedName>
    <definedName name="FS_F_VW_02_37469_5_EUR_26946__JV_FS_PR_EX_RATES_DATUM_COMP_" localSheetId="16">[11]Import!$B$282:$F$282</definedName>
    <definedName name="FS_F_VW_02_37469_5_EUR_26946__JV_FS_PR_EX_RATES_DATUM_COMP_" localSheetId="21">[11]Import!$B$282:$F$282</definedName>
    <definedName name="FS_F_VW_02_37469_5_EUR_26946__JV_FS_PR_EX_RATES_DATUM_COMP_" localSheetId="20">[11]Import!$B$282:$F$282</definedName>
    <definedName name="FS_F_VW_02_37469_5_EUR_26946__JV_FS_PR_EX_RATES_DATUM_COMP_">[10]Import!$B$282:$F$282</definedName>
    <definedName name="FS_F_VW_02_37469_5_EUR_359__JV_FS_PR_EX_RATES_DATUM_COMP_" localSheetId="18">[11]Import!$B$273:$F$273</definedName>
    <definedName name="FS_F_VW_02_37469_5_EUR_359__JV_FS_PR_EX_RATES_DATUM_COMP_" localSheetId="16">[11]Import!$B$273:$F$273</definedName>
    <definedName name="FS_F_VW_02_37469_5_EUR_359__JV_FS_PR_EX_RATES_DATUM_COMP_" localSheetId="21">[11]Import!$B$273:$F$273</definedName>
    <definedName name="FS_F_VW_02_37469_5_EUR_359__JV_FS_PR_EX_RATES_DATUM_COMP_" localSheetId="20">[11]Import!$B$273:$F$273</definedName>
    <definedName name="FS_F_VW_02_37469_5_EUR_359__JV_FS_PR_EX_RATES_DATUM_COMP_">[10]Import!$B$273:$F$273</definedName>
    <definedName name="FS_F_VW_02_37469_5_EUR_37525__JV_FS_PR_EX_RATES_DATUM_COMP_" localSheetId="18">[11]Import!$B$283:$F$283</definedName>
    <definedName name="FS_F_VW_02_37469_5_EUR_37525__JV_FS_PR_EX_RATES_DATUM_COMP_" localSheetId="16">[11]Import!$B$283:$F$283</definedName>
    <definedName name="FS_F_VW_02_37469_5_EUR_37525__JV_FS_PR_EX_RATES_DATUM_COMP_" localSheetId="21">[11]Import!$B$283:$F$283</definedName>
    <definedName name="FS_F_VW_02_37469_5_EUR_37525__JV_FS_PR_EX_RATES_DATUM_COMP_" localSheetId="20">[11]Import!$B$283:$F$283</definedName>
    <definedName name="FS_F_VW_02_37469_5_EUR_37525__JV_FS_PR_EX_RATES_DATUM_COMP_">[10]Import!$B$283:$F$283</definedName>
    <definedName name="FS_F_VW_02_37469_5_EUR_41464__JV_FS_PR_EX_RATES_DATUM_COMP_" localSheetId="18">[11]Import!$B$267:$F$267</definedName>
    <definedName name="FS_F_VW_02_37469_5_EUR_41464__JV_FS_PR_EX_RATES_DATUM_COMP_" localSheetId="16">[11]Import!$B$267:$F$267</definedName>
    <definedName name="FS_F_VW_02_37469_5_EUR_41464__JV_FS_PR_EX_RATES_DATUM_COMP_" localSheetId="21">[11]Import!$B$267:$F$267</definedName>
    <definedName name="FS_F_VW_02_37469_5_EUR_41464__JV_FS_PR_EX_RATES_DATUM_COMP_" localSheetId="20">[11]Import!$B$267:$F$267</definedName>
    <definedName name="FS_F_VW_02_37469_5_EUR_41464__JV_FS_PR_EX_RATES_DATUM_COMP_">[10]Import!$B$267:$F$267</definedName>
    <definedName name="FS_F_VW_02_37469_5_EUR_5083__JV_FS_PR_EX_RATES_DATUM_COMP_" localSheetId="18">[11]Import!$B$268:$F$268</definedName>
    <definedName name="FS_F_VW_02_37469_5_EUR_5083__JV_FS_PR_EX_RATES_DATUM_COMP_" localSheetId="16">[11]Import!$B$268:$F$268</definedName>
    <definedName name="FS_F_VW_02_37469_5_EUR_5083__JV_FS_PR_EX_RATES_DATUM_COMP_" localSheetId="21">[11]Import!$B$268:$F$268</definedName>
    <definedName name="FS_F_VW_02_37469_5_EUR_5083__JV_FS_PR_EX_RATES_DATUM_COMP_" localSheetId="20">[11]Import!$B$268:$F$268</definedName>
    <definedName name="FS_F_VW_02_37469_5_EUR_5083__JV_FS_PR_EX_RATES_DATUM_COMP_">[10]Import!$B$268:$F$268</definedName>
    <definedName name="FS_F_VW_02_37469_5_EUR_51506__JV_FS_PR_EX_RATES_DATUM_COMP_" localSheetId="18">[11]Import!$B$272:$F$272</definedName>
    <definedName name="FS_F_VW_02_37469_5_EUR_51506__JV_FS_PR_EX_RATES_DATUM_COMP_" localSheetId="16">[11]Import!$B$272:$F$272</definedName>
    <definedName name="FS_F_VW_02_37469_5_EUR_51506__JV_FS_PR_EX_RATES_DATUM_COMP_" localSheetId="21">[11]Import!$B$272:$F$272</definedName>
    <definedName name="FS_F_VW_02_37469_5_EUR_51506__JV_FS_PR_EX_RATES_DATUM_COMP_" localSheetId="20">[11]Import!$B$272:$F$272</definedName>
    <definedName name="FS_F_VW_02_37469_5_EUR_51506__JV_FS_PR_EX_RATES_DATUM_COMP_">[10]Import!$B$272:$F$272</definedName>
    <definedName name="FS_F_VW_02_37469_5_EUR_54824__JV_FS_PR_EX_RATES_DATUM_COMP_" localSheetId="18">[11]Import!$B$284:$F$284</definedName>
    <definedName name="FS_F_VW_02_37469_5_EUR_54824__JV_FS_PR_EX_RATES_DATUM_COMP_" localSheetId="16">[11]Import!$B$284:$F$284</definedName>
    <definedName name="FS_F_VW_02_37469_5_EUR_54824__JV_FS_PR_EX_RATES_DATUM_COMP_" localSheetId="21">[11]Import!$B$284:$F$284</definedName>
    <definedName name="FS_F_VW_02_37469_5_EUR_54824__JV_FS_PR_EX_RATES_DATUM_COMP_" localSheetId="20">[11]Import!$B$284:$F$284</definedName>
    <definedName name="FS_F_VW_02_37469_5_EUR_54824__JV_FS_PR_EX_RATES_DATUM_COMP_">[10]Import!$B$284:$F$284</definedName>
    <definedName name="FS_F_VW_02_37469_5_EUR_6231__JV_FS_PR_EX_RATES_DATUM_COMP_" localSheetId="18">[11]Import!$B$277:$F$277</definedName>
    <definedName name="FS_F_VW_02_37469_5_EUR_6231__JV_FS_PR_EX_RATES_DATUM_COMP_" localSheetId="16">[11]Import!$B$277:$F$277</definedName>
    <definedName name="FS_F_VW_02_37469_5_EUR_6231__JV_FS_PR_EX_RATES_DATUM_COMP_" localSheetId="21">[11]Import!$B$277:$F$277</definedName>
    <definedName name="FS_F_VW_02_37469_5_EUR_6231__JV_FS_PR_EX_RATES_DATUM_COMP_" localSheetId="20">[11]Import!$B$277:$F$277</definedName>
    <definedName name="FS_F_VW_02_37469_5_EUR_6231__JV_FS_PR_EX_RATES_DATUM_COMP_">[10]Import!$B$277:$F$277</definedName>
    <definedName name="FS_F_VW_02_37469_5_EUR_6238__JV_FS_PR_EX_RATES_DATUM_COMP_" localSheetId="18">[11]Import!$B$278:$F$278</definedName>
    <definedName name="FS_F_VW_02_37469_5_EUR_6238__JV_FS_PR_EX_RATES_DATUM_COMP_" localSheetId="16">[11]Import!$B$278:$F$278</definedName>
    <definedName name="FS_F_VW_02_37469_5_EUR_6238__JV_FS_PR_EX_RATES_DATUM_COMP_" localSheetId="21">[11]Import!$B$278:$F$278</definedName>
    <definedName name="FS_F_VW_02_37469_5_EUR_6238__JV_FS_PR_EX_RATES_DATUM_COMP_" localSheetId="20">[11]Import!$B$278:$F$278</definedName>
    <definedName name="FS_F_VW_02_37469_5_EUR_6238__JV_FS_PR_EX_RATES_DATUM_COMP_">[10]Import!$B$278:$F$278</definedName>
    <definedName name="FS_F_VW_02_37469_5_EUR_6270__JV_FS_PR_EX_RATES_DATUM_COMP_" localSheetId="18">[11]Import!$B$274:$F$274</definedName>
    <definedName name="FS_F_VW_02_37469_5_EUR_6270__JV_FS_PR_EX_RATES_DATUM_COMP_" localSheetId="16">[11]Import!$B$274:$F$274</definedName>
    <definedName name="FS_F_VW_02_37469_5_EUR_6270__JV_FS_PR_EX_RATES_DATUM_COMP_" localSheetId="21">[11]Import!$B$274:$F$274</definedName>
    <definedName name="FS_F_VW_02_37469_5_EUR_6270__JV_FS_PR_EX_RATES_DATUM_COMP_" localSheetId="20">[11]Import!$B$274:$F$274</definedName>
    <definedName name="FS_F_VW_02_37469_5_EUR_6270__JV_FS_PR_EX_RATES_DATUM_COMP_">[10]Import!$B$274:$F$274</definedName>
    <definedName name="FS_F_VW_02_37469_5_EUR_6820__JV_FS_PR_EX_RATES_DATUM_COMP_" localSheetId="18">[11]Import!$B$270:$F$270</definedName>
    <definedName name="FS_F_VW_02_37469_5_EUR_6820__JV_FS_PR_EX_RATES_DATUM_COMP_" localSheetId="16">[11]Import!$B$270:$F$270</definedName>
    <definedName name="FS_F_VW_02_37469_5_EUR_6820__JV_FS_PR_EX_RATES_DATUM_COMP_" localSheetId="21">[11]Import!$B$270:$F$270</definedName>
    <definedName name="FS_F_VW_02_37469_5_EUR_6820__JV_FS_PR_EX_RATES_DATUM_COMP_" localSheetId="20">[11]Import!$B$270:$F$270</definedName>
    <definedName name="FS_F_VW_02_37469_5_EUR_6820__JV_FS_PR_EX_RATES_DATUM_COMP_">[10]Import!$B$270:$F$270</definedName>
    <definedName name="FS_F_VW_02_37469_5_EUR_7767__JV_FS_PR_EX_RATES_DATUM_COMP_" localSheetId="18">[11]Import!$B$279:$F$279</definedName>
    <definedName name="FS_F_VW_02_37469_5_EUR_7767__JV_FS_PR_EX_RATES_DATUM_COMP_" localSheetId="16">[11]Import!$B$279:$F$279</definedName>
    <definedName name="FS_F_VW_02_37469_5_EUR_7767__JV_FS_PR_EX_RATES_DATUM_COMP_" localSheetId="21">[11]Import!$B$279:$F$279</definedName>
    <definedName name="FS_F_VW_02_37469_5_EUR_7767__JV_FS_PR_EX_RATES_DATUM_COMP_" localSheetId="20">[11]Import!$B$279:$F$279</definedName>
    <definedName name="FS_F_VW_02_37469_5_EUR_7767__JV_FS_PR_EX_RATES_DATUM_COMP_">[10]Import!$B$279:$F$279</definedName>
    <definedName name="FS_F_VW_02_37469_5_EUR_845__JV_FS_PR_EX_RATES_DATUM_COMP_" localSheetId="18">[11]Import!$B$276:$F$276</definedName>
    <definedName name="FS_F_VW_02_37469_5_EUR_845__JV_FS_PR_EX_RATES_DATUM_COMP_" localSheetId="16">[11]Import!$B$276:$F$276</definedName>
    <definedName name="FS_F_VW_02_37469_5_EUR_845__JV_FS_PR_EX_RATES_DATUM_COMP_" localSheetId="21">[11]Import!$B$276:$F$276</definedName>
    <definedName name="FS_F_VW_02_37469_5_EUR_845__JV_FS_PR_EX_RATES_DATUM_COMP_" localSheetId="20">[11]Import!$B$276:$F$276</definedName>
    <definedName name="FS_F_VW_02_37469_5_EUR_845__JV_FS_PR_EX_RATES_DATUM_COMP_">[10]Import!$B$276:$F$276</definedName>
    <definedName name="FS_NEUTEILE.FS_NR" localSheetId="18">[11]Import!$B$52:$B$58</definedName>
    <definedName name="FS_NEUTEILE.FS_NR" localSheetId="16">[11]Import!$B$52:$B$58</definedName>
    <definedName name="FS_NEUTEILE.FS_NR" localSheetId="21">[11]Import!$B$52:$B$58</definedName>
    <definedName name="FS_NEUTEILE.FS_NR" localSheetId="20">[11]Import!$B$52:$B$58</definedName>
    <definedName name="FS_NEUTEILE.FS_NR">[10]Import!$B$52:$B$58</definedName>
    <definedName name="FS_NEUTEILE.FS_POSITION" localSheetId="18">[11]Import!$C$52:$C$58</definedName>
    <definedName name="FS_NEUTEILE.FS_POSITION" localSheetId="16">[11]Import!$C$52:$C$58</definedName>
    <definedName name="FS_NEUTEILE.FS_POSITION" localSheetId="21">[11]Import!$C$52:$C$58</definedName>
    <definedName name="FS_NEUTEILE.FS_POSITION" localSheetId="20">[11]Import!$C$52:$C$58</definedName>
    <definedName name="FS_NEUTEILE.FS_POSITION">[10]Import!$C$52:$C$58</definedName>
    <definedName name="FS_NEUTEILE.VERSION" localSheetId="18">[11]Import!$D$52:$D$58</definedName>
    <definedName name="FS_NEUTEILE.VERSION" localSheetId="16">[11]Import!$D$52:$D$58</definedName>
    <definedName name="FS_NEUTEILE.VERSION" localSheetId="21">[11]Import!$D$52:$D$58</definedName>
    <definedName name="FS_NEUTEILE.VERSION" localSheetId="20">[11]Import!$D$52:$D$58</definedName>
    <definedName name="FS_NEUTEILE.VERSION">[10]Import!$D$52:$D$58</definedName>
    <definedName name="Function" localSheetId="22">#REF!</definedName>
    <definedName name="Function" localSheetId="23">#REF!</definedName>
    <definedName name="Function" localSheetId="17">#REF!</definedName>
    <definedName name="Function" localSheetId="15">#REF!</definedName>
    <definedName name="Function" localSheetId="18">#REF!</definedName>
    <definedName name="Function" localSheetId="16">#REF!</definedName>
    <definedName name="Function" localSheetId="12">#REF!</definedName>
    <definedName name="Function" localSheetId="21">#REF!</definedName>
    <definedName name="Function" localSheetId="8">#REF!</definedName>
    <definedName name="Function" localSheetId="20">#REF!</definedName>
    <definedName name="Function" localSheetId="6">#REF!</definedName>
    <definedName name="Function">#REF!</definedName>
    <definedName name="GG" localSheetId="22">#REF!</definedName>
    <definedName name="GG" localSheetId="23">#REF!</definedName>
    <definedName name="GG" localSheetId="17">#REF!</definedName>
    <definedName name="GG" localSheetId="15">#REF!</definedName>
    <definedName name="GG" localSheetId="18">#REF!</definedName>
    <definedName name="GG" localSheetId="16">#REF!</definedName>
    <definedName name="GG" localSheetId="12">#REF!</definedName>
    <definedName name="GG" localSheetId="21">#REF!</definedName>
    <definedName name="GG" localSheetId="8">#REF!</definedName>
    <definedName name="GG" localSheetId="20">#REF!</definedName>
    <definedName name="GG" localSheetId="6">#REF!</definedName>
    <definedName name="GG">#REF!</definedName>
    <definedName name="hh" localSheetId="22">#REF!</definedName>
    <definedName name="hh" localSheetId="23">#REF!</definedName>
    <definedName name="hh" localSheetId="17">#REF!</definedName>
    <definedName name="hh" localSheetId="15">#REF!</definedName>
    <definedName name="hh" localSheetId="18">#REF!</definedName>
    <definedName name="hh" localSheetId="16">#REF!</definedName>
    <definedName name="hh" localSheetId="12">#REF!</definedName>
    <definedName name="hh" localSheetId="21">#REF!</definedName>
    <definedName name="hh" localSheetId="8">#REF!</definedName>
    <definedName name="hh" localSheetId="20">#REF!</definedName>
    <definedName name="hh" localSheetId="6">#REF!</definedName>
    <definedName name="hh">#REF!</definedName>
    <definedName name="II" localSheetId="22">#REF!</definedName>
    <definedName name="II" localSheetId="23">#REF!</definedName>
    <definedName name="II" localSheetId="17">#REF!</definedName>
    <definedName name="II" localSheetId="15">#REF!</definedName>
    <definedName name="II" localSheetId="18">#REF!</definedName>
    <definedName name="II" localSheetId="16">#REF!</definedName>
    <definedName name="II" localSheetId="12">#REF!</definedName>
    <definedName name="II" localSheetId="21">#REF!</definedName>
    <definedName name="II" localSheetId="8">#REF!</definedName>
    <definedName name="II" localSheetId="20">#REF!</definedName>
    <definedName name="II" localSheetId="6">#REF!</definedName>
    <definedName name="II">#REF!</definedName>
    <definedName name="INDEX" localSheetId="22">#REF!</definedName>
    <definedName name="INDEX" localSheetId="23">#REF!</definedName>
    <definedName name="INDEX" localSheetId="17">#REF!</definedName>
    <definedName name="INDEX" localSheetId="15">#REF!</definedName>
    <definedName name="INDEX" localSheetId="18">#REF!</definedName>
    <definedName name="INDEX" localSheetId="16">#REF!</definedName>
    <definedName name="INDEX" localSheetId="12">#REF!</definedName>
    <definedName name="INDEX" localSheetId="21">#REF!</definedName>
    <definedName name="INDEX" localSheetId="8">#REF!</definedName>
    <definedName name="INDEX" localSheetId="20">#REF!</definedName>
    <definedName name="INDEX" localSheetId="6">#REF!</definedName>
    <definedName name="INDEX">#REF!</definedName>
    <definedName name="Individual" localSheetId="22">#REF!</definedName>
    <definedName name="Individual" localSheetId="23">#REF!</definedName>
    <definedName name="Individual" localSheetId="17">#REF!</definedName>
    <definedName name="Individual" localSheetId="15">#REF!</definedName>
    <definedName name="Individual" localSheetId="18">#REF!</definedName>
    <definedName name="Individual" localSheetId="16">#REF!</definedName>
    <definedName name="Individual" localSheetId="12">#REF!</definedName>
    <definedName name="Individual" localSheetId="21">#REF!</definedName>
    <definedName name="Individual" localSheetId="8">#REF!</definedName>
    <definedName name="Individual" localSheetId="20">#REF!</definedName>
    <definedName name="Individual" localSheetId="6">#REF!</definedName>
    <definedName name="Individual">#REF!</definedName>
    <definedName name="ITL" localSheetId="22">#REF!</definedName>
    <definedName name="ITL" localSheetId="23">#REF!</definedName>
    <definedName name="ITL" localSheetId="17">#REF!</definedName>
    <definedName name="ITL" localSheetId="15">#REF!</definedName>
    <definedName name="ITL" localSheetId="18">#REF!</definedName>
    <definedName name="ITL" localSheetId="16">#REF!</definedName>
    <definedName name="ITL" localSheetId="12">#REF!</definedName>
    <definedName name="ITL" localSheetId="21">#REF!</definedName>
    <definedName name="ITL" localSheetId="8">#REF!</definedName>
    <definedName name="ITL" localSheetId="20">#REF!</definedName>
    <definedName name="ITL" localSheetId="6">#REF!</definedName>
    <definedName name="ITL">#REF!</definedName>
    <definedName name="JIN" localSheetId="22">#REF!</definedName>
    <definedName name="JIN" localSheetId="23">#REF!</definedName>
    <definedName name="JIN" localSheetId="17">#REF!</definedName>
    <definedName name="JIN" localSheetId="15">#REF!</definedName>
    <definedName name="JIN" localSheetId="18">#REF!</definedName>
    <definedName name="JIN" localSheetId="16">#REF!</definedName>
    <definedName name="JIN" localSheetId="12">#REF!</definedName>
    <definedName name="JIN" localSheetId="21">#REF!</definedName>
    <definedName name="JIN" localSheetId="8">#REF!</definedName>
    <definedName name="JIN" localSheetId="20">#REF!</definedName>
    <definedName name="JIN" localSheetId="6">#REF!</definedName>
    <definedName name="JIN">#REF!</definedName>
    <definedName name="JKL" localSheetId="22">#REF!</definedName>
    <definedName name="JKL" localSheetId="23">#REF!</definedName>
    <definedName name="JKL" localSheetId="17">#REF!</definedName>
    <definedName name="JKL" localSheetId="15">#REF!</definedName>
    <definedName name="JKL" localSheetId="18">#REF!</definedName>
    <definedName name="JKL" localSheetId="16">#REF!</definedName>
    <definedName name="JKL" localSheetId="12">#REF!</definedName>
    <definedName name="JKL" localSheetId="21">#REF!</definedName>
    <definedName name="JKL" localSheetId="8">#REF!</definedName>
    <definedName name="JKL" localSheetId="20">#REF!</definedName>
    <definedName name="JKL" localSheetId="6">#REF!</definedName>
    <definedName name="JKL">#REF!</definedName>
    <definedName name="JV_FS_ANGEBOTSUEBERSICHT.FS_POSITION" localSheetId="18">[11]Import!$B$62:$B$83</definedName>
    <definedName name="JV_FS_ANGEBOTSUEBERSICHT.FS_POSITION" localSheetId="16">[11]Import!$B$62:$B$83</definedName>
    <definedName name="JV_FS_ANGEBOTSUEBERSICHT.FS_POSITION" localSheetId="21">[11]Import!$B$62:$B$83</definedName>
    <definedName name="JV_FS_ANGEBOTSUEBERSICHT.FS_POSITION" localSheetId="20">[11]Import!$B$62:$B$83</definedName>
    <definedName name="JV_FS_ANGEBOTSUEBERSICHT.FS_POSITION">[10]Import!$B$62:$B$83</definedName>
    <definedName name="JV_FS_ANGEBOTSUEBERSICHT.LIEF_ID" localSheetId="18">[11]Import!$C$62:$C$83</definedName>
    <definedName name="JV_FS_ANGEBOTSUEBERSICHT.LIEF_ID" localSheetId="16">[11]Import!$C$62:$C$83</definedName>
    <definedName name="JV_FS_ANGEBOTSUEBERSICHT.LIEF_ID" localSheetId="21">[11]Import!$C$62:$C$83</definedName>
    <definedName name="JV_FS_ANGEBOTSUEBERSICHT.LIEF_ID" localSheetId="20">[11]Import!$C$62:$C$83</definedName>
    <definedName name="JV_FS_ANGEBOTSUEBERSICHT.LIEF_ID">[10]Import!$C$62:$C$83</definedName>
    <definedName name="JV_FS_ANGEBOTSUEBERSICHT.NAME" localSheetId="18">[11]Import!$D$62:$D$83</definedName>
    <definedName name="JV_FS_ANGEBOTSUEBERSICHT.NAME" localSheetId="16">[11]Import!$D$62:$D$83</definedName>
    <definedName name="JV_FS_ANGEBOTSUEBERSICHT.NAME" localSheetId="21">[11]Import!$D$62:$D$83</definedName>
    <definedName name="JV_FS_ANGEBOTSUEBERSICHT.NAME" localSheetId="20">[11]Import!$D$62:$D$83</definedName>
    <definedName name="JV_FS_ANGEBOTSUEBERSICHT.NAME">[10]Import!$D$62:$D$83</definedName>
    <definedName name="JV_FS_AVG_PRICE.DM_AVG_APREIS" localSheetId="18">[11]Import!$D$87:$D$108</definedName>
    <definedName name="JV_FS_AVG_PRICE.DM_AVG_APREIS" localSheetId="16">[11]Import!$D$87:$D$108</definedName>
    <definedName name="JV_FS_AVG_PRICE.DM_AVG_APREIS" localSheetId="21">[11]Import!$D$87:$D$108</definedName>
    <definedName name="JV_FS_AVG_PRICE.DM_AVG_APREIS" localSheetId="20">[11]Import!$D$87:$D$108</definedName>
    <definedName name="JV_FS_AVG_PRICE.DM_AVG_APREIS">[10]Import!$D$87:$D$108</definedName>
    <definedName name="JV_FS_AVG_PRICE.DM_AVG_BPREIS" localSheetId="18">[11]Import!$E$87:$E$108</definedName>
    <definedName name="JV_FS_AVG_PRICE.DM_AVG_BPREIS" localSheetId="16">[11]Import!$E$87:$E$108</definedName>
    <definedName name="JV_FS_AVG_PRICE.DM_AVG_BPREIS" localSheetId="21">[11]Import!$E$87:$E$108</definedName>
    <definedName name="JV_FS_AVG_PRICE.DM_AVG_BPREIS" localSheetId="20">[11]Import!$E$87:$E$108</definedName>
    <definedName name="JV_FS_AVG_PRICE.DM_AVG_BPREIS">[10]Import!$E$87:$E$108</definedName>
    <definedName name="JV_FS_AVG_PRICE.FS_POSITION" localSheetId="18">[11]Import!$B$87:$B$108</definedName>
    <definedName name="JV_FS_AVG_PRICE.FS_POSITION" localSheetId="16">[11]Import!$B$87:$B$108</definedName>
    <definedName name="JV_FS_AVG_PRICE.FS_POSITION" localSheetId="21">[11]Import!$B$87:$B$108</definedName>
    <definedName name="JV_FS_AVG_PRICE.FS_POSITION" localSheetId="20">[11]Import!$B$87:$B$108</definedName>
    <definedName name="JV_FS_AVG_PRICE.FS_POSITION">[10]Import!$B$87:$B$108</definedName>
    <definedName name="JV_FS_AVG_PRICE.LIEF_ID" localSheetId="18">[11]Import!$C$87:$C$108</definedName>
    <definedName name="JV_FS_AVG_PRICE.LIEF_ID" localSheetId="16">[11]Import!$C$87:$C$108</definedName>
    <definedName name="JV_FS_AVG_PRICE.LIEF_ID" localSheetId="21">[11]Import!$C$87:$C$108</definedName>
    <definedName name="JV_FS_AVG_PRICE.LIEF_ID" localSheetId="20">[11]Import!$C$87:$C$108</definedName>
    <definedName name="JV_FS_AVG_PRICE.LIEF_ID">[10]Import!$C$87:$C$108</definedName>
    <definedName name="JV_FS_AVG_PRICE.LPT_ID" localSheetId="18">[11]Import!$F$87:$F$108</definedName>
    <definedName name="JV_FS_AVG_PRICE.LPT_ID" localSheetId="16">[11]Import!$F$87:$F$108</definedName>
    <definedName name="JV_FS_AVG_PRICE.LPT_ID" localSheetId="21">[11]Import!$F$87:$F$108</definedName>
    <definedName name="JV_FS_AVG_PRICE.LPT_ID" localSheetId="20">[11]Import!$F$87:$F$108</definedName>
    <definedName name="JV_FS_AVG_PRICE.LPT_ID">[10]Import!$F$87:$F$108</definedName>
    <definedName name="JV_FS_BAUSTUFE_ANGEBOTE_WAE.DM_TEILEPREIS" localSheetId="18">[11]Import!$E$112:$E$113</definedName>
    <definedName name="JV_FS_BAUSTUFE_ANGEBOTE_WAE.DM_TEILEPREIS" localSheetId="16">[11]Import!$E$112:$E$113</definedName>
    <definedName name="JV_FS_BAUSTUFE_ANGEBOTE_WAE.DM_TEILEPREIS" localSheetId="21">[11]Import!$E$112:$E$113</definedName>
    <definedName name="JV_FS_BAUSTUFE_ANGEBOTE_WAE.DM_TEILEPREIS" localSheetId="20">[11]Import!$E$112:$E$113</definedName>
    <definedName name="JV_FS_BAUSTUFE_ANGEBOTE_WAE.DM_TEILEPREIS">[10]Import!$E$112:$E$113</definedName>
    <definedName name="JV_FS_BAUSTUFE_ANGEBOTE_WAE.DM_WERKZEUGKOSTEN" localSheetId="18">[11]Import!$D$112:$D$113</definedName>
    <definedName name="JV_FS_BAUSTUFE_ANGEBOTE_WAE.DM_WERKZEUGKOSTEN" localSheetId="16">[11]Import!$D$112:$D$113</definedName>
    <definedName name="JV_FS_BAUSTUFE_ANGEBOTE_WAE.DM_WERKZEUGKOSTEN" localSheetId="21">[11]Import!$D$112:$D$113</definedName>
    <definedName name="JV_FS_BAUSTUFE_ANGEBOTE_WAE.DM_WERKZEUGKOSTEN" localSheetId="20">[11]Import!$D$112:$D$113</definedName>
    <definedName name="JV_FS_BAUSTUFE_ANGEBOTE_WAE.DM_WERKZEUGKOSTEN">[10]Import!$D$112:$D$113</definedName>
    <definedName name="JV_FS_BAUSTUFE_ANGEBOTE_WAE.FS_POSITION" localSheetId="18">[11]Import!$B$112:$B$113</definedName>
    <definedName name="JV_FS_BAUSTUFE_ANGEBOTE_WAE.FS_POSITION" localSheetId="16">[11]Import!$B$112:$B$113</definedName>
    <definedName name="JV_FS_BAUSTUFE_ANGEBOTE_WAE.FS_POSITION" localSheetId="21">[11]Import!$B$112:$B$113</definedName>
    <definedName name="JV_FS_BAUSTUFE_ANGEBOTE_WAE.FS_POSITION" localSheetId="20">[11]Import!$B$112:$B$113</definedName>
    <definedName name="JV_FS_BAUSTUFE_ANGEBOTE_WAE.FS_POSITION">[10]Import!$B$112:$B$113</definedName>
    <definedName name="JV_FS_BAUSTUFE_ANGEBOTE_WAE.STUFE" localSheetId="18">[11]Import!$C$112:$C$113</definedName>
    <definedName name="JV_FS_BAUSTUFE_ANGEBOTE_WAE.STUFE" localSheetId="16">[11]Import!$C$112:$C$113</definedName>
    <definedName name="JV_FS_BAUSTUFE_ANGEBOTE_WAE.STUFE" localSheetId="21">[11]Import!$C$112:$C$113</definedName>
    <definedName name="JV_FS_BAUSTUFE_ANGEBOTE_WAE.STUFE" localSheetId="20">[11]Import!$C$112:$C$113</definedName>
    <definedName name="JV_FS_BAUSTUFE_ANGEBOTE_WAE.STUFE">[10]Import!$C$112:$C$113</definedName>
    <definedName name="JV_FS_BEDARFE.BEDARF" localSheetId="18">[11]Import!$E$40:$E$48</definedName>
    <definedName name="JV_FS_BEDARFE.BEDARF" localSheetId="16">[11]Import!$E$40:$E$48</definedName>
    <definedName name="JV_FS_BEDARFE.BEDARF" localSheetId="21">[11]Import!$E$40:$E$48</definedName>
    <definedName name="JV_FS_BEDARFE.BEDARF" localSheetId="20">[11]Import!$E$40:$E$48</definedName>
    <definedName name="JV_FS_BEDARFE.BEDARF">[10]Import!$E$40:$E$48</definedName>
    <definedName name="JV_FS_BEDARFE.FS_POSITION" localSheetId="18">[11]Import!$B$40:$B$48</definedName>
    <definedName name="JV_FS_BEDARFE.FS_POSITION" localSheetId="16">[11]Import!$B$40:$B$48</definedName>
    <definedName name="JV_FS_BEDARFE.FS_POSITION" localSheetId="21">[11]Import!$B$40:$B$48</definedName>
    <definedName name="JV_FS_BEDARFE.FS_POSITION" localSheetId="20">[11]Import!$B$40:$B$48</definedName>
    <definedName name="JV_FS_BEDARFE.FS_POSITION">[10]Import!$B$40:$B$48</definedName>
    <definedName name="JV_FS_BEDARFE.WERK_ID" localSheetId="18">[11]Import!$C$40:$C$48</definedName>
    <definedName name="JV_FS_BEDARFE.WERK_ID" localSheetId="16">[11]Import!$C$40:$C$48</definedName>
    <definedName name="JV_FS_BEDARFE.WERK_ID" localSheetId="21">[11]Import!$C$40:$C$48</definedName>
    <definedName name="JV_FS_BEDARFE.WERK_ID" localSheetId="20">[11]Import!$C$40:$C$48</definedName>
    <definedName name="JV_FS_BEDARFE.WERK_ID">[10]Import!$C$40:$C$48</definedName>
    <definedName name="JV_FS_BEDARFE.WERKSNAME" localSheetId="18">[11]Import!$D$40:$D$48</definedName>
    <definedName name="JV_FS_BEDARFE.WERKSNAME" localSheetId="16">[11]Import!$D$40:$D$48</definedName>
    <definedName name="JV_FS_BEDARFE.WERKSNAME" localSheetId="21">[11]Import!$D$40:$D$48</definedName>
    <definedName name="JV_FS_BEDARFE.WERKSNAME" localSheetId="20">[11]Import!$D$40:$D$48</definedName>
    <definedName name="JV_FS_BEDARFE.WERKSNAME">[10]Import!$D$40:$D$48</definedName>
    <definedName name="JV_FS_BEDARFE_PREISE_QUOTE.BEDARF" localSheetId="18">[11]Import!$G$14:$G$36</definedName>
    <definedName name="JV_FS_BEDARFE_PREISE_QUOTE.BEDARF" localSheetId="16">[11]Import!$G$14:$G$36</definedName>
    <definedName name="JV_FS_BEDARFE_PREISE_QUOTE.BEDARF" localSheetId="21">[11]Import!$G$14:$G$36</definedName>
    <definedName name="JV_FS_BEDARFE_PREISE_QUOTE.BEDARF" localSheetId="20">[11]Import!$G$14:$G$36</definedName>
    <definedName name="JV_FS_BEDARFE_PREISE_QUOTE.BEDARF">[10]Import!$G$14:$G$36</definedName>
    <definedName name="JV_FS_BEDARFE_PREISE_QUOTE.DM_APREIS" localSheetId="18">[11]Import!$E$14:$E$36</definedName>
    <definedName name="JV_FS_BEDARFE_PREISE_QUOTE.DM_APREIS" localSheetId="16">[11]Import!$E$14:$E$36</definedName>
    <definedName name="JV_FS_BEDARFE_PREISE_QUOTE.DM_APREIS" localSheetId="21">[11]Import!$E$14:$E$36</definedName>
    <definedName name="JV_FS_BEDARFE_PREISE_QUOTE.DM_APREIS" localSheetId="20">[11]Import!$E$14:$E$36</definedName>
    <definedName name="JV_FS_BEDARFE_PREISE_QUOTE.DM_APREIS">[10]Import!$E$14:$E$36</definedName>
    <definedName name="JV_FS_BEDARFE_PREISE_QUOTE.DM_BPREIS" localSheetId="18">[11]Import!$F$14:$F$36</definedName>
    <definedName name="JV_FS_BEDARFE_PREISE_QUOTE.DM_BPREIS" localSheetId="16">[11]Import!$F$14:$F$36</definedName>
    <definedName name="JV_FS_BEDARFE_PREISE_QUOTE.DM_BPREIS" localSheetId="21">[11]Import!$F$14:$F$36</definedName>
    <definedName name="JV_FS_BEDARFE_PREISE_QUOTE.DM_BPREIS" localSheetId="20">[11]Import!$F$14:$F$36</definedName>
    <definedName name="JV_FS_BEDARFE_PREISE_QUOTE.DM_BPREIS">[10]Import!$F$14:$F$36</definedName>
    <definedName name="JV_FS_BEDARFE_PREISE_QUOTE.FS_POSITION" localSheetId="18">[11]Import!$B$14:$B$36</definedName>
    <definedName name="JV_FS_BEDARFE_PREISE_QUOTE.FS_POSITION" localSheetId="16">[11]Import!$B$14:$B$36</definedName>
    <definedName name="JV_FS_BEDARFE_PREISE_QUOTE.FS_POSITION" localSheetId="21">[11]Import!$B$14:$B$36</definedName>
    <definedName name="JV_FS_BEDARFE_PREISE_QUOTE.FS_POSITION" localSheetId="20">[11]Import!$B$14:$B$36</definedName>
    <definedName name="JV_FS_BEDARFE_PREISE_QUOTE.FS_POSITION">[10]Import!$B$14:$B$36</definedName>
    <definedName name="JV_FS_BEDARFE_PREISE_QUOTE.LIEF_ID" localSheetId="18">[11]Import!$D$14:$D$36</definedName>
    <definedName name="JV_FS_BEDARFE_PREISE_QUOTE.LIEF_ID" localSheetId="16">[11]Import!$D$14:$D$36</definedName>
    <definedName name="JV_FS_BEDARFE_PREISE_QUOTE.LIEF_ID" localSheetId="21">[11]Import!$D$14:$D$36</definedName>
    <definedName name="JV_FS_BEDARFE_PREISE_QUOTE.LIEF_ID" localSheetId="20">[11]Import!$D$14:$D$36</definedName>
    <definedName name="JV_FS_BEDARFE_PREISE_QUOTE.LIEF_ID">[10]Import!$D$14:$D$36</definedName>
    <definedName name="JV_FS_BEDARFE_PREISE_QUOTE.LPT_ID" localSheetId="18">[11]Import!$L$14:$L$36</definedName>
    <definedName name="JV_FS_BEDARFE_PREISE_QUOTE.LPT_ID" localSheetId="16">[11]Import!$L$14:$L$36</definedName>
    <definedName name="JV_FS_BEDARFE_PREISE_QUOTE.LPT_ID" localSheetId="21">[11]Import!$L$14:$L$36</definedName>
    <definedName name="JV_FS_BEDARFE_PREISE_QUOTE.LPT_ID" localSheetId="20">[11]Import!$L$14:$L$36</definedName>
    <definedName name="JV_FS_BEDARFE_PREISE_QUOTE.LPT_ID">[10]Import!$L$14:$L$36</definedName>
    <definedName name="JV_FS_BEDARFE_PREISE_QUOTE.PRODSTANDORT" localSheetId="18">[11]Import!$J$14:$J$36</definedName>
    <definedName name="JV_FS_BEDARFE_PREISE_QUOTE.PRODSTANDORT" localSheetId="16">[11]Import!$J$14:$J$36</definedName>
    <definedName name="JV_FS_BEDARFE_PREISE_QUOTE.PRODSTANDORT" localSheetId="21">[11]Import!$J$14:$J$36</definedName>
    <definedName name="JV_FS_BEDARFE_PREISE_QUOTE.PRODSTANDORT" localSheetId="20">[11]Import!$J$14:$J$36</definedName>
    <definedName name="JV_FS_BEDARFE_PREISE_QUOTE.PRODSTANDORT">[10]Import!$J$14:$J$36</definedName>
    <definedName name="JV_FS_BEDARFE_PREISE_QUOTE.QUOTE_PROZENT" localSheetId="18">[11]Import!$K$14:$K$36</definedName>
    <definedName name="JV_FS_BEDARFE_PREISE_QUOTE.QUOTE_PROZENT" localSheetId="16">[11]Import!$K$14:$K$36</definedName>
    <definedName name="JV_FS_BEDARFE_PREISE_QUOTE.QUOTE_PROZENT" localSheetId="21">[11]Import!$K$14:$K$36</definedName>
    <definedName name="JV_FS_BEDARFE_PREISE_QUOTE.QUOTE_PROZENT" localSheetId="20">[11]Import!$K$14:$K$36</definedName>
    <definedName name="JV_FS_BEDARFE_PREISE_QUOTE.QUOTE_PROZENT">[10]Import!$K$14:$K$36</definedName>
    <definedName name="JV_FS_BEDARFE_PREISE_QUOTE.SOP_DATUM" localSheetId="18">[11]Import!$I$14:$I$36</definedName>
    <definedName name="JV_FS_BEDARFE_PREISE_QUOTE.SOP_DATUM" localSheetId="16">[11]Import!$I$14:$I$36</definedName>
    <definedName name="JV_FS_BEDARFE_PREISE_QUOTE.SOP_DATUM" localSheetId="21">[11]Import!$I$14:$I$36</definedName>
    <definedName name="JV_FS_BEDARFE_PREISE_QUOTE.SOP_DATUM" localSheetId="20">[11]Import!$I$14:$I$36</definedName>
    <definedName name="JV_FS_BEDARFE_PREISE_QUOTE.SOP_DATUM">[10]Import!$I$14:$I$36</definedName>
    <definedName name="JV_FS_BEDARFE_PREISE_QUOTE.WERK_ID" localSheetId="18">[11]Import!$C$14:$C$36</definedName>
    <definedName name="JV_FS_BEDARFE_PREISE_QUOTE.WERK_ID" localSheetId="16">[11]Import!$C$14:$C$36</definedName>
    <definedName name="JV_FS_BEDARFE_PREISE_QUOTE.WERK_ID" localSheetId="21">[11]Import!$C$14:$C$36</definedName>
    <definedName name="JV_FS_BEDARFE_PREISE_QUOTE.WERK_ID" localSheetId="20">[11]Import!$C$14:$C$36</definedName>
    <definedName name="JV_FS_BEDARFE_PREISE_QUOTE.WERK_ID">[10]Import!$C$14:$C$36</definedName>
    <definedName name="JV_FS_BEDARFE_PREISE_QUOTE.WERKSNAME" localSheetId="18">[11]Import!$H$14:$H$36</definedName>
    <definedName name="JV_FS_BEDARFE_PREISE_QUOTE.WERKSNAME" localSheetId="16">[11]Import!$H$14:$H$36</definedName>
    <definedName name="JV_FS_BEDARFE_PREISE_QUOTE.WERKSNAME" localSheetId="21">[11]Import!$H$14:$H$36</definedName>
    <definedName name="JV_FS_BEDARFE_PREISE_QUOTE.WERKSNAME" localSheetId="20">[11]Import!$H$14:$H$36</definedName>
    <definedName name="JV_FS_BEDARFE_PREISE_QUOTE.WERKSNAME">[10]Import!$H$14:$H$36</definedName>
    <definedName name="JV_FS_BIDDERS.DECLINED" localSheetId="18">[24]Import!$K$389:$K$485</definedName>
    <definedName name="JV_FS_BIDDERS.DECLINED" localSheetId="16">[24]Import!$K$389:$K$485</definedName>
    <definedName name="JV_FS_BIDDERS.DECLINED" localSheetId="21">[24]Import!$K$389:$K$485</definedName>
    <definedName name="JV_FS_BIDDERS.DECLINED" localSheetId="20">[24]Import!$K$389:$K$485</definedName>
    <definedName name="JV_FS_BIDDERS.DECLINED">[23]Import!$K$389:$K$485</definedName>
    <definedName name="JV_FS_BIDDERS.FS_POSITION" localSheetId="18">[11]Import!$B$389:$B$485</definedName>
    <definedName name="JV_FS_BIDDERS.FS_POSITION" localSheetId="16">[11]Import!$B$389:$B$485</definedName>
    <definedName name="JV_FS_BIDDERS.FS_POSITION" localSheetId="21">[11]Import!$B$389:$B$485</definedName>
    <definedName name="JV_FS_BIDDERS.FS_POSITION" localSheetId="20">[11]Import!$B$389:$B$485</definedName>
    <definedName name="JV_FS_BIDDERS.FS_POSITION">[10]Import!$B$389:$B$485</definedName>
    <definedName name="JV_FS_BIDDERS.ID" localSheetId="18">[11]Import!$I$389:$I$485</definedName>
    <definedName name="JV_FS_BIDDERS.ID" localSheetId="16">[11]Import!$I$389:$I$485</definedName>
    <definedName name="JV_FS_BIDDERS.ID" localSheetId="21">[11]Import!$I$389:$I$485</definedName>
    <definedName name="JV_FS_BIDDERS.ID" localSheetId="20">[11]Import!$I$389:$I$485</definedName>
    <definedName name="JV_FS_BIDDERS.ID">[10]Import!$I$389:$I$485</definedName>
    <definedName name="JV_FS_BIDDERS.LIEF_ID" localSheetId="18">[11]Import!$C$389:$C$485</definedName>
    <definedName name="JV_FS_BIDDERS.LIEF_ID" localSheetId="16">[11]Import!$C$389:$C$485</definedName>
    <definedName name="JV_FS_BIDDERS.LIEF_ID" localSheetId="21">[11]Import!$C$389:$C$485</definedName>
    <definedName name="JV_FS_BIDDERS.LIEF_ID" localSheetId="20">[11]Import!$C$389:$C$485</definedName>
    <definedName name="JV_FS_BIDDERS.LIEF_ID">[10]Import!$C$389:$C$485</definedName>
    <definedName name="JV_FS_BIDDERS.LIEFNAME" localSheetId="18">[24]Import!$D$389:$D$485</definedName>
    <definedName name="JV_FS_BIDDERS.LIEFNAME" localSheetId="16">[24]Import!$D$389:$D$485</definedName>
    <definedName name="JV_FS_BIDDERS.LIEFNAME" localSheetId="21">[24]Import!$D$389:$D$485</definedName>
    <definedName name="JV_FS_BIDDERS.LIEFNAME" localSheetId="20">[24]Import!$D$389:$D$485</definedName>
    <definedName name="JV_FS_BIDDERS.LIEFNAME">[23]Import!$D$389:$D$485</definedName>
    <definedName name="JV_FS_BIDDERS.LND_KB_LAND" localSheetId="18">[24]Import!$E$389:$E$485</definedName>
    <definedName name="JV_FS_BIDDERS.LND_KB_LAND" localSheetId="16">[24]Import!$E$389:$E$485</definedName>
    <definedName name="JV_FS_BIDDERS.LND_KB_LAND" localSheetId="21">[24]Import!$E$389:$E$485</definedName>
    <definedName name="JV_FS_BIDDERS.LND_KB_LAND" localSheetId="20">[24]Import!$E$389:$E$485</definedName>
    <definedName name="JV_FS_BIDDERS.LND_KB_LAND">[23]Import!$E$389:$E$485</definedName>
    <definedName name="JV_FS_BIDDERS.NAME" localSheetId="18">[11]Import!$H$389:$H$485</definedName>
    <definedName name="JV_FS_BIDDERS.NAME" localSheetId="16">[11]Import!$H$389:$H$485</definedName>
    <definedName name="JV_FS_BIDDERS.NAME" localSheetId="21">[11]Import!$H$389:$H$485</definedName>
    <definedName name="JV_FS_BIDDERS.NAME" localSheetId="20">[11]Import!$H$389:$H$485</definedName>
    <definedName name="JV_FS_BIDDERS.NAME">[10]Import!$H$389:$H$485</definedName>
    <definedName name="JV_FS_BIDDERS.NO_SUPPLIER" localSheetId="18">[24]Import!$L$389:$L$485</definedName>
    <definedName name="JV_FS_BIDDERS.NO_SUPPLIER" localSheetId="16">[24]Import!$L$389:$L$485</definedName>
    <definedName name="JV_FS_BIDDERS.NO_SUPPLIER" localSheetId="21">[24]Import!$L$389:$L$485</definedName>
    <definedName name="JV_FS_BIDDERS.NO_SUPPLIER" localSheetId="20">[24]Import!$L$389:$L$485</definedName>
    <definedName name="JV_FS_BIDDERS.NO_SUPPLIER">[23]Import!$L$389:$L$485</definedName>
    <definedName name="JV_FS_BIDDERS.OFFER_STATUS_ID" localSheetId="18">[11]Import!$F$389:$F$485</definedName>
    <definedName name="JV_FS_BIDDERS.OFFER_STATUS_ID" localSheetId="16">[11]Import!$F$389:$F$485</definedName>
    <definedName name="JV_FS_BIDDERS.OFFER_STATUS_ID" localSheetId="21">[11]Import!$F$389:$F$485</definedName>
    <definedName name="JV_FS_BIDDERS.OFFER_STATUS_ID" localSheetId="20">[11]Import!$F$389:$F$485</definedName>
    <definedName name="JV_FS_BIDDERS.OFFER_STATUS_ID">[10]Import!$F$389:$F$485</definedName>
    <definedName name="JV_FS_BIDDERS.QUOTED" localSheetId="18">[24]Import!$J$389:$J$485</definedName>
    <definedName name="JV_FS_BIDDERS.QUOTED" localSheetId="16">[24]Import!$J$389:$J$485</definedName>
    <definedName name="JV_FS_BIDDERS.QUOTED" localSheetId="21">[24]Import!$J$389:$J$485</definedName>
    <definedName name="JV_FS_BIDDERS.QUOTED" localSheetId="20">[24]Import!$J$389:$J$485</definedName>
    <definedName name="JV_FS_BIDDERS.QUOTED">[23]Import!$J$389:$J$485</definedName>
    <definedName name="JV_FS_BIDDERS.STATUS" localSheetId="18">[11]Import!$G$389:$G$485</definedName>
    <definedName name="JV_FS_BIDDERS.STATUS" localSheetId="16">[11]Import!$G$389:$G$485</definedName>
    <definedName name="JV_FS_BIDDERS.STATUS" localSheetId="21">[11]Import!$G$389:$G$485</definedName>
    <definedName name="JV_FS_BIDDERS.STATUS" localSheetId="20">[11]Import!$G$389:$G$485</definedName>
    <definedName name="JV_FS_BIDDERS.STATUS">[10]Import!$G$389:$G$485</definedName>
    <definedName name="JV_FS_BWERTSHEET.AVG_APREIS0" localSheetId="18">[11]Import!$H$167:$H$183</definedName>
    <definedName name="JV_FS_BWERTSHEET.AVG_APREIS0" localSheetId="16">[11]Import!$H$167:$H$183</definedName>
    <definedName name="JV_FS_BWERTSHEET.AVG_APREIS0" localSheetId="21">[11]Import!$H$167:$H$183</definedName>
    <definedName name="JV_FS_BWERTSHEET.AVG_APREIS0" localSheetId="20">[11]Import!$H$167:$H$183</definedName>
    <definedName name="JV_FS_BWERTSHEET.AVG_APREIS0">[10]Import!$H$167:$H$183</definedName>
    <definedName name="JV_FS_BWERTSHEET.BARWERT" localSheetId="18">[11]Import!$W$167:$W$183</definedName>
    <definedName name="JV_FS_BWERTSHEET.BARWERT" localSheetId="16">[11]Import!$W$167:$W$183</definedName>
    <definedName name="JV_FS_BWERTSHEET.BARWERT" localSheetId="21">[11]Import!$W$167:$W$183</definedName>
    <definedName name="JV_FS_BWERTSHEET.BARWERT" localSheetId="20">[11]Import!$W$167:$W$183</definedName>
    <definedName name="JV_FS_BWERTSHEET.BARWERT">[10]Import!$W$167:$W$183</definedName>
    <definedName name="JV_FS_BWERTSHEET.DM_AVG_PROTOPREIS" localSheetId="18">[11]Import!$L$167:$L$183</definedName>
    <definedName name="JV_FS_BWERTSHEET.DM_AVG_PROTOPREIS" localSheetId="16">[11]Import!$L$167:$L$183</definedName>
    <definedName name="JV_FS_BWERTSHEET.DM_AVG_PROTOPREIS" localSheetId="21">[11]Import!$L$167:$L$183</definedName>
    <definedName name="JV_FS_BWERTSHEET.DM_AVG_PROTOPREIS" localSheetId="20">[11]Import!$L$167:$L$183</definedName>
    <definedName name="JV_FS_BWERTSHEET.DM_AVG_PROTOPREIS">[10]Import!$L$167:$L$183</definedName>
    <definedName name="JV_FS_BWERTSHEET.ENTWICKLUNGSKOSTEN" localSheetId="18">[11]Import!$AH$167:$AH$183</definedName>
    <definedName name="JV_FS_BWERTSHEET.ENTWICKLUNGSKOSTEN" localSheetId="16">[11]Import!$AH$167:$AH$183</definedName>
    <definedName name="JV_FS_BWERTSHEET.ENTWICKLUNGSKOSTEN" localSheetId="21">[11]Import!$AH$167:$AH$183</definedName>
    <definedName name="JV_FS_BWERTSHEET.ENTWICKLUNGSKOSTEN" localSheetId="20">[11]Import!$AH$167:$AH$183</definedName>
    <definedName name="JV_FS_BWERTSHEET.ENTWICKLUNGSKOSTEN">[10]Import!$AH$167:$AH$183</definedName>
    <definedName name="JV_FS_BWERTSHEET.FS_POSITION" localSheetId="18">[11]Import!$B$167:$B$183</definedName>
    <definedName name="JV_FS_BWERTSHEET.FS_POSITION" localSheetId="16">[11]Import!$B$167:$B$183</definedName>
    <definedName name="JV_FS_BWERTSHEET.FS_POSITION" localSheetId="21">[11]Import!$B$167:$B$183</definedName>
    <definedName name="JV_FS_BWERTSHEET.FS_POSITION" localSheetId="20">[11]Import!$B$167:$B$183</definedName>
    <definedName name="JV_FS_BWERTSHEET.FS_POSITION">[10]Import!$B$167:$B$183</definedName>
    <definedName name="JV_FS_BWERTSHEET.FT_APREIS" localSheetId="18">[11]Import!$F$167:$F$183</definedName>
    <definedName name="JV_FS_BWERTSHEET.FT_APREIS" localSheetId="16">[11]Import!$F$167:$F$183</definedName>
    <definedName name="JV_FS_BWERTSHEET.FT_APREIS" localSheetId="21">[11]Import!$F$167:$F$183</definedName>
    <definedName name="JV_FS_BWERTSHEET.FT_APREIS" localSheetId="20">[11]Import!$F$167:$F$183</definedName>
    <definedName name="JV_FS_BWERTSHEET.FT_APREIS">[10]Import!$F$167:$F$183</definedName>
    <definedName name="JV_FS_BWERTSHEET.FT_BPREIS" localSheetId="18">[11]Import!$G$167:$G$183</definedName>
    <definedName name="JV_FS_BWERTSHEET.FT_BPREIS" localSheetId="16">[11]Import!$G$167:$G$183</definedName>
    <definedName name="JV_FS_BWERTSHEET.FT_BPREIS" localSheetId="21">[11]Import!$G$167:$G$183</definedName>
    <definedName name="JV_FS_BWERTSHEET.FT_BPREIS" localSheetId="20">[11]Import!$G$167:$G$183</definedName>
    <definedName name="JV_FS_BWERTSHEET.FT_BPREIS">[10]Import!$G$167:$G$183</definedName>
    <definedName name="JV_FS_BWERTSHEET.INVEST" localSheetId="18">[11]Import!$M$167:$M$183</definedName>
    <definedName name="JV_FS_BWERTSHEET.INVEST" localSheetId="16">[11]Import!$M$167:$M$183</definedName>
    <definedName name="JV_FS_BWERTSHEET.INVEST" localSheetId="21">[11]Import!$M$167:$M$183</definedName>
    <definedName name="JV_FS_BWERTSHEET.INVEST" localSheetId="20">[11]Import!$M$167:$M$183</definedName>
    <definedName name="JV_FS_BWERTSHEET.INVEST">[10]Import!$M$167:$M$183</definedName>
    <definedName name="JV_FS_BWERTSHEET.INVEST_SAVING" localSheetId="18">[11]Import!$X$167:$X$183</definedName>
    <definedName name="JV_FS_BWERTSHEET.INVEST_SAVING" localSheetId="16">[11]Import!$X$167:$X$183</definedName>
    <definedName name="JV_FS_BWERTSHEET.INVEST_SAVING" localSheetId="21">[11]Import!$X$167:$X$183</definedName>
    <definedName name="JV_FS_BWERTSHEET.INVEST_SAVING" localSheetId="20">[11]Import!$X$167:$X$183</definedName>
    <definedName name="JV_FS_BWERTSHEET.INVEST_SAVING">[10]Import!$X$167:$X$183</definedName>
    <definedName name="JV_FS_BWERTSHEET.INVEST_TARGET" localSheetId="18">[11]Import!$K$167:$K$183</definedName>
    <definedName name="JV_FS_BWERTSHEET.INVEST_TARGET" localSheetId="16">[11]Import!$K$167:$K$183</definedName>
    <definedName name="JV_FS_BWERTSHEET.INVEST_TARGET" localSheetId="21">[11]Import!$K$167:$K$183</definedName>
    <definedName name="JV_FS_BWERTSHEET.INVEST_TARGET" localSheetId="20">[11]Import!$K$167:$K$183</definedName>
    <definedName name="JV_FS_BWERTSHEET.INVEST_TARGET">[10]Import!$K$167:$K$183</definedName>
    <definedName name="JV_FS_BWERTSHEET.INVEST_WKZ" localSheetId="18">[11]Import!$N$167:$N$183</definedName>
    <definedName name="JV_FS_BWERTSHEET.INVEST_WKZ" localSheetId="16">[11]Import!$N$167:$N$183</definedName>
    <definedName name="JV_FS_BWERTSHEET.INVEST_WKZ" localSheetId="21">[11]Import!$N$167:$N$183</definedName>
    <definedName name="JV_FS_BWERTSHEET.INVEST_WKZ" localSheetId="20">[11]Import!$N$167:$N$183</definedName>
    <definedName name="JV_FS_BWERTSHEET.INVEST_WKZ">[10]Import!$N$167:$N$183</definedName>
    <definedName name="JV_FS_BWERTSHEET.LIEF_ID" localSheetId="18">[11]Import!$C$167:$C$183</definedName>
    <definedName name="JV_FS_BWERTSHEET.LIEF_ID" localSheetId="16">[11]Import!$C$167:$C$183</definedName>
    <definedName name="JV_FS_BWERTSHEET.LIEF_ID" localSheetId="21">[11]Import!$C$167:$C$183</definedName>
    <definedName name="JV_FS_BWERTSHEET.LIEF_ID" localSheetId="20">[11]Import!$C$167:$C$183</definedName>
    <definedName name="JV_FS_BWERTSHEET.LIEF_ID">[10]Import!$C$167:$C$183</definedName>
    <definedName name="JV_FS_BWERTSHEET.LOG_KOST" localSheetId="18">[11]Import!$I$167:$I$183</definedName>
    <definedName name="JV_FS_BWERTSHEET.LOG_KOST" localSheetId="16">[11]Import!$I$167:$I$183</definedName>
    <definedName name="JV_FS_BWERTSHEET.LOG_KOST" localSheetId="21">[11]Import!$I$167:$I$183</definedName>
    <definedName name="JV_FS_BWERTSHEET.LOG_KOST" localSheetId="20">[11]Import!$I$167:$I$183</definedName>
    <definedName name="JV_FS_BWERTSHEET.LOG_KOST">[10]Import!$I$167:$I$183</definedName>
    <definedName name="JV_FS_BWERTSHEET.NAME" localSheetId="18">[11]Import!$E$167:$E$183</definedName>
    <definedName name="JV_FS_BWERTSHEET.NAME" localSheetId="16">[11]Import!$E$167:$E$183</definedName>
    <definedName name="JV_FS_BWERTSHEET.NAME" localSheetId="21">[11]Import!$E$167:$E$183</definedName>
    <definedName name="JV_FS_BWERTSHEET.NAME" localSheetId="20">[11]Import!$E$167:$E$183</definedName>
    <definedName name="JV_FS_BWERTSHEET.NAME">[10]Import!$E$167:$E$183</definedName>
    <definedName name="JV_FS_BWERTSHEET.REDUCTION_1" localSheetId="18">[11]Import!$O$167:$O$183</definedName>
    <definedName name="JV_FS_BWERTSHEET.REDUCTION_1" localSheetId="16">[11]Import!$O$167:$O$183</definedName>
    <definedName name="JV_FS_BWERTSHEET.REDUCTION_1" localSheetId="21">[11]Import!$O$167:$O$183</definedName>
    <definedName name="JV_FS_BWERTSHEET.REDUCTION_1" localSheetId="20">[11]Import!$O$167:$O$183</definedName>
    <definedName name="JV_FS_BWERTSHEET.REDUCTION_1">[10]Import!$O$167:$O$183</definedName>
    <definedName name="JV_FS_BWERTSHEET.REDUCTION_2" localSheetId="18">[11]Import!$P$167:$P$183</definedName>
    <definedName name="JV_FS_BWERTSHEET.REDUCTION_2" localSheetId="16">[11]Import!$P$167:$P$183</definedName>
    <definedName name="JV_FS_BWERTSHEET.REDUCTION_2" localSheetId="21">[11]Import!$P$167:$P$183</definedName>
    <definedName name="JV_FS_BWERTSHEET.REDUCTION_2" localSheetId="20">[11]Import!$P$167:$P$183</definedName>
    <definedName name="JV_FS_BWERTSHEET.REDUCTION_2">[10]Import!$P$167:$P$183</definedName>
    <definedName name="JV_FS_BWERTSHEET.REDUCTION_3" localSheetId="18">[11]Import!$Q$167:$Q$183</definedName>
    <definedName name="JV_FS_BWERTSHEET.REDUCTION_3" localSheetId="16">[11]Import!$Q$167:$Q$183</definedName>
    <definedName name="JV_FS_BWERTSHEET.REDUCTION_3" localSheetId="21">[11]Import!$Q$167:$Q$183</definedName>
    <definedName name="JV_FS_BWERTSHEET.REDUCTION_3" localSheetId="20">[11]Import!$Q$167:$Q$183</definedName>
    <definedName name="JV_FS_BWERTSHEET.REDUCTION_3">[10]Import!$Q$167:$Q$183</definedName>
    <definedName name="JV_FS_BWERTSHEET.REDUCTION_4" localSheetId="18">[11]Import!$R$167:$R$183</definedName>
    <definedName name="JV_FS_BWERTSHEET.REDUCTION_4" localSheetId="16">[11]Import!$R$167:$R$183</definedName>
    <definedName name="JV_FS_BWERTSHEET.REDUCTION_4" localSheetId="21">[11]Import!$R$167:$R$183</definedName>
    <definedName name="JV_FS_BWERTSHEET.REDUCTION_4" localSheetId="20">[11]Import!$R$167:$R$183</definedName>
    <definedName name="JV_FS_BWERTSHEET.REDUCTION_4">[10]Import!$R$167:$R$183</definedName>
    <definedName name="JV_FS_BWERTSHEET.REDUCTION_5" localSheetId="18">[11]Import!$S$167:$S$183</definedName>
    <definedName name="JV_FS_BWERTSHEET.REDUCTION_5" localSheetId="16">[11]Import!$S$167:$S$183</definedName>
    <definedName name="JV_FS_BWERTSHEET.REDUCTION_5" localSheetId="21">[11]Import!$S$167:$S$183</definedName>
    <definedName name="JV_FS_BWERTSHEET.REDUCTION_5" localSheetId="20">[11]Import!$S$167:$S$183</definedName>
    <definedName name="JV_FS_BWERTSHEET.REDUCTION_5">[10]Import!$S$167:$S$183</definedName>
    <definedName name="JV_FS_BWERTSHEET.REDUCTION_6" localSheetId="18">[11]Import!$T$167:$T$183</definedName>
    <definedName name="JV_FS_BWERTSHEET.REDUCTION_6" localSheetId="16">[11]Import!$T$167:$T$183</definedName>
    <definedName name="JV_FS_BWERTSHEET.REDUCTION_6" localSheetId="21">[11]Import!$T$167:$T$183</definedName>
    <definedName name="JV_FS_BWERTSHEET.REDUCTION_6" localSheetId="20">[11]Import!$T$167:$T$183</definedName>
    <definedName name="JV_FS_BWERTSHEET.REDUCTION_6">[10]Import!$T$167:$T$183</definedName>
    <definedName name="JV_FS_BWERTSHEET.REDUCTION_7" localSheetId="18">[11]Import!$U$167:$U$183</definedName>
    <definedName name="JV_FS_BWERTSHEET.REDUCTION_7" localSheetId="16">[11]Import!$U$167:$U$183</definedName>
    <definedName name="JV_FS_BWERTSHEET.REDUCTION_7" localSheetId="21">[11]Import!$U$167:$U$183</definedName>
    <definedName name="JV_FS_BWERTSHEET.REDUCTION_7" localSheetId="20">[11]Import!$U$167:$U$183</definedName>
    <definedName name="JV_FS_BWERTSHEET.REDUCTION_7">[10]Import!$U$167:$U$183</definedName>
    <definedName name="JV_FS_BWERTSHEET.REDUCTION_8" localSheetId="18">[11]Import!$V$167:$V$183</definedName>
    <definedName name="JV_FS_BWERTSHEET.REDUCTION_8" localSheetId="16">[11]Import!$V$167:$V$183</definedName>
    <definedName name="JV_FS_BWERTSHEET.REDUCTION_8" localSheetId="21">[11]Import!$V$167:$V$183</definedName>
    <definedName name="JV_FS_BWERTSHEET.REDUCTION_8" localSheetId="20">[11]Import!$V$167:$V$183</definedName>
    <definedName name="JV_FS_BWERTSHEET.REDUCTION_8">[10]Import!$V$167:$V$183</definedName>
    <definedName name="JV_FS_BWERTSHEET.SAVING_OVER_LIFE" localSheetId="18">[11]Import!$AG$167:$AG$183</definedName>
    <definedName name="JV_FS_BWERTSHEET.SAVING_OVER_LIFE" localSheetId="16">[11]Import!$AG$167:$AG$183</definedName>
    <definedName name="JV_FS_BWERTSHEET.SAVING_OVER_LIFE" localSheetId="21">[11]Import!$AG$167:$AG$183</definedName>
    <definedName name="JV_FS_BWERTSHEET.SAVING_OVER_LIFE" localSheetId="20">[11]Import!$AG$167:$AG$183</definedName>
    <definedName name="JV_FS_BWERTSHEET.SAVING_OVER_LIFE">[10]Import!$AG$167:$AG$183</definedName>
    <definedName name="JV_FS_BWERTSHEET.SAVING_PA0" localSheetId="18">[11]Import!$Y$167:$Y$183</definedName>
    <definedName name="JV_FS_BWERTSHEET.SAVING_PA0" localSheetId="16">[11]Import!$Y$167:$Y$183</definedName>
    <definedName name="JV_FS_BWERTSHEET.SAVING_PA0" localSheetId="21">[11]Import!$Y$167:$Y$183</definedName>
    <definedName name="JV_FS_BWERTSHEET.SAVING_PA0" localSheetId="20">[11]Import!$Y$167:$Y$183</definedName>
    <definedName name="JV_FS_BWERTSHEET.SAVING_PA0">[10]Import!$Y$167:$Y$183</definedName>
    <definedName name="JV_FS_BWERTSHEET.SAVING_PA1" localSheetId="18">[11]Import!$Z$167:$Z$183</definedName>
    <definedName name="JV_FS_BWERTSHEET.SAVING_PA1" localSheetId="16">[11]Import!$Z$167:$Z$183</definedName>
    <definedName name="JV_FS_BWERTSHEET.SAVING_PA1" localSheetId="21">[11]Import!$Z$167:$Z$183</definedName>
    <definedName name="JV_FS_BWERTSHEET.SAVING_PA1" localSheetId="20">[11]Import!$Z$167:$Z$183</definedName>
    <definedName name="JV_FS_BWERTSHEET.SAVING_PA1">[10]Import!$Z$167:$Z$183</definedName>
    <definedName name="JV_FS_BWERTSHEET.SAVING_PA2" localSheetId="18">[11]Import!$AA$167:$AA$183</definedName>
    <definedName name="JV_FS_BWERTSHEET.SAVING_PA2" localSheetId="16">[11]Import!$AA$167:$AA$183</definedName>
    <definedName name="JV_FS_BWERTSHEET.SAVING_PA2" localSheetId="21">[11]Import!$AA$167:$AA$183</definedName>
    <definedName name="JV_FS_BWERTSHEET.SAVING_PA2" localSheetId="20">[11]Import!$AA$167:$AA$183</definedName>
    <definedName name="JV_FS_BWERTSHEET.SAVING_PA2">[10]Import!$AA$167:$AA$183</definedName>
    <definedName name="JV_FS_BWERTSHEET.SAVING_PA3" localSheetId="18">[11]Import!$AB$167:$AB$183</definedName>
    <definedName name="JV_FS_BWERTSHEET.SAVING_PA3" localSheetId="16">[11]Import!$AB$167:$AB$183</definedName>
    <definedName name="JV_FS_BWERTSHEET.SAVING_PA3" localSheetId="21">[11]Import!$AB$167:$AB$183</definedName>
    <definedName name="JV_FS_BWERTSHEET.SAVING_PA3" localSheetId="20">[11]Import!$AB$167:$AB$183</definedName>
    <definedName name="JV_FS_BWERTSHEET.SAVING_PA3">[10]Import!$AB$167:$AB$183</definedName>
    <definedName name="JV_FS_BWERTSHEET.SAVING_PA4" localSheetId="18">[11]Import!$AC$167:$AC$183</definedName>
    <definedName name="JV_FS_BWERTSHEET.SAVING_PA4" localSheetId="16">[11]Import!$AC$167:$AC$183</definedName>
    <definedName name="JV_FS_BWERTSHEET.SAVING_PA4" localSheetId="21">[11]Import!$AC$167:$AC$183</definedName>
    <definedName name="JV_FS_BWERTSHEET.SAVING_PA4" localSheetId="20">[11]Import!$AC$167:$AC$183</definedName>
    <definedName name="JV_FS_BWERTSHEET.SAVING_PA4">[10]Import!$AC$167:$AC$183</definedName>
    <definedName name="JV_FS_BWERTSHEET.SAVING_PA5" localSheetId="18">[11]Import!$AD$167:$AD$183</definedName>
    <definedName name="JV_FS_BWERTSHEET.SAVING_PA5" localSheetId="16">[11]Import!$AD$167:$AD$183</definedName>
    <definedName name="JV_FS_BWERTSHEET.SAVING_PA5" localSheetId="21">[11]Import!$AD$167:$AD$183</definedName>
    <definedName name="JV_FS_BWERTSHEET.SAVING_PA5" localSheetId="20">[11]Import!$AD$167:$AD$183</definedName>
    <definedName name="JV_FS_BWERTSHEET.SAVING_PA5">[10]Import!$AD$167:$AD$183</definedName>
    <definedName name="JV_FS_BWERTSHEET.SAVING_PA6" localSheetId="18">[11]Import!$AE$167:$AE$183</definedName>
    <definedName name="JV_FS_BWERTSHEET.SAVING_PA6" localSheetId="16">[11]Import!$AE$167:$AE$183</definedName>
    <definedName name="JV_FS_BWERTSHEET.SAVING_PA6" localSheetId="21">[11]Import!$AE$167:$AE$183</definedName>
    <definedName name="JV_FS_BWERTSHEET.SAVING_PA6" localSheetId="20">[11]Import!$AE$167:$AE$183</definedName>
    <definedName name="JV_FS_BWERTSHEET.SAVING_PA6">[10]Import!$AE$167:$AE$183</definedName>
    <definedName name="JV_FS_BWERTSHEET.SAVING_PA7" localSheetId="18">[11]Import!$AF$167:$AF$183</definedName>
    <definedName name="JV_FS_BWERTSHEET.SAVING_PA7" localSheetId="16">[11]Import!$AF$167:$AF$183</definedName>
    <definedName name="JV_FS_BWERTSHEET.SAVING_PA7" localSheetId="21">[11]Import!$AF$167:$AF$183</definedName>
    <definedName name="JV_FS_BWERTSHEET.SAVING_PA7" localSheetId="20">[11]Import!$AF$167:$AF$183</definedName>
    <definedName name="JV_FS_BWERTSHEET.SAVING_PA7">[10]Import!$AF$167:$AF$183</definedName>
    <definedName name="JV_FS_BWERTSHEET.SOP_BASIS" localSheetId="18">[11]Import!$D$167:$D$183</definedName>
    <definedName name="JV_FS_BWERTSHEET.SOP_BASIS" localSheetId="16">[11]Import!$D$167:$D$183</definedName>
    <definedName name="JV_FS_BWERTSHEET.SOP_BASIS" localSheetId="21">[11]Import!$D$167:$D$183</definedName>
    <definedName name="JV_FS_BWERTSHEET.SOP_BASIS" localSheetId="20">[11]Import!$D$167:$D$183</definedName>
    <definedName name="JV_FS_BWERTSHEET.SOP_BASIS">[10]Import!$D$167:$D$183</definedName>
    <definedName name="JV_FS_BWERTSHEET.ZOLL" localSheetId="18">[11]Import!$J$167:$J$183</definedName>
    <definedName name="JV_FS_BWERTSHEET.ZOLL" localSheetId="16">[11]Import!$J$167:$J$183</definedName>
    <definedName name="JV_FS_BWERTSHEET.ZOLL" localSheetId="21">[11]Import!$J$167:$J$183</definedName>
    <definedName name="JV_FS_BWERTSHEET.ZOLL" localSheetId="20">[11]Import!$J$167:$J$183</definedName>
    <definedName name="JV_FS_BWERTSHEET.ZOLL">[10]Import!$J$167:$J$183</definedName>
    <definedName name="JV_FS_COMPARISON.BEARB_GEWICHT" localSheetId="18">[11]Import!$J$127:$J$143</definedName>
    <definedName name="JV_FS_COMPARISON.BEARB_GEWICHT" localSheetId="16">[11]Import!$J$127:$J$143</definedName>
    <definedName name="JV_FS_COMPARISON.BEARB_GEWICHT" localSheetId="21">[11]Import!$J$127:$J$143</definedName>
    <definedName name="JV_FS_COMPARISON.BEARB_GEWICHT" localSheetId="20">[11]Import!$J$127:$J$143</definedName>
    <definedName name="JV_FS_COMPARISON.BEARB_GEWICHT">[10]Import!$J$127:$J$143</definedName>
    <definedName name="JV_FS_COMPARISON.DM_AVG_APREIS" localSheetId="18">[11]Import!$M$127:$M$143</definedName>
    <definedName name="JV_FS_COMPARISON.DM_AVG_APREIS" localSheetId="16">[11]Import!$M$127:$M$143</definedName>
    <definedName name="JV_FS_COMPARISON.DM_AVG_APREIS" localSheetId="21">[11]Import!$M$127:$M$143</definedName>
    <definedName name="JV_FS_COMPARISON.DM_AVG_APREIS" localSheetId="20">[11]Import!$M$127:$M$143</definedName>
    <definedName name="JV_FS_COMPARISON.DM_AVG_APREIS">[10]Import!$M$127:$M$143</definedName>
    <definedName name="JV_FS_COMPARISON.DM_AVG_BPREIS" localSheetId="18">[11]Import!$N$127:$N$143</definedName>
    <definedName name="JV_FS_COMPARISON.DM_AVG_BPREIS" localSheetId="16">[11]Import!$N$127:$N$143</definedName>
    <definedName name="JV_FS_COMPARISON.DM_AVG_BPREIS" localSheetId="21">[11]Import!$N$127:$N$143</definedName>
    <definedName name="JV_FS_COMPARISON.DM_AVG_BPREIS" localSheetId="20">[11]Import!$N$127:$N$143</definedName>
    <definedName name="JV_FS_COMPARISON.DM_AVG_BPREIS">[10]Import!$N$127:$N$143</definedName>
    <definedName name="JV_FS_COMPARISON.DM_AVG_PROTOPREIS" localSheetId="18">[11]Import!$O$127:$O$143</definedName>
    <definedName name="JV_FS_COMPARISON.DM_AVG_PROTOPREIS" localSheetId="16">[11]Import!$O$127:$O$143</definedName>
    <definedName name="JV_FS_COMPARISON.DM_AVG_PROTOPREIS" localSheetId="21">[11]Import!$O$127:$O$143</definedName>
    <definedName name="JV_FS_COMPARISON.DM_AVG_PROTOPREIS" localSheetId="20">[11]Import!$O$127:$O$143</definedName>
    <definedName name="JV_FS_COMPARISON.DM_AVG_PROTOPREIS">[10]Import!$O$127:$O$143</definedName>
    <definedName name="JV_FS_COMPARISON.DM_WERKZEUGKOSTEN" localSheetId="18">[11]Import!$P$127:$P$143</definedName>
    <definedName name="JV_FS_COMPARISON.DM_WERKZEUGKOSTEN" localSheetId="16">[11]Import!$P$127:$P$143</definedName>
    <definedName name="JV_FS_COMPARISON.DM_WERKZEUGKOSTEN" localSheetId="21">[11]Import!$P$127:$P$143</definedName>
    <definedName name="JV_FS_COMPARISON.DM_WERKZEUGKOSTEN" localSheetId="20">[11]Import!$P$127:$P$143</definedName>
    <definedName name="JV_FS_COMPARISON.DM_WERKZEUGKOSTEN">[10]Import!$P$127:$P$143</definedName>
    <definedName name="JV_FS_COMPARISON.FS_POSITION" localSheetId="18">[11]Import!$B$127:$B$143</definedName>
    <definedName name="JV_FS_COMPARISON.FS_POSITION" localSheetId="16">[11]Import!$B$127:$B$143</definedName>
    <definedName name="JV_FS_COMPARISON.FS_POSITION" localSheetId="21">[11]Import!$B$127:$B$143</definedName>
    <definedName name="JV_FS_COMPARISON.FS_POSITION" localSheetId="20">[11]Import!$B$127:$B$143</definedName>
    <definedName name="JV_FS_COMPARISON.FS_POSITION">[10]Import!$B$127:$B$143</definedName>
    <definedName name="JV_FS_COMPARISON.INVESTMENT" localSheetId="18">[11]Import!$G$127:$G$143</definedName>
    <definedName name="JV_FS_COMPARISON.INVESTMENT" localSheetId="16">[11]Import!$G$127:$G$143</definedName>
    <definedName name="JV_FS_COMPARISON.INVESTMENT" localSheetId="21">[11]Import!$G$127:$G$143</definedName>
    <definedName name="JV_FS_COMPARISON.INVESTMENT" localSheetId="20">[11]Import!$G$127:$G$143</definedName>
    <definedName name="JV_FS_COMPARISON.INVESTMENT">[10]Import!$G$127:$G$143</definedName>
    <definedName name="JV_FS_COMPARISON.LIEF_ID" localSheetId="18">[11]Import!$R$127:$R$143</definedName>
    <definedName name="JV_FS_COMPARISON.LIEF_ID" localSheetId="16">[11]Import!$R$127:$R$143</definedName>
    <definedName name="JV_FS_COMPARISON.LIEF_ID" localSheetId="21">[11]Import!$R$127:$R$143</definedName>
    <definedName name="JV_FS_COMPARISON.LIEF_ID" localSheetId="20">[11]Import!$R$127:$R$143</definedName>
    <definedName name="JV_FS_COMPARISON.LIEF_ID">[10]Import!$R$127:$R$143</definedName>
    <definedName name="JV_FS_COMPARISON.LIEF_NAME_PROD" localSheetId="18">[11]Import!$C$127:$C$143</definedName>
    <definedName name="JV_FS_COMPARISON.LIEF_NAME_PROD" localSheetId="16">[11]Import!$C$127:$C$143</definedName>
    <definedName name="JV_FS_COMPARISON.LIEF_NAME_PROD" localSheetId="21">[11]Import!$C$127:$C$143</definedName>
    <definedName name="JV_FS_COMPARISON.LIEF_NAME_PROD" localSheetId="20">[11]Import!$C$127:$C$143</definedName>
    <definedName name="JV_FS_COMPARISON.LIEF_NAME_PROD">[10]Import!$C$127:$C$143</definedName>
    <definedName name="JV_FS_COMPARISON.LND_KB_LAND" localSheetId="18">[11]Import!$K$127:$K$143</definedName>
    <definedName name="JV_FS_COMPARISON.LND_KB_LAND" localSheetId="16">[11]Import!$K$127:$K$143</definedName>
    <definedName name="JV_FS_COMPARISON.LND_KB_LAND" localSheetId="21">[11]Import!$K$127:$K$143</definedName>
    <definedName name="JV_FS_COMPARISON.LND_KB_LAND" localSheetId="20">[11]Import!$K$127:$K$143</definedName>
    <definedName name="JV_FS_COMPARISON.LND_KB_LAND">[10]Import!$K$127:$K$143</definedName>
    <definedName name="JV_FS_COMPARISON.MATPREIS_JE_TEIL" localSheetId="18">[11]Import!$I$127:$I$143</definedName>
    <definedName name="JV_FS_COMPARISON.MATPREIS_JE_TEIL" localSheetId="16">[11]Import!$I$127:$I$143</definedName>
    <definedName name="JV_FS_COMPARISON.MATPREIS_JE_TEIL" localSheetId="21">[11]Import!$I$127:$I$143</definedName>
    <definedName name="JV_FS_COMPARISON.MATPREIS_JE_TEIL" localSheetId="20">[11]Import!$I$127:$I$143</definedName>
    <definedName name="JV_FS_COMPARISON.MATPREIS_JE_TEIL">[10]Import!$I$127:$I$143</definedName>
    <definedName name="JV_FS_COMPARISON.NAME" localSheetId="18">[11]Import!$Q$127:$Q$143</definedName>
    <definedName name="JV_FS_COMPARISON.NAME" localSheetId="16">[11]Import!$Q$127:$Q$143</definedName>
    <definedName name="JV_FS_COMPARISON.NAME" localSheetId="21">[11]Import!$Q$127:$Q$143</definedName>
    <definedName name="JV_FS_COMPARISON.NAME" localSheetId="20">[11]Import!$Q$127:$Q$143</definedName>
    <definedName name="JV_FS_COMPARISON.NAME">[10]Import!$Q$127:$Q$143</definedName>
    <definedName name="JV_FS_COMPARISON.RATING_FE" localSheetId="18">[11]Import!$F$127:$F$143</definedName>
    <definedName name="JV_FS_COMPARISON.RATING_FE" localSheetId="16">[11]Import!$F$127:$F$143</definedName>
    <definedName name="JV_FS_COMPARISON.RATING_FE" localSheetId="21">[11]Import!$F$127:$F$143</definedName>
    <definedName name="JV_FS_COMPARISON.RATING_FE" localSheetId="20">[11]Import!$F$127:$F$143</definedName>
    <definedName name="JV_FS_COMPARISON.RATING_FE">[10]Import!$F$127:$F$143</definedName>
    <definedName name="JV_FS_COMPARISON.RATING_LOGISTIK" localSheetId="18">[11]Import!$D$127:$D$143</definedName>
    <definedName name="JV_FS_COMPARISON.RATING_LOGISTIK" localSheetId="16">[11]Import!$D$127:$D$143</definedName>
    <definedName name="JV_FS_COMPARISON.RATING_LOGISTIK" localSheetId="21">[11]Import!$D$127:$D$143</definedName>
    <definedName name="JV_FS_COMPARISON.RATING_LOGISTIK" localSheetId="20">[11]Import!$D$127:$D$143</definedName>
    <definedName name="JV_FS_COMPARISON.RATING_LOGISTIK">[10]Import!$D$127:$D$143</definedName>
    <definedName name="JV_FS_COMPARISON.RATING_QUALITAET" localSheetId="18">[11]Import!$E$127:$E$143</definedName>
    <definedName name="JV_FS_COMPARISON.RATING_QUALITAET" localSheetId="16">[11]Import!$E$127:$E$143</definedName>
    <definedName name="JV_FS_COMPARISON.RATING_QUALITAET" localSheetId="21">[11]Import!$E$127:$E$143</definedName>
    <definedName name="JV_FS_COMPARISON.RATING_QUALITAET" localSheetId="20">[11]Import!$E$127:$E$143</definedName>
    <definedName name="JV_FS_COMPARISON.RATING_QUALITAET">[10]Import!$E$127:$E$143</definedName>
    <definedName name="JV_FS_COMPARISON.ROHGEWICHT" localSheetId="18">[11]Import!$H$127:$H$143</definedName>
    <definedName name="JV_FS_COMPARISON.ROHGEWICHT" localSheetId="16">[11]Import!$H$127:$H$143</definedName>
    <definedName name="JV_FS_COMPARISON.ROHGEWICHT" localSheetId="21">[11]Import!$H$127:$H$143</definedName>
    <definedName name="JV_FS_COMPARISON.ROHGEWICHT" localSheetId="20">[11]Import!$H$127:$H$143</definedName>
    <definedName name="JV_FS_COMPARISON.ROHGEWICHT">[10]Import!$H$127:$H$143</definedName>
    <definedName name="JV_FS_COMPARISON.ROHMAT_PREIS_ANGEB" localSheetId="18">[11]Import!$S$127:$S$143</definedName>
    <definedName name="JV_FS_COMPARISON.ROHMAT_PREIS_ANGEB" localSheetId="16">[11]Import!$S$127:$S$143</definedName>
    <definedName name="JV_FS_COMPARISON.ROHMAT_PREIS_ANGEB" localSheetId="21">[11]Import!$S$127:$S$143</definedName>
    <definedName name="JV_FS_COMPARISON.ROHMAT_PREIS_ANGEB" localSheetId="20">[11]Import!$S$127:$S$143</definedName>
    <definedName name="JV_FS_COMPARISON.ROHMAT_PREIS_ANGEB">[10]Import!$S$127:$S$143</definedName>
    <definedName name="JV_FS_COMPARISON.SUM_QUOTE" localSheetId="18">[11]Import!$L$127:$L$143</definedName>
    <definedName name="JV_FS_COMPARISON.SUM_QUOTE" localSheetId="16">[11]Import!$L$127:$L$143</definedName>
    <definedName name="JV_FS_COMPARISON.SUM_QUOTE" localSheetId="21">[11]Import!$L$127:$L$143</definedName>
    <definedName name="JV_FS_COMPARISON.SUM_QUOTE" localSheetId="20">[11]Import!$L$127:$L$143</definedName>
    <definedName name="JV_FS_COMPARISON.SUM_QUOTE">[10]Import!$L$127:$L$143</definedName>
    <definedName name="JV_FS_PR_EX_RATES_DATUM_COMP.DATUM" localSheetId="18">[11]Import!$E$187:$E$284</definedName>
    <definedName name="JV_FS_PR_EX_RATES_DATUM_COMP.DATUM" localSheetId="16">[11]Import!$E$187:$E$284</definedName>
    <definedName name="JV_FS_PR_EX_RATES_DATUM_COMP.DATUM" localSheetId="21">[11]Import!$E$187:$E$284</definedName>
    <definedName name="JV_FS_PR_EX_RATES_DATUM_COMP.DATUM" localSheetId="20">[11]Import!$E$187:$E$284</definedName>
    <definedName name="JV_FS_PR_EX_RATES_DATUM_COMP.DATUM">[10]Import!$E$187:$E$284</definedName>
    <definedName name="JV_FS_PR_EX_RATES_DATUM_COMP.FS_POSITION" localSheetId="18">[11]Import!$B$187:$B$284</definedName>
    <definedName name="JV_FS_PR_EX_RATES_DATUM_COMP.FS_POSITION" localSheetId="16">[11]Import!$B$187:$B$284</definedName>
    <definedName name="JV_FS_PR_EX_RATES_DATUM_COMP.FS_POSITION" localSheetId="21">[11]Import!$B$187:$B$284</definedName>
    <definedName name="JV_FS_PR_EX_RATES_DATUM_COMP.FS_POSITION" localSheetId="20">[11]Import!$B$187:$B$284</definedName>
    <definedName name="JV_FS_PR_EX_RATES_DATUM_COMP.FS_POSITION">[10]Import!$B$187:$B$284</definedName>
    <definedName name="JV_FS_PR_EX_RATES_DATUM_COMP.LIEF_ID" localSheetId="18">[11]Import!$F$187:$F$284</definedName>
    <definedName name="JV_FS_PR_EX_RATES_DATUM_COMP.LIEF_ID" localSheetId="16">[11]Import!$F$187:$F$284</definedName>
    <definedName name="JV_FS_PR_EX_RATES_DATUM_COMP.LIEF_ID" localSheetId="21">[11]Import!$F$187:$F$284</definedName>
    <definedName name="JV_FS_PR_EX_RATES_DATUM_COMP.LIEF_ID" localSheetId="20">[11]Import!$F$187:$F$284</definedName>
    <definedName name="JV_FS_PR_EX_RATES_DATUM_COMP.LIEF_ID">[10]Import!$F$187:$F$284</definedName>
    <definedName name="JV_FS_PR_EX_RATES_DATUM_COMP.RATE" localSheetId="18">[11]Import!$D$187:$D$284</definedName>
    <definedName name="JV_FS_PR_EX_RATES_DATUM_COMP.RATE" localSheetId="16">[11]Import!$D$187:$D$284</definedName>
    <definedName name="JV_FS_PR_EX_RATES_DATUM_COMP.RATE" localSheetId="21">[11]Import!$D$187:$D$284</definedName>
    <definedName name="JV_FS_PR_EX_RATES_DATUM_COMP.RATE" localSheetId="20">[11]Import!$D$187:$D$284</definedName>
    <definedName name="JV_FS_PR_EX_RATES_DATUM_COMP.RATE">[10]Import!$D$187:$D$284</definedName>
    <definedName name="JV_FS_PR_EX_RATES_DATUM_COMP.WAE_ID" localSheetId="18">[11]Import!$C$187:$C$284</definedName>
    <definedName name="JV_FS_PR_EX_RATES_DATUM_COMP.WAE_ID" localSheetId="16">[11]Import!$C$187:$C$284</definedName>
    <definedName name="JV_FS_PR_EX_RATES_DATUM_COMP.WAE_ID" localSheetId="21">[11]Import!$C$187:$C$284</definedName>
    <definedName name="JV_FS_PR_EX_RATES_DATUM_COMP.WAE_ID" localSheetId="20">[11]Import!$C$187:$C$284</definedName>
    <definedName name="JV_FS_PR_EX_RATES_DATUM_COMP.WAE_ID">[10]Import!$C$187:$C$284</definedName>
    <definedName name="JV_FS_PR_EX_RATES_DATUM_REC.DATUM" localSheetId="18">[11]Import!$F$288:$F$385</definedName>
    <definedName name="JV_FS_PR_EX_RATES_DATUM_REC.DATUM" localSheetId="16">[11]Import!$F$288:$F$385</definedName>
    <definedName name="JV_FS_PR_EX_RATES_DATUM_REC.DATUM" localSheetId="21">[11]Import!$F$288:$F$385</definedName>
    <definedName name="JV_FS_PR_EX_RATES_DATUM_REC.DATUM" localSheetId="20">[11]Import!$F$288:$F$385</definedName>
    <definedName name="JV_FS_PR_EX_RATES_DATUM_REC.DATUM">[10]Import!$F$288:$F$385</definedName>
    <definedName name="JV_FS_PR_EX_RATES_DATUM_REC.FS_POSITION" localSheetId="18">[11]Import!$B$288:$B$385</definedName>
    <definedName name="JV_FS_PR_EX_RATES_DATUM_REC.FS_POSITION" localSheetId="16">[11]Import!$B$288:$B$385</definedName>
    <definedName name="JV_FS_PR_EX_RATES_DATUM_REC.FS_POSITION" localSheetId="21">[11]Import!$B$288:$B$385</definedName>
    <definedName name="JV_FS_PR_EX_RATES_DATUM_REC.FS_POSITION" localSheetId="20">[11]Import!$B$288:$B$385</definedName>
    <definedName name="JV_FS_PR_EX_RATES_DATUM_REC.FS_POSITION">[10]Import!$B$288:$B$385</definedName>
    <definedName name="JV_FS_PR_EX_RATES_DATUM_REC.LIEF_ID" localSheetId="18">[11]Import!$C$288:$C$385</definedName>
    <definedName name="JV_FS_PR_EX_RATES_DATUM_REC.LIEF_ID" localSheetId="16">[11]Import!$C$288:$C$385</definedName>
    <definedName name="JV_FS_PR_EX_RATES_DATUM_REC.LIEF_ID" localSheetId="21">[11]Import!$C$288:$C$385</definedName>
    <definedName name="JV_FS_PR_EX_RATES_DATUM_REC.LIEF_ID" localSheetId="20">[11]Import!$C$288:$C$385</definedName>
    <definedName name="JV_FS_PR_EX_RATES_DATUM_REC.LIEF_ID">[10]Import!$C$288:$C$385</definedName>
    <definedName name="JV_FS_PR_EX_RATES_DATUM_REC.RATE" localSheetId="18">[11]Import!$E$288:$E$385</definedName>
    <definedName name="JV_FS_PR_EX_RATES_DATUM_REC.RATE" localSheetId="16">[11]Import!$E$288:$E$385</definedName>
    <definedName name="JV_FS_PR_EX_RATES_DATUM_REC.RATE" localSheetId="21">[11]Import!$E$288:$E$385</definedName>
    <definedName name="JV_FS_PR_EX_RATES_DATUM_REC.RATE" localSheetId="20">[11]Import!$E$288:$E$385</definedName>
    <definedName name="JV_FS_PR_EX_RATES_DATUM_REC.RATE">[10]Import!$E$288:$E$385</definedName>
    <definedName name="JV_FS_PR_EX_RATES_DATUM_REC.WAE_ID" localSheetId="18">[11]Import!$D$288:$D$385</definedName>
    <definedName name="JV_FS_PR_EX_RATES_DATUM_REC.WAE_ID" localSheetId="16">[11]Import!$D$288:$D$385</definedName>
    <definedName name="JV_FS_PR_EX_RATES_DATUM_REC.WAE_ID" localSheetId="21">[11]Import!$D$288:$D$385</definedName>
    <definedName name="JV_FS_PR_EX_RATES_DATUM_REC.WAE_ID" localSheetId="20">[11]Import!$D$288:$D$385</definedName>
    <definedName name="JV_FS_PR_EX_RATES_DATUM_REC.WAE_ID">[10]Import!$D$288:$D$385</definedName>
    <definedName name="JV_FS_PRAESENTATIONEN.AVG_LAP" localSheetId="18">[11]Import!$AJ$4:$AJ$10</definedName>
    <definedName name="JV_FS_PRAESENTATIONEN.AVG_LAP" localSheetId="16">[11]Import!$AJ$4:$AJ$10</definedName>
    <definedName name="JV_FS_PRAESENTATIONEN.AVG_LAP" localSheetId="21">[11]Import!$AJ$4:$AJ$10</definedName>
    <definedName name="JV_FS_PRAESENTATIONEN.AVG_LAP" localSheetId="20">[11]Import!$AJ$4:$AJ$10</definedName>
    <definedName name="JV_FS_PRAESENTATIONEN.AVG_LAP">[10]Import!$AJ$4:$AJ$10</definedName>
    <definedName name="JV_FS_PRAESENTATIONEN.BEMERKUNG_RECOM" localSheetId="18">[11]Import!$AF$4:$AF$10</definedName>
    <definedName name="JV_FS_PRAESENTATIONEN.BEMERKUNG_RECOM" localSheetId="16">[11]Import!$AF$4:$AF$10</definedName>
    <definedName name="JV_FS_PRAESENTATIONEN.BEMERKUNG_RECOM" localSheetId="21">[11]Import!$AF$4:$AF$10</definedName>
    <definedName name="JV_FS_PRAESENTATIONEN.BEMERKUNG_RECOM" localSheetId="20">[11]Import!$AF$4:$AF$10</definedName>
    <definedName name="JV_FS_PRAESENTATIONEN.BEMERKUNG_RECOM">[10]Import!$AF$4:$AF$10</definedName>
    <definedName name="JV_FS_PRAESENTATIONEN.CARS_PA" localSheetId="18">[11]Import!$AB$4:$AB$10</definedName>
    <definedName name="JV_FS_PRAESENTATIONEN.CARS_PA" localSheetId="16">[11]Import!$AB$4:$AB$10</definedName>
    <definedName name="JV_FS_PRAESENTATIONEN.CARS_PA" localSheetId="21">[11]Import!$AB$4:$AB$10</definedName>
    <definedName name="JV_FS_PRAESENTATIONEN.CARS_PA" localSheetId="20">[11]Import!$AB$4:$AB$10</definedName>
    <definedName name="JV_FS_PRAESENTATIONEN.CARS_PA">[10]Import!$AB$4:$AB$10</definedName>
    <definedName name="JV_FS_PRAESENTATIONEN.COMMODITY" localSheetId="18">[11]Import!$AD$4:$AD$10</definedName>
    <definedName name="JV_FS_PRAESENTATIONEN.COMMODITY" localSheetId="16">[11]Import!$AD$4:$AD$10</definedName>
    <definedName name="JV_FS_PRAESENTATIONEN.COMMODITY" localSheetId="21">[11]Import!$AD$4:$AD$10</definedName>
    <definedName name="JV_FS_PRAESENTATIONEN.COMMODITY" localSheetId="20">[11]Import!$AD$4:$AD$10</definedName>
    <definedName name="JV_FS_PRAESENTATIONEN.COMMODITY">[10]Import!$AD$4:$AD$10</definedName>
    <definedName name="JV_FS_PRAESENTATIONEN.CSC_DATUM" localSheetId="18">[11]Import!$Y$4:$Y$10</definedName>
    <definedName name="JV_FS_PRAESENTATIONEN.CSC_DATUM" localSheetId="16">[11]Import!$Y$4:$Y$10</definedName>
    <definedName name="JV_FS_PRAESENTATIONEN.CSC_DATUM" localSheetId="21">[11]Import!$Y$4:$Y$10</definedName>
    <definedName name="JV_FS_PRAESENTATIONEN.CSC_DATUM" localSheetId="20">[11]Import!$Y$4:$Y$10</definedName>
    <definedName name="JV_FS_PRAESENTATIONEN.CSC_DATUM">[10]Import!$Y$4:$Y$10</definedName>
    <definedName name="JV_FS_PRAESENTATIONEN.FRUEHEST_SOP" localSheetId="18">[11]Import!$L$4:$L$10</definedName>
    <definedName name="JV_FS_PRAESENTATIONEN.FRUEHEST_SOP" localSheetId="16">[11]Import!$L$4:$L$10</definedName>
    <definedName name="JV_FS_PRAESENTATIONEN.FRUEHEST_SOP" localSheetId="21">[11]Import!$L$4:$L$10</definedName>
    <definedName name="JV_FS_PRAESENTATIONEN.FRUEHEST_SOP" localSheetId="20">[11]Import!$L$4:$L$10</definedName>
    <definedName name="JV_FS_PRAESENTATIONEN.FRUEHEST_SOP">[10]Import!$L$4:$L$10</definedName>
    <definedName name="JV_FS_PRAESENTATIONEN.FS_NACHNAME" localSheetId="18">[11]Import!$J$4:$J$10</definedName>
    <definedName name="JV_FS_PRAESENTATIONEN.FS_NACHNAME" localSheetId="16">[11]Import!$J$4:$J$10</definedName>
    <definedName name="JV_FS_PRAESENTATIONEN.FS_NACHNAME" localSheetId="21">[11]Import!$J$4:$J$10</definedName>
    <definedName name="JV_FS_PRAESENTATIONEN.FS_NACHNAME" localSheetId="20">[11]Import!$J$4:$J$10</definedName>
    <definedName name="JV_FS_PRAESENTATIONEN.FS_NACHNAME">[10]Import!$J$4:$J$10</definedName>
    <definedName name="JV_FS_PRAESENTATIONEN.FS_NR" localSheetId="18">[11]Import!$B$4:$B$10</definedName>
    <definedName name="JV_FS_PRAESENTATIONEN.FS_NR" localSheetId="16">[11]Import!$B$4:$B$10</definedName>
    <definedName name="JV_FS_PRAESENTATIONEN.FS_NR" localSheetId="21">[11]Import!$B$4:$B$10</definedName>
    <definedName name="JV_FS_PRAESENTATIONEN.FS_NR" localSheetId="20">[11]Import!$B$4:$B$10</definedName>
    <definedName name="JV_FS_PRAESENTATIONEN.FS_NR">[10]Import!$B$4:$B$10</definedName>
    <definedName name="JV_FS_PRAESENTATIONEN.FS_POSITION" localSheetId="18">[11]Import!$C$4:$C$10</definedName>
    <definedName name="JV_FS_PRAESENTATIONEN.FS_POSITION" localSheetId="16">[11]Import!$C$4:$C$10</definedName>
    <definedName name="JV_FS_PRAESENTATIONEN.FS_POSITION" localSheetId="21">[11]Import!$C$4:$C$10</definedName>
    <definedName name="JV_FS_PRAESENTATIONEN.FS_POSITION" localSheetId="20">[11]Import!$C$4:$C$10</definedName>
    <definedName name="JV_FS_PRAESENTATIONEN.FS_POSITION">[10]Import!$C$4:$C$10</definedName>
    <definedName name="JV_FS_PRAESENTATIONEN.FT_APREIS" localSheetId="18">[11]Import!$O$4:$O$10</definedName>
    <definedName name="JV_FS_PRAESENTATIONEN.FT_APREIS" localSheetId="16">[11]Import!$O$4:$O$10</definedName>
    <definedName name="JV_FS_PRAESENTATIONEN.FT_APREIS" localSheetId="21">[11]Import!$O$4:$O$10</definedName>
    <definedName name="JV_FS_PRAESENTATIONEN.FT_APREIS" localSheetId="20">[11]Import!$O$4:$O$10</definedName>
    <definedName name="JV_FS_PRAESENTATIONEN.FT_APREIS">[10]Import!$O$4:$O$10</definedName>
    <definedName name="JV_FS_PRAESENTATIONEN.FT_BPREIS" localSheetId="18">[11]Import!$P$4:$P$10</definedName>
    <definedName name="JV_FS_PRAESENTATIONEN.FT_BPREIS" localSheetId="16">[11]Import!$P$4:$P$10</definedName>
    <definedName name="JV_FS_PRAESENTATIONEN.FT_BPREIS" localSheetId="21">[11]Import!$P$4:$P$10</definedName>
    <definedName name="JV_FS_PRAESENTATIONEN.FT_BPREIS" localSheetId="20">[11]Import!$P$4:$P$10</definedName>
    <definedName name="JV_FS_PRAESENTATIONEN.FT_BPREIS">[10]Import!$P$4:$P$10</definedName>
    <definedName name="JV_FS_PRAESENTATIONEN.FT_VSI" localSheetId="18">[11]Import!$AL$4:$AL$10</definedName>
    <definedName name="JV_FS_PRAESENTATIONEN.FT_VSI" localSheetId="16">[11]Import!$AL$4:$AL$10</definedName>
    <definedName name="JV_FS_PRAESENTATIONEN.FT_VSI" localSheetId="21">[11]Import!$AL$4:$AL$10</definedName>
    <definedName name="JV_FS_PRAESENTATIONEN.FT_VSI" localSheetId="20">[11]Import!$AL$4:$AL$10</definedName>
    <definedName name="JV_FS_PRAESENTATIONEN.FT_VSI">[10]Import!$AL$4:$AL$10</definedName>
    <definedName name="JV_FS_PRAESENTATIONEN.GEWICHTSTARGET" localSheetId="18">[11]Import!$W$4:$W$10</definedName>
    <definedName name="JV_FS_PRAESENTATIONEN.GEWICHTSTARGET" localSheetId="16">[11]Import!$W$4:$W$10</definedName>
    <definedName name="JV_FS_PRAESENTATIONEN.GEWICHTSTARGET" localSheetId="21">[11]Import!$W$4:$W$10</definedName>
    <definedName name="JV_FS_PRAESENTATIONEN.GEWICHTSTARGET" localSheetId="20">[11]Import!$W$4:$W$10</definedName>
    <definedName name="JV_FS_PRAESENTATIONEN.GEWICHTSTARGET">[10]Import!$W$4:$W$10</definedName>
    <definedName name="JV_FS_PRAESENTATIONEN.INVESTITIONSTARGET" localSheetId="18">[11]Import!$T$4:$T$10</definedName>
    <definedName name="JV_FS_PRAESENTATIONEN.INVESTITIONSTARGET" localSheetId="16">[11]Import!$T$4:$T$10</definedName>
    <definedName name="JV_FS_PRAESENTATIONEN.INVESTITIONSTARGET" localSheetId="21">[11]Import!$T$4:$T$10</definedName>
    <definedName name="JV_FS_PRAESENTATIONEN.INVESTITIONSTARGET" localSheetId="20">[11]Import!$T$4:$T$10</definedName>
    <definedName name="JV_FS_PRAESENTATIONEN.INVESTITIONSTARGET">[10]Import!$T$4:$T$10</definedName>
    <definedName name="JV_FS_PRAESENTATIONEN.KALK_MODEL" localSheetId="18">[11]Import!$AK$4:$AK$10</definedName>
    <definedName name="JV_FS_PRAESENTATIONEN.KALK_MODEL" localSheetId="16">[11]Import!$AK$4:$AK$10</definedName>
    <definedName name="JV_FS_PRAESENTATIONEN.KALK_MODEL" localSheetId="21">[11]Import!$AK$4:$AK$10</definedName>
    <definedName name="JV_FS_PRAESENTATIONEN.KALK_MODEL" localSheetId="20">[11]Import!$AK$4:$AK$10</definedName>
    <definedName name="JV_FS_PRAESENTATIONEN.KALK_MODEL">[10]Import!$AK$4:$AK$10</definedName>
    <definedName name="JV_FS_PRAESENTATIONEN.KONDITIONS_ID" localSheetId="18">[11]Import!$AM$4:$AM$10</definedName>
    <definedName name="JV_FS_PRAESENTATIONEN.KONDITIONS_ID" localSheetId="16">[11]Import!$AM$4:$AM$10</definedName>
    <definedName name="JV_FS_PRAESENTATIONEN.KONDITIONS_ID" localSheetId="21">[11]Import!$AM$4:$AM$10</definedName>
    <definedName name="JV_FS_PRAESENTATIONEN.KONDITIONS_ID" localSheetId="20">[11]Import!$AM$4:$AM$10</definedName>
    <definedName name="JV_FS_PRAESENTATIONEN.KONDITIONS_ID">[10]Import!$AM$4:$AM$10</definedName>
    <definedName name="JV_FS_PRAESENTATIONEN.KONSTUKTEUR" localSheetId="18">[11]Import!$H$4:$H$10</definedName>
    <definedName name="JV_FS_PRAESENTATIONEN.KONSTUKTEUR" localSheetId="16">[11]Import!$H$4:$H$10</definedName>
    <definedName name="JV_FS_PRAESENTATIONEN.KONSTUKTEUR" localSheetId="21">[11]Import!$H$4:$H$10</definedName>
    <definedName name="JV_FS_PRAESENTATIONEN.KONSTUKTEUR" localSheetId="20">[11]Import!$H$4:$H$10</definedName>
    <definedName name="JV_FS_PRAESENTATIONEN.KONSTUKTEUR">[10]Import!$H$4:$H$10</definedName>
    <definedName name="JV_FS_PRAESENTATIONEN.LEB_NACHNAME" localSheetId="18">[11]Import!$K$4:$K$10</definedName>
    <definedName name="JV_FS_PRAESENTATIONEN.LEB_NACHNAME" localSheetId="16">[11]Import!$K$4:$K$10</definedName>
    <definedName name="JV_FS_PRAESENTATIONEN.LEB_NACHNAME" localSheetId="21">[11]Import!$K$4:$K$10</definedName>
    <definedName name="JV_FS_PRAESENTATIONEN.LEB_NACHNAME" localSheetId="20">[11]Import!$K$4:$K$10</definedName>
    <definedName name="JV_FS_PRAESENTATIONEN.LEB_NACHNAME">[10]Import!$K$4:$K$10</definedName>
    <definedName name="JV_FS_PRAESENTATIONEN.LIFETIME" localSheetId="18">[11]Import!$M$4:$M$10</definedName>
    <definedName name="JV_FS_PRAESENTATIONEN.LIFETIME" localSheetId="16">[11]Import!$M$4:$M$10</definedName>
    <definedName name="JV_FS_PRAESENTATIONEN.LIFETIME" localSheetId="21">[11]Import!$M$4:$M$10</definedName>
    <definedName name="JV_FS_PRAESENTATIONEN.LIFETIME" localSheetId="20">[11]Import!$M$4:$M$10</definedName>
    <definedName name="JV_FS_PRAESENTATIONEN.LIFETIME">[10]Import!$M$4:$M$10</definedName>
    <definedName name="JV_FS_PRAESENTATIONEN.LT_APREIS" localSheetId="18">[11]Import!$Q$4:$Q$10</definedName>
    <definedName name="JV_FS_PRAESENTATIONEN.LT_APREIS" localSheetId="16">[11]Import!$Q$4:$Q$10</definedName>
    <definedName name="JV_FS_PRAESENTATIONEN.LT_APREIS" localSheetId="21">[11]Import!$Q$4:$Q$10</definedName>
    <definedName name="JV_FS_PRAESENTATIONEN.LT_APREIS" localSheetId="20">[11]Import!$Q$4:$Q$10</definedName>
    <definedName name="JV_FS_PRAESENTATIONEN.LT_APREIS">[10]Import!$Q$4:$Q$10</definedName>
    <definedName name="JV_FS_PRAESENTATIONEN.LT_BPREIS" localSheetId="18">[11]Import!$R$4:$R$10</definedName>
    <definedName name="JV_FS_PRAESENTATIONEN.LT_BPREIS" localSheetId="16">[11]Import!$R$4:$R$10</definedName>
    <definedName name="JV_FS_PRAESENTATIONEN.LT_BPREIS" localSheetId="21">[11]Import!$R$4:$R$10</definedName>
    <definedName name="JV_FS_PRAESENTATIONEN.LT_BPREIS" localSheetId="20">[11]Import!$R$4:$R$10</definedName>
    <definedName name="JV_FS_PRAESENTATIONEN.LT_BPREIS">[10]Import!$R$4:$R$10</definedName>
    <definedName name="JV_FS_PRAESENTATIONEN.LT_INVEST" localSheetId="18">[11]Import!$S$4:$S$10</definedName>
    <definedName name="JV_FS_PRAESENTATIONEN.LT_INVEST" localSheetId="16">[11]Import!$S$4:$S$10</definedName>
    <definedName name="JV_FS_PRAESENTATIONEN.LT_INVEST" localSheetId="21">[11]Import!$S$4:$S$10</definedName>
    <definedName name="JV_FS_PRAESENTATIONEN.LT_INVEST" localSheetId="20">[11]Import!$S$4:$S$10</definedName>
    <definedName name="JV_FS_PRAESENTATIONEN.LT_INVEST">[10]Import!$S$4:$S$10</definedName>
    <definedName name="JV_FS_PRAESENTATIONEN.LT_PROTOTYP_PARTS" localSheetId="18">[11]Import!$U$4:$U$10</definedName>
    <definedName name="JV_FS_PRAESENTATIONEN.LT_PROTOTYP_PARTS" localSheetId="16">[11]Import!$U$4:$U$10</definedName>
    <definedName name="JV_FS_PRAESENTATIONEN.LT_PROTOTYP_PARTS" localSheetId="21">[11]Import!$U$4:$U$10</definedName>
    <definedName name="JV_FS_PRAESENTATIONEN.LT_PROTOTYP_PARTS" localSheetId="20">[11]Import!$U$4:$U$10</definedName>
    <definedName name="JV_FS_PRAESENTATIONEN.LT_PROTOTYP_PARTS">[10]Import!$U$4:$U$10</definedName>
    <definedName name="JV_FS_PRAESENTATIONEN.LT_PROTOTYP_TOOLING" localSheetId="18">[11]Import!$V$4:$V$10</definedName>
    <definedName name="JV_FS_PRAESENTATIONEN.LT_PROTOTYP_TOOLING" localSheetId="16">[11]Import!$V$4:$V$10</definedName>
    <definedName name="JV_FS_PRAESENTATIONEN.LT_PROTOTYP_TOOLING" localSheetId="21">[11]Import!$V$4:$V$10</definedName>
    <definedName name="JV_FS_PRAESENTATIONEN.LT_PROTOTYP_TOOLING" localSheetId="20">[11]Import!$V$4:$V$10</definedName>
    <definedName name="JV_FS_PRAESENTATIONEN.LT_PROTOTYP_TOOLING">[10]Import!$V$4:$V$10</definedName>
    <definedName name="JV_FS_PRAESENTATIONEN.MATERIAL" localSheetId="18">[11]Import!$AH$4:$AH$10</definedName>
    <definedName name="JV_FS_PRAESENTATIONEN.MATERIAL" localSheetId="16">[11]Import!$AH$4:$AH$10</definedName>
    <definedName name="JV_FS_PRAESENTATIONEN.MATERIAL" localSheetId="21">[11]Import!$AH$4:$AH$10</definedName>
    <definedName name="JV_FS_PRAESENTATIONEN.MATERIAL" localSheetId="20">[11]Import!$AH$4:$AH$10</definedName>
    <definedName name="JV_FS_PRAESENTATIONEN.MATERIAL">[10]Import!$AH$4:$AH$10</definedName>
    <definedName name="JV_FS_PRAESENTATIONEN.PRAES_WAE_ID" localSheetId="18">[11]Import!$Z$4:$Z$10</definedName>
    <definedName name="JV_FS_PRAESENTATIONEN.PRAES_WAE_ID" localSheetId="16">[11]Import!$Z$4:$Z$10</definedName>
    <definedName name="JV_FS_PRAESENTATIONEN.PRAES_WAE_ID" localSheetId="21">[11]Import!$Z$4:$Z$10</definedName>
    <definedName name="JV_FS_PRAESENTATIONEN.PRAES_WAE_ID" localSheetId="20">[11]Import!$Z$4:$Z$10</definedName>
    <definedName name="JV_FS_PRAESENTATIONEN.PRAES_WAE_ID">[10]Import!$Z$4:$Z$10</definedName>
    <definedName name="JV_FS_PRAESENTATIONEN.PREMEETING_DATUM" localSheetId="18">[11]Import!$X$4:$X$10</definedName>
    <definedName name="JV_FS_PRAESENTATIONEN.PREMEETING_DATUM" localSheetId="16">[11]Import!$X$4:$X$10</definedName>
    <definedName name="JV_FS_PRAESENTATIONEN.PREMEETING_DATUM" localSheetId="21">[11]Import!$X$4:$X$10</definedName>
    <definedName name="JV_FS_PRAESENTATIONEN.PREMEETING_DATUM" localSheetId="20">[11]Import!$X$4:$X$10</definedName>
    <definedName name="JV_FS_PRAESENTATIONEN.PREMEETING_DATUM">[10]Import!$X$4:$X$10</definedName>
    <definedName name="JV_FS_PRAESENTATIONEN.PROJECTS" localSheetId="18">[11]Import!$AG$4:$AG$10</definedName>
    <definedName name="JV_FS_PRAESENTATIONEN.PROJECTS" localSheetId="16">[11]Import!$AG$4:$AG$10</definedName>
    <definedName name="JV_FS_PRAESENTATIONEN.PROJECTS" localSheetId="21">[11]Import!$AG$4:$AG$10</definedName>
    <definedName name="JV_FS_PRAESENTATIONEN.PROJECTS" localSheetId="20">[11]Import!$AG$4:$AG$10</definedName>
    <definedName name="JV_FS_PRAESENTATIONEN.PROJECTS">[10]Import!$AG$4:$AG$10</definedName>
    <definedName name="JV_FS_PRAESENTATIONEN.STATUS" localSheetId="18">[11]Import!$AI$4:$AI$10</definedName>
    <definedName name="JV_FS_PRAESENTATIONEN.STATUS" localSheetId="16">[11]Import!$AI$4:$AI$10</definedName>
    <definedName name="JV_FS_PRAESENTATIONEN.STATUS" localSheetId="21">[11]Import!$AI$4:$AI$10</definedName>
    <definedName name="JV_FS_PRAESENTATIONEN.STATUS" localSheetId="20">[11]Import!$AI$4:$AI$10</definedName>
    <definedName name="JV_FS_PRAESENTATIONEN.STATUS">[10]Import!$AI$4:$AI$10</definedName>
    <definedName name="JV_FS_PRAESENTATIONEN.STK_SUMME" localSheetId="18">[11]Import!$AE$4:$AE$10</definedName>
    <definedName name="JV_FS_PRAESENTATIONEN.STK_SUMME" localSheetId="16">[11]Import!$AE$4:$AE$10</definedName>
    <definedName name="JV_FS_PRAESENTATIONEN.STK_SUMME" localSheetId="21">[11]Import!$AE$4:$AE$10</definedName>
    <definedName name="JV_FS_PRAESENTATIONEN.STK_SUMME" localSheetId="20">[11]Import!$AE$4:$AE$10</definedName>
    <definedName name="JV_FS_PRAESENTATIONEN.STK_SUMME">[10]Import!$AE$4:$AE$10</definedName>
    <definedName name="JV_FS_PRAESENTATIONEN.TEILE_BEZ" localSheetId="18">[11]Import!$D$4:$D$10</definedName>
    <definedName name="JV_FS_PRAESENTATIONEN.TEILE_BEZ" localSheetId="16">[11]Import!$D$4:$D$10</definedName>
    <definedName name="JV_FS_PRAESENTATIONEN.TEILE_BEZ" localSheetId="21">[11]Import!$D$4:$D$10</definedName>
    <definedName name="JV_FS_PRAESENTATIONEN.TEILE_BEZ" localSheetId="20">[11]Import!$D$4:$D$10</definedName>
    <definedName name="JV_FS_PRAESENTATIONEN.TEILE_BEZ">[10]Import!$D$4:$D$10</definedName>
    <definedName name="JV_FS_PRAESENTATIONEN.TEILE_BEZ_ENGL" localSheetId="18">[11]Import!$E$4:$E$10</definedName>
    <definedName name="JV_FS_PRAESENTATIONEN.TEILE_BEZ_ENGL" localSheetId="16">[11]Import!$E$4:$E$10</definedName>
    <definedName name="JV_FS_PRAESENTATIONEN.TEILE_BEZ_ENGL" localSheetId="21">[11]Import!$E$4:$E$10</definedName>
    <definedName name="JV_FS_PRAESENTATIONEN.TEILE_BEZ_ENGL" localSheetId="20">[11]Import!$E$4:$E$10</definedName>
    <definedName name="JV_FS_PRAESENTATIONEN.TEILE_BEZ_ENGL">[10]Import!$E$4:$E$10</definedName>
    <definedName name="JV_FS_PRAESENTATIONEN.TEILE_JE_FZG" localSheetId="18">[11]Import!$G$4:$G$10</definedName>
    <definedName name="JV_FS_PRAESENTATIONEN.TEILE_JE_FZG" localSheetId="16">[11]Import!$G$4:$G$10</definedName>
    <definedName name="JV_FS_PRAESENTATIONEN.TEILE_JE_FZG" localSheetId="21">[11]Import!$G$4:$G$10</definedName>
    <definedName name="JV_FS_PRAESENTATIONEN.TEILE_JE_FZG" localSheetId="20">[11]Import!$G$4:$G$10</definedName>
    <definedName name="JV_FS_PRAESENTATIONEN.TEILE_JE_FZG">[10]Import!$G$4:$G$10</definedName>
    <definedName name="JV_FS_PRAESENTATIONEN.TEILENUMMER" localSheetId="18">[11]Import!$F$4:$F$10</definedName>
    <definedName name="JV_FS_PRAESENTATIONEN.TEILENUMMER" localSheetId="16">[11]Import!$F$4:$F$10</definedName>
    <definedName name="JV_FS_PRAESENTATIONEN.TEILENUMMER" localSheetId="21">[11]Import!$F$4:$F$10</definedName>
    <definedName name="JV_FS_PRAESENTATIONEN.TEILENUMMER" localSheetId="20">[11]Import!$F$4:$F$10</definedName>
    <definedName name="JV_FS_PRAESENTATIONEN.TEILENUMMER">[10]Import!$F$4:$F$10</definedName>
    <definedName name="JV_FS_PRAESENTATIONEN.VERSION" localSheetId="18">[11]Import!$AN$4:$AN$10</definedName>
    <definedName name="JV_FS_PRAESENTATIONEN.VERSION" localSheetId="16">[11]Import!$AN$4:$AN$10</definedName>
    <definedName name="JV_FS_PRAESENTATIONEN.VERSION" localSheetId="21">[11]Import!$AN$4:$AN$10</definedName>
    <definedName name="JV_FS_PRAESENTATIONEN.VERSION" localSheetId="20">[11]Import!$AN$4:$AN$10</definedName>
    <definedName name="JV_FS_PRAESENTATIONEN.VERSION">[10]Import!$AN$4:$AN$10</definedName>
    <definedName name="JV_FS_PRAESENTATIONEN.VERTRAGSART" localSheetId="18">[11]Import!$AC$4:$AC$10</definedName>
    <definedName name="JV_FS_PRAESENTATIONEN.VERTRAGSART" localSheetId="16">[11]Import!$AC$4:$AC$10</definedName>
    <definedName name="JV_FS_PRAESENTATIONEN.VERTRAGSART" localSheetId="21">[11]Import!$AC$4:$AC$10</definedName>
    <definedName name="JV_FS_PRAESENTATIONEN.VERTRAGSART" localSheetId="20">[11]Import!$AC$4:$AC$10</definedName>
    <definedName name="JV_FS_PRAESENTATIONEN.VERTRAGSART">[10]Import!$AC$4:$AC$10</definedName>
    <definedName name="JV_FS_PRAESENTATIONEN.VOLUME" localSheetId="18">[11]Import!$AA$4:$AA$10</definedName>
    <definedName name="JV_FS_PRAESENTATIONEN.VOLUME" localSheetId="16">[11]Import!$AA$4:$AA$10</definedName>
    <definedName name="JV_FS_PRAESENTATIONEN.VOLUME" localSheetId="21">[11]Import!$AA$4:$AA$10</definedName>
    <definedName name="JV_FS_PRAESENTATIONEN.VOLUME" localSheetId="20">[11]Import!$AA$4:$AA$10</definedName>
    <definedName name="JV_FS_PRAESENTATIONEN.VOLUME">[10]Import!$AA$4:$AA$10</definedName>
    <definedName name="JV_FS_PRAESENTATIONEN.WSTG" localSheetId="18">[11]Import!$I$4:$I$10</definedName>
    <definedName name="JV_FS_PRAESENTATIONEN.WSTG" localSheetId="16">[11]Import!$I$4:$I$10</definedName>
    <definedName name="JV_FS_PRAESENTATIONEN.WSTG" localSheetId="21">[11]Import!$I$4:$I$10</definedName>
    <definedName name="JV_FS_PRAESENTATIONEN.WSTG" localSheetId="20">[11]Import!$I$4:$I$10</definedName>
    <definedName name="JV_FS_PRAESENTATIONEN.WSTG">[10]Import!$I$4:$I$10</definedName>
    <definedName name="JV_FS_PRAESENTATIONEN.ZEICHNUNGSDATUM" localSheetId="18">[11]Import!$N$4:$N$10</definedName>
    <definedName name="JV_FS_PRAESENTATIONEN.ZEICHNUNGSDATUM" localSheetId="16">[11]Import!$N$4:$N$10</definedName>
    <definedName name="JV_FS_PRAESENTATIONEN.ZEICHNUNGSDATUM" localSheetId="21">[11]Import!$N$4:$N$10</definedName>
    <definedName name="JV_FS_PRAESENTATIONEN.ZEICHNUNGSDATUM" localSheetId="20">[11]Import!$N$4:$N$10</definedName>
    <definedName name="JV_FS_PRAESENTATIONEN.ZEICHNUNGSDATUM">[10]Import!$N$4:$N$10</definedName>
    <definedName name="JV_FS_REC.BEDARF" localSheetId="18">[11]Import!$G$489:$G$546</definedName>
    <definedName name="JV_FS_REC.BEDARF" localSheetId="16">[11]Import!$G$489:$G$546</definedName>
    <definedName name="JV_FS_REC.BEDARF" localSheetId="21">[11]Import!$G$489:$G$546</definedName>
    <definedName name="JV_FS_REC.BEDARF" localSheetId="20">[11]Import!$G$489:$G$546</definedName>
    <definedName name="JV_FS_REC.BEDARF">[10]Import!$G$489:$G$546</definedName>
    <definedName name="JV_FS_REC.DM_APREIS" localSheetId="18">[11]Import!$J$489:$J$546</definedName>
    <definedName name="JV_FS_REC.DM_APREIS" localSheetId="16">[11]Import!$J$489:$J$546</definedName>
    <definedName name="JV_FS_REC.DM_APREIS" localSheetId="21">[11]Import!$J$489:$J$546</definedName>
    <definedName name="JV_FS_REC.DM_APREIS" localSheetId="20">[11]Import!$J$489:$J$546</definedName>
    <definedName name="JV_FS_REC.DM_APREIS">[10]Import!$J$489:$J$546</definedName>
    <definedName name="JV_FS_REC.DM_BPREIS" localSheetId="18">[11]Import!$K$489:$K$546</definedName>
    <definedName name="JV_FS_REC.DM_BPREIS" localSheetId="16">[11]Import!$K$489:$K$546</definedName>
    <definedName name="JV_FS_REC.DM_BPREIS" localSheetId="21">[11]Import!$K$489:$K$546</definedName>
    <definedName name="JV_FS_REC.DM_BPREIS" localSheetId="20">[11]Import!$K$489:$K$546</definedName>
    <definedName name="JV_FS_REC.DM_BPREIS">[10]Import!$K$489:$K$546</definedName>
    <definedName name="JV_FS_REC.FS_NR" localSheetId="18">[11]Import!$B$489:$B$546</definedName>
    <definedName name="JV_FS_REC.FS_NR" localSheetId="16">[11]Import!$B$489:$B$546</definedName>
    <definedName name="JV_FS_REC.FS_NR" localSheetId="21">[11]Import!$B$489:$B$546</definedName>
    <definedName name="JV_FS_REC.FS_NR" localSheetId="20">[11]Import!$B$489:$B$546</definedName>
    <definedName name="JV_FS_REC.FS_NR">[10]Import!$B$489:$B$546</definedName>
    <definedName name="JV_FS_REC.FS_POSITION" localSheetId="18">[11]Import!$C$489:$C$546</definedName>
    <definedName name="JV_FS_REC.FS_POSITION" localSheetId="16">[11]Import!$C$489:$C$546</definedName>
    <definedName name="JV_FS_REC.FS_POSITION" localSheetId="21">[11]Import!$C$489:$C$546</definedName>
    <definedName name="JV_FS_REC.FS_POSITION" localSheetId="20">[11]Import!$C$489:$C$546</definedName>
    <definedName name="JV_FS_REC.FS_POSITION">[10]Import!$C$489:$C$546</definedName>
    <definedName name="JV_FS_REC.INVESTMENT" localSheetId="18">[11]Import!$M$489:$M$546</definedName>
    <definedName name="JV_FS_REC.INVESTMENT" localSheetId="16">[11]Import!$M$489:$M$546</definedName>
    <definedName name="JV_FS_REC.INVESTMENT" localSheetId="21">[11]Import!$M$489:$M$546</definedName>
    <definedName name="JV_FS_REC.INVESTMENT" localSheetId="20">[11]Import!$M$489:$M$546</definedName>
    <definedName name="JV_FS_REC.INVESTMENT">[10]Import!$M$489:$M$546</definedName>
    <definedName name="JV_FS_REC.LIEF_ID" localSheetId="18">[11]Import!$D$489:$D$546</definedName>
    <definedName name="JV_FS_REC.LIEF_ID" localSheetId="16">[11]Import!$D$489:$D$546</definedName>
    <definedName name="JV_FS_REC.LIEF_ID" localSheetId="21">[11]Import!$D$489:$D$546</definedName>
    <definedName name="JV_FS_REC.LIEF_ID" localSheetId="20">[11]Import!$D$489:$D$546</definedName>
    <definedName name="JV_FS_REC.LIEF_ID">[10]Import!$D$489:$D$546</definedName>
    <definedName name="JV_FS_REC.LIEF_NAME_PROD" localSheetId="18">[11]Import!$H$489:$H$546</definedName>
    <definedName name="JV_FS_REC.LIEF_NAME_PROD" localSheetId="16">[11]Import!$H$489:$H$546</definedName>
    <definedName name="JV_FS_REC.LIEF_NAME_PROD" localSheetId="21">[11]Import!$H$489:$H$546</definedName>
    <definedName name="JV_FS_REC.LIEF_NAME_PROD" localSheetId="20">[11]Import!$H$489:$H$546</definedName>
    <definedName name="JV_FS_REC.LIEF_NAME_PROD">[10]Import!$H$489:$H$546</definedName>
    <definedName name="JV_FS_REC.LND_KB_LAND" localSheetId="18">[11]Import!$I$489:$I$546</definedName>
    <definedName name="JV_FS_REC.LND_KB_LAND" localSheetId="16">[11]Import!$I$489:$I$546</definedName>
    <definedName name="JV_FS_REC.LND_KB_LAND" localSheetId="21">[11]Import!$I$489:$I$546</definedName>
    <definedName name="JV_FS_REC.LND_KB_LAND" localSheetId="20">[11]Import!$I$489:$I$546</definedName>
    <definedName name="JV_FS_REC.LND_KB_LAND">[10]Import!$I$489:$I$546</definedName>
    <definedName name="JV_FS_REC.LOG_KONZEPT" localSheetId="18">[11]Import!$F$489:$F$546</definedName>
    <definedName name="JV_FS_REC.LOG_KONZEPT" localSheetId="16">[11]Import!$F$489:$F$546</definedName>
    <definedName name="JV_FS_REC.LOG_KONZEPT" localSheetId="21">[11]Import!$F$489:$F$546</definedName>
    <definedName name="JV_FS_REC.LOG_KONZEPT" localSheetId="20">[11]Import!$F$489:$F$546</definedName>
    <definedName name="JV_FS_REC.LOG_KONZEPT">[10]Import!$F$489:$F$546</definedName>
    <definedName name="JV_FS_REC.LPT_ID" localSheetId="18">[11]Import!$N$489:$N$546</definedName>
    <definedName name="JV_FS_REC.LPT_ID" localSheetId="16">[11]Import!$N$489:$N$546</definedName>
    <definedName name="JV_FS_REC.LPT_ID" localSheetId="21">[11]Import!$N$489:$N$546</definedName>
    <definedName name="JV_FS_REC.LPT_ID" localSheetId="20">[11]Import!$N$489:$N$546</definedName>
    <definedName name="JV_FS_REC.LPT_ID">[10]Import!$N$489:$N$546</definedName>
    <definedName name="JV_FS_REC.QUOTE_PROZENT" localSheetId="18">[11]Import!$L$489:$L$546</definedName>
    <definedName name="JV_FS_REC.QUOTE_PROZENT" localSheetId="16">[11]Import!$L$489:$L$546</definedName>
    <definedName name="JV_FS_REC.QUOTE_PROZENT" localSheetId="21">[11]Import!$L$489:$L$546</definedName>
    <definedName name="JV_FS_REC.QUOTE_PROZENT" localSheetId="20">[11]Import!$L$489:$L$546</definedName>
    <definedName name="JV_FS_REC.QUOTE_PROZENT">[10]Import!$L$489:$L$546</definedName>
    <definedName name="JV_FS_REC.TURNOVER" localSheetId="18">[11]Import!$O$489:$O$546</definedName>
    <definedName name="JV_FS_REC.TURNOVER" localSheetId="16">[11]Import!$O$489:$O$546</definedName>
    <definedName name="JV_FS_REC.TURNOVER" localSheetId="21">[11]Import!$O$489:$O$546</definedName>
    <definedName name="JV_FS_REC.TURNOVER" localSheetId="20">[11]Import!$O$489:$O$546</definedName>
    <definedName name="JV_FS_REC.TURNOVER">[10]Import!$O$489:$O$546</definedName>
    <definedName name="JV_FS_REC.VERSION" localSheetId="18">[11]Import!$Q$489:$Q$546</definedName>
    <definedName name="JV_FS_REC.VERSION" localSheetId="16">[11]Import!$Q$489:$Q$546</definedName>
    <definedName name="JV_FS_REC.VERSION" localSheetId="21">[11]Import!$Q$489:$Q$546</definedName>
    <definedName name="JV_FS_REC.VERSION" localSheetId="20">[11]Import!$Q$489:$Q$546</definedName>
    <definedName name="JV_FS_REC.VERSION">[10]Import!$Q$489:$Q$546</definedName>
    <definedName name="JV_FS_REC.WERK_ID" localSheetId="18">[11]Import!$E$489:$E$546</definedName>
    <definedName name="JV_FS_REC.WERK_ID" localSheetId="16">[11]Import!$E$489:$E$546</definedName>
    <definedName name="JV_FS_REC.WERK_ID" localSheetId="21">[11]Import!$E$489:$E$546</definedName>
    <definedName name="JV_FS_REC.WERK_ID" localSheetId="20">[11]Import!$E$489:$E$546</definedName>
    <definedName name="JV_FS_REC.WERK_ID">[10]Import!$E$489:$E$546</definedName>
    <definedName name="JV_FS_REC.WERKSNAME" localSheetId="18">[11]Import!$P$489:$P$546</definedName>
    <definedName name="JV_FS_REC.WERKSNAME" localSheetId="16">[11]Import!$P$489:$P$546</definedName>
    <definedName name="JV_FS_REC.WERKSNAME" localSheetId="21">[11]Import!$P$489:$P$546</definedName>
    <definedName name="JV_FS_REC.WERKSNAME" localSheetId="20">[11]Import!$P$489:$P$546</definedName>
    <definedName name="JV_FS_REC.WERKSNAME">[10]Import!$P$489:$P$546</definedName>
    <definedName name="JV_FS_REC_LIEF.AVG_PROTOPREIS" localSheetId="18">[11]Import!$F$550:$F$566</definedName>
    <definedName name="JV_FS_REC_LIEF.AVG_PROTOPREIS" localSheetId="16">[11]Import!$F$550:$F$566</definedName>
    <definedName name="JV_FS_REC_LIEF.AVG_PROTOPREIS" localSheetId="21">[11]Import!$F$550:$F$566</definedName>
    <definedName name="JV_FS_REC_LIEF.AVG_PROTOPREIS" localSheetId="20">[11]Import!$F$550:$F$566</definedName>
    <definedName name="JV_FS_REC_LIEF.AVG_PROTOPREIS">[10]Import!$F$550:$F$566</definedName>
    <definedName name="JV_FS_REC_LIEF.DM_WERKZEUGKOSTEN" localSheetId="18">[11]Import!$E$550:$E$566</definedName>
    <definedName name="JV_FS_REC_LIEF.DM_WERKZEUGKOSTEN" localSheetId="16">[11]Import!$E$550:$E$566</definedName>
    <definedName name="JV_FS_REC_LIEF.DM_WERKZEUGKOSTEN" localSheetId="21">[11]Import!$E$550:$E$566</definedName>
    <definedName name="JV_FS_REC_LIEF.DM_WERKZEUGKOSTEN" localSheetId="20">[11]Import!$E$550:$E$566</definedName>
    <definedName name="JV_FS_REC_LIEF.DM_WERKZEUGKOSTEN">[10]Import!$E$550:$E$566</definedName>
    <definedName name="JV_FS_REC_LIEF.ENTWICKLUNGSKOSTEN" localSheetId="18">[11]Import!$P$550:$P$566</definedName>
    <definedName name="JV_FS_REC_LIEF.ENTWICKLUNGSKOSTEN" localSheetId="16">[11]Import!$P$550:$P$566</definedName>
    <definedName name="JV_FS_REC_LIEF.ENTWICKLUNGSKOSTEN" localSheetId="21">[11]Import!$P$550:$P$566</definedName>
    <definedName name="JV_FS_REC_LIEF.ENTWICKLUNGSKOSTEN" localSheetId="20">[11]Import!$P$550:$P$566</definedName>
    <definedName name="JV_FS_REC_LIEF.ENTWICKLUNGSKOSTEN">[10]Import!$P$550:$P$566</definedName>
    <definedName name="JV_FS_REC_LIEF.FS_POSITION" localSheetId="18">[11]Import!$B$550:$B$566</definedName>
    <definedName name="JV_FS_REC_LIEF.FS_POSITION" localSheetId="16">[11]Import!$B$550:$B$566</definedName>
    <definedName name="JV_FS_REC_LIEF.FS_POSITION" localSheetId="21">[11]Import!$B$550:$B$566</definedName>
    <definedName name="JV_FS_REC_LIEF.FS_POSITION" localSheetId="20">[11]Import!$B$550:$B$566</definedName>
    <definedName name="JV_FS_REC_LIEF.FS_POSITION">[10]Import!$B$550:$B$566</definedName>
    <definedName name="JV_FS_REC_LIEF.LIEF_ID" localSheetId="18">[11]Import!$C$550:$C$566</definedName>
    <definedName name="JV_FS_REC_LIEF.LIEF_ID" localSheetId="16">[11]Import!$C$550:$C$566</definedName>
    <definedName name="JV_FS_REC_LIEF.LIEF_ID" localSheetId="21">[11]Import!$C$550:$C$566</definedName>
    <definedName name="JV_FS_REC_LIEF.LIEF_ID" localSheetId="20">[11]Import!$C$550:$C$566</definedName>
    <definedName name="JV_FS_REC_LIEF.LIEF_ID">[10]Import!$C$550:$C$566</definedName>
    <definedName name="JV_FS_REC_LIEF.R1" localSheetId="18">[11]Import!$H$550:$H$566</definedName>
    <definedName name="JV_FS_REC_LIEF.R1" localSheetId="16">[11]Import!$H$550:$H$566</definedName>
    <definedName name="JV_FS_REC_LIEF.R1" localSheetId="21">[11]Import!$H$550:$H$566</definedName>
    <definedName name="JV_FS_REC_LIEF.R1" localSheetId="20">[11]Import!$H$550:$H$566</definedName>
    <definedName name="JV_FS_REC_LIEF.R1">[10]Import!$H$550:$H$566</definedName>
    <definedName name="JV_FS_REC_LIEF.R2" localSheetId="18">[11]Import!$I$550:$I$566</definedName>
    <definedName name="JV_FS_REC_LIEF.R2" localSheetId="16">[11]Import!$I$550:$I$566</definedName>
    <definedName name="JV_FS_REC_LIEF.R2" localSheetId="21">[11]Import!$I$550:$I$566</definedName>
    <definedName name="JV_FS_REC_LIEF.R2" localSheetId="20">[11]Import!$I$550:$I$566</definedName>
    <definedName name="JV_FS_REC_LIEF.R2">[10]Import!$I$550:$I$566</definedName>
    <definedName name="JV_FS_REC_LIEF.R3" localSheetId="18">[11]Import!$J$550:$J$566</definedName>
    <definedName name="JV_FS_REC_LIEF.R3" localSheetId="16">[11]Import!$J$550:$J$566</definedName>
    <definedName name="JV_FS_REC_LIEF.R3" localSheetId="21">[11]Import!$J$550:$J$566</definedName>
    <definedName name="JV_FS_REC_LIEF.R3" localSheetId="20">[11]Import!$J$550:$J$566</definedName>
    <definedName name="JV_FS_REC_LIEF.R3">[10]Import!$J$550:$J$566</definedName>
    <definedName name="JV_FS_REC_LIEF.R4" localSheetId="18">[11]Import!$K$550:$K$566</definedName>
    <definedName name="JV_FS_REC_LIEF.R4" localSheetId="16">[11]Import!$K$550:$K$566</definedName>
    <definedName name="JV_FS_REC_LIEF.R4" localSheetId="21">[11]Import!$K$550:$K$566</definedName>
    <definedName name="JV_FS_REC_LIEF.R4" localSheetId="20">[11]Import!$K$550:$K$566</definedName>
    <definedName name="JV_FS_REC_LIEF.R4">[10]Import!$K$550:$K$566</definedName>
    <definedName name="JV_FS_REC_LIEF.R5" localSheetId="18">[11]Import!$L$550:$L$566</definedName>
    <definedName name="JV_FS_REC_LIEF.R5" localSheetId="16">[11]Import!$L$550:$L$566</definedName>
    <definedName name="JV_FS_REC_LIEF.R5" localSheetId="21">[11]Import!$L$550:$L$566</definedName>
    <definedName name="JV_FS_REC_LIEF.R5" localSheetId="20">[11]Import!$L$550:$L$566</definedName>
    <definedName name="JV_FS_REC_LIEF.R5">[10]Import!$L$550:$L$566</definedName>
    <definedName name="JV_FS_REC_LIEF.R6" localSheetId="18">[11]Import!$M$550:$M$566</definedName>
    <definedName name="JV_FS_REC_LIEF.R6" localSheetId="16">[11]Import!$M$550:$M$566</definedName>
    <definedName name="JV_FS_REC_LIEF.R6" localSheetId="21">[11]Import!$M$550:$M$566</definedName>
    <definedName name="JV_FS_REC_LIEF.R6" localSheetId="20">[11]Import!$M$550:$M$566</definedName>
    <definedName name="JV_FS_REC_LIEF.R6">[10]Import!$M$550:$M$566</definedName>
    <definedName name="JV_FS_REC_LIEF.R7" localSheetId="18">[11]Import!$N$550:$N$566</definedName>
    <definedName name="JV_FS_REC_LIEF.R7" localSheetId="16">[11]Import!$N$550:$N$566</definedName>
    <definedName name="JV_FS_REC_LIEF.R7" localSheetId="21">[11]Import!$N$550:$N$566</definedName>
    <definedName name="JV_FS_REC_LIEF.R7" localSheetId="20">[11]Import!$N$550:$N$566</definedName>
    <definedName name="JV_FS_REC_LIEF.R7">[10]Import!$N$550:$N$566</definedName>
    <definedName name="JV_FS_REC_LIEF.R8" localSheetId="18">[11]Import!$O$550:$O$566</definedName>
    <definedName name="JV_FS_REC_LIEF.R8" localSheetId="16">[11]Import!$O$550:$O$566</definedName>
    <definedName name="JV_FS_REC_LIEF.R8" localSheetId="21">[11]Import!$O$550:$O$566</definedName>
    <definedName name="JV_FS_REC_LIEF.R8" localSheetId="20">[11]Import!$O$550:$O$566</definedName>
    <definedName name="JV_FS_REC_LIEF.R8">[10]Import!$O$550:$O$566</definedName>
    <definedName name="JV_FS_REC_LIEF.SOP" localSheetId="18">[11]Import!$G$550:$G$566</definedName>
    <definedName name="JV_FS_REC_LIEF.SOP" localSheetId="16">[11]Import!$G$550:$G$566</definedName>
    <definedName name="JV_FS_REC_LIEF.SOP" localSheetId="21">[11]Import!$G$550:$G$566</definedName>
    <definedName name="JV_FS_REC_LIEF.SOP" localSheetId="20">[11]Import!$G$550:$G$566</definedName>
    <definedName name="JV_FS_REC_LIEF.SOP">[10]Import!$G$550:$G$566</definedName>
    <definedName name="JV_FS_REC_LIEF.STK_SUMME" localSheetId="18">[11]Import!$D$550:$D$566</definedName>
    <definedName name="JV_FS_REC_LIEF.STK_SUMME" localSheetId="16">[11]Import!$D$550:$D$566</definedName>
    <definedName name="JV_FS_REC_LIEF.STK_SUMME" localSheetId="21">[11]Import!$D$550:$D$566</definedName>
    <definedName name="JV_FS_REC_LIEF.STK_SUMME" localSheetId="20">[11]Import!$D$550:$D$566</definedName>
    <definedName name="JV_FS_REC_LIEF.STK_SUMME">[10]Import!$D$550:$D$566</definedName>
    <definedName name="JV_FS_REC_SAVING.FRUEHEST_SOP" localSheetId="18">[11]Import!$C$570:$C$571</definedName>
    <definedName name="JV_FS_REC_SAVING.FRUEHEST_SOP" localSheetId="16">[11]Import!$C$570:$C$571</definedName>
    <definedName name="JV_FS_REC_SAVING.FRUEHEST_SOP" localSheetId="21">[11]Import!$C$570:$C$571</definedName>
    <definedName name="JV_FS_REC_SAVING.FRUEHEST_SOP" localSheetId="20">[11]Import!$C$570:$C$571</definedName>
    <definedName name="JV_FS_REC_SAVING.FRUEHEST_SOP">[10]Import!$C$570:$C$571</definedName>
    <definedName name="JV_FS_REC_SAVING.FS_POSITION" localSheetId="18">[11]Import!$B$570:$B$571</definedName>
    <definedName name="JV_FS_REC_SAVING.FS_POSITION" localSheetId="16">[11]Import!$B$570:$B$571</definedName>
    <definedName name="JV_FS_REC_SAVING.FS_POSITION" localSheetId="21">[11]Import!$B$570:$B$571</definedName>
    <definedName name="JV_FS_REC_SAVING.FS_POSITION" localSheetId="20">[11]Import!$B$570:$B$571</definedName>
    <definedName name="JV_FS_REC_SAVING.FS_POSITION">[10]Import!$B$570:$B$571</definedName>
    <definedName name="JV_FS_REC_SAVING.SAV_PA0" localSheetId="18">[11]Import!$E$570:$E$571</definedName>
    <definedName name="JV_FS_REC_SAVING.SAV_PA0" localSheetId="16">[11]Import!$E$570:$E$571</definedName>
    <definedName name="JV_FS_REC_SAVING.SAV_PA0" localSheetId="21">[11]Import!$E$570:$E$571</definedName>
    <definedName name="JV_FS_REC_SAVING.SAV_PA0" localSheetId="20">[11]Import!$E$570:$E$571</definedName>
    <definedName name="JV_FS_REC_SAVING.SAV_PA0">[10]Import!$E$570:$E$571</definedName>
    <definedName name="JV_FS_REC_SAVING.SAV_PA1" localSheetId="18">[11]Import!$F$570:$F$571</definedName>
    <definedName name="JV_FS_REC_SAVING.SAV_PA1" localSheetId="16">[11]Import!$F$570:$F$571</definedName>
    <definedName name="JV_FS_REC_SAVING.SAV_PA1" localSheetId="21">[11]Import!$F$570:$F$571</definedName>
    <definedName name="JV_FS_REC_SAVING.SAV_PA1" localSheetId="20">[11]Import!$F$570:$F$571</definedName>
    <definedName name="JV_FS_REC_SAVING.SAV_PA1">[10]Import!$F$570:$F$571</definedName>
    <definedName name="JV_FS_REC_SAVING.SAV_PA2" localSheetId="18">[11]Import!$G$570:$G$571</definedName>
    <definedName name="JV_FS_REC_SAVING.SAV_PA2" localSheetId="16">[11]Import!$G$570:$G$571</definedName>
    <definedName name="JV_FS_REC_SAVING.SAV_PA2" localSheetId="21">[11]Import!$G$570:$G$571</definedName>
    <definedName name="JV_FS_REC_SAVING.SAV_PA2" localSheetId="20">[11]Import!$G$570:$G$571</definedName>
    <definedName name="JV_FS_REC_SAVING.SAV_PA2">[10]Import!$G$570:$G$571</definedName>
    <definedName name="JV_FS_REC_SAVING.SAV_PA3" localSheetId="18">[11]Import!$H$570:$H$571</definedName>
    <definedName name="JV_FS_REC_SAVING.SAV_PA3" localSheetId="16">[11]Import!$H$570:$H$571</definedName>
    <definedName name="JV_FS_REC_SAVING.SAV_PA3" localSheetId="21">[11]Import!$H$570:$H$571</definedName>
    <definedName name="JV_FS_REC_SAVING.SAV_PA3" localSheetId="20">[11]Import!$H$570:$H$571</definedName>
    <definedName name="JV_FS_REC_SAVING.SAV_PA3">[10]Import!$H$570:$H$571</definedName>
    <definedName name="JV_FS_REC_SAVING.SAV_PA4" localSheetId="18">[11]Import!$I$570:$I$571</definedName>
    <definedName name="JV_FS_REC_SAVING.SAV_PA4" localSheetId="16">[11]Import!$I$570:$I$571</definedName>
    <definedName name="JV_FS_REC_SAVING.SAV_PA4" localSheetId="21">[11]Import!$I$570:$I$571</definedName>
    <definedName name="JV_FS_REC_SAVING.SAV_PA4" localSheetId="20">[11]Import!$I$570:$I$571</definedName>
    <definedName name="JV_FS_REC_SAVING.SAV_PA4">[10]Import!$I$570:$I$571</definedName>
    <definedName name="JV_FS_REC_SAVING.SAV_PA5" localSheetId="18">[11]Import!$J$570:$J$571</definedName>
    <definedName name="JV_FS_REC_SAVING.SAV_PA5" localSheetId="16">[11]Import!$J$570:$J$571</definedName>
    <definedName name="JV_FS_REC_SAVING.SAV_PA5" localSheetId="21">[11]Import!$J$570:$J$571</definedName>
    <definedName name="JV_FS_REC_SAVING.SAV_PA5" localSheetId="20">[11]Import!$J$570:$J$571</definedName>
    <definedName name="JV_FS_REC_SAVING.SAV_PA5">[10]Import!$J$570:$J$571</definedName>
    <definedName name="JV_FS_REC_SAVING.SAV_PA6" localSheetId="18">[11]Import!$K$570:$K$571</definedName>
    <definedName name="JV_FS_REC_SAVING.SAV_PA6" localSheetId="16">[11]Import!$K$570:$K$571</definedName>
    <definedName name="JV_FS_REC_SAVING.SAV_PA6" localSheetId="21">[11]Import!$K$570:$K$571</definedName>
    <definedName name="JV_FS_REC_SAVING.SAV_PA6" localSheetId="20">[11]Import!$K$570:$K$571</definedName>
    <definedName name="JV_FS_REC_SAVING.SAV_PA6">[10]Import!$K$570:$K$571</definedName>
    <definedName name="JV_FS_REC_SAVING.SAV_PA7" localSheetId="18">[11]Import!$L$570:$L$571</definedName>
    <definedName name="JV_FS_REC_SAVING.SAV_PA7" localSheetId="16">[11]Import!$L$570:$L$571</definedName>
    <definedName name="JV_FS_REC_SAVING.SAV_PA7" localSheetId="21">[11]Import!$L$570:$L$571</definedName>
    <definedName name="JV_FS_REC_SAVING.SAV_PA7" localSheetId="20">[11]Import!$L$570:$L$571</definedName>
    <definedName name="JV_FS_REC_SAVING.SAV_PA7">[10]Import!$L$570:$L$571</definedName>
    <definedName name="JV_FS_REC_SAVING.SOP_BASIS" localSheetId="18">[11]Import!$D$570:$D$571</definedName>
    <definedName name="JV_FS_REC_SAVING.SOP_BASIS" localSheetId="16">[11]Import!$D$570:$D$571</definedName>
    <definedName name="JV_FS_REC_SAVING.SOP_BASIS" localSheetId="21">[11]Import!$D$570:$D$571</definedName>
    <definedName name="JV_FS_REC_SAVING.SOP_BASIS" localSheetId="20">[11]Import!$D$570:$D$571</definedName>
    <definedName name="JV_FS_REC_SAVING.SOP_BASIS">[10]Import!$D$570:$D$571</definedName>
    <definedName name="JV_FS_REC_SAVING.TOTAL_SAVING_OVER_LIFE" localSheetId="18">[11]Import!$M$570:$M$571</definedName>
    <definedName name="JV_FS_REC_SAVING.TOTAL_SAVING_OVER_LIFE" localSheetId="16">[11]Import!$M$570:$M$571</definedName>
    <definedName name="JV_FS_REC_SAVING.TOTAL_SAVING_OVER_LIFE" localSheetId="21">[11]Import!$M$570:$M$571</definedName>
    <definedName name="JV_FS_REC_SAVING.TOTAL_SAVING_OVER_LIFE" localSheetId="20">[11]Import!$M$570:$M$571</definedName>
    <definedName name="JV_FS_REC_SAVING.TOTAL_SAVING_OVER_LIFE">[10]Import!$M$570:$M$571</definedName>
    <definedName name="JV_FS_RV_AVG_PROTODATA.DM_AVG_PROTOPREIS" localSheetId="18">[11]Import!$D$122:$D$123</definedName>
    <definedName name="JV_FS_RV_AVG_PROTODATA.DM_AVG_PROTOPREIS" localSheetId="16">[11]Import!$D$122:$D$123</definedName>
    <definedName name="JV_FS_RV_AVG_PROTODATA.DM_AVG_PROTOPREIS" localSheetId="21">[11]Import!$D$122:$D$123</definedName>
    <definedName name="JV_FS_RV_AVG_PROTODATA.DM_AVG_PROTOPREIS" localSheetId="20">[11]Import!$D$122:$D$123</definedName>
    <definedName name="JV_FS_RV_AVG_PROTODATA.DM_AVG_PROTOPREIS">[10]Import!$D$122:$D$123</definedName>
    <definedName name="JV_FS_RV_AVG_PROTODATA.DM_WERKZEUGKOSTEN" localSheetId="18">[11]Import!$E$122:$E$123</definedName>
    <definedName name="JV_FS_RV_AVG_PROTODATA.DM_WERKZEUGKOSTEN" localSheetId="16">[11]Import!$E$122:$E$123</definedName>
    <definedName name="JV_FS_RV_AVG_PROTODATA.DM_WERKZEUGKOSTEN" localSheetId="21">[11]Import!$E$122:$E$123</definedName>
    <definedName name="JV_FS_RV_AVG_PROTODATA.DM_WERKZEUGKOSTEN" localSheetId="20">[11]Import!$E$122:$E$123</definedName>
    <definedName name="JV_FS_RV_AVG_PROTODATA.DM_WERKZEUGKOSTEN">[10]Import!$E$122:$E$123</definedName>
    <definedName name="JV_FS_RV_AVG_PROTODATA.FS_POSITION" localSheetId="18">[11]Import!$B$122:$B$123</definedName>
    <definedName name="JV_FS_RV_AVG_PROTODATA.FS_POSITION" localSheetId="16">[11]Import!$B$122:$B$123</definedName>
    <definedName name="JV_FS_RV_AVG_PROTODATA.FS_POSITION" localSheetId="21">[11]Import!$B$122:$B$123</definedName>
    <definedName name="JV_FS_RV_AVG_PROTODATA.FS_POSITION" localSheetId="20">[11]Import!$B$122:$B$123</definedName>
    <definedName name="JV_FS_RV_AVG_PROTODATA.FS_POSITION">[10]Import!$B$122:$B$123</definedName>
    <definedName name="JV_FS_RV_AVG_PROTODATA.LIEF_ID" localSheetId="18">[11]Import!$C$122:$C$123</definedName>
    <definedName name="JV_FS_RV_AVG_PROTODATA.LIEF_ID" localSheetId="16">[11]Import!$C$122:$C$123</definedName>
    <definedName name="JV_FS_RV_AVG_PROTODATA.LIEF_ID" localSheetId="21">[11]Import!$C$122:$C$123</definedName>
    <definedName name="JV_FS_RV_AVG_PROTODATA.LIEF_ID" localSheetId="20">[11]Import!$C$122:$C$123</definedName>
    <definedName name="JV_FS_RV_AVG_PROTODATA.LIEF_ID">[10]Import!$C$122:$C$123</definedName>
    <definedName name="JV_FS_RV_LTERM_PNACHLASS.BJAHR1" localSheetId="18">[11]Import!$E$147:$E$163</definedName>
    <definedName name="JV_FS_RV_LTERM_PNACHLASS.BJAHR1" localSheetId="16">[11]Import!$E$147:$E$163</definedName>
    <definedName name="JV_FS_RV_LTERM_PNACHLASS.BJAHR1" localSheetId="21">[11]Import!$E$147:$E$163</definedName>
    <definedName name="JV_FS_RV_LTERM_PNACHLASS.BJAHR1" localSheetId="20">[11]Import!$E$147:$E$163</definedName>
    <definedName name="JV_FS_RV_LTERM_PNACHLASS.BJAHR1">[10]Import!$E$147:$E$163</definedName>
    <definedName name="JV_FS_RV_LTERM_PNACHLASS.BJAHR2" localSheetId="18">[11]Import!$G$147:$G$163</definedName>
    <definedName name="JV_FS_RV_LTERM_PNACHLASS.BJAHR2" localSheetId="16">[11]Import!$G$147:$G$163</definedName>
    <definedName name="JV_FS_RV_LTERM_PNACHLASS.BJAHR2" localSheetId="21">[11]Import!$G$147:$G$163</definedName>
    <definedName name="JV_FS_RV_LTERM_PNACHLASS.BJAHR2" localSheetId="20">[11]Import!$G$147:$G$163</definedName>
    <definedName name="JV_FS_RV_LTERM_PNACHLASS.BJAHR2">[10]Import!$G$147:$G$163</definedName>
    <definedName name="JV_FS_RV_LTERM_PNACHLASS.BJAHR3" localSheetId="18">[11]Import!$I$147:$I$163</definedName>
    <definedName name="JV_FS_RV_LTERM_PNACHLASS.BJAHR3" localSheetId="16">[11]Import!$I$147:$I$163</definedName>
    <definedName name="JV_FS_RV_LTERM_PNACHLASS.BJAHR3" localSheetId="21">[11]Import!$I$147:$I$163</definedName>
    <definedName name="JV_FS_RV_LTERM_PNACHLASS.BJAHR3" localSheetId="20">[11]Import!$I$147:$I$163</definedName>
    <definedName name="JV_FS_RV_LTERM_PNACHLASS.BJAHR3">[10]Import!$I$147:$I$163</definedName>
    <definedName name="JV_FS_RV_LTERM_PNACHLASS.BJAHR4" localSheetId="18">[11]Import!$K$147:$K$163</definedName>
    <definedName name="JV_FS_RV_LTERM_PNACHLASS.BJAHR4" localSheetId="16">[11]Import!$K$147:$K$163</definedName>
    <definedName name="JV_FS_RV_LTERM_PNACHLASS.BJAHR4" localSheetId="21">[11]Import!$K$147:$K$163</definedName>
    <definedName name="JV_FS_RV_LTERM_PNACHLASS.BJAHR4" localSheetId="20">[11]Import!$K$147:$K$163</definedName>
    <definedName name="JV_FS_RV_LTERM_PNACHLASS.BJAHR4">[10]Import!$K$147:$K$163</definedName>
    <definedName name="JV_FS_RV_LTERM_PNACHLASS.BJAHR5" localSheetId="18">[11]Import!$M$147:$M$163</definedName>
    <definedName name="JV_FS_RV_LTERM_PNACHLASS.BJAHR5" localSheetId="16">[11]Import!$M$147:$M$163</definedName>
    <definedName name="JV_FS_RV_LTERM_PNACHLASS.BJAHR5" localSheetId="21">[11]Import!$M$147:$M$163</definedName>
    <definedName name="JV_FS_RV_LTERM_PNACHLASS.BJAHR5" localSheetId="20">[11]Import!$M$147:$M$163</definedName>
    <definedName name="JV_FS_RV_LTERM_PNACHLASS.BJAHR5">[10]Import!$M$147:$M$163</definedName>
    <definedName name="JV_FS_RV_LTERM_PNACHLASS.BJAHR6" localSheetId="18">[11]Import!$O$147:$O$163</definedName>
    <definedName name="JV_FS_RV_LTERM_PNACHLASS.BJAHR6" localSheetId="16">[11]Import!$O$147:$O$163</definedName>
    <definedName name="JV_FS_RV_LTERM_PNACHLASS.BJAHR6" localSheetId="21">[11]Import!$O$147:$O$163</definedName>
    <definedName name="JV_FS_RV_LTERM_PNACHLASS.BJAHR6" localSheetId="20">[11]Import!$O$147:$O$163</definedName>
    <definedName name="JV_FS_RV_LTERM_PNACHLASS.BJAHR6">[10]Import!$O$147:$O$163</definedName>
    <definedName name="JV_FS_RV_LTERM_PNACHLASS.BJAHR7" localSheetId="18">[11]Import!$Q$147:$Q$163</definedName>
    <definedName name="JV_FS_RV_LTERM_PNACHLASS.BJAHR7" localSheetId="16">[11]Import!$Q$147:$Q$163</definedName>
    <definedName name="JV_FS_RV_LTERM_PNACHLASS.BJAHR7" localSheetId="21">[11]Import!$Q$147:$Q$163</definedName>
    <definedName name="JV_FS_RV_LTERM_PNACHLASS.BJAHR7" localSheetId="20">[11]Import!$Q$147:$Q$163</definedName>
    <definedName name="JV_FS_RV_LTERM_PNACHLASS.BJAHR7">[10]Import!$Q$147:$Q$163</definedName>
    <definedName name="JV_FS_RV_LTERM_PNACHLASS.BJAHR8" localSheetId="18">[11]Import!$S$147:$S$163</definedName>
    <definedName name="JV_FS_RV_LTERM_PNACHLASS.BJAHR8" localSheetId="16">[11]Import!$S$147:$S$163</definedName>
    <definedName name="JV_FS_RV_LTERM_PNACHLASS.BJAHR8" localSheetId="21">[11]Import!$S$147:$S$163</definedName>
    <definedName name="JV_FS_RV_LTERM_PNACHLASS.BJAHR8" localSheetId="20">[11]Import!$S$147:$S$163</definedName>
    <definedName name="JV_FS_RV_LTERM_PNACHLASS.BJAHR8">[10]Import!$S$147:$S$163</definedName>
    <definedName name="JV_FS_RV_LTERM_PNACHLASS.ENTWICKLUNGSKOSTEN" localSheetId="18">[11]Import!$X$147:$X$163</definedName>
    <definedName name="JV_FS_RV_LTERM_PNACHLASS.ENTWICKLUNGSKOSTEN" localSheetId="16">[11]Import!$X$147:$X$163</definedName>
    <definedName name="JV_FS_RV_LTERM_PNACHLASS.ENTWICKLUNGSKOSTEN" localSheetId="21">[11]Import!$X$147:$X$163</definedName>
    <definedName name="JV_FS_RV_LTERM_PNACHLASS.ENTWICKLUNGSKOSTEN" localSheetId="20">[11]Import!$X$147:$X$163</definedName>
    <definedName name="JV_FS_RV_LTERM_PNACHLASS.ENTWICKLUNGSKOSTEN">[10]Import!$X$147:$X$163</definedName>
    <definedName name="JV_FS_RV_LTERM_PNACHLASS.FS_POSITION" localSheetId="18">[11]Import!$B$147:$B$163</definedName>
    <definedName name="JV_FS_RV_LTERM_PNACHLASS.FS_POSITION" localSheetId="16">[11]Import!$B$147:$B$163</definedName>
    <definedName name="JV_FS_RV_LTERM_PNACHLASS.FS_POSITION" localSheetId="21">[11]Import!$B$147:$B$163</definedName>
    <definedName name="JV_FS_RV_LTERM_PNACHLASS.FS_POSITION" localSheetId="20">[11]Import!$B$147:$B$163</definedName>
    <definedName name="JV_FS_RV_LTERM_PNACHLASS.FS_POSITION">[10]Import!$B$147:$B$163</definedName>
    <definedName name="JV_FS_RV_LTERM_PNACHLASS.INVESTITIONEN" localSheetId="18">[11]Import!$U$147:$U$163</definedName>
    <definedName name="JV_FS_RV_LTERM_PNACHLASS.INVESTITIONEN" localSheetId="16">[11]Import!$U$147:$U$163</definedName>
    <definedName name="JV_FS_RV_LTERM_PNACHLASS.INVESTITIONEN" localSheetId="21">[11]Import!$U$147:$U$163</definedName>
    <definedName name="JV_FS_RV_LTERM_PNACHLASS.INVESTITIONEN" localSheetId="20">[11]Import!$U$147:$U$163</definedName>
    <definedName name="JV_FS_RV_LTERM_PNACHLASS.INVESTITIONEN">[10]Import!$U$147:$U$163</definedName>
    <definedName name="JV_FS_RV_LTERM_PNACHLASS.LIEF_ID" localSheetId="18">[11]Import!$C$147:$C$163</definedName>
    <definedName name="JV_FS_RV_LTERM_PNACHLASS.LIEF_ID" localSheetId="16">[11]Import!$C$147:$C$163</definedName>
    <definedName name="JV_FS_RV_LTERM_PNACHLASS.LIEF_ID" localSheetId="21">[11]Import!$C$147:$C$163</definedName>
    <definedName name="JV_FS_RV_LTERM_PNACHLASS.LIEF_ID" localSheetId="20">[11]Import!$C$147:$C$163</definedName>
    <definedName name="JV_FS_RV_LTERM_PNACHLASS.LIEF_ID">[10]Import!$C$147:$C$163</definedName>
    <definedName name="JV_FS_RV_LTERM_PNACHLASS.LIEF_NAME_PROD" localSheetId="18">[11]Import!$D$147:$D$163</definedName>
    <definedName name="JV_FS_RV_LTERM_PNACHLASS.LIEF_NAME_PROD" localSheetId="16">[11]Import!$D$147:$D$163</definedName>
    <definedName name="JV_FS_RV_LTERM_PNACHLASS.LIEF_NAME_PROD" localSheetId="21">[11]Import!$D$147:$D$163</definedName>
    <definedName name="JV_FS_RV_LTERM_PNACHLASS.LIEF_NAME_PROD" localSheetId="20">[11]Import!$D$147:$D$163</definedName>
    <definedName name="JV_FS_RV_LTERM_PNACHLASS.LIEF_NAME_PROD">[10]Import!$D$147:$D$163</definedName>
    <definedName name="JV_FS_RV_LTERM_PNACHLASS.PROTO_KOSTEN" localSheetId="18">[11]Import!$W$147:$W$163</definedName>
    <definedName name="JV_FS_RV_LTERM_PNACHLASS.PROTO_KOSTEN" localSheetId="16">[11]Import!$W$147:$W$163</definedName>
    <definedName name="JV_FS_RV_LTERM_PNACHLASS.PROTO_KOSTEN" localSheetId="21">[11]Import!$W$147:$W$163</definedName>
    <definedName name="JV_FS_RV_LTERM_PNACHLASS.PROTO_KOSTEN" localSheetId="20">[11]Import!$W$147:$W$163</definedName>
    <definedName name="JV_FS_RV_LTERM_PNACHLASS.PROTO_KOSTEN">[10]Import!$W$147:$W$163</definedName>
    <definedName name="JV_FS_RV_LTERM_PNACHLASS.REDUCTION_1" localSheetId="18">[11]Import!$F$147:$F$163</definedName>
    <definedName name="JV_FS_RV_LTERM_PNACHLASS.REDUCTION_1" localSheetId="16">[11]Import!$F$147:$F$163</definedName>
    <definedName name="JV_FS_RV_LTERM_PNACHLASS.REDUCTION_1" localSheetId="21">[11]Import!$F$147:$F$163</definedName>
    <definedName name="JV_FS_RV_LTERM_PNACHLASS.REDUCTION_1" localSheetId="20">[11]Import!$F$147:$F$163</definedName>
    <definedName name="JV_FS_RV_LTERM_PNACHLASS.REDUCTION_1">[10]Import!$F$147:$F$163</definedName>
    <definedName name="JV_FS_RV_LTERM_PNACHLASS.REDUCTION_2" localSheetId="18">[11]Import!$H$147:$H$163</definedName>
    <definedName name="JV_FS_RV_LTERM_PNACHLASS.REDUCTION_2" localSheetId="16">[11]Import!$H$147:$H$163</definedName>
    <definedName name="JV_FS_RV_LTERM_PNACHLASS.REDUCTION_2" localSheetId="21">[11]Import!$H$147:$H$163</definedName>
    <definedName name="JV_FS_RV_LTERM_PNACHLASS.REDUCTION_2" localSheetId="20">[11]Import!$H$147:$H$163</definedName>
    <definedName name="JV_FS_RV_LTERM_PNACHLASS.REDUCTION_2">[10]Import!$H$147:$H$163</definedName>
    <definedName name="JV_FS_RV_LTERM_PNACHLASS.REDUCTION_3" localSheetId="18">[11]Import!$J$147:$J$163</definedName>
    <definedName name="JV_FS_RV_LTERM_PNACHLASS.REDUCTION_3" localSheetId="16">[11]Import!$J$147:$J$163</definedName>
    <definedName name="JV_FS_RV_LTERM_PNACHLASS.REDUCTION_3" localSheetId="21">[11]Import!$J$147:$J$163</definedName>
    <definedName name="JV_FS_RV_LTERM_PNACHLASS.REDUCTION_3" localSheetId="20">[11]Import!$J$147:$J$163</definedName>
    <definedName name="JV_FS_RV_LTERM_PNACHLASS.REDUCTION_3">[10]Import!$J$147:$J$163</definedName>
    <definedName name="JV_FS_RV_LTERM_PNACHLASS.REDUCTION_4" localSheetId="18">[11]Import!$L$147:$L$163</definedName>
    <definedName name="JV_FS_RV_LTERM_PNACHLASS.REDUCTION_4" localSheetId="16">[11]Import!$L$147:$L$163</definedName>
    <definedName name="JV_FS_RV_LTERM_PNACHLASS.REDUCTION_4" localSheetId="21">[11]Import!$L$147:$L$163</definedName>
    <definedName name="JV_FS_RV_LTERM_PNACHLASS.REDUCTION_4" localSheetId="20">[11]Import!$L$147:$L$163</definedName>
    <definedName name="JV_FS_RV_LTERM_PNACHLASS.REDUCTION_4">[10]Import!$L$147:$L$163</definedName>
    <definedName name="JV_FS_RV_LTERM_PNACHLASS.REDUCTION_5" localSheetId="18">[11]Import!$N$147:$N$163</definedName>
    <definedName name="JV_FS_RV_LTERM_PNACHLASS.REDUCTION_5" localSheetId="16">[11]Import!$N$147:$N$163</definedName>
    <definedName name="JV_FS_RV_LTERM_PNACHLASS.REDUCTION_5" localSheetId="21">[11]Import!$N$147:$N$163</definedName>
    <definedName name="JV_FS_RV_LTERM_PNACHLASS.REDUCTION_5" localSheetId="20">[11]Import!$N$147:$N$163</definedName>
    <definedName name="JV_FS_RV_LTERM_PNACHLASS.REDUCTION_5">[10]Import!$N$147:$N$163</definedName>
    <definedName name="JV_FS_RV_LTERM_PNACHLASS.REDUCTION_6" localSheetId="18">[11]Import!$P$147:$P$163</definedName>
    <definedName name="JV_FS_RV_LTERM_PNACHLASS.REDUCTION_6" localSheetId="16">[11]Import!$P$147:$P$163</definedName>
    <definedName name="JV_FS_RV_LTERM_PNACHLASS.REDUCTION_6" localSheetId="21">[11]Import!$P$147:$P$163</definedName>
    <definedName name="JV_FS_RV_LTERM_PNACHLASS.REDUCTION_6" localSheetId="20">[11]Import!$P$147:$P$163</definedName>
    <definedName name="JV_FS_RV_LTERM_PNACHLASS.REDUCTION_6">[10]Import!$P$147:$P$163</definedName>
    <definedName name="JV_FS_RV_LTERM_PNACHLASS.REDUCTION_7" localSheetId="18">[11]Import!$R$147:$R$163</definedName>
    <definedName name="JV_FS_RV_LTERM_PNACHLASS.REDUCTION_7" localSheetId="16">[11]Import!$R$147:$R$163</definedName>
    <definedName name="JV_FS_RV_LTERM_PNACHLASS.REDUCTION_7" localSheetId="21">[11]Import!$R$147:$R$163</definedName>
    <definedName name="JV_FS_RV_LTERM_PNACHLASS.REDUCTION_7" localSheetId="20">[11]Import!$R$147:$R$163</definedName>
    <definedName name="JV_FS_RV_LTERM_PNACHLASS.REDUCTION_7">[10]Import!$R$147:$R$163</definedName>
    <definedName name="JV_FS_RV_LTERM_PNACHLASS.REDUCTION_8" localSheetId="18">[11]Import!$T$147:$T$163</definedName>
    <definedName name="JV_FS_RV_LTERM_PNACHLASS.REDUCTION_8" localSheetId="16">[11]Import!$T$147:$T$163</definedName>
    <definedName name="JV_FS_RV_LTERM_PNACHLASS.REDUCTION_8" localSheetId="21">[11]Import!$T$147:$T$163</definedName>
    <definedName name="JV_FS_RV_LTERM_PNACHLASS.REDUCTION_8" localSheetId="20">[11]Import!$T$147:$T$163</definedName>
    <definedName name="JV_FS_RV_LTERM_PNACHLASS.REDUCTION_8">[10]Import!$T$147:$T$163</definedName>
    <definedName name="JV_FS_RV_LTERM_PNACHLASS.TURNOVER_OVER_LIFE" localSheetId="18">[11]Import!$V$147:$V$163</definedName>
    <definedName name="JV_FS_RV_LTERM_PNACHLASS.TURNOVER_OVER_LIFE" localSheetId="16">[11]Import!$V$147:$V$163</definedName>
    <definedName name="JV_FS_RV_LTERM_PNACHLASS.TURNOVER_OVER_LIFE" localSheetId="21">[11]Import!$V$147:$V$163</definedName>
    <definedName name="JV_FS_RV_LTERM_PNACHLASS.TURNOVER_OVER_LIFE" localSheetId="20">[11]Import!$V$147:$V$163</definedName>
    <definedName name="JV_FS_RV_LTERM_PNACHLASS.TURNOVER_OVER_LIFE">[10]Import!$V$147:$V$163</definedName>
    <definedName name="L" localSheetId="22">[17]협조전!#REF!</definedName>
    <definedName name="L" localSheetId="23">[17]협조전!#REF!</definedName>
    <definedName name="L" localSheetId="18">[18]협조전!#REF!</definedName>
    <definedName name="L" localSheetId="16">[18]협조전!#REF!</definedName>
    <definedName name="L" localSheetId="21">[18]협조전!#REF!</definedName>
    <definedName name="L" localSheetId="8">#REF!</definedName>
    <definedName name="L" localSheetId="20">[18]협조전!#REF!</definedName>
    <definedName name="L" localSheetId="6">#REF!</definedName>
    <definedName name="L">[17]협조전!#REF!</definedName>
    <definedName name="LARGE" localSheetId="22">#REF!</definedName>
    <definedName name="LARGE" localSheetId="23">#REF!</definedName>
    <definedName name="LARGE" localSheetId="17">#REF!</definedName>
    <definedName name="LARGE" localSheetId="15">#REF!</definedName>
    <definedName name="LARGE" localSheetId="18">#REF!</definedName>
    <definedName name="LARGE" localSheetId="16">#REF!</definedName>
    <definedName name="LARGE" localSheetId="12">#REF!</definedName>
    <definedName name="LARGE" localSheetId="21">#REF!</definedName>
    <definedName name="LARGE" localSheetId="8">#REF!</definedName>
    <definedName name="LARGE" localSheetId="20">#REF!</definedName>
    <definedName name="LARGE" localSheetId="6">#REF!</definedName>
    <definedName name="LARGE">#REF!</definedName>
    <definedName name="Mischpreis1" localSheetId="22">#REF!</definedName>
    <definedName name="Mischpreis1" localSheetId="23">#REF!</definedName>
    <definedName name="Mischpreis1" localSheetId="17">#REF!</definedName>
    <definedName name="Mischpreis1" localSheetId="15">#REF!</definedName>
    <definedName name="Mischpreis1" localSheetId="18">#REF!</definedName>
    <definedName name="Mischpreis1" localSheetId="16">#REF!</definedName>
    <definedName name="Mischpreis1" localSheetId="12">#REF!</definedName>
    <definedName name="Mischpreis1" localSheetId="21">#REF!</definedName>
    <definedName name="Mischpreis1" localSheetId="8">#REF!</definedName>
    <definedName name="Mischpreis1" localSheetId="20">#REF!</definedName>
    <definedName name="Mischpreis1" localSheetId="6">#REF!</definedName>
    <definedName name="Mischpreis1">#REF!</definedName>
    <definedName name="Mischpreis2" localSheetId="22">#REF!</definedName>
    <definedName name="Mischpreis2" localSheetId="23">#REF!</definedName>
    <definedName name="Mischpreis2" localSheetId="17">#REF!</definedName>
    <definedName name="Mischpreis2" localSheetId="15">#REF!</definedName>
    <definedName name="Mischpreis2" localSheetId="18">#REF!</definedName>
    <definedName name="Mischpreis2" localSheetId="16">#REF!</definedName>
    <definedName name="Mischpreis2" localSheetId="12">#REF!</definedName>
    <definedName name="Mischpreis2" localSheetId="21">#REF!</definedName>
    <definedName name="Mischpreis2" localSheetId="8">#REF!</definedName>
    <definedName name="Mischpreis2" localSheetId="20">#REF!</definedName>
    <definedName name="Mischpreis2" localSheetId="6">#REF!</definedName>
    <definedName name="Mischpreis2">#REF!</definedName>
    <definedName name="Mischpreis3" localSheetId="22">#REF!</definedName>
    <definedName name="Mischpreis3" localSheetId="23">#REF!</definedName>
    <definedName name="Mischpreis3" localSheetId="17">#REF!</definedName>
    <definedName name="Mischpreis3" localSheetId="15">#REF!</definedName>
    <definedName name="Mischpreis3" localSheetId="18">#REF!</definedName>
    <definedName name="Mischpreis3" localSheetId="16">#REF!</definedName>
    <definedName name="Mischpreis3" localSheetId="12">#REF!</definedName>
    <definedName name="Mischpreis3" localSheetId="21">#REF!</definedName>
    <definedName name="Mischpreis3" localSheetId="8">#REF!</definedName>
    <definedName name="Mischpreis3" localSheetId="20">#REF!</definedName>
    <definedName name="Mischpreis3" localSheetId="6">#REF!</definedName>
    <definedName name="Mischpreis3">#REF!</definedName>
    <definedName name="Mischpreis4" localSheetId="22">#REF!</definedName>
    <definedName name="Mischpreis4" localSheetId="23">#REF!</definedName>
    <definedName name="Mischpreis4" localSheetId="17">#REF!</definedName>
    <definedName name="Mischpreis4" localSheetId="15">#REF!</definedName>
    <definedName name="Mischpreis4" localSheetId="18">#REF!</definedName>
    <definedName name="Mischpreis4" localSheetId="16">#REF!</definedName>
    <definedName name="Mischpreis4" localSheetId="12">#REF!</definedName>
    <definedName name="Mischpreis4" localSheetId="21">#REF!</definedName>
    <definedName name="Mischpreis4" localSheetId="8">#REF!</definedName>
    <definedName name="Mischpreis4" localSheetId="20">#REF!</definedName>
    <definedName name="Mischpreis4" localSheetId="6">#REF!</definedName>
    <definedName name="Mischpreis4">#REF!</definedName>
    <definedName name="Model_ID" localSheetId="18">[12]Model!$A$4:$A$43</definedName>
    <definedName name="Model_ID" localSheetId="16">[12]Model!$A$4:$A$43</definedName>
    <definedName name="Model_ID" localSheetId="21">[12]Model!$A$4:$A$43</definedName>
    <definedName name="Model_ID" localSheetId="20">[12]Model!$A$4:$A$43</definedName>
    <definedName name="Model_ID">[11]Model!$A$4:$A$43</definedName>
    <definedName name="Mq" localSheetId="22">[25]GRACE!#REF!</definedName>
    <definedName name="Mq" localSheetId="23">[25]GRACE!#REF!</definedName>
    <definedName name="Mq" localSheetId="18">[26]GRACE!#REF!</definedName>
    <definedName name="Mq" localSheetId="16">[26]GRACE!#REF!</definedName>
    <definedName name="Mq" localSheetId="21">[26]GRACE!#REF!</definedName>
    <definedName name="Mq" localSheetId="8">#REF!</definedName>
    <definedName name="Mq" localSheetId="20">[26]GRACE!#REF!</definedName>
    <definedName name="Mq" localSheetId="6">#REF!</definedName>
    <definedName name="Mq">[25]GRACE!#REF!</definedName>
    <definedName name="M행" localSheetId="22">#REF!</definedName>
    <definedName name="M행" localSheetId="23">#REF!</definedName>
    <definedName name="M행" localSheetId="17">#REF!</definedName>
    <definedName name="M행" localSheetId="15">#REF!</definedName>
    <definedName name="M행" localSheetId="18">#REF!</definedName>
    <definedName name="M행" localSheetId="16">#REF!</definedName>
    <definedName name="M행" localSheetId="12">#REF!</definedName>
    <definedName name="M행" localSheetId="21">#REF!</definedName>
    <definedName name="M행" localSheetId="8">#REF!</definedName>
    <definedName name="M행" localSheetId="20">#REF!</definedName>
    <definedName name="M행" localSheetId="6">#REF!</definedName>
    <definedName name="M행">#REF!</definedName>
    <definedName name="NEWCODE" localSheetId="22">#REF!</definedName>
    <definedName name="NEWCODE" localSheetId="23">#REF!</definedName>
    <definedName name="NEWCODE" localSheetId="17">#REF!</definedName>
    <definedName name="NEWCODE" localSheetId="15">#REF!</definedName>
    <definedName name="NEWCODE" localSheetId="18">#REF!</definedName>
    <definedName name="NEWCODE" localSheetId="16">#REF!</definedName>
    <definedName name="NEWCODE" localSheetId="12">#REF!</definedName>
    <definedName name="NEWCODE" localSheetId="21">#REF!</definedName>
    <definedName name="NEWCODE" localSheetId="8">#REF!</definedName>
    <definedName name="NEWCODE" localSheetId="20">#REF!</definedName>
    <definedName name="NEWCODE" localSheetId="6">#REF!</definedName>
    <definedName name="NEWCODE">#REF!</definedName>
    <definedName name="nime" localSheetId="22" hidden="1">#REF!</definedName>
    <definedName name="nime" localSheetId="23" hidden="1">#REF!</definedName>
    <definedName name="nime" localSheetId="17" hidden="1">#REF!</definedName>
    <definedName name="nime" localSheetId="15" hidden="1">#REF!</definedName>
    <definedName name="nime" localSheetId="18" hidden="1">#REF!</definedName>
    <definedName name="nime" localSheetId="16" hidden="1">#REF!</definedName>
    <definedName name="nime" localSheetId="12" hidden="1">#REF!</definedName>
    <definedName name="nime" localSheetId="21" hidden="1">#REF!</definedName>
    <definedName name="nime" localSheetId="8" hidden="1">#REF!</definedName>
    <definedName name="nime" localSheetId="20" hidden="1">#REF!</definedName>
    <definedName name="nime" localSheetId="6" hidden="1">#REF!</definedName>
    <definedName name="nime" hidden="1">#REF!</definedName>
    <definedName name="N행" localSheetId="22">#REF!</definedName>
    <definedName name="N행" localSheetId="23">#REF!</definedName>
    <definedName name="N행" localSheetId="17">#REF!</definedName>
    <definedName name="N행" localSheetId="15">#REF!</definedName>
    <definedName name="N행" localSheetId="18">#REF!</definedName>
    <definedName name="N행" localSheetId="16">#REF!</definedName>
    <definedName name="N행" localSheetId="12">#REF!</definedName>
    <definedName name="N행" localSheetId="21">#REF!</definedName>
    <definedName name="N행" localSheetId="8">#REF!</definedName>
    <definedName name="N행" localSheetId="20">#REF!</definedName>
    <definedName name="N행" localSheetId="6">#REF!</definedName>
    <definedName name="N행">#REF!</definedName>
    <definedName name="O행" localSheetId="22">#REF!</definedName>
    <definedName name="O행" localSheetId="23">#REF!</definedName>
    <definedName name="O행" localSheetId="17">#REF!</definedName>
    <definedName name="O행" localSheetId="15">#REF!</definedName>
    <definedName name="O행" localSheetId="18">#REF!</definedName>
    <definedName name="O행" localSheetId="16">#REF!</definedName>
    <definedName name="O행" localSheetId="12">#REF!</definedName>
    <definedName name="O행" localSheetId="21">#REF!</definedName>
    <definedName name="O행" localSheetId="8">#REF!</definedName>
    <definedName name="O행" localSheetId="20">#REF!</definedName>
    <definedName name="O행" localSheetId="6">#REF!</definedName>
    <definedName name="O행">#REF!</definedName>
    <definedName name="plant" localSheetId="22">#REF!</definedName>
    <definedName name="plant" localSheetId="23">#REF!</definedName>
    <definedName name="plant" localSheetId="17">#REF!</definedName>
    <definedName name="plant" localSheetId="15">#REF!</definedName>
    <definedName name="plant" localSheetId="18">#REF!</definedName>
    <definedName name="plant" localSheetId="16">#REF!</definedName>
    <definedName name="plant" localSheetId="12">#REF!</definedName>
    <definedName name="plant" localSheetId="21">#REF!</definedName>
    <definedName name="plant" localSheetId="8">#REF!</definedName>
    <definedName name="plant" localSheetId="20">#REF!</definedName>
    <definedName name="plant" localSheetId="6">#REF!</definedName>
    <definedName name="plant">#REF!</definedName>
    <definedName name="PLANTS" localSheetId="22">#REF!</definedName>
    <definedName name="PLANTS" localSheetId="23">#REF!</definedName>
    <definedName name="PLANTS" localSheetId="17">#REF!</definedName>
    <definedName name="PLANTS" localSheetId="15">#REF!</definedName>
    <definedName name="PLANTS" localSheetId="18">#REF!</definedName>
    <definedName name="PLANTS" localSheetId="16">#REF!</definedName>
    <definedName name="PLANTS" localSheetId="12">#REF!</definedName>
    <definedName name="PLANTS" localSheetId="21">#REF!</definedName>
    <definedName name="PLANTS" localSheetId="8">#REF!</definedName>
    <definedName name="PLANTS" localSheetId="20">#REF!</definedName>
    <definedName name="PLANTS" localSheetId="6">#REF!</definedName>
    <definedName name="PLANTS">#REF!</definedName>
    <definedName name="PNPrinciple" localSheetId="22">[13]Constant!#REF!</definedName>
    <definedName name="PNPrinciple" localSheetId="23">[13]Constant!#REF!</definedName>
    <definedName name="PNPrinciple" localSheetId="18">[14]Constant!#REF!</definedName>
    <definedName name="PNPrinciple" localSheetId="16">[14]Constant!#REF!</definedName>
    <definedName name="PNPrinciple" localSheetId="21">[14]Constant!#REF!</definedName>
    <definedName name="PNPrinciple" localSheetId="8">#REF!</definedName>
    <definedName name="PNPrinciple" localSheetId="20">[14]Constant!#REF!</definedName>
    <definedName name="PNPrinciple" localSheetId="6">#REF!</definedName>
    <definedName name="PNPrinciple">[13]Constant!#REF!</definedName>
    <definedName name="prem" localSheetId="22">#REF!</definedName>
    <definedName name="prem" localSheetId="23">#REF!</definedName>
    <definedName name="prem" localSheetId="17">#REF!</definedName>
    <definedName name="prem" localSheetId="15">#REF!</definedName>
    <definedName name="prem" localSheetId="18">#REF!</definedName>
    <definedName name="prem" localSheetId="16">#REF!</definedName>
    <definedName name="prem" localSheetId="12">#REF!</definedName>
    <definedName name="prem" localSheetId="21">#REF!</definedName>
    <definedName name="prem" localSheetId="8">#REF!</definedName>
    <definedName name="prem" localSheetId="20">#REF!</definedName>
    <definedName name="prem" localSheetId="6">#REF!</definedName>
    <definedName name="prem">#REF!</definedName>
    <definedName name="_xlnm.Print_Area" localSheetId="22">'BOM清单 (2)'!$A$1:$AE$36</definedName>
    <definedName name="_xlnm.Print_Area" localSheetId="23">'BOM清单 (3)'!$A$1:$AH$37</definedName>
    <definedName name="_xlnm.Print_Area" localSheetId="17">'SHT0001666'!$A$1:$AR$40</definedName>
    <definedName name="_xlnm.Print_Area" localSheetId="15">'SHT0012236'!$A$1:$AX$24</definedName>
    <definedName name="_xlnm.Print_Area" localSheetId="18">'SHT0012340'!$A$1:$AZ$11</definedName>
    <definedName name="_xlnm.Print_Area" localSheetId="12">'SHT0014977'!$A$1:$BA$18</definedName>
    <definedName name="_xlnm.Print_Area" localSheetId="21">副边调角器!$A$1:$BA$9</definedName>
    <definedName name="_xlnm.Print_Area" localSheetId="9">副驾底支架总成新!$A$1:$AV$35</definedName>
    <definedName name="_xlnm.Print_Area" localSheetId="7">副驾焊接底支架降本前!$A$1:$BB$26</definedName>
    <definedName name="_xlnm.Print_Area" localSheetId="2">驾驶员座椅总成首页!$A$1:$AA$71</definedName>
    <definedName name="_xlnm.Print_Area" localSheetId="1">解放J6L座椅一览表!$A$1:$F$10</definedName>
    <definedName name="_xlnm.Print_Area" localSheetId="5">靠背泡沫!$A$1:$AZ$11</definedName>
    <definedName name="_xlnm.Print_Area" localSheetId="3">'前座 总成首页'!$A$1:$AA$74</definedName>
    <definedName name="_xlnm.Print_Area" localSheetId="4">前座总成!$A$1:$BC$45</definedName>
    <definedName name="_xlnm.Print_Area" localSheetId="14">'旋转&amp;滑轨前座'!$A$1:$BC$86</definedName>
    <definedName name="_xlnm.Print_Area" localSheetId="13">旋转前座总成首页!$A$1:$AA$28</definedName>
    <definedName name="_xlnm.Print_Area" localSheetId="19">预估模块BOM!$A$2:$AY$24</definedName>
    <definedName name="_xlnm.Print_Area" localSheetId="8">主边调角器!$A$1:$AZ$18</definedName>
    <definedName name="_xlnm.Print_Area" localSheetId="20">主边调角器总成!$A$1:$BB$20</definedName>
    <definedName name="_xlnm.Print_Area" localSheetId="6">座垫泡沫!$A$1:$AY$9</definedName>
    <definedName name="PRINT_AREA_MI" localSheetId="22">'[26]RD제품개발투자비(매가)'!#REF!</definedName>
    <definedName name="PRINT_AREA_MI" localSheetId="23">'[26]RD제품개발투자비(매가)'!#REF!</definedName>
    <definedName name="PRINT_AREA_MI" localSheetId="18">'[27]RD제품개발투자비(매가)'!#REF!</definedName>
    <definedName name="PRINT_AREA_MI" localSheetId="16">'[27]RD제품개발투자비(매가)'!#REF!</definedName>
    <definedName name="PRINT_AREA_MI" localSheetId="21">'[27]RD제품개발투자비(매가)'!#REF!</definedName>
    <definedName name="PRINT_AREA_MI" localSheetId="8">#REF!</definedName>
    <definedName name="PRINT_AREA_MI" localSheetId="20">'[27]RD제품개발투자비(매가)'!#REF!</definedName>
    <definedName name="PRINT_AREA_MI" localSheetId="6">#REF!</definedName>
    <definedName name="PRINT_AREA_MI">'[26]RD제품개발투자비(매가)'!#REF!</definedName>
    <definedName name="_xlnm.Print_Titles" localSheetId="22">'BOM清单 (2)'!$10:$11</definedName>
    <definedName name="_xlnm.Print_Titles" localSheetId="23">'BOM清单 (3)'!$10:$11</definedName>
    <definedName name="_xlnm.Print_Titles" localSheetId="17">'SHT0001666'!$9:$10</definedName>
    <definedName name="_xlnm.Print_Titles" localSheetId="9">副驾底支架总成新!$8:$8</definedName>
    <definedName name="_xlnm.Print_Titles" localSheetId="7">副驾焊接底支架降本前!$9:$9</definedName>
    <definedName name="_xlnm.Print_Titles" localSheetId="4">前座总成!$9:$9</definedName>
    <definedName name="_xlnm.Print_Titles" localSheetId="14">'旋转&amp;滑轨前座'!$8:$8</definedName>
    <definedName name="_xlnm.Print_Titles" localSheetId="8">主边调角器!$8:$9</definedName>
    <definedName name="PROJECT명" localSheetId="22">#REF!</definedName>
    <definedName name="PROJECT명" localSheetId="23">#REF!</definedName>
    <definedName name="PROJECT명" localSheetId="17">#REF!</definedName>
    <definedName name="PROJECT명" localSheetId="15">#REF!</definedName>
    <definedName name="PROJECT명" localSheetId="18">#REF!</definedName>
    <definedName name="PROJECT명" localSheetId="16">#REF!</definedName>
    <definedName name="PROJECT명" localSheetId="12">#REF!</definedName>
    <definedName name="PROJECT명" localSheetId="21">#REF!</definedName>
    <definedName name="PROJECT명" localSheetId="8">#REF!</definedName>
    <definedName name="PROJECT명" localSheetId="20">#REF!</definedName>
    <definedName name="PROJECT명" localSheetId="6">#REF!</definedName>
    <definedName name="PROJECT명">#REF!</definedName>
    <definedName name="PROTO" localSheetId="22">#REF!</definedName>
    <definedName name="PROTO" localSheetId="23">#REF!</definedName>
    <definedName name="PROTO" localSheetId="17">#REF!</definedName>
    <definedName name="PROTO" localSheetId="15">#REF!</definedName>
    <definedName name="PROTO" localSheetId="18">#REF!</definedName>
    <definedName name="PROTO" localSheetId="16">#REF!</definedName>
    <definedName name="PROTO" localSheetId="12">#REF!</definedName>
    <definedName name="PROTO" localSheetId="21">#REF!</definedName>
    <definedName name="PROTO" localSheetId="8">#REF!</definedName>
    <definedName name="PROTO" localSheetId="20">#REF!</definedName>
    <definedName name="PROTO" localSheetId="6">#REF!</definedName>
    <definedName name="PROTO">#REF!</definedName>
    <definedName name="PROTO1" localSheetId="22">#REF!</definedName>
    <definedName name="PROTO1" localSheetId="23">#REF!</definedName>
    <definedName name="PROTO1" localSheetId="17">#REF!</definedName>
    <definedName name="PROTO1" localSheetId="15">#REF!</definedName>
    <definedName name="PROTO1" localSheetId="18">#REF!</definedName>
    <definedName name="PROTO1" localSheetId="16">#REF!</definedName>
    <definedName name="PROTO1" localSheetId="12">#REF!</definedName>
    <definedName name="PROTO1" localSheetId="21">#REF!</definedName>
    <definedName name="PROTO1" localSheetId="8">#REF!</definedName>
    <definedName name="PROTO1" localSheetId="20">#REF!</definedName>
    <definedName name="PROTO1" localSheetId="6">#REF!</definedName>
    <definedName name="PROTO1">#REF!</definedName>
    <definedName name="PV_Cost_Tot" localSheetId="18">[16]Worksheet!$Q$63</definedName>
    <definedName name="PV_Cost_Tot" localSheetId="16">[16]Worksheet!$Q$63</definedName>
    <definedName name="PV_Cost_Tot" localSheetId="21">[16]Worksheet!$Q$63</definedName>
    <definedName name="PV_Cost_Tot" localSheetId="20">[16]Worksheet!$Q$63</definedName>
    <definedName name="PV_Cost_Tot">[15]Worksheet!$Q$63</definedName>
    <definedName name="PV_Cost_Tot_Mkt" localSheetId="18">[16]Worksheet!$R$63</definedName>
    <definedName name="PV_Cost_Tot_Mkt" localSheetId="16">[16]Worksheet!$R$63</definedName>
    <definedName name="PV_Cost_Tot_Mkt" localSheetId="21">[16]Worksheet!$R$63</definedName>
    <definedName name="PV_Cost_Tot_Mkt" localSheetId="20">[16]Worksheet!$R$63</definedName>
    <definedName name="PV_Cost_Tot_Mkt">[15]Worksheet!$R$63</definedName>
    <definedName name="PV_Grand_Total" localSheetId="22">#REF!</definedName>
    <definedName name="PV_Grand_Total" localSheetId="23">#REF!</definedName>
    <definedName name="PV_Grand_Total" localSheetId="17">#REF!</definedName>
    <definedName name="PV_Grand_Total" localSheetId="15">#REF!</definedName>
    <definedName name="PV_Grand_Total" localSheetId="18">#REF!</definedName>
    <definedName name="PV_Grand_Total" localSheetId="16">#REF!</definedName>
    <definedName name="PV_Grand_Total" localSheetId="12">#REF!</definedName>
    <definedName name="PV_Grand_Total" localSheetId="21">#REF!</definedName>
    <definedName name="PV_Grand_Total" localSheetId="8">#REF!</definedName>
    <definedName name="PV_Grand_Total" localSheetId="20">#REF!</definedName>
    <definedName name="PV_Grand_Total" localSheetId="6">#REF!</definedName>
    <definedName name="PV_Grand_Total">#REF!</definedName>
    <definedName name="PV_Grand_Total_Mkt" localSheetId="22">#REF!</definedName>
    <definedName name="PV_Grand_Total_Mkt" localSheetId="23">#REF!</definedName>
    <definedName name="PV_Grand_Total_Mkt" localSheetId="17">#REF!</definedName>
    <definedName name="PV_Grand_Total_Mkt" localSheetId="15">#REF!</definedName>
    <definedName name="PV_Grand_Total_Mkt" localSheetId="18">#REF!</definedName>
    <definedName name="PV_Grand_Total_Mkt" localSheetId="16">#REF!</definedName>
    <definedName name="PV_Grand_Total_Mkt" localSheetId="12">#REF!</definedName>
    <definedName name="PV_Grand_Total_Mkt" localSheetId="21">#REF!</definedName>
    <definedName name="PV_Grand_Total_Mkt" localSheetId="8">#REF!</definedName>
    <definedName name="PV_Grand_Total_Mkt" localSheetId="20">#REF!</definedName>
    <definedName name="PV_Grand_Total_Mkt" localSheetId="6">#REF!</definedName>
    <definedName name="PV_Grand_Total_Mkt">#REF!</definedName>
    <definedName name="P행" localSheetId="22">#REF!</definedName>
    <definedName name="P행" localSheetId="23">#REF!</definedName>
    <definedName name="P행" localSheetId="17">#REF!</definedName>
    <definedName name="P행" localSheetId="15">#REF!</definedName>
    <definedName name="P행" localSheetId="18">#REF!</definedName>
    <definedName name="P행" localSheetId="16">#REF!</definedName>
    <definedName name="P행" localSheetId="12">#REF!</definedName>
    <definedName name="P행" localSheetId="21">#REF!</definedName>
    <definedName name="P행" localSheetId="8">#REF!</definedName>
    <definedName name="P행" localSheetId="20">#REF!</definedName>
    <definedName name="P행" localSheetId="6">#REF!</definedName>
    <definedName name="P행">#REF!</definedName>
    <definedName name="Q행" localSheetId="22">#REF!</definedName>
    <definedName name="Q행" localSheetId="23">#REF!</definedName>
    <definedName name="Q행" localSheetId="17">#REF!</definedName>
    <definedName name="Q행" localSheetId="15">#REF!</definedName>
    <definedName name="Q행" localSheetId="18">#REF!</definedName>
    <definedName name="Q행" localSheetId="16">#REF!</definedName>
    <definedName name="Q행" localSheetId="12">#REF!</definedName>
    <definedName name="Q행" localSheetId="21">#REF!</definedName>
    <definedName name="Q행" localSheetId="8">#REF!</definedName>
    <definedName name="Q행" localSheetId="20">#REF!</definedName>
    <definedName name="Q행" localSheetId="6">#REF!</definedName>
    <definedName name="Q행">#REF!</definedName>
    <definedName name="Retest_Percent" localSheetId="22">#REF!</definedName>
    <definedName name="Retest_Percent" localSheetId="23">#REF!</definedName>
    <definedName name="Retest_Percent" localSheetId="17">#REF!</definedName>
    <definedName name="Retest_Percent" localSheetId="15">#REF!</definedName>
    <definedName name="Retest_Percent" localSheetId="18">#REF!</definedName>
    <definedName name="Retest_Percent" localSheetId="16">#REF!</definedName>
    <definedName name="Retest_Percent" localSheetId="12">#REF!</definedName>
    <definedName name="Retest_Percent" localSheetId="21">#REF!</definedName>
    <definedName name="Retest_Percent" localSheetId="8">#REF!</definedName>
    <definedName name="Retest_Percent" localSheetId="20">#REF!</definedName>
    <definedName name="Retest_Percent" localSheetId="6">#REF!</definedName>
    <definedName name="Retest_Percent">#REF!</definedName>
    <definedName name="Retest_Tot" localSheetId="22">#REF!</definedName>
    <definedName name="Retest_Tot" localSheetId="23">#REF!</definedName>
    <definedName name="Retest_Tot" localSheetId="17">#REF!</definedName>
    <definedName name="Retest_Tot" localSheetId="15">#REF!</definedName>
    <definedName name="Retest_Tot" localSheetId="18">#REF!</definedName>
    <definedName name="Retest_Tot" localSheetId="16">#REF!</definedName>
    <definedName name="Retest_Tot" localSheetId="12">#REF!</definedName>
    <definedName name="Retest_Tot" localSheetId="21">#REF!</definedName>
    <definedName name="Retest_Tot" localSheetId="8">#REF!</definedName>
    <definedName name="Retest_Tot" localSheetId="20">#REF!</definedName>
    <definedName name="Retest_Tot" localSheetId="6">#REF!</definedName>
    <definedName name="Retest_Tot">#REF!</definedName>
    <definedName name="Retest_Tot_Mkt" localSheetId="22">#REF!</definedName>
    <definedName name="Retest_Tot_Mkt" localSheetId="23">#REF!</definedName>
    <definedName name="Retest_Tot_Mkt" localSheetId="17">#REF!</definedName>
    <definedName name="Retest_Tot_Mkt" localSheetId="15">#REF!</definedName>
    <definedName name="Retest_Tot_Mkt" localSheetId="18">#REF!</definedName>
    <definedName name="Retest_Tot_Mkt" localSheetId="16">#REF!</definedName>
    <definedName name="Retest_Tot_Mkt" localSheetId="12">#REF!</definedName>
    <definedName name="Retest_Tot_Mkt" localSheetId="21">#REF!</definedName>
    <definedName name="Retest_Tot_Mkt" localSheetId="8">#REF!</definedName>
    <definedName name="Retest_Tot_Mkt" localSheetId="20">#REF!</definedName>
    <definedName name="Retest_Tot_Mkt" localSheetId="6">#REF!</definedName>
    <definedName name="Retest_Tot_Mkt">#REF!</definedName>
    <definedName name="R행" localSheetId="22">#REF!</definedName>
    <definedName name="R행" localSheetId="23">#REF!</definedName>
    <definedName name="R행" localSheetId="17">#REF!</definedName>
    <definedName name="R행" localSheetId="15">#REF!</definedName>
    <definedName name="R행" localSheetId="18">#REF!</definedName>
    <definedName name="R행" localSheetId="16">#REF!</definedName>
    <definedName name="R행" localSheetId="12">#REF!</definedName>
    <definedName name="R행" localSheetId="21">#REF!</definedName>
    <definedName name="R행" localSheetId="8">#REF!</definedName>
    <definedName name="R행" localSheetId="20">#REF!</definedName>
    <definedName name="R행" localSheetId="6">#REF!</definedName>
    <definedName name="R행">#REF!</definedName>
    <definedName name="SMALL" localSheetId="22">#REF!</definedName>
    <definedName name="SMALL" localSheetId="23">#REF!</definedName>
    <definedName name="SMALL" localSheetId="17">#REF!</definedName>
    <definedName name="SMALL" localSheetId="15">#REF!</definedName>
    <definedName name="SMALL" localSheetId="18">#REF!</definedName>
    <definedName name="SMALL" localSheetId="16">#REF!</definedName>
    <definedName name="SMALL" localSheetId="12">#REF!</definedName>
    <definedName name="SMALL" localSheetId="21">#REF!</definedName>
    <definedName name="SMALL" localSheetId="8">#REF!</definedName>
    <definedName name="SMALL" localSheetId="20">#REF!</definedName>
    <definedName name="SMALL" localSheetId="6">#REF!</definedName>
    <definedName name="SMALL">#REF!</definedName>
    <definedName name="SPEED_D170" localSheetId="22">#REF!</definedName>
    <definedName name="SPEED_D170" localSheetId="23">#REF!</definedName>
    <definedName name="SPEED_D170" localSheetId="17">#REF!</definedName>
    <definedName name="SPEED_D170" localSheetId="15">#REF!</definedName>
    <definedName name="SPEED_D170" localSheetId="18">#REF!</definedName>
    <definedName name="SPEED_D170" localSheetId="16">#REF!</definedName>
    <definedName name="SPEED_D170" localSheetId="12">#REF!</definedName>
    <definedName name="SPEED_D170" localSheetId="21">#REF!</definedName>
    <definedName name="SPEED_D170" localSheetId="8">#REF!</definedName>
    <definedName name="SPEED_D170" localSheetId="20">#REF!</definedName>
    <definedName name="SPEED_D170" localSheetId="6">#REF!</definedName>
    <definedName name="SPEED_D170">#REF!</definedName>
    <definedName name="SSRR" localSheetId="18">[28]기안!$A$43</definedName>
    <definedName name="SSRR" localSheetId="16">[28]기안!$A$43</definedName>
    <definedName name="SSRR" localSheetId="21">[28]기안!$A$43</definedName>
    <definedName name="SSRR" localSheetId="20">[28]기안!$A$43</definedName>
    <definedName name="SSRR">[27]기안!$A$43</definedName>
    <definedName name="S행" localSheetId="22">#REF!</definedName>
    <definedName name="S행" localSheetId="23">#REF!</definedName>
    <definedName name="S행" localSheetId="17">#REF!</definedName>
    <definedName name="S행" localSheetId="15">#REF!</definedName>
    <definedName name="S행" localSheetId="18">#REF!</definedName>
    <definedName name="S행" localSheetId="16">#REF!</definedName>
    <definedName name="S행" localSheetId="12">#REF!</definedName>
    <definedName name="S행" localSheetId="21">#REF!</definedName>
    <definedName name="S행" localSheetId="8">#REF!</definedName>
    <definedName name="S행" localSheetId="20">#REF!</definedName>
    <definedName name="S행" localSheetId="6">#REF!</definedName>
    <definedName name="S행">#REF!</definedName>
    <definedName name="Total_DV_and_PV_Testing" localSheetId="22">#REF!</definedName>
    <definedName name="Total_DV_and_PV_Testing" localSheetId="23">#REF!</definedName>
    <definedName name="Total_DV_and_PV_Testing" localSheetId="17">#REF!</definedName>
    <definedName name="Total_DV_and_PV_Testing" localSheetId="15">#REF!</definedName>
    <definedName name="Total_DV_and_PV_Testing" localSheetId="18">#REF!</definedName>
    <definedName name="Total_DV_and_PV_Testing" localSheetId="16">#REF!</definedName>
    <definedName name="Total_DV_and_PV_Testing" localSheetId="12">#REF!</definedName>
    <definedName name="Total_DV_and_PV_Testing" localSheetId="21">#REF!</definedName>
    <definedName name="Total_DV_and_PV_Testing" localSheetId="8">#REF!</definedName>
    <definedName name="Total_DV_and_PV_Testing" localSheetId="20">#REF!</definedName>
    <definedName name="Total_DV_and_PV_Testing" localSheetId="6">#REF!</definedName>
    <definedName name="Total_DV_and_PV_Testing">#REF!</definedName>
    <definedName name="Total_DV_and_PV_Testing_Mkt" localSheetId="22">#REF!</definedName>
    <definedName name="Total_DV_and_PV_Testing_Mkt" localSheetId="23">#REF!</definedName>
    <definedName name="Total_DV_and_PV_Testing_Mkt" localSheetId="17">#REF!</definedName>
    <definedName name="Total_DV_and_PV_Testing_Mkt" localSheetId="15">#REF!</definedName>
    <definedName name="Total_DV_and_PV_Testing_Mkt" localSheetId="18">#REF!</definedName>
    <definedName name="Total_DV_and_PV_Testing_Mkt" localSheetId="16">#REF!</definedName>
    <definedName name="Total_DV_and_PV_Testing_Mkt" localSheetId="12">#REF!</definedName>
    <definedName name="Total_DV_and_PV_Testing_Mkt" localSheetId="21">#REF!</definedName>
    <definedName name="Total_DV_and_PV_Testing_Mkt" localSheetId="8">#REF!</definedName>
    <definedName name="Total_DV_and_PV_Testing_Mkt" localSheetId="20">#REF!</definedName>
    <definedName name="Total_DV_and_PV_Testing_Mkt" localSheetId="6">#REF!</definedName>
    <definedName name="Total_DV_and_PV_Testing_Mkt">#REF!</definedName>
    <definedName name="T행" localSheetId="22">#REF!</definedName>
    <definedName name="T행" localSheetId="23">#REF!</definedName>
    <definedName name="T행" localSheetId="17">#REF!</definedName>
    <definedName name="T행" localSheetId="15">#REF!</definedName>
    <definedName name="T행" localSheetId="18">#REF!</definedName>
    <definedName name="T행" localSheetId="16">#REF!</definedName>
    <definedName name="T행" localSheetId="12">#REF!</definedName>
    <definedName name="T행" localSheetId="21">#REF!</definedName>
    <definedName name="T행" localSheetId="8">#REF!</definedName>
    <definedName name="T행" localSheetId="20">#REF!</definedName>
    <definedName name="T행" localSheetId="6">#REF!</definedName>
    <definedName name="T행">#REF!</definedName>
    <definedName name="unit" localSheetId="22">#REF!</definedName>
    <definedName name="unit" localSheetId="23">#REF!</definedName>
    <definedName name="unit" localSheetId="17">#REF!</definedName>
    <definedName name="unit" localSheetId="15">#REF!</definedName>
    <definedName name="unit" localSheetId="18">#REF!</definedName>
    <definedName name="unit" localSheetId="16">#REF!</definedName>
    <definedName name="unit" localSheetId="12">#REF!</definedName>
    <definedName name="unit" localSheetId="21">#REF!</definedName>
    <definedName name="unit" localSheetId="8">#REF!</definedName>
    <definedName name="unit" localSheetId="20">#REF!</definedName>
    <definedName name="unit" localSheetId="6">#REF!</definedName>
    <definedName name="unit">#REF!</definedName>
    <definedName name="uu" localSheetId="22">#REF!</definedName>
    <definedName name="uu" localSheetId="23">#REF!</definedName>
    <definedName name="uu" localSheetId="17">#REF!</definedName>
    <definedName name="uu" localSheetId="15">#REF!</definedName>
    <definedName name="uu" localSheetId="18">#REF!</definedName>
    <definedName name="uu" localSheetId="16">#REF!</definedName>
    <definedName name="uu" localSheetId="12">#REF!</definedName>
    <definedName name="uu" localSheetId="21">#REF!</definedName>
    <definedName name="uu" localSheetId="8">#REF!</definedName>
    <definedName name="uu" localSheetId="20">#REF!</definedName>
    <definedName name="uu" localSheetId="6">#REF!</definedName>
    <definedName name="uu">#REF!</definedName>
    <definedName name="U행" localSheetId="22">#REF!</definedName>
    <definedName name="U행" localSheetId="23">#REF!</definedName>
    <definedName name="U행" localSheetId="17">#REF!</definedName>
    <definedName name="U행" localSheetId="15">#REF!</definedName>
    <definedName name="U행" localSheetId="18">#REF!</definedName>
    <definedName name="U행" localSheetId="16">#REF!</definedName>
    <definedName name="U행" localSheetId="12">#REF!</definedName>
    <definedName name="U행" localSheetId="21">#REF!</definedName>
    <definedName name="U행" localSheetId="8">#REF!</definedName>
    <definedName name="U행" localSheetId="20">#REF!</definedName>
    <definedName name="U행" localSheetId="6">#REF!</definedName>
    <definedName name="U행">#REF!</definedName>
    <definedName name="V_FS_BAUSTUFE_VORGABEN_STK.FS_POSITION" localSheetId="18">[11]Import!$B$117:$B$118</definedName>
    <definedName name="V_FS_BAUSTUFE_VORGABEN_STK.FS_POSITION" localSheetId="16">[11]Import!$B$117:$B$118</definedName>
    <definedName name="V_FS_BAUSTUFE_VORGABEN_STK.FS_POSITION" localSheetId="21">[11]Import!$B$117:$B$118</definedName>
    <definedName name="V_FS_BAUSTUFE_VORGABEN_STK.FS_POSITION" localSheetId="20">[11]Import!$B$117:$B$118</definedName>
    <definedName name="V_FS_BAUSTUFE_VORGABEN_STK.FS_POSITION">[10]Import!$B$117:$B$118</definedName>
    <definedName name="V_FS_BAUSTUFE_VORGABEN_STK.STUECKZAHL" localSheetId="18">[11]Import!$D$117:$D$118</definedName>
    <definedName name="V_FS_BAUSTUFE_VORGABEN_STK.STUECKZAHL" localSheetId="16">[11]Import!$D$117:$D$118</definedName>
    <definedName name="V_FS_BAUSTUFE_VORGABEN_STK.STUECKZAHL" localSheetId="21">[11]Import!$D$117:$D$118</definedName>
    <definedName name="V_FS_BAUSTUFE_VORGABEN_STK.STUECKZAHL" localSheetId="20">[11]Import!$D$117:$D$118</definedName>
    <definedName name="V_FS_BAUSTUFE_VORGABEN_STK.STUECKZAHL">[10]Import!$D$117:$D$118</definedName>
    <definedName name="V_FS_BAUSTUFE_VORGABEN_STK.STUFE" localSheetId="18">[11]Import!$C$117:$C$118</definedName>
    <definedName name="V_FS_BAUSTUFE_VORGABEN_STK.STUFE" localSheetId="16">[11]Import!$C$117:$C$118</definedName>
    <definedName name="V_FS_BAUSTUFE_VORGABEN_STK.STUFE" localSheetId="21">[11]Import!$C$117:$C$118</definedName>
    <definedName name="V_FS_BAUSTUFE_VORGABEN_STK.STUFE" localSheetId="20">[11]Import!$C$117:$C$118</definedName>
    <definedName name="V_FS_BAUSTUFE_VORGABEN_STK.STUFE">[10]Import!$C$117:$C$118</definedName>
    <definedName name="Visualisierung" localSheetId="18">[11]Import!$K$389:$K$485</definedName>
    <definedName name="Visualisierung" localSheetId="16">[11]Import!$K$389:$K$485</definedName>
    <definedName name="Visualisierung" localSheetId="21">[11]Import!$K$389:$K$485</definedName>
    <definedName name="Visualisierung" localSheetId="20">[11]Import!$K$389:$K$485</definedName>
    <definedName name="Visualisierung">[10]Import!$K$389:$K$485</definedName>
    <definedName name="VV" localSheetId="22">#REF!</definedName>
    <definedName name="VV" localSheetId="23">#REF!</definedName>
    <definedName name="VV" localSheetId="17">#REF!</definedName>
    <definedName name="VV" localSheetId="15">#REF!</definedName>
    <definedName name="VV" localSheetId="18">#REF!</definedName>
    <definedName name="VV" localSheetId="16">#REF!</definedName>
    <definedName name="VV" localSheetId="12">#REF!</definedName>
    <definedName name="VV" localSheetId="21">#REF!</definedName>
    <definedName name="VV" localSheetId="8">#REF!</definedName>
    <definedName name="VV" localSheetId="20">#REF!</definedName>
    <definedName name="VV" localSheetId="6">#REF!</definedName>
    <definedName name="VV">#REF!</definedName>
    <definedName name="V행" localSheetId="22">#REF!</definedName>
    <definedName name="V행" localSheetId="23">#REF!</definedName>
    <definedName name="V행" localSheetId="17">#REF!</definedName>
    <definedName name="V행" localSheetId="15">#REF!</definedName>
    <definedName name="V행" localSheetId="18">#REF!</definedName>
    <definedName name="V행" localSheetId="16">#REF!</definedName>
    <definedName name="V행" localSheetId="12">#REF!</definedName>
    <definedName name="V행" localSheetId="21">#REF!</definedName>
    <definedName name="V행" localSheetId="8">#REF!</definedName>
    <definedName name="V행" localSheetId="20">#REF!</definedName>
    <definedName name="V행" localSheetId="6">#REF!</definedName>
    <definedName name="V행">#REF!</definedName>
    <definedName name="W" localSheetId="22">#REF!</definedName>
    <definedName name="W" localSheetId="23">#REF!</definedName>
    <definedName name="W" localSheetId="17">#REF!</definedName>
    <definedName name="W" localSheetId="15">#REF!</definedName>
    <definedName name="W" localSheetId="18">#REF!</definedName>
    <definedName name="W" localSheetId="16">#REF!</definedName>
    <definedName name="W" localSheetId="12">#REF!</definedName>
    <definedName name="W" localSheetId="21">#REF!</definedName>
    <definedName name="W" localSheetId="8">#REF!</definedName>
    <definedName name="W" localSheetId="20">#REF!</definedName>
    <definedName name="W" localSheetId="6">#REF!</definedName>
    <definedName name="W">#REF!</definedName>
    <definedName name="Werk011" localSheetId="22">#REF!</definedName>
    <definedName name="Werk011" localSheetId="23">#REF!</definedName>
    <definedName name="Werk011" localSheetId="17">#REF!</definedName>
    <definedName name="Werk011" localSheetId="15">#REF!</definedName>
    <definedName name="Werk011" localSheetId="18">#REF!</definedName>
    <definedName name="Werk011" localSheetId="16">#REF!</definedName>
    <definedName name="Werk011" localSheetId="12">#REF!</definedName>
    <definedName name="Werk011" localSheetId="21">#REF!</definedName>
    <definedName name="Werk011" localSheetId="8">#REF!</definedName>
    <definedName name="Werk011" localSheetId="20">#REF!</definedName>
    <definedName name="Werk011" localSheetId="6">#REF!</definedName>
    <definedName name="Werk011">#REF!</definedName>
    <definedName name="Werk012" localSheetId="22">#REF!</definedName>
    <definedName name="Werk012" localSheetId="23">#REF!</definedName>
    <definedName name="Werk012" localSheetId="17">#REF!</definedName>
    <definedName name="Werk012" localSheetId="15">#REF!</definedName>
    <definedName name="Werk012" localSheetId="18">#REF!</definedName>
    <definedName name="Werk012" localSheetId="16">#REF!</definedName>
    <definedName name="Werk012" localSheetId="12">#REF!</definedName>
    <definedName name="Werk012" localSheetId="21">#REF!</definedName>
    <definedName name="Werk012" localSheetId="8">#REF!</definedName>
    <definedName name="Werk012" localSheetId="20">#REF!</definedName>
    <definedName name="Werk012" localSheetId="6">#REF!</definedName>
    <definedName name="Werk012">#REF!</definedName>
    <definedName name="Werk013" localSheetId="22">#REF!</definedName>
    <definedName name="Werk013" localSheetId="23">#REF!</definedName>
    <definedName name="Werk013" localSheetId="17">#REF!</definedName>
    <definedName name="Werk013" localSheetId="15">#REF!</definedName>
    <definedName name="Werk013" localSheetId="18">#REF!</definedName>
    <definedName name="Werk013" localSheetId="16">#REF!</definedName>
    <definedName name="Werk013" localSheetId="12">#REF!</definedName>
    <definedName name="Werk013" localSheetId="21">#REF!</definedName>
    <definedName name="Werk013" localSheetId="8">#REF!</definedName>
    <definedName name="Werk013" localSheetId="20">#REF!</definedName>
    <definedName name="Werk013" localSheetId="6">#REF!</definedName>
    <definedName name="Werk013">#REF!</definedName>
    <definedName name="Werk014" localSheetId="22">#REF!</definedName>
    <definedName name="Werk014" localSheetId="23">#REF!</definedName>
    <definedName name="Werk014" localSheetId="17">#REF!</definedName>
    <definedName name="Werk014" localSheetId="15">#REF!</definedName>
    <definedName name="Werk014" localSheetId="18">#REF!</definedName>
    <definedName name="Werk014" localSheetId="16">#REF!</definedName>
    <definedName name="Werk014" localSheetId="12">#REF!</definedName>
    <definedName name="Werk014" localSheetId="21">#REF!</definedName>
    <definedName name="Werk014" localSheetId="8">#REF!</definedName>
    <definedName name="Werk014" localSheetId="20">#REF!</definedName>
    <definedName name="Werk014" localSheetId="6">#REF!</definedName>
    <definedName name="Werk014">#REF!</definedName>
    <definedName name="Werk021" localSheetId="22">#REF!</definedName>
    <definedName name="Werk021" localSheetId="23">#REF!</definedName>
    <definedName name="Werk021" localSheetId="17">#REF!</definedName>
    <definedName name="Werk021" localSheetId="15">#REF!</definedName>
    <definedName name="Werk021" localSheetId="18">#REF!</definedName>
    <definedName name="Werk021" localSheetId="16">#REF!</definedName>
    <definedName name="Werk021" localSheetId="12">#REF!</definedName>
    <definedName name="Werk021" localSheetId="21">#REF!</definedName>
    <definedName name="Werk021" localSheetId="8">#REF!</definedName>
    <definedName name="Werk021" localSheetId="20">#REF!</definedName>
    <definedName name="Werk021" localSheetId="6">#REF!</definedName>
    <definedName name="Werk021">#REF!</definedName>
    <definedName name="Werk022" localSheetId="22">#REF!</definedName>
    <definedName name="Werk022" localSheetId="23">#REF!</definedName>
    <definedName name="Werk022" localSheetId="17">#REF!</definedName>
    <definedName name="Werk022" localSheetId="15">#REF!</definedName>
    <definedName name="Werk022" localSheetId="18">#REF!</definedName>
    <definedName name="Werk022" localSheetId="16">#REF!</definedName>
    <definedName name="Werk022" localSheetId="12">#REF!</definedName>
    <definedName name="Werk022" localSheetId="21">#REF!</definedName>
    <definedName name="Werk022" localSheetId="8">#REF!</definedName>
    <definedName name="Werk022" localSheetId="20">#REF!</definedName>
    <definedName name="Werk022" localSheetId="6">#REF!</definedName>
    <definedName name="Werk022">#REF!</definedName>
    <definedName name="Werk023" localSheetId="22">#REF!</definedName>
    <definedName name="Werk023" localSheetId="23">#REF!</definedName>
    <definedName name="Werk023" localSheetId="17">#REF!</definedName>
    <definedName name="Werk023" localSheetId="15">#REF!</definedName>
    <definedName name="Werk023" localSheetId="18">#REF!</definedName>
    <definedName name="Werk023" localSheetId="16">#REF!</definedName>
    <definedName name="Werk023" localSheetId="12">#REF!</definedName>
    <definedName name="Werk023" localSheetId="21">#REF!</definedName>
    <definedName name="Werk023" localSheetId="8">#REF!</definedName>
    <definedName name="Werk023" localSheetId="20">#REF!</definedName>
    <definedName name="Werk023" localSheetId="6">#REF!</definedName>
    <definedName name="Werk023">#REF!</definedName>
    <definedName name="Werk024" localSheetId="22">#REF!</definedName>
    <definedName name="Werk024" localSheetId="23">#REF!</definedName>
    <definedName name="Werk024" localSheetId="17">#REF!</definedName>
    <definedName name="Werk024" localSheetId="15">#REF!</definedName>
    <definedName name="Werk024" localSheetId="18">#REF!</definedName>
    <definedName name="Werk024" localSheetId="16">#REF!</definedName>
    <definedName name="Werk024" localSheetId="12">#REF!</definedName>
    <definedName name="Werk024" localSheetId="21">#REF!</definedName>
    <definedName name="Werk024" localSheetId="8">#REF!</definedName>
    <definedName name="Werk024" localSheetId="20">#REF!</definedName>
    <definedName name="Werk024" localSheetId="6">#REF!</definedName>
    <definedName name="Werk024">#REF!</definedName>
    <definedName name="Werk031" localSheetId="22">#REF!</definedName>
    <definedName name="Werk031" localSheetId="23">#REF!</definedName>
    <definedName name="Werk031" localSheetId="17">#REF!</definedName>
    <definedName name="Werk031" localSheetId="15">#REF!</definedName>
    <definedName name="Werk031" localSheetId="18">#REF!</definedName>
    <definedName name="Werk031" localSheetId="16">#REF!</definedName>
    <definedName name="Werk031" localSheetId="12">#REF!</definedName>
    <definedName name="Werk031" localSheetId="21">#REF!</definedName>
    <definedName name="Werk031" localSheetId="8">#REF!</definedName>
    <definedName name="Werk031" localSheetId="20">#REF!</definedName>
    <definedName name="Werk031" localSheetId="6">#REF!</definedName>
    <definedName name="Werk031">#REF!</definedName>
    <definedName name="Werk032" localSheetId="22">#REF!</definedName>
    <definedName name="Werk032" localSheetId="23">#REF!</definedName>
    <definedName name="Werk032" localSheetId="17">#REF!</definedName>
    <definedName name="Werk032" localSheetId="15">#REF!</definedName>
    <definedName name="Werk032" localSheetId="18">#REF!</definedName>
    <definedName name="Werk032" localSheetId="16">#REF!</definedName>
    <definedName name="Werk032" localSheetId="12">#REF!</definedName>
    <definedName name="Werk032" localSheetId="21">#REF!</definedName>
    <definedName name="Werk032" localSheetId="8">#REF!</definedName>
    <definedName name="Werk032" localSheetId="20">#REF!</definedName>
    <definedName name="Werk032" localSheetId="6">#REF!</definedName>
    <definedName name="Werk032">#REF!</definedName>
    <definedName name="Werk033" localSheetId="22">#REF!</definedName>
    <definedName name="Werk033" localSheetId="23">#REF!</definedName>
    <definedName name="Werk033" localSheetId="17">#REF!</definedName>
    <definedName name="Werk033" localSheetId="15">#REF!</definedName>
    <definedName name="Werk033" localSheetId="18">#REF!</definedName>
    <definedName name="Werk033" localSheetId="16">#REF!</definedName>
    <definedName name="Werk033" localSheetId="12">#REF!</definedName>
    <definedName name="Werk033" localSheetId="21">#REF!</definedName>
    <definedName name="Werk033" localSheetId="8">#REF!</definedName>
    <definedName name="Werk033" localSheetId="20">#REF!</definedName>
    <definedName name="Werk033" localSheetId="6">#REF!</definedName>
    <definedName name="Werk033">#REF!</definedName>
    <definedName name="Werk034" localSheetId="22">#REF!</definedName>
    <definedName name="Werk034" localSheetId="23">#REF!</definedName>
    <definedName name="Werk034" localSheetId="17">#REF!</definedName>
    <definedName name="Werk034" localSheetId="15">#REF!</definedName>
    <definedName name="Werk034" localSheetId="18">#REF!</definedName>
    <definedName name="Werk034" localSheetId="16">#REF!</definedName>
    <definedName name="Werk034" localSheetId="12">#REF!</definedName>
    <definedName name="Werk034" localSheetId="21">#REF!</definedName>
    <definedName name="Werk034" localSheetId="8">#REF!</definedName>
    <definedName name="Werk034" localSheetId="20">#REF!</definedName>
    <definedName name="Werk034" localSheetId="6">#REF!</definedName>
    <definedName name="Werk034">#REF!</definedName>
    <definedName name="Werk041" localSheetId="22">#REF!</definedName>
    <definedName name="Werk041" localSheetId="23">#REF!</definedName>
    <definedName name="Werk041" localSheetId="17">#REF!</definedName>
    <definedName name="Werk041" localSheetId="15">#REF!</definedName>
    <definedName name="Werk041" localSheetId="18">#REF!</definedName>
    <definedName name="Werk041" localSheetId="16">#REF!</definedName>
    <definedName name="Werk041" localSheetId="12">#REF!</definedName>
    <definedName name="Werk041" localSheetId="21">#REF!</definedName>
    <definedName name="Werk041" localSheetId="8">#REF!</definedName>
    <definedName name="Werk041" localSheetId="20">#REF!</definedName>
    <definedName name="Werk041" localSheetId="6">#REF!</definedName>
    <definedName name="Werk041">#REF!</definedName>
    <definedName name="Werk042" localSheetId="22">#REF!</definedName>
    <definedName name="Werk042" localSheetId="23">#REF!</definedName>
    <definedName name="Werk042" localSheetId="17">#REF!</definedName>
    <definedName name="Werk042" localSheetId="15">#REF!</definedName>
    <definedName name="Werk042" localSheetId="18">#REF!</definedName>
    <definedName name="Werk042" localSheetId="16">#REF!</definedName>
    <definedName name="Werk042" localSheetId="12">#REF!</definedName>
    <definedName name="Werk042" localSheetId="21">#REF!</definedName>
    <definedName name="Werk042" localSheetId="8">#REF!</definedName>
    <definedName name="Werk042" localSheetId="20">#REF!</definedName>
    <definedName name="Werk042" localSheetId="6">#REF!</definedName>
    <definedName name="Werk042">#REF!</definedName>
    <definedName name="Werk043" localSheetId="22">#REF!</definedName>
    <definedName name="Werk043" localSheetId="23">#REF!</definedName>
    <definedName name="Werk043" localSheetId="17">#REF!</definedName>
    <definedName name="Werk043" localSheetId="15">#REF!</definedName>
    <definedName name="Werk043" localSheetId="18">#REF!</definedName>
    <definedName name="Werk043" localSheetId="16">#REF!</definedName>
    <definedName name="Werk043" localSheetId="12">#REF!</definedName>
    <definedName name="Werk043" localSheetId="21">#REF!</definedName>
    <definedName name="Werk043" localSheetId="8">#REF!</definedName>
    <definedName name="Werk043" localSheetId="20">#REF!</definedName>
    <definedName name="Werk043" localSheetId="6">#REF!</definedName>
    <definedName name="Werk043">#REF!</definedName>
    <definedName name="Werk044" localSheetId="22">#REF!</definedName>
    <definedName name="Werk044" localSheetId="23">#REF!</definedName>
    <definedName name="Werk044" localSheetId="17">#REF!</definedName>
    <definedName name="Werk044" localSheetId="15">#REF!</definedName>
    <definedName name="Werk044" localSheetId="18">#REF!</definedName>
    <definedName name="Werk044" localSheetId="16">#REF!</definedName>
    <definedName name="Werk044" localSheetId="12">#REF!</definedName>
    <definedName name="Werk044" localSheetId="21">#REF!</definedName>
    <definedName name="Werk044" localSheetId="8">#REF!</definedName>
    <definedName name="Werk044" localSheetId="20">#REF!</definedName>
    <definedName name="Werk044" localSheetId="6">#REF!</definedName>
    <definedName name="Werk044">#REF!</definedName>
    <definedName name="Werk051" localSheetId="22">#REF!</definedName>
    <definedName name="Werk051" localSheetId="23">#REF!</definedName>
    <definedName name="Werk051" localSheetId="17">#REF!</definedName>
    <definedName name="Werk051" localSheetId="15">#REF!</definedName>
    <definedName name="Werk051" localSheetId="18">#REF!</definedName>
    <definedName name="Werk051" localSheetId="16">#REF!</definedName>
    <definedName name="Werk051" localSheetId="12">#REF!</definedName>
    <definedName name="Werk051" localSheetId="21">#REF!</definedName>
    <definedName name="Werk051" localSheetId="8">#REF!</definedName>
    <definedName name="Werk051" localSheetId="20">#REF!</definedName>
    <definedName name="Werk051" localSheetId="6">#REF!</definedName>
    <definedName name="Werk051">#REF!</definedName>
    <definedName name="Werk052" localSheetId="22">#REF!</definedName>
    <definedName name="Werk052" localSheetId="23">#REF!</definedName>
    <definedName name="Werk052" localSheetId="17">#REF!</definedName>
    <definedName name="Werk052" localSheetId="15">#REF!</definedName>
    <definedName name="Werk052" localSheetId="18">#REF!</definedName>
    <definedName name="Werk052" localSheetId="16">#REF!</definedName>
    <definedName name="Werk052" localSheetId="12">#REF!</definedName>
    <definedName name="Werk052" localSheetId="21">#REF!</definedName>
    <definedName name="Werk052" localSheetId="8">#REF!</definedName>
    <definedName name="Werk052" localSheetId="20">#REF!</definedName>
    <definedName name="Werk052" localSheetId="6">#REF!</definedName>
    <definedName name="Werk052">#REF!</definedName>
    <definedName name="Werk053" localSheetId="22">#REF!</definedName>
    <definedName name="Werk053" localSheetId="23">#REF!</definedName>
    <definedName name="Werk053" localSheetId="17">#REF!</definedName>
    <definedName name="Werk053" localSheetId="15">#REF!</definedName>
    <definedName name="Werk053" localSheetId="18">#REF!</definedName>
    <definedName name="Werk053" localSheetId="16">#REF!</definedName>
    <definedName name="Werk053" localSheetId="12">#REF!</definedName>
    <definedName name="Werk053" localSheetId="21">#REF!</definedName>
    <definedName name="Werk053" localSheetId="8">#REF!</definedName>
    <definedName name="Werk053" localSheetId="20">#REF!</definedName>
    <definedName name="Werk053" localSheetId="6">#REF!</definedName>
    <definedName name="Werk053">#REF!</definedName>
    <definedName name="Werk054" localSheetId="22">#REF!</definedName>
    <definedName name="Werk054" localSheetId="23">#REF!</definedName>
    <definedName name="Werk054" localSheetId="17">#REF!</definedName>
    <definedName name="Werk054" localSheetId="15">#REF!</definedName>
    <definedName name="Werk054" localSheetId="18">#REF!</definedName>
    <definedName name="Werk054" localSheetId="16">#REF!</definedName>
    <definedName name="Werk054" localSheetId="12">#REF!</definedName>
    <definedName name="Werk054" localSheetId="21">#REF!</definedName>
    <definedName name="Werk054" localSheetId="8">#REF!</definedName>
    <definedName name="Werk054" localSheetId="20">#REF!</definedName>
    <definedName name="Werk054" localSheetId="6">#REF!</definedName>
    <definedName name="Werk054">#REF!</definedName>
    <definedName name="Werk061" localSheetId="22">#REF!</definedName>
    <definedName name="Werk061" localSheetId="23">#REF!</definedName>
    <definedName name="Werk061" localSheetId="17">#REF!</definedName>
    <definedName name="Werk061" localSheetId="15">#REF!</definedName>
    <definedName name="Werk061" localSheetId="18">#REF!</definedName>
    <definedName name="Werk061" localSheetId="16">#REF!</definedName>
    <definedName name="Werk061" localSheetId="12">#REF!</definedName>
    <definedName name="Werk061" localSheetId="21">#REF!</definedName>
    <definedName name="Werk061" localSheetId="8">#REF!</definedName>
    <definedName name="Werk061" localSheetId="20">#REF!</definedName>
    <definedName name="Werk061" localSheetId="6">#REF!</definedName>
    <definedName name="Werk061">#REF!</definedName>
    <definedName name="Werk062" localSheetId="22">#REF!</definedName>
    <definedName name="Werk062" localSheetId="23">#REF!</definedName>
    <definedName name="Werk062" localSheetId="17">#REF!</definedName>
    <definedName name="Werk062" localSheetId="15">#REF!</definedName>
    <definedName name="Werk062" localSheetId="18">#REF!</definedName>
    <definedName name="Werk062" localSheetId="16">#REF!</definedName>
    <definedName name="Werk062" localSheetId="12">#REF!</definedName>
    <definedName name="Werk062" localSheetId="21">#REF!</definedName>
    <definedName name="Werk062" localSheetId="8">#REF!</definedName>
    <definedName name="Werk062" localSheetId="20">#REF!</definedName>
    <definedName name="Werk062" localSheetId="6">#REF!</definedName>
    <definedName name="Werk062">#REF!</definedName>
    <definedName name="Werk063" localSheetId="22">#REF!</definedName>
    <definedName name="Werk063" localSheetId="23">#REF!</definedName>
    <definedName name="Werk063" localSheetId="17">#REF!</definedName>
    <definedName name="Werk063" localSheetId="15">#REF!</definedName>
    <definedName name="Werk063" localSheetId="18">#REF!</definedName>
    <definedName name="Werk063" localSheetId="16">#REF!</definedName>
    <definedName name="Werk063" localSheetId="12">#REF!</definedName>
    <definedName name="Werk063" localSheetId="21">#REF!</definedName>
    <definedName name="Werk063" localSheetId="8">#REF!</definedName>
    <definedName name="Werk063" localSheetId="20">#REF!</definedName>
    <definedName name="Werk063" localSheetId="6">#REF!</definedName>
    <definedName name="Werk063">#REF!</definedName>
    <definedName name="Werk064" localSheetId="22">#REF!</definedName>
    <definedName name="Werk064" localSheetId="23">#REF!</definedName>
    <definedName name="Werk064" localSheetId="17">#REF!</definedName>
    <definedName name="Werk064" localSheetId="15">#REF!</definedName>
    <definedName name="Werk064" localSheetId="18">#REF!</definedName>
    <definedName name="Werk064" localSheetId="16">#REF!</definedName>
    <definedName name="Werk064" localSheetId="12">#REF!</definedName>
    <definedName name="Werk064" localSheetId="21">#REF!</definedName>
    <definedName name="Werk064" localSheetId="8">#REF!</definedName>
    <definedName name="Werk064" localSheetId="20">#REF!</definedName>
    <definedName name="Werk064" localSheetId="6">#REF!</definedName>
    <definedName name="Werk064">#REF!</definedName>
    <definedName name="Werk071" localSheetId="22">#REF!</definedName>
    <definedName name="Werk071" localSheetId="23">#REF!</definedName>
    <definedName name="Werk071" localSheetId="17">#REF!</definedName>
    <definedName name="Werk071" localSheetId="15">#REF!</definedName>
    <definedName name="Werk071" localSheetId="18">#REF!</definedName>
    <definedName name="Werk071" localSheetId="16">#REF!</definedName>
    <definedName name="Werk071" localSheetId="12">#REF!</definedName>
    <definedName name="Werk071" localSheetId="21">#REF!</definedName>
    <definedName name="Werk071" localSheetId="8">#REF!</definedName>
    <definedName name="Werk071" localSheetId="20">#REF!</definedName>
    <definedName name="Werk071" localSheetId="6">#REF!</definedName>
    <definedName name="Werk071">#REF!</definedName>
    <definedName name="Werk072" localSheetId="22">#REF!</definedName>
    <definedName name="Werk072" localSheetId="23">#REF!</definedName>
    <definedName name="Werk072" localSheetId="17">#REF!</definedName>
    <definedName name="Werk072" localSheetId="15">#REF!</definedName>
    <definedName name="Werk072" localSheetId="18">#REF!</definedName>
    <definedName name="Werk072" localSheetId="16">#REF!</definedName>
    <definedName name="Werk072" localSheetId="12">#REF!</definedName>
    <definedName name="Werk072" localSheetId="21">#REF!</definedName>
    <definedName name="Werk072" localSheetId="8">#REF!</definedName>
    <definedName name="Werk072" localSheetId="20">#REF!</definedName>
    <definedName name="Werk072" localSheetId="6">#REF!</definedName>
    <definedName name="Werk072">#REF!</definedName>
    <definedName name="Werk073" localSheetId="22">#REF!</definedName>
    <definedName name="Werk073" localSheetId="23">#REF!</definedName>
    <definedName name="Werk073" localSheetId="17">#REF!</definedName>
    <definedName name="Werk073" localSheetId="15">#REF!</definedName>
    <definedName name="Werk073" localSheetId="18">#REF!</definedName>
    <definedName name="Werk073" localSheetId="16">#REF!</definedName>
    <definedName name="Werk073" localSheetId="12">#REF!</definedName>
    <definedName name="Werk073" localSheetId="21">#REF!</definedName>
    <definedName name="Werk073" localSheetId="8">#REF!</definedName>
    <definedName name="Werk073" localSheetId="20">#REF!</definedName>
    <definedName name="Werk073" localSheetId="6">#REF!</definedName>
    <definedName name="Werk073">#REF!</definedName>
    <definedName name="Werk074" localSheetId="22">#REF!</definedName>
    <definedName name="Werk074" localSheetId="23">#REF!</definedName>
    <definedName name="Werk074" localSheetId="17">#REF!</definedName>
    <definedName name="Werk074" localSheetId="15">#REF!</definedName>
    <definedName name="Werk074" localSheetId="18">#REF!</definedName>
    <definedName name="Werk074" localSheetId="16">#REF!</definedName>
    <definedName name="Werk074" localSheetId="12">#REF!</definedName>
    <definedName name="Werk074" localSheetId="21">#REF!</definedName>
    <definedName name="Werk074" localSheetId="8">#REF!</definedName>
    <definedName name="Werk074" localSheetId="20">#REF!</definedName>
    <definedName name="Werk074" localSheetId="6">#REF!</definedName>
    <definedName name="Werk074">#REF!</definedName>
    <definedName name="Werk081" localSheetId="22">#REF!</definedName>
    <definedName name="Werk081" localSheetId="23">#REF!</definedName>
    <definedName name="Werk081" localSheetId="17">#REF!</definedName>
    <definedName name="Werk081" localSheetId="15">#REF!</definedName>
    <definedName name="Werk081" localSheetId="18">#REF!</definedName>
    <definedName name="Werk081" localSheetId="16">#REF!</definedName>
    <definedName name="Werk081" localSheetId="12">#REF!</definedName>
    <definedName name="Werk081" localSheetId="21">#REF!</definedName>
    <definedName name="Werk081" localSheetId="8">#REF!</definedName>
    <definedName name="Werk081" localSheetId="20">#REF!</definedName>
    <definedName name="Werk081" localSheetId="6">#REF!</definedName>
    <definedName name="Werk081">#REF!</definedName>
    <definedName name="Werk082" localSheetId="22">#REF!</definedName>
    <definedName name="Werk082" localSheetId="23">#REF!</definedName>
    <definedName name="Werk082" localSheetId="17">#REF!</definedName>
    <definedName name="Werk082" localSheetId="15">#REF!</definedName>
    <definedName name="Werk082" localSheetId="18">#REF!</definedName>
    <definedName name="Werk082" localSheetId="16">#REF!</definedName>
    <definedName name="Werk082" localSheetId="12">#REF!</definedName>
    <definedName name="Werk082" localSheetId="21">#REF!</definedName>
    <definedName name="Werk082" localSheetId="8">#REF!</definedName>
    <definedName name="Werk082" localSheetId="20">#REF!</definedName>
    <definedName name="Werk082" localSheetId="6">#REF!</definedName>
    <definedName name="Werk082">#REF!</definedName>
    <definedName name="Werk083" localSheetId="22">#REF!</definedName>
    <definedName name="Werk083" localSheetId="23">#REF!</definedName>
    <definedName name="Werk083" localSheetId="17">#REF!</definedName>
    <definedName name="Werk083" localSheetId="15">#REF!</definedName>
    <definedName name="Werk083" localSheetId="18">#REF!</definedName>
    <definedName name="Werk083" localSheetId="16">#REF!</definedName>
    <definedName name="Werk083" localSheetId="12">#REF!</definedName>
    <definedName name="Werk083" localSheetId="21">#REF!</definedName>
    <definedName name="Werk083" localSheetId="8">#REF!</definedName>
    <definedName name="Werk083" localSheetId="20">#REF!</definedName>
    <definedName name="Werk083" localSheetId="6">#REF!</definedName>
    <definedName name="Werk083">#REF!</definedName>
    <definedName name="Werk084" localSheetId="22">#REF!</definedName>
    <definedName name="Werk084" localSheetId="23">#REF!</definedName>
    <definedName name="Werk084" localSheetId="17">#REF!</definedName>
    <definedName name="Werk084" localSheetId="15">#REF!</definedName>
    <definedName name="Werk084" localSheetId="18">#REF!</definedName>
    <definedName name="Werk084" localSheetId="16">#REF!</definedName>
    <definedName name="Werk084" localSheetId="12">#REF!</definedName>
    <definedName name="Werk084" localSheetId="21">#REF!</definedName>
    <definedName name="Werk084" localSheetId="8">#REF!</definedName>
    <definedName name="Werk084" localSheetId="20">#REF!</definedName>
    <definedName name="Werk084" localSheetId="6">#REF!</definedName>
    <definedName name="Werk084">#REF!</definedName>
    <definedName name="Werk091" localSheetId="22">#REF!</definedName>
    <definedName name="Werk091" localSheetId="23">#REF!</definedName>
    <definedName name="Werk091" localSheetId="17">#REF!</definedName>
    <definedName name="Werk091" localSheetId="15">#REF!</definedName>
    <definedName name="Werk091" localSheetId="18">#REF!</definedName>
    <definedName name="Werk091" localSheetId="16">#REF!</definedName>
    <definedName name="Werk091" localSheetId="12">#REF!</definedName>
    <definedName name="Werk091" localSheetId="21">#REF!</definedName>
    <definedName name="Werk091" localSheetId="8">#REF!</definedName>
    <definedName name="Werk091" localSheetId="20">#REF!</definedName>
    <definedName name="Werk091" localSheetId="6">#REF!</definedName>
    <definedName name="Werk091">#REF!</definedName>
    <definedName name="Werk092" localSheetId="22">#REF!</definedName>
    <definedName name="Werk092" localSheetId="23">#REF!</definedName>
    <definedName name="Werk092" localSheetId="17">#REF!</definedName>
    <definedName name="Werk092" localSheetId="15">#REF!</definedName>
    <definedName name="Werk092" localSheetId="18">#REF!</definedName>
    <definedName name="Werk092" localSheetId="16">#REF!</definedName>
    <definedName name="Werk092" localSheetId="12">#REF!</definedName>
    <definedName name="Werk092" localSheetId="21">#REF!</definedName>
    <definedName name="Werk092" localSheetId="8">#REF!</definedName>
    <definedName name="Werk092" localSheetId="20">#REF!</definedName>
    <definedName name="Werk092" localSheetId="6">#REF!</definedName>
    <definedName name="Werk092">#REF!</definedName>
    <definedName name="Werk093" localSheetId="22">#REF!</definedName>
    <definedName name="Werk093" localSheetId="23">#REF!</definedName>
    <definedName name="Werk093" localSheetId="17">#REF!</definedName>
    <definedName name="Werk093" localSheetId="15">#REF!</definedName>
    <definedName name="Werk093" localSheetId="18">#REF!</definedName>
    <definedName name="Werk093" localSheetId="16">#REF!</definedName>
    <definedName name="Werk093" localSheetId="12">#REF!</definedName>
    <definedName name="Werk093" localSheetId="21">#REF!</definedName>
    <definedName name="Werk093" localSheetId="8">#REF!</definedName>
    <definedName name="Werk093" localSheetId="20">#REF!</definedName>
    <definedName name="Werk093" localSheetId="6">#REF!</definedName>
    <definedName name="Werk093">#REF!</definedName>
    <definedName name="Werk094" localSheetId="22">#REF!</definedName>
    <definedName name="Werk094" localSheetId="23">#REF!</definedName>
    <definedName name="Werk094" localSheetId="17">#REF!</definedName>
    <definedName name="Werk094" localSheetId="15">#REF!</definedName>
    <definedName name="Werk094" localSheetId="18">#REF!</definedName>
    <definedName name="Werk094" localSheetId="16">#REF!</definedName>
    <definedName name="Werk094" localSheetId="12">#REF!</definedName>
    <definedName name="Werk094" localSheetId="21">#REF!</definedName>
    <definedName name="Werk094" localSheetId="8">#REF!</definedName>
    <definedName name="Werk094" localSheetId="20">#REF!</definedName>
    <definedName name="Werk094" localSheetId="6">#REF!</definedName>
    <definedName name="Werk094">#REF!</definedName>
    <definedName name="Werk101" localSheetId="22">#REF!</definedName>
    <definedName name="Werk101" localSheetId="23">#REF!</definedName>
    <definedName name="Werk101" localSheetId="17">#REF!</definedName>
    <definedName name="Werk101" localSheetId="15">#REF!</definedName>
    <definedName name="Werk101" localSheetId="18">#REF!</definedName>
    <definedName name="Werk101" localSheetId="16">#REF!</definedName>
    <definedName name="Werk101" localSheetId="12">#REF!</definedName>
    <definedName name="Werk101" localSheetId="21">#REF!</definedName>
    <definedName name="Werk101" localSheetId="8">#REF!</definedName>
    <definedName name="Werk101" localSheetId="20">#REF!</definedName>
    <definedName name="Werk101" localSheetId="6">#REF!</definedName>
    <definedName name="Werk101">#REF!</definedName>
    <definedName name="Werk102" localSheetId="22">#REF!</definedName>
    <definedName name="Werk102" localSheetId="23">#REF!</definedName>
    <definedName name="Werk102" localSheetId="17">#REF!</definedName>
    <definedName name="Werk102" localSheetId="15">#REF!</definedName>
    <definedName name="Werk102" localSheetId="18">#REF!</definedName>
    <definedName name="Werk102" localSheetId="16">#REF!</definedName>
    <definedName name="Werk102" localSheetId="12">#REF!</definedName>
    <definedName name="Werk102" localSheetId="21">#REF!</definedName>
    <definedName name="Werk102" localSheetId="8">#REF!</definedName>
    <definedName name="Werk102" localSheetId="20">#REF!</definedName>
    <definedName name="Werk102" localSheetId="6">#REF!</definedName>
    <definedName name="Werk102">#REF!</definedName>
    <definedName name="Werk103" localSheetId="22">#REF!</definedName>
    <definedName name="Werk103" localSheetId="23">#REF!</definedName>
    <definedName name="Werk103" localSheetId="17">#REF!</definedName>
    <definedName name="Werk103" localSheetId="15">#REF!</definedName>
    <definedName name="Werk103" localSheetId="18">#REF!</definedName>
    <definedName name="Werk103" localSheetId="16">#REF!</definedName>
    <definedName name="Werk103" localSheetId="12">#REF!</definedName>
    <definedName name="Werk103" localSheetId="21">#REF!</definedName>
    <definedName name="Werk103" localSheetId="8">#REF!</definedName>
    <definedName name="Werk103" localSheetId="20">#REF!</definedName>
    <definedName name="Werk103" localSheetId="6">#REF!</definedName>
    <definedName name="Werk103">#REF!</definedName>
    <definedName name="Werk104" localSheetId="22">#REF!</definedName>
    <definedName name="Werk104" localSheetId="23">#REF!</definedName>
    <definedName name="Werk104" localSheetId="17">#REF!</definedName>
    <definedName name="Werk104" localSheetId="15">#REF!</definedName>
    <definedName name="Werk104" localSheetId="18">#REF!</definedName>
    <definedName name="Werk104" localSheetId="16">#REF!</definedName>
    <definedName name="Werk104" localSheetId="12">#REF!</definedName>
    <definedName name="Werk104" localSheetId="21">#REF!</definedName>
    <definedName name="Werk104" localSheetId="8">#REF!</definedName>
    <definedName name="Werk104" localSheetId="20">#REF!</definedName>
    <definedName name="Werk104" localSheetId="6">#REF!</definedName>
    <definedName name="Werk104">#REF!</definedName>
    <definedName name="Werk111" localSheetId="22">#REF!</definedName>
    <definedName name="Werk111" localSheetId="23">#REF!</definedName>
    <definedName name="Werk111" localSheetId="17">#REF!</definedName>
    <definedName name="Werk111" localSheetId="15">#REF!</definedName>
    <definedName name="Werk111" localSheetId="18">#REF!</definedName>
    <definedName name="Werk111" localSheetId="16">#REF!</definedName>
    <definedName name="Werk111" localSheetId="12">#REF!</definedName>
    <definedName name="Werk111" localSheetId="21">#REF!</definedName>
    <definedName name="Werk111" localSheetId="8">#REF!</definedName>
    <definedName name="Werk111" localSheetId="20">#REF!</definedName>
    <definedName name="Werk111" localSheetId="6">#REF!</definedName>
    <definedName name="Werk111">#REF!</definedName>
    <definedName name="Werk112" localSheetId="22">#REF!</definedName>
    <definedName name="Werk112" localSheetId="23">#REF!</definedName>
    <definedName name="Werk112" localSheetId="17">#REF!</definedName>
    <definedName name="Werk112" localSheetId="15">#REF!</definedName>
    <definedName name="Werk112" localSheetId="18">#REF!</definedName>
    <definedName name="Werk112" localSheetId="16">#REF!</definedName>
    <definedName name="Werk112" localSheetId="12">#REF!</definedName>
    <definedName name="Werk112" localSheetId="21">#REF!</definedName>
    <definedName name="Werk112" localSheetId="8">#REF!</definedName>
    <definedName name="Werk112" localSheetId="20">#REF!</definedName>
    <definedName name="Werk112" localSheetId="6">#REF!</definedName>
    <definedName name="Werk112">#REF!</definedName>
    <definedName name="Werk113" localSheetId="22">#REF!</definedName>
    <definedName name="Werk113" localSheetId="23">#REF!</definedName>
    <definedName name="Werk113" localSheetId="17">#REF!</definedName>
    <definedName name="Werk113" localSheetId="15">#REF!</definedName>
    <definedName name="Werk113" localSheetId="18">#REF!</definedName>
    <definedName name="Werk113" localSheetId="16">#REF!</definedName>
    <definedName name="Werk113" localSheetId="12">#REF!</definedName>
    <definedName name="Werk113" localSheetId="21">#REF!</definedName>
    <definedName name="Werk113" localSheetId="8">#REF!</definedName>
    <definedName name="Werk113" localSheetId="20">#REF!</definedName>
    <definedName name="Werk113" localSheetId="6">#REF!</definedName>
    <definedName name="Werk113">#REF!</definedName>
    <definedName name="Werk114" localSheetId="22">#REF!</definedName>
    <definedName name="Werk114" localSheetId="23">#REF!</definedName>
    <definedName name="Werk114" localSheetId="17">#REF!</definedName>
    <definedName name="Werk114" localSheetId="15">#REF!</definedName>
    <definedName name="Werk114" localSheetId="18">#REF!</definedName>
    <definedName name="Werk114" localSheetId="16">#REF!</definedName>
    <definedName name="Werk114" localSheetId="12">#REF!</definedName>
    <definedName name="Werk114" localSheetId="21">#REF!</definedName>
    <definedName name="Werk114" localSheetId="8">#REF!</definedName>
    <definedName name="Werk114" localSheetId="20">#REF!</definedName>
    <definedName name="Werk114" localSheetId="6">#REF!</definedName>
    <definedName name="Werk114">#REF!</definedName>
    <definedName name="Werk121" localSheetId="22">#REF!</definedName>
    <definedName name="Werk121" localSheetId="23">#REF!</definedName>
    <definedName name="Werk121" localSheetId="17">#REF!</definedName>
    <definedName name="Werk121" localSheetId="15">#REF!</definedName>
    <definedName name="Werk121" localSheetId="18">#REF!</definedName>
    <definedName name="Werk121" localSheetId="16">#REF!</definedName>
    <definedName name="Werk121" localSheetId="12">#REF!</definedName>
    <definedName name="Werk121" localSheetId="21">#REF!</definedName>
    <definedName name="Werk121" localSheetId="8">#REF!</definedName>
    <definedName name="Werk121" localSheetId="20">#REF!</definedName>
    <definedName name="Werk121" localSheetId="6">#REF!</definedName>
    <definedName name="Werk121">#REF!</definedName>
    <definedName name="Werk122" localSheetId="22">#REF!</definedName>
    <definedName name="Werk122" localSheetId="23">#REF!</definedName>
    <definedName name="Werk122" localSheetId="17">#REF!</definedName>
    <definedName name="Werk122" localSheetId="15">#REF!</definedName>
    <definedName name="Werk122" localSheetId="18">#REF!</definedName>
    <definedName name="Werk122" localSheetId="16">#REF!</definedName>
    <definedName name="Werk122" localSheetId="12">#REF!</definedName>
    <definedName name="Werk122" localSheetId="21">#REF!</definedName>
    <definedName name="Werk122" localSheetId="8">#REF!</definedName>
    <definedName name="Werk122" localSheetId="20">#REF!</definedName>
    <definedName name="Werk122" localSheetId="6">#REF!</definedName>
    <definedName name="Werk122">#REF!</definedName>
    <definedName name="Werk123" localSheetId="22">#REF!</definedName>
    <definedName name="Werk123" localSheetId="23">#REF!</definedName>
    <definedName name="Werk123" localSheetId="17">#REF!</definedName>
    <definedName name="Werk123" localSheetId="15">#REF!</definedName>
    <definedName name="Werk123" localSheetId="18">#REF!</definedName>
    <definedName name="Werk123" localSheetId="16">#REF!</definedName>
    <definedName name="Werk123" localSheetId="12">#REF!</definedName>
    <definedName name="Werk123" localSheetId="21">#REF!</definedName>
    <definedName name="Werk123" localSheetId="8">#REF!</definedName>
    <definedName name="Werk123" localSheetId="20">#REF!</definedName>
    <definedName name="Werk123" localSheetId="6">#REF!</definedName>
    <definedName name="Werk123">#REF!</definedName>
    <definedName name="Werk124" localSheetId="22">#REF!</definedName>
    <definedName name="Werk124" localSheetId="23">#REF!</definedName>
    <definedName name="Werk124" localSheetId="17">#REF!</definedName>
    <definedName name="Werk124" localSheetId="15">#REF!</definedName>
    <definedName name="Werk124" localSheetId="18">#REF!</definedName>
    <definedName name="Werk124" localSheetId="16">#REF!</definedName>
    <definedName name="Werk124" localSheetId="12">#REF!</definedName>
    <definedName name="Werk124" localSheetId="21">#REF!</definedName>
    <definedName name="Werk124" localSheetId="8">#REF!</definedName>
    <definedName name="Werk124" localSheetId="20">#REF!</definedName>
    <definedName name="Werk124" localSheetId="6">#REF!</definedName>
    <definedName name="Werk124">#REF!</definedName>
    <definedName name="Werk131" localSheetId="22">#REF!</definedName>
    <definedName name="Werk131" localSheetId="23">#REF!</definedName>
    <definedName name="Werk131" localSheetId="17">#REF!</definedName>
    <definedName name="Werk131" localSheetId="15">#REF!</definedName>
    <definedName name="Werk131" localSheetId="18">#REF!</definedName>
    <definedName name="Werk131" localSheetId="16">#REF!</definedName>
    <definedName name="Werk131" localSheetId="12">#REF!</definedName>
    <definedName name="Werk131" localSheetId="21">#REF!</definedName>
    <definedName name="Werk131" localSheetId="8">#REF!</definedName>
    <definedName name="Werk131" localSheetId="20">#REF!</definedName>
    <definedName name="Werk131" localSheetId="6">#REF!</definedName>
    <definedName name="Werk131">#REF!</definedName>
    <definedName name="Werk132" localSheetId="22">#REF!</definedName>
    <definedName name="Werk132" localSheetId="23">#REF!</definedName>
    <definedName name="Werk132" localSheetId="17">#REF!</definedName>
    <definedName name="Werk132" localSheetId="15">#REF!</definedName>
    <definedName name="Werk132" localSheetId="18">#REF!</definedName>
    <definedName name="Werk132" localSheetId="16">#REF!</definedName>
    <definedName name="Werk132" localSheetId="12">#REF!</definedName>
    <definedName name="Werk132" localSheetId="21">#REF!</definedName>
    <definedName name="Werk132" localSheetId="8">#REF!</definedName>
    <definedName name="Werk132" localSheetId="20">#REF!</definedName>
    <definedName name="Werk132" localSheetId="6">#REF!</definedName>
    <definedName name="Werk132">#REF!</definedName>
    <definedName name="Werk133" localSheetId="22">#REF!</definedName>
    <definedName name="Werk133" localSheetId="23">#REF!</definedName>
    <definedName name="Werk133" localSheetId="17">#REF!</definedName>
    <definedName name="Werk133" localSheetId="15">#REF!</definedName>
    <definedName name="Werk133" localSheetId="18">#REF!</definedName>
    <definedName name="Werk133" localSheetId="16">#REF!</definedName>
    <definedName name="Werk133" localSheetId="12">#REF!</definedName>
    <definedName name="Werk133" localSheetId="21">#REF!</definedName>
    <definedName name="Werk133" localSheetId="8">#REF!</definedName>
    <definedName name="Werk133" localSheetId="20">#REF!</definedName>
    <definedName name="Werk133" localSheetId="6">#REF!</definedName>
    <definedName name="Werk133">#REF!</definedName>
    <definedName name="Werk134" localSheetId="22">#REF!</definedName>
    <definedName name="Werk134" localSheetId="23">#REF!</definedName>
    <definedName name="Werk134" localSheetId="17">#REF!</definedName>
    <definedName name="Werk134" localSheetId="15">#REF!</definedName>
    <definedName name="Werk134" localSheetId="18">#REF!</definedName>
    <definedName name="Werk134" localSheetId="16">#REF!</definedName>
    <definedName name="Werk134" localSheetId="12">#REF!</definedName>
    <definedName name="Werk134" localSheetId="21">#REF!</definedName>
    <definedName name="Werk134" localSheetId="8">#REF!</definedName>
    <definedName name="Werk134" localSheetId="20">#REF!</definedName>
    <definedName name="Werk134" localSheetId="6">#REF!</definedName>
    <definedName name="Werk134">#REF!</definedName>
    <definedName name="Werk141" localSheetId="22">#REF!</definedName>
    <definedName name="Werk141" localSheetId="23">#REF!</definedName>
    <definedName name="Werk141" localSheetId="17">#REF!</definedName>
    <definedName name="Werk141" localSheetId="15">#REF!</definedName>
    <definedName name="Werk141" localSheetId="18">#REF!</definedName>
    <definedName name="Werk141" localSheetId="16">#REF!</definedName>
    <definedName name="Werk141" localSheetId="12">#REF!</definedName>
    <definedName name="Werk141" localSheetId="21">#REF!</definedName>
    <definedName name="Werk141" localSheetId="8">#REF!</definedName>
    <definedName name="Werk141" localSheetId="20">#REF!</definedName>
    <definedName name="Werk141" localSheetId="6">#REF!</definedName>
    <definedName name="Werk141">#REF!</definedName>
    <definedName name="Werk142" localSheetId="22">#REF!</definedName>
    <definedName name="Werk142" localSheetId="23">#REF!</definedName>
    <definedName name="Werk142" localSheetId="17">#REF!</definedName>
    <definedName name="Werk142" localSheetId="15">#REF!</definedName>
    <definedName name="Werk142" localSheetId="18">#REF!</definedName>
    <definedName name="Werk142" localSheetId="16">#REF!</definedName>
    <definedName name="Werk142" localSheetId="12">#REF!</definedName>
    <definedName name="Werk142" localSheetId="21">#REF!</definedName>
    <definedName name="Werk142" localSheetId="8">#REF!</definedName>
    <definedName name="Werk142" localSheetId="20">#REF!</definedName>
    <definedName name="Werk142" localSheetId="6">#REF!</definedName>
    <definedName name="Werk142">#REF!</definedName>
    <definedName name="Werk143" localSheetId="22">#REF!</definedName>
    <definedName name="Werk143" localSheetId="23">#REF!</definedName>
    <definedName name="Werk143" localSheetId="17">#REF!</definedName>
    <definedName name="Werk143" localSheetId="15">#REF!</definedName>
    <definedName name="Werk143" localSheetId="18">#REF!</definedName>
    <definedName name="Werk143" localSheetId="16">#REF!</definedName>
    <definedName name="Werk143" localSheetId="12">#REF!</definedName>
    <definedName name="Werk143" localSheetId="21">#REF!</definedName>
    <definedName name="Werk143" localSheetId="8">#REF!</definedName>
    <definedName name="Werk143" localSheetId="20">#REF!</definedName>
    <definedName name="Werk143" localSheetId="6">#REF!</definedName>
    <definedName name="Werk143">#REF!</definedName>
    <definedName name="Werk144" localSheetId="22">#REF!</definedName>
    <definedName name="Werk144" localSheetId="23">#REF!</definedName>
    <definedName name="Werk144" localSheetId="17">#REF!</definedName>
    <definedName name="Werk144" localSheetId="15">#REF!</definedName>
    <definedName name="Werk144" localSheetId="18">#REF!</definedName>
    <definedName name="Werk144" localSheetId="16">#REF!</definedName>
    <definedName name="Werk144" localSheetId="12">#REF!</definedName>
    <definedName name="Werk144" localSheetId="21">#REF!</definedName>
    <definedName name="Werk144" localSheetId="8">#REF!</definedName>
    <definedName name="Werk144" localSheetId="20">#REF!</definedName>
    <definedName name="Werk144" localSheetId="6">#REF!</definedName>
    <definedName name="Werk144">#REF!</definedName>
    <definedName name="ww" localSheetId="22">#REF!</definedName>
    <definedName name="ww" localSheetId="23">#REF!</definedName>
    <definedName name="ww" localSheetId="17">#REF!</definedName>
    <definedName name="ww" localSheetId="15">#REF!</definedName>
    <definedName name="ww" localSheetId="18">#REF!</definedName>
    <definedName name="ww" localSheetId="16">#REF!</definedName>
    <definedName name="ww" localSheetId="12">#REF!</definedName>
    <definedName name="ww" localSheetId="21">#REF!</definedName>
    <definedName name="ww" localSheetId="8">#REF!</definedName>
    <definedName name="ww" localSheetId="20">#REF!</definedName>
    <definedName name="ww" localSheetId="6">#REF!</definedName>
    <definedName name="ww">#REF!</definedName>
    <definedName name="W행" localSheetId="22">#REF!</definedName>
    <definedName name="W행" localSheetId="23">#REF!</definedName>
    <definedName name="W행" localSheetId="17">#REF!</definedName>
    <definedName name="W행" localSheetId="15">#REF!</definedName>
    <definedName name="W행" localSheetId="18">#REF!</definedName>
    <definedName name="W행" localSheetId="16">#REF!</definedName>
    <definedName name="W행" localSheetId="12">#REF!</definedName>
    <definedName name="W행" localSheetId="21">#REF!</definedName>
    <definedName name="W행" localSheetId="8">#REF!</definedName>
    <definedName name="W행" localSheetId="20">#REF!</definedName>
    <definedName name="W행" localSheetId="6">#REF!</definedName>
    <definedName name="W행">#REF!</definedName>
    <definedName name="W행1">#N/A</definedName>
    <definedName name="XG액션" localSheetId="22">#REF!</definedName>
    <definedName name="XG액션" localSheetId="23">#REF!</definedName>
    <definedName name="XG액션" localSheetId="17">#REF!</definedName>
    <definedName name="XG액션" localSheetId="15">#REF!</definedName>
    <definedName name="XG액션" localSheetId="18">#REF!</definedName>
    <definedName name="XG액션" localSheetId="16">#REF!</definedName>
    <definedName name="XG액션" localSheetId="12">#REF!</definedName>
    <definedName name="XG액션" localSheetId="21">#REF!</definedName>
    <definedName name="XG액션" localSheetId="8">#REF!</definedName>
    <definedName name="XG액션" localSheetId="20">#REF!</definedName>
    <definedName name="XG액션" localSheetId="6">#REF!</definedName>
    <definedName name="XG액션">#REF!</definedName>
    <definedName name="xx" localSheetId="22">#REF!</definedName>
    <definedName name="xx" localSheetId="23">#REF!</definedName>
    <definedName name="xx" localSheetId="17">#REF!</definedName>
    <definedName name="xx" localSheetId="15">#REF!</definedName>
    <definedName name="xx" localSheetId="18">#REF!</definedName>
    <definedName name="xx" localSheetId="16">#REF!</definedName>
    <definedName name="xx" localSheetId="12">#REF!</definedName>
    <definedName name="xx" localSheetId="21">#REF!</definedName>
    <definedName name="xx" localSheetId="8">#REF!</definedName>
    <definedName name="xx" localSheetId="20">#REF!</definedName>
    <definedName name="xx" localSheetId="6">#REF!</definedName>
    <definedName name="xx">#REF!</definedName>
    <definedName name="X행" localSheetId="22">#REF!</definedName>
    <definedName name="X행" localSheetId="23">#REF!</definedName>
    <definedName name="X행" localSheetId="17">#REF!</definedName>
    <definedName name="X행" localSheetId="15">#REF!</definedName>
    <definedName name="X행" localSheetId="18">#REF!</definedName>
    <definedName name="X행" localSheetId="16">#REF!</definedName>
    <definedName name="X행" localSheetId="12">#REF!</definedName>
    <definedName name="X행" localSheetId="21">#REF!</definedName>
    <definedName name="X행" localSheetId="8">#REF!</definedName>
    <definedName name="X행" localSheetId="20">#REF!</definedName>
    <definedName name="X행" localSheetId="6">#REF!</definedName>
    <definedName name="X행">#REF!</definedName>
    <definedName name="YEN" localSheetId="22">#REF!</definedName>
    <definedName name="YEN" localSheetId="23">#REF!</definedName>
    <definedName name="YEN" localSheetId="17">#REF!</definedName>
    <definedName name="YEN" localSheetId="15">#REF!</definedName>
    <definedName name="YEN" localSheetId="18">#REF!</definedName>
    <definedName name="YEN" localSheetId="16">#REF!</definedName>
    <definedName name="YEN" localSheetId="12">#REF!</definedName>
    <definedName name="YEN" localSheetId="21">#REF!</definedName>
    <definedName name="YEN" localSheetId="8">#REF!</definedName>
    <definedName name="YEN" localSheetId="20">#REF!</definedName>
    <definedName name="YEN" localSheetId="6">#REF!</definedName>
    <definedName name="YEN">#REF!</definedName>
    <definedName name="yy" localSheetId="22">#REF!</definedName>
    <definedName name="yy" localSheetId="23">#REF!</definedName>
    <definedName name="yy" localSheetId="17">#REF!</definedName>
    <definedName name="yy" localSheetId="15">#REF!</definedName>
    <definedName name="yy" localSheetId="18">#REF!</definedName>
    <definedName name="yy" localSheetId="16">#REF!</definedName>
    <definedName name="yy" localSheetId="12">#REF!</definedName>
    <definedName name="yy" localSheetId="21">#REF!</definedName>
    <definedName name="yy" localSheetId="8">#REF!</definedName>
    <definedName name="yy" localSheetId="20">#REF!</definedName>
    <definedName name="yy" localSheetId="6">#REF!</definedName>
    <definedName name="yy">#REF!</definedName>
    <definedName name="YYY" localSheetId="22">#REF!</definedName>
    <definedName name="YYY" localSheetId="23">#REF!</definedName>
    <definedName name="YYY" localSheetId="17">#REF!</definedName>
    <definedName name="YYY" localSheetId="15">#REF!</definedName>
    <definedName name="YYY" localSheetId="18">#REF!</definedName>
    <definedName name="YYY" localSheetId="16">#REF!</definedName>
    <definedName name="YYY" localSheetId="12">#REF!</definedName>
    <definedName name="YYY" localSheetId="21">#REF!</definedName>
    <definedName name="YYY" localSheetId="8">#REF!</definedName>
    <definedName name="YYY" localSheetId="20">#REF!</definedName>
    <definedName name="YYY" localSheetId="6">#REF!</definedName>
    <definedName name="YYY">#REF!</definedName>
    <definedName name="ZZ" localSheetId="22">#REF!</definedName>
    <definedName name="ZZ" localSheetId="23">#REF!</definedName>
    <definedName name="ZZ" localSheetId="17">#REF!</definedName>
    <definedName name="ZZ" localSheetId="15">#REF!</definedName>
    <definedName name="ZZ" localSheetId="18">#REF!</definedName>
    <definedName name="ZZ" localSheetId="16">#REF!</definedName>
    <definedName name="ZZ" localSheetId="12">#REF!</definedName>
    <definedName name="ZZ" localSheetId="21">#REF!</definedName>
    <definedName name="ZZ" localSheetId="8">#REF!</definedName>
    <definedName name="ZZ" localSheetId="20">#REF!</definedName>
    <definedName name="ZZ" localSheetId="6">#REF!</definedName>
    <definedName name="ZZ">#REF!</definedName>
    <definedName name="기안" localSheetId="22">'[28]2.대외공문'!#REF!</definedName>
    <definedName name="기안" localSheetId="23">'[28]2.대외공문'!#REF!</definedName>
    <definedName name="기안" localSheetId="18">'[29]2.대외공문'!#REF!</definedName>
    <definedName name="기안" localSheetId="16">'[29]2.대외공문'!#REF!</definedName>
    <definedName name="기안" localSheetId="21">'[29]2.대외공문'!#REF!</definedName>
    <definedName name="기안" localSheetId="8">#REF!</definedName>
    <definedName name="기안" localSheetId="20">'[29]2.대외공문'!#REF!</definedName>
    <definedName name="기안" localSheetId="6">#REF!</definedName>
    <definedName name="기안">'[28]2.대외공문'!#REF!</definedName>
    <definedName name="기안3" localSheetId="22">#REF!</definedName>
    <definedName name="기안3" localSheetId="23">#REF!</definedName>
    <definedName name="기안3" localSheetId="17">#REF!</definedName>
    <definedName name="기안3" localSheetId="15">#REF!</definedName>
    <definedName name="기안3" localSheetId="18">#REF!</definedName>
    <definedName name="기안3" localSheetId="16">#REF!</definedName>
    <definedName name="기안3" localSheetId="12">#REF!</definedName>
    <definedName name="기안3" localSheetId="21">#REF!</definedName>
    <definedName name="기안3" localSheetId="8">#REF!</definedName>
    <definedName name="기안3" localSheetId="20">#REF!</definedName>
    <definedName name="기안3" localSheetId="6">#REF!</definedName>
    <definedName name="기안3">#REF!</definedName>
    <definedName name="기안갑" localSheetId="22">#REF!</definedName>
    <definedName name="기안갑" localSheetId="23">#REF!</definedName>
    <definedName name="기안갑" localSheetId="17">#REF!</definedName>
    <definedName name="기안갑" localSheetId="15">#REF!</definedName>
    <definedName name="기안갑" localSheetId="18">#REF!</definedName>
    <definedName name="기안갑" localSheetId="16">#REF!</definedName>
    <definedName name="기안갑" localSheetId="12">#REF!</definedName>
    <definedName name="기안갑" localSheetId="21">#REF!</definedName>
    <definedName name="기안갑" localSheetId="8">#REF!</definedName>
    <definedName name="기안갑" localSheetId="20">#REF!</definedName>
    <definedName name="기안갑" localSheetId="6">#REF!</definedName>
    <definedName name="기안갑">#REF!</definedName>
    <definedName name="기안갑1">#N/A</definedName>
    <definedName name="기안용지" localSheetId="22">#REF!</definedName>
    <definedName name="기안용지" localSheetId="23">#REF!</definedName>
    <definedName name="기안용지" localSheetId="17">#REF!</definedName>
    <definedName name="기안용지" localSheetId="15">#REF!</definedName>
    <definedName name="기안용지" localSheetId="18">#REF!</definedName>
    <definedName name="기안용지" localSheetId="16">#REF!</definedName>
    <definedName name="기안용지" localSheetId="12">#REF!</definedName>
    <definedName name="기안용지" localSheetId="21">#REF!</definedName>
    <definedName name="기안용지" localSheetId="8">#REF!</definedName>
    <definedName name="기안용지" localSheetId="20">#REF!</definedName>
    <definedName name="기안용지" localSheetId="6">#REF!</definedName>
    <definedName name="기안용지">#REF!</definedName>
    <definedName name="기안을" localSheetId="22">#REF!</definedName>
    <definedName name="기안을" localSheetId="23">#REF!</definedName>
    <definedName name="기안을" localSheetId="17">#REF!</definedName>
    <definedName name="기안을" localSheetId="15">#REF!</definedName>
    <definedName name="기안을" localSheetId="18">#REF!</definedName>
    <definedName name="기안을" localSheetId="16">#REF!</definedName>
    <definedName name="기안을" localSheetId="12">#REF!</definedName>
    <definedName name="기안을" localSheetId="21">#REF!</definedName>
    <definedName name="기안을" localSheetId="8">#REF!</definedName>
    <definedName name="기안을" localSheetId="20">#REF!</definedName>
    <definedName name="기안을" localSheetId="6">#REF!</definedName>
    <definedName name="기안을">#REF!</definedName>
    <definedName name="기안을1">#N/A</definedName>
    <definedName name="單位阡원_阡￥" localSheetId="22">#REF!</definedName>
    <definedName name="單位阡원_阡￥" localSheetId="23">#REF!</definedName>
    <definedName name="單位阡원_阡￥" localSheetId="17">#REF!</definedName>
    <definedName name="單位阡원_阡￥" localSheetId="15">#REF!</definedName>
    <definedName name="單位阡원_阡￥" localSheetId="18">#REF!</definedName>
    <definedName name="單位阡원_阡￥" localSheetId="16">#REF!</definedName>
    <definedName name="單位阡원_阡￥" localSheetId="12">#REF!</definedName>
    <definedName name="單位阡원_阡￥" localSheetId="21">#REF!</definedName>
    <definedName name="單位阡원_阡￥" localSheetId="8">#REF!</definedName>
    <definedName name="單位阡원_阡￥" localSheetId="20">#REF!</definedName>
    <definedName name="單位阡원_阡￥" localSheetId="6">#REF!</definedName>
    <definedName name="單位阡원_阡￥">#REF!</definedName>
    <definedName name="ㄴㅇㅎㅇ">#N/A</definedName>
    <definedName name="년도__실적추정은_건설이자_미포" localSheetId="22">'[29]R&amp;D'!#REF!</definedName>
    <definedName name="년도__실적추정은_건설이자_미포" localSheetId="23">'[29]R&amp;D'!#REF!</definedName>
    <definedName name="년도__실적추정은_건설이자_미포" localSheetId="18">'[30]R&amp;D'!#REF!</definedName>
    <definedName name="년도__실적추정은_건설이자_미포" localSheetId="16">'[30]R&amp;D'!#REF!</definedName>
    <definedName name="년도__실적추정은_건설이자_미포" localSheetId="21">'[30]R&amp;D'!#REF!</definedName>
    <definedName name="년도__실적추정은_건설이자_미포" localSheetId="8">#REF!</definedName>
    <definedName name="년도__실적추정은_건설이자_미포" localSheetId="20">'[30]R&amp;D'!#REF!</definedName>
    <definedName name="년도__실적추정은_건설이자_미포" localSheetId="6">#REF!</definedName>
    <definedName name="년도__실적추정은_건설이자_미포">'[29]R&amp;D'!#REF!</definedName>
    <definedName name="解_任_" localSheetId="18">[9]기안!$A$34</definedName>
    <definedName name="解_任_" localSheetId="16">[9]기안!$A$34</definedName>
    <definedName name="解_任_" localSheetId="21">[9]기안!$A$34</definedName>
    <definedName name="解_任_" localSheetId="20">[9]기안!$A$34</definedName>
    <definedName name="解_任_">[7]기안!$A$34</definedName>
    <definedName name="ㄷㅈ" localSheetId="18">[15]총괄표!$C$2</definedName>
    <definedName name="ㄷㅈ" localSheetId="16">[15]총괄표!$C$2</definedName>
    <definedName name="ㄷㅈ" localSheetId="21">[15]총괄표!$C$2</definedName>
    <definedName name="ㄷㅈ" localSheetId="20">[15]총괄표!$C$2</definedName>
    <definedName name="ㄷㅈ">[14]총괄표!$C$2</definedName>
    <definedName name="대회" localSheetId="22">#REF!</definedName>
    <definedName name="대회" localSheetId="23">#REF!</definedName>
    <definedName name="대회" localSheetId="17">#REF!</definedName>
    <definedName name="대회" localSheetId="15">#REF!</definedName>
    <definedName name="대회" localSheetId="18">#REF!</definedName>
    <definedName name="대회" localSheetId="16">#REF!</definedName>
    <definedName name="대회" localSheetId="12">#REF!</definedName>
    <definedName name="대회" localSheetId="21">#REF!</definedName>
    <definedName name="대회" localSheetId="8">#REF!</definedName>
    <definedName name="대회" localSheetId="20">#REF!</definedName>
    <definedName name="대회" localSheetId="6">#REF!</definedName>
    <definedName name="대회">#REF!</definedName>
    <definedName name="라ㅕ화" localSheetId="22">#REF!</definedName>
    <definedName name="라ㅕ화" localSheetId="23">#REF!</definedName>
    <definedName name="라ㅕ화" localSheetId="17">#REF!</definedName>
    <definedName name="라ㅕ화" localSheetId="15">#REF!</definedName>
    <definedName name="라ㅕ화" localSheetId="18">#REF!</definedName>
    <definedName name="라ㅕ화" localSheetId="16">#REF!</definedName>
    <definedName name="라ㅕ화" localSheetId="12">#REF!</definedName>
    <definedName name="라ㅕ화" localSheetId="21">#REF!</definedName>
    <definedName name="라ㅕ화" localSheetId="8">#REF!</definedName>
    <definedName name="라ㅕ화" localSheetId="20">#REF!</definedName>
    <definedName name="라ㅕ화" localSheetId="6">#REF!</definedName>
    <definedName name="라ㅕ화">#REF!</definedName>
    <definedName name="_xlnm.Extract" localSheetId="22">#REF!</definedName>
    <definedName name="_xlnm.Extract" localSheetId="23">#REF!</definedName>
    <definedName name="_xlnm.Extract" localSheetId="17">#REF!</definedName>
    <definedName name="_xlnm.Extract" localSheetId="15">#REF!</definedName>
    <definedName name="_xlnm.Extract" localSheetId="18">#REF!</definedName>
    <definedName name="_xlnm.Extract" localSheetId="16">#REF!</definedName>
    <definedName name="_xlnm.Extract" localSheetId="12">#REF!</definedName>
    <definedName name="_xlnm.Extract" localSheetId="21">#REF!</definedName>
    <definedName name="_xlnm.Extract" localSheetId="8">#REF!</definedName>
    <definedName name="_xlnm.Extract" localSheetId="20">#REF!</definedName>
    <definedName name="_xlnm.Extract" localSheetId="6">#REF!</definedName>
    <definedName name="_xlnm.Extract">#REF!</definedName>
    <definedName name="ㅁ1" localSheetId="22">[9]신규DEP!#REF!</definedName>
    <definedName name="ㅁ1" localSheetId="23">[9]신규DEP!#REF!</definedName>
    <definedName name="ㅁ1" localSheetId="18">[10]신규DEP!#REF!</definedName>
    <definedName name="ㅁ1" localSheetId="16">[10]신규DEP!#REF!</definedName>
    <definedName name="ㅁ1" localSheetId="21">[10]신규DEP!#REF!</definedName>
    <definedName name="ㅁ1" localSheetId="8">#REF!</definedName>
    <definedName name="ㅁ1" localSheetId="20">[10]신규DEP!#REF!</definedName>
    <definedName name="ㅁ1" localSheetId="6">#REF!</definedName>
    <definedName name="ㅁ1">[9]신규DEP!#REF!</definedName>
    <definedName name="ㅁ1430" localSheetId="22">#REF!</definedName>
    <definedName name="ㅁ1430" localSheetId="23">#REF!</definedName>
    <definedName name="ㅁ1430" localSheetId="17">#REF!</definedName>
    <definedName name="ㅁ1430" localSheetId="15">#REF!</definedName>
    <definedName name="ㅁ1430" localSheetId="18">#REF!</definedName>
    <definedName name="ㅁ1430" localSheetId="16">#REF!</definedName>
    <definedName name="ㅁ1430" localSheetId="12">#REF!</definedName>
    <definedName name="ㅁ1430" localSheetId="21">#REF!</definedName>
    <definedName name="ㅁ1430" localSheetId="8">#REF!</definedName>
    <definedName name="ㅁ1430" localSheetId="20">#REF!</definedName>
    <definedName name="ㅁ1430" localSheetId="6">#REF!</definedName>
    <definedName name="ㅁ1430">#REF!</definedName>
    <definedName name="ㅁㅁㅁ" localSheetId="22">'[30]5.세운W-A'!#REF!</definedName>
    <definedName name="ㅁㅁㅁ" localSheetId="23">'[30]5.세운W-A'!#REF!</definedName>
    <definedName name="ㅁㅁㅁ" localSheetId="18">'[31]5.세운W-A'!#REF!</definedName>
    <definedName name="ㅁㅁㅁ" localSheetId="16">'[31]5.세운W-A'!#REF!</definedName>
    <definedName name="ㅁㅁㅁ" localSheetId="21">'[31]5.세운W-A'!#REF!</definedName>
    <definedName name="ㅁㅁㅁ" localSheetId="8">#REF!</definedName>
    <definedName name="ㅁㅁㅁ" localSheetId="20">'[31]5.세운W-A'!#REF!</definedName>
    <definedName name="ㅁㅁㅁ" localSheetId="6">#REF!</definedName>
    <definedName name="ㅁㅁㅁ">'[30]5.세운W-A'!#REF!</definedName>
    <definedName name="모" localSheetId="22">#REF!</definedName>
    <definedName name="모" localSheetId="23">#REF!</definedName>
    <definedName name="모" localSheetId="17">#REF!</definedName>
    <definedName name="모" localSheetId="15">#REF!</definedName>
    <definedName name="모" localSheetId="18">#REF!</definedName>
    <definedName name="모" localSheetId="16">#REF!</definedName>
    <definedName name="모" localSheetId="12">#REF!</definedName>
    <definedName name="모" localSheetId="21">#REF!</definedName>
    <definedName name="모" localSheetId="8">#REF!</definedName>
    <definedName name="모" localSheetId="20">#REF!</definedName>
    <definedName name="모" localSheetId="6">#REF!</definedName>
    <definedName name="모">#REF!</definedName>
    <definedName name="발" localSheetId="22">#REF!</definedName>
    <definedName name="발" localSheetId="23">#REF!</definedName>
    <definedName name="발" localSheetId="17">#REF!</definedName>
    <definedName name="발" localSheetId="15">#REF!</definedName>
    <definedName name="발" localSheetId="18">#REF!</definedName>
    <definedName name="발" localSheetId="16">#REF!</definedName>
    <definedName name="발" localSheetId="12">#REF!</definedName>
    <definedName name="발" localSheetId="21">#REF!</definedName>
    <definedName name="발" localSheetId="8">#REF!</definedName>
    <definedName name="발" localSheetId="20">#REF!</definedName>
    <definedName name="발" localSheetId="6">#REF!</definedName>
    <definedName name="발">#REF!</definedName>
    <definedName name="변경" localSheetId="22">#REF!</definedName>
    <definedName name="변경" localSheetId="23">#REF!</definedName>
    <definedName name="변경" localSheetId="17">#REF!</definedName>
    <definedName name="변경" localSheetId="15">#REF!</definedName>
    <definedName name="변경" localSheetId="18">#REF!</definedName>
    <definedName name="변경" localSheetId="16">#REF!</definedName>
    <definedName name="변경" localSheetId="12">#REF!</definedName>
    <definedName name="변경" localSheetId="21">#REF!</definedName>
    <definedName name="변경" localSheetId="8">#REF!</definedName>
    <definedName name="변경" localSheetId="20">#REF!</definedName>
    <definedName name="변경" localSheetId="6">#REF!</definedName>
    <definedName name="변경">#REF!</definedName>
    <definedName name="부서" localSheetId="22">#REF!</definedName>
    <definedName name="부서" localSheetId="23">#REF!</definedName>
    <definedName name="부서" localSheetId="17">#REF!</definedName>
    <definedName name="부서" localSheetId="15">#REF!</definedName>
    <definedName name="부서" localSheetId="18">#REF!</definedName>
    <definedName name="부서" localSheetId="16">#REF!</definedName>
    <definedName name="부서" localSheetId="12">#REF!</definedName>
    <definedName name="부서" localSheetId="21">#REF!</definedName>
    <definedName name="부서" localSheetId="8">#REF!</definedName>
    <definedName name="부서" localSheetId="20">#REF!</definedName>
    <definedName name="부서" localSheetId="6">#REF!</definedName>
    <definedName name="부서">#REF!</definedName>
    <definedName name="부서별예산" localSheetId="22">#REF!</definedName>
    <definedName name="부서별예산" localSheetId="23">#REF!</definedName>
    <definedName name="부서별예산" localSheetId="17">#REF!</definedName>
    <definedName name="부서별예산" localSheetId="15">#REF!</definedName>
    <definedName name="부서별예산" localSheetId="18">#REF!</definedName>
    <definedName name="부서별예산" localSheetId="16">#REF!</definedName>
    <definedName name="부서별예산" localSheetId="12">#REF!</definedName>
    <definedName name="부서별예산" localSheetId="21">#REF!</definedName>
    <definedName name="부서별예산" localSheetId="8">#REF!</definedName>
    <definedName name="부서별예산" localSheetId="20">#REF!</definedName>
    <definedName name="부서별예산" localSheetId="6">#REF!</definedName>
    <definedName name="부서별예산">#REF!</definedName>
    <definedName name="비교A" localSheetId="22">#REF!</definedName>
    <definedName name="비교A" localSheetId="23">#REF!</definedName>
    <definedName name="비교A" localSheetId="17">#REF!</definedName>
    <definedName name="비교A" localSheetId="15">#REF!</definedName>
    <definedName name="비교A" localSheetId="18">#REF!</definedName>
    <definedName name="비교A" localSheetId="16">#REF!</definedName>
    <definedName name="비교A" localSheetId="12">#REF!</definedName>
    <definedName name="비교A" localSheetId="21">#REF!</definedName>
    <definedName name="비교A" localSheetId="8">#REF!</definedName>
    <definedName name="비교A" localSheetId="20">#REF!</definedName>
    <definedName name="비교A" localSheetId="6">#REF!</definedName>
    <definedName name="비교A">#REF!</definedName>
    <definedName name="ㅅ7" localSheetId="22">#REF!</definedName>
    <definedName name="ㅅ7" localSheetId="23">#REF!</definedName>
    <definedName name="ㅅ7" localSheetId="17">#REF!</definedName>
    <definedName name="ㅅ7" localSheetId="15">#REF!</definedName>
    <definedName name="ㅅ7" localSheetId="18">#REF!</definedName>
    <definedName name="ㅅ7" localSheetId="16">#REF!</definedName>
    <definedName name="ㅅ7" localSheetId="12">#REF!</definedName>
    <definedName name="ㅅ7" localSheetId="21">#REF!</definedName>
    <definedName name="ㅅ7" localSheetId="8">#REF!</definedName>
    <definedName name="ㅅ7" localSheetId="20">#REF!</definedName>
    <definedName name="ㅅ7" localSheetId="6">#REF!</definedName>
    <definedName name="ㅅ7">#REF!</definedName>
    <definedName name="사업투자" localSheetId="22">#REF!</definedName>
    <definedName name="사업투자" localSheetId="23">#REF!</definedName>
    <definedName name="사업투자" localSheetId="17">#REF!</definedName>
    <definedName name="사업투자" localSheetId="15">#REF!</definedName>
    <definedName name="사업투자" localSheetId="18">#REF!</definedName>
    <definedName name="사업투자" localSheetId="16">#REF!</definedName>
    <definedName name="사업투자" localSheetId="12">#REF!</definedName>
    <definedName name="사업투자" localSheetId="21">#REF!</definedName>
    <definedName name="사업투자" localSheetId="8">#REF!</definedName>
    <definedName name="사업투자" localSheetId="20">#REF!</definedName>
    <definedName name="사업투자" localSheetId="6">#REF!</definedName>
    <definedName name="사업투자">#REF!</definedName>
    <definedName name="사업투자1" localSheetId="22">#REF!</definedName>
    <definedName name="사업투자1" localSheetId="23">#REF!</definedName>
    <definedName name="사업투자1" localSheetId="17">#REF!</definedName>
    <definedName name="사업투자1" localSheetId="15">#REF!</definedName>
    <definedName name="사업투자1" localSheetId="18">#REF!</definedName>
    <definedName name="사업투자1" localSheetId="16">#REF!</definedName>
    <definedName name="사업투자1" localSheetId="12">#REF!</definedName>
    <definedName name="사업투자1" localSheetId="21">#REF!</definedName>
    <definedName name="사업투자1" localSheetId="8">#REF!</definedName>
    <definedName name="사업투자1" localSheetId="20">#REF!</definedName>
    <definedName name="사업투자1" localSheetId="6">#REF!</definedName>
    <definedName name="사업투자1">#REF!</definedName>
    <definedName name="엉댜ㄷㅈ" localSheetId="22">#REF!</definedName>
    <definedName name="엉댜ㄷㅈ" localSheetId="23">#REF!</definedName>
    <definedName name="엉댜ㄷㅈ" localSheetId="17">#REF!</definedName>
    <definedName name="엉댜ㄷㅈ" localSheetId="15">#REF!</definedName>
    <definedName name="엉댜ㄷㅈ" localSheetId="18">#REF!</definedName>
    <definedName name="엉댜ㄷㅈ" localSheetId="16">#REF!</definedName>
    <definedName name="엉댜ㄷㅈ" localSheetId="12">#REF!</definedName>
    <definedName name="엉댜ㄷㅈ" localSheetId="21">#REF!</definedName>
    <definedName name="엉댜ㄷㅈ" localSheetId="8">#REF!</definedName>
    <definedName name="엉댜ㄷㅈ" localSheetId="20">#REF!</definedName>
    <definedName name="엉댜ㄷㅈ" localSheetId="6">#REF!</definedName>
    <definedName name="엉댜ㄷㅈ">#REF!</definedName>
    <definedName name="엉댜ㄷㅈ1">#N/A</definedName>
    <definedName name="예산총괄시트설ONLY" localSheetId="22">#REF!</definedName>
    <definedName name="예산총괄시트설ONLY" localSheetId="23">#REF!</definedName>
    <definedName name="예산총괄시트설ONLY" localSheetId="17">#REF!</definedName>
    <definedName name="예산총괄시트설ONLY" localSheetId="15">#REF!</definedName>
    <definedName name="예산총괄시트설ONLY" localSheetId="18">#REF!</definedName>
    <definedName name="예산총괄시트설ONLY" localSheetId="16">#REF!</definedName>
    <definedName name="예산총괄시트설ONLY" localSheetId="12">#REF!</definedName>
    <definedName name="예산총괄시트설ONLY" localSheetId="21">#REF!</definedName>
    <definedName name="예산총괄시트설ONLY" localSheetId="8">#REF!</definedName>
    <definedName name="예산총괄시트설ONLY" localSheetId="20">#REF!</definedName>
    <definedName name="예산총괄시트설ONLY" localSheetId="6">#REF!</definedName>
    <definedName name="예산총괄시트설ONLY">#REF!</definedName>
    <definedName name="장기투자.94.BB" localSheetId="22">#REF!</definedName>
    <definedName name="장기투자.94.BB" localSheetId="23">#REF!</definedName>
    <definedName name="장기투자.94.BB" localSheetId="17">#REF!</definedName>
    <definedName name="장기투자.94.BB" localSheetId="15">#REF!</definedName>
    <definedName name="장기투자.94.BB" localSheetId="18">#REF!</definedName>
    <definedName name="장기투자.94.BB" localSheetId="16">#REF!</definedName>
    <definedName name="장기투자.94.BB" localSheetId="12">#REF!</definedName>
    <definedName name="장기투자.94.BB" localSheetId="21">#REF!</definedName>
    <definedName name="장기투자.94.BB" localSheetId="8">#REF!</definedName>
    <definedName name="장기투자.94.BB" localSheetId="20">#REF!</definedName>
    <definedName name="장기투자.94.BB" localSheetId="6">#REF!</definedName>
    <definedName name="장기투자.94.BB">#REF!</definedName>
    <definedName name="제목" localSheetId="22">#REF!</definedName>
    <definedName name="제목" localSheetId="23">#REF!</definedName>
    <definedName name="제목" localSheetId="17">#REF!</definedName>
    <definedName name="제목" localSheetId="15">#REF!</definedName>
    <definedName name="제목" localSheetId="18">#REF!</definedName>
    <definedName name="제목" localSheetId="16">#REF!</definedName>
    <definedName name="제목" localSheetId="12">#REF!</definedName>
    <definedName name="제목" localSheetId="21">#REF!</definedName>
    <definedName name="제목" localSheetId="8">#REF!</definedName>
    <definedName name="제목" localSheetId="20">#REF!</definedName>
    <definedName name="제목" localSheetId="6">#REF!</definedName>
    <definedName name="제목">#REF!</definedName>
    <definedName name="투자비" localSheetId="22">#REF!</definedName>
    <definedName name="투자비" localSheetId="23">#REF!</definedName>
    <definedName name="투자비" localSheetId="17">#REF!</definedName>
    <definedName name="투자비" localSheetId="15">#REF!</definedName>
    <definedName name="투자비" localSheetId="18">#REF!</definedName>
    <definedName name="투자비" localSheetId="16">#REF!</definedName>
    <definedName name="투자비" localSheetId="12">#REF!</definedName>
    <definedName name="투자비" localSheetId="21">#REF!</definedName>
    <definedName name="투자비" localSheetId="8">#REF!</definedName>
    <definedName name="투자비" localSheetId="20">#REF!</definedName>
    <definedName name="투자비" localSheetId="6">#REF!</definedName>
    <definedName name="투자비">#REF!</definedName>
    <definedName name="허">#N/A</definedName>
    <definedName name="흵____R3_t" localSheetId="22">#REF!</definedName>
    <definedName name="흵____R3_t" localSheetId="23">#REF!</definedName>
    <definedName name="흵____R3_t" localSheetId="17">#REF!</definedName>
    <definedName name="흵____R3_t" localSheetId="15">#REF!</definedName>
    <definedName name="흵____R3_t" localSheetId="18">#REF!</definedName>
    <definedName name="흵____R3_t" localSheetId="16">#REF!</definedName>
    <definedName name="흵____R3_t" localSheetId="12">#REF!</definedName>
    <definedName name="흵____R3_t" localSheetId="21">#REF!</definedName>
    <definedName name="흵____R3_t" localSheetId="8">#REF!</definedName>
    <definedName name="흵____R3_t" localSheetId="20">#REF!</definedName>
    <definedName name="흵____R3_t" localSheetId="6">#REF!</definedName>
    <definedName name="흵____R3_t">#REF!</definedName>
    <definedName name="ㅗㅗㅘㅣㅣㅏ" localSheetId="22">#REF!</definedName>
    <definedName name="ㅗㅗㅘㅣㅣㅏ" localSheetId="23">#REF!</definedName>
    <definedName name="ㅗㅗㅘㅣㅣㅏ" localSheetId="17">#REF!</definedName>
    <definedName name="ㅗㅗㅘㅣㅣㅏ" localSheetId="15">#REF!</definedName>
    <definedName name="ㅗㅗㅘㅣㅣㅏ" localSheetId="18">#REF!</definedName>
    <definedName name="ㅗㅗㅘㅣㅣㅏ" localSheetId="16">#REF!</definedName>
    <definedName name="ㅗㅗㅘㅣㅣㅏ" localSheetId="12">#REF!</definedName>
    <definedName name="ㅗㅗㅘㅣㅣㅏ" localSheetId="21">#REF!</definedName>
    <definedName name="ㅗㅗㅘㅣㅣㅏ" localSheetId="8">#REF!</definedName>
    <definedName name="ㅗㅗㅘㅣㅣㅏ" localSheetId="20">#REF!</definedName>
    <definedName name="ㅗㅗㅘㅣㅣㅏ" localSheetId="6">#REF!</definedName>
    <definedName name="ㅗㅗㅘㅣㅣㅏ">#REF!</definedName>
    <definedName name="ㅘㅎ">#N/A</definedName>
  </definedNames>
  <calcPr calcId="162913"/>
</workbook>
</file>

<file path=xl/calcChain.xml><?xml version="1.0" encoding="utf-8"?>
<calcChain xmlns="http://schemas.openxmlformats.org/spreadsheetml/2006/main">
  <c r="AQ22" i="39" l="1"/>
  <c r="AQ15" i="39" l="1"/>
  <c r="AN64" i="39" l="1"/>
  <c r="BA10" i="39" l="1"/>
  <c r="AY20" i="39"/>
  <c r="AZ20" i="39"/>
  <c r="BB20" i="39"/>
  <c r="BC20" i="39"/>
  <c r="AY26" i="39"/>
  <c r="AZ26" i="39"/>
  <c r="AY33" i="39"/>
  <c r="AZ33" i="39"/>
  <c r="BB33" i="39"/>
  <c r="BC33" i="39"/>
  <c r="AY34" i="39"/>
  <c r="AZ34" i="39"/>
  <c r="BB34" i="39"/>
  <c r="BC34" i="39"/>
  <c r="AY35" i="39"/>
  <c r="AZ35" i="39"/>
  <c r="BB35" i="39"/>
  <c r="BC35" i="39"/>
  <c r="AY36" i="39"/>
  <c r="AZ36" i="39"/>
  <c r="BB36" i="39"/>
  <c r="BC36" i="39"/>
  <c r="AY37" i="39"/>
  <c r="AZ37" i="39"/>
  <c r="BB37" i="39"/>
  <c r="BC37" i="39"/>
  <c r="AY38" i="39"/>
  <c r="AZ38" i="39"/>
  <c r="BB38" i="39"/>
  <c r="BC38" i="39"/>
  <c r="AY39" i="39"/>
  <c r="AZ39" i="39"/>
  <c r="BB39" i="39"/>
  <c r="BC39" i="39"/>
  <c r="AY40" i="39"/>
  <c r="AZ40" i="39"/>
  <c r="BB40" i="39"/>
  <c r="BC40" i="39"/>
  <c r="AY41" i="39"/>
  <c r="AZ41" i="39"/>
  <c r="BB41" i="39"/>
  <c r="BC41" i="39"/>
  <c r="AY42" i="39"/>
  <c r="AZ42" i="39"/>
  <c r="BB42" i="39"/>
  <c r="BC42" i="39"/>
  <c r="AY43" i="39"/>
  <c r="AZ43" i="39"/>
  <c r="BB43" i="39"/>
  <c r="BC43" i="39"/>
  <c r="AY44" i="39"/>
  <c r="AZ44" i="39"/>
  <c r="BB44" i="39"/>
  <c r="BC44" i="39"/>
  <c r="AY45" i="39"/>
  <c r="AZ45" i="39"/>
  <c r="BB45" i="39"/>
  <c r="BC45" i="39"/>
  <c r="AY46" i="39"/>
  <c r="AZ46" i="39"/>
  <c r="BB46" i="39"/>
  <c r="BC46" i="39"/>
  <c r="AY47" i="39"/>
  <c r="AZ47" i="39"/>
  <c r="BB47" i="39"/>
  <c r="BC47" i="39"/>
  <c r="AY48" i="39"/>
  <c r="AZ48" i="39"/>
  <c r="BB48" i="39"/>
  <c r="BC48" i="39"/>
  <c r="AY49" i="39"/>
  <c r="AZ49" i="39"/>
  <c r="BB49" i="39"/>
  <c r="BC49" i="39"/>
  <c r="AY50" i="39"/>
  <c r="AZ50" i="39"/>
  <c r="BB50" i="39"/>
  <c r="BC50" i="39"/>
  <c r="AY51" i="39"/>
  <c r="AZ51" i="39"/>
  <c r="BB51" i="39"/>
  <c r="BC51" i="39"/>
  <c r="AY52" i="39"/>
  <c r="AZ52" i="39"/>
  <c r="BB52" i="39"/>
  <c r="BC52" i="39"/>
  <c r="AY53" i="39"/>
  <c r="AZ53" i="39"/>
  <c r="BB53" i="39"/>
  <c r="BC53" i="39"/>
  <c r="AY54" i="39"/>
  <c r="AZ54" i="39"/>
  <c r="BB54" i="39"/>
  <c r="BC54" i="39"/>
  <c r="AY57" i="39"/>
  <c r="AZ57" i="39"/>
  <c r="BB57" i="39"/>
  <c r="BC57" i="39"/>
  <c r="AY58" i="39"/>
  <c r="AZ58" i="39"/>
  <c r="BB58" i="39"/>
  <c r="BC58" i="39"/>
  <c r="AY59" i="39"/>
  <c r="AZ59" i="39"/>
  <c r="BB59" i="39"/>
  <c r="BC59" i="39"/>
  <c r="AY61" i="39"/>
  <c r="AZ61" i="39"/>
  <c r="BB61" i="39"/>
  <c r="BC61" i="39"/>
  <c r="AY62" i="39"/>
  <c r="AZ62" i="39"/>
  <c r="BB62" i="39"/>
  <c r="BC62" i="39"/>
  <c r="AY63" i="39"/>
  <c r="AZ63" i="39"/>
  <c r="BB63" i="39"/>
  <c r="BC63" i="39"/>
  <c r="AY65" i="39"/>
  <c r="AZ65" i="39"/>
  <c r="BB66" i="39"/>
  <c r="BC66" i="39"/>
  <c r="AY68" i="39"/>
  <c r="AZ68" i="39"/>
  <c r="BB68" i="39"/>
  <c r="BC68" i="39"/>
  <c r="AY69" i="39"/>
  <c r="AZ69" i="39"/>
  <c r="BB69" i="39"/>
  <c r="BC69" i="39"/>
  <c r="AY70" i="39"/>
  <c r="AZ70" i="39"/>
  <c r="BB70" i="39"/>
  <c r="BC70" i="39"/>
  <c r="BB72" i="39"/>
  <c r="BC72" i="39"/>
  <c r="AY82" i="39"/>
  <c r="AZ82" i="39"/>
  <c r="BB82" i="39"/>
  <c r="BC82" i="39"/>
  <c r="AY83" i="39"/>
  <c r="AZ83" i="39"/>
  <c r="BB83" i="39"/>
  <c r="BC83" i="39"/>
  <c r="AY84" i="39"/>
  <c r="AZ84" i="39"/>
  <c r="BB84" i="39"/>
  <c r="BC84" i="39"/>
  <c r="AY85" i="39"/>
  <c r="AZ85" i="39"/>
  <c r="BB85" i="39"/>
  <c r="BC85" i="39"/>
  <c r="BC13" i="39"/>
  <c r="BB13" i="39"/>
  <c r="AZ13" i="39"/>
  <c r="AY13" i="39"/>
  <c r="AQ78" i="39"/>
  <c r="AZ78" i="39" s="1"/>
  <c r="AQ72" i="39"/>
  <c r="AY72" i="39" s="1"/>
  <c r="AN70" i="39"/>
  <c r="AQ66" i="39"/>
  <c r="AZ66" i="39" s="1"/>
  <c r="AS64" i="39"/>
  <c r="BB64" i="39" s="1"/>
  <c r="AQ64" i="39"/>
  <c r="AY64" i="39" s="1"/>
  <c r="AS65" i="39"/>
  <c r="BB65" i="39" s="1"/>
  <c r="AZ72" i="39" l="1"/>
  <c r="AS78" i="39"/>
  <c r="BB78" i="39" s="1"/>
  <c r="AY78" i="39"/>
  <c r="BC65" i="39"/>
  <c r="AY66" i="39"/>
  <c r="AZ64" i="39"/>
  <c r="BC64" i="39"/>
  <c r="BC78" i="39" l="1"/>
  <c r="AN51" i="39"/>
  <c r="AN50" i="39"/>
  <c r="AN49" i="39"/>
  <c r="AN47" i="39"/>
  <c r="AN46" i="39"/>
  <c r="AN45" i="39"/>
  <c r="AN44" i="39"/>
  <c r="AN40" i="39"/>
  <c r="AO34" i="39"/>
  <c r="AN35" i="39"/>
  <c r="AO35" i="39"/>
  <c r="AN36" i="39"/>
  <c r="AO36" i="39"/>
  <c r="AN37" i="39"/>
  <c r="AO37" i="39"/>
  <c r="AO38" i="39"/>
  <c r="AO39" i="39"/>
  <c r="AO40" i="39"/>
  <c r="AO41" i="39"/>
  <c r="AO42" i="39"/>
  <c r="AO43" i="39"/>
  <c r="AO44" i="39"/>
  <c r="AO45" i="39"/>
  <c r="AO46" i="39"/>
  <c r="AO47" i="39"/>
  <c r="AO49" i="39"/>
  <c r="AO50" i="39"/>
  <c r="AO51" i="39"/>
  <c r="AO52" i="39"/>
  <c r="AN55" i="39"/>
  <c r="AO55" i="39"/>
  <c r="AO56" i="39"/>
  <c r="AO59" i="39"/>
  <c r="AN60" i="39"/>
  <c r="AO60" i="39"/>
  <c r="AN61" i="39"/>
  <c r="AO61" i="39"/>
  <c r="AN63" i="39"/>
  <c r="AO63" i="39"/>
  <c r="AO64" i="39"/>
  <c r="AN65" i="39"/>
  <c r="AO65" i="39"/>
  <c r="AN66" i="39"/>
  <c r="AO66" i="39"/>
  <c r="AN67" i="39"/>
  <c r="AO67" i="39"/>
  <c r="AN68" i="39"/>
  <c r="AO68" i="39"/>
  <c r="AO70" i="39"/>
  <c r="AN71" i="39"/>
  <c r="AO71" i="39"/>
  <c r="AN72" i="39"/>
  <c r="AO72" i="39"/>
  <c r="AN73" i="39"/>
  <c r="AO73" i="39"/>
  <c r="AN74" i="39"/>
  <c r="AO74" i="39"/>
  <c r="AN75" i="39"/>
  <c r="AO75" i="39"/>
  <c r="AN76" i="39"/>
  <c r="AO76" i="39"/>
  <c r="AN77" i="39"/>
  <c r="AO77" i="39"/>
  <c r="AN78" i="39"/>
  <c r="AO78" i="39"/>
  <c r="AN79" i="39"/>
  <c r="AO79" i="39"/>
  <c r="AN80" i="39"/>
  <c r="AO80" i="39"/>
  <c r="AN81" i="39"/>
  <c r="AO81" i="39"/>
  <c r="AN84" i="39"/>
  <c r="AN85" i="39"/>
  <c r="AN86" i="39"/>
  <c r="AO86" i="39"/>
  <c r="AS26" i="39"/>
  <c r="AS16" i="39"/>
  <c r="AQ16" i="39"/>
  <c r="BC26" i="39" l="1"/>
  <c r="BB26" i="39"/>
  <c r="BB16" i="39"/>
  <c r="BC16" i="39"/>
  <c r="AY16" i="39"/>
  <c r="AZ16" i="39"/>
  <c r="AQ14" i="39" l="1"/>
  <c r="AS14" i="39"/>
  <c r="AQ17" i="39"/>
  <c r="AS17" i="39"/>
  <c r="AQ18" i="39"/>
  <c r="AS18" i="39"/>
  <c r="AQ19" i="39"/>
  <c r="AS19" i="39"/>
  <c r="AQ21" i="39"/>
  <c r="AS21" i="39"/>
  <c r="AQ23" i="39"/>
  <c r="AS23" i="39"/>
  <c r="AQ24" i="39"/>
  <c r="AS24" i="39"/>
  <c r="AQ25" i="39"/>
  <c r="AS25" i="39"/>
  <c r="AQ27" i="39"/>
  <c r="AS27" i="39"/>
  <c r="AQ28" i="39"/>
  <c r="AS28" i="39"/>
  <c r="AQ29" i="39"/>
  <c r="AS29" i="39"/>
  <c r="AT29" i="39" s="1"/>
  <c r="AU29" i="39" s="1"/>
  <c r="AQ30" i="39"/>
  <c r="AS30" i="39"/>
  <c r="AQ31" i="39"/>
  <c r="AS31" i="39"/>
  <c r="AQ55" i="39"/>
  <c r="AS55" i="39"/>
  <c r="AQ60" i="39"/>
  <c r="AS60" i="39"/>
  <c r="AQ67" i="39"/>
  <c r="AT67" i="39" s="1"/>
  <c r="AU67" i="39" s="1"/>
  <c r="AQ73" i="39"/>
  <c r="AS73" i="39"/>
  <c r="AQ74" i="39"/>
  <c r="AS74" i="39"/>
  <c r="AQ75" i="39"/>
  <c r="AS75" i="39"/>
  <c r="AQ76" i="39"/>
  <c r="AS76" i="39"/>
  <c r="AT76" i="39" s="1"/>
  <c r="AU76" i="39" s="1"/>
  <c r="AQ77" i="39"/>
  <c r="AS77" i="39"/>
  <c r="AQ79" i="39"/>
  <c r="AS79" i="39"/>
  <c r="AQ80" i="39"/>
  <c r="AS80" i="39"/>
  <c r="AQ81" i="39"/>
  <c r="AS81" i="39"/>
  <c r="AQ86" i="39"/>
  <c r="AS86" i="39"/>
  <c r="AR86" i="39" s="1"/>
  <c r="AT11" i="39"/>
  <c r="AU11" i="39" s="1"/>
  <c r="AT12" i="39"/>
  <c r="AU12" i="39" s="1"/>
  <c r="AT14" i="39"/>
  <c r="AU14" i="39" s="1"/>
  <c r="AT15" i="39"/>
  <c r="AU15" i="39" s="1"/>
  <c r="AT16" i="39"/>
  <c r="AU16" i="39" s="1"/>
  <c r="AT19" i="39"/>
  <c r="AU19" i="39" s="1"/>
  <c r="AT20" i="39"/>
  <c r="AU20" i="39" s="1"/>
  <c r="AT22" i="39"/>
  <c r="AU22" i="39" s="1"/>
  <c r="AT25" i="39"/>
  <c r="AU25" i="39" s="1"/>
  <c r="AT26" i="39"/>
  <c r="AU26" i="39" s="1"/>
  <c r="AT27" i="39"/>
  <c r="AU27" i="39" s="1"/>
  <c r="AT28" i="39"/>
  <c r="AU28" i="39" s="1"/>
  <c r="AT30" i="39"/>
  <c r="AU30" i="39" s="1"/>
  <c r="AT31" i="39"/>
  <c r="AU31" i="39" s="1"/>
  <c r="AT33" i="39"/>
  <c r="AU33" i="39" s="1"/>
  <c r="AT34" i="39"/>
  <c r="AU34" i="39" s="1"/>
  <c r="AT35" i="39"/>
  <c r="AU35" i="39" s="1"/>
  <c r="AT36" i="39"/>
  <c r="AU36" i="39" s="1"/>
  <c r="AT37" i="39"/>
  <c r="AU37" i="39" s="1"/>
  <c r="AT38" i="39"/>
  <c r="AU38" i="39" s="1"/>
  <c r="AT39" i="39"/>
  <c r="AU39" i="39" s="1"/>
  <c r="AT40" i="39"/>
  <c r="AU40" i="39" s="1"/>
  <c r="AT41" i="39"/>
  <c r="AU41" i="39" s="1"/>
  <c r="AT42" i="39"/>
  <c r="AU42" i="39" s="1"/>
  <c r="AT43" i="39"/>
  <c r="AU43" i="39" s="1"/>
  <c r="AT44" i="39"/>
  <c r="AU44" i="39" s="1"/>
  <c r="AT45" i="39"/>
  <c r="AU45" i="39" s="1"/>
  <c r="AT46" i="39"/>
  <c r="AU46" i="39" s="1"/>
  <c r="AT47" i="39"/>
  <c r="AU47" i="39" s="1"/>
  <c r="AT48" i="39"/>
  <c r="AU48" i="39" s="1"/>
  <c r="AT49" i="39"/>
  <c r="AU49" i="39" s="1"/>
  <c r="AT50" i="39"/>
  <c r="AU50" i="39" s="1"/>
  <c r="AT51" i="39"/>
  <c r="AU51" i="39" s="1"/>
  <c r="AT52" i="39"/>
  <c r="AU52" i="39" s="1"/>
  <c r="AT53" i="39"/>
  <c r="AU53" i="39" s="1"/>
  <c r="AT54" i="39"/>
  <c r="AU54" i="39" s="1"/>
  <c r="AT57" i="39"/>
  <c r="AU57" i="39" s="1"/>
  <c r="AT58" i="39"/>
  <c r="AU58" i="39" s="1"/>
  <c r="AT59" i="39"/>
  <c r="AU59" i="39" s="1"/>
  <c r="AT60" i="39"/>
  <c r="AU60" i="39" s="1"/>
  <c r="AT61" i="39"/>
  <c r="AU61" i="39" s="1"/>
  <c r="AT62" i="39"/>
  <c r="AU62" i="39" s="1"/>
  <c r="AT63" i="39"/>
  <c r="AU63" i="39" s="1"/>
  <c r="AT64" i="39"/>
  <c r="AU64" i="39" s="1"/>
  <c r="AT65" i="39"/>
  <c r="AU65" i="39" s="1"/>
  <c r="AT66" i="39"/>
  <c r="AU66" i="39" s="1"/>
  <c r="AT68" i="39"/>
  <c r="AU68" i="39" s="1"/>
  <c r="AT69" i="39"/>
  <c r="AU69" i="39" s="1"/>
  <c r="AT70" i="39"/>
  <c r="AU70" i="39" s="1"/>
  <c r="AT71" i="39"/>
  <c r="AU71" i="39" s="1"/>
  <c r="AT73" i="39"/>
  <c r="AU73" i="39" s="1"/>
  <c r="AT78" i="39"/>
  <c r="AU78" i="39" s="1"/>
  <c r="AT82" i="39"/>
  <c r="AU82" i="39" s="1"/>
  <c r="AT83" i="39"/>
  <c r="AU83" i="39" s="1"/>
  <c r="AT84" i="39"/>
  <c r="AU84" i="39" s="1"/>
  <c r="AT85" i="39"/>
  <c r="AU85" i="39" s="1"/>
  <c r="AL11" i="39"/>
  <c r="AR11" i="39" s="1"/>
  <c r="AL12" i="39"/>
  <c r="AR12" i="39" s="1"/>
  <c r="AL13" i="39"/>
  <c r="AR13" i="39" s="1"/>
  <c r="AL14" i="39"/>
  <c r="AL15" i="39"/>
  <c r="AL16" i="39"/>
  <c r="AR16" i="39" s="1"/>
  <c r="AL17" i="39"/>
  <c r="AL18" i="39"/>
  <c r="AL19" i="39"/>
  <c r="AL20" i="39"/>
  <c r="AR20" i="39" s="1"/>
  <c r="AL21" i="39"/>
  <c r="AL22" i="39"/>
  <c r="AL23" i="39"/>
  <c r="AL24" i="39"/>
  <c r="AL25" i="39"/>
  <c r="AL26" i="39"/>
  <c r="AR26" i="39" s="1"/>
  <c r="AL27" i="39"/>
  <c r="AR27" i="39" s="1"/>
  <c r="AL28" i="39"/>
  <c r="AR28" i="39" s="1"/>
  <c r="AL29" i="39"/>
  <c r="AL30" i="39"/>
  <c r="AL31" i="39"/>
  <c r="AL32" i="39"/>
  <c r="AL33" i="39"/>
  <c r="AR33" i="39" s="1"/>
  <c r="AL34" i="39"/>
  <c r="AR34" i="39" s="1"/>
  <c r="AL35" i="39"/>
  <c r="AR35" i="39" s="1"/>
  <c r="AL36" i="39"/>
  <c r="AR36" i="39" s="1"/>
  <c r="AL37" i="39"/>
  <c r="AR37" i="39" s="1"/>
  <c r="AL38" i="39"/>
  <c r="AR38" i="39" s="1"/>
  <c r="AL39" i="39"/>
  <c r="AR39" i="39" s="1"/>
  <c r="AL40" i="39"/>
  <c r="AR40" i="39" s="1"/>
  <c r="AL41" i="39"/>
  <c r="AR41" i="39" s="1"/>
  <c r="AL42" i="39"/>
  <c r="AR42" i="39" s="1"/>
  <c r="AL43" i="39"/>
  <c r="AR43" i="39" s="1"/>
  <c r="AL44" i="39"/>
  <c r="AR44" i="39" s="1"/>
  <c r="AL45" i="39"/>
  <c r="AR45" i="39" s="1"/>
  <c r="AL46" i="39"/>
  <c r="AR46" i="39" s="1"/>
  <c r="AL47" i="39"/>
  <c r="AR47" i="39" s="1"/>
  <c r="AL48" i="39"/>
  <c r="AR48" i="39" s="1"/>
  <c r="AL49" i="39"/>
  <c r="AR49" i="39" s="1"/>
  <c r="AL50" i="39"/>
  <c r="AR50" i="39" s="1"/>
  <c r="AL51" i="39"/>
  <c r="AR51" i="39" s="1"/>
  <c r="AL52" i="39"/>
  <c r="AR52" i="39" s="1"/>
  <c r="AL53" i="39"/>
  <c r="AR53" i="39" s="1"/>
  <c r="AL54" i="39"/>
  <c r="AR54" i="39" s="1"/>
  <c r="AL55" i="39"/>
  <c r="AL57" i="39"/>
  <c r="AR57" i="39" s="1"/>
  <c r="AL58" i="39"/>
  <c r="AR58" i="39" s="1"/>
  <c r="AL59" i="39"/>
  <c r="AR59" i="39" s="1"/>
  <c r="AL62" i="39"/>
  <c r="AR62" i="39" s="1"/>
  <c r="AL63" i="39"/>
  <c r="AR63" i="39" s="1"/>
  <c r="AL64" i="39"/>
  <c r="AR64" i="39" s="1"/>
  <c r="AL65" i="39"/>
  <c r="AR65" i="39" s="1"/>
  <c r="AL66" i="39"/>
  <c r="AR66" i="39" s="1"/>
  <c r="AL69" i="39"/>
  <c r="AR69" i="39" s="1"/>
  <c r="AL70" i="39"/>
  <c r="AR70" i="39" s="1"/>
  <c r="AL71" i="39"/>
  <c r="AR71" i="39" s="1"/>
  <c r="AL72" i="39"/>
  <c r="AR72" i="39" s="1"/>
  <c r="AL73" i="39"/>
  <c r="AL74" i="39"/>
  <c r="AL75" i="39"/>
  <c r="AL76" i="39"/>
  <c r="AL77" i="39"/>
  <c r="AL78" i="39"/>
  <c r="AR78" i="39" s="1"/>
  <c r="AL79" i="39"/>
  <c r="AL80" i="39"/>
  <c r="AL81" i="39"/>
  <c r="AL82" i="39"/>
  <c r="AR82" i="39" s="1"/>
  <c r="AL83" i="39"/>
  <c r="AR83" i="39" s="1"/>
  <c r="AL84" i="39"/>
  <c r="AR84" i="39" s="1"/>
  <c r="AL85" i="39"/>
  <c r="AR85" i="39" s="1"/>
  <c r="AL86" i="39"/>
  <c r="AT10" i="39"/>
  <c r="AU10" i="39" s="1"/>
  <c r="AL10" i="39"/>
  <c r="AR10" i="39" s="1"/>
  <c r="AR80" i="39" l="1"/>
  <c r="AT79" i="39"/>
  <c r="AU79" i="39" s="1"/>
  <c r="AT55" i="39"/>
  <c r="AU55" i="39" s="1"/>
  <c r="AR79" i="39"/>
  <c r="AR29" i="39"/>
  <c r="AT74" i="39"/>
  <c r="AU74" i="39" s="1"/>
  <c r="AR31" i="39"/>
  <c r="AR81" i="39"/>
  <c r="AT80" i="39"/>
  <c r="AU80" i="39" s="1"/>
  <c r="AR30" i="39"/>
  <c r="AT81" i="39"/>
  <c r="AU81" i="39" s="1"/>
  <c r="AT75" i="39"/>
  <c r="AU75" i="39" s="1"/>
  <c r="AZ86" i="39"/>
  <c r="AY86" i="39"/>
  <c r="BC81" i="39"/>
  <c r="BB81" i="39"/>
  <c r="BB80" i="39"/>
  <c r="BC80" i="39"/>
  <c r="BC79" i="39"/>
  <c r="BB79" i="39"/>
  <c r="AZ77" i="39"/>
  <c r="AY77" i="39"/>
  <c r="AY76" i="39"/>
  <c r="AZ76" i="39"/>
  <c r="AZ75" i="39"/>
  <c r="AY75" i="39"/>
  <c r="AZ74" i="39"/>
  <c r="AY74" i="39"/>
  <c r="AY73" i="39"/>
  <c r="AZ73" i="39"/>
  <c r="AR55" i="39"/>
  <c r="BC55" i="39"/>
  <c r="BB55" i="39"/>
  <c r="AY31" i="39"/>
  <c r="AZ31" i="39"/>
  <c r="AZ30" i="39"/>
  <c r="AY30" i="39"/>
  <c r="AY29" i="39"/>
  <c r="AZ29" i="39"/>
  <c r="AY28" i="39"/>
  <c r="AZ28" i="39"/>
  <c r="AZ27" i="39"/>
  <c r="AY27" i="39"/>
  <c r="AY25" i="39"/>
  <c r="AZ25" i="39"/>
  <c r="AR23" i="39"/>
  <c r="BB23" i="39"/>
  <c r="BC23" i="39"/>
  <c r="AY22" i="39"/>
  <c r="AZ22" i="39"/>
  <c r="AR18" i="39"/>
  <c r="BB18" i="39"/>
  <c r="BC18" i="39"/>
  <c r="AT17" i="39"/>
  <c r="AU17" i="39" s="1"/>
  <c r="AY17" i="39"/>
  <c r="AZ17" i="39"/>
  <c r="AZ15" i="39"/>
  <c r="AY15" i="39"/>
  <c r="BB77" i="39"/>
  <c r="BC77" i="39"/>
  <c r="BC76" i="39"/>
  <c r="BB76" i="39"/>
  <c r="BC75" i="39"/>
  <c r="BB75" i="39"/>
  <c r="BB74" i="39"/>
  <c r="BC74" i="39"/>
  <c r="BC73" i="39"/>
  <c r="BB73" i="39"/>
  <c r="AZ71" i="39"/>
  <c r="AY71" i="39"/>
  <c r="AY67" i="39"/>
  <c r="AZ67" i="39"/>
  <c r="AZ60" i="39"/>
  <c r="AY60" i="39"/>
  <c r="AY55" i="39"/>
  <c r="AZ55" i="39"/>
  <c r="BC31" i="39"/>
  <c r="BB31" i="39"/>
  <c r="BB30" i="39"/>
  <c r="BC30" i="39"/>
  <c r="BB29" i="39"/>
  <c r="BC29" i="39"/>
  <c r="BC28" i="39"/>
  <c r="BB28" i="39"/>
  <c r="BB27" i="39"/>
  <c r="BC27" i="39"/>
  <c r="AR24" i="39"/>
  <c r="BB24" i="39"/>
  <c r="BC24" i="39"/>
  <c r="AY23" i="39"/>
  <c r="AZ23" i="39"/>
  <c r="AR21" i="39"/>
  <c r="BB21" i="39"/>
  <c r="BC21" i="39"/>
  <c r="AR19" i="39"/>
  <c r="BC19" i="39"/>
  <c r="BB19" i="39"/>
  <c r="AT18" i="39"/>
  <c r="AU18" i="39" s="1"/>
  <c r="AZ18" i="39"/>
  <c r="AY18" i="39"/>
  <c r="AR14" i="39"/>
  <c r="BB14" i="39"/>
  <c r="BC14" i="39"/>
  <c r="AT86" i="39"/>
  <c r="AU86" i="39" s="1"/>
  <c r="AT77" i="39"/>
  <c r="AU77" i="39" s="1"/>
  <c r="BB86" i="39"/>
  <c r="BC86" i="39"/>
  <c r="AZ81" i="39"/>
  <c r="AY81" i="39"/>
  <c r="AY80" i="39"/>
  <c r="AZ80" i="39"/>
  <c r="AY79" i="39"/>
  <c r="AZ79" i="39"/>
  <c r="AR77" i="39"/>
  <c r="AR76" i="39"/>
  <c r="AR75" i="39"/>
  <c r="AR74" i="39"/>
  <c r="AR73" i="39"/>
  <c r="BB71" i="39"/>
  <c r="BC71" i="39"/>
  <c r="BC67" i="39"/>
  <c r="BB67" i="39"/>
  <c r="BB60" i="39"/>
  <c r="BC60" i="39"/>
  <c r="AR25" i="39"/>
  <c r="BC25" i="39"/>
  <c r="BB25" i="39"/>
  <c r="AZ24" i="39"/>
  <c r="AY24" i="39"/>
  <c r="AR22" i="39"/>
  <c r="BC22" i="39"/>
  <c r="BB22" i="39"/>
  <c r="AZ21" i="39"/>
  <c r="AY21" i="39"/>
  <c r="AY19" i="39"/>
  <c r="AZ19" i="39"/>
  <c r="AR17" i="39"/>
  <c r="BB17" i="39"/>
  <c r="BC17" i="39"/>
  <c r="AR15" i="39"/>
  <c r="BB15" i="39"/>
  <c r="BC15" i="39"/>
  <c r="AY14" i="39"/>
  <c r="AZ14" i="39"/>
  <c r="AT72" i="39"/>
  <c r="AU72" i="39" s="1"/>
  <c r="AT23" i="39"/>
  <c r="AU23" i="39" s="1"/>
  <c r="AT24" i="39"/>
  <c r="AU24" i="39" s="1"/>
  <c r="AT21" i="39"/>
  <c r="AU21" i="39" s="1"/>
  <c r="AT13" i="39"/>
  <c r="AU13" i="39" s="1"/>
  <c r="AJ25" i="47" l="1"/>
  <c r="AK25" i="47" s="1"/>
  <c r="A25" i="47"/>
  <c r="AJ24" i="47"/>
  <c r="AK24" i="47" s="1"/>
  <c r="A24" i="47"/>
  <c r="A23" i="47"/>
  <c r="AK22" i="47"/>
  <c r="AJ22" i="47"/>
  <c r="A22" i="47"/>
  <c r="AJ21" i="47"/>
  <c r="A21" i="47"/>
  <c r="AJ20" i="47"/>
  <c r="AK20" i="47" s="1"/>
  <c r="A20" i="47"/>
  <c r="AJ19" i="47"/>
  <c r="AK19" i="47" s="1"/>
  <c r="A19" i="47"/>
  <c r="AJ18" i="47"/>
  <c r="AK18" i="47" s="1"/>
  <c r="A18" i="47"/>
  <c r="AC17" i="47"/>
  <c r="AC16" i="47" s="1"/>
  <c r="A17" i="47"/>
  <c r="A16" i="47"/>
  <c r="AK15" i="47"/>
  <c r="AJ15" i="47"/>
  <c r="A15" i="47"/>
  <c r="AK14" i="47"/>
  <c r="AJ14" i="47"/>
  <c r="A14" i="47"/>
  <c r="AK13" i="47"/>
  <c r="AJ13" i="47"/>
  <c r="A13" i="47"/>
  <c r="AC12" i="47"/>
  <c r="AC11" i="47" s="1"/>
  <c r="AC10" i="47" s="1"/>
  <c r="A12" i="47"/>
  <c r="A11" i="47"/>
  <c r="A10" i="47"/>
  <c r="AK20" i="46"/>
  <c r="AJ20" i="46"/>
  <c r="AO19" i="46"/>
  <c r="AK19" i="46"/>
  <c r="AJ19" i="46"/>
  <c r="AJ18" i="46"/>
  <c r="AK18" i="46" s="1"/>
  <c r="AO17" i="46"/>
  <c r="AJ17" i="46"/>
  <c r="AK17" i="46" s="1"/>
  <c r="AJ16" i="46"/>
  <c r="AK16" i="46" s="1"/>
  <c r="AO15" i="46"/>
  <c r="AJ15" i="46"/>
  <c r="AK15" i="46" s="1"/>
  <c r="AO14" i="46"/>
  <c r="AJ14" i="46"/>
  <c r="AK14" i="46" s="1"/>
  <c r="AO13" i="46"/>
  <c r="AO12" i="46"/>
  <c r="AJ12" i="46"/>
  <c r="AK12" i="46" s="1"/>
  <c r="AH23" i="45"/>
  <c r="AG23" i="45"/>
  <c r="AK13" i="43"/>
  <c r="AJ13" i="43"/>
  <c r="A13" i="43"/>
  <c r="AK12" i="43"/>
  <c r="AJ12" i="43"/>
  <c r="A12" i="43"/>
  <c r="AU11" i="43"/>
  <c r="AW11" i="43" s="1"/>
  <c r="AS11" i="43"/>
  <c r="AK11" i="43"/>
  <c r="A11" i="43"/>
  <c r="AU10" i="43"/>
  <c r="AS10" i="43"/>
  <c r="A10" i="43"/>
  <c r="AJ40" i="42"/>
  <c r="A40" i="42"/>
  <c r="AM39" i="42"/>
  <c r="AK39" i="42"/>
  <c r="AJ39" i="42"/>
  <c r="A39" i="42"/>
  <c r="AM38" i="42"/>
  <c r="AK38" i="42"/>
  <c r="AJ38" i="42"/>
  <c r="A38" i="42"/>
  <c r="AM37" i="42"/>
  <c r="AJ37" i="42"/>
  <c r="AK37" i="42" s="1"/>
  <c r="A37" i="42"/>
  <c r="A36" i="42"/>
  <c r="A35" i="42"/>
  <c r="AM34" i="42"/>
  <c r="AJ34" i="42"/>
  <c r="AK34" i="42" s="1"/>
  <c r="A34" i="42"/>
  <c r="AM33" i="42"/>
  <c r="AK33" i="42"/>
  <c r="AJ33" i="42"/>
  <c r="A33" i="42"/>
  <c r="AM32" i="42"/>
  <c r="AK32" i="42"/>
  <c r="AJ32" i="42"/>
  <c r="A32" i="42"/>
  <c r="A31" i="42"/>
  <c r="A30" i="42"/>
  <c r="V29" i="42"/>
  <c r="A29" i="42"/>
  <c r="A28" i="42"/>
  <c r="AM27" i="42"/>
  <c r="AK27" i="42"/>
  <c r="AJ27" i="42"/>
  <c r="A27" i="42"/>
  <c r="A26" i="42"/>
  <c r="AJ25" i="42"/>
  <c r="A25" i="42"/>
  <c r="AM24" i="42"/>
  <c r="AJ24" i="42"/>
  <c r="AK24" i="42" s="1"/>
  <c r="A24" i="42"/>
  <c r="AM23" i="42"/>
  <c r="AK23" i="42"/>
  <c r="AJ23" i="42"/>
  <c r="A23" i="42"/>
  <c r="AM22" i="42"/>
  <c r="AK22" i="42"/>
  <c r="AJ22" i="42"/>
  <c r="A22" i="42"/>
  <c r="A21" i="42"/>
  <c r="A20" i="42"/>
  <c r="AM19" i="42"/>
  <c r="AK19" i="42"/>
  <c r="AJ19" i="42"/>
  <c r="A19" i="42"/>
  <c r="AM18" i="42"/>
  <c r="AJ18" i="42"/>
  <c r="AK18" i="42" s="1"/>
  <c r="A18" i="42"/>
  <c r="AM17" i="42"/>
  <c r="AK17" i="42"/>
  <c r="AJ17" i="42"/>
  <c r="A17" i="42"/>
  <c r="A16" i="42"/>
  <c r="A15" i="42"/>
  <c r="V14" i="42"/>
  <c r="A14" i="42"/>
  <c r="V13" i="42"/>
  <c r="A13" i="42"/>
  <c r="A12" i="42"/>
  <c r="A11" i="42"/>
  <c r="AF9" i="41"/>
  <c r="AF8" i="41"/>
  <c r="AF7" i="41"/>
  <c r="AF6" i="41"/>
  <c r="AF5" i="41"/>
  <c r="AE5" i="41"/>
  <c r="U4" i="41"/>
  <c r="AI24" i="40"/>
  <c r="AH24" i="40"/>
  <c r="AE24" i="40"/>
  <c r="A24" i="40"/>
  <c r="AE23" i="40"/>
  <c r="AH23" i="40" s="1"/>
  <c r="AI23" i="40" s="1"/>
  <c r="A23" i="40"/>
  <c r="AH22" i="40"/>
  <c r="AI22" i="40" s="1"/>
  <c r="AE22" i="40"/>
  <c r="A22" i="40"/>
  <c r="L21" i="40"/>
  <c r="A21" i="40"/>
  <c r="AI20" i="40"/>
  <c r="L20" i="40"/>
  <c r="A20" i="40"/>
  <c r="V19" i="40"/>
  <c r="L19" i="40"/>
  <c r="A19" i="40"/>
  <c r="AI18" i="40"/>
  <c r="A18" i="40"/>
  <c r="V17" i="40"/>
  <c r="A17" i="40"/>
  <c r="L16" i="40"/>
  <c r="A16" i="40"/>
  <c r="AI15" i="40"/>
  <c r="L15" i="40"/>
  <c r="A15" i="40"/>
  <c r="V14" i="40"/>
  <c r="L14" i="40"/>
  <c r="A14" i="40"/>
  <c r="AI13" i="40"/>
  <c r="A13" i="40"/>
  <c r="V12" i="40"/>
  <c r="A12" i="40"/>
  <c r="AI11" i="40"/>
  <c r="L11" i="40"/>
  <c r="A11" i="40"/>
  <c r="AI10" i="40"/>
  <c r="L10" i="40"/>
  <c r="A10" i="40"/>
  <c r="A9" i="40"/>
  <c r="AI8" i="40"/>
  <c r="A8" i="40"/>
  <c r="V7" i="40"/>
  <c r="V3" i="40" s="1"/>
  <c r="A7" i="40"/>
  <c r="AI6" i="40"/>
  <c r="L6" i="40"/>
  <c r="A6" i="40"/>
  <c r="AI5" i="40"/>
  <c r="A5" i="40"/>
  <c r="AI4" i="40"/>
  <c r="L4" i="40"/>
  <c r="A4" i="40"/>
  <c r="A3" i="40"/>
  <c r="A86" i="39"/>
  <c r="AG85" i="39"/>
  <c r="AO85" i="39" s="1"/>
  <c r="A85" i="39"/>
  <c r="AG84" i="39"/>
  <c r="AO84" i="39" s="1"/>
  <c r="A84" i="39"/>
  <c r="AF83" i="39"/>
  <c r="A83" i="39"/>
  <c r="AF82" i="39"/>
  <c r="A82" i="39"/>
  <c r="A81" i="39"/>
  <c r="A80" i="39"/>
  <c r="A79" i="39"/>
  <c r="A78" i="39"/>
  <c r="A77" i="39"/>
  <c r="A76" i="39"/>
  <c r="A75" i="39"/>
  <c r="A74" i="39"/>
  <c r="A73" i="39"/>
  <c r="A72" i="39"/>
  <c r="A71" i="39"/>
  <c r="A70" i="39"/>
  <c r="AF69" i="39"/>
  <c r="A69" i="39"/>
  <c r="V68" i="39"/>
  <c r="AL68" i="39" s="1"/>
  <c r="AR68" i="39" s="1"/>
  <c r="A68" i="39"/>
  <c r="A67" i="39"/>
  <c r="A66" i="39"/>
  <c r="A65" i="39"/>
  <c r="A64" i="39"/>
  <c r="A63" i="39"/>
  <c r="AF62" i="39"/>
  <c r="AN62" i="39" s="1"/>
  <c r="A62" i="39"/>
  <c r="V61" i="39"/>
  <c r="AL61" i="39" s="1"/>
  <c r="AR61" i="39" s="1"/>
  <c r="A61" i="39"/>
  <c r="A60" i="39"/>
  <c r="A59" i="39"/>
  <c r="AF58" i="39"/>
  <c r="AN58" i="39" s="1"/>
  <c r="A58" i="39"/>
  <c r="AF57" i="39"/>
  <c r="AN57" i="39" s="1"/>
  <c r="A57" i="39"/>
  <c r="V56" i="39"/>
  <c r="AL56" i="39" s="1"/>
  <c r="A56" i="39"/>
  <c r="A55" i="39"/>
  <c r="AF54" i="39"/>
  <c r="AN54" i="39" s="1"/>
  <c r="A54" i="39"/>
  <c r="AC53" i="39"/>
  <c r="AF53" i="39" s="1"/>
  <c r="A53" i="39"/>
  <c r="A52" i="39"/>
  <c r="A51" i="39"/>
  <c r="A50" i="39"/>
  <c r="A49" i="39"/>
  <c r="AF48" i="39"/>
  <c r="AC48" i="39"/>
  <c r="A48" i="39"/>
  <c r="A47" i="39"/>
  <c r="A46" i="39"/>
  <c r="A45" i="39"/>
  <c r="A44" i="39"/>
  <c r="A43" i="39"/>
  <c r="A42" i="39"/>
  <c r="A41" i="39"/>
  <c r="A40" i="39"/>
  <c r="A39" i="39"/>
  <c r="A38" i="39"/>
  <c r="A37" i="39"/>
  <c r="A36" i="39"/>
  <c r="A35" i="39"/>
  <c r="A34" i="39"/>
  <c r="AF33" i="39"/>
  <c r="A33" i="39"/>
  <c r="A32" i="39"/>
  <c r="A31" i="39"/>
  <c r="A30" i="39"/>
  <c r="A29" i="39"/>
  <c r="A28" i="39"/>
  <c r="A27" i="39"/>
  <c r="A26" i="39"/>
  <c r="A25" i="39"/>
  <c r="A24" i="39"/>
  <c r="A23" i="39"/>
  <c r="A22" i="39"/>
  <c r="A21" i="39"/>
  <c r="A20" i="39"/>
  <c r="A19" i="39"/>
  <c r="A18" i="39"/>
  <c r="A17" i="39"/>
  <c r="A16" i="39"/>
  <c r="A15" i="39"/>
  <c r="A14" i="39"/>
  <c r="A13" i="39"/>
  <c r="A12" i="39"/>
  <c r="A11" i="39"/>
  <c r="A10" i="39"/>
  <c r="AC16" i="37"/>
  <c r="AF16" i="37" s="1"/>
  <c r="AG16" i="37" s="1"/>
  <c r="AC15" i="37"/>
  <c r="AF15" i="37" s="1"/>
  <c r="AG15" i="37" s="1"/>
  <c r="AC14" i="37"/>
  <c r="AF14" i="37" s="1"/>
  <c r="AG14" i="37" s="1"/>
  <c r="AC13" i="37"/>
  <c r="AF13" i="37" s="1"/>
  <c r="AG13" i="37" s="1"/>
  <c r="AC12" i="37"/>
  <c r="AF12" i="37" s="1"/>
  <c r="AG12" i="37" s="1"/>
  <c r="AC11" i="37"/>
  <c r="AF11" i="37" s="1"/>
  <c r="AG11" i="37" s="1"/>
  <c r="AF10" i="37"/>
  <c r="AF8" i="37"/>
  <c r="AG8" i="37" s="1"/>
  <c r="AC8" i="37"/>
  <c r="AF6" i="37"/>
  <c r="AG6" i="37" s="1"/>
  <c r="AC6" i="37"/>
  <c r="AF5" i="37"/>
  <c r="AG5" i="37" s="1"/>
  <c r="AD5" i="37"/>
  <c r="AC5" i="37"/>
  <c r="AG4" i="37"/>
  <c r="AF4" i="37"/>
  <c r="AC4" i="37"/>
  <c r="K13" i="36"/>
  <c r="AF12" i="36"/>
  <c r="AE12" i="36"/>
  <c r="K12" i="36"/>
  <c r="K11" i="36"/>
  <c r="AE10" i="36"/>
  <c r="AF10" i="36" s="1"/>
  <c r="K10" i="36"/>
  <c r="AE9" i="36"/>
  <c r="AF9" i="36" s="1"/>
  <c r="K8" i="36"/>
  <c r="AE7" i="36"/>
  <c r="AF7" i="36" s="1"/>
  <c r="AF6" i="36"/>
  <c r="AE6" i="36"/>
  <c r="U5" i="36"/>
  <c r="K5" i="36"/>
  <c r="AE4" i="36"/>
  <c r="AF4" i="36" s="1"/>
  <c r="K4" i="36"/>
  <c r="K3" i="36"/>
  <c r="AF6" i="35"/>
  <c r="AE6" i="35"/>
  <c r="AB6" i="35"/>
  <c r="AF5" i="35"/>
  <c r="AE5" i="35"/>
  <c r="AB5" i="35"/>
  <c r="AF4" i="35"/>
  <c r="AE4" i="35"/>
  <c r="AF33" i="33"/>
  <c r="AG33" i="33" s="1"/>
  <c r="AC33" i="33"/>
  <c r="A33" i="33"/>
  <c r="AG32" i="33"/>
  <c r="AF32" i="33"/>
  <c r="AC32" i="33"/>
  <c r="A32" i="33"/>
  <c r="AC31" i="33"/>
  <c r="AF31" i="33" s="1"/>
  <c r="AG31" i="33" s="1"/>
  <c r="A31" i="33"/>
  <c r="AF30" i="33"/>
  <c r="AG30" i="33" s="1"/>
  <c r="AC30" i="33"/>
  <c r="A30" i="33"/>
  <c r="AG29" i="33"/>
  <c r="AF29" i="33"/>
  <c r="AC29" i="33"/>
  <c r="A29" i="33"/>
  <c r="AC28" i="33"/>
  <c r="AF28" i="33" s="1"/>
  <c r="AG28" i="33" s="1"/>
  <c r="A28" i="33"/>
  <c r="AF27" i="33"/>
  <c r="AG27" i="33" s="1"/>
  <c r="AC27" i="33"/>
  <c r="A27" i="33"/>
  <c r="AG26" i="33"/>
  <c r="AF26" i="33"/>
  <c r="A26" i="33"/>
  <c r="A25" i="33"/>
  <c r="AG24" i="33"/>
  <c r="AF24" i="33"/>
  <c r="A24" i="33"/>
  <c r="AG23" i="33"/>
  <c r="AF23" i="33"/>
  <c r="A23" i="33"/>
  <c r="V22" i="33"/>
  <c r="A22" i="33"/>
  <c r="AG21" i="33"/>
  <c r="AF21" i="33"/>
  <c r="A21" i="33"/>
  <c r="AG20" i="33"/>
  <c r="AF20" i="33"/>
  <c r="AC20" i="33"/>
  <c r="A20" i="33"/>
  <c r="AC19" i="33"/>
  <c r="AF19" i="33" s="1"/>
  <c r="AG19" i="33" s="1"/>
  <c r="A19" i="33"/>
  <c r="AF18" i="33"/>
  <c r="AG18" i="33" s="1"/>
  <c r="A18" i="33"/>
  <c r="A17" i="33"/>
  <c r="A16" i="33"/>
  <c r="AG15" i="33"/>
  <c r="AF15" i="33"/>
  <c r="A15" i="33"/>
  <c r="A14" i="33"/>
  <c r="AF13" i="33"/>
  <c r="AG13" i="33" s="1"/>
  <c r="AC13" i="33"/>
  <c r="A13" i="33"/>
  <c r="AD12" i="33"/>
  <c r="AC12" i="33"/>
  <c r="AF12" i="33" s="1"/>
  <c r="AG12" i="33" s="1"/>
  <c r="A12" i="33"/>
  <c r="AF11" i="33"/>
  <c r="AG11" i="33" s="1"/>
  <c r="AD11" i="33"/>
  <c r="AC11" i="33"/>
  <c r="A11" i="33"/>
  <c r="A10" i="33"/>
  <c r="U18" i="28"/>
  <c r="A18" i="28"/>
  <c r="U17" i="28"/>
  <c r="A17" i="28"/>
  <c r="AJ16" i="28"/>
  <c r="AK16" i="28" s="1"/>
  <c r="U16" i="28"/>
  <c r="A16" i="28"/>
  <c r="AJ15" i="28"/>
  <c r="AK15" i="28" s="1"/>
  <c r="U15" i="28"/>
  <c r="A15" i="28"/>
  <c r="AJ14" i="28"/>
  <c r="AK14" i="28" s="1"/>
  <c r="U14" i="28"/>
  <c r="A14" i="28"/>
  <c r="AJ13" i="28"/>
  <c r="AK13" i="28" s="1"/>
  <c r="U13" i="28"/>
  <c r="A13" i="28"/>
  <c r="AT12" i="28"/>
  <c r="AR12" i="28"/>
  <c r="AT11" i="28"/>
  <c r="AR11" i="28"/>
  <c r="AC10" i="28"/>
  <c r="U10" i="28"/>
  <c r="A10" i="28"/>
  <c r="AI25" i="25"/>
  <c r="AH25" i="25"/>
  <c r="AK25" i="25" s="1"/>
  <c r="AL25" i="25" s="1"/>
  <c r="A25" i="25"/>
  <c r="AK24" i="25"/>
  <c r="AL24" i="25" s="1"/>
  <c r="AH24" i="25"/>
  <c r="A24" i="25"/>
  <c r="AL23" i="25"/>
  <c r="AK23" i="25"/>
  <c r="AH23" i="25"/>
  <c r="A23" i="25"/>
  <c r="AI22" i="25"/>
  <c r="AH22" i="25"/>
  <c r="AK22" i="25" s="1"/>
  <c r="AL22" i="25" s="1"/>
  <c r="A22" i="25"/>
  <c r="AL21" i="25"/>
  <c r="AK21" i="25"/>
  <c r="A21" i="25"/>
  <c r="AI20" i="25"/>
  <c r="AH20" i="25"/>
  <c r="AK20" i="25" s="1"/>
  <c r="AL20" i="25" s="1"/>
  <c r="A20" i="25"/>
  <c r="A19" i="25"/>
  <c r="AI18" i="25"/>
  <c r="AH18" i="25"/>
  <c r="AK18" i="25" s="1"/>
  <c r="AL18" i="25" s="1"/>
  <c r="A18" i="25"/>
  <c r="AM17" i="25"/>
  <c r="A17" i="25"/>
  <c r="A16" i="25"/>
  <c r="AK15" i="25"/>
  <c r="AL15" i="25" s="1"/>
  <c r="AI15" i="25"/>
  <c r="AH15" i="25"/>
  <c r="A15" i="25"/>
  <c r="AM14" i="25"/>
  <c r="A14" i="25"/>
  <c r="AL13" i="25"/>
  <c r="AK13" i="25"/>
  <c r="AH13" i="25"/>
  <c r="A13" i="25"/>
  <c r="AI12" i="25"/>
  <c r="AH12" i="25"/>
  <c r="AK12" i="25" s="1"/>
  <c r="AL12" i="25" s="1"/>
  <c r="A12" i="25"/>
  <c r="AI11" i="25"/>
  <c r="AH11" i="25"/>
  <c r="AK11" i="25" s="1"/>
  <c r="AL11" i="25" s="1"/>
  <c r="A11" i="25"/>
  <c r="AM10" i="25"/>
  <c r="A10" i="25"/>
  <c r="AK13" i="27"/>
  <c r="AJ13" i="27"/>
  <c r="A13" i="27"/>
  <c r="AK12" i="27"/>
  <c r="AJ12" i="27"/>
  <c r="A12" i="27"/>
  <c r="AR11" i="27"/>
  <c r="AV11" i="27" s="1"/>
  <c r="AU11" i="27" s="1"/>
  <c r="AK11" i="27"/>
  <c r="A11" i="27"/>
  <c r="AC10" i="27"/>
  <c r="A10" i="27"/>
  <c r="A14" i="26"/>
  <c r="A13" i="26"/>
  <c r="A12" i="26"/>
  <c r="AK11" i="26"/>
  <c r="A11" i="26"/>
  <c r="A10" i="26"/>
  <c r="A44" i="5"/>
  <c r="A43" i="5"/>
  <c r="A42" i="5"/>
  <c r="A41" i="5"/>
  <c r="A40" i="5"/>
  <c r="A39" i="5"/>
  <c r="A38" i="5"/>
  <c r="A37" i="5"/>
  <c r="A36" i="5"/>
  <c r="A35" i="5"/>
  <c r="A34" i="5"/>
  <c r="A33" i="5"/>
  <c r="AM32" i="5"/>
  <c r="A32" i="5"/>
  <c r="A31" i="5"/>
  <c r="A30" i="5"/>
  <c r="A29" i="5"/>
  <c r="A28" i="5"/>
  <c r="A27" i="5"/>
  <c r="A26" i="5"/>
  <c r="A25" i="5"/>
  <c r="A24" i="5"/>
  <c r="A23" i="5"/>
  <c r="A22" i="5"/>
  <c r="A21" i="5"/>
  <c r="A20" i="5"/>
  <c r="A19" i="5"/>
  <c r="A18" i="5"/>
  <c r="A17" i="5"/>
  <c r="A16" i="5"/>
  <c r="A15" i="5"/>
  <c r="A14" i="5"/>
  <c r="A13" i="5"/>
  <c r="A12" i="5"/>
  <c r="A11" i="5"/>
  <c r="A10" i="5"/>
  <c r="AN56" i="39" l="1"/>
  <c r="AS56" i="39" s="1"/>
  <c r="AN53" i="39"/>
  <c r="AG53" i="39"/>
  <c r="AO53" i="39" s="1"/>
  <c r="AG48" i="39"/>
  <c r="AO48" i="39" s="1"/>
  <c r="AN48" i="39"/>
  <c r="AG83" i="39"/>
  <c r="AO83" i="39" s="1"/>
  <c r="AN83" i="39"/>
  <c r="AG54" i="39"/>
  <c r="AO54" i="39" s="1"/>
  <c r="AG57" i="39"/>
  <c r="AO57" i="39" s="1"/>
  <c r="AG58" i="39"/>
  <c r="AO58" i="39" s="1"/>
  <c r="V60" i="39"/>
  <c r="AL60" i="39" s="1"/>
  <c r="AR60" i="39" s="1"/>
  <c r="AG69" i="39"/>
  <c r="AO69" i="39" s="1"/>
  <c r="AN69" i="39"/>
  <c r="AG33" i="39"/>
  <c r="AO33" i="39" s="1"/>
  <c r="AN33" i="39"/>
  <c r="AG62" i="39"/>
  <c r="AO62" i="39" s="1"/>
  <c r="V67" i="39"/>
  <c r="AL67" i="39" s="1"/>
  <c r="AR67" i="39" s="1"/>
  <c r="AG82" i="39"/>
  <c r="AO82" i="39" s="1"/>
  <c r="AN82" i="39"/>
  <c r="AV11" i="43"/>
  <c r="AX11" i="43"/>
  <c r="AY11" i="43" s="1"/>
  <c r="AW10" i="43"/>
  <c r="AT10" i="28"/>
  <c r="AT15" i="28"/>
  <c r="AT16" i="28"/>
  <c r="AR13" i="28"/>
  <c r="AR10" i="28" s="1"/>
  <c r="AV11" i="28" s="1"/>
  <c r="AR14" i="28"/>
  <c r="AR15" i="28"/>
  <c r="AR16" i="28"/>
  <c r="AT13" i="28"/>
  <c r="AT14" i="28"/>
  <c r="AQ56" i="39" l="1"/>
  <c r="AN32" i="39"/>
  <c r="AQ32" i="39" s="1"/>
  <c r="BC56" i="39"/>
  <c r="BB56" i="39"/>
  <c r="AT56" i="39"/>
  <c r="AU56" i="39" s="1"/>
  <c r="AR56" i="39"/>
  <c r="AY56" i="39"/>
  <c r="AZ56" i="39"/>
  <c r="AX10" i="28"/>
  <c r="AW10" i="28"/>
  <c r="AV10" i="43"/>
  <c r="AX10" i="43"/>
  <c r="AY10" i="43" s="1"/>
  <c r="AS32" i="39" l="1"/>
  <c r="BC32" i="39" s="1"/>
  <c r="BC10" i="39" s="1"/>
  <c r="AY32" i="39"/>
  <c r="AY10" i="39" s="1"/>
  <c r="AZ32" i="39"/>
  <c r="AZ10" i="39" s="1"/>
  <c r="BB32" i="39"/>
  <c r="BB10" i="39" s="1"/>
  <c r="AR32" i="39"/>
  <c r="AT32" i="39" l="1"/>
  <c r="AU32" i="39" s="1"/>
</calcChain>
</file>

<file path=xl/comments1.xml><?xml version="1.0" encoding="utf-8"?>
<comments xmlns="http://schemas.openxmlformats.org/spreadsheetml/2006/main">
  <authors>
    <author>作者</author>
  </authors>
  <commentList>
    <comment ref="C42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7/16按照图纸将材质更改为PA6
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M4</t>
        </r>
        <r>
          <rPr>
            <sz val="9"/>
            <rFont val="宋体"/>
            <family val="3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J21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M4</t>
        </r>
        <r>
          <rPr>
            <sz val="9"/>
            <rFont val="宋体"/>
            <family val="3"/>
            <charset val="134"/>
          </rPr>
          <t>模具
颜色不同</t>
        </r>
      </text>
    </comment>
    <comment ref="Q21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M4</t>
        </r>
        <r>
          <rPr>
            <sz val="9"/>
            <rFont val="宋体"/>
            <family val="3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>
  <authors>
    <author>hp</author>
  </authors>
  <commentList>
    <comment ref="AA25" authorId="0" shapeId="0">
      <text>
        <r>
          <rPr>
            <b/>
            <sz val="9"/>
            <rFont val="宋体"/>
            <family val="3"/>
            <charset val="134"/>
          </rPr>
          <t>hp:</t>
        </r>
        <r>
          <rPr>
            <sz val="9"/>
            <rFont val="宋体"/>
            <family val="3"/>
            <charset val="134"/>
          </rPr>
          <t xml:space="preserve">
工艺测量</t>
        </r>
      </text>
    </comment>
  </commentList>
</comments>
</file>

<file path=xl/comments5.xml><?xml version="1.0" encoding="utf-8"?>
<comments xmlns="http://schemas.openxmlformats.org/spreadsheetml/2006/main">
  <authors>
    <author>作者</author>
  </authors>
  <commentList>
    <comment ref="M1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速降按钮增加气管防护</t>
        </r>
      </text>
    </comment>
  </commentList>
</comments>
</file>

<file path=xl/comments6.xml><?xml version="1.0" encoding="utf-8"?>
<comments xmlns="http://schemas.openxmlformats.org/spreadsheetml/2006/main">
  <authors>
    <author>作者</author>
  </authors>
  <commentList>
    <comment ref="N11" authorId="0" shapeId="0">
      <text>
        <r>
          <rPr>
            <b/>
            <sz val="9"/>
            <rFont val="宋体"/>
            <family val="3"/>
            <charset val="134"/>
          </rPr>
          <t>作者:
3D件号：106</t>
        </r>
      </text>
    </comment>
  </commentList>
</comments>
</file>

<file path=xl/sharedStrings.xml><?xml version="1.0" encoding="utf-8"?>
<sst xmlns="http://schemas.openxmlformats.org/spreadsheetml/2006/main" count="9666" uniqueCount="1588">
  <si>
    <t>解放J6L自卸车EBOM</t>
  </si>
  <si>
    <t>编制</t>
  </si>
  <si>
    <t>审核</t>
  </si>
  <si>
    <t>会签</t>
  </si>
  <si>
    <t>批准</t>
  </si>
  <si>
    <t>解放J6L自卸车座椅一览表</t>
  </si>
  <si>
    <t>序号</t>
  </si>
  <si>
    <t>名称</t>
  </si>
  <si>
    <t>主机件号</t>
  </si>
  <si>
    <t>我司件号</t>
  </si>
  <si>
    <t>配置分类</t>
  </si>
  <si>
    <t>备注</t>
  </si>
  <si>
    <t>驾驶员座椅总成</t>
  </si>
  <si>
    <t>6800010EH13-C00</t>
  </si>
  <si>
    <t>SHT0014475</t>
  </si>
  <si>
    <t>高配</t>
  </si>
  <si>
    <t>6800010FH13-C00</t>
  </si>
  <si>
    <t>SHT0014839</t>
  </si>
  <si>
    <t>在6800010EH13-C00基础上增加通风加热功能</t>
  </si>
  <si>
    <t>6800010DH13-C00</t>
  </si>
  <si>
    <t>SHT0014476</t>
  </si>
  <si>
    <t>低配</t>
  </si>
  <si>
    <t>前座总成</t>
  </si>
  <si>
    <t>6900010BH13-C00</t>
  </si>
  <si>
    <t>SHT0014470</t>
  </si>
  <si>
    <t>6900010AH13-C00</t>
  </si>
  <si>
    <t>SHT0014568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</si>
  <si>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</si>
  <si>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</si>
  <si>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</si>
  <si>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</si>
  <si>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</si>
  <si>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解放J6L驾驶员座椅总成EBOM清单                          </t>
  </si>
  <si>
    <t>标准化</t>
  </si>
  <si>
    <t>页次</t>
  </si>
  <si>
    <t>日 期</t>
  </si>
  <si>
    <t xml:space="preserve">                                  (首页 )</t>
  </si>
  <si>
    <t>李世新</t>
  </si>
  <si>
    <t>1/1</t>
  </si>
  <si>
    <t>2022.03.28</t>
  </si>
  <si>
    <t>图示</t>
  </si>
  <si>
    <t>NO.</t>
  </si>
  <si>
    <t>件号</t>
  </si>
  <si>
    <t>件名</t>
  </si>
  <si>
    <t>产品描述</t>
  </si>
  <si>
    <t>单台用量</t>
  </si>
  <si>
    <t>车型配置</t>
  </si>
  <si>
    <t>SHT0014475（6800010EH13-C00）</t>
  </si>
  <si>
    <t>气囊减震、气动升降、速升速降、可变阻尼、仰角调节、坐垫延伸、两气袋腰脱、带锁扣</t>
  </si>
  <si>
    <t>使用2.2平台</t>
  </si>
  <si>
    <t>SHT0014476（6800010DH13-C00）</t>
  </si>
  <si>
    <t>气囊减震、气动升降、机械腰脱、带锁扣</t>
  </si>
  <si>
    <t>低成本平台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</si>
  <si>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</si>
  <si>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</si>
  <si>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</si>
  <si>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</si>
  <si>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</si>
  <si>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</si>
  <si>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</si>
  <si>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</si>
  <si>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</si>
  <si>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 xml:space="preserve">                          解放J6L前座总成EBOM清单                          </t>
  </si>
  <si>
    <t>6900010BH13-C00（SHT0014470）</t>
  </si>
  <si>
    <t>靠背调节、安全带锁扣、PVC+超纤</t>
  </si>
  <si>
    <t>自卸车</t>
  </si>
  <si>
    <t>面料差异</t>
  </si>
  <si>
    <t>6900010AH13-C00（SHT0014568）</t>
  </si>
  <si>
    <t>靠背调节、安全带锁扣、黑色织物</t>
  </si>
  <si>
    <t>6900010FH13-C00（SHT0015084）</t>
  </si>
  <si>
    <t>靠背调节、安全带锁扣、灰色织物</t>
  </si>
  <si>
    <t>载货车</t>
  </si>
  <si>
    <t>SHT0014630</t>
  </si>
  <si>
    <t>靠背泡棉总成</t>
  </si>
  <si>
    <t>替换原借用M3000S图号</t>
  </si>
  <si>
    <t>SHT0014469</t>
  </si>
  <si>
    <t>副司机底支架U型管</t>
  </si>
  <si>
    <t>厚度改为1.5mm</t>
  </si>
  <si>
    <t>降本</t>
  </si>
  <si>
    <t>ECR0008445</t>
  </si>
  <si>
    <t>Q2140612</t>
  </si>
  <si>
    <t>座盆固定螺钉</t>
  </si>
  <si>
    <t>新增座盆安装螺钉</t>
  </si>
  <si>
    <t>RC02-6802404-2</t>
  </si>
  <si>
    <t>左围框接头组件</t>
  </si>
  <si>
    <t>取消</t>
  </si>
  <si>
    <t>M4-6906001</t>
  </si>
  <si>
    <t>副司机角调把手</t>
  </si>
  <si>
    <t>SQXM3000-6901107</t>
  </si>
  <si>
    <t>后横管</t>
  </si>
  <si>
    <t>M4-6906003</t>
  </si>
  <si>
    <t>副边罩壳</t>
  </si>
  <si>
    <t>SQXM3000-6901105</t>
  </si>
  <si>
    <t>上纵管</t>
  </si>
  <si>
    <t>M4-6906002-R</t>
  </si>
  <si>
    <t>总座罩壳</t>
  </si>
  <si>
    <t>SHT0015061</t>
  </si>
  <si>
    <t>底支架连接板总成</t>
  </si>
  <si>
    <t>新增</t>
  </si>
  <si>
    <t>SHT0012433</t>
  </si>
  <si>
    <t>副驾驶员调角器手柄</t>
  </si>
  <si>
    <t>SHT0014964</t>
  </si>
  <si>
    <t>底支架连接板</t>
  </si>
  <si>
    <t>SQDZ 6800 002</t>
  </si>
  <si>
    <t>调角器主边罩壳</t>
  </si>
  <si>
    <t>SLT0010907</t>
  </si>
  <si>
    <t>座椅靠背调节限位柱B</t>
  </si>
  <si>
    <t>SQDZ 6900 002</t>
  </si>
  <si>
    <t>调角器副边罩壳</t>
  </si>
  <si>
    <t>321721801400</t>
  </si>
  <si>
    <t>中排独立软带轴承</t>
  </si>
  <si>
    <t>BFA0000016</t>
  </si>
  <si>
    <t>十字槽盘头螺钉</t>
  </si>
  <si>
    <t>SHT0014965</t>
  </si>
  <si>
    <t>塑料件固定钣金连接钣金</t>
  </si>
  <si>
    <t>SQDZ 6903 000</t>
  </si>
  <si>
    <t>副驾驶员主边调角器</t>
  </si>
  <si>
    <t>SHT0014966</t>
  </si>
  <si>
    <t>扭力杆固定片</t>
  </si>
  <si>
    <t>SQDZ 6903 100</t>
  </si>
  <si>
    <t>副驾驶员副边调角器</t>
  </si>
  <si>
    <t>SHT0014967</t>
  </si>
  <si>
    <t>横支撑钢丝</t>
  </si>
  <si>
    <t>M4-6905101</t>
  </si>
  <si>
    <t>副司机主边调角器总成</t>
  </si>
  <si>
    <t>SHT0014968</t>
  </si>
  <si>
    <t>左侧翼支撑钢丝</t>
  </si>
  <si>
    <t>RC02 6905 110</t>
  </si>
  <si>
    <t>副司机副边调角器总成</t>
  </si>
  <si>
    <t>SHT0014969</t>
  </si>
  <si>
    <t>右侧翼支撑钢丝</t>
  </si>
  <si>
    <t>M4-6907009</t>
  </si>
  <si>
    <t>塑料件固定钣金</t>
  </si>
  <si>
    <t>SHT0014970</t>
  </si>
  <si>
    <t>泡沫扣片钢丝</t>
  </si>
  <si>
    <t>SQX3000-6902951</t>
  </si>
  <si>
    <t>安全带锁扣总成</t>
  </si>
  <si>
    <t>替换D04-6808002</t>
  </si>
  <si>
    <t>外观同主驾一起变更</t>
  </si>
  <si>
    <t>SHT0014972</t>
  </si>
  <si>
    <t>高度支撑钢丝</t>
  </si>
  <si>
    <t>删除</t>
  </si>
  <si>
    <t>SHT0014973</t>
  </si>
  <si>
    <t>泡沫前端撑型钢丝</t>
  </si>
  <si>
    <t>SHT0014974</t>
  </si>
  <si>
    <t>泡沫后扣片钢丝</t>
  </si>
  <si>
    <t>SHT0014975</t>
  </si>
  <si>
    <t>扭力杆</t>
  </si>
  <si>
    <t>SQXM3000-6901106</t>
  </si>
  <si>
    <t>围框</t>
  </si>
  <si>
    <t>GRC101-00.012</t>
  </si>
  <si>
    <t>小铰链护罩</t>
  </si>
  <si>
    <t>RC02 6802 403</t>
  </si>
  <si>
    <t>前连接板</t>
  </si>
  <si>
    <t>H3A-6906001</t>
  </si>
  <si>
    <t>SHT0012345</t>
  </si>
  <si>
    <t>副驾驶座垫泡沫总成</t>
  </si>
  <si>
    <t>H3A-6906003</t>
  </si>
  <si>
    <t>SHT0015073</t>
  </si>
  <si>
    <t>座垫泡沫总成</t>
  </si>
  <si>
    <t>新增，密度变更</t>
  </si>
  <si>
    <t>增加无纺布</t>
  </si>
  <si>
    <t>H3A-6906002</t>
  </si>
  <si>
    <t>SHT0015074</t>
  </si>
  <si>
    <t>M3000座垫无纺布</t>
  </si>
  <si>
    <t>H3A-6806005</t>
  </si>
  <si>
    <t>SHT0015084</t>
  </si>
  <si>
    <t>新增配置</t>
  </si>
  <si>
    <t>SHT0015085</t>
  </si>
  <si>
    <t>前座靠背总成</t>
  </si>
  <si>
    <t>SHT0015086</t>
  </si>
  <si>
    <t>副驾驶员靠背织物总成</t>
  </si>
  <si>
    <t>SHT0015087</t>
  </si>
  <si>
    <t>前座坐垫总成</t>
  </si>
  <si>
    <t>SHT0015088</t>
  </si>
  <si>
    <t>副驾驶坐垫织物面套总成</t>
  </si>
  <si>
    <t>SHT0014471</t>
  </si>
  <si>
    <t>副驾驶员靠背PVC总成</t>
  </si>
  <si>
    <t>造型订正</t>
  </si>
  <si>
    <t>M4-6905103</t>
  </si>
  <si>
    <t>替换RC02 6905 110</t>
  </si>
  <si>
    <t>SHT0014486</t>
  </si>
  <si>
    <t>驾驶员靠背面套总成</t>
  </si>
  <si>
    <t>SQX3000-6802400</t>
  </si>
  <si>
    <t>靠背塑料包装套</t>
  </si>
  <si>
    <t>更正EBOM</t>
  </si>
  <si>
    <t>SHT0014558</t>
  </si>
  <si>
    <t>SQX3000-6801400</t>
  </si>
  <si>
    <t>坐垫塑料包装套</t>
  </si>
  <si>
    <t>SHT0015043</t>
  </si>
  <si>
    <t>15G100P</t>
  </si>
  <si>
    <t>C型钉</t>
  </si>
  <si>
    <t>更改数量</t>
  </si>
  <si>
    <t>SHT0015062</t>
  </si>
  <si>
    <t>软管</t>
  </si>
  <si>
    <t>结构变更</t>
  </si>
  <si>
    <t>ECR0008903</t>
  </si>
  <si>
    <t>SHT0012305</t>
  </si>
  <si>
    <t>靠背骨架焊接总成</t>
  </si>
  <si>
    <t>SHT0014977</t>
  </si>
  <si>
    <t>增加</t>
  </si>
  <si>
    <t>SHT0014489</t>
  </si>
  <si>
    <t>头枕支撑板条</t>
  </si>
  <si>
    <t>更正bom</t>
  </si>
  <si>
    <t>SHT0015544</t>
  </si>
  <si>
    <t>增加涡簧</t>
  </si>
  <si>
    <t>SHT0014490</t>
  </si>
  <si>
    <t>头枕支撑钢丝2</t>
  </si>
  <si>
    <t>SHT0014979</t>
  </si>
  <si>
    <t>侧翼支撑钢丝（右）</t>
  </si>
  <si>
    <t>钢丝直径改为8，单件用量1</t>
  </si>
  <si>
    <t>加强骨架</t>
  </si>
  <si>
    <t>SHT0012507</t>
  </si>
  <si>
    <t>靠背主体管</t>
  </si>
  <si>
    <t>SHT0015166</t>
  </si>
  <si>
    <t>侧翼支撑钢丝（左）</t>
  </si>
  <si>
    <t>订正bom，加强骨架</t>
  </si>
  <si>
    <t>SHT0014978</t>
  </si>
  <si>
    <t>Q370C10</t>
  </si>
  <si>
    <t>焊接六角螺母</t>
  </si>
  <si>
    <t>用量改为2</t>
  </si>
  <si>
    <t>降低成本</t>
  </si>
  <si>
    <t>H5-6802136</t>
  </si>
  <si>
    <t>靠背支撑板条1</t>
  </si>
  <si>
    <t>H5-6802149</t>
  </si>
  <si>
    <t>支撑框线</t>
  </si>
  <si>
    <t>解决客户反馈夹手问题</t>
  </si>
  <si>
    <t>H5-6802114</t>
  </si>
  <si>
    <t>靠背钢管上横管</t>
  </si>
  <si>
    <t>SHT0015549</t>
  </si>
  <si>
    <t>1B180-6805009</t>
  </si>
  <si>
    <t>司机背右旋转阶梯螺栓</t>
  </si>
  <si>
    <t>SHT0012313</t>
  </si>
  <si>
    <t>靠背下支撑管</t>
  </si>
  <si>
    <t>材料变更 壁厚1.5</t>
  </si>
  <si>
    <t>SHT0015547</t>
  </si>
  <si>
    <t>SHT0012448</t>
  </si>
  <si>
    <t>靠背骨架内衬管</t>
  </si>
  <si>
    <t>数量变更</t>
  </si>
  <si>
    <t>SHT0014980</t>
  </si>
  <si>
    <t>底支架加强钣金</t>
  </si>
  <si>
    <t>SHT0015058</t>
  </si>
  <si>
    <t>靠背横向支撑钢丝（上部）</t>
  </si>
  <si>
    <t>扭力杆结构取消</t>
  </si>
  <si>
    <t>SHT0015059</t>
  </si>
  <si>
    <t>靠背横向支撑钢丝（中部）</t>
  </si>
  <si>
    <t>钢丝直径改为8</t>
  </si>
  <si>
    <t>SHT0015060</t>
  </si>
  <si>
    <t>靠背纵向支撑钢丝</t>
  </si>
  <si>
    <t>零件号取消</t>
  </si>
  <si>
    <t>SQX3000-6802113</t>
  </si>
  <si>
    <t>支撑钢丝</t>
  </si>
  <si>
    <t>替换纵向支撑钢丝</t>
  </si>
  <si>
    <t>防异响</t>
  </si>
  <si>
    <t>SHT0015593</t>
  </si>
  <si>
    <t>主边调角器外侧板总成</t>
  </si>
  <si>
    <t>Q395B08</t>
  </si>
  <si>
    <t>盖型螺母</t>
  </si>
  <si>
    <t>SHT0015546</t>
  </si>
  <si>
    <t>涡簧固定片</t>
  </si>
  <si>
    <t>Q40208</t>
  </si>
  <si>
    <t>大垫圈</t>
  </si>
  <si>
    <t>SHT0015594</t>
  </si>
  <si>
    <t>副司机调角器左靠背板总成</t>
  </si>
  <si>
    <t>Q150B1025Q</t>
  </si>
  <si>
    <t>六角头螺栓</t>
  </si>
  <si>
    <t>数量8变4</t>
  </si>
  <si>
    <t>取消副边调角器</t>
  </si>
  <si>
    <t>SHT0015545</t>
  </si>
  <si>
    <t>涡簧固定座</t>
  </si>
  <si>
    <t>Q40110</t>
  </si>
  <si>
    <t>平垫圈</t>
  </si>
  <si>
    <t>BSP0010035</t>
  </si>
  <si>
    <t>靠背回位涡簧</t>
  </si>
  <si>
    <t>Q40310</t>
  </si>
  <si>
    <t>弹簧垫圈</t>
  </si>
  <si>
    <t>订正EBOM</t>
  </si>
  <si>
    <t>SHT0013897</t>
  </si>
  <si>
    <t>靠背坐垫一体塑料包装膜</t>
  </si>
  <si>
    <t>SHT0016128</t>
  </si>
  <si>
    <t>副驾驶员左罩壳</t>
  </si>
  <si>
    <t>GBT6182.2-2000-M8</t>
  </si>
  <si>
    <t>六角锁紧螺母</t>
  </si>
  <si>
    <t>Q2204213</t>
  </si>
  <si>
    <t>大扁头盘头自攻钉</t>
  </si>
  <si>
    <t>设计:</t>
  </si>
  <si>
    <t>校核：   标准化：</t>
  </si>
  <si>
    <t>前座总成总成EBOM</t>
  </si>
  <si>
    <t>6900010FH13-C00</t>
  </si>
  <si>
    <t>内部号</t>
  </si>
  <si>
    <t>会签：</t>
  </si>
  <si>
    <t>批准：</t>
  </si>
  <si>
    <t>日期：</t>
  </si>
  <si>
    <t>规格型号</t>
  </si>
  <si>
    <t>版本：A</t>
  </si>
  <si>
    <t>J6L载货车</t>
  </si>
  <si>
    <t>说明：</t>
  </si>
  <si>
    <t>种类</t>
  </si>
  <si>
    <t>灰色面料</t>
  </si>
  <si>
    <t>来源</t>
  </si>
  <si>
    <t>QAD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</si>
  <si>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</si>
  <si>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</si>
  <si>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</si>
  <si>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</si>
  <si>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</si>
  <si>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</si>
  <si>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</si>
  <si>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</si>
  <si>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</si>
  <si>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</si>
  <si>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</si>
  <si>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</si>
  <si>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</si>
  <si>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</si>
  <si>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</si>
  <si>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</si>
  <si>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</si>
  <si>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</si>
  <si>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</si>
  <si>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</si>
  <si>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</si>
  <si>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</si>
  <si>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</si>
  <si>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</si>
  <si>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</si>
  <si>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6"/>
        <rFont val="宋体"/>
        <family val="3"/>
        <charset val="134"/>
      </rPr>
      <t>涂装面积
（m</t>
    </r>
    <r>
      <rPr>
        <vertAlign val="superscript"/>
        <sz val="16"/>
        <rFont val="宋体"/>
        <family val="3"/>
        <charset val="134"/>
      </rPr>
      <t>2</t>
    </r>
    <r>
      <rPr>
        <sz val="16"/>
        <rFont val="宋体"/>
        <family val="3"/>
        <charset val="134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</si>
  <si>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</si>
  <si>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</si>
  <si>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</si>
  <si>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</si>
  <si>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</si>
  <si>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</si>
  <si>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</si>
  <si>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</si>
  <si>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</si>
  <si>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</si>
  <si>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</si>
  <si>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t>用量</t>
  </si>
  <si>
    <t>长</t>
  </si>
  <si>
    <t>宽</t>
  </si>
  <si>
    <t>高</t>
  </si>
  <si>
    <t>A</t>
  </si>
  <si>
    <t>Ea</t>
  </si>
  <si>
    <t>Y</t>
  </si>
  <si>
    <t>N</t>
  </si>
  <si>
    <t>装配总成件</t>
  </si>
  <si>
    <t>ASSY</t>
  </si>
  <si>
    <t>——</t>
  </si>
  <si>
    <t>693*660*1158</t>
  </si>
  <si>
    <t>组装</t>
  </si>
  <si>
    <t>长春自制</t>
  </si>
  <si>
    <t>组装车间</t>
  </si>
  <si>
    <t>C</t>
  </si>
  <si>
    <t>SHT0014524</t>
  </si>
  <si>
    <t>前座靠背总成-高配</t>
  </si>
  <si>
    <t>过程虚拟件</t>
  </si>
  <si>
    <t>SHT0014525</t>
  </si>
  <si>
    <t>前座靠背总成-低配</t>
  </si>
  <si>
    <t>灰色织物</t>
  </si>
  <si>
    <t>TX</t>
  </si>
  <si>
    <t>靠背骨架焊接总成（副驾）</t>
  </si>
  <si>
    <t>1.0高头枕宽靠背骨架</t>
  </si>
  <si>
    <t>B</t>
  </si>
  <si>
    <t>焊接分总成</t>
  </si>
  <si>
    <t>562*462*41</t>
  </si>
  <si>
    <t>黑色</t>
  </si>
  <si>
    <t>电泳</t>
  </si>
  <si>
    <t>长春外购</t>
  </si>
  <si>
    <t>PVC+超纤，非通风、无安全带</t>
  </si>
  <si>
    <t>缝纫总成</t>
  </si>
  <si>
    <t>长春市天利得科技有限公司</t>
  </si>
  <si>
    <t>黑色织物、无安全带</t>
  </si>
  <si>
    <t>长春一汽四环总装福利包装有限/长春市天利得科技有限公司</t>
  </si>
  <si>
    <t>无安全带出口</t>
  </si>
  <si>
    <t>泡沫总成</t>
  </si>
  <si>
    <t>45±5</t>
  </si>
  <si>
    <t>河北自制</t>
  </si>
  <si>
    <t>发泡车间</t>
  </si>
  <si>
    <t>H3A</t>
  </si>
  <si>
    <t>SHT0000158</t>
  </si>
  <si>
    <t>注塑件</t>
  </si>
  <si>
    <t>PP-T15</t>
  </si>
  <si>
    <t>93*42*82</t>
  </si>
  <si>
    <t>河北代购</t>
  </si>
  <si>
    <t>黄骅市旗锐塑料制品有限公司</t>
  </si>
  <si>
    <t>SHT0000157</t>
  </si>
  <si>
    <t>256*81*194</t>
  </si>
  <si>
    <t>黄骅市雍丰塑料制品有限公司</t>
  </si>
  <si>
    <t>104*31*150</t>
  </si>
  <si>
    <t>吉林智恒</t>
  </si>
  <si>
    <t>增加涡簧和限位</t>
  </si>
  <si>
    <t>169*64*246</t>
  </si>
  <si>
    <t>文安县德实汽车配件有限公司</t>
  </si>
  <si>
    <t>SHT0014526</t>
  </si>
  <si>
    <t>前座坐垫总成-高配</t>
  </si>
  <si>
    <t>SHT0014527</t>
  </si>
  <si>
    <t>前座坐垫总成-低配</t>
  </si>
  <si>
    <t>SHT0014473</t>
  </si>
  <si>
    <t>副驾驶坐垫PVC面套总成</t>
  </si>
  <si>
    <t>PVC+超纤</t>
  </si>
  <si>
    <t>缝纫</t>
  </si>
  <si>
    <t>长春天利得</t>
  </si>
  <si>
    <t>SHT0014559</t>
  </si>
  <si>
    <t>织物</t>
  </si>
  <si>
    <t>分总成</t>
  </si>
  <si>
    <t>495*540*130</t>
  </si>
  <si>
    <t>50±5</t>
  </si>
  <si>
    <t>SHT0014466</t>
  </si>
  <si>
    <t>副司机底支架焊接总成</t>
  </si>
  <si>
    <t>黄骅市长生汽车灯镜有限公司/吉林省智恒汽车零部件有限公司</t>
  </si>
  <si>
    <t>X3000</t>
  </si>
  <si>
    <t>SHT0001670</t>
  </si>
  <si>
    <t>115*80*198</t>
  </si>
  <si>
    <t>泉州市福兴塑料五金有限公司</t>
  </si>
  <si>
    <t>BFA0000019</t>
  </si>
  <si>
    <t>BFA0000010</t>
  </si>
  <si>
    <t>标准件</t>
  </si>
  <si>
    <t>M8</t>
  </si>
  <si>
    <t>15*15*13</t>
  </si>
  <si>
    <t>沈阳晋和鑫瑞五金有限公司</t>
  </si>
  <si>
    <t>BFA0000020</t>
  </si>
  <si>
    <t>BFA0000013</t>
  </si>
  <si>
    <t>ST4.2*13</t>
  </si>
  <si>
    <t>GB/T9074.18-1988</t>
  </si>
  <si>
    <t>BFA0000011</t>
  </si>
  <si>
    <t>M10×25</t>
  </si>
  <si>
    <t>18*31*17</t>
  </si>
  <si>
    <t>BFA0000006</t>
  </si>
  <si>
    <t>M10</t>
  </si>
  <si>
    <t>20*2*20</t>
  </si>
  <si>
    <t>BFA0000009</t>
  </si>
  <si>
    <t>20*3*20</t>
  </si>
  <si>
    <t>PP</t>
  </si>
  <si>
    <t>长春佳奥/黄骅建昌</t>
  </si>
  <si>
    <t>1</t>
  </si>
  <si>
    <t>SHT0000002</t>
  </si>
  <si>
    <t>SHT0001630</t>
  </si>
  <si>
    <t>座椅标识</t>
  </si>
  <si>
    <t>56*16*0.3</t>
  </si>
  <si>
    <t>黄骅汇铭汽车部件有限公司</t>
  </si>
  <si>
    <t>BFA0000005</t>
  </si>
  <si>
    <t>Q4400410</t>
  </si>
  <si>
    <t>扁圆头开口抽芯铆钉</t>
  </si>
  <si>
    <t>白色</t>
  </si>
  <si>
    <t>电镀</t>
  </si>
  <si>
    <t>2</t>
  </si>
  <si>
    <t>BFA0000001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</si>
  <si>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</si>
  <si>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</si>
  <si>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标准化：</t>
  </si>
  <si>
    <t>M3000-S宽靠背驾驶员座椅总成EBOM</t>
  </si>
  <si>
    <r>
      <rPr>
        <sz val="10"/>
        <rFont val="宋体"/>
        <family val="3"/>
        <charset val="134"/>
        <scheme val="minor"/>
      </rPr>
      <t>SHT0012949（DZ1</t>
    </r>
    <r>
      <rPr>
        <sz val="10"/>
        <rFont val="宋体"/>
        <family val="3"/>
        <charset val="134"/>
      </rPr>
      <t>522</t>
    </r>
    <r>
      <rPr>
        <sz val="10"/>
        <rFont val="宋体"/>
        <family val="3"/>
        <charset val="134"/>
      </rPr>
      <t>1519963）</t>
    </r>
  </si>
  <si>
    <t>中文名称</t>
  </si>
  <si>
    <t>批准:</t>
  </si>
  <si>
    <t>整体式座椅</t>
  </si>
  <si>
    <t>标配</t>
  </si>
  <si>
    <t>重量</t>
  </si>
  <si>
    <t>价格</t>
  </si>
  <si>
    <t>装配等级</t>
  </si>
  <si>
    <t>零件来源</t>
  </si>
  <si>
    <t>沿用件Y/N</t>
  </si>
  <si>
    <t>重量
（Kg）</t>
  </si>
  <si>
    <t>工艺重量(kg)</t>
  </si>
  <si>
    <t>焊接长度(cm)</t>
  </si>
  <si>
    <t>涂装面积(㎡)</t>
  </si>
  <si>
    <t>供应商/工序</t>
  </si>
  <si>
    <t>供应商联系人</t>
  </si>
  <si>
    <t>采购价格比重</t>
  </si>
  <si>
    <t>差差价比率</t>
  </si>
  <si>
    <t>发泡</t>
  </si>
  <si>
    <t>个</t>
  </si>
  <si>
    <t>480*610*180</t>
  </si>
  <si>
    <t>SHT0012982</t>
  </si>
  <si>
    <t>靠背泡棉（不带安全带）</t>
  </si>
  <si>
    <t>聚氨酯</t>
  </si>
  <si>
    <t>SLT0001092</t>
  </si>
  <si>
    <t>钢丝2.5*220</t>
  </si>
  <si>
    <t>线材</t>
  </si>
  <si>
    <t>65#
Φ2.5</t>
  </si>
  <si>
    <t>河北外购</t>
  </si>
  <si>
    <t>黄骅市泰行汽车配件厂</t>
  </si>
  <si>
    <t>SLT0001126</t>
  </si>
  <si>
    <t>钢丝2.5*400</t>
  </si>
  <si>
    <t>SHT0012748</t>
  </si>
  <si>
    <t>异形钢线</t>
  </si>
  <si>
    <t>海兴中盛弹簧有限公司</t>
  </si>
  <si>
    <r>
      <rPr>
        <b/>
        <sz val="11"/>
        <rFont val="宋体"/>
        <family val="3"/>
        <charset val="134"/>
      </rPr>
      <t>设计</t>
    </r>
    <r>
      <rPr>
        <b/>
        <sz val="11"/>
        <rFont val="宋体"/>
        <family val="3"/>
        <charset val="134"/>
      </rPr>
      <t>:</t>
    </r>
  </si>
  <si>
    <t>座垫泡沫EBOM</t>
  </si>
  <si>
    <r>
      <rPr>
        <sz val="11"/>
        <rFont val="宋体"/>
        <family val="3"/>
        <charset val="134"/>
      </rPr>
      <t>涂装面积
（m</t>
    </r>
    <r>
      <rPr>
        <vertAlign val="superscript"/>
        <sz val="11"/>
        <rFont val="宋体"/>
        <family val="3"/>
        <charset val="134"/>
      </rPr>
      <t>2</t>
    </r>
    <r>
      <rPr>
        <sz val="11"/>
        <rFont val="宋体"/>
        <family val="3"/>
        <charset val="134"/>
      </rPr>
      <t>）</t>
    </r>
  </si>
  <si>
    <t>M3000S</t>
  </si>
  <si>
    <t>泡沫</t>
  </si>
  <si>
    <t>A1</t>
  </si>
  <si>
    <t>SHT0012341</t>
  </si>
  <si>
    <t>副驾驶座垫泡沫</t>
  </si>
  <si>
    <t>17.62</t>
  </si>
  <si>
    <t>SLT0001093</t>
  </si>
  <si>
    <t>钢丝2.5*270</t>
  </si>
  <si>
    <t>钢丝</t>
  </si>
  <si>
    <t>2.5*270</t>
  </si>
  <si>
    <t>切断</t>
  </si>
  <si>
    <t>SLT0000740</t>
  </si>
  <si>
    <t>钢丝2.5*160</t>
  </si>
  <si>
    <t>/</t>
  </si>
  <si>
    <t>2.5*160</t>
  </si>
  <si>
    <r>
      <rPr>
        <sz val="14"/>
        <color theme="1"/>
        <rFont val="宋体"/>
        <family val="3"/>
        <charset val="134"/>
      </rPr>
      <t>设计</t>
    </r>
    <r>
      <rPr>
        <sz val="14"/>
        <color theme="1"/>
        <rFont val="Arial"/>
        <family val="2"/>
      </rPr>
      <t>:</t>
    </r>
  </si>
  <si>
    <t>副驾焊接底支架</t>
  </si>
  <si>
    <t>长生</t>
  </si>
  <si>
    <t>SHT0014467</t>
  </si>
  <si>
    <t>副司机底支架前地脚</t>
  </si>
  <si>
    <t>冲压件</t>
  </si>
  <si>
    <t>SPFH590</t>
  </si>
  <si>
    <t>t=2.5mm</t>
  </si>
  <si>
    <t>78*427*22</t>
  </si>
  <si>
    <t>冲压</t>
  </si>
  <si>
    <t>462*74*2.5</t>
  </si>
  <si>
    <t>SHT0014468</t>
  </si>
  <si>
    <t>副司机底支架后地脚</t>
  </si>
  <si>
    <t>71*428*20</t>
  </si>
  <si>
    <t>470*83*2.5</t>
  </si>
  <si>
    <t>管件</t>
  </si>
  <si>
    <t>Q235</t>
  </si>
  <si>
    <t>t=2mm</t>
  </si>
  <si>
    <t>451*25*247</t>
  </si>
  <si>
    <t>弯管</t>
  </si>
  <si>
    <t>SHT0001135</t>
  </si>
  <si>
    <t>109*12*47</t>
  </si>
  <si>
    <t>焊接</t>
  </si>
  <si>
    <t>RC02 6802 404</t>
  </si>
  <si>
    <t>左围框接头</t>
  </si>
  <si>
    <t>t=5</t>
  </si>
  <si>
    <t>110*48*5</t>
  </si>
  <si>
    <t>SHT0001115</t>
  </si>
  <si>
    <t>RC02-6802404-3</t>
  </si>
  <si>
    <t>右围框接头组件</t>
  </si>
  <si>
    <t>109*5*47</t>
  </si>
  <si>
    <t>Q195</t>
  </si>
  <si>
    <t>400*375*65</t>
  </si>
  <si>
    <t>1123*31*5</t>
  </si>
  <si>
    <t>SQXM3000-6901101</t>
  </si>
  <si>
    <t>安全带锁扣固定座</t>
  </si>
  <si>
    <t>45#</t>
  </si>
  <si>
    <t>25*17*25</t>
  </si>
  <si>
    <t>50*17</t>
  </si>
  <si>
    <t>H4681010216A0</t>
  </si>
  <si>
    <t>安全带连接限位片</t>
  </si>
  <si>
    <t>t=3</t>
  </si>
  <si>
    <t>40*3*44</t>
  </si>
  <si>
    <t>39*31*3</t>
  </si>
  <si>
    <t>t=2</t>
  </si>
  <si>
    <t>25*366*25</t>
  </si>
  <si>
    <t>450*25*44</t>
  </si>
  <si>
    <t>t=4</t>
  </si>
  <si>
    <t>20*55*4</t>
  </si>
  <si>
    <t>55*20*3</t>
  </si>
  <si>
    <t>M4</t>
  </si>
  <si>
    <t>22*23*50</t>
  </si>
  <si>
    <r>
      <rPr>
        <sz val="14"/>
        <rFont val="宋体"/>
        <family val="3"/>
        <charset val="134"/>
      </rPr>
      <t>设计</t>
    </r>
    <r>
      <rPr>
        <sz val="14"/>
        <rFont val="Arial"/>
        <family val="2"/>
      </rPr>
      <t>:</t>
    </r>
  </si>
  <si>
    <t>T5副驾驶员座椅总成（1.0机械减震平台）设计BOM</t>
  </si>
  <si>
    <t>WG1662511054/2</t>
  </si>
  <si>
    <t>内部图号</t>
  </si>
  <si>
    <t>SHT0012562</t>
  </si>
  <si>
    <t>副驾驶员座椅总成</t>
  </si>
  <si>
    <t>T5</t>
  </si>
  <si>
    <r>
      <rPr>
        <sz val="11"/>
        <rFont val="宋体"/>
        <family val="3"/>
        <charset val="134"/>
      </rPr>
      <t>沿用件</t>
    </r>
    <r>
      <rPr>
        <sz val="11"/>
        <rFont val="Arial"/>
        <family val="2"/>
      </rPr>
      <t xml:space="preserve">            Y/N</t>
    </r>
  </si>
  <si>
    <t>工艺用量
（Kg）</t>
  </si>
  <si>
    <r>
      <rPr>
        <sz val="11"/>
        <rFont val="宋体"/>
        <family val="3"/>
        <charset val="134"/>
        <scheme val="minor"/>
      </rPr>
      <t>涂装面积
（m</t>
    </r>
    <r>
      <rPr>
        <vertAlign val="superscript"/>
        <sz val="11"/>
        <rFont val="宋体"/>
        <family val="3"/>
        <charset val="134"/>
        <scheme val="minor"/>
      </rPr>
      <t>2</t>
    </r>
    <r>
      <rPr>
        <sz val="11"/>
        <rFont val="宋体"/>
        <family val="3"/>
        <charset val="134"/>
        <scheme val="minor"/>
      </rPr>
      <t>）</t>
    </r>
  </si>
  <si>
    <t>采购比重</t>
  </si>
  <si>
    <t>差异比率</t>
  </si>
  <si>
    <t>M3000</t>
  </si>
  <si>
    <t>SHT0000181</t>
  </si>
  <si>
    <t>焊接总成</t>
  </si>
  <si>
    <t>230*60*150</t>
  </si>
  <si>
    <t>西安外购</t>
  </si>
  <si>
    <t>力乐/德实</t>
  </si>
  <si>
    <t>SQDZ6905201</t>
  </si>
  <si>
    <t>副司机主边调角器上板</t>
  </si>
  <si>
    <t>钣金件</t>
  </si>
  <si>
    <t>t=3
SPFH590</t>
  </si>
  <si>
    <t>Q/BQB301
Q/BQB310</t>
  </si>
  <si>
    <t>135*20*194</t>
  </si>
  <si>
    <t>190*99*3</t>
  </si>
  <si>
    <t>SQDZ6802411</t>
  </si>
  <si>
    <t>主总座</t>
  </si>
  <si>
    <t>t=5
SPFH590</t>
  </si>
  <si>
    <t>99*27*190</t>
  </si>
  <si>
    <t>178*100*5</t>
  </si>
  <si>
    <t>SQDZ6901001</t>
  </si>
  <si>
    <t>副司机角度调节手柄板</t>
  </si>
  <si>
    <t>t=2.5
SPFH590</t>
  </si>
  <si>
    <t>43*31*94</t>
  </si>
  <si>
    <t>121*12*2.5</t>
  </si>
  <si>
    <t>H3-6805103</t>
  </si>
  <si>
    <t>上顶点</t>
  </si>
  <si>
    <t>冷镦件</t>
  </si>
  <si>
    <t>20#</t>
  </si>
  <si>
    <t>19*20*19</t>
  </si>
  <si>
    <t>冷镦</t>
  </si>
  <si>
    <t>SQDZ6901300</t>
  </si>
  <si>
    <t>右操作盘式调角器</t>
  </si>
  <si>
    <t>总成件</t>
  </si>
  <si>
    <t>82*33*82</t>
  </si>
  <si>
    <t>Q370C6</t>
  </si>
  <si>
    <t>M6</t>
  </si>
  <si>
    <r>
      <rPr>
        <sz val="10"/>
        <color theme="1"/>
        <rFont val="宋体"/>
        <family val="3"/>
        <charset val="134"/>
      </rPr>
      <t>零件描述</t>
    </r>
  </si>
  <si>
    <r>
      <rPr>
        <sz val="11"/>
        <color theme="1"/>
        <rFont val="宋体"/>
        <family val="3"/>
        <charset val="134"/>
      </rPr>
      <t>图纸号</t>
    </r>
  </si>
  <si>
    <r>
      <rPr>
        <sz val="11"/>
        <color theme="1"/>
        <rFont val="宋体"/>
        <family val="3"/>
        <charset val="134"/>
      </rPr>
      <t>图纸版本</t>
    </r>
  </si>
  <si>
    <r>
      <rPr>
        <sz val="11"/>
        <color theme="1"/>
        <rFont val="宋体"/>
        <family val="3"/>
        <charset val="134"/>
      </rPr>
      <t>沿用件</t>
    </r>
    <r>
      <rPr>
        <sz val="11"/>
        <color theme="1"/>
        <rFont val="Arial"/>
        <family val="2"/>
      </rPr>
      <t xml:space="preserve">            Y/N</t>
    </r>
  </si>
  <si>
    <r>
      <rPr>
        <sz val="11"/>
        <color theme="1"/>
        <rFont val="宋体"/>
        <family val="3"/>
        <charset val="134"/>
      </rPr>
      <t>零件类别</t>
    </r>
  </si>
  <si>
    <r>
      <rPr>
        <sz val="11"/>
        <color theme="1"/>
        <rFont val="宋体"/>
        <family val="3"/>
        <charset val="134"/>
      </rPr>
      <t>备注</t>
    </r>
  </si>
  <si>
    <t>t=1.5mm</t>
  </si>
  <si>
    <t>折弯</t>
  </si>
  <si>
    <t>109*48*5</t>
  </si>
  <si>
    <t xml:space="preserve"> </t>
  </si>
  <si>
    <t>SHT0001103</t>
  </si>
  <si>
    <t>38*30*3</t>
  </si>
  <si>
    <t>61*20*2</t>
  </si>
  <si>
    <t>连接底支架与靠背</t>
  </si>
  <si>
    <t>t=2.5</t>
  </si>
  <si>
    <t>150*32*137</t>
  </si>
  <si>
    <t>174*156*2.5</t>
  </si>
  <si>
    <t>福田G3</t>
  </si>
  <si>
    <t>机加件</t>
  </si>
  <si>
    <t>φ11*19</t>
  </si>
  <si>
    <t>机加</t>
  </si>
  <si>
    <t>一汽轻卡</t>
  </si>
  <si>
    <t>BAS0000017</t>
  </si>
  <si>
    <t>DC01 0.5</t>
  </si>
  <si>
    <t>20*3.5*20</t>
  </si>
  <si>
    <t>钣金</t>
  </si>
  <si>
    <t>85*70*34</t>
  </si>
  <si>
    <t>195*34*5</t>
  </si>
  <si>
    <t>φ5</t>
  </si>
  <si>
    <t>φ5*257</t>
  </si>
  <si>
    <t>φ8</t>
  </si>
  <si>
    <t>228*92*71</t>
  </si>
  <si>
    <t>387*68*22</t>
  </si>
  <si>
    <t>7*276*24</t>
  </si>
  <si>
    <t>84*367*17</t>
  </si>
  <si>
    <t>5*324*36</t>
  </si>
  <si>
    <t>设计图示</t>
  </si>
  <si>
    <t>座垫泡沫本体</t>
  </si>
  <si>
    <t>8损耗</t>
  </si>
  <si>
    <t>GB/T699</t>
  </si>
  <si>
    <t>增加涡簧、限位</t>
  </si>
  <si>
    <t>总成类</t>
  </si>
  <si>
    <t>177*74*244</t>
  </si>
  <si>
    <t>M4-6905111</t>
  </si>
  <si>
    <t>副司机主边调角器手柄钣金件</t>
  </si>
  <si>
    <t>新状态</t>
  </si>
  <si>
    <t>Q/BQB301</t>
  </si>
  <si>
    <t>107*17*83</t>
  </si>
  <si>
    <t>133*24*3</t>
  </si>
  <si>
    <t>增加限位</t>
  </si>
  <si>
    <t>SPCC</t>
  </si>
  <si>
    <t>98*53*159</t>
  </si>
  <si>
    <t>H3-6805102</t>
  </si>
  <si>
    <t>主边调角器外侧板</t>
  </si>
  <si>
    <t>177.5*98*5</t>
  </si>
  <si>
    <t>新开</t>
  </si>
  <si>
    <t>SPFH440</t>
  </si>
  <si>
    <t>18*48*15</t>
  </si>
  <si>
    <t>57*16*3</t>
  </si>
  <si>
    <t>117*26*193</t>
  </si>
  <si>
    <t>SQDZ6905312</t>
  </si>
  <si>
    <t>副司机调角器左靠背板</t>
  </si>
  <si>
    <t>117*18*193</t>
  </si>
  <si>
    <t>202.6*88*3</t>
  </si>
  <si>
    <t>30*23*39</t>
  </si>
  <si>
    <t>46*35*3</t>
  </si>
  <si>
    <t>SQDZ6801300</t>
  </si>
  <si>
    <t>左操作盘式调角器</t>
  </si>
  <si>
    <t>借用陕汽</t>
  </si>
  <si>
    <t>组件</t>
  </si>
  <si>
    <t>82*34*83</t>
  </si>
  <si>
    <t>M4-6805112</t>
  </si>
  <si>
    <t>调角器罩壳固定钣金件</t>
  </si>
  <si>
    <t>15*12*12</t>
  </si>
  <si>
    <t>26*12*2</t>
  </si>
  <si>
    <t>X5000S</t>
  </si>
  <si>
    <t>65Mn</t>
  </si>
  <si>
    <t>93*12*103</t>
  </si>
  <si>
    <t>皂化</t>
  </si>
  <si>
    <t>轮廓尺寸(长*宽*高)</t>
  </si>
  <si>
    <t>设计重量（Kg）</t>
  </si>
  <si>
    <t>数量</t>
  </si>
  <si>
    <t>SHT0014939</t>
  </si>
  <si>
    <t>SHT0012990</t>
  </si>
  <si>
    <t>SHT0013905</t>
  </si>
  <si>
    <t>副驾焊接总成</t>
  </si>
  <si>
    <t>SHT0012225</t>
  </si>
  <si>
    <t>头枕主体管</t>
  </si>
  <si>
    <t>借用重汽2.0平台</t>
  </si>
  <si>
    <t xml:space="preserve">Q195  
</t>
  </si>
  <si>
    <t>Φ20×1.5</t>
  </si>
  <si>
    <t>GB/T 700</t>
  </si>
  <si>
    <t>23*283*196</t>
  </si>
  <si>
    <t>1.0平台</t>
  </si>
  <si>
    <t>板材</t>
  </si>
  <si>
    <t xml:space="preserve"> t=2.0</t>
  </si>
  <si>
    <t>管材</t>
  </si>
  <si>
    <t>Φ25×1.5</t>
  </si>
  <si>
    <t>118*504*600</t>
  </si>
  <si>
    <t>BFA0000775</t>
  </si>
  <si>
    <t>紧固件</t>
  </si>
  <si>
    <t xml:space="preserve">φ20 </t>
  </si>
  <si>
    <t>20*21*20</t>
  </si>
  <si>
    <t xml:space="preserve">φ6 </t>
  </si>
  <si>
    <t>SHT0001789</t>
  </si>
  <si>
    <t xml:space="preserve">Q235 </t>
  </si>
  <si>
    <t>Φ6</t>
  </si>
  <si>
    <t>∅6-GB/T 342             Q235-GB/T 700</t>
  </si>
  <si>
    <t>6*6*59</t>
  </si>
  <si>
    <t>T712</t>
  </si>
  <si>
    <t>25*371*25</t>
  </si>
  <si>
    <t>Φ8</t>
  </si>
  <si>
    <t>∅8-GB/T 342             Q235-GB/T 700</t>
  </si>
  <si>
    <t>165*97*197</t>
  </si>
  <si>
    <t>拍扁后对称</t>
  </si>
  <si>
    <t>88*29*338</t>
  </si>
  <si>
    <t>副边内衬</t>
  </si>
  <si>
    <t>50*296*101</t>
  </si>
  <si>
    <t>BFA0000087</t>
  </si>
  <si>
    <t>19*8*17</t>
  </si>
  <si>
    <t>J6G</t>
  </si>
  <si>
    <t xml:space="preserve">                          解放J6G旋转前座总成EBOM清单                          </t>
  </si>
  <si>
    <t>2022.05.09</t>
  </si>
  <si>
    <t>SHT0015946（6800010GH13-C00）</t>
  </si>
  <si>
    <t>旋转副驾</t>
  </si>
  <si>
    <t>SHT0016141（6900010JH13-C00）</t>
  </si>
  <si>
    <t>GH13基础上取消旋转功能、其余不变。</t>
  </si>
  <si>
    <t>SHT0015972</t>
  </si>
  <si>
    <t>副驾驶员靠背面套总成</t>
  </si>
  <si>
    <t>与主驾区分</t>
  </si>
  <si>
    <t>造型部门</t>
  </si>
  <si>
    <t>SHT0015956</t>
  </si>
  <si>
    <t>后连接支架</t>
  </si>
  <si>
    <t>与前连接支架统一</t>
  </si>
  <si>
    <t>BCL0010006</t>
  </si>
  <si>
    <t>气管卡扣（2*4mm）</t>
  </si>
  <si>
    <t>气路模块反馈</t>
  </si>
  <si>
    <t>邮件输入</t>
  </si>
  <si>
    <t>BPC0000020</t>
  </si>
  <si>
    <t xml:space="preserve">气管防护波纹管 </t>
  </si>
  <si>
    <t>6800010GH13-C00</t>
  </si>
  <si>
    <t>靠背骨架、调角器更改</t>
  </si>
  <si>
    <t>商务要求</t>
  </si>
  <si>
    <t>满足生成改为双锁止</t>
  </si>
  <si>
    <t>SHT0016125</t>
  </si>
  <si>
    <t>滑轨与转盘连接梁焊接总成</t>
  </si>
  <si>
    <t>工艺更改</t>
  </si>
  <si>
    <t>SHT0016126</t>
  </si>
  <si>
    <t>转盘与底支架连接梁焊接总成</t>
  </si>
  <si>
    <t>SHT0016127</t>
  </si>
  <si>
    <t>副驾调角器右罩壳</t>
  </si>
  <si>
    <t>SHT0016140</t>
  </si>
  <si>
    <t>左旋气动转盘总成</t>
  </si>
  <si>
    <t>SHT0015620拆分成三部分</t>
  </si>
  <si>
    <t>SHT0015146</t>
  </si>
  <si>
    <t>转盘解锁气缸总成</t>
  </si>
  <si>
    <t>BFA0010037</t>
  </si>
  <si>
    <t>内梅花盘头三角牙自攻螺钉</t>
  </si>
  <si>
    <t>SHT0016141</t>
  </si>
  <si>
    <t>前座座椅总成总成EBOM</t>
  </si>
  <si>
    <t>6900010JH13-C00</t>
  </si>
  <si>
    <t>SHT0015946</t>
  </si>
  <si>
    <t>J6L自卸车</t>
  </si>
  <si>
    <t>滑轨副驾</t>
  </si>
  <si>
    <r>
      <rPr>
        <sz val="14"/>
        <color theme="1"/>
        <rFont val="宋体"/>
        <family val="3"/>
        <charset val="134"/>
      </rPr>
      <t>沿用件</t>
    </r>
    <r>
      <rPr>
        <sz val="14"/>
        <color theme="1"/>
        <rFont val="Arial"/>
        <family val="2"/>
      </rPr>
      <t xml:space="preserve">            Y/N</t>
    </r>
  </si>
  <si>
    <r>
      <rPr>
        <sz val="14"/>
        <rFont val="宋体"/>
        <family val="3"/>
        <charset val="134"/>
      </rPr>
      <t>涂装面积
（m</t>
    </r>
    <r>
      <rPr>
        <vertAlign val="superscript"/>
        <sz val="14"/>
        <rFont val="宋体"/>
        <family val="3"/>
        <charset val="134"/>
      </rPr>
      <t>2</t>
    </r>
    <r>
      <rPr>
        <sz val="14"/>
        <rFont val="宋体"/>
        <family val="3"/>
        <charset val="134"/>
      </rPr>
      <t>）</t>
    </r>
  </si>
  <si>
    <t>旋转前座总成</t>
  </si>
  <si>
    <t>装配总成</t>
  </si>
  <si>
    <t>600*523*1200</t>
  </si>
  <si>
    <t>座椅组装车间</t>
  </si>
  <si>
    <t>SHT0015889</t>
  </si>
  <si>
    <t>靠背总成</t>
  </si>
  <si>
    <t>汕德卡</t>
  </si>
  <si>
    <t>SHT0012236</t>
  </si>
  <si>
    <t>2.0高头枕，带安全带，无扶手、有侧翼支撑钢丝</t>
  </si>
  <si>
    <t>SHT0012224</t>
  </si>
  <si>
    <t>焊接总成件</t>
  </si>
  <si>
    <t>新强力</t>
  </si>
  <si>
    <t>机械腰托、无安全带、无扶手</t>
  </si>
  <si>
    <t>SHT0012992</t>
  </si>
  <si>
    <t>50kg/m³</t>
  </si>
  <si>
    <t>SHT0001666</t>
  </si>
  <si>
    <t>SQX3000-6905190</t>
  </si>
  <si>
    <t>副驾驶调角器总成</t>
  </si>
  <si>
    <t>SQX3000-6805190</t>
  </si>
  <si>
    <t>495*128*186</t>
  </si>
  <si>
    <t>2.0平台</t>
  </si>
  <si>
    <t>焊接车间</t>
  </si>
  <si>
    <t>8</t>
  </si>
  <si>
    <t>弹垫圈</t>
  </si>
  <si>
    <t>SHT0015890</t>
  </si>
  <si>
    <t>座垫总成</t>
  </si>
  <si>
    <t>低配+通风加热</t>
  </si>
  <si>
    <t>SHT0015945</t>
  </si>
  <si>
    <t>坐垫面套总成</t>
  </si>
  <si>
    <t>缝纫总成件</t>
  </si>
  <si>
    <t>SHT0012340</t>
  </si>
  <si>
    <t>主驾驶座垫泡沫总成</t>
  </si>
  <si>
    <t>55kg/m³</t>
  </si>
  <si>
    <t>低成本</t>
  </si>
  <si>
    <t>SHT0014598</t>
  </si>
  <si>
    <t>坐盆总成</t>
  </si>
  <si>
    <t>一个固定点</t>
  </si>
  <si>
    <t>SQX3000-6901100</t>
  </si>
  <si>
    <t>黄骅市长生汽车灯镜有限公司</t>
  </si>
  <si>
    <t>H3</t>
  </si>
  <si>
    <t>M6*12</t>
  </si>
  <si>
    <t>SHT0015948</t>
  </si>
  <si>
    <t>副驾调角器左罩壳</t>
  </si>
  <si>
    <t>黑色、锁扣避让</t>
  </si>
  <si>
    <t>SHT0014561</t>
  </si>
  <si>
    <t>pp+t30</t>
  </si>
  <si>
    <t>海荣</t>
  </si>
  <si>
    <t>SHT0012134基础上更改为黑色</t>
  </si>
  <si>
    <t>H5-6806002</t>
  </si>
  <si>
    <t>TP30</t>
  </si>
  <si>
    <t>冲孔</t>
  </si>
  <si>
    <t>SHT0015949</t>
  </si>
  <si>
    <t>SHT0012134基础上黑色、速降开关、调角手柄、无安全带避让孔</t>
  </si>
  <si>
    <t>注塑车间</t>
  </si>
  <si>
    <t>SHT0014599</t>
  </si>
  <si>
    <t>座垫前部罩壳</t>
  </si>
  <si>
    <t>H4A-6806003</t>
  </si>
  <si>
    <t>H6</t>
  </si>
  <si>
    <t>BSP0010020</t>
  </si>
  <si>
    <t>罩壳弹簧卡子</t>
  </si>
  <si>
    <t>固定前罩壳</t>
  </si>
  <si>
    <t>非标件</t>
  </si>
  <si>
    <t>0.001</t>
  </si>
  <si>
    <t>镀白锌</t>
  </si>
  <si>
    <t>上海纳特汽车标准件有限公司</t>
  </si>
  <si>
    <t>H4</t>
  </si>
  <si>
    <t>SHT0010983</t>
  </si>
  <si>
    <t>调角器手柄</t>
  </si>
  <si>
    <t>ABS+PC</t>
  </si>
  <si>
    <t>110*33*124</t>
  </si>
  <si>
    <t>旗锐/隆润</t>
  </si>
  <si>
    <t>泉州福兴塑料五金有限公司</t>
  </si>
  <si>
    <t>SHT0015953</t>
  </si>
  <si>
    <t>座框装配总成</t>
  </si>
  <si>
    <t>骨架组装车间</t>
  </si>
  <si>
    <t>SHT0001973</t>
  </si>
  <si>
    <t>H5-6801110</t>
  </si>
  <si>
    <t>滑块儿</t>
  </si>
  <si>
    <t>Q01</t>
  </si>
  <si>
    <t>pps6345A4HD9050</t>
  </si>
  <si>
    <t>51.5*13*11.5</t>
  </si>
  <si>
    <t>注塑</t>
  </si>
  <si>
    <t>2%损耗</t>
  </si>
  <si>
    <t>BFA0010096</t>
  </si>
  <si>
    <t>全钢大帽抽芯铆钉</t>
  </si>
  <si>
    <t>4.8×16-16固定座盆滑块</t>
  </si>
  <si>
    <t>钢</t>
  </si>
  <si>
    <t>GB/T 12618.2</t>
  </si>
  <si>
    <t>16*16*20</t>
  </si>
  <si>
    <t>上锐</t>
  </si>
  <si>
    <t>SHT0016134</t>
  </si>
  <si>
    <t>座框电泳总成</t>
  </si>
  <si>
    <t>无仰角-J6L</t>
  </si>
  <si>
    <t>SHT0015954</t>
  </si>
  <si>
    <t>514*420*100</t>
  </si>
  <si>
    <t>电泳车间</t>
  </si>
  <si>
    <t>座框焊接总成</t>
  </si>
  <si>
    <t>SHT0012268</t>
  </si>
  <si>
    <t>左侧调角连接板焊接总成</t>
  </si>
  <si>
    <t>焊接件</t>
  </si>
  <si>
    <t>SQX3000-6805311</t>
  </si>
  <si>
    <t>191*35*85</t>
  </si>
  <si>
    <t>228*137*2.5</t>
  </si>
  <si>
    <t>黄骅鑫昌</t>
  </si>
  <si>
    <t>Q37110</t>
  </si>
  <si>
    <t>焊接方螺母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</si>
  <si>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</si>
  <si>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</si>
  <si>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</si>
  <si>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</si>
  <si>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</si>
  <si>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</si>
  <si>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</si>
  <si>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</si>
  <si>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</si>
  <si>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</si>
  <si>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</si>
  <si>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228*150*2.5</t>
  </si>
  <si>
    <t>SHT0012267</t>
  </si>
  <si>
    <t>右侧调角连接板</t>
  </si>
  <si>
    <t>SQX3000-6805326</t>
  </si>
  <si>
    <t>SHT0001898</t>
  </si>
  <si>
    <t>SQX3000-6805319</t>
  </si>
  <si>
    <t>右侧边板</t>
  </si>
  <si>
    <t>SQX3000-6805337</t>
  </si>
  <si>
    <t>t=2-Q/BQB301
SPFH590-Q/BQB310</t>
  </si>
  <si>
    <t>472*53*20</t>
  </si>
  <si>
    <t>479*90*2</t>
  </si>
  <si>
    <t>黄骅市正祥车辆部件有限公司</t>
  </si>
  <si>
    <t>SHT0001903</t>
  </si>
  <si>
    <t>SQX3000-6805317</t>
  </si>
  <si>
    <t>左侧边板</t>
  </si>
  <si>
    <t>A2</t>
  </si>
  <si>
    <t>473*93*2</t>
  </si>
  <si>
    <t>SHT0001899</t>
  </si>
  <si>
    <t>SQX3000-6805318</t>
  </si>
  <si>
    <t>左滑块托架</t>
  </si>
  <si>
    <t>t=2-Q/BQB301
SAPH440-Q/BQB310</t>
  </si>
  <si>
    <t>49*32*24</t>
  </si>
  <si>
    <t>115*82*2</t>
  </si>
  <si>
    <t>黄骅市万昌五金制品有限公司</t>
  </si>
  <si>
    <t>SHT0001258</t>
  </si>
  <si>
    <t>H4B-6805319</t>
  </si>
  <si>
    <t>后横梁</t>
  </si>
  <si>
    <t>Φ17-GB/T702
20-GB/T699</t>
  </si>
  <si>
    <t>26*26*347</t>
  </si>
  <si>
    <t>弯管车间</t>
  </si>
  <si>
    <t>SHT0014563</t>
  </si>
  <si>
    <t>座框前横梁</t>
  </si>
  <si>
    <t>t2.0
SPFH590</t>
  </si>
  <si>
    <t>64*354*47</t>
  </si>
  <si>
    <t>355*132*2</t>
  </si>
  <si>
    <t>冲压车间</t>
  </si>
  <si>
    <t>SHT0014565</t>
  </si>
  <si>
    <t>阻尼调节机构支架</t>
  </si>
  <si>
    <t>22*74*38</t>
  </si>
  <si>
    <t>99*62*2</t>
  </si>
  <si>
    <t>SHT0014594</t>
  </si>
  <si>
    <t>前罩壳固定支架L</t>
  </si>
  <si>
    <t>t2.0
SAPH440</t>
  </si>
  <si>
    <t>34*30*59</t>
  </si>
  <si>
    <t>99*30*2</t>
  </si>
  <si>
    <t>BFA0000316</t>
  </si>
  <si>
    <t>Q37106</t>
  </si>
  <si>
    <t>北京浦东/上锐</t>
  </si>
  <si>
    <t>SHT0015145</t>
  </si>
  <si>
    <t>座框前横梁钢丝</t>
  </si>
  <si>
    <t>钢丝件</t>
  </si>
  <si>
    <t>Φ6
Q235</t>
  </si>
  <si>
    <t>GB/T 342
GB/T 700</t>
  </si>
  <si>
    <t>96*43*6</t>
  </si>
  <si>
    <t>SHT0015955</t>
  </si>
  <si>
    <t>前连接支架</t>
  </si>
  <si>
    <t xml:space="preserve"> Q235</t>
  </si>
  <si>
    <t xml:space="preserve"> GB/T 700</t>
  </si>
  <si>
    <t>62*335*52</t>
  </si>
  <si>
    <t>399*40*5</t>
  </si>
  <si>
    <t>SHT0014052</t>
  </si>
  <si>
    <t>X5000S滑轨总成</t>
  </si>
  <si>
    <t>设计位置向前115mm,行程230mm</t>
  </si>
  <si>
    <t>SHT0014733</t>
  </si>
  <si>
    <t>475*257*48</t>
  </si>
  <si>
    <t>伟士通/鑫荣飞</t>
  </si>
  <si>
    <t>SHT0016142</t>
  </si>
  <si>
    <t>连接支架总成</t>
  </si>
  <si>
    <t>340*282*80</t>
  </si>
  <si>
    <t>SHT0016143</t>
  </si>
  <si>
    <t>连接支架横板</t>
  </si>
  <si>
    <t>52*268*76</t>
  </si>
  <si>
    <t>268*175*2</t>
  </si>
  <si>
    <t>SHT0016144</t>
  </si>
  <si>
    <t>连接支架纵板</t>
  </si>
  <si>
    <t>340*51*80</t>
  </si>
  <si>
    <t>340*177*2</t>
  </si>
  <si>
    <t>BFA0010062</t>
  </si>
  <si>
    <t>GB/T 13681-1992</t>
  </si>
  <si>
    <t>SHT0015957</t>
  </si>
  <si>
    <t>滑轨与转盘连接梁电泳总成</t>
  </si>
  <si>
    <t>360*20*22</t>
  </si>
  <si>
    <t>SHT0015958</t>
  </si>
  <si>
    <t>滑轨与转盘连接梁</t>
  </si>
  <si>
    <t>SAPH440 t=3</t>
  </si>
  <si>
    <t>388*84*3</t>
  </si>
  <si>
    <t>M3000-H</t>
  </si>
  <si>
    <t>SHT0002319</t>
  </si>
  <si>
    <t>SQXM3000-6805834</t>
  </si>
  <si>
    <t>支撑块</t>
  </si>
  <si>
    <t>轴类</t>
  </si>
  <si>
    <t>35#</t>
  </si>
  <si>
    <t>15*15*16</t>
  </si>
  <si>
    <t>黄骅市创合五金制品有限公司</t>
  </si>
  <si>
    <t>模块</t>
  </si>
  <si>
    <t>副驾使用</t>
  </si>
  <si>
    <t>安路普自制</t>
  </si>
  <si>
    <t>上锐(常州)供应链管理有限公司</t>
  </si>
  <si>
    <t>SHT0015959</t>
  </si>
  <si>
    <t>转盘与底支架连接梁电泳总成</t>
  </si>
  <si>
    <t>SHT0015960</t>
  </si>
  <si>
    <t>转盘与底支架连接梁</t>
  </si>
  <si>
    <t>374*83*3</t>
  </si>
  <si>
    <t>SHT0015961</t>
  </si>
  <si>
    <t>转盘开关气路总成</t>
  </si>
  <si>
    <t>Q218B0816</t>
  </si>
  <si>
    <t>内六角螺栓</t>
  </si>
  <si>
    <t>M8*16</t>
  </si>
  <si>
    <t>∅12*28</t>
  </si>
  <si>
    <t>发黑</t>
  </si>
  <si>
    <t>北京浦东三浦标准件有限公司</t>
  </si>
  <si>
    <t>固定罩壳、腰托开关、通风加热底座</t>
  </si>
  <si>
    <t>镀锌</t>
  </si>
  <si>
    <t>沈阳晋和鑫瑞五金有限公司/西德宝（潍坊）五金工具有限公</t>
  </si>
  <si>
    <t>34</t>
  </si>
  <si>
    <t>H4681010095A0</t>
  </si>
  <si>
    <t>3.2×7</t>
  </si>
  <si>
    <t>PA66</t>
  </si>
  <si>
    <t>20*15*15</t>
  </si>
  <si>
    <t>北京瑞隆祥模具有限公司</t>
  </si>
  <si>
    <t>1000mm</t>
  </si>
  <si>
    <t>河北宏广橡塑金属制品有限公司</t>
  </si>
  <si>
    <t>D04</t>
  </si>
  <si>
    <t>BPC0000079</t>
  </si>
  <si>
    <t>过渡接头总成</t>
  </si>
  <si>
    <t>福士汽车零部件（济南）有限公</t>
  </si>
  <si>
    <t>D03</t>
  </si>
  <si>
    <t>SHT0002359</t>
  </si>
  <si>
    <t>86008104 7500</t>
  </si>
  <si>
    <t>固定螺母</t>
  </si>
  <si>
    <t>SHT0015962</t>
  </si>
  <si>
    <t>底座焊接总成</t>
  </si>
  <si>
    <t>SHT0014477</t>
  </si>
  <si>
    <t>348*108*350</t>
  </si>
  <si>
    <t>SHT0014478</t>
  </si>
  <si>
    <t>底座前板</t>
  </si>
  <si>
    <t>10*350*78</t>
  </si>
  <si>
    <t>411*179*2</t>
  </si>
  <si>
    <t>SHT0014479</t>
  </si>
  <si>
    <t>底座后板</t>
  </si>
  <si>
    <t>12*309*32</t>
  </si>
  <si>
    <t>411*156*2</t>
  </si>
  <si>
    <t>SHT0014480</t>
  </si>
  <si>
    <t>底座左板</t>
  </si>
  <si>
    <t>348*108*85</t>
  </si>
  <si>
    <t>341*159*2</t>
  </si>
  <si>
    <t>SHT0014481</t>
  </si>
  <si>
    <t>底座右板</t>
  </si>
  <si>
    <t>337*159*2</t>
  </si>
  <si>
    <t>建昌/佳奥</t>
  </si>
  <si>
    <t>实物重量kg</t>
  </si>
  <si>
    <t>副驾驶员靠背骨架焊接总成</t>
  </si>
  <si>
    <t>重汽无扶手</t>
  </si>
  <si>
    <t>E</t>
  </si>
  <si>
    <t>510*860*137</t>
  </si>
  <si>
    <t xml:space="preserve">Q195  </t>
  </si>
  <si>
    <t>VAVE</t>
  </si>
  <si>
    <t>250*10*2</t>
  </si>
  <si>
    <t>SHT0012972</t>
  </si>
  <si>
    <t>副驾驶靠背钢管骨架</t>
  </si>
  <si>
    <t>Φ25×2.0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</si>
  <si>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</si>
  <si>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</si>
  <si>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</si>
  <si>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</si>
  <si>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</si>
  <si>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</si>
  <si>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SAPH440</t>
  </si>
  <si>
    <t xml:space="preserve"> t=3.0</t>
  </si>
  <si>
    <t>3</t>
  </si>
  <si>
    <t>H4681010714A0</t>
  </si>
  <si>
    <t>7/16</t>
  </si>
  <si>
    <t>H5</t>
  </si>
  <si>
    <t>SHT0001928</t>
  </si>
  <si>
    <t xml:space="preserve">N </t>
  </si>
  <si>
    <t xml:space="preserve">Y </t>
  </si>
  <si>
    <t>Φ25×2</t>
  </si>
  <si>
    <t>SHT0001933</t>
  </si>
  <si>
    <t>H5-6802115</t>
  </si>
  <si>
    <t>靠背钢管下横管</t>
  </si>
  <si>
    <t>SHT0012383</t>
  </si>
  <si>
    <t>左侧主板焊接组件</t>
  </si>
  <si>
    <t>364*138*47</t>
  </si>
  <si>
    <t>SHT0012385</t>
  </si>
  <si>
    <t>侧翼支撑上安装钢丝</t>
  </si>
  <si>
    <t>ea</t>
  </si>
  <si>
    <t xml:space="preserve">Q235   </t>
  </si>
  <si>
    <t>SHT0001934</t>
  </si>
  <si>
    <t>H5-6802109</t>
  </si>
  <si>
    <t>左侧主板总成</t>
  </si>
  <si>
    <t>365*99*30</t>
  </si>
  <si>
    <t>成卓</t>
  </si>
  <si>
    <t>H5-6802110</t>
  </si>
  <si>
    <t>靠背左侧主钣</t>
  </si>
  <si>
    <t xml:space="preserve">SPFH590 </t>
  </si>
  <si>
    <t xml:space="preserve">  t=2.0</t>
  </si>
  <si>
    <t>点焊螺母</t>
  </si>
  <si>
    <t>SHT0012384</t>
  </si>
  <si>
    <t>右侧主板焊接组件</t>
  </si>
  <si>
    <t>海兴中盛</t>
  </si>
  <si>
    <t>SHT0001936</t>
  </si>
  <si>
    <t>H5-6802111</t>
  </si>
  <si>
    <t>右主板总成</t>
  </si>
  <si>
    <t>H5-6802112</t>
  </si>
  <si>
    <t>靠背右侧主钣</t>
  </si>
  <si>
    <t xml:space="preserve">SPFH590  </t>
  </si>
  <si>
    <t>M10点焊螺母</t>
  </si>
  <si>
    <t>SHT0013858</t>
  </si>
  <si>
    <t>副驾驶员上安全带导向钢丝</t>
  </si>
  <si>
    <t>圆钢Q235</t>
  </si>
  <si>
    <t>⌀6</t>
  </si>
  <si>
    <t>24*451*76</t>
  </si>
  <si>
    <t>SHT0013859</t>
  </si>
  <si>
    <t>副驾驶员中间安全带导向钢丝</t>
  </si>
  <si>
    <t>91*71*285</t>
  </si>
  <si>
    <t>SHT0014491</t>
  </si>
  <si>
    <t>副驾驶员下安全带导向钢丝</t>
  </si>
  <si>
    <t>SHT0013860</t>
  </si>
  <si>
    <t>65*258*98</t>
  </si>
  <si>
    <t xml:space="preserve">        中文名称</t>
  </si>
  <si>
    <t>靠背泡沫总成（无通风+无扶手）</t>
  </si>
  <si>
    <r>
      <rPr>
        <sz val="10"/>
        <rFont val="宋体"/>
        <family val="3"/>
        <charset val="134"/>
      </rPr>
      <t>A</t>
    </r>
    <r>
      <rPr>
        <sz val="10"/>
        <rFont val="宋体"/>
        <family val="3"/>
        <charset val="134"/>
      </rPr>
      <t>SSY</t>
    </r>
  </si>
  <si>
    <t>244*544*892</t>
  </si>
  <si>
    <t>SHT0014631</t>
  </si>
  <si>
    <t>靠背泡沫本体（无通风+无扶手）</t>
  </si>
  <si>
    <t>8%损耗</t>
  </si>
  <si>
    <t>SQX3000-6801202</t>
  </si>
  <si>
    <t>65#</t>
  </si>
  <si>
    <t>7*237*2</t>
  </si>
  <si>
    <t>泰行</t>
  </si>
  <si>
    <t>8.56*253.6*72</t>
  </si>
  <si>
    <t>SHT0012749</t>
  </si>
  <si>
    <t>88*266*434</t>
  </si>
  <si>
    <t>SHT0015331</t>
  </si>
  <si>
    <t>左侧翼无纺布</t>
  </si>
  <si>
    <t>无纺布</t>
  </si>
  <si>
    <t>黄骅市建昌塑料制品有限公司</t>
  </si>
  <si>
    <t>SHT0015395</t>
  </si>
  <si>
    <t>右侧翼无纺布</t>
  </si>
  <si>
    <t>金蝶代码</t>
  </si>
  <si>
    <t>工序/供应商</t>
  </si>
  <si>
    <t>503*128*186</t>
  </si>
  <si>
    <t>SQX3000-6905120</t>
  </si>
  <si>
    <t>主边调角器总成</t>
  </si>
  <si>
    <t>128*186*500</t>
  </si>
  <si>
    <t>SHT0014637</t>
  </si>
  <si>
    <t>连动杆</t>
  </si>
  <si>
    <t>杆件</t>
  </si>
  <si>
    <t>EA</t>
  </si>
  <si>
    <t xml:space="preserve">A </t>
  </si>
  <si>
    <t>加工管件</t>
  </si>
  <si>
    <t>1-GB/T708  
  Q235-GB/T700</t>
  </si>
  <si>
    <t>无锡全盛安仁机械有限公司</t>
  </si>
  <si>
    <t>SHT0014636</t>
  </si>
  <si>
    <t>右圆盘总成</t>
  </si>
  <si>
    <t>采购核心件</t>
  </si>
  <si>
    <t>核心件</t>
  </si>
  <si>
    <t>SHT0001994</t>
  </si>
  <si>
    <t>调角器右下连接板总成电泳</t>
  </si>
  <si>
    <t>电泳总成件</t>
  </si>
  <si>
    <t>SHT0001959</t>
  </si>
  <si>
    <t>调角器右下连接板总成</t>
  </si>
  <si>
    <t>SHT0001950</t>
  </si>
  <si>
    <t>SQX3000-6805103</t>
  </si>
  <si>
    <t>调角器右下连接板</t>
  </si>
  <si>
    <t>SPFH590
t=3.0</t>
  </si>
  <si>
    <t>3.0-Q/BQB 301
SPFH590-Q/BQB 310</t>
  </si>
  <si>
    <t>140*26*133</t>
  </si>
  <si>
    <t>SHT0001086</t>
  </si>
  <si>
    <t>H4B-6805114</t>
  </si>
  <si>
    <t>涡簧右固定片</t>
  </si>
  <si>
    <t>Q235
t=3.0</t>
  </si>
  <si>
    <t>3.0-GB/T 708
Q235-GB/T 11253</t>
  </si>
  <si>
    <t>24*33*17</t>
  </si>
  <si>
    <t>万昌五金</t>
  </si>
  <si>
    <t>SHT0001082</t>
  </si>
  <si>
    <t>H4B-6805110</t>
  </si>
  <si>
    <t>塑料件固定片</t>
  </si>
  <si>
    <t>Q235
t=2.0</t>
  </si>
  <si>
    <r>
      <rPr>
        <sz val="12"/>
        <rFont val="宋体"/>
        <family val="3"/>
        <charset val="134"/>
        <scheme val="minor"/>
      </rPr>
      <t>2.0</t>
    </r>
    <r>
      <rPr>
        <sz val="12"/>
        <rFont val="宋体"/>
        <family val="3"/>
        <charset val="134"/>
      </rPr>
      <t>-GB/T 708
Q235-GB/T 11253</t>
    </r>
  </si>
  <si>
    <t>22*12*13</t>
  </si>
  <si>
    <t>再兴</t>
  </si>
  <si>
    <t>SHT0001995</t>
  </si>
  <si>
    <t>调角器右上连接板总成电泳</t>
  </si>
  <si>
    <t>SQX3000-6805122</t>
  </si>
  <si>
    <t>95*24*132</t>
  </si>
  <si>
    <t>SHT0001960</t>
  </si>
  <si>
    <t>调角器右上连接板总成</t>
  </si>
  <si>
    <t>SHT0001020</t>
  </si>
  <si>
    <t>SQX3000-6805104</t>
  </si>
  <si>
    <t>调角器右上连接板</t>
  </si>
  <si>
    <t>95*8*132</t>
  </si>
  <si>
    <t>黄骅市成卓汽车部件厂</t>
  </si>
  <si>
    <t>SHT0001007</t>
  </si>
  <si>
    <r>
      <rPr>
        <sz val="12"/>
        <rFont val="宋体"/>
        <family val="3"/>
        <charset val="134"/>
        <scheme val="minor"/>
      </rPr>
      <t>H</t>
    </r>
    <r>
      <rPr>
        <sz val="12"/>
        <rFont val="宋体"/>
        <family val="3"/>
        <charset val="134"/>
      </rPr>
      <t>4A-6805104</t>
    </r>
  </si>
  <si>
    <t>角度限位片</t>
  </si>
  <si>
    <t>SAPH440
t=3.0</t>
  </si>
  <si>
    <t>3.0-Q/BQB 301
SAPH440-Q/BQB 310</t>
  </si>
  <si>
    <t>18*20*15</t>
  </si>
  <si>
    <t>SCS0004794</t>
  </si>
  <si>
    <t>B406805215</t>
  </si>
  <si>
    <t>50*18*30</t>
  </si>
  <si>
    <t>SHT0001005</t>
  </si>
  <si>
    <t>H4B-6805108</t>
  </si>
  <si>
    <t>涡簧</t>
  </si>
  <si>
    <t>板簧</t>
  </si>
  <si>
    <t>65Mn
t=2.0</t>
  </si>
  <si>
    <t>2.0-GB/T 342
65Mn-GB/T 4357</t>
  </si>
  <si>
    <t>96*7*80</t>
  </si>
  <si>
    <t>江苏万金</t>
  </si>
  <si>
    <t>SHT0002735</t>
  </si>
  <si>
    <t>调角器解锁把手电泳</t>
  </si>
  <si>
    <t>电泳件</t>
  </si>
  <si>
    <t>H4A-6905112</t>
  </si>
  <si>
    <r>
      <rPr>
        <sz val="12"/>
        <rFont val="宋体"/>
        <family val="3"/>
        <charset val="134"/>
        <scheme val="minor"/>
      </rPr>
      <t>t=2.5</t>
    </r>
    <r>
      <rPr>
        <sz val="12"/>
        <rFont val="宋体"/>
        <family val="3"/>
        <charset val="134"/>
      </rPr>
      <t>-GB/T 708
SPFH590-GB/T 11253</t>
    </r>
  </si>
  <si>
    <t>70*20*36</t>
  </si>
  <si>
    <t>SHT0010721</t>
  </si>
  <si>
    <t>调角器解锁把手</t>
  </si>
  <si>
    <t>SPFH590
t=2.5</t>
  </si>
  <si>
    <t>万昌五金/沧州智凯</t>
  </si>
  <si>
    <t>SQX3000-6905125</t>
  </si>
  <si>
    <t>副边调角器总成</t>
  </si>
  <si>
    <t>39*186*128</t>
  </si>
  <si>
    <t>SHT0014635</t>
  </si>
  <si>
    <t>左圆盘总成</t>
  </si>
  <si>
    <t>SHT0001996</t>
  </si>
  <si>
    <t>调角器左下连接板总成电泳</t>
  </si>
  <si>
    <t>SHT0001957</t>
  </si>
  <si>
    <t>调角器左下连接板总成</t>
  </si>
  <si>
    <t>SHT0001945</t>
  </si>
  <si>
    <t>SQX3000-6805101</t>
  </si>
  <si>
    <t>调角器左下连接板</t>
  </si>
  <si>
    <t>SHT0001087</t>
  </si>
  <si>
    <t>H4B-6805115</t>
  </si>
  <si>
    <t>涡簧左固定片</t>
  </si>
  <si>
    <t>SHT0001997</t>
  </si>
  <si>
    <t>调角器左上连接板总成电泳</t>
  </si>
  <si>
    <t>SQX3000-6805121</t>
  </si>
  <si>
    <t>SHT0001958</t>
  </si>
  <si>
    <t>调角器左上连接板总成</t>
  </si>
  <si>
    <t>SHT0001022</t>
  </si>
  <si>
    <t>SQX3000-6805102</t>
  </si>
  <si>
    <t>调角器左上连接板</t>
  </si>
  <si>
    <t>H4A-6805104</t>
  </si>
  <si>
    <t>SHT0012344</t>
  </si>
  <si>
    <t>主驾驶座垫泡沫</t>
  </si>
  <si>
    <t>65#
Φ2.0</t>
  </si>
  <si>
    <r>
      <rPr>
        <b/>
        <sz val="10"/>
        <rFont val="宋体"/>
        <family val="3"/>
        <charset val="134"/>
      </rPr>
      <t>设计</t>
    </r>
    <r>
      <rPr>
        <b/>
        <sz val="10"/>
        <rFont val="Arial"/>
        <family val="2"/>
      </rPr>
      <t>:</t>
    </r>
  </si>
  <si>
    <t>转盘开关气路总成BOM</t>
  </si>
  <si>
    <r>
      <rPr>
        <b/>
        <sz val="10"/>
        <rFont val="宋体"/>
        <family val="3"/>
        <charset val="134"/>
      </rPr>
      <t>批准</t>
    </r>
    <r>
      <rPr>
        <b/>
        <sz val="10"/>
        <rFont val="Arial"/>
        <family val="2"/>
      </rPr>
      <t xml:space="preserve">: </t>
    </r>
  </si>
  <si>
    <t>版本：</t>
  </si>
  <si>
    <t>说明：仅成本核算使用</t>
  </si>
  <si>
    <t>轮廓尺寸
(长*宽*高/mm)</t>
  </si>
  <si>
    <t>自制/外购</t>
  </si>
  <si>
    <t>√</t>
  </si>
  <si>
    <t>自制</t>
  </si>
  <si>
    <t>BPC0010219</t>
  </si>
  <si>
    <t>翘板速降阀分总成</t>
  </si>
  <si>
    <t>SHT0002211</t>
  </si>
  <si>
    <t>消 音 片</t>
  </si>
  <si>
    <t>铜铸件</t>
  </si>
  <si>
    <t>铜粉末冶金</t>
  </si>
  <si>
    <t>Φ8.6×3</t>
  </si>
  <si>
    <t>安路普外购</t>
  </si>
  <si>
    <t>深圳市恒歌科技有限公司</t>
  </si>
  <si>
    <t>外购</t>
  </si>
  <si>
    <t>BPC0010216</t>
  </si>
  <si>
    <t>翘板速降阀外壳</t>
  </si>
  <si>
    <t>POM</t>
  </si>
  <si>
    <t>BPC0010253</t>
  </si>
  <si>
    <t>翘板速降阀芯小总成</t>
  </si>
  <si>
    <t>小总成</t>
  </si>
  <si>
    <t>Φ7.7×30</t>
  </si>
  <si>
    <t xml:space="preserve">BPC0010254 </t>
  </si>
  <si>
    <t>翘板速降阀芯</t>
  </si>
  <si>
    <t>机加工</t>
  </si>
  <si>
    <t>Φ7.2×30</t>
  </si>
  <si>
    <t>7.5*7.5*31</t>
  </si>
  <si>
    <t>BPC00100249</t>
  </si>
  <si>
    <t>密封圈7.7×4×1</t>
  </si>
  <si>
    <t>NBR</t>
  </si>
  <si>
    <t>φ7.7×1</t>
  </si>
  <si>
    <t>硫化</t>
  </si>
  <si>
    <t>BPC0010218</t>
  </si>
  <si>
    <t>翘板速降阀固定座</t>
  </si>
  <si>
    <t>25×19</t>
  </si>
  <si>
    <t>SHT0010465</t>
  </si>
  <si>
    <t>气管防护长弹簧</t>
  </si>
  <si>
    <t>Ø5.5*55</t>
  </si>
  <si>
    <t>BPC0010118-1300</t>
  </si>
  <si>
    <t>4*2.5mm黑色气管</t>
  </si>
  <si>
    <t>标准件-气动元件</t>
  </si>
  <si>
    <t>PA</t>
  </si>
  <si>
    <t>φ4×1300</t>
  </si>
  <si>
    <t>SMC/爱安特</t>
  </si>
  <si>
    <t>BPC0010120-1300</t>
  </si>
  <si>
    <t>4*2.5mm本色气管</t>
  </si>
  <si>
    <t>SHT0010984</t>
  </si>
  <si>
    <t>速降按钮</t>
  </si>
  <si>
    <t>ABS757</t>
  </si>
  <si>
    <t>暂不新开</t>
  </si>
  <si>
    <t>SHT0000453</t>
  </si>
  <si>
    <t>安装底座</t>
  </si>
  <si>
    <t>黄骅市顺亿汽车部件有限公司</t>
  </si>
  <si>
    <t>BPC0000022</t>
  </si>
  <si>
    <t>速升速降气阀配套塑料件</t>
  </si>
  <si>
    <t xml:space="preserve">ASSY </t>
  </si>
  <si>
    <t>49*20*25</t>
  </si>
  <si>
    <t>BFA0000284</t>
  </si>
  <si>
    <t>自攻钉</t>
  </si>
  <si>
    <t>京宁通海/定国/上锐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</si>
  <si>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 xml:space="preserve">: </t>
    </r>
  </si>
  <si>
    <t>M3000-H驾驶员座椅总成EBOM</t>
  </si>
  <si>
    <t>DZ15221510113</t>
  </si>
  <si>
    <t>手动整体（定阻尼）</t>
  </si>
  <si>
    <r>
      <rPr>
        <sz val="11"/>
        <rFont val="宋体"/>
        <family val="3"/>
        <charset val="134"/>
      </rPr>
      <t>零件类别</t>
    </r>
  </si>
  <si>
    <t>工艺用量(kg)</t>
  </si>
  <si>
    <t>材料利用率参考附加值</t>
  </si>
  <si>
    <t>目标价（含模摊）</t>
  </si>
  <si>
    <t>每公斤采购单价</t>
  </si>
  <si>
    <t>采购价格（含模摊）</t>
  </si>
  <si>
    <t>SHT0001838</t>
  </si>
  <si>
    <t>SQXM3000-6805530</t>
  </si>
  <si>
    <t>SQX3000-6805120</t>
  </si>
  <si>
    <t>492*128*185</t>
  </si>
  <si>
    <t>SHT0001053</t>
  </si>
  <si>
    <t>H4B-6805105</t>
  </si>
  <si>
    <r>
      <rPr>
        <sz val="10"/>
        <color theme="1"/>
        <rFont val="宋体"/>
        <family val="3"/>
        <charset val="134"/>
      </rPr>
      <t>H4</t>
    </r>
    <r>
      <rPr>
        <sz val="10"/>
        <color indexed="8"/>
        <rFont val="宋体"/>
        <family val="3"/>
        <charset val="134"/>
      </rPr>
      <t>主驾驶主动侧圆盘总成</t>
    </r>
  </si>
  <si>
    <t>H4B-6805106</t>
  </si>
  <si>
    <t>集成件</t>
  </si>
  <si>
    <t>ASSY（2534832X）</t>
  </si>
  <si>
    <t>83*98*83</t>
  </si>
  <si>
    <t>佛吉亚(无锡)座椅部件有限公司</t>
  </si>
  <si>
    <t>H4B-6805101</t>
  </si>
  <si>
    <t>t=3-Q/BQB301
SPFH590-Q/BQB310</t>
  </si>
  <si>
    <t>140*240*133</t>
  </si>
  <si>
    <t>162*130*3</t>
  </si>
  <si>
    <t>SHT0002294</t>
  </si>
  <si>
    <t>SQXM3000-6805535</t>
  </si>
  <si>
    <t>调角器左上连接板分总成</t>
  </si>
  <si>
    <t>SQXM3000-6805531</t>
  </si>
  <si>
    <t>SHT0001798</t>
  </si>
  <si>
    <t>H4B-6805103</t>
  </si>
  <si>
    <t>212*109*3</t>
  </si>
  <si>
    <t>t=3-Q/BQB301
SAPH440-Q/BQB310</t>
  </si>
  <si>
    <t>45.7*23*3</t>
  </si>
  <si>
    <t>t=3-GBT708
Q235-GBT11253</t>
  </si>
  <si>
    <t>GBT11253</t>
  </si>
  <si>
    <t>51*31*3</t>
  </si>
  <si>
    <t>天丰</t>
  </si>
  <si>
    <t>弹簧钢</t>
  </si>
  <si>
    <t>t=2-GB/T342
65Mn-GB/T4357</t>
  </si>
  <si>
    <t>GB/T4357</t>
  </si>
  <si>
    <t>t=2-GBT708
Q235-GBT11253</t>
  </si>
  <si>
    <t>30*23*2</t>
  </si>
  <si>
    <t>SHT0010720</t>
  </si>
  <si>
    <t>H4A-6805112</t>
  </si>
  <si>
    <t>t=2.5-GBT708
SPFH590-GBT11253</t>
  </si>
  <si>
    <t>68*50*2.5</t>
  </si>
  <si>
    <t>沧州智凯金属制品有限公司</t>
  </si>
  <si>
    <r>
      <rPr>
        <b/>
        <sz val="20"/>
        <rFont val="宋体"/>
        <family val="3"/>
        <charset val="134"/>
      </rPr>
      <t>M3000</t>
    </r>
    <r>
      <rPr>
        <b/>
        <sz val="20"/>
        <rFont val="宋体"/>
        <family val="3"/>
        <charset val="134"/>
      </rPr>
      <t>-</t>
    </r>
    <r>
      <rPr>
        <b/>
        <sz val="20"/>
        <rFont val="宋体"/>
        <family val="3"/>
        <charset val="134"/>
      </rPr>
      <t>S驾驶员座椅总成BOM</t>
    </r>
  </si>
  <si>
    <r>
      <rPr>
        <sz val="10"/>
        <rFont val="宋体"/>
        <family val="3"/>
        <charset val="134"/>
      </rPr>
      <t>SHT0012347</t>
    </r>
    <r>
      <rPr>
        <sz val="10"/>
        <rFont val="宋体"/>
        <family val="3"/>
        <charset val="134"/>
      </rPr>
      <t>(</t>
    </r>
    <r>
      <rPr>
        <sz val="10"/>
        <rFont val="宋体"/>
        <family val="3"/>
        <charset val="134"/>
      </rPr>
      <t>DZ15221510150</t>
    </r>
    <r>
      <rPr>
        <sz val="10"/>
        <rFont val="宋体"/>
        <family val="3"/>
        <charset val="134"/>
      </rPr>
      <t>)</t>
    </r>
  </si>
  <si>
    <r>
      <rPr>
        <b/>
        <sz val="14"/>
        <rFont val="宋体"/>
        <family val="3"/>
        <charset val="134"/>
      </rPr>
      <t>批准</t>
    </r>
    <r>
      <rPr>
        <b/>
        <sz val="14"/>
        <rFont val="Arial"/>
        <family val="2"/>
      </rPr>
      <t>:</t>
    </r>
  </si>
  <si>
    <t>SHT0001839</t>
  </si>
  <si>
    <t>SQXM3000-6805540</t>
  </si>
  <si>
    <t>186*128*39</t>
  </si>
  <si>
    <t>铆接</t>
  </si>
  <si>
    <t>调角器右下连接板分总成电泳</t>
  </si>
  <si>
    <t>H4B-6805102</t>
  </si>
  <si>
    <t>调角器右下连接板分总成</t>
  </si>
  <si>
    <t>6</t>
  </si>
  <si>
    <t>黄骅再兴</t>
  </si>
  <si>
    <t>黄骅成卓</t>
  </si>
  <si>
    <t>SHT0002296</t>
  </si>
  <si>
    <t>SQXM3000-6805545</t>
  </si>
  <si>
    <t>SHT0001848</t>
  </si>
  <si>
    <t>SQXM3000-6805541</t>
  </si>
  <si>
    <t>204*116</t>
  </si>
  <si>
    <t>黄骅润晨</t>
  </si>
  <si>
    <t>黄骅天丰</t>
  </si>
  <si>
    <t>BFA0000555</t>
  </si>
  <si>
    <t>SQXM3000-6805512</t>
  </si>
  <si>
    <t>铆钉</t>
  </si>
  <si>
    <t>30#</t>
  </si>
  <si>
    <t>24*24*30</t>
  </si>
  <si>
    <t>高唐强盛</t>
  </si>
  <si>
    <t>BAS0000053</t>
  </si>
  <si>
    <t>MYM-14-14</t>
  </si>
  <si>
    <t>易格斯衬套</t>
  </si>
  <si>
    <t>23*14*22</t>
  </si>
  <si>
    <t>易格斯</t>
  </si>
  <si>
    <t>BAS0000054</t>
  </si>
  <si>
    <t>SQXM3000-6805513</t>
  </si>
  <si>
    <t>衬套</t>
  </si>
  <si>
    <t>SHT0001849</t>
  </si>
  <si>
    <t>SQXM3000-6805514</t>
  </si>
  <si>
    <t>支撑垫块</t>
  </si>
  <si>
    <t>50*50*15</t>
  </si>
  <si>
    <t>4%损耗</t>
  </si>
  <si>
    <t>黄骅汇铭</t>
  </si>
  <si>
    <t>备注：</t>
  </si>
  <si>
    <t>解放J6L护面MBOM清单</t>
  </si>
  <si>
    <t>SHT0014487</t>
  </si>
  <si>
    <t>SHT0014499</t>
  </si>
  <si>
    <t>SHT0015044</t>
  </si>
  <si>
    <t>SHT0015082</t>
  </si>
  <si>
    <t>驾驶员靠背护面总成(非通风)</t>
  </si>
  <si>
    <t>驾驶员座垫护面总成（非通风）</t>
  </si>
  <si>
    <t>副驾驶员靠背护面总成（非通风）</t>
  </si>
  <si>
    <t>副驾驶员座垫护面总成（非通风）</t>
  </si>
  <si>
    <t>驾驶员靠背护面总成(通风)</t>
  </si>
  <si>
    <t>驾驶员座垫护面总成（通风）</t>
  </si>
  <si>
    <t>副驾驶员靠背护面总成（通风）</t>
  </si>
  <si>
    <t>副驾驶员座垫护面总成（通风）</t>
  </si>
  <si>
    <t>图纸版本
(状态码)</t>
  </si>
  <si>
    <t>编制：</t>
  </si>
  <si>
    <t>王冠宇</t>
  </si>
  <si>
    <t>审核：</t>
  </si>
  <si>
    <t>黑色织物、机械腰托、无安全带</t>
  </si>
  <si>
    <t>黑色织物、非通风、非坐垫延伸</t>
  </si>
  <si>
    <t>黑色织物</t>
  </si>
  <si>
    <t>灰色织物、通风、右扶手、无安全带</t>
  </si>
  <si>
    <t>灰色织物、通风加热、非坐垫延伸</t>
  </si>
  <si>
    <t>黑色织物主料</t>
  </si>
  <si>
    <t>灰色织物主料</t>
  </si>
  <si>
    <t>重量（Kg）</t>
  </si>
  <si>
    <t>—</t>
  </si>
  <si>
    <t>物料描述</t>
  </si>
  <si>
    <t>型腔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</si>
  <si>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</si>
  <si>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</si>
  <si>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</si>
  <si>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</si>
  <si>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</si>
  <si>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</si>
  <si>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</si>
  <si>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</si>
  <si>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TSY0010485</t>
  </si>
  <si>
    <t>面套主料</t>
  </si>
  <si>
    <t>黑色压花织物（非通风）</t>
  </si>
  <si>
    <t>N*1.5m*4mm</t>
  </si>
  <si>
    <t>延米</t>
  </si>
  <si>
    <t>面料</t>
  </si>
  <si>
    <t>裁剪
打孔绗缝</t>
  </si>
  <si>
    <t>长春福基 王伟 13604368675</t>
  </si>
  <si>
    <t>FDVQ0428BK0H1</t>
  </si>
  <si>
    <t>TSY0000786</t>
  </si>
  <si>
    <t>灰色压花织物（通风）</t>
  </si>
  <si>
    <t>FDDQ0260PG0H1</t>
  </si>
  <si>
    <t>TSY0010487</t>
  </si>
  <si>
    <t>辅面料1</t>
  </si>
  <si>
    <t>N*1.5m*3mm</t>
  </si>
  <si>
    <t>裁剪</t>
  </si>
  <si>
    <t xml:space="preserve"> FDVQ0304BK0A1</t>
  </si>
  <si>
    <t>TSY0000426</t>
  </si>
  <si>
    <t>毛毡</t>
  </si>
  <si>
    <t>毛毡布</t>
  </si>
  <si>
    <t>纤维+胶</t>
  </si>
  <si>
    <t>辅料</t>
  </si>
  <si>
    <t>曲阜陆航 茹辉 13605372568</t>
  </si>
  <si>
    <t>260g/㎡</t>
  </si>
  <si>
    <t>TSY0010203</t>
  </si>
  <si>
    <t>吊紧带</t>
  </si>
  <si>
    <t>250*27吊紧带</t>
  </si>
  <si>
    <t>250mm*27mm*N</t>
  </si>
  <si>
    <t>PP+无纺布</t>
  </si>
  <si>
    <t>件</t>
  </si>
  <si>
    <t>上海绽奇工贸
王兴龙
18621598588</t>
  </si>
  <si>
    <t>TSY0010198</t>
  </si>
  <si>
    <t>160*27吊紧带</t>
  </si>
  <si>
    <t>630mm*27mm*N</t>
  </si>
  <si>
    <t>TSY0010201</t>
  </si>
  <si>
    <t>370*27吊紧带</t>
  </si>
  <si>
    <t>370mm*27mm*N</t>
  </si>
  <si>
    <t>TSY0010202</t>
  </si>
  <si>
    <t>345*27吊紧带</t>
  </si>
  <si>
    <t>345mm*27mm*N</t>
  </si>
  <si>
    <t>TSY0010204</t>
  </si>
  <si>
    <t>1090*27吊紧带</t>
  </si>
  <si>
    <t>1090mm*27mm*N</t>
  </si>
  <si>
    <t>TSY0010155</t>
  </si>
  <si>
    <t>415*27吊紧带</t>
  </si>
  <si>
    <t>415mm*27mm*N</t>
  </si>
  <si>
    <t>TSY0010154</t>
  </si>
  <si>
    <t>260*27吊紧带</t>
  </si>
  <si>
    <t>260mm*27mm*N</t>
  </si>
  <si>
    <t>TSY0010472</t>
  </si>
  <si>
    <t>310*27吊紧带</t>
  </si>
  <si>
    <t>310mm*27mm*N</t>
  </si>
  <si>
    <t>TSY0010056</t>
  </si>
  <si>
    <t>缝纫线</t>
  </si>
  <si>
    <t>黑色缝纫线</t>
  </si>
  <si>
    <t>3股30#</t>
  </si>
  <si>
    <t>高强涤纶线</t>
  </si>
  <si>
    <t>米</t>
  </si>
  <si>
    <t>广州盟力
周登红 13751861966</t>
  </si>
  <si>
    <t>TSY0010393</t>
  </si>
  <si>
    <t>3股20#</t>
  </si>
  <si>
    <t>涤纶高强线</t>
  </si>
  <si>
    <t>红色</t>
  </si>
  <si>
    <t>借用汕德卡M1135</t>
  </si>
  <si>
    <t>TSY0010185</t>
  </si>
  <si>
    <t>灰色缝纫线（暗线）</t>
  </si>
  <si>
    <t>高强涤纶</t>
  </si>
  <si>
    <t>线</t>
  </si>
  <si>
    <t>灰色</t>
  </si>
  <si>
    <r>
      <rPr>
        <sz val="16"/>
        <rFont val="宋体"/>
        <family val="3"/>
        <charset val="134"/>
      </rPr>
      <t>广州盟力
周登红</t>
    </r>
    <r>
      <rPr>
        <sz val="16"/>
        <rFont val="Arial"/>
        <family val="2"/>
      </rPr>
      <t xml:space="preserve">  13751861966</t>
    </r>
  </si>
  <si>
    <t>TSY0000334</t>
  </si>
  <si>
    <t>写字标</t>
  </si>
  <si>
    <t>55mm*20mm</t>
  </si>
  <si>
    <t>涤纶丝</t>
  </si>
  <si>
    <t>标识</t>
  </si>
  <si>
    <t>雄县华增 李福增 13803269328</t>
  </si>
  <si>
    <t>平台化</t>
  </si>
  <si>
    <t>TSY0000878</t>
  </si>
  <si>
    <t>3C标识</t>
  </si>
  <si>
    <t>35mm*25mm</t>
  </si>
  <si>
    <t>雄县华增
李福增 13803269328</t>
  </si>
  <si>
    <t>3C标识I140334</t>
  </si>
  <si>
    <t>TSY0010190</t>
  </si>
  <si>
    <t>箭型条</t>
  </si>
  <si>
    <t>410mm型条</t>
  </si>
  <si>
    <t>410mm</t>
  </si>
  <si>
    <t>共聚PP</t>
  </si>
  <si>
    <t>根</t>
  </si>
  <si>
    <t>型条</t>
  </si>
  <si>
    <t>TSY0010097</t>
  </si>
  <si>
    <t>290mm型条</t>
  </si>
  <si>
    <t>290mm</t>
  </si>
  <si>
    <t>TSY0010191</t>
  </si>
  <si>
    <t>340mm型条</t>
  </si>
  <si>
    <t>340mm</t>
  </si>
  <si>
    <t>TSY0010658</t>
  </si>
  <si>
    <t>勾条</t>
  </si>
  <si>
    <t>280mm型条</t>
  </si>
  <si>
    <t>280mm</t>
  </si>
  <si>
    <t>JYG38-2</t>
  </si>
  <si>
    <t>TSY0010659</t>
  </si>
  <si>
    <t>230mm型条</t>
  </si>
  <si>
    <t>230mm</t>
  </si>
  <si>
    <t>TSY0010660</t>
  </si>
  <si>
    <t>80mm型条</t>
  </si>
  <si>
    <t>80mm</t>
  </si>
  <si>
    <t>TSY0010661</t>
  </si>
  <si>
    <t>190mm型条</t>
  </si>
  <si>
    <t>190mm</t>
  </si>
  <si>
    <t>TSY0010174</t>
  </si>
  <si>
    <t>拉链</t>
  </si>
  <si>
    <t>黑色5#反穿拉链</t>
  </si>
  <si>
    <t>1100mm</t>
  </si>
  <si>
    <t>尼龙+树脂</t>
  </si>
  <si>
    <t>5#</t>
  </si>
  <si>
    <t>SHT0014842</t>
  </si>
  <si>
    <t>SHT0016018</t>
  </si>
  <si>
    <t>SHT0014497</t>
  </si>
  <si>
    <t>驾驶员靠背护面总成（通风）</t>
  </si>
  <si>
    <t>驾驶员座垫护面总成</t>
  </si>
  <si>
    <t>驾驶员靠背护面总成</t>
  </si>
  <si>
    <t>副驾驶员靠背护面总成</t>
  </si>
  <si>
    <t>副驾驶员座垫护面总成</t>
  </si>
  <si>
    <t>PVC+超纤，通风、无安全带，右扶手</t>
  </si>
  <si>
    <r>
      <rPr>
        <sz val="11"/>
        <rFont val="Arial"/>
        <family val="2"/>
      </rPr>
      <t>PVC+</t>
    </r>
    <r>
      <rPr>
        <sz val="11"/>
        <rFont val="宋体"/>
        <family val="3"/>
        <charset val="134"/>
      </rPr>
      <t>超纤</t>
    </r>
  </si>
  <si>
    <t>TSY0010486</t>
  </si>
  <si>
    <t>黑色打孔超纤</t>
  </si>
  <si>
    <t>N*1.37m*4mm</t>
  </si>
  <si>
    <t>超纤</t>
  </si>
  <si>
    <t>PQQ0001-K5A1</t>
  </si>
  <si>
    <t>TSY0010488</t>
  </si>
  <si>
    <t>黑色PVC</t>
  </si>
  <si>
    <t>N*1.4m*4mm</t>
  </si>
  <si>
    <t>PVC</t>
  </si>
  <si>
    <t xml:space="preserve"> PAQ0002-K8A1</t>
  </si>
  <si>
    <t>辅面料2</t>
  </si>
  <si>
    <t>160mm*27mm*N</t>
  </si>
  <si>
    <t>TSY0010162</t>
  </si>
  <si>
    <t>黄色</t>
  </si>
  <si>
    <t>M3159
借用重汽T5/M3000-S</t>
  </si>
  <si>
    <t>TSY0000563</t>
  </si>
  <si>
    <t>50mm*50mm</t>
  </si>
  <si>
    <t>TSY0010500</t>
  </si>
  <si>
    <t>黑色搭扣（毛面）</t>
  </si>
  <si>
    <t>黑色    宽度为20mm</t>
  </si>
  <si>
    <t>宽25mm</t>
  </si>
  <si>
    <t>尼龙</t>
  </si>
  <si>
    <t>粘扣</t>
  </si>
  <si>
    <t>TSY0010501</t>
  </si>
  <si>
    <t>黑色搭扣（刺面）</t>
  </si>
  <si>
    <t>实物重量kg</t>
    <phoneticPr fontId="138" type="noConversion"/>
  </si>
  <si>
    <t>废品折合加工系数</t>
    <phoneticPr fontId="138" type="noConversion"/>
  </si>
  <si>
    <t>未税目标价（不含模摊）</t>
    <phoneticPr fontId="138" type="noConversion"/>
  </si>
  <si>
    <t>未税采购价格</t>
    <phoneticPr fontId="138" type="noConversion"/>
  </si>
  <si>
    <t>差价比率</t>
    <phoneticPr fontId="138" type="noConversion"/>
  </si>
  <si>
    <t>定价资料</t>
    <phoneticPr fontId="138" type="noConversion"/>
  </si>
  <si>
    <t>预计</t>
    <phoneticPr fontId="138" type="noConversion"/>
  </si>
  <si>
    <t>预计加工费</t>
    <phoneticPr fontId="138" type="noConversion"/>
  </si>
  <si>
    <t>安路普材料成本7.40元，考虑到冲压件激光切割成本，未下调预估价</t>
  </si>
  <si>
    <t>BFA0000018
BFA0000296</t>
    <phoneticPr fontId="138" type="noConversion"/>
  </si>
  <si>
    <t>预估</t>
    <phoneticPr fontId="138" type="noConversion"/>
  </si>
  <si>
    <t>目标原材料成本</t>
    <phoneticPr fontId="138" type="noConversion"/>
  </si>
  <si>
    <t>采购原材料成本</t>
    <phoneticPr fontId="138" type="noConversion"/>
  </si>
  <si>
    <t>SHT0015620拆分成三部分</t>
    <phoneticPr fontId="138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</si>
</sst>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9">
    <numFmt numFmtId="43" formatCode="_ * #,##0.00_ ;_ * \-#,##0.00_ ;_ * &quot;-&quot;??_ ;_ @_ "/>
    <numFmt numFmtId="176" formatCode="_ &quot;￥&quot;* #,##0.00_ ;_ &quot;￥&quot;* \-#,##0.00_ ;_ &quot;￥&quot;* &quot;-&quot;??_ ;_ @_ "/>
    <numFmt numFmtId="177" formatCode="_ * #,##0.0000_ ;_ * \-#,##0.0000_ ;_ * &quot;-&quot;????_ ;_ @_ "/>
    <numFmt numFmtId="178" formatCode="0_ "/>
    <numFmt numFmtId="179" formatCode="0.000_ "/>
    <numFmt numFmtId="180" formatCode="0.00_ "/>
    <numFmt numFmtId="181" formatCode="0.0_);[Red]\(0.0\)"/>
    <numFmt numFmtId="182" formatCode="0.0000_);[Red]\(0.0000\)"/>
    <numFmt numFmtId="183" formatCode="0_);[Red]\(0\)"/>
    <numFmt numFmtId="184" formatCode="0.00_);[Red]\(0.00\)"/>
    <numFmt numFmtId="185" formatCode="0.000_);[Red]\(0.000\)"/>
    <numFmt numFmtId="186" formatCode="0.0000_ "/>
    <numFmt numFmtId="187" formatCode="_ * #,##0.0000_ ;_ * \-#,##0.0000_ ;_ * &quot;-&quot;??_ ;_ @_ "/>
    <numFmt numFmtId="188" formatCode="&quot;√&quot;"/>
    <numFmt numFmtId="189" formatCode="0.0_ "/>
    <numFmt numFmtId="190" formatCode="_ \¥* #,##0.00_ ;_ \¥* \-#,##0.00_ ;_ \¥* &quot;-&quot;??_ ;_ @_ "/>
    <numFmt numFmtId="191" formatCode="##,###,##0.0########"/>
    <numFmt numFmtId="192" formatCode="0.0000"/>
    <numFmt numFmtId="193" formatCode="0.0%"/>
  </numFmts>
  <fonts count="140">
    <font>
      <sz val="11"/>
      <color theme="1"/>
      <name val="宋体"/>
      <charset val="134"/>
      <scheme val="minor"/>
    </font>
    <font>
      <sz val="14"/>
      <name val="宋体"/>
      <family val="3"/>
      <charset val="134"/>
      <scheme val="minor"/>
    </font>
    <font>
      <sz val="11"/>
      <name val="Arial"/>
      <family val="2"/>
    </font>
    <font>
      <sz val="14"/>
      <name val="宋体"/>
      <family val="3"/>
      <charset val="134"/>
    </font>
    <font>
      <sz val="72"/>
      <name val="宋体"/>
      <family val="3"/>
      <charset val="134"/>
    </font>
    <font>
      <b/>
      <sz val="20"/>
      <name val="宋体"/>
      <family val="3"/>
      <charset val="134"/>
    </font>
    <font>
      <sz val="14"/>
      <color theme="1"/>
      <name val="宋体"/>
      <family val="3"/>
      <charset val="134"/>
      <scheme val="minor"/>
    </font>
    <font>
      <sz val="14"/>
      <color indexed="8"/>
      <name val="宋体"/>
      <family val="3"/>
      <charset val="134"/>
      <scheme val="minor"/>
    </font>
    <font>
      <sz val="12"/>
      <name val="微软雅黑"/>
      <family val="2"/>
      <charset val="134"/>
    </font>
    <font>
      <sz val="11"/>
      <name val="宋体"/>
      <family val="3"/>
      <charset val="134"/>
    </font>
    <font>
      <sz val="14"/>
      <name val="微软雅黑"/>
      <family val="2"/>
      <charset val="134"/>
    </font>
    <font>
      <sz val="14"/>
      <color indexed="8"/>
      <name val="微软雅黑"/>
      <family val="2"/>
      <charset val="134"/>
    </font>
    <font>
      <sz val="16"/>
      <name val="宋体"/>
      <family val="3"/>
      <charset val="134"/>
    </font>
    <font>
      <sz val="14"/>
      <color rgb="FFFF0000"/>
      <name val="微软雅黑"/>
      <family val="2"/>
      <charset val="134"/>
    </font>
    <font>
      <sz val="16"/>
      <name val="宋体"/>
      <family val="3"/>
      <charset val="134"/>
      <scheme val="minor"/>
    </font>
    <font>
      <sz val="16"/>
      <name val="Arial"/>
      <family val="2"/>
    </font>
    <font>
      <b/>
      <sz val="14"/>
      <name val="Arial"/>
      <family val="2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0"/>
      <name val="宋体"/>
      <family val="3"/>
      <charset val="134"/>
    </font>
    <font>
      <sz val="10"/>
      <name val="Arial"/>
      <family val="2"/>
    </font>
    <font>
      <sz val="10"/>
      <color theme="1"/>
      <name val="宋体"/>
      <family val="3"/>
      <charset val="134"/>
    </font>
    <font>
      <b/>
      <sz val="10"/>
      <name val="Arial"/>
      <family val="2"/>
    </font>
    <font>
      <b/>
      <sz val="10"/>
      <name val="宋体"/>
      <family val="3"/>
      <charset val="134"/>
    </font>
    <font>
      <sz val="11"/>
      <color theme="1"/>
      <name val="宋体"/>
      <family val="3"/>
      <charset val="134"/>
    </font>
    <font>
      <sz val="10"/>
      <color indexed="0"/>
      <name val="宋体"/>
      <family val="3"/>
      <charset val="134"/>
    </font>
    <font>
      <sz val="10"/>
      <color theme="1"/>
      <name val="微软雅黑"/>
      <family val="2"/>
      <charset val="134"/>
    </font>
    <font>
      <sz val="14"/>
      <name val="Arial"/>
      <family val="2"/>
    </font>
    <font>
      <sz val="12"/>
      <name val="宋体"/>
      <family val="3"/>
      <charset val="134"/>
    </font>
    <font>
      <sz val="12"/>
      <name val="宋体"/>
      <family val="3"/>
      <charset val="134"/>
      <scheme val="minor"/>
    </font>
    <font>
      <sz val="10"/>
      <name val="微软雅黑"/>
      <family val="2"/>
      <charset val="134"/>
    </font>
    <font>
      <sz val="12"/>
      <name val="Arial"/>
      <family val="2"/>
    </font>
    <font>
      <sz val="20"/>
      <name val="宋体"/>
      <family val="3"/>
      <charset val="134"/>
    </font>
    <font>
      <sz val="11"/>
      <name val="宋体"/>
      <family val="3"/>
      <charset val="134"/>
      <scheme val="minor"/>
    </font>
    <font>
      <sz val="12"/>
      <color theme="1"/>
      <name val="宋体"/>
      <family val="3"/>
      <charset val="134"/>
      <scheme val="minor"/>
    </font>
    <font>
      <sz val="10"/>
      <color rgb="FFFF0000"/>
      <name val="宋体"/>
      <family val="3"/>
      <charset val="134"/>
      <scheme val="minor"/>
    </font>
    <font>
      <b/>
      <sz val="12"/>
      <color theme="1"/>
      <name val="宋体"/>
      <family val="3"/>
      <charset val="134"/>
      <scheme val="minor"/>
    </font>
    <font>
      <b/>
      <sz val="12"/>
      <color theme="1"/>
      <name val="宋体"/>
      <family val="3"/>
      <charset val="134"/>
    </font>
    <font>
      <b/>
      <sz val="12"/>
      <color indexed="8"/>
      <name val="宋体"/>
      <family val="3"/>
      <charset val="134"/>
    </font>
    <font>
      <sz val="8"/>
      <color rgb="FF0000FF"/>
      <name val="Microsoft Sans Serif"/>
      <family val="2"/>
    </font>
    <font>
      <sz val="8"/>
      <color rgb="FF000000"/>
      <name val="Microsoft Sans Serif"/>
      <family val="2"/>
    </font>
    <font>
      <sz val="14"/>
      <color theme="1"/>
      <name val="宋体"/>
      <family val="3"/>
      <charset val="134"/>
    </font>
    <font>
      <sz val="14"/>
      <color theme="1"/>
      <name val="Arial"/>
      <family val="2"/>
    </font>
    <font>
      <b/>
      <sz val="14"/>
      <color theme="1"/>
      <name val="宋体"/>
      <family val="3"/>
      <charset val="134"/>
    </font>
    <font>
      <b/>
      <sz val="14"/>
      <color theme="1"/>
      <name val="Arial"/>
      <family val="2"/>
    </font>
    <font>
      <sz val="14"/>
      <color theme="1"/>
      <name val="宋体"/>
      <family val="3"/>
      <charset val="134"/>
      <scheme val="minor"/>
    </font>
    <font>
      <u/>
      <sz val="14"/>
      <color rgb="FF800080"/>
      <name val="宋体"/>
      <family val="3"/>
      <charset val="134"/>
      <scheme val="minor"/>
    </font>
    <font>
      <u/>
      <sz val="14"/>
      <color rgb="FF0000FF"/>
      <name val="宋体"/>
      <family val="3"/>
      <charset val="134"/>
      <scheme val="minor"/>
    </font>
    <font>
      <sz val="14"/>
      <color rgb="FFFF0000"/>
      <name val="宋体"/>
      <family val="3"/>
      <charset val="134"/>
    </font>
    <font>
      <sz val="16"/>
      <name val="宋体"/>
      <family val="3"/>
      <charset val="134"/>
    </font>
    <font>
      <sz val="16"/>
      <name val="微软雅黑"/>
      <family val="2"/>
      <charset val="134"/>
    </font>
    <font>
      <b/>
      <sz val="14"/>
      <name val="微软雅黑"/>
      <family val="2"/>
      <charset val="134"/>
    </font>
    <font>
      <b/>
      <sz val="18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5"/>
      <name val="微软雅黑"/>
      <family val="2"/>
      <charset val="134"/>
    </font>
    <font>
      <sz val="12"/>
      <name val="微软雅黑"/>
      <family val="2"/>
      <charset val="134"/>
    </font>
    <font>
      <sz val="15"/>
      <name val="微软雅黑"/>
      <family val="2"/>
      <charset val="134"/>
    </font>
    <font>
      <b/>
      <sz val="22"/>
      <name val="微软雅黑"/>
      <family val="2"/>
      <charset val="134"/>
    </font>
    <font>
      <b/>
      <sz val="16"/>
      <name val="微软雅黑"/>
      <family val="2"/>
      <charset val="134"/>
    </font>
    <font>
      <sz val="11"/>
      <name val="微软雅黑"/>
      <family val="2"/>
      <charset val="134"/>
    </font>
    <font>
      <sz val="11"/>
      <color rgb="FFFF0000"/>
      <name val="宋体"/>
      <family val="3"/>
      <charset val="134"/>
      <scheme val="minor"/>
    </font>
    <font>
      <b/>
      <sz val="20"/>
      <color theme="1"/>
      <name val="宋体"/>
      <family val="3"/>
      <charset val="134"/>
    </font>
    <font>
      <b/>
      <sz val="14"/>
      <color theme="1"/>
      <name val="宋体"/>
      <family val="3"/>
      <charset val="134"/>
      <scheme val="minor"/>
    </font>
    <font>
      <sz val="9"/>
      <color theme="1"/>
      <name val="宋体"/>
      <family val="3"/>
      <charset val="134"/>
      <scheme val="minor"/>
    </font>
    <font>
      <sz val="16"/>
      <color rgb="FFFF0000"/>
      <name val="宋体"/>
      <family val="3"/>
      <charset val="134"/>
    </font>
    <font>
      <sz val="11"/>
      <color theme="1"/>
      <name val="Arial"/>
      <family val="2"/>
    </font>
    <font>
      <sz val="11"/>
      <name val="宋体"/>
      <family val="3"/>
      <charset val="134"/>
      <scheme val="major"/>
    </font>
    <font>
      <sz val="16"/>
      <color theme="1"/>
      <name val="宋体"/>
      <family val="3"/>
      <charset val="134"/>
      <scheme val="minor"/>
    </font>
    <font>
      <b/>
      <sz val="16"/>
      <color theme="1"/>
      <name val="宋体"/>
      <family val="3"/>
      <charset val="134"/>
      <scheme val="minor"/>
    </font>
    <font>
      <sz val="14"/>
      <color rgb="FFFF0000"/>
      <name val="宋体"/>
      <family val="3"/>
      <charset val="134"/>
      <scheme val="minor"/>
    </font>
    <font>
      <sz val="11"/>
      <color rgb="FFFF0000"/>
      <name val="宋体"/>
      <family val="3"/>
      <charset val="134"/>
    </font>
    <font>
      <b/>
      <sz val="11"/>
      <name val="宋体"/>
      <family val="3"/>
      <charset val="134"/>
    </font>
    <font>
      <b/>
      <sz val="24"/>
      <name val="宋体"/>
      <family val="3"/>
      <charset val="134"/>
    </font>
    <font>
      <sz val="16"/>
      <color theme="1"/>
      <name val="宋体"/>
      <family val="3"/>
      <charset val="134"/>
    </font>
    <font>
      <strike/>
      <sz val="14"/>
      <name val="宋体"/>
      <family val="3"/>
      <charset val="134"/>
    </font>
    <font>
      <strike/>
      <sz val="14"/>
      <color theme="1"/>
      <name val="宋体"/>
      <family val="3"/>
      <charset val="134"/>
    </font>
    <font>
      <b/>
      <sz val="36"/>
      <color theme="1"/>
      <name val="宋体"/>
      <family val="3"/>
      <charset val="134"/>
    </font>
    <font>
      <b/>
      <sz val="16"/>
      <color theme="1"/>
      <name val="宋体"/>
      <family val="3"/>
      <charset val="134"/>
    </font>
    <font>
      <b/>
      <sz val="16"/>
      <name val="宋体"/>
      <family val="3"/>
      <charset val="134"/>
    </font>
    <font>
      <sz val="14"/>
      <color theme="1"/>
      <name val="华文楷体"/>
      <family val="3"/>
      <charset val="134"/>
    </font>
    <font>
      <u/>
      <sz val="14"/>
      <color rgb="FF800080"/>
      <name val="宋体"/>
      <family val="3"/>
      <charset val="134"/>
    </font>
    <font>
      <sz val="11"/>
      <color theme="1"/>
      <name val="微软雅黑"/>
      <family val="2"/>
      <charset val="134"/>
    </font>
    <font>
      <sz val="9"/>
      <color theme="1"/>
      <name val="宋体"/>
      <family val="3"/>
      <charset val="134"/>
    </font>
    <font>
      <b/>
      <sz val="18"/>
      <color theme="1"/>
      <name val="宋体"/>
      <family val="3"/>
      <charset val="134"/>
      <scheme val="minor"/>
    </font>
    <font>
      <sz val="11"/>
      <color indexed="9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8"/>
      <name val="Tahoma"/>
      <family val="2"/>
    </font>
    <font>
      <b/>
      <sz val="11"/>
      <color indexed="56"/>
      <name val="宋体"/>
      <family val="3"/>
      <charset val="134"/>
    </font>
    <font>
      <sz val="11"/>
      <color indexed="62"/>
      <name val="宋体"/>
      <family val="3"/>
      <charset val="134"/>
    </font>
    <font>
      <sz val="9"/>
      <name val="Arial"/>
      <family val="2"/>
    </font>
    <font>
      <u/>
      <sz val="11"/>
      <color rgb="FF0000FF"/>
      <name val="宋体"/>
      <family val="3"/>
      <charset val="134"/>
      <scheme val="minor"/>
    </font>
    <font>
      <i/>
      <sz val="11"/>
      <color indexed="23"/>
      <name val="宋体"/>
      <family val="3"/>
      <charset val="134"/>
    </font>
    <font>
      <sz val="11"/>
      <color indexed="20"/>
      <name val="宋体"/>
      <family val="3"/>
      <charset val="134"/>
    </font>
    <font>
      <sz val="12"/>
      <name val="新細明體"/>
      <family val="1"/>
    </font>
    <font>
      <b/>
      <sz val="11"/>
      <color indexed="52"/>
      <name val="宋体"/>
      <family val="3"/>
      <charset val="134"/>
    </font>
    <font>
      <b/>
      <sz val="13"/>
      <color indexed="56"/>
      <name val="宋体"/>
      <family val="3"/>
      <charset val="134"/>
    </font>
    <font>
      <sz val="11"/>
      <color indexed="60"/>
      <name val="Tahoma"/>
      <family val="2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17"/>
      <name val="宋体"/>
      <family val="3"/>
      <charset val="134"/>
    </font>
    <font>
      <sz val="11"/>
      <color indexed="9"/>
      <name val="Tahoma"/>
      <family val="2"/>
    </font>
    <font>
      <b/>
      <sz val="11"/>
      <color indexed="63"/>
      <name val="宋体"/>
      <family val="3"/>
      <charset val="134"/>
    </font>
    <font>
      <sz val="11"/>
      <color indexed="10"/>
      <name val="宋体"/>
      <family val="3"/>
      <charset val="134"/>
    </font>
    <font>
      <sz val="12"/>
      <color indexed="0"/>
      <name val="宋体"/>
      <family val="3"/>
      <charset val="134"/>
    </font>
    <font>
      <b/>
      <sz val="11"/>
      <color indexed="9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9"/>
      <name val="Tahoma"/>
      <family val="2"/>
    </font>
    <font>
      <sz val="11"/>
      <color indexed="10"/>
      <name val="Tahoma"/>
      <family val="2"/>
    </font>
    <font>
      <sz val="11"/>
      <color indexed="17"/>
      <name val="Tahoma"/>
      <family val="2"/>
    </font>
    <font>
      <sz val="11"/>
      <color indexed="0"/>
      <name val="宋体"/>
      <family val="3"/>
      <charset val="134"/>
    </font>
    <font>
      <b/>
      <sz val="13"/>
      <color indexed="56"/>
      <name val="Tahoma"/>
      <family val="2"/>
    </font>
    <font>
      <sz val="10"/>
      <name val="Tahoma"/>
      <family val="2"/>
    </font>
    <font>
      <b/>
      <sz val="11"/>
      <color indexed="56"/>
      <name val="Tahoma"/>
      <family val="2"/>
    </font>
    <font>
      <b/>
      <sz val="15"/>
      <color indexed="56"/>
      <name val="宋体"/>
      <family val="3"/>
      <charset val="134"/>
    </font>
    <font>
      <b/>
      <sz val="15"/>
      <color indexed="56"/>
      <name val="Tahoma"/>
      <family val="2"/>
    </font>
    <font>
      <i/>
      <sz val="11"/>
      <color indexed="23"/>
      <name val="Tahoma"/>
      <family val="2"/>
    </font>
    <font>
      <sz val="11"/>
      <color indexed="20"/>
      <name val="Tahoma"/>
      <family val="2"/>
    </font>
    <font>
      <sz val="11"/>
      <color rgb="FF9C0006"/>
      <name val="宋体"/>
      <family val="3"/>
      <charset val="134"/>
      <scheme val="minor"/>
    </font>
    <font>
      <sz val="11"/>
      <color indexed="62"/>
      <name val="Tahoma"/>
      <family val="2"/>
    </font>
    <font>
      <sz val="11"/>
      <color rgb="FF006100"/>
      <name val="宋体"/>
      <family val="3"/>
      <charset val="134"/>
      <scheme val="minor"/>
    </font>
    <font>
      <b/>
      <sz val="11"/>
      <color indexed="8"/>
      <name val="Tahoma"/>
      <family val="2"/>
    </font>
    <font>
      <b/>
      <sz val="11"/>
      <color indexed="52"/>
      <name val="Tahoma"/>
      <family val="2"/>
    </font>
    <font>
      <sz val="11"/>
      <color indexed="52"/>
      <name val="Tahoma"/>
      <family val="2"/>
    </font>
    <font>
      <b/>
      <sz val="11"/>
      <color indexed="63"/>
      <name val="Tahoma"/>
      <family val="2"/>
    </font>
    <font>
      <sz val="10"/>
      <color indexed="8"/>
      <name val="宋体"/>
      <family val="3"/>
      <charset val="134"/>
    </font>
    <font>
      <vertAlign val="superscript"/>
      <sz val="11"/>
      <name val="宋体"/>
      <family val="3"/>
      <charset val="134"/>
      <scheme val="minor"/>
    </font>
    <font>
      <vertAlign val="superscript"/>
      <sz val="14"/>
      <name val="宋体"/>
      <family val="3"/>
      <charset val="134"/>
    </font>
    <font>
      <vertAlign val="superscript"/>
      <sz val="16"/>
      <name val="宋体"/>
      <family val="3"/>
      <charset val="134"/>
    </font>
    <font>
      <vertAlign val="superscript"/>
      <sz val="11"/>
      <name val="宋体"/>
      <family val="3"/>
      <charset val="134"/>
    </font>
    <font>
      <sz val="9"/>
      <name val="宋体"/>
      <family val="3"/>
      <charset val="134"/>
    </font>
    <font>
      <b/>
      <sz val="9"/>
      <name val="宋体"/>
      <family val="3"/>
      <charset val="134"/>
    </font>
    <font>
      <b/>
      <sz val="9"/>
      <name val="Tahoma"/>
      <family val="2"/>
    </font>
    <font>
      <sz val="9"/>
      <name val="Tahoma"/>
      <family val="2"/>
    </font>
    <font>
      <sz val="11"/>
      <color theme="1"/>
      <name val="宋体"/>
      <family val="3"/>
      <charset val="134"/>
      <scheme val="minor"/>
    </font>
    <font>
      <sz val="9"/>
      <name val="宋体"/>
      <family val="3"/>
      <charset val="134"/>
      <scheme val="minor"/>
    </font>
    <font>
      <b/>
      <sz val="16"/>
      <name val="Arial"/>
      <family val="2"/>
    </font>
  </fonts>
  <fills count="3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theme="9" tint="0.59999389629810485"/>
        <bgColor indexed="64"/>
      </patternFill>
    </fill>
  </fills>
  <borders count="4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/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/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theme="1"/>
      </left>
      <right style="thick">
        <color rgb="FFFF0000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ck">
        <color rgb="FFFF0000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Down="1"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thin">
        <color theme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double">
        <color indexed="5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993">
    <xf numFmtId="0" fontId="0" fillId="0" borderId="0">
      <alignment vertical="center"/>
    </xf>
    <xf numFmtId="0" fontId="137" fillId="0" borderId="0">
      <alignment vertical="center"/>
    </xf>
    <xf numFmtId="176" fontId="137" fillId="0" borderId="0" applyFont="0" applyFill="0" applyBorder="0" applyAlignment="0" applyProtection="0">
      <alignment vertical="center"/>
    </xf>
    <xf numFmtId="0" fontId="29" fillId="0" borderId="0"/>
    <xf numFmtId="0" fontId="137" fillId="0" borderId="0">
      <alignment vertical="center"/>
    </xf>
    <xf numFmtId="0" fontId="29" fillId="0" borderId="0"/>
    <xf numFmtId="0" fontId="87" fillId="11" borderId="0" applyNumberFormat="0" applyBorder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90" fillId="12" borderId="0" applyNumberFormat="0" applyBorder="0" applyAlignment="0" applyProtection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43" fontId="137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92" fillId="13" borderId="40" applyNumberFormat="0" applyAlignment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93" fillId="0" borderId="1" applyNumberFormat="0" applyFill="0" applyBorder="0" applyAlignment="0" applyProtection="0">
      <alignment vertical="center"/>
    </xf>
    <xf numFmtId="0" fontId="94" fillId="0" borderId="0" applyNumberFormat="0" applyFill="0" applyBorder="0" applyAlignment="0" applyProtection="0">
      <alignment vertical="center"/>
    </xf>
    <xf numFmtId="0" fontId="29" fillId="0" borderId="0"/>
    <xf numFmtId="9" fontId="137" fillId="0" borderId="0" applyFont="0" applyFill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18" borderId="0" applyNumberFormat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97" fillId="0" borderId="0"/>
    <xf numFmtId="0" fontId="87" fillId="23" borderId="0" applyNumberFormat="0" applyBorder="0" applyAlignment="0" applyProtection="0">
      <alignment vertical="center"/>
    </xf>
    <xf numFmtId="0" fontId="87" fillId="17" borderId="0" applyNumberFormat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89" fillId="0" borderId="0">
      <alignment vertical="center"/>
    </xf>
    <xf numFmtId="0" fontId="96" fillId="19" borderId="0" applyNumberFormat="0" applyBorder="0" applyAlignment="0" applyProtection="0">
      <alignment vertical="center"/>
    </xf>
    <xf numFmtId="0" fontId="29" fillId="0" borderId="0">
      <alignment vertical="center"/>
    </xf>
    <xf numFmtId="0" fontId="89" fillId="18" borderId="0" applyNumberFormat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98" fillId="24" borderId="40" applyNumberFormat="0" applyAlignment="0" applyProtection="0">
      <alignment vertical="center"/>
    </xf>
    <xf numFmtId="0" fontId="90" fillId="16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9" fillId="0" borderId="0">
      <alignment vertical="center"/>
    </xf>
    <xf numFmtId="0" fontId="89" fillId="25" borderId="0" applyNumberFormat="0" applyBorder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29" fillId="0" borderId="0">
      <alignment vertical="center"/>
    </xf>
    <xf numFmtId="0" fontId="99" fillId="0" borderId="42" applyNumberFormat="0" applyFill="0" applyAlignment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100" fillId="26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0" borderId="0">
      <alignment vertical="center"/>
    </xf>
    <xf numFmtId="0" fontId="101" fillId="26" borderId="0" applyNumberFormat="0" applyBorder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9" fillId="0" borderId="0">
      <alignment vertical="center"/>
    </xf>
    <xf numFmtId="0" fontId="88" fillId="0" borderId="38" applyNumberFormat="0" applyFill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8" fillId="0" borderId="38" applyNumberFormat="0" applyFill="0" applyAlignment="0" applyProtection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137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89" fillId="18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7" fillId="17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0" borderId="0">
      <alignment vertical="center"/>
    </xf>
    <xf numFmtId="0" fontId="90" fillId="17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2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12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2" borderId="0" applyNumberFormat="0" applyBorder="0" applyAlignment="0" applyProtection="0">
      <alignment vertical="center"/>
    </xf>
    <xf numFmtId="0" fontId="91" fillId="0" borderId="39" applyNumberFormat="0" applyFill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91" fillId="0" borderId="39" applyNumberFormat="0" applyFill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12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104" fillId="22" borderId="0" applyNumberFormat="0" applyBorder="0" applyAlignment="0" applyProtection="0">
      <alignment vertical="center"/>
    </xf>
    <xf numFmtId="0" fontId="87" fillId="17" borderId="0" applyNumberFormat="0" applyBorder="0" applyAlignment="0" applyProtection="0">
      <alignment vertical="center"/>
    </xf>
    <xf numFmtId="0" fontId="90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90" fillId="19" borderId="0" applyNumberFormat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89" fillId="19" borderId="0" applyNumberFormat="0" applyBorder="0" applyAlignment="0" applyProtection="0">
      <alignment vertical="center"/>
    </xf>
    <xf numFmtId="0" fontId="29" fillId="0" borderId="0"/>
    <xf numFmtId="0" fontId="89" fillId="19" borderId="0" applyNumberFormat="0" applyBorder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90" fillId="29" borderId="0" applyNumberFormat="0" applyBorder="0" applyAlignment="0" applyProtection="0">
      <alignment vertical="center"/>
    </xf>
    <xf numFmtId="0" fontId="89" fillId="0" borderId="0">
      <alignment vertical="center"/>
    </xf>
    <xf numFmtId="0" fontId="101" fillId="26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90" fillId="29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0" borderId="0">
      <alignment vertical="center"/>
    </xf>
    <xf numFmtId="0" fontId="101" fillId="26" borderId="0" applyNumberFormat="0" applyBorder="0" applyAlignment="0" applyProtection="0">
      <alignment vertical="center"/>
    </xf>
    <xf numFmtId="0" fontId="104" fillId="11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0" borderId="0">
      <alignment vertical="center"/>
    </xf>
    <xf numFmtId="0" fontId="87" fillId="11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0" borderId="0">
      <alignment vertical="center"/>
    </xf>
    <xf numFmtId="0" fontId="87" fillId="11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29" fillId="0" borderId="0"/>
    <xf numFmtId="0" fontId="87" fillId="18" borderId="0" applyNumberFormat="0" applyBorder="0" applyAlignment="0" applyProtection="0">
      <alignment vertical="center"/>
    </xf>
    <xf numFmtId="0" fontId="89" fillId="29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90" fillId="16" borderId="0" applyNumberFormat="0" applyBorder="0" applyAlignment="0" applyProtection="0">
      <alignment vertical="center"/>
    </xf>
    <xf numFmtId="0" fontId="137" fillId="0" borderId="0">
      <alignment vertical="center"/>
    </xf>
    <xf numFmtId="0" fontId="103" fillId="29" borderId="0" applyNumberFormat="0" applyBorder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107" fillId="0" borderId="0" applyNumberFormat="0" applyBorder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2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4" fillId="30" borderId="0" applyNumberFormat="0" applyBorder="0" applyAlignment="0" applyProtection="0">
      <alignment vertical="center"/>
    </xf>
    <xf numFmtId="0" fontId="90" fillId="16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104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89" fillId="0" borderId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29" fillId="0" borderId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89" fillId="0" borderId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6" borderId="0" applyNumberFormat="0" applyBorder="0" applyAlignment="0" applyProtection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27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90" fillId="32" borderId="0" applyNumberFormat="0" applyBorder="0" applyAlignment="0" applyProtection="0">
      <alignment vertical="center"/>
    </xf>
    <xf numFmtId="0" fontId="137" fillId="0" borderId="0">
      <alignment vertical="center"/>
    </xf>
    <xf numFmtId="0" fontId="89" fillId="32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89" fillId="32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89" fillId="32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90" fillId="32" borderId="0" applyNumberFormat="0" applyBorder="0" applyAlignment="0" applyProtection="0">
      <alignment vertical="center"/>
    </xf>
    <xf numFmtId="0" fontId="29" fillId="0" borderId="0"/>
    <xf numFmtId="0" fontId="29" fillId="0" borderId="0"/>
    <xf numFmtId="0" fontId="89" fillId="32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104" fillId="18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89" fillId="32" borderId="0" applyNumberFormat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110" fillId="31" borderId="44" applyNumberFormat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0" fillId="13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04" fillId="30" borderId="0" applyNumberFormat="0" applyBorder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90" fillId="13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104" fillId="23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104" fillId="21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13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137" fillId="0" borderId="0">
      <alignment vertical="center"/>
    </xf>
    <xf numFmtId="0" fontId="89" fillId="0" borderId="0">
      <alignment vertical="center"/>
    </xf>
    <xf numFmtId="0" fontId="87" fillId="17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25" borderId="0" applyNumberFormat="0" applyBorder="0" applyAlignment="0" applyProtection="0">
      <alignment vertical="center"/>
    </xf>
    <xf numFmtId="0" fontId="29" fillId="0" borderId="0">
      <alignment vertical="center"/>
    </xf>
    <xf numFmtId="0" fontId="90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90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29" fillId="0" borderId="0"/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111" fillId="0" borderId="0" applyNumberFormat="0" applyFill="0" applyBorder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90" fillId="17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89" fillId="17" borderId="0" applyNumberFormat="0" applyBorder="0" applyAlignment="0" applyProtection="0">
      <alignment vertical="center"/>
    </xf>
    <xf numFmtId="0" fontId="90" fillId="18" borderId="0" applyNumberFormat="0" applyBorder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90" fillId="18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8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0" fillId="16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9" fillId="16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0" borderId="0">
      <alignment vertical="center"/>
    </xf>
    <xf numFmtId="0" fontId="90" fillId="25" borderId="0" applyNumberFormat="0" applyBorder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112" fillId="29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113" fillId="20" borderId="41" applyNumberFormat="0" applyFont="0" applyAlignment="0" applyProtection="0">
      <alignment vertical="center"/>
    </xf>
    <xf numFmtId="0" fontId="29" fillId="0" borderId="0">
      <alignment vertical="center"/>
    </xf>
    <xf numFmtId="0" fontId="99" fillId="0" borderId="42" applyNumberFormat="0" applyFill="0" applyAlignment="0" applyProtection="0">
      <alignment vertical="center"/>
    </xf>
    <xf numFmtId="0" fontId="89" fillId="25" borderId="0" applyNumberFormat="0" applyBorder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29" fillId="0" borderId="0">
      <alignment vertical="center"/>
    </xf>
    <xf numFmtId="0" fontId="89" fillId="25" borderId="0" applyNumberFormat="0" applyBorder="0" applyAlignment="0" applyProtection="0">
      <alignment vertical="center"/>
    </xf>
    <xf numFmtId="0" fontId="113" fillId="20" borderId="41" applyNumberFormat="0" applyFont="0" applyAlignment="0" applyProtection="0">
      <alignment vertical="center"/>
    </xf>
    <xf numFmtId="0" fontId="29" fillId="0" borderId="0">
      <alignment vertical="center"/>
    </xf>
    <xf numFmtId="0" fontId="89" fillId="27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29" fillId="0" borderId="0"/>
    <xf numFmtId="0" fontId="89" fillId="27" borderId="0" applyNumberFormat="0" applyBorder="0" applyAlignment="0" applyProtection="0">
      <alignment vertical="center"/>
    </xf>
    <xf numFmtId="0" fontId="29" fillId="0" borderId="0"/>
    <xf numFmtId="0" fontId="89" fillId="27" borderId="0" applyNumberFormat="0" applyBorder="0" applyAlignment="0" applyProtection="0">
      <alignment vertical="center"/>
    </xf>
    <xf numFmtId="0" fontId="29" fillId="0" borderId="0"/>
    <xf numFmtId="0" fontId="90" fillId="27" borderId="0" applyNumberFormat="0" applyBorder="0" applyAlignment="0" applyProtection="0">
      <alignment vertical="center"/>
    </xf>
    <xf numFmtId="0" fontId="29" fillId="0" borderId="0"/>
    <xf numFmtId="0" fontId="114" fillId="0" borderId="42" applyNumberFormat="0" applyFill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113" fillId="20" borderId="41" applyNumberFormat="0" applyFont="0" applyAlignment="0" applyProtection="0">
      <alignment vertical="center"/>
    </xf>
    <xf numFmtId="0" fontId="104" fillId="21" borderId="0" applyNumberFormat="0" applyBorder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89" fillId="27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87" fillId="11" borderId="0" applyNumberFormat="0" applyBorder="0" applyAlignment="0" applyProtection="0">
      <alignment vertical="center"/>
    </xf>
    <xf numFmtId="0" fontId="104" fillId="11" borderId="0" applyNumberFormat="0" applyBorder="0" applyAlignment="0" applyProtection="0">
      <alignment vertical="center"/>
    </xf>
    <xf numFmtId="0" fontId="89" fillId="0" borderId="0">
      <alignment vertical="center"/>
    </xf>
    <xf numFmtId="0" fontId="137" fillId="0" borderId="0"/>
    <xf numFmtId="0" fontId="87" fillId="17" borderId="0" applyNumberFormat="0" applyBorder="0" applyAlignment="0" applyProtection="0">
      <alignment vertical="center"/>
    </xf>
    <xf numFmtId="0" fontId="104" fillId="17" borderId="0" applyNumberFormat="0" applyBorder="0" applyAlignment="0" applyProtection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7" fillId="17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92" fillId="13" borderId="40" applyNumberFormat="0" applyAlignment="0" applyProtection="0">
      <alignment vertical="center"/>
    </xf>
    <xf numFmtId="0" fontId="87" fillId="18" borderId="0" applyNumberFormat="0" applyBorder="0" applyAlignment="0" applyProtection="0">
      <alignment vertical="center"/>
    </xf>
    <xf numFmtId="0" fontId="89" fillId="0" borderId="0">
      <alignment vertical="center"/>
    </xf>
    <xf numFmtId="0" fontId="87" fillId="18" borderId="0" applyNumberFormat="0" applyBorder="0" applyAlignment="0" applyProtection="0">
      <alignment vertical="center"/>
    </xf>
    <xf numFmtId="0" fontId="89" fillId="0" borderId="0">
      <alignment vertical="center"/>
    </xf>
    <xf numFmtId="0" fontId="87" fillId="18" borderId="0" applyNumberFormat="0" applyBorder="0" applyAlignment="0" applyProtection="0">
      <alignment vertical="center"/>
    </xf>
    <xf numFmtId="0" fontId="89" fillId="0" borderId="0">
      <alignment vertical="center"/>
    </xf>
    <xf numFmtId="0" fontId="104" fillId="18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7" fillId="18" borderId="0" applyNumberFormat="0" applyBorder="0" applyAlignment="0" applyProtection="0">
      <alignment vertical="center"/>
    </xf>
    <xf numFmtId="0" fontId="29" fillId="0" borderId="0"/>
    <xf numFmtId="0" fontId="87" fillId="18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29" fillId="0" borderId="0">
      <alignment vertical="center"/>
    </xf>
    <xf numFmtId="0" fontId="87" fillId="21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104" fillId="30" borderId="0" applyNumberFormat="0" applyBorder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43" fontId="137" fillId="0" borderId="0" applyFont="0" applyFill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115" fillId="0" borderId="0"/>
    <xf numFmtId="0" fontId="116" fillId="0" borderId="0" applyNumberFormat="0" applyFill="0" applyBorder="0" applyAlignment="0" applyProtection="0">
      <alignment vertical="center"/>
    </xf>
    <xf numFmtId="43" fontId="29" fillId="0" borderId="0" applyFont="0" applyFill="0" applyBorder="0" applyAlignment="0" applyProtection="0">
      <alignment vertical="center"/>
    </xf>
    <xf numFmtId="0" fontId="104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2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29" fillId="0" borderId="0">
      <alignment vertical="center"/>
    </xf>
    <xf numFmtId="0" fontId="87" fillId="23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89" fillId="0" borderId="0">
      <alignment vertical="center"/>
    </xf>
    <xf numFmtId="0" fontId="104" fillId="23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87" fillId="23" borderId="0" applyNumberFormat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/>
    <xf numFmtId="0" fontId="117" fillId="0" borderId="46" applyNumberFormat="0" applyFill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17" fillId="0" borderId="46" applyNumberFormat="0" applyFill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18" fillId="0" borderId="46" applyNumberFormat="0" applyFill="0" applyAlignment="0" applyProtection="0">
      <alignment vertical="center"/>
    </xf>
    <xf numFmtId="0" fontId="29" fillId="0" borderId="0"/>
    <xf numFmtId="0" fontId="117" fillId="0" borderId="46" applyNumberFormat="0" applyFill="0" applyAlignment="0" applyProtection="0">
      <alignment vertical="center"/>
    </xf>
    <xf numFmtId="0" fontId="117" fillId="0" borderId="46" applyNumberFormat="0" applyFill="0" applyAlignment="0" applyProtection="0">
      <alignment vertical="center"/>
    </xf>
    <xf numFmtId="0" fontId="117" fillId="0" borderId="46" applyNumberFormat="0" applyFill="0" applyAlignment="0" applyProtection="0">
      <alignment vertical="center"/>
    </xf>
    <xf numFmtId="0" fontId="89" fillId="0" borderId="0">
      <alignment vertical="center"/>
    </xf>
    <xf numFmtId="0" fontId="118" fillId="0" borderId="46" applyNumberFormat="0" applyFill="0" applyAlignment="0" applyProtection="0">
      <alignment vertical="center"/>
    </xf>
    <xf numFmtId="0" fontId="89" fillId="0" borderId="0">
      <alignment vertical="center"/>
    </xf>
    <xf numFmtId="0" fontId="29" fillId="0" borderId="0"/>
    <xf numFmtId="0" fontId="117" fillId="0" borderId="46" applyNumberFormat="0" applyFill="0" applyAlignment="0" applyProtection="0">
      <alignment vertical="center"/>
    </xf>
    <xf numFmtId="0" fontId="29" fillId="0" borderId="0"/>
    <xf numFmtId="0" fontId="117" fillId="0" borderId="46" applyNumberFormat="0" applyFill="0" applyAlignment="0" applyProtection="0">
      <alignment vertical="center"/>
    </xf>
    <xf numFmtId="0" fontId="29" fillId="0" borderId="0">
      <alignment vertical="center"/>
    </xf>
    <xf numFmtId="0" fontId="29" fillId="0" borderId="0"/>
    <xf numFmtId="0" fontId="117" fillId="0" borderId="46" applyNumberFormat="0" applyFill="0" applyAlignment="0" applyProtection="0">
      <alignment vertical="center"/>
    </xf>
    <xf numFmtId="0" fontId="117" fillId="0" borderId="46" applyNumberFormat="0" applyFill="0" applyAlignment="0" applyProtection="0">
      <alignment vertical="center"/>
    </xf>
    <xf numFmtId="0" fontId="29" fillId="0" borderId="0">
      <alignment vertical="center"/>
    </xf>
    <xf numFmtId="0" fontId="117" fillId="0" borderId="46" applyNumberFormat="0" applyFill="0" applyAlignment="0" applyProtection="0">
      <alignment vertical="center"/>
    </xf>
    <xf numFmtId="0" fontId="29" fillId="0" borderId="0">
      <alignment vertical="center"/>
    </xf>
    <xf numFmtId="0" fontId="117" fillId="0" borderId="46" applyNumberFormat="0" applyFill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17" fillId="0" borderId="46" applyNumberFormat="0" applyFill="0" applyAlignment="0" applyProtection="0">
      <alignment vertical="center"/>
    </xf>
    <xf numFmtId="0" fontId="89" fillId="0" borderId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14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9" fillId="0" borderId="42" applyNumberFormat="0" applyFill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/>
    <xf numFmtId="0" fontId="29" fillId="0" borderId="0">
      <alignment vertical="center"/>
    </xf>
    <xf numFmtId="0" fontId="116" fillId="0" borderId="39" applyNumberFormat="0" applyFill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91" fillId="0" borderId="39" applyNumberFormat="0" applyFill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116" fillId="0" borderId="39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29" fillId="0" borderId="0"/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89" fillId="0" borderId="0">
      <alignment vertical="center"/>
    </xf>
    <xf numFmtId="0" fontId="29" fillId="0" borderId="0"/>
    <xf numFmtId="0" fontId="29" fillId="0" borderId="0"/>
    <xf numFmtId="0" fontId="98" fillId="24" borderId="40" applyNumberFormat="0" applyAlignment="0" applyProtection="0">
      <alignment vertical="center"/>
    </xf>
    <xf numFmtId="0" fontId="29" fillId="0" borderId="0">
      <alignment vertical="center"/>
    </xf>
    <xf numFmtId="0" fontId="91" fillId="0" borderId="39" applyNumberFormat="0" applyFill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16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91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89" fillId="0" borderId="0">
      <alignment vertical="center"/>
    </xf>
    <xf numFmtId="0" fontId="102" fillId="0" borderId="0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120" fillId="19" borderId="0" applyNumberFormat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120" fillId="19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96" fillId="19" borderId="0" applyNumberFormat="0" applyBorder="0" applyAlignment="0" applyProtection="0">
      <alignment vertical="center"/>
    </xf>
    <xf numFmtId="0" fontId="121" fillId="15" borderId="0" applyNumberFormat="0" applyBorder="0" applyAlignment="0" applyProtection="0">
      <alignment vertical="center"/>
    </xf>
    <xf numFmtId="0" fontId="29" fillId="0" borderId="0"/>
    <xf numFmtId="0" fontId="89" fillId="0" borderId="0">
      <alignment vertical="center"/>
    </xf>
    <xf numFmtId="0" fontId="89" fillId="0" borderId="0">
      <alignment vertical="center"/>
    </xf>
    <xf numFmtId="0" fontId="113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103" fillId="29" borderId="0" applyNumberFormat="0" applyBorder="0" applyAlignment="0" applyProtection="0">
      <alignment vertical="center"/>
    </xf>
    <xf numFmtId="0" fontId="107" fillId="0" borderId="0" applyNumberFormat="0" applyBorder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109" fillId="0" borderId="45" applyNumberFormat="0" applyFill="0" applyAlignment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87" fillId="14" borderId="0" applyNumberFormat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43" fontId="89" fillId="0" borderId="0" applyFont="0" applyFill="0" applyBorder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89" fillId="0" borderId="0">
      <alignment vertical="center"/>
    </xf>
    <xf numFmtId="0" fontId="29" fillId="0" borderId="0"/>
    <xf numFmtId="0" fontId="29" fillId="0" borderId="0"/>
    <xf numFmtId="0" fontId="89" fillId="0" borderId="0">
      <alignment vertical="center"/>
    </xf>
    <xf numFmtId="0" fontId="29" fillId="0" borderId="0"/>
    <xf numFmtId="0" fontId="89" fillId="0" borderId="0">
      <alignment vertical="center"/>
    </xf>
    <xf numFmtId="0" fontId="29" fillId="0" borderId="0"/>
    <xf numFmtId="0" fontId="29" fillId="0" borderId="0"/>
    <xf numFmtId="0" fontId="89" fillId="0" borderId="0">
      <alignment vertical="center"/>
    </xf>
    <xf numFmtId="0" fontId="29" fillId="0" borderId="0"/>
    <xf numFmtId="0" fontId="106" fillId="0" borderId="0" applyNumberFormat="0" applyFill="0" applyBorder="0" applyAlignment="0" applyProtection="0">
      <alignment vertical="center"/>
    </xf>
    <xf numFmtId="0" fontId="29" fillId="0" borderId="0"/>
    <xf numFmtId="0" fontId="89" fillId="0" borderId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>
      <alignment vertical="center"/>
    </xf>
    <xf numFmtId="0" fontId="137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22" fillId="13" borderId="40" applyNumberFormat="0" applyAlignment="0" applyProtection="0">
      <alignment vertical="center"/>
    </xf>
    <xf numFmtId="0" fontId="29" fillId="0" borderId="0">
      <alignment vertical="center"/>
    </xf>
    <xf numFmtId="0" fontId="92" fillId="13" borderId="40" applyNumberFormat="0" applyAlignment="0" applyProtection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101" fillId="26" borderId="0" applyNumberFormat="0" applyBorder="0" applyAlignment="0" applyProtection="0">
      <alignment vertical="center"/>
    </xf>
    <xf numFmtId="0" fontId="29" fillId="0" borderId="0">
      <alignment vertical="center"/>
    </xf>
    <xf numFmtId="0" fontId="98" fillId="24" borderId="40" applyNumberFormat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89" fillId="0" borderId="0">
      <alignment vertical="center"/>
    </xf>
    <xf numFmtId="0" fontId="98" fillId="24" borderId="40" applyNumberFormat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8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37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37" fillId="0" borderId="0">
      <alignment vertical="center"/>
    </xf>
    <xf numFmtId="0" fontId="137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29" fillId="0" borderId="0"/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09" fillId="0" borderId="45" applyNumberFormat="0" applyFill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92" fillId="13" borderId="40" applyNumberFormat="0" applyAlignment="0" applyProtection="0">
      <alignment vertical="center"/>
    </xf>
    <xf numFmtId="0" fontId="29" fillId="0" borderId="0">
      <alignment vertical="center"/>
    </xf>
    <xf numFmtId="0" fontId="92" fillId="13" borderId="40" applyNumberFormat="0" applyAlignment="0" applyProtection="0">
      <alignment vertical="center"/>
    </xf>
    <xf numFmtId="0" fontId="29" fillId="0" borderId="0">
      <alignment vertical="center"/>
    </xf>
    <xf numFmtId="0" fontId="122" fillId="13" borderId="40" applyNumberForma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13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20" borderId="41" applyNumberFormat="0" applyFont="0" applyAlignment="0" applyProtection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113" fillId="20" borderId="41" applyNumberFormat="0" applyFont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113" fillId="20" borderId="41" applyNumberFormat="0" applyFon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105" fillId="24" borderId="43" applyNumberFormat="0" applyAlignment="0" applyProtection="0">
      <alignment vertical="center"/>
    </xf>
    <xf numFmtId="0" fontId="89" fillId="0" borderId="0">
      <alignment vertical="center"/>
    </xf>
    <xf numFmtId="0" fontId="29" fillId="0" borderId="0"/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>
      <alignment vertical="center"/>
    </xf>
    <xf numFmtId="0" fontId="29" fillId="0" borderId="0"/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89" fillId="0" borderId="0">
      <alignment vertical="center"/>
    </xf>
    <xf numFmtId="0" fontId="112" fillId="29" borderId="0" applyNumberFormat="0" applyBorder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103" fillId="29" borderId="0" applyNumberFormat="0" applyBorder="0" applyAlignment="0" applyProtection="0">
      <alignment vertical="center"/>
    </xf>
    <xf numFmtId="0" fontId="123" fillId="28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24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10" fillId="31" borderId="44" applyNumberFormat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24" fillId="0" borderId="45" applyNumberFormat="0" applyFill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24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109" fillId="0" borderId="45" applyNumberFormat="0" applyFill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125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25" fillId="24" borderId="40" applyNumberFormat="0" applyAlignment="0" applyProtection="0">
      <alignment vertical="center"/>
    </xf>
    <xf numFmtId="0" fontId="125" fillId="24" borderId="40" applyNumberFormat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00" fillId="26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98" fillId="24" borderId="40" applyNumberFormat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08" fillId="31" borderId="44" applyNumberFormat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95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11" fillId="0" borderId="0" applyNumberFormat="0" applyFill="0" applyBorder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126" fillId="0" borderId="38" applyNumberFormat="0" applyFill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126" fillId="0" borderId="38" applyNumberFormat="0" applyFill="0" applyAlignment="0" applyProtection="0">
      <alignment vertical="center"/>
    </xf>
    <xf numFmtId="0" fontId="88" fillId="0" borderId="38" applyNumberFormat="0" applyFill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104" fillId="22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22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104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104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34" borderId="0" applyNumberFormat="0" applyBorder="0" applyAlignment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104" fillId="14" borderId="0" applyNumberFormat="0" applyBorder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87" fillId="14" borderId="0" applyNumberFormat="0" applyBorder="0" applyAlignment="0" applyProtection="0">
      <alignment vertical="center"/>
    </xf>
    <xf numFmtId="0" fontId="104" fillId="14" borderId="0" applyNumberFormat="0" applyBorder="0" applyAlignment="0" applyProtection="0">
      <alignment vertical="center"/>
    </xf>
    <xf numFmtId="0" fontId="104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104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87" fillId="21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87" fillId="30" borderId="0" applyNumberFormat="0" applyBorder="0" applyAlignment="0" applyProtection="0">
      <alignment vertical="center"/>
    </xf>
    <xf numFmtId="0" fontId="104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104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87" fillId="33" borderId="0" applyNumberFormat="0" applyBorder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101" fillId="26" borderId="0" applyNumberFormat="0" applyBorder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27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27" fillId="24" borderId="43" applyNumberFormat="0" applyAlignment="0" applyProtection="0">
      <alignment vertical="center"/>
    </xf>
    <xf numFmtId="0" fontId="127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105" fillId="24" borderId="43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122" fillId="13" borderId="40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92" fillId="13" borderId="40" applyNumberFormat="0" applyAlignment="0" applyProtection="0">
      <alignment vertical="center"/>
    </xf>
    <xf numFmtId="0" fontId="29" fillId="0" borderId="0"/>
    <xf numFmtId="0" fontId="89" fillId="20" borderId="41" applyNumberFormat="0" applyFont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113" fillId="20" borderId="41" applyNumberFormat="0" applyFont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89" fillId="20" borderId="41" applyNumberFormat="0" applyFont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9" fontId="137" fillId="0" borderId="0" applyFont="0" applyFill="0" applyBorder="0" applyAlignment="0" applyProtection="0">
      <alignment vertical="center"/>
    </xf>
    <xf numFmtId="0" fontId="93" fillId="0" borderId="1" applyNumberFormat="0" applyFill="0" applyBorder="0" applyAlignment="0" applyProtection="0">
      <alignment vertical="center"/>
    </xf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  <xf numFmtId="0" fontId="29" fillId="0" borderId="0"/>
  </cellStyleXfs>
  <cellXfs count="1504">
    <xf numFmtId="0" fontId="0" fillId="0" borderId="0" xfId="0">
      <alignment vertical="center"/>
    </xf>
    <xf numFmtId="0" fontId="1" fillId="2" borderId="0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19" applyFont="1" applyFill="1" applyBorder="1" applyAlignment="1" applyProtection="1">
      <alignment horizontal="center" vertical="center" wrapText="1"/>
      <protection locked="0"/>
    </xf>
    <xf numFmtId="0" fontId="1" fillId="2" borderId="0" xfId="586" applyFont="1" applyFill="1" applyAlignment="1">
      <alignment vertical="center" wrapText="1"/>
    </xf>
    <xf numFmtId="0" fontId="1" fillId="2" borderId="0" xfId="0" applyFont="1" applyFill="1" applyAlignment="1">
      <alignment horizontal="center" vertical="center" wrapText="1"/>
    </xf>
    <xf numFmtId="0" fontId="1" fillId="2" borderId="0" xfId="586" applyFont="1" applyFill="1" applyAlignment="1">
      <alignment horizontal="center" vertical="center" wrapText="1"/>
    </xf>
    <xf numFmtId="0" fontId="1" fillId="3" borderId="0" xfId="0" applyFont="1" applyFill="1" applyAlignment="1">
      <alignment horizontal="center" vertical="center" wrapText="1"/>
    </xf>
    <xf numFmtId="0" fontId="0" fillId="3" borderId="0" xfId="0" applyFont="1" applyFill="1" applyAlignment="1">
      <alignment vertical="center"/>
    </xf>
    <xf numFmtId="0" fontId="2" fillId="2" borderId="0" xfId="702" applyNumberFormat="1" applyFont="1" applyFill="1" applyBorder="1" applyAlignment="1" applyProtection="1">
      <alignment horizontal="center" vertical="center" wrapText="1"/>
      <protection locked="0"/>
    </xf>
    <xf numFmtId="49" fontId="2" fillId="2" borderId="0" xfId="702" applyNumberFormat="1" applyFont="1" applyFill="1" applyBorder="1" applyAlignment="1" applyProtection="1">
      <alignment horizontal="center" vertical="center" wrapText="1"/>
      <protection locked="0"/>
    </xf>
    <xf numFmtId="0" fontId="2" fillId="2" borderId="0" xfId="702" applyNumberFormat="1" applyFont="1" applyFill="1" applyBorder="1" applyAlignment="1" applyProtection="1">
      <alignment horizontal="left" vertical="center" wrapText="1"/>
      <protection locked="0"/>
    </xf>
    <xf numFmtId="0" fontId="2" fillId="2" borderId="0" xfId="702" applyFont="1" applyFill="1" applyBorder="1" applyAlignment="1" applyProtection="1">
      <alignment horizontal="center" vertical="center" wrapText="1"/>
      <protection locked="0"/>
    </xf>
    <xf numFmtId="0" fontId="2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02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02" applyFont="1" applyFill="1" applyBorder="1" applyAlignment="1" applyProtection="1">
      <alignment horizontal="center" vertical="center" wrapText="1"/>
      <protection locked="0"/>
    </xf>
    <xf numFmtId="0" fontId="1" fillId="2" borderId="1" xfId="586" applyFont="1" applyFill="1" applyBorder="1" applyAlignment="1">
      <alignment horizontal="center" vertical="center" wrapText="1"/>
    </xf>
    <xf numFmtId="0" fontId="3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0" applyFont="1" applyFill="1" applyBorder="1" applyAlignment="1">
      <alignment horizontal="center" vertical="center" wrapText="1"/>
    </xf>
    <xf numFmtId="0" fontId="1" fillId="2" borderId="1" xfId="991" applyFont="1" applyFill="1" applyBorder="1" applyAlignment="1">
      <alignment horizontal="center" vertical="center" wrapText="1"/>
    </xf>
    <xf numFmtId="0" fontId="1" fillId="3" borderId="1" xfId="702" applyFont="1" applyFill="1" applyBorder="1" applyAlignment="1" applyProtection="1">
      <alignment horizontal="center" vertical="center" wrapText="1"/>
      <protection locked="0"/>
    </xf>
    <xf numFmtId="0" fontId="1" fillId="3" borderId="1" xfId="991" applyFont="1" applyFill="1" applyBorder="1" applyAlignment="1">
      <alignment horizontal="center" vertical="center" wrapText="1"/>
    </xf>
    <xf numFmtId="0" fontId="4" fillId="2" borderId="0" xfId="702" applyNumberFormat="1" applyFont="1" applyFill="1" applyAlignment="1" applyProtection="1">
      <alignment vertical="center" wrapText="1"/>
      <protection locked="0"/>
    </xf>
    <xf numFmtId="0" fontId="2" fillId="2" borderId="0" xfId="702" applyNumberFormat="1" applyFont="1" applyFill="1" applyAlignment="1" applyProtection="1">
      <alignment vertical="center" wrapText="1"/>
      <protection locked="0"/>
    </xf>
    <xf numFmtId="49" fontId="1" fillId="2" borderId="1" xfId="19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129" applyNumberFormat="1" applyFont="1" applyFill="1" applyBorder="1" applyAlignment="1" applyProtection="1">
      <alignment horizontal="center" vertical="center" wrapText="1"/>
      <protection locked="0"/>
    </xf>
    <xf numFmtId="49" fontId="6" fillId="2" borderId="1" xfId="988" applyNumberFormat="1" applyFont="1" applyFill="1" applyBorder="1" applyAlignment="1">
      <alignment horizontal="center" vertical="center" wrapText="1"/>
    </xf>
    <xf numFmtId="49" fontId="1" fillId="2" borderId="2" xfId="19" applyNumberFormat="1" applyFont="1" applyFill="1" applyBorder="1" applyAlignment="1" applyProtection="1">
      <alignment horizontal="center" vertical="center" wrapText="1"/>
      <protection locked="0"/>
    </xf>
    <xf numFmtId="49" fontId="6" fillId="2" borderId="1" xfId="987" applyNumberFormat="1" applyFont="1" applyFill="1" applyBorder="1" applyAlignment="1">
      <alignment horizontal="center" vertical="center" wrapText="1"/>
    </xf>
    <xf numFmtId="0" fontId="1" fillId="2" borderId="1" xfId="778" applyFont="1" applyFill="1" applyBorder="1" applyAlignment="1" applyProtection="1">
      <alignment horizontal="center" vertical="center" wrapText="1"/>
      <protection locked="0"/>
    </xf>
    <xf numFmtId="49" fontId="1" fillId="3" borderId="1" xfId="129" applyNumberFormat="1" applyFont="1" applyFill="1" applyBorder="1" applyAlignment="1" applyProtection="1">
      <alignment horizontal="center" vertical="center" wrapText="1"/>
      <protection locked="0"/>
    </xf>
    <xf numFmtId="0" fontId="1" fillId="3" borderId="1" xfId="778" applyFont="1" applyFill="1" applyBorder="1" applyAlignment="1" applyProtection="1">
      <alignment horizontal="center" vertical="center" wrapText="1"/>
      <protection locked="0"/>
    </xf>
    <xf numFmtId="49" fontId="1" fillId="3" borderId="1" xfId="19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992" applyFont="1" applyFill="1" applyBorder="1" applyAlignment="1">
      <alignment horizontal="center" vertical="center" wrapText="1"/>
    </xf>
    <xf numFmtId="0" fontId="1" fillId="2" borderId="1" xfId="19" applyFont="1" applyFill="1" applyBorder="1" applyAlignment="1" applyProtection="1">
      <alignment horizontal="center" vertical="center" wrapText="1"/>
      <protection locked="0"/>
    </xf>
    <xf numFmtId="0" fontId="6" fillId="2" borderId="1" xfId="3" applyNumberFormat="1" applyFont="1" applyFill="1" applyBorder="1" applyAlignment="1">
      <alignment horizontal="center" vertical="center" wrapText="1"/>
    </xf>
    <xf numFmtId="49" fontId="6" fillId="2" borderId="1" xfId="19" applyNumberFormat="1" applyFont="1" applyFill="1" applyBorder="1" applyAlignment="1" applyProtection="1">
      <alignment horizontal="center" vertical="center" wrapText="1"/>
      <protection locked="0"/>
    </xf>
    <xf numFmtId="49" fontId="6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129" applyFont="1" applyFill="1" applyBorder="1" applyAlignment="1" applyProtection="1">
      <alignment horizontal="center" vertical="center" wrapText="1"/>
      <protection locked="0"/>
    </xf>
    <xf numFmtId="0" fontId="6" fillId="2" borderId="1" xfId="306" applyNumberFormat="1" applyFont="1" applyFill="1" applyBorder="1" applyAlignment="1">
      <alignment horizontal="center" vertical="center" wrapText="1"/>
    </xf>
    <xf numFmtId="0" fontId="1" fillId="2" borderId="1" xfId="778" applyNumberFormat="1" applyFont="1" applyFill="1" applyBorder="1" applyAlignment="1" applyProtection="1">
      <alignment horizontal="center" vertical="center" wrapText="1"/>
      <protection locked="0"/>
    </xf>
    <xf numFmtId="0" fontId="6" fillId="2" borderId="1" xfId="990" applyNumberFormat="1" applyFont="1" applyFill="1" applyBorder="1" applyAlignment="1">
      <alignment horizontal="center" vertical="center" wrapText="1"/>
    </xf>
    <xf numFmtId="49" fontId="1" fillId="2" borderId="1" xfId="778" applyNumberFormat="1" applyFont="1" applyFill="1" applyBorder="1" applyAlignment="1" applyProtection="1">
      <alignment horizontal="center" vertical="center" wrapText="1"/>
      <protection locked="0"/>
    </xf>
    <xf numFmtId="0" fontId="7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7" fillId="2" borderId="1" xfId="986" applyNumberFormat="1" applyFont="1" applyFill="1" applyBorder="1" applyAlignment="1">
      <alignment horizontal="center" vertical="center" wrapText="1"/>
    </xf>
    <xf numFmtId="0" fontId="7" fillId="2" borderId="1" xfId="989" applyNumberFormat="1" applyFont="1" applyFill="1" applyBorder="1" applyAlignment="1">
      <alignment horizontal="center" vertical="center" wrapText="1"/>
    </xf>
    <xf numFmtId="0" fontId="1" fillId="3" borderId="1" xfId="0" applyFont="1" applyFill="1" applyBorder="1" applyAlignment="1">
      <alignment horizontal="center" vertical="center" wrapText="1"/>
    </xf>
    <xf numFmtId="0" fontId="7" fillId="3" borderId="1" xfId="986" applyNumberFormat="1" applyFont="1" applyFill="1" applyBorder="1" applyAlignment="1">
      <alignment horizontal="center" vertical="center" wrapText="1"/>
    </xf>
    <xf numFmtId="0" fontId="1" fillId="3" borderId="1" xfId="702" applyNumberFormat="1" applyFont="1" applyFill="1" applyBorder="1" applyAlignment="1" applyProtection="1">
      <alignment horizontal="center" vertical="center" wrapText="1"/>
      <protection locked="0"/>
    </xf>
    <xf numFmtId="49" fontId="1" fillId="3" borderId="1" xfId="702" applyNumberFormat="1" applyFont="1" applyFill="1" applyBorder="1" applyAlignment="1" applyProtection="1">
      <alignment horizontal="center" vertical="center" wrapText="1"/>
      <protection locked="0"/>
    </xf>
    <xf numFmtId="178" fontId="6" fillId="2" borderId="1" xfId="586" applyNumberFormat="1" applyFont="1" applyFill="1" applyBorder="1" applyAlignment="1">
      <alignment horizontal="center" vertical="center" wrapText="1"/>
    </xf>
    <xf numFmtId="0" fontId="8" fillId="2" borderId="1" xfId="586" applyFont="1" applyFill="1" applyBorder="1" applyAlignment="1">
      <alignment horizontal="center" vertical="center" wrapText="1"/>
    </xf>
    <xf numFmtId="0" fontId="6" fillId="2" borderId="1" xfId="586" applyNumberFormat="1" applyFont="1" applyFill="1" applyBorder="1" applyAlignment="1">
      <alignment horizontal="center" vertical="center" wrapText="1"/>
    </xf>
    <xf numFmtId="0" fontId="9" fillId="2" borderId="1" xfId="586" applyNumberFormat="1" applyFont="1" applyFill="1" applyBorder="1" applyAlignment="1">
      <alignment horizontal="center" vertical="center" wrapText="1"/>
    </xf>
    <xf numFmtId="179" fontId="10" fillId="2" borderId="3" xfId="586" applyNumberFormat="1" applyFont="1" applyFill="1" applyBorder="1" applyAlignment="1">
      <alignment horizontal="center" vertical="center"/>
    </xf>
    <xf numFmtId="179" fontId="10" fillId="2" borderId="1" xfId="586" applyNumberFormat="1" applyFont="1" applyFill="1" applyBorder="1" applyAlignment="1">
      <alignment horizontal="center" vertical="center"/>
    </xf>
    <xf numFmtId="0" fontId="10" fillId="2" borderId="1" xfId="586" applyNumberFormat="1" applyFont="1" applyFill="1" applyBorder="1" applyAlignment="1">
      <alignment horizontal="center" vertical="center"/>
    </xf>
    <xf numFmtId="0" fontId="11" fillId="2" borderId="1" xfId="586" applyFont="1" applyFill="1" applyBorder="1" applyAlignment="1">
      <alignment horizontal="center" vertical="center"/>
    </xf>
    <xf numFmtId="0" fontId="10" fillId="2" borderId="1" xfId="0" applyFont="1" applyFill="1" applyBorder="1" applyAlignment="1">
      <alignment horizontal="center" vertical="center"/>
    </xf>
    <xf numFmtId="0" fontId="10" fillId="2" borderId="1" xfId="586" applyFont="1" applyFill="1" applyBorder="1" applyAlignment="1">
      <alignment horizontal="center" vertical="center"/>
    </xf>
    <xf numFmtId="0" fontId="10" fillId="2" borderId="1" xfId="588" applyFont="1" applyFill="1" applyBorder="1" applyAlignment="1">
      <alignment horizontal="center" vertical="center" wrapText="1"/>
    </xf>
    <xf numFmtId="0" fontId="10" fillId="3" borderId="1" xfId="588" applyFont="1" applyFill="1" applyBorder="1" applyAlignment="1">
      <alignment horizontal="center" vertical="center"/>
    </xf>
    <xf numFmtId="0" fontId="12" fillId="2" borderId="4" xfId="702" applyNumberFormat="1" applyFont="1" applyFill="1" applyBorder="1" applyAlignment="1" applyProtection="1">
      <alignment horizontal="center" vertical="center" wrapText="1"/>
      <protection locked="0"/>
    </xf>
    <xf numFmtId="178" fontId="6" fillId="2" borderId="0" xfId="586" applyNumberFormat="1" applyFont="1" applyFill="1" applyBorder="1" applyAlignment="1">
      <alignment horizontal="center" vertical="center" wrapText="1"/>
    </xf>
    <xf numFmtId="0" fontId="8" fillId="2" borderId="0" xfId="586" applyFont="1" applyFill="1" applyBorder="1" applyAlignment="1">
      <alignment horizontal="center" vertical="center" wrapText="1"/>
    </xf>
    <xf numFmtId="0" fontId="1" fillId="2" borderId="0" xfId="586" applyNumberFormat="1" applyFont="1" applyFill="1" applyBorder="1" applyAlignment="1">
      <alignment horizontal="center" vertical="center" wrapText="1"/>
    </xf>
    <xf numFmtId="0" fontId="6" fillId="2" borderId="0" xfId="586" applyNumberFormat="1" applyFont="1" applyFill="1" applyBorder="1" applyAlignment="1">
      <alignment horizontal="center" vertical="center" wrapText="1"/>
    </xf>
    <xf numFmtId="49" fontId="1" fillId="2" borderId="0" xfId="19" applyNumberFormat="1" applyFont="1" applyFill="1" applyBorder="1" applyAlignment="1" applyProtection="1">
      <alignment horizontal="center" vertical="center" wrapText="1"/>
      <protection locked="0"/>
    </xf>
    <xf numFmtId="0" fontId="13" fillId="2" borderId="0" xfId="586" applyNumberFormat="1" applyFont="1" applyFill="1" applyBorder="1" applyAlignment="1">
      <alignment horizontal="center" vertical="center"/>
    </xf>
    <xf numFmtId="0" fontId="10" fillId="2" borderId="0" xfId="586" applyNumberFormat="1" applyFont="1" applyFill="1" applyBorder="1" applyAlignment="1">
      <alignment horizontal="center" vertical="center"/>
    </xf>
    <xf numFmtId="0" fontId="10" fillId="2" borderId="0" xfId="586" applyNumberFormat="1" applyFont="1" applyFill="1" applyAlignment="1">
      <alignment horizontal="center" vertical="center"/>
    </xf>
    <xf numFmtId="0" fontId="11" fillId="2" borderId="0" xfId="586" applyFont="1" applyFill="1" applyAlignment="1">
      <alignment horizontal="center" vertical="center"/>
    </xf>
    <xf numFmtId="0" fontId="10" fillId="2" borderId="5" xfId="0" applyFont="1" applyFill="1" applyBorder="1" applyAlignment="1">
      <alignment horizontal="center" vertical="center"/>
    </xf>
    <xf numFmtId="0" fontId="10" fillId="2" borderId="1" xfId="588" applyFont="1" applyFill="1" applyBorder="1" applyAlignment="1">
      <alignment horizontal="center" vertical="center"/>
    </xf>
    <xf numFmtId="0" fontId="0" fillId="2" borderId="0" xfId="0" applyFont="1" applyFill="1" applyAlignment="1">
      <alignment vertical="center"/>
    </xf>
    <xf numFmtId="0" fontId="14" fillId="2" borderId="1" xfId="991" applyFont="1" applyFill="1" applyBorder="1" applyAlignment="1">
      <alignment horizontal="center" vertical="center" wrapText="1"/>
    </xf>
    <xf numFmtId="49" fontId="14" fillId="2" borderId="1" xfId="129" applyNumberFormat="1" applyFont="1" applyFill="1" applyBorder="1" applyAlignment="1" applyProtection="1">
      <alignment horizontal="center" vertical="center" wrapText="1"/>
      <protection locked="0"/>
    </xf>
    <xf numFmtId="0" fontId="15" fillId="2" borderId="1" xfId="702" applyNumberFormat="1" applyFont="1" applyFill="1" applyBorder="1" applyAlignment="1" applyProtection="1">
      <alignment horizontal="center" vertical="center" wrapText="1"/>
      <protection locked="0"/>
    </xf>
    <xf numFmtId="49" fontId="2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991" applyNumberFormat="1" applyFont="1" applyFill="1" applyBorder="1" applyAlignment="1">
      <alignment horizontal="center" vertical="center"/>
    </xf>
    <xf numFmtId="180" fontId="15" fillId="2" borderId="0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0" xfId="0" applyFont="1" applyFill="1" applyBorder="1" applyAlignment="1">
      <alignment horizontal="center" vertical="center" wrapText="1"/>
    </xf>
    <xf numFmtId="0" fontId="10" fillId="2" borderId="0" xfId="586" applyFont="1" applyFill="1" applyAlignment="1">
      <alignment horizontal="center" vertical="center"/>
    </xf>
    <xf numFmtId="0" fontId="14" fillId="2" borderId="0" xfId="0" applyFont="1" applyFill="1" applyBorder="1" applyAlignment="1">
      <alignment horizontal="center" vertical="center" wrapText="1"/>
    </xf>
    <xf numFmtId="0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463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19" applyFont="1" applyFill="1" applyBorder="1" applyAlignment="1" applyProtection="1">
      <alignment horizontal="center" vertical="center" wrapText="1"/>
      <protection locked="0"/>
    </xf>
    <xf numFmtId="0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36" applyNumberFormat="1" applyFont="1" applyFill="1" applyBorder="1" applyAlignment="1" applyProtection="1">
      <alignment horizontal="left" vertical="center" wrapText="1"/>
      <protection locked="0"/>
    </xf>
    <xf numFmtId="0" fontId="2" fillId="0" borderId="0" xfId="136" applyFont="1" applyFill="1" applyBorder="1" applyAlignment="1" applyProtection="1">
      <alignment horizontal="center" vertical="center" wrapText="1"/>
      <protection locked="0"/>
    </xf>
    <xf numFmtId="181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182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183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136" applyNumberFormat="1" applyFont="1" applyFill="1" applyBorder="1" applyAlignment="1" applyProtection="1">
      <alignment horizontal="center" vertical="center" wrapText="1"/>
      <protection locked="0"/>
    </xf>
    <xf numFmtId="0" fontId="18" fillId="4" borderId="1" xfId="19" applyNumberFormat="1" applyFont="1" applyFill="1" applyBorder="1" applyAlignment="1" applyProtection="1">
      <alignment horizontal="center" vertical="center" wrapText="1"/>
      <protection locked="0"/>
    </xf>
    <xf numFmtId="0" fontId="18" fillId="4" borderId="1" xfId="136" applyFont="1" applyFill="1" applyBorder="1" applyAlignment="1" applyProtection="1">
      <alignment horizontal="center" vertical="center" wrapText="1"/>
      <protection locked="0"/>
    </xf>
    <xf numFmtId="0" fontId="18" fillId="0" borderId="1" xfId="136" applyFont="1" applyFill="1" applyBorder="1" applyAlignment="1" applyProtection="1">
      <alignment horizontal="center" vertical="center" wrapText="1"/>
      <protection locked="0"/>
    </xf>
    <xf numFmtId="0" fontId="5" fillId="4" borderId="1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Font="1" applyFill="1" applyBorder="1" applyAlignment="1">
      <alignment horizontal="center" vertical="center"/>
    </xf>
    <xf numFmtId="0" fontId="18" fillId="0" borderId="1" xfId="0" applyFont="1" applyFill="1" applyBorder="1" applyAlignment="1">
      <alignment horizontal="center" vertical="center" wrapText="1"/>
    </xf>
    <xf numFmtId="0" fontId="18" fillId="0" borderId="1" xfId="136" applyNumberFormat="1" applyFont="1" applyFill="1" applyBorder="1" applyAlignment="1" applyProtection="1">
      <alignment horizontal="left" vertical="center" wrapText="1"/>
      <protection locked="0"/>
    </xf>
    <xf numFmtId="0" fontId="18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0" applyNumberFormat="1" applyFont="1" applyFill="1" applyBorder="1" applyAlignment="1">
      <alignment horizontal="center" vertical="center" wrapText="1"/>
    </xf>
    <xf numFmtId="0" fontId="18" fillId="0" borderId="1" xfId="19" applyFont="1" applyFill="1" applyBorder="1" applyAlignment="1" applyProtection="1">
      <alignment horizontal="center" vertical="center" wrapText="1"/>
      <protection locked="0"/>
    </xf>
    <xf numFmtId="0" fontId="18" fillId="0" borderId="1" xfId="420" applyFont="1" applyFill="1" applyBorder="1" applyAlignment="1">
      <alignment horizontal="center" vertical="center"/>
    </xf>
    <xf numFmtId="49" fontId="18" fillId="0" borderId="1" xfId="19" applyNumberFormat="1" applyFont="1" applyFill="1" applyBorder="1" applyAlignment="1" applyProtection="1">
      <alignment horizontal="center" vertical="center" wrapText="1"/>
      <protection locked="0"/>
    </xf>
    <xf numFmtId="184" fontId="19" fillId="5" borderId="6" xfId="178" applyNumberFormat="1" applyFont="1" applyFill="1" applyBorder="1" applyAlignment="1">
      <alignment horizontal="center" vertical="center" wrapText="1"/>
    </xf>
    <xf numFmtId="184" fontId="19" fillId="5" borderId="3" xfId="178" applyNumberFormat="1" applyFont="1" applyFill="1" applyBorder="1" applyAlignment="1">
      <alignment horizontal="center" vertical="center" wrapText="1"/>
    </xf>
    <xf numFmtId="182" fontId="18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18" fillId="5" borderId="1" xfId="19" applyFont="1" applyFill="1" applyBorder="1" applyAlignment="1" applyProtection="1">
      <alignment horizontal="center" vertical="center" wrapText="1"/>
      <protection locked="0"/>
    </xf>
    <xf numFmtId="182" fontId="20" fillId="0" borderId="1" xfId="136" applyNumberFormat="1" applyFont="1" applyFill="1" applyBorder="1" applyAlignment="1" applyProtection="1">
      <alignment horizontal="center" vertical="center" wrapText="1"/>
      <protection locked="0"/>
    </xf>
    <xf numFmtId="183" fontId="20" fillId="5" borderId="1" xfId="461" applyNumberFormat="1" applyFont="1" applyFill="1" applyBorder="1" applyAlignment="1" applyProtection="1">
      <alignment horizontal="center" vertical="center" wrapText="1"/>
      <protection locked="0"/>
    </xf>
    <xf numFmtId="182" fontId="20" fillId="0" borderId="1" xfId="461" applyNumberFormat="1" applyFont="1" applyFill="1" applyBorder="1" applyAlignment="1" applyProtection="1">
      <alignment horizontal="center" vertical="center" wrapText="1"/>
      <protection locked="0"/>
    </xf>
    <xf numFmtId="182" fontId="18" fillId="0" borderId="1" xfId="19" applyNumberFormat="1" applyFont="1" applyFill="1" applyBorder="1" applyAlignment="1" applyProtection="1">
      <alignment horizontal="center" vertical="center" wrapText="1"/>
      <protection locked="0"/>
    </xf>
    <xf numFmtId="181" fontId="5" fillId="4" borderId="1" xfId="136" applyNumberFormat="1" applyFont="1" applyFill="1" applyBorder="1" applyAlignment="1" applyProtection="1">
      <alignment horizontal="center" vertical="center" wrapText="1"/>
      <protection locked="0"/>
    </xf>
    <xf numFmtId="182" fontId="5" fillId="4" borderId="1" xfId="136" applyNumberFormat="1" applyFont="1" applyFill="1" applyBorder="1" applyAlignment="1" applyProtection="1">
      <alignment horizontal="center" vertical="center" wrapText="1"/>
      <protection locked="0"/>
    </xf>
    <xf numFmtId="10" fontId="5" fillId="4" borderId="1" xfId="136" applyNumberFormat="1" applyFont="1" applyFill="1" applyBorder="1" applyAlignment="1" applyProtection="1">
      <alignment horizontal="center" vertical="center" wrapText="1"/>
      <protection locked="0"/>
    </xf>
    <xf numFmtId="183" fontId="5" fillId="4" borderId="1" xfId="136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136" applyFont="1" applyFill="1" applyBorder="1" applyAlignment="1" applyProtection="1">
      <alignment horizontal="center" vertical="center" wrapText="1"/>
      <protection locked="0"/>
    </xf>
    <xf numFmtId="181" fontId="19" fillId="5" borderId="1" xfId="178" applyNumberFormat="1" applyFont="1" applyFill="1" applyBorder="1" applyAlignment="1">
      <alignment horizontal="center" vertical="center" wrapText="1"/>
    </xf>
    <xf numFmtId="181" fontId="18" fillId="5" borderId="1" xfId="19" applyNumberFormat="1" applyFont="1" applyFill="1" applyBorder="1" applyAlignment="1" applyProtection="1">
      <alignment horizontal="center" vertical="center" wrapText="1"/>
      <protection locked="0"/>
    </xf>
    <xf numFmtId="182" fontId="18" fillId="5" borderId="1" xfId="19" applyNumberFormat="1" applyFont="1" applyFill="1" applyBorder="1" applyAlignment="1" applyProtection="1">
      <alignment horizontal="center" vertical="center" wrapText="1"/>
      <protection locked="0"/>
    </xf>
    <xf numFmtId="10" fontId="18" fillId="5" borderId="1" xfId="19" applyNumberFormat="1" applyFont="1" applyFill="1" applyBorder="1" applyAlignment="1" applyProtection="1">
      <alignment horizontal="center" vertical="center" wrapText="1"/>
      <protection locked="0"/>
    </xf>
    <xf numFmtId="183" fontId="18" fillId="5" borderId="1" xfId="19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597" applyFont="1" applyFill="1" applyBorder="1" applyAlignment="1">
      <alignment horizontal="center" vertical="center" wrapText="1"/>
    </xf>
    <xf numFmtId="181" fontId="20" fillId="5" borderId="1" xfId="461" applyNumberFormat="1" applyFont="1" applyFill="1" applyBorder="1" applyAlignment="1" applyProtection="1">
      <alignment horizontal="center" vertical="center" wrapText="1"/>
      <protection locked="0"/>
    </xf>
    <xf numFmtId="182" fontId="20" fillId="5" borderId="1" xfId="136" applyNumberFormat="1" applyFont="1" applyFill="1" applyBorder="1" applyAlignment="1" applyProtection="1">
      <alignment horizontal="center" vertical="center" wrapText="1"/>
      <protection locked="0"/>
    </xf>
    <xf numFmtId="10" fontId="20" fillId="5" borderId="1" xfId="136" applyNumberFormat="1" applyFont="1" applyFill="1" applyBorder="1" applyAlignment="1" applyProtection="1">
      <alignment horizontal="center" vertical="center" wrapText="1"/>
      <protection locked="0"/>
    </xf>
    <xf numFmtId="49" fontId="20" fillId="5" borderId="1" xfId="461" applyNumberFormat="1" applyFont="1" applyFill="1" applyBorder="1" applyAlignment="1" applyProtection="1">
      <alignment horizontal="center" vertical="center" wrapText="1"/>
      <protection locked="0"/>
    </xf>
    <xf numFmtId="182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181" fontId="20" fillId="5" borderId="1" xfId="983" applyNumberFormat="1" applyFont="1" applyFill="1" applyBorder="1" applyAlignment="1" applyProtection="1">
      <alignment horizontal="center" vertical="center" wrapText="1"/>
      <protection locked="0"/>
    </xf>
    <xf numFmtId="182" fontId="20" fillId="5" borderId="1" xfId="461" applyNumberFormat="1" applyFont="1" applyFill="1" applyBorder="1" applyAlignment="1" applyProtection="1">
      <alignment horizontal="center" vertical="center" wrapText="1"/>
      <protection locked="0"/>
    </xf>
    <xf numFmtId="10" fontId="20" fillId="5" borderId="1" xfId="461" applyNumberFormat="1" applyFont="1" applyFill="1" applyBorder="1" applyAlignment="1" applyProtection="1">
      <alignment horizontal="center" vertical="center" wrapText="1"/>
      <protection locked="0"/>
    </xf>
    <xf numFmtId="185" fontId="20" fillId="6" borderId="1" xfId="19" applyNumberFormat="1" applyFont="1" applyFill="1" applyBorder="1" applyAlignment="1" applyProtection="1">
      <alignment horizontal="center" vertical="center" wrapText="1"/>
      <protection locked="0"/>
    </xf>
    <xf numFmtId="0" fontId="18" fillId="6" borderId="1" xfId="19" applyFont="1" applyFill="1" applyBorder="1" applyAlignment="1" applyProtection="1">
      <alignment horizontal="center" vertical="center" wrapText="1"/>
      <protection locked="0"/>
    </xf>
    <xf numFmtId="182" fontId="20" fillId="6" borderId="1" xfId="597" applyNumberFormat="1" applyFont="1" applyFill="1" applyBorder="1" applyAlignment="1">
      <alignment horizontal="center" vertical="center" wrapText="1"/>
    </xf>
    <xf numFmtId="186" fontId="18" fillId="6" borderId="1" xfId="19" applyNumberFormat="1" applyFont="1" applyFill="1" applyBorder="1" applyAlignment="1" applyProtection="1">
      <alignment horizontal="center" vertical="center" wrapText="1"/>
      <protection locked="0"/>
    </xf>
    <xf numFmtId="186" fontId="20" fillId="6" borderId="1" xfId="597" applyNumberFormat="1" applyFont="1" applyFill="1" applyBorder="1" applyAlignment="1">
      <alignment horizontal="center" vertical="center" wrapText="1"/>
    </xf>
    <xf numFmtId="0" fontId="9" fillId="4" borderId="1" xfId="463" applyNumberFormat="1" applyFont="1" applyFill="1" applyBorder="1" applyAlignment="1" applyProtection="1">
      <alignment horizontal="center" vertical="center" wrapText="1"/>
      <protection locked="0"/>
    </xf>
    <xf numFmtId="0" fontId="20" fillId="4" borderId="1" xfId="597" applyNumberFormat="1" applyFont="1" applyFill="1" applyBorder="1" applyAlignment="1" applyProtection="1">
      <alignment horizontal="center" vertical="center" wrapText="1"/>
    </xf>
    <xf numFmtId="0" fontId="20" fillId="4" borderId="1" xfId="19" applyNumberFormat="1" applyFont="1" applyFill="1" applyBorder="1" applyAlignment="1" applyProtection="1">
      <alignment horizontal="center" vertical="center" wrapText="1"/>
      <protection locked="0"/>
    </xf>
    <xf numFmtId="0" fontId="2" fillId="4" borderId="1" xfId="136" applyNumberFormat="1" applyFont="1" applyFill="1" applyBorder="1" applyAlignment="1" applyProtection="1">
      <alignment horizontal="center" vertical="center" wrapText="1"/>
      <protection locked="0"/>
    </xf>
    <xf numFmtId="183" fontId="18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463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9" applyFont="1" applyFill="1" applyBorder="1" applyAlignment="1" applyProtection="1">
      <alignment horizontal="center" vertical="center" wrapText="1"/>
      <protection locked="0"/>
    </xf>
    <xf numFmtId="0" fontId="20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1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1" fillId="0" borderId="0" xfId="136" applyFont="1" applyFill="1" applyBorder="1" applyAlignment="1" applyProtection="1">
      <alignment horizontal="center" vertical="center" wrapText="1"/>
      <protection locked="0"/>
    </xf>
    <xf numFmtId="186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180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36" applyFont="1" applyFill="1" applyBorder="1" applyAlignment="1" applyProtection="1">
      <alignment horizontal="center" vertical="center" wrapText="1"/>
      <protection locked="0"/>
    </xf>
    <xf numFmtId="0" fontId="20" fillId="7" borderId="1" xfId="136" applyFont="1" applyFill="1" applyBorder="1" applyAlignment="1" applyProtection="1">
      <alignment horizontal="center" vertical="center" wrapText="1"/>
      <protection locked="0"/>
    </xf>
    <xf numFmtId="0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0" fontId="20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0" applyFont="1" applyFill="1" applyBorder="1" applyAlignment="1">
      <alignment horizontal="center" vertical="center"/>
    </xf>
    <xf numFmtId="0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Fill="1" applyBorder="1" applyAlignment="1">
      <alignment horizontal="center" vertical="center" wrapText="1"/>
    </xf>
    <xf numFmtId="0" fontId="20" fillId="0" borderId="5" xfId="136" applyNumberFormat="1" applyFont="1" applyFill="1" applyBorder="1" applyAlignment="1" applyProtection="1">
      <alignment horizontal="center" vertical="center" wrapText="1"/>
      <protection locked="0"/>
    </xf>
    <xf numFmtId="0" fontId="20" fillId="8" borderId="3" xfId="0" applyFont="1" applyFill="1" applyBorder="1" applyAlignment="1">
      <alignment horizontal="center" vertical="center"/>
    </xf>
    <xf numFmtId="0" fontId="20" fillId="0" borderId="3" xfId="0" applyFont="1" applyFill="1" applyBorder="1" applyAlignment="1">
      <alignment horizontal="center" vertical="center" wrapText="1"/>
    </xf>
    <xf numFmtId="0" fontId="20" fillId="0" borderId="1" xfId="0" applyFont="1" applyFill="1" applyBorder="1" applyAlignment="1">
      <alignment horizontal="center" vertical="center"/>
    </xf>
    <xf numFmtId="0" fontId="20" fillId="0" borderId="1" xfId="0" applyFont="1" applyFill="1" applyBorder="1" applyAlignment="1">
      <alignment horizontal="center" vertical="center" wrapText="1"/>
    </xf>
    <xf numFmtId="183" fontId="19" fillId="0" borderId="0" xfId="0" applyNumberFormat="1" applyFont="1" applyFill="1" applyAlignment="1">
      <alignment horizontal="center" vertical="center"/>
    </xf>
    <xf numFmtId="0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9" applyFont="1" applyFill="1" applyBorder="1" applyAlignment="1" applyProtection="1">
      <alignment horizontal="center" vertical="center" wrapText="1"/>
      <protection locked="0"/>
    </xf>
    <xf numFmtId="0" fontId="20" fillId="0" borderId="1" xfId="597" applyFont="1" applyFill="1" applyBorder="1" applyAlignment="1">
      <alignment horizontal="center" vertical="center"/>
    </xf>
    <xf numFmtId="186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186" fontId="20" fillId="3" borderId="1" xfId="19" applyNumberFormat="1" applyFont="1" applyFill="1" applyBorder="1" applyAlignment="1" applyProtection="1">
      <alignment horizontal="center" vertical="center" wrapText="1"/>
      <protection locked="0"/>
    </xf>
    <xf numFmtId="186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10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10" fontId="20" fillId="3" borderId="1" xfId="19" applyNumberFormat="1" applyFont="1" applyFill="1" applyBorder="1" applyAlignment="1" applyProtection="1">
      <alignment horizontal="center" vertical="center" wrapText="1"/>
      <protection locked="0"/>
    </xf>
    <xf numFmtId="180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183" fontId="0" fillId="0" borderId="0" xfId="0" applyNumberFormat="1" applyFont="1" applyFill="1" applyAlignment="1">
      <alignment horizontal="center" vertical="center"/>
    </xf>
    <xf numFmtId="0" fontId="9" fillId="0" borderId="1" xfId="463" applyNumberFormat="1" applyFont="1" applyFill="1" applyBorder="1" applyAlignment="1" applyProtection="1">
      <alignment horizontal="center" vertical="center" wrapText="1"/>
      <protection locked="0"/>
    </xf>
    <xf numFmtId="183" fontId="20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20" fillId="0" borderId="15" xfId="19" applyFont="1" applyFill="1" applyBorder="1" applyAlignment="1" applyProtection="1">
      <alignment vertical="center" wrapText="1"/>
      <protection locked="0"/>
    </xf>
    <xf numFmtId="0" fontId="21" fillId="0" borderId="0" xfId="19" applyFont="1" applyFill="1" applyBorder="1" applyAlignment="1" applyProtection="1">
      <alignment horizontal="center" vertical="center" wrapText="1"/>
      <protection locked="0"/>
    </xf>
    <xf numFmtId="49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9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36" applyFont="1" applyFill="1" applyBorder="1" applyAlignment="1" applyProtection="1">
      <alignment horizontal="center" vertical="center" wrapText="1"/>
      <protection locked="0"/>
    </xf>
    <xf numFmtId="0" fontId="18" fillId="0" borderId="4" xfId="19" applyFont="1" applyFill="1" applyBorder="1" applyAlignment="1" applyProtection="1">
      <alignment horizontal="center" vertical="center" wrapText="1"/>
      <protection locked="0"/>
    </xf>
    <xf numFmtId="0" fontId="18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18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643" applyNumberFormat="1" applyFont="1" applyFill="1" applyBorder="1" applyAlignment="1">
      <alignment horizontal="center" vertical="center" wrapText="1"/>
    </xf>
    <xf numFmtId="0" fontId="18" fillId="0" borderId="1" xfId="643" applyFont="1" applyFill="1" applyBorder="1" applyAlignment="1">
      <alignment horizontal="center" vertical="center"/>
    </xf>
    <xf numFmtId="0" fontId="18" fillId="0" borderId="1" xfId="690" applyFont="1" applyFill="1" applyBorder="1" applyAlignment="1">
      <alignment horizontal="center" vertical="center" wrapText="1"/>
    </xf>
    <xf numFmtId="0" fontId="20" fillId="0" borderId="1" xfId="690" applyFont="1" applyFill="1" applyBorder="1" applyAlignment="1">
      <alignment horizontal="center" vertical="center" wrapText="1"/>
    </xf>
    <xf numFmtId="0" fontId="18" fillId="0" borderId="4" xfId="643" applyNumberFormat="1" applyFont="1" applyFill="1" applyBorder="1" applyAlignment="1">
      <alignment horizontal="center" vertical="center" wrapText="1"/>
    </xf>
    <xf numFmtId="0" fontId="18" fillId="0" borderId="4" xfId="690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center" vertical="center" wrapText="1"/>
    </xf>
    <xf numFmtId="49" fontId="18" fillId="0" borderId="3" xfId="1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0" applyFont="1" applyBorder="1" applyAlignment="1">
      <alignment horizontal="center" vertical="center"/>
    </xf>
    <xf numFmtId="0" fontId="19" fillId="0" borderId="1" xfId="643" applyFont="1" applyFill="1" applyBorder="1" applyAlignment="1">
      <alignment horizontal="center" vertical="center"/>
    </xf>
    <xf numFmtId="0" fontId="20" fillId="2" borderId="1" xfId="690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center" vertical="center"/>
    </xf>
    <xf numFmtId="181" fontId="20" fillId="0" borderId="5" xfId="178" applyNumberFormat="1" applyFont="1" applyFill="1" applyBorder="1" applyAlignment="1">
      <alignment horizontal="center" vertical="center" wrapText="1"/>
    </xf>
    <xf numFmtId="181" fontId="20" fillId="0" borderId="1" xfId="178" applyNumberFormat="1" applyFont="1" applyFill="1" applyBorder="1" applyAlignment="1">
      <alignment horizontal="center" vertical="center" wrapText="1"/>
    </xf>
    <xf numFmtId="0" fontId="18" fillId="0" borderId="3" xfId="136" applyFont="1" applyFill="1" applyBorder="1" applyAlignment="1" applyProtection="1">
      <alignment horizontal="center" vertical="center" wrapText="1"/>
      <protection locked="0"/>
    </xf>
    <xf numFmtId="0" fontId="18" fillId="8" borderId="1" xfId="690" applyFont="1" applyFill="1" applyBorder="1" applyAlignment="1">
      <alignment horizontal="center" vertical="center" wrapText="1"/>
    </xf>
    <xf numFmtId="0" fontId="18" fillId="0" borderId="3" xfId="690" applyFont="1" applyFill="1" applyBorder="1" applyAlignment="1">
      <alignment horizontal="center" vertical="center" wrapText="1"/>
    </xf>
    <xf numFmtId="10" fontId="18" fillId="0" borderId="3" xfId="136" applyNumberFormat="1" applyFont="1" applyFill="1" applyBorder="1" applyAlignment="1" applyProtection="1">
      <alignment horizontal="center" vertical="center" wrapText="1"/>
      <protection locked="0"/>
    </xf>
    <xf numFmtId="186" fontId="18" fillId="0" borderId="1" xfId="136" applyNumberFormat="1" applyFont="1" applyFill="1" applyBorder="1" applyAlignment="1" applyProtection="1">
      <alignment horizontal="center" vertical="center" wrapText="1"/>
      <protection locked="0"/>
    </xf>
    <xf numFmtId="10" fontId="18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18" fillId="8" borderId="1" xfId="136" applyNumberFormat="1" applyFont="1" applyFill="1" applyBorder="1" applyAlignment="1" applyProtection="1">
      <alignment horizontal="center" vertical="center" wrapText="1"/>
      <protection locked="0"/>
    </xf>
    <xf numFmtId="10" fontId="18" fillId="0" borderId="3" xfId="690" applyNumberFormat="1" applyFont="1" applyFill="1" applyBorder="1" applyAlignment="1">
      <alignment horizontal="center" vertical="center" wrapText="1"/>
    </xf>
    <xf numFmtId="0" fontId="18" fillId="0" borderId="3" xfId="19" applyFont="1" applyFill="1" applyBorder="1" applyAlignment="1" applyProtection="1">
      <alignment horizontal="center" vertical="center" wrapText="1" shrinkToFit="1"/>
      <protection locked="0"/>
    </xf>
    <xf numFmtId="0" fontId="9" fillId="0" borderId="0" xfId="19" applyFont="1" applyFill="1" applyBorder="1" applyAlignment="1" applyProtection="1">
      <alignment horizontal="center" vertical="center" wrapText="1"/>
      <protection locked="0"/>
    </xf>
    <xf numFmtId="0" fontId="20" fillId="0" borderId="0" xfId="19" applyFont="1" applyFill="1" applyBorder="1" applyAlignment="1" applyProtection="1">
      <alignment horizontal="center" vertical="center" wrapText="1"/>
      <protection locked="0"/>
    </xf>
    <xf numFmtId="0" fontId="18" fillId="0" borderId="2" xfId="136" applyFont="1" applyFill="1" applyBorder="1" applyAlignment="1" applyProtection="1">
      <alignment horizontal="center" vertical="center" wrapText="1"/>
      <protection locked="0"/>
    </xf>
    <xf numFmtId="0" fontId="18" fillId="0" borderId="2" xfId="19" applyFont="1" applyFill="1" applyBorder="1" applyAlignment="1" applyProtection="1">
      <alignment horizontal="center" vertical="center" wrapText="1" shrinkToFit="1"/>
      <protection locked="0"/>
    </xf>
    <xf numFmtId="0" fontId="2" fillId="8" borderId="0" xfId="136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136" applyFont="1" applyFill="1" applyBorder="1" applyAlignment="1" applyProtection="1">
      <alignment horizontal="center" vertical="center" wrapText="1"/>
      <protection locked="0"/>
    </xf>
    <xf numFmtId="0" fontId="20" fillId="0" borderId="1" xfId="0" applyNumberFormat="1" applyFont="1" applyFill="1" applyBorder="1" applyAlignment="1">
      <alignment horizontal="center" vertical="center" wrapText="1"/>
    </xf>
    <xf numFmtId="12" fontId="20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22" fillId="0" borderId="1" xfId="0" applyFont="1" applyFill="1" applyBorder="1" applyAlignment="1">
      <alignment horizontal="center" vertical="center"/>
    </xf>
    <xf numFmtId="0" fontId="20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0" fillId="8" borderId="1" xfId="0" applyFill="1" applyBorder="1" applyAlignment="1">
      <alignment horizontal="center" vertical="center"/>
    </xf>
    <xf numFmtId="183" fontId="9" fillId="8" borderId="1" xfId="0" applyNumberFormat="1" applyFont="1" applyFill="1" applyBorder="1" applyAlignment="1">
      <alignment horizontal="left" vertical="center"/>
    </xf>
    <xf numFmtId="0" fontId="20" fillId="8" borderId="1" xfId="0" applyNumberFormat="1" applyFont="1" applyFill="1" applyBorder="1" applyAlignment="1">
      <alignment horizontal="center" vertical="center" wrapText="1"/>
    </xf>
    <xf numFmtId="183" fontId="25" fillId="8" borderId="1" xfId="0" applyNumberFormat="1" applyFont="1" applyFill="1" applyBorder="1" applyAlignment="1">
      <alignment horizontal="left" vertical="center"/>
    </xf>
    <xf numFmtId="0" fontId="5" fillId="0" borderId="0" xfId="136" applyNumberFormat="1" applyFont="1" applyFill="1" applyBorder="1" applyAlignment="1" applyProtection="1">
      <alignment horizontal="center" vertical="center" wrapText="1"/>
      <protection locked="0"/>
    </xf>
    <xf numFmtId="179" fontId="20" fillId="0" borderId="1" xfId="0" applyNumberFormat="1" applyFont="1" applyFill="1" applyBorder="1" applyAlignment="1">
      <alignment horizontal="center" vertical="center" wrapText="1"/>
    </xf>
    <xf numFmtId="0" fontId="20" fillId="8" borderId="1" xfId="19" applyNumberFormat="1" applyFont="1" applyFill="1" applyBorder="1" applyAlignment="1" applyProtection="1">
      <alignment horizontal="center" vertical="center" wrapText="1"/>
      <protection locked="0"/>
    </xf>
    <xf numFmtId="0" fontId="26" fillId="8" borderId="1" xfId="599" applyFont="1" applyFill="1" applyBorder="1" applyAlignment="1">
      <alignment horizontal="left" vertical="center"/>
    </xf>
    <xf numFmtId="0" fontId="20" fillId="8" borderId="1" xfId="19" applyFont="1" applyFill="1" applyBorder="1" applyAlignment="1" applyProtection="1">
      <alignment horizontal="center" vertical="center" wrapText="1"/>
      <protection locked="0"/>
    </xf>
    <xf numFmtId="49" fontId="20" fillId="8" borderId="1" xfId="1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974" applyNumberFormat="1" applyFont="1" applyFill="1" applyBorder="1" applyAlignment="1" applyProtection="1">
      <alignment horizontal="center" vertical="center" wrapText="1"/>
      <protection locked="0"/>
    </xf>
    <xf numFmtId="0" fontId="20" fillId="5" borderId="1" xfId="136" applyNumberFormat="1" applyFont="1" applyFill="1" applyBorder="1" applyAlignment="1" applyProtection="1">
      <alignment horizontal="center" vertical="center" wrapText="1"/>
      <protection locked="0"/>
    </xf>
    <xf numFmtId="0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182" fontId="20" fillId="8" borderId="1" xfId="136" applyNumberFormat="1" applyFont="1" applyFill="1" applyBorder="1" applyAlignment="1" applyProtection="1">
      <alignment horizontal="center" vertical="center" wrapText="1"/>
      <protection locked="0"/>
    </xf>
    <xf numFmtId="181" fontId="5" fillId="0" borderId="0" xfId="136" applyNumberFormat="1" applyFont="1" applyFill="1" applyBorder="1" applyAlignment="1" applyProtection="1">
      <alignment horizontal="center" vertical="center" wrapText="1"/>
      <protection locked="0"/>
    </xf>
    <xf numFmtId="186" fontId="5" fillId="0" borderId="0" xfId="136" applyNumberFormat="1" applyFont="1" applyFill="1" applyBorder="1" applyAlignment="1" applyProtection="1">
      <alignment horizontal="center" vertical="center" wrapText="1"/>
      <protection locked="0"/>
    </xf>
    <xf numFmtId="181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181" fontId="20" fillId="5" borderId="5" xfId="178" applyNumberFormat="1" applyFont="1" applyFill="1" applyBorder="1" applyAlignment="1">
      <alignment horizontal="center" vertical="center" wrapText="1"/>
    </xf>
    <xf numFmtId="181" fontId="20" fillId="5" borderId="1" xfId="178" applyNumberFormat="1" applyFont="1" applyFill="1" applyBorder="1" applyAlignment="1">
      <alignment horizontal="center" vertical="center" wrapText="1"/>
    </xf>
    <xf numFmtId="181" fontId="20" fillId="5" borderId="1" xfId="136" applyNumberFormat="1" applyFont="1" applyFill="1" applyBorder="1" applyAlignment="1" applyProtection="1">
      <alignment horizontal="center" vertical="center" wrapText="1"/>
      <protection locked="0"/>
    </xf>
    <xf numFmtId="186" fontId="20" fillId="5" borderId="1" xfId="136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19" applyNumberFormat="1" applyFont="1" applyFill="1" applyBorder="1" applyAlignment="1" applyProtection="1">
      <alignment horizontal="center" vertical="center" wrapText="1"/>
      <protection locked="0"/>
    </xf>
    <xf numFmtId="181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186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181" fontId="20" fillId="8" borderId="1" xfId="136" applyNumberFormat="1" applyFont="1" applyFill="1" applyBorder="1" applyAlignment="1" applyProtection="1">
      <alignment horizontal="center" vertical="center" wrapText="1"/>
      <protection locked="0"/>
    </xf>
    <xf numFmtId="186" fontId="20" fillId="8" borderId="1" xfId="136" applyNumberFormat="1" applyFont="1" applyFill="1" applyBorder="1" applyAlignment="1" applyProtection="1">
      <alignment horizontal="center" vertical="center" wrapText="1"/>
      <protection locked="0"/>
    </xf>
    <xf numFmtId="10" fontId="20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463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36" applyNumberFormat="1" applyFont="1" applyFill="1" applyBorder="1" applyAlignment="1" applyProtection="1">
      <alignment horizontal="center" vertical="center" wrapText="1"/>
      <protection locked="0"/>
    </xf>
    <xf numFmtId="185" fontId="20" fillId="6" borderId="1" xfId="463" applyNumberFormat="1" applyFont="1" applyFill="1" applyBorder="1" applyAlignment="1" applyProtection="1">
      <alignment horizontal="center" vertical="center" wrapText="1"/>
      <protection locked="0"/>
    </xf>
    <xf numFmtId="10" fontId="20" fillId="6" borderId="1" xfId="22" applyNumberFormat="1" applyFont="1" applyFill="1" applyBorder="1" applyAlignment="1" applyProtection="1">
      <alignment horizontal="center" vertical="center" wrapText="1"/>
      <protection locked="0"/>
    </xf>
    <xf numFmtId="183" fontId="2" fillId="0" borderId="0" xfId="19" applyNumberFormat="1" applyFont="1" applyFill="1" applyBorder="1" applyAlignment="1" applyProtection="1">
      <alignment horizontal="center" vertical="center" wrapText="1"/>
      <protection locked="0"/>
    </xf>
    <xf numFmtId="185" fontId="20" fillId="8" borderId="1" xfId="463" applyNumberFormat="1" applyFont="1" applyFill="1" applyBorder="1" applyAlignment="1" applyProtection="1">
      <alignment horizontal="center" vertical="center" wrapText="1"/>
      <protection locked="0"/>
    </xf>
    <xf numFmtId="10" fontId="20" fillId="8" borderId="1" xfId="22" applyNumberFormat="1" applyFont="1" applyFill="1" applyBorder="1" applyAlignment="1" applyProtection="1">
      <alignment horizontal="center" vertical="center" wrapText="1"/>
      <protection locked="0"/>
    </xf>
    <xf numFmtId="183" fontId="20" fillId="8" borderId="1" xfId="19" applyNumberFormat="1" applyFont="1" applyFill="1" applyBorder="1" applyAlignment="1" applyProtection="1">
      <alignment horizontal="center" vertical="center" wrapText="1"/>
      <protection locked="0"/>
    </xf>
    <xf numFmtId="0" fontId="9" fillId="8" borderId="0" xfId="136" applyNumberFormat="1" applyFont="1" applyFill="1" applyBorder="1" applyAlignment="1" applyProtection="1">
      <alignment horizontal="center" vertical="center" wrapText="1"/>
      <protection locked="0"/>
    </xf>
    <xf numFmtId="183" fontId="2" fillId="8" borderId="0" xfId="19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462" applyFont="1" applyFill="1" applyBorder="1" applyAlignment="1" applyProtection="1">
      <alignment horizontal="center" vertical="center" wrapText="1"/>
      <protection locked="0"/>
    </xf>
    <xf numFmtId="0" fontId="3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0" applyFont="1" applyFill="1" applyAlignment="1">
      <alignment vertical="center"/>
    </xf>
    <xf numFmtId="0" fontId="2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36" applyFont="1" applyFill="1" applyBorder="1" applyAlignment="1" applyProtection="1">
      <alignment horizontal="center" vertical="center" wrapText="1"/>
      <protection locked="0"/>
    </xf>
    <xf numFmtId="0" fontId="31" fillId="0" borderId="1" xfId="278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136" applyFont="1" applyFill="1" applyBorder="1" applyAlignment="1" applyProtection="1">
      <alignment horizontal="center" vertical="center" wrapText="1"/>
      <protection locked="0"/>
    </xf>
    <xf numFmtId="0" fontId="31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136" applyFont="1" applyFill="1" applyBorder="1" applyAlignment="1" applyProtection="1">
      <alignment horizontal="center" vertical="center" wrapText="1"/>
      <protection locked="0"/>
    </xf>
    <xf numFmtId="0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462" applyNumberFormat="1" applyFont="1" applyFill="1" applyBorder="1" applyAlignment="1" applyProtection="1">
      <alignment vertical="center" wrapText="1"/>
      <protection locked="0"/>
    </xf>
    <xf numFmtId="0" fontId="3" fillId="0" borderId="1" xfId="136" applyFont="1" applyFill="1" applyBorder="1" applyAlignment="1" applyProtection="1">
      <alignment horizontal="center" vertical="center" wrapText="1"/>
      <protection locked="0"/>
    </xf>
    <xf numFmtId="0" fontId="30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36" applyNumberFormat="1" applyFont="1" applyFill="1" applyBorder="1" applyAlignment="1" applyProtection="1">
      <alignment horizontal="left" vertical="center" wrapText="1"/>
      <protection locked="0"/>
    </xf>
    <xf numFmtId="0" fontId="30" fillId="0" borderId="1" xfId="278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597" applyNumberFormat="1" applyFont="1" applyFill="1" applyBorder="1" applyAlignment="1" applyProtection="1">
      <alignment horizontal="center" vertical="center" wrapText="1"/>
    </xf>
    <xf numFmtId="0" fontId="31" fillId="0" borderId="1" xfId="290" applyFont="1" applyFill="1" applyBorder="1" applyAlignment="1">
      <alignment horizontal="center" vertical="center"/>
    </xf>
    <xf numFmtId="0" fontId="31" fillId="0" borderId="1" xfId="290" applyFont="1" applyFill="1" applyBorder="1" applyAlignment="1">
      <alignment horizontal="center" vertical="center" wrapText="1"/>
    </xf>
    <xf numFmtId="0" fontId="29" fillId="0" borderId="1" xfId="643" applyFont="1" applyFill="1" applyBorder="1" applyAlignment="1">
      <alignment horizontal="center" vertical="center"/>
    </xf>
    <xf numFmtId="0" fontId="29" fillId="0" borderId="1" xfId="643" applyFont="1" applyFill="1" applyBorder="1" applyAlignment="1">
      <alignment horizontal="center" vertical="center" wrapText="1"/>
    </xf>
    <xf numFmtId="0" fontId="18" fillId="0" borderId="0" xfId="0" applyNumberFormat="1" applyFont="1" applyFill="1" applyBorder="1" applyAlignment="1">
      <alignment horizontal="center" vertical="center" wrapText="1"/>
    </xf>
    <xf numFmtId="49" fontId="20" fillId="0" borderId="0" xfId="0" applyNumberFormat="1" applyFont="1" applyFill="1" applyBorder="1" applyAlignment="1">
      <alignment horizontal="center" vertical="center" wrapText="1"/>
    </xf>
    <xf numFmtId="0" fontId="18" fillId="0" borderId="0" xfId="985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 vertical="center" wrapText="1"/>
    </xf>
    <xf numFmtId="0" fontId="18" fillId="0" borderId="0" xfId="462" applyNumberFormat="1" applyFont="1" applyFill="1" applyBorder="1" applyAlignment="1" applyProtection="1">
      <alignment horizontal="left" vertical="center" wrapText="1"/>
      <protection locked="0"/>
    </xf>
    <xf numFmtId="0" fontId="33" fillId="0" borderId="1" xfId="136" applyNumberFormat="1" applyFont="1" applyFill="1" applyBorder="1" applyAlignment="1" applyProtection="1">
      <alignment horizontal="center" vertical="center" wrapText="1"/>
      <protection locked="0"/>
    </xf>
    <xf numFmtId="49" fontId="30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462" applyFont="1" applyFill="1" applyBorder="1" applyAlignment="1" applyProtection="1">
      <alignment horizontal="center" vertical="center" wrapText="1"/>
      <protection locked="0"/>
    </xf>
    <xf numFmtId="0" fontId="31" fillId="0" borderId="1" xfId="278" applyFont="1" applyFill="1" applyBorder="1" applyAlignment="1" applyProtection="1">
      <alignment horizontal="center" vertical="center" wrapText="1"/>
      <protection locked="0"/>
    </xf>
    <xf numFmtId="0" fontId="31" fillId="0" borderId="1" xfId="597" applyNumberFormat="1" applyFont="1" applyFill="1" applyBorder="1" applyAlignment="1" applyProtection="1">
      <alignment horizontal="center" vertical="center"/>
    </xf>
    <xf numFmtId="49" fontId="31" fillId="0" borderId="1" xfId="136" applyNumberFormat="1" applyFont="1" applyFill="1" applyBorder="1" applyAlignment="1" applyProtection="1">
      <alignment horizontal="center" vertical="center" wrapText="1"/>
      <protection locked="0"/>
    </xf>
    <xf numFmtId="49" fontId="31" fillId="0" borderId="1" xfId="278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597" applyNumberFormat="1" applyFont="1" applyFill="1" applyBorder="1" applyAlignment="1" applyProtection="1">
      <alignment horizontal="center" vertical="center"/>
    </xf>
    <xf numFmtId="0" fontId="30" fillId="0" borderId="1" xfId="462" applyFont="1" applyFill="1" applyBorder="1" applyAlignment="1" applyProtection="1">
      <alignment horizontal="center" vertical="center" wrapText="1"/>
      <protection locked="0"/>
    </xf>
    <xf numFmtId="49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0" fontId="29" fillId="0" borderId="0" xfId="462" applyFont="1" applyFill="1" applyBorder="1" applyAlignment="1" applyProtection="1">
      <alignment horizontal="center" vertical="center" wrapText="1"/>
      <protection locked="0"/>
    </xf>
    <xf numFmtId="0" fontId="20" fillId="0" borderId="0" xfId="462" applyFont="1" applyFill="1" applyBorder="1" applyAlignment="1" applyProtection="1">
      <alignment horizontal="center" vertical="center" wrapText="1"/>
      <protection locked="0"/>
    </xf>
    <xf numFmtId="182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182" fontId="30" fillId="0" borderId="1" xfId="136" applyNumberFormat="1" applyFont="1" applyFill="1" applyBorder="1" applyAlignment="1" applyProtection="1">
      <alignment horizontal="center" vertical="center" wrapText="1"/>
      <protection locked="0"/>
    </xf>
    <xf numFmtId="185" fontId="30" fillId="0" borderId="1" xfId="461" applyNumberFormat="1" applyFont="1" applyFill="1" applyBorder="1" applyAlignment="1" applyProtection="1">
      <alignment horizontal="center" vertical="center" wrapText="1"/>
      <protection locked="0"/>
    </xf>
    <xf numFmtId="185" fontId="30" fillId="0" borderId="1" xfId="278" applyNumberFormat="1" applyFont="1" applyFill="1" applyBorder="1" applyAlignment="1" applyProtection="1">
      <alignment horizontal="center" vertical="center" wrapText="1"/>
      <protection locked="0"/>
    </xf>
    <xf numFmtId="186" fontId="31" fillId="0" borderId="1" xfId="278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27" fillId="0" borderId="1" xfId="0" applyFont="1" applyFill="1" applyBorder="1" applyAlignment="1">
      <alignment horizontal="center" vertical="center" wrapText="1"/>
    </xf>
    <xf numFmtId="182" fontId="30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35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1" fillId="0" borderId="1" xfId="290" applyNumberFormat="1" applyFont="1" applyFill="1" applyBorder="1" applyAlignment="1">
      <alignment horizontal="center" vertical="center"/>
    </xf>
    <xf numFmtId="182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185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462" applyFont="1" applyFill="1" applyBorder="1" applyAlignment="1" applyProtection="1">
      <alignment horizontal="center" vertical="center" wrapText="1"/>
      <protection locked="0"/>
    </xf>
    <xf numFmtId="183" fontId="20" fillId="0" borderId="0" xfId="136" applyNumberFormat="1" applyFont="1" applyFill="1" applyBorder="1" applyAlignment="1" applyProtection="1">
      <alignment horizontal="center" vertical="center" wrapText="1"/>
      <protection locked="0"/>
    </xf>
    <xf numFmtId="182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183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182" fontId="20" fillId="0" borderId="0" xfId="136" applyNumberFormat="1" applyFont="1" applyFill="1" applyBorder="1" applyAlignment="1" applyProtection="1">
      <alignment horizontal="center" vertical="center" wrapText="1"/>
      <protection locked="0"/>
    </xf>
    <xf numFmtId="182" fontId="34" fillId="0" borderId="1" xfId="0" applyNumberFormat="1" applyFont="1" applyFill="1" applyBorder="1" applyAlignment="1">
      <alignment horizontal="center" vertical="center" wrapText="1"/>
    </xf>
    <xf numFmtId="181" fontId="34" fillId="0" borderId="1" xfId="0" applyNumberFormat="1" applyFont="1" applyFill="1" applyBorder="1" applyAlignment="1">
      <alignment horizontal="center" vertical="center" wrapText="1"/>
    </xf>
    <xf numFmtId="181" fontId="30" fillId="0" borderId="1" xfId="278" applyNumberFormat="1" applyFont="1" applyFill="1" applyBorder="1" applyAlignment="1" applyProtection="1">
      <alignment horizontal="center" vertical="center" wrapText="1"/>
      <protection locked="0"/>
    </xf>
    <xf numFmtId="182" fontId="30" fillId="0" borderId="1" xfId="278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278" applyNumberFormat="1" applyFont="1" applyFill="1" applyBorder="1" applyAlignment="1" applyProtection="1">
      <alignment horizontal="center" vertical="center" wrapText="1"/>
      <protection locked="0"/>
    </xf>
    <xf numFmtId="183" fontId="30" fillId="0" borderId="1" xfId="278" applyNumberFormat="1" applyFont="1" applyFill="1" applyBorder="1" applyAlignment="1" applyProtection="1">
      <alignment horizontal="center" vertical="center" wrapText="1"/>
      <protection locked="0"/>
    </xf>
    <xf numFmtId="185" fontId="34" fillId="0" borderId="1" xfId="278" applyNumberFormat="1" applyFont="1" applyFill="1" applyBorder="1" applyAlignment="1" applyProtection="1">
      <alignment horizontal="center" vertical="center" wrapText="1"/>
      <protection locked="0"/>
    </xf>
    <xf numFmtId="182" fontId="31" fillId="0" borderId="1" xfId="984" applyNumberFormat="1" applyFont="1" applyFill="1" applyBorder="1" applyAlignment="1">
      <alignment horizontal="center" vertical="center" wrapText="1"/>
    </xf>
    <xf numFmtId="10" fontId="31" fillId="0" borderId="1" xfId="984" applyNumberFormat="1" applyFont="1" applyFill="1" applyBorder="1" applyAlignment="1">
      <alignment horizontal="center" vertical="center" wrapText="1"/>
    </xf>
    <xf numFmtId="0" fontId="27" fillId="0" borderId="1" xfId="290" applyFont="1" applyFill="1" applyBorder="1" applyAlignment="1">
      <alignment horizontal="center" vertical="center" wrapText="1"/>
    </xf>
    <xf numFmtId="182" fontId="30" fillId="0" borderId="1" xfId="686" applyNumberFormat="1" applyFont="1" applyFill="1" applyBorder="1" applyAlignment="1">
      <alignment horizontal="center" vertical="center" wrapText="1"/>
    </xf>
    <xf numFmtId="10" fontId="30" fillId="0" borderId="1" xfId="686" applyNumberFormat="1" applyFont="1" applyFill="1" applyBorder="1" applyAlignment="1">
      <alignment horizontal="center" vertical="center" wrapText="1"/>
    </xf>
    <xf numFmtId="183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181" fontId="20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20" fillId="0" borderId="0" xfId="136" applyNumberFormat="1" applyFont="1" applyFill="1" applyBorder="1" applyAlignment="1" applyProtection="1">
      <alignment horizontal="center" vertical="center" wrapText="1"/>
      <protection locked="0"/>
    </xf>
    <xf numFmtId="185" fontId="34" fillId="0" borderId="0" xfId="462" applyNumberFormat="1" applyFont="1" applyFill="1" applyBorder="1" applyAlignment="1" applyProtection="1">
      <alignment horizontal="center" vertical="center" wrapText="1"/>
      <protection locked="0"/>
    </xf>
    <xf numFmtId="181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10" fontId="18" fillId="0" borderId="0" xfId="462" applyNumberFormat="1" applyFont="1" applyFill="1" applyBorder="1" applyAlignment="1" applyProtection="1">
      <alignment horizontal="center" vertical="center" wrapText="1"/>
      <protection locked="0"/>
    </xf>
    <xf numFmtId="181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183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136" applyFont="1" applyFill="1" applyBorder="1" applyAlignment="1" applyProtection="1">
      <alignment horizontal="center" vertical="center" wrapText="1"/>
      <protection locked="0"/>
    </xf>
    <xf numFmtId="0" fontId="29" fillId="0" borderId="1" xfId="136" applyFont="1" applyFill="1" applyBorder="1" applyAlignment="1" applyProtection="1">
      <alignment horizontal="center" vertical="center" wrapText="1"/>
      <protection locked="0"/>
    </xf>
    <xf numFmtId="183" fontId="30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0" applyNumberFormat="1" applyFont="1" applyFill="1" applyBorder="1" applyAlignment="1">
      <alignment horizontal="center" vertical="center" wrapText="1"/>
    </xf>
    <xf numFmtId="0" fontId="18" fillId="0" borderId="0" xfId="136" applyNumberFormat="1" applyFont="1" applyFill="1" applyBorder="1" applyAlignment="1" applyProtection="1">
      <alignment horizontal="left" vertical="center" wrapText="1"/>
      <protection locked="0"/>
    </xf>
    <xf numFmtId="0" fontId="18" fillId="0" borderId="0" xfId="136" applyNumberFormat="1" applyFont="1" applyFill="1" applyBorder="1" applyAlignment="1" applyProtection="1">
      <alignment vertical="center" wrapText="1"/>
      <protection locked="0"/>
    </xf>
    <xf numFmtId="0" fontId="18" fillId="0" borderId="0" xfId="0" applyFont="1" applyFill="1" applyBorder="1" applyAlignment="1">
      <alignment horizontal="center" vertical="center" wrapText="1"/>
    </xf>
    <xf numFmtId="0" fontId="34" fillId="0" borderId="0" xfId="0" applyFont="1" applyFill="1" applyBorder="1" applyAlignment="1">
      <alignment horizontal="center" vertical="center" wrapText="1"/>
    </xf>
    <xf numFmtId="0" fontId="20" fillId="0" borderId="0" xfId="597" applyNumberFormat="1" applyFont="1" applyFill="1" applyBorder="1" applyAlignment="1" applyProtection="1">
      <alignment horizontal="center" vertical="center"/>
    </xf>
    <xf numFmtId="0" fontId="36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36" applyFont="1" applyFill="1" applyBorder="1" applyAlignment="1" applyProtection="1">
      <alignment horizontal="center" vertical="center" wrapText="1"/>
      <protection locked="0"/>
    </xf>
    <xf numFmtId="182" fontId="34" fillId="0" borderId="0" xfId="0" applyNumberFormat="1" applyFont="1" applyFill="1" applyBorder="1" applyAlignment="1">
      <alignment horizontal="center" vertical="center" wrapText="1"/>
    </xf>
    <xf numFmtId="182" fontId="20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88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0" applyNumberFormat="1" applyFont="1" applyFill="1" applyBorder="1" applyAlignment="1">
      <alignment horizontal="left" vertical="center" wrapText="1"/>
    </xf>
    <xf numFmtId="0" fontId="18" fillId="0" borderId="0" xfId="586" applyNumberFormat="1" applyFont="1" applyFill="1" applyBorder="1" applyAlignment="1">
      <alignment horizontal="center" vertical="center" wrapText="1"/>
    </xf>
    <xf numFmtId="49" fontId="18" fillId="0" borderId="0" xfId="334" applyNumberFormat="1" applyFont="1" applyFill="1" applyBorder="1" applyAlignment="1">
      <alignment horizontal="center" vertical="center" wrapText="1"/>
    </xf>
    <xf numFmtId="49" fontId="18" fillId="0" borderId="0" xfId="0" applyNumberFormat="1" applyFont="1" applyFill="1" applyBorder="1" applyAlignment="1">
      <alignment horizontal="center" vertical="center" wrapText="1"/>
    </xf>
    <xf numFmtId="0" fontId="24" fillId="0" borderId="0" xfId="597" applyNumberFormat="1" applyFont="1" applyFill="1" applyBorder="1" applyAlignment="1" applyProtection="1">
      <alignment horizontal="center" vertical="center"/>
    </xf>
    <xf numFmtId="49" fontId="18" fillId="0" borderId="0" xfId="136" applyNumberFormat="1" applyFont="1" applyFill="1" applyBorder="1" applyAlignment="1" applyProtection="1">
      <alignment horizontal="center" vertical="center" wrapText="1"/>
      <protection locked="0"/>
    </xf>
    <xf numFmtId="182" fontId="20" fillId="0" borderId="0" xfId="0" applyNumberFormat="1" applyFont="1" applyFill="1" applyBorder="1" applyAlignment="1">
      <alignment horizontal="center" vertical="center"/>
    </xf>
    <xf numFmtId="0" fontId="35" fillId="0" borderId="0" xfId="0" applyFont="1" applyFill="1" applyBorder="1" applyAlignment="1">
      <alignment horizontal="center" vertical="center"/>
    </xf>
    <xf numFmtId="0" fontId="35" fillId="0" borderId="0" xfId="0" applyFont="1" applyFill="1" applyBorder="1" applyAlignment="1">
      <alignment vertical="center"/>
    </xf>
    <xf numFmtId="0" fontId="20" fillId="0" borderId="0" xfId="0" applyNumberFormat="1" applyFont="1" applyFill="1" applyBorder="1" applyAlignment="1">
      <alignment horizontal="center" vertical="center"/>
    </xf>
    <xf numFmtId="182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ont="1" applyFill="1" applyAlignment="1">
      <alignment horizontal="center" vertical="center"/>
    </xf>
    <xf numFmtId="0" fontId="37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10" fontId="0" fillId="0" borderId="0" xfId="0" applyNumberFormat="1" applyFont="1" applyFill="1" applyAlignment="1">
      <alignment horizontal="center" vertical="center"/>
    </xf>
    <xf numFmtId="0" fontId="0" fillId="0" borderId="1" xfId="0" applyFont="1" applyFill="1" applyBorder="1" applyAlignment="1">
      <alignment horizontal="center" vertical="center"/>
    </xf>
    <xf numFmtId="0" fontId="18" fillId="0" borderId="1" xfId="129" applyNumberFormat="1" applyFont="1" applyFill="1" applyBorder="1" applyAlignment="1" applyProtection="1">
      <alignment horizontal="center" vertical="center" wrapText="1"/>
      <protection locked="0"/>
    </xf>
    <xf numFmtId="0" fontId="18" fillId="0" borderId="1" xfId="129" applyFont="1" applyFill="1" applyBorder="1" applyAlignment="1" applyProtection="1">
      <alignment horizontal="center" vertical="center" wrapText="1"/>
      <protection locked="0"/>
    </xf>
    <xf numFmtId="0" fontId="0" fillId="8" borderId="1" xfId="0" applyFont="1" applyFill="1" applyBorder="1" applyAlignment="1">
      <alignment horizontal="center" vertical="center"/>
    </xf>
    <xf numFmtId="0" fontId="18" fillId="8" borderId="1" xfId="0" applyFont="1" applyFill="1" applyBorder="1" applyAlignment="1">
      <alignment horizontal="center" vertical="center" wrapText="1"/>
    </xf>
    <xf numFmtId="0" fontId="20" fillId="8" borderId="1" xfId="0" applyFont="1" applyFill="1" applyBorder="1" applyAlignment="1">
      <alignment horizontal="center" vertical="center" wrapText="1"/>
    </xf>
    <xf numFmtId="0" fontId="18" fillId="8" borderId="1" xfId="136" applyFont="1" applyFill="1" applyBorder="1" applyAlignment="1" applyProtection="1">
      <alignment horizontal="center" vertical="center" wrapText="1"/>
      <protection locked="0"/>
    </xf>
    <xf numFmtId="0" fontId="18" fillId="8" borderId="1" xfId="129" applyNumberFormat="1" applyFont="1" applyFill="1" applyBorder="1" applyAlignment="1" applyProtection="1">
      <alignment horizontal="center" vertical="center" wrapText="1"/>
      <protection locked="0"/>
    </xf>
    <xf numFmtId="49" fontId="18" fillId="8" borderId="1" xfId="129" applyNumberFormat="1" applyFont="1" applyFill="1" applyBorder="1" applyAlignment="1" applyProtection="1">
      <alignment horizontal="center" vertical="center" wrapText="1"/>
      <protection locked="0"/>
    </xf>
    <xf numFmtId="49" fontId="18" fillId="0" borderId="1" xfId="129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29" applyFont="1" applyFill="1" applyBorder="1" applyAlignment="1" applyProtection="1">
      <alignment horizontal="center" vertical="center" wrapText="1"/>
      <protection locked="0"/>
    </xf>
    <xf numFmtId="0" fontId="29" fillId="8" borderId="1" xfId="129" applyFont="1" applyFill="1" applyBorder="1" applyAlignment="1" applyProtection="1">
      <alignment horizontal="center" vertical="center" wrapText="1"/>
      <protection locked="0"/>
    </xf>
    <xf numFmtId="49" fontId="18" fillId="8" borderId="1" xfId="136" applyNumberFormat="1" applyFont="1" applyFill="1" applyBorder="1" applyAlignment="1" applyProtection="1">
      <alignment horizontal="center" vertical="center" wrapText="1"/>
      <protection locked="0"/>
    </xf>
    <xf numFmtId="183" fontId="18" fillId="8" borderId="1" xfId="129" applyNumberFormat="1" applyFont="1" applyFill="1" applyBorder="1" applyAlignment="1" applyProtection="1">
      <alignment horizontal="center" vertical="center" wrapText="1"/>
      <protection locked="0"/>
    </xf>
    <xf numFmtId="0" fontId="0" fillId="8" borderId="1" xfId="0" applyNumberFormat="1" applyFont="1" applyFill="1" applyBorder="1" applyAlignment="1">
      <alignment horizontal="center" vertical="center"/>
    </xf>
    <xf numFmtId="0" fontId="37" fillId="0" borderId="1" xfId="0" applyFont="1" applyFill="1" applyBorder="1" applyAlignment="1">
      <alignment horizontal="center" vertical="center" wrapText="1"/>
    </xf>
    <xf numFmtId="182" fontId="18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0" fillId="8" borderId="1" xfId="0" applyFont="1" applyFill="1" applyBorder="1" applyAlignment="1">
      <alignment vertical="center"/>
    </xf>
    <xf numFmtId="182" fontId="0" fillId="8" borderId="1" xfId="0" applyNumberFormat="1" applyFont="1" applyFill="1" applyBorder="1" applyAlignment="1">
      <alignment horizontal="center" vertical="center"/>
    </xf>
    <xf numFmtId="0" fontId="38" fillId="0" borderId="1" xfId="136" applyNumberFormat="1" applyFont="1" applyFill="1" applyBorder="1" applyAlignment="1" applyProtection="1">
      <alignment horizontal="center" vertical="center" wrapText="1"/>
      <protection locked="0"/>
    </xf>
    <xf numFmtId="183" fontId="0" fillId="8" borderId="1" xfId="0" applyNumberFormat="1" applyFont="1" applyFill="1" applyBorder="1" applyAlignment="1">
      <alignment horizontal="center" vertical="center"/>
    </xf>
    <xf numFmtId="190" fontId="0" fillId="0" borderId="0" xfId="2" applyNumberFormat="1" applyFont="1" applyFill="1">
      <alignment vertical="center"/>
    </xf>
    <xf numFmtId="190" fontId="0" fillId="0" borderId="0" xfId="2" applyNumberFormat="1" applyFont="1" applyFill="1" applyAlignment="1">
      <alignment horizontal="center" vertical="center"/>
    </xf>
    <xf numFmtId="10" fontId="0" fillId="0" borderId="0" xfId="2" applyNumberFormat="1" applyFont="1" applyFill="1" applyAlignment="1">
      <alignment horizontal="center" vertical="center"/>
    </xf>
    <xf numFmtId="0" fontId="39" fillId="0" borderId="1" xfId="982" applyFont="1" applyFill="1" applyBorder="1" applyAlignment="1" applyProtection="1">
      <alignment horizontal="center" vertical="center" wrapText="1" shrinkToFit="1"/>
      <protection locked="0"/>
    </xf>
    <xf numFmtId="183" fontId="18" fillId="0" borderId="1" xfId="129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 applyBorder="1" applyProtection="1">
      <alignment vertical="center"/>
    </xf>
    <xf numFmtId="10" fontId="0" fillId="0" borderId="0" xfId="0" applyNumberFormat="1" applyFill="1" applyBorder="1">
      <alignment vertical="center"/>
    </xf>
    <xf numFmtId="0" fontId="0" fillId="0" borderId="17" xfId="0" applyFill="1" applyBorder="1" applyAlignment="1" applyProtection="1">
      <alignment horizontal="center" vertical="center"/>
    </xf>
    <xf numFmtId="0" fontId="3" fillId="0" borderId="18" xfId="0" applyFont="1" applyFill="1" applyBorder="1" applyAlignment="1" applyProtection="1">
      <alignment horizontal="center" vertical="center" wrapText="1"/>
    </xf>
    <xf numFmtId="0" fontId="3" fillId="0" borderId="18" xfId="0" applyNumberFormat="1" applyFont="1" applyFill="1" applyBorder="1" applyAlignment="1" applyProtection="1">
      <alignment horizontal="center" vertical="center" wrapText="1"/>
    </xf>
    <xf numFmtId="0" fontId="1" fillId="0" borderId="18" xfId="686" applyNumberFormat="1" applyFont="1" applyFill="1" applyBorder="1" applyAlignment="1" applyProtection="1">
      <alignment horizontal="center" vertical="center" wrapText="1"/>
    </xf>
    <xf numFmtId="0" fontId="3" fillId="0" borderId="18" xfId="0" applyFont="1" applyFill="1" applyBorder="1" applyAlignment="1">
      <alignment horizontal="center" vertical="center" wrapText="1"/>
    </xf>
    <xf numFmtId="0" fontId="3" fillId="8" borderId="18" xfId="0" applyFont="1" applyFill="1" applyBorder="1" applyAlignment="1" applyProtection="1">
      <alignment horizontal="center" vertical="center" wrapText="1"/>
    </xf>
    <xf numFmtId="0" fontId="3" fillId="0" borderId="19" xfId="0" applyFont="1" applyFill="1" applyBorder="1" applyAlignment="1" applyProtection="1">
      <alignment horizontal="center" vertical="center" wrapText="1"/>
    </xf>
    <xf numFmtId="0" fontId="3" fillId="0" borderId="20" xfId="0" applyFont="1" applyFill="1" applyBorder="1" applyAlignment="1" applyProtection="1">
      <alignment horizontal="center" vertical="center" wrapText="1"/>
    </xf>
    <xf numFmtId="0" fontId="3" fillId="0" borderId="21" xfId="0" applyNumberFormat="1" applyFont="1" applyFill="1" applyBorder="1" applyAlignment="1" applyProtection="1">
      <alignment horizontal="center" vertical="center" wrapText="1"/>
    </xf>
    <xf numFmtId="0" fontId="3" fillId="0" borderId="22" xfId="0" applyFont="1" applyFill="1" applyBorder="1" applyAlignment="1" applyProtection="1">
      <alignment horizontal="center" vertical="center" wrapText="1"/>
    </xf>
    <xf numFmtId="0" fontId="3" fillId="0" borderId="22" xfId="0" applyFont="1" applyFill="1" applyBorder="1" applyAlignment="1">
      <alignment horizontal="center" vertical="center" wrapText="1"/>
    </xf>
    <xf numFmtId="0" fontId="3" fillId="0" borderId="23" xfId="0" applyFont="1" applyFill="1" applyBorder="1" applyAlignment="1" applyProtection="1">
      <alignment horizontal="center" vertical="center" wrapText="1"/>
    </xf>
    <xf numFmtId="0" fontId="3" fillId="0" borderId="1" xfId="0" applyFont="1" applyFill="1" applyBorder="1" applyAlignment="1" applyProtection="1">
      <alignment horizontal="center" vertical="center" wrapText="1"/>
    </xf>
    <xf numFmtId="0" fontId="3" fillId="0" borderId="1" xfId="0" applyNumberFormat="1" applyFont="1" applyFill="1" applyBorder="1" applyAlignment="1" applyProtection="1">
      <alignment horizontal="center" vertical="center" wrapText="1"/>
    </xf>
    <xf numFmtId="0" fontId="3" fillId="0" borderId="24" xfId="0" applyFont="1" applyFill="1" applyBorder="1" applyAlignment="1" applyProtection="1">
      <alignment horizontal="center" vertical="center" wrapText="1"/>
    </xf>
    <xf numFmtId="0" fontId="3" fillId="0" borderId="24" xfId="0" applyNumberFormat="1" applyFont="1" applyFill="1" applyBorder="1" applyAlignment="1" applyProtection="1">
      <alignment horizontal="center" vertical="center" wrapText="1"/>
    </xf>
    <xf numFmtId="0" fontId="3" fillId="0" borderId="25" xfId="0" applyFont="1" applyFill="1" applyBorder="1" applyAlignment="1" applyProtection="1">
      <alignment horizontal="center" vertical="center" wrapText="1"/>
    </xf>
    <xf numFmtId="0" fontId="3" fillId="0" borderId="26" xfId="0" applyFont="1" applyFill="1" applyBorder="1" applyAlignment="1" applyProtection="1">
      <alignment horizontal="center" vertical="center" wrapText="1"/>
    </xf>
    <xf numFmtId="0" fontId="3" fillId="0" borderId="27" xfId="0" applyFont="1" applyFill="1" applyBorder="1" applyAlignment="1" applyProtection="1">
      <alignment horizontal="center" vertical="center" wrapText="1"/>
    </xf>
    <xf numFmtId="0" fontId="3" fillId="0" borderId="27" xfId="0" applyFont="1" applyFill="1" applyBorder="1" applyAlignment="1">
      <alignment horizontal="center" vertical="center" wrapText="1"/>
    </xf>
    <xf numFmtId="0" fontId="40" fillId="9" borderId="28" xfId="0" applyFont="1" applyFill="1" applyBorder="1" applyAlignment="1">
      <alignment horizontal="left" vertical="center"/>
    </xf>
    <xf numFmtId="191" fontId="41" fillId="9" borderId="28" xfId="0" applyNumberFormat="1" applyFont="1" applyFill="1" applyBorder="1" applyAlignment="1">
      <alignment horizontal="right" vertical="center"/>
    </xf>
    <xf numFmtId="0" fontId="40" fillId="0" borderId="28" xfId="0" applyFont="1" applyFill="1" applyBorder="1" applyAlignment="1">
      <alignment horizontal="left" vertical="center"/>
    </xf>
    <xf numFmtId="191" fontId="41" fillId="0" borderId="28" xfId="0" applyNumberFormat="1" applyFont="1" applyFill="1" applyBorder="1" applyAlignment="1">
      <alignment horizontal="right" vertical="center"/>
    </xf>
    <xf numFmtId="0" fontId="3" fillId="0" borderId="29" xfId="0" applyFont="1" applyFill="1" applyBorder="1" applyAlignment="1">
      <alignment horizontal="center" vertical="center" wrapText="1"/>
    </xf>
    <xf numFmtId="0" fontId="3" fillId="0" borderId="24" xfId="0" applyFont="1" applyFill="1" applyBorder="1" applyAlignment="1">
      <alignment horizontal="center" vertical="center" wrapText="1"/>
    </xf>
    <xf numFmtId="0" fontId="3" fillId="0" borderId="30" xfId="0" applyFont="1" applyFill="1" applyBorder="1" applyAlignment="1">
      <alignment horizontal="center" vertical="center" wrapText="1"/>
    </xf>
    <xf numFmtId="0" fontId="3" fillId="0" borderId="31" xfId="0" applyFont="1" applyFill="1" applyBorder="1" applyAlignment="1">
      <alignment horizontal="center" vertical="center" wrapText="1"/>
    </xf>
    <xf numFmtId="0" fontId="3" fillId="10" borderId="1" xfId="290" applyFont="1" applyFill="1" applyBorder="1" applyAlignment="1">
      <alignment horizontal="center" vertical="center" wrapText="1"/>
    </xf>
    <xf numFmtId="0" fontId="3" fillId="10" borderId="1" xfId="29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21" fillId="0" borderId="1" xfId="278" applyFont="1" applyFill="1" applyBorder="1" applyAlignment="1" applyProtection="1">
      <alignment horizontal="center" vertical="center" wrapText="1" shrinkToFit="1"/>
      <protection locked="0"/>
    </xf>
    <xf numFmtId="183" fontId="21" fillId="0" borderId="1" xfId="278" applyNumberFormat="1" applyFont="1" applyFill="1" applyBorder="1" applyAlignment="1" applyProtection="1">
      <alignment horizontal="center" vertical="center" wrapText="1" shrinkToFit="1"/>
      <protection locked="0"/>
    </xf>
    <xf numFmtId="0" fontId="3" fillId="8" borderId="18" xfId="0" applyFont="1" applyFill="1" applyBorder="1" applyAlignment="1">
      <alignment horizontal="center" vertical="center" wrapText="1"/>
    </xf>
    <xf numFmtId="10" fontId="3" fillId="0" borderId="18" xfId="0" applyNumberFormat="1" applyFont="1" applyFill="1" applyBorder="1" applyAlignment="1">
      <alignment horizontal="center" vertical="center" wrapText="1"/>
    </xf>
    <xf numFmtId="186" fontId="21" fillId="0" borderId="1" xfId="278" applyNumberFormat="1" applyFont="1" applyFill="1" applyBorder="1" applyAlignment="1" applyProtection="1">
      <alignment horizontal="center" vertical="center" wrapText="1" shrinkToFit="1"/>
      <protection locked="0"/>
    </xf>
    <xf numFmtId="0" fontId="21" fillId="0" borderId="32" xfId="278" applyFont="1" applyFill="1" applyBorder="1" applyAlignment="1" applyProtection="1">
      <alignment horizontal="center" vertical="center" wrapText="1" shrinkToFit="1"/>
      <protection locked="0"/>
    </xf>
    <xf numFmtId="0" fontId="3" fillId="0" borderId="33" xfId="0" applyFont="1" applyFill="1" applyBorder="1" applyAlignment="1">
      <alignment horizontal="center" vertical="center" wrapText="1"/>
    </xf>
    <xf numFmtId="186" fontId="3" fillId="0" borderId="18" xfId="0" applyNumberFormat="1" applyFont="1" applyFill="1" applyBorder="1" applyAlignment="1">
      <alignment horizontal="center" vertical="center" wrapText="1"/>
    </xf>
    <xf numFmtId="0" fontId="1" fillId="0" borderId="18" xfId="0" applyFont="1" applyFill="1" applyBorder="1" applyAlignment="1">
      <alignment horizontal="center" vertical="center" wrapText="1"/>
    </xf>
    <xf numFmtId="0" fontId="1" fillId="0" borderId="18" xfId="686" applyFont="1" applyFill="1" applyBorder="1" applyAlignment="1">
      <alignment horizontal="center" vertical="center" wrapText="1"/>
    </xf>
    <xf numFmtId="0" fontId="1" fillId="0" borderId="18" xfId="462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3" fillId="8" borderId="0" xfId="136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136" applyNumberFormat="1" applyFont="1" applyFill="1" applyBorder="1" applyAlignment="1" applyProtection="1">
      <alignment horizontal="left" vertical="center" wrapText="1"/>
      <protection locked="0"/>
    </xf>
    <xf numFmtId="0" fontId="28" fillId="0" borderId="0" xfId="136" applyFont="1" applyFill="1" applyBorder="1" applyAlignment="1" applyProtection="1">
      <alignment horizontal="center" vertical="center" wrapText="1"/>
      <protection locked="0"/>
    </xf>
    <xf numFmtId="49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182" fontId="28" fillId="0" borderId="0" xfId="136" applyNumberFormat="1" applyFont="1" applyFill="1" applyBorder="1" applyAlignment="1" applyProtection="1">
      <alignment horizontal="left" vertical="center" wrapText="1"/>
      <protection locked="0"/>
    </xf>
    <xf numFmtId="192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186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8" fillId="8" borderId="0" xfId="136" applyNumberFormat="1" applyFont="1" applyFill="1" applyBorder="1" applyAlignment="1" applyProtection="1">
      <alignment horizontal="center" vertical="center" wrapText="1"/>
      <protection locked="0"/>
    </xf>
    <xf numFmtId="0" fontId="44" fillId="0" borderId="1" xfId="136" applyFont="1" applyFill="1" applyBorder="1" applyAlignment="1" applyProtection="1">
      <alignment horizontal="left" vertical="center" wrapText="1"/>
      <protection locked="0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6" fillId="8" borderId="1" xfId="0" applyNumberFormat="1" applyFont="1" applyFill="1" applyBorder="1" applyAlignment="1">
      <alignment horizontal="center" vertical="center" wrapText="1"/>
    </xf>
    <xf numFmtId="0" fontId="46" fillId="8" borderId="1" xfId="0" applyFont="1" applyFill="1" applyBorder="1" applyAlignment="1">
      <alignment horizontal="center" vertical="center" wrapText="1"/>
    </xf>
    <xf numFmtId="0" fontId="46" fillId="8" borderId="1" xfId="0" applyFont="1" applyFill="1" applyBorder="1" applyAlignment="1">
      <alignment horizontal="left" vertical="center" wrapText="1"/>
    </xf>
    <xf numFmtId="0" fontId="47" fillId="0" borderId="1" xfId="20" applyNumberFormat="1" applyFont="1" applyFill="1" applyBorder="1" applyAlignment="1">
      <alignment horizontal="left" vertical="center" wrapText="1"/>
    </xf>
    <xf numFmtId="0" fontId="47" fillId="0" borderId="0" xfId="20" applyFont="1" applyFill="1">
      <alignment vertical="center"/>
    </xf>
    <xf numFmtId="183" fontId="3" fillId="0" borderId="1" xfId="0" applyNumberFormat="1" applyFont="1" applyFill="1" applyBorder="1" applyAlignment="1">
      <alignment horizontal="center" vertical="center"/>
    </xf>
    <xf numFmtId="0" fontId="48" fillId="0" borderId="1" xfId="2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left" vertical="center" wrapText="1"/>
    </xf>
    <xf numFmtId="189" fontId="6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0" fontId="10" fillId="0" borderId="1" xfId="19" applyNumberFormat="1" applyFont="1" applyFill="1" applyBorder="1" applyAlignment="1" applyProtection="1">
      <alignment horizontal="center" vertical="center" wrapText="1"/>
      <protection locked="0"/>
    </xf>
    <xf numFmtId="183" fontId="6" fillId="0" borderId="1" xfId="0" applyNumberFormat="1" applyFont="1" applyFill="1" applyBorder="1" applyAlignment="1">
      <alignment horizontal="center" vertical="center"/>
    </xf>
    <xf numFmtId="49" fontId="10" fillId="0" borderId="1" xfId="334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182" fontId="6" fillId="0" borderId="1" xfId="0" applyNumberFormat="1" applyFont="1" applyFill="1" applyBorder="1" applyAlignment="1">
      <alignment horizontal="center" vertical="center" wrapText="1"/>
    </xf>
    <xf numFmtId="182" fontId="46" fillId="8" borderId="1" xfId="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6" fillId="0" borderId="1" xfId="439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439" applyNumberFormat="1" applyFont="1" applyFill="1" applyBorder="1" applyAlignment="1" applyProtection="1">
      <alignment horizontal="left" vertical="center" wrapText="1"/>
      <protection locked="0"/>
    </xf>
    <xf numFmtId="180" fontId="3" fillId="0" borderId="1" xfId="0" applyNumberFormat="1" applyFont="1" applyFill="1" applyBorder="1" applyAlignment="1">
      <alignment horizontal="center" vertical="center" wrapText="1"/>
    </xf>
    <xf numFmtId="181" fontId="3" fillId="0" borderId="1" xfId="0" applyNumberFormat="1" applyFont="1" applyFill="1" applyBorder="1" applyAlignment="1">
      <alignment horizontal="center" vertical="center" wrapText="1"/>
    </xf>
    <xf numFmtId="186" fontId="6" fillId="0" borderId="1" xfId="0" applyNumberFormat="1" applyFont="1" applyFill="1" applyBorder="1" applyAlignment="1">
      <alignment horizontal="center" vertical="center" wrapText="1"/>
    </xf>
    <xf numFmtId="186" fontId="6" fillId="8" borderId="1" xfId="0" applyNumberFormat="1" applyFont="1" applyFill="1" applyBorder="1" applyAlignment="1">
      <alignment horizontal="center" vertical="center" wrapText="1"/>
    </xf>
    <xf numFmtId="0" fontId="10" fillId="0" borderId="1" xfId="19" applyFont="1" applyFill="1" applyBorder="1" applyAlignment="1" applyProtection="1">
      <alignment horizontal="center" vertical="center" wrapText="1"/>
      <protection locked="0"/>
    </xf>
    <xf numFmtId="182" fontId="10" fillId="0" borderId="1" xfId="19" applyNumberFormat="1" applyFont="1" applyFill="1" applyBorder="1" applyAlignment="1" applyProtection="1">
      <alignment horizontal="center" vertical="center" wrapText="1"/>
      <protection locked="0"/>
    </xf>
    <xf numFmtId="186" fontId="10" fillId="0" borderId="1" xfId="19" applyNumberFormat="1" applyFont="1" applyFill="1" applyBorder="1" applyAlignment="1" applyProtection="1">
      <alignment horizontal="center" vertical="center" wrapText="1"/>
      <protection locked="0"/>
    </xf>
    <xf numFmtId="10" fontId="6" fillId="0" borderId="1" xfId="0" applyNumberFormat="1" applyFont="1" applyFill="1" applyBorder="1" applyAlignment="1">
      <alignment horizontal="center" vertical="center" wrapText="1"/>
    </xf>
    <xf numFmtId="10" fontId="6" fillId="8" borderId="1" xfId="0" applyNumberFormat="1" applyFont="1" applyFill="1" applyBorder="1" applyAlignment="1">
      <alignment horizontal="center" vertical="center" wrapText="1"/>
    </xf>
    <xf numFmtId="185" fontId="1" fillId="0" borderId="1" xfId="278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461" applyNumberFormat="1" applyFont="1" applyFill="1" applyBorder="1" applyAlignment="1" applyProtection="1">
      <alignment horizontal="center" vertical="center" wrapText="1"/>
      <protection locked="0"/>
    </xf>
    <xf numFmtId="10" fontId="10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10" fillId="0" borderId="32" xfId="19" applyFont="1" applyFill="1" applyBorder="1" applyAlignment="1" applyProtection="1">
      <alignment horizontal="center" vertical="center" wrapText="1"/>
      <protection locked="0"/>
    </xf>
    <xf numFmtId="0" fontId="6" fillId="8" borderId="32" xfId="0" applyNumberFormat="1" applyFont="1" applyFill="1" applyBorder="1" applyAlignment="1">
      <alignment horizontal="center" vertical="center" wrapText="1"/>
    </xf>
    <xf numFmtId="0" fontId="42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36" applyFont="1" applyFill="1" applyBorder="1" applyAlignment="1" applyProtection="1">
      <alignment horizontal="center" vertical="center" wrapText="1"/>
      <protection locked="0"/>
    </xf>
    <xf numFmtId="0" fontId="50" fillId="8" borderId="1" xfId="136" applyFont="1" applyFill="1" applyBorder="1" applyAlignment="1" applyProtection="1">
      <alignment horizontal="center" vertical="center" wrapText="1"/>
      <protection locked="0"/>
    </xf>
    <xf numFmtId="0" fontId="42" fillId="0" borderId="1" xfId="0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32" xfId="0" applyNumberFormat="1" applyFont="1" applyFill="1" applyBorder="1" applyAlignment="1">
      <alignment horizontal="center" vertical="center" wrapText="1"/>
    </xf>
    <xf numFmtId="0" fontId="51" fillId="0" borderId="0" xfId="38" applyFont="1" applyFill="1" applyBorder="1" applyAlignment="1">
      <alignment vertical="center"/>
    </xf>
    <xf numFmtId="0" fontId="8" fillId="0" borderId="0" xfId="38" applyFont="1" applyFill="1" applyBorder="1" applyAlignment="1">
      <alignment vertical="center"/>
    </xf>
    <xf numFmtId="0" fontId="52" fillId="0" borderId="1" xfId="38" applyFont="1" applyFill="1" applyBorder="1" applyAlignment="1">
      <alignment horizontal="left" vertical="center"/>
    </xf>
    <xf numFmtId="0" fontId="53" fillId="0" borderId="1" xfId="38" applyFont="1" applyFill="1" applyBorder="1" applyAlignment="1">
      <alignment horizontal="center" vertical="center"/>
    </xf>
    <xf numFmtId="0" fontId="53" fillId="0" borderId="1" xfId="38" applyFont="1" applyFill="1" applyBorder="1" applyAlignment="1">
      <alignment horizontal="left" vertical="center"/>
    </xf>
    <xf numFmtId="0" fontId="55" fillId="0" borderId="1" xfId="38" applyFont="1" applyFill="1" applyBorder="1" applyAlignment="1">
      <alignment horizontal="center" vertical="center"/>
    </xf>
    <xf numFmtId="0" fontId="8" fillId="0" borderId="1" xfId="420" applyFont="1" applyFill="1" applyBorder="1" applyAlignment="1">
      <alignment horizontal="center" vertical="center"/>
    </xf>
    <xf numFmtId="0" fontId="58" fillId="8" borderId="1" xfId="420" applyFont="1" applyFill="1" applyBorder="1" applyAlignment="1">
      <alignment horizontal="center" vertical="center"/>
    </xf>
    <xf numFmtId="0" fontId="58" fillId="0" borderId="1" xfId="420" applyFont="1" applyFill="1" applyBorder="1" applyAlignment="1">
      <alignment horizontal="center" vertical="center"/>
    </xf>
    <xf numFmtId="0" fontId="8" fillId="0" borderId="34" xfId="420" applyFont="1" applyFill="1" applyBorder="1" applyAlignment="1">
      <alignment horizontal="center" vertical="center"/>
    </xf>
    <xf numFmtId="0" fontId="8" fillId="0" borderId="1" xfId="38" applyFont="1" applyFill="1" applyBorder="1" applyAlignment="1">
      <alignment horizontal="center" vertical="center"/>
    </xf>
    <xf numFmtId="0" fontId="8" fillId="0" borderId="1" xfId="38" applyFont="1" applyFill="1" applyBorder="1" applyAlignment="1">
      <alignment vertical="center"/>
    </xf>
    <xf numFmtId="0" fontId="8" fillId="0" borderId="1" xfId="38" applyFont="1" applyFill="1" applyBorder="1" applyAlignment="1">
      <alignment vertical="center" wrapText="1"/>
    </xf>
    <xf numFmtId="0" fontId="6" fillId="0" borderId="34" xfId="0" applyNumberFormat="1" applyFont="1" applyFill="1" applyBorder="1" applyAlignment="1">
      <alignment horizontal="center" vertical="center" wrapText="1"/>
    </xf>
    <xf numFmtId="0" fontId="6" fillId="0" borderId="34" xfId="0" applyNumberFormat="1" applyFont="1" applyFill="1" applyBorder="1" applyAlignment="1">
      <alignment horizontal="left" vertical="center" wrapText="1"/>
    </xf>
    <xf numFmtId="0" fontId="8" fillId="0" borderId="1" xfId="38" applyFont="1" applyFill="1" applyBorder="1" applyAlignment="1">
      <alignment vertical="center" wrapText="1"/>
    </xf>
    <xf numFmtId="0" fontId="8" fillId="0" borderId="1" xfId="38" applyFont="1" applyFill="1" applyBorder="1" applyAlignment="1">
      <alignment vertical="center"/>
    </xf>
    <xf numFmtId="0" fontId="8" fillId="8" borderId="1" xfId="38" applyFont="1" applyFill="1" applyBorder="1" applyAlignment="1">
      <alignment vertical="center" wrapText="1"/>
    </xf>
    <xf numFmtId="0" fontId="58" fillId="8" borderId="1" xfId="38" applyFont="1" applyFill="1" applyBorder="1" applyAlignment="1">
      <alignment vertical="center"/>
    </xf>
    <xf numFmtId="0" fontId="61" fillId="0" borderId="1" xfId="38" applyFont="1" applyFill="1" applyBorder="1" applyAlignment="1">
      <alignment vertical="center"/>
    </xf>
    <xf numFmtId="0" fontId="51" fillId="0" borderId="1" xfId="38" applyFont="1" applyFill="1" applyBorder="1" applyAlignment="1">
      <alignment vertical="center"/>
    </xf>
    <xf numFmtId="0" fontId="17" fillId="0" borderId="1" xfId="38" applyFont="1" applyFill="1" applyBorder="1" applyAlignment="1">
      <alignment horizontal="center" vertical="center"/>
    </xf>
    <xf numFmtId="0" fontId="10" fillId="0" borderId="1" xfId="38" applyFont="1" applyFill="1" applyBorder="1" applyAlignment="1">
      <alignment horizontal="center" vertical="center"/>
    </xf>
    <xf numFmtId="0" fontId="61" fillId="0" borderId="0" xfId="38" applyFont="1" applyFill="1" applyBorder="1" applyAlignment="1">
      <alignment vertical="center"/>
    </xf>
    <xf numFmtId="0" fontId="17" fillId="0" borderId="1" xfId="420" applyFont="1" applyFill="1" applyBorder="1" applyAlignment="1">
      <alignment horizontal="center" vertical="center"/>
    </xf>
    <xf numFmtId="0" fontId="51" fillId="0" borderId="0" xfId="38" applyFont="1" applyFill="1" applyBorder="1" applyAlignment="1">
      <alignment vertical="center" wrapText="1"/>
    </xf>
    <xf numFmtId="14" fontId="17" fillId="0" borderId="1" xfId="38" applyNumberFormat="1" applyFont="1" applyFill="1" applyBorder="1" applyAlignment="1">
      <alignment horizontal="center" vertical="center" shrinkToFit="1"/>
    </xf>
    <xf numFmtId="49" fontId="10" fillId="0" borderId="1" xfId="38" applyNumberFormat="1" applyFont="1" applyFill="1" applyBorder="1" applyAlignment="1">
      <alignment horizontal="center" vertical="center" shrinkToFit="1"/>
    </xf>
    <xf numFmtId="14" fontId="10" fillId="0" borderId="1" xfId="38" applyNumberFormat="1" applyFont="1" applyFill="1" applyBorder="1" applyAlignment="1">
      <alignment horizontal="center" vertical="center" shrinkToFit="1"/>
    </xf>
    <xf numFmtId="0" fontId="0" fillId="0" borderId="0" xfId="643" applyFont="1" applyFill="1" applyAlignment="1">
      <alignment horizontal="center" vertical="center"/>
    </xf>
    <xf numFmtId="0" fontId="0" fillId="0" borderId="0" xfId="643" applyFont="1" applyFill="1" applyAlignment="1">
      <alignment vertical="center"/>
    </xf>
    <xf numFmtId="0" fontId="0" fillId="0" borderId="0" xfId="643" applyFont="1" applyFill="1" applyBorder="1" applyAlignment="1">
      <alignment vertical="center"/>
    </xf>
    <xf numFmtId="0" fontId="0" fillId="8" borderId="0" xfId="643" applyFont="1" applyFill="1" applyBorder="1" applyAlignment="1">
      <alignment vertical="center"/>
    </xf>
    <xf numFmtId="0" fontId="0" fillId="8" borderId="0" xfId="0" applyFont="1" applyFill="1">
      <alignment vertical="center"/>
    </xf>
    <xf numFmtId="186" fontId="0" fillId="0" borderId="0" xfId="643" applyNumberFormat="1" applyFont="1" applyFill="1" applyAlignment="1">
      <alignment vertical="center"/>
    </xf>
    <xf numFmtId="10" fontId="0" fillId="0" borderId="0" xfId="643" applyNumberFormat="1" applyFont="1" applyFill="1" applyAlignment="1">
      <alignment vertical="center"/>
    </xf>
    <xf numFmtId="0" fontId="137" fillId="0" borderId="0" xfId="643" applyFill="1">
      <alignment vertical="center"/>
    </xf>
    <xf numFmtId="0" fontId="30" fillId="0" borderId="3" xfId="136" applyFont="1" applyFill="1" applyBorder="1" applyAlignment="1" applyProtection="1">
      <alignment horizontal="center" vertical="center" wrapText="1"/>
      <protection locked="0"/>
    </xf>
    <xf numFmtId="49" fontId="30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30" fillId="8" borderId="1" xfId="136" applyFont="1" applyFill="1" applyBorder="1" applyAlignment="1" applyProtection="1">
      <alignment horizontal="center" vertical="center" wrapText="1"/>
      <protection locked="0"/>
    </xf>
    <xf numFmtId="49" fontId="62" fillId="0" borderId="3" xfId="643" applyNumberFormat="1" applyFont="1" applyFill="1" applyBorder="1" applyAlignment="1">
      <alignment horizontal="center" vertical="center" wrapText="1"/>
    </xf>
    <xf numFmtId="0" fontId="30" fillId="3" borderId="1" xfId="136" applyFont="1" applyFill="1" applyBorder="1" applyAlignment="1" applyProtection="1">
      <alignment horizontal="center" vertical="center" wrapText="1"/>
      <protection locked="0"/>
    </xf>
    <xf numFmtId="186" fontId="34" fillId="0" borderId="1" xfId="0" applyNumberFormat="1" applyFont="1" applyFill="1" applyBorder="1" applyAlignment="1">
      <alignment horizontal="center" vertical="center" wrapText="1"/>
    </xf>
    <xf numFmtId="186" fontId="30" fillId="0" borderId="1" xfId="136" applyNumberFormat="1" applyFont="1" applyFill="1" applyBorder="1" applyAlignment="1" applyProtection="1">
      <alignment horizontal="center" vertical="center" wrapText="1"/>
      <protection locked="0"/>
    </xf>
    <xf numFmtId="180" fontId="3" fillId="0" borderId="1" xfId="0" applyNumberFormat="1" applyFont="1" applyFill="1" applyBorder="1" applyAlignment="1">
      <alignment horizontal="center" vertical="center" wrapText="1"/>
    </xf>
    <xf numFmtId="186" fontId="3" fillId="0" borderId="1" xfId="0" applyNumberFormat="1" applyFont="1" applyFill="1" applyBorder="1" applyAlignment="1">
      <alignment horizontal="center" vertical="center" wrapText="1"/>
    </xf>
    <xf numFmtId="189" fontId="3" fillId="0" borderId="1" xfId="0" applyNumberFormat="1" applyFont="1" applyFill="1" applyBorder="1" applyAlignment="1">
      <alignment horizontal="center" vertical="center" wrapText="1"/>
    </xf>
    <xf numFmtId="0" fontId="29" fillId="0" borderId="1" xfId="0" applyFont="1" applyFill="1" applyBorder="1" applyAlignment="1">
      <alignment horizontal="center" vertical="center" wrapText="1"/>
    </xf>
    <xf numFmtId="180" fontId="30" fillId="0" borderId="1" xfId="136" applyNumberFormat="1" applyFont="1" applyFill="1" applyBorder="1" applyAlignment="1" applyProtection="1">
      <alignment horizontal="center" vertical="center" wrapText="1"/>
      <protection locked="0"/>
    </xf>
    <xf numFmtId="189" fontId="30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0" applyFont="1" applyFill="1" applyBorder="1" applyAlignment="1">
      <alignment horizontal="center" vertical="center" wrapText="1"/>
    </xf>
    <xf numFmtId="0" fontId="29" fillId="8" borderId="1" xfId="0" applyFont="1" applyFill="1" applyBorder="1" applyAlignment="1">
      <alignment horizontal="center" vertical="center" wrapText="1"/>
    </xf>
    <xf numFmtId="180" fontId="30" fillId="8" borderId="1" xfId="136" applyNumberFormat="1" applyFont="1" applyFill="1" applyBorder="1" applyAlignment="1" applyProtection="1">
      <alignment horizontal="center" vertical="center" wrapText="1"/>
      <protection locked="0"/>
    </xf>
    <xf numFmtId="189" fontId="30" fillId="8" borderId="1" xfId="136" applyNumberFormat="1" applyFont="1" applyFill="1" applyBorder="1" applyAlignment="1" applyProtection="1">
      <alignment horizontal="center" vertical="center" wrapText="1"/>
      <protection locked="0"/>
    </xf>
    <xf numFmtId="186" fontId="30" fillId="8" borderId="1" xfId="136" applyNumberFormat="1" applyFont="1" applyFill="1" applyBorder="1" applyAlignment="1" applyProtection="1">
      <alignment horizontal="center" vertical="center" wrapText="1"/>
      <protection locked="0"/>
    </xf>
    <xf numFmtId="180" fontId="29" fillId="0" borderId="1" xfId="0" applyNumberFormat="1" applyFont="1" applyFill="1" applyBorder="1" applyAlignment="1">
      <alignment horizontal="center" vertical="center" wrapText="1"/>
    </xf>
    <xf numFmtId="186" fontId="30" fillId="3" borderId="1" xfId="136" applyNumberFormat="1" applyFont="1" applyFill="1" applyBorder="1" applyAlignment="1" applyProtection="1">
      <alignment horizontal="center" vertical="center" wrapText="1"/>
      <protection locked="0"/>
    </xf>
    <xf numFmtId="0" fontId="1" fillId="8" borderId="1" xfId="0" applyFont="1" applyFill="1" applyBorder="1" applyAlignment="1">
      <alignment horizontal="center" vertical="center" wrapText="1"/>
    </xf>
    <xf numFmtId="0" fontId="34" fillId="0" borderId="1" xfId="136" applyFont="1" applyFill="1" applyBorder="1" applyAlignment="1" applyProtection="1">
      <alignment horizontal="center" vertical="center" wrapText="1"/>
      <protection locked="0"/>
    </xf>
    <xf numFmtId="182" fontId="34" fillId="0" borderId="1" xfId="136" applyNumberFormat="1" applyFont="1" applyFill="1" applyBorder="1" applyAlignment="1" applyProtection="1">
      <alignment horizontal="center" vertical="center" wrapText="1"/>
      <protection locked="0"/>
    </xf>
    <xf numFmtId="10" fontId="30" fillId="0" borderId="1" xfId="136" applyNumberFormat="1" applyFont="1" applyFill="1" applyBorder="1" applyAlignment="1" applyProtection="1">
      <alignment horizontal="center" vertical="center" wrapText="1"/>
      <protection locked="0"/>
    </xf>
    <xf numFmtId="10" fontId="3" fillId="0" borderId="1" xfId="22" applyNumberFormat="1" applyFont="1" applyFill="1" applyBorder="1" applyAlignment="1">
      <alignment horizontal="center" vertical="center" wrapText="1"/>
    </xf>
    <xf numFmtId="0" fontId="3" fillId="0" borderId="32" xfId="0" applyFont="1" applyFill="1" applyBorder="1" applyAlignment="1">
      <alignment horizontal="center" vertical="center" wrapText="1"/>
    </xf>
    <xf numFmtId="0" fontId="30" fillId="0" borderId="32" xfId="136" applyFont="1" applyFill="1" applyBorder="1" applyAlignment="1" applyProtection="1">
      <alignment horizontal="center" vertical="center" wrapText="1"/>
      <protection locked="0"/>
    </xf>
    <xf numFmtId="10" fontId="29" fillId="0" borderId="1" xfId="0" applyNumberFormat="1" applyFont="1" applyFill="1" applyBorder="1" applyAlignment="1">
      <alignment horizontal="center" vertical="center" wrapText="1"/>
    </xf>
    <xf numFmtId="0" fontId="9" fillId="0" borderId="32" xfId="0" applyFont="1" applyFill="1" applyBorder="1" applyAlignment="1">
      <alignment horizontal="center" vertical="center" wrapText="1"/>
    </xf>
    <xf numFmtId="10" fontId="29" fillId="8" borderId="1" xfId="0" applyNumberFormat="1" applyFont="1" applyFill="1" applyBorder="1" applyAlignment="1">
      <alignment horizontal="center" vertical="center" wrapText="1"/>
    </xf>
    <xf numFmtId="0" fontId="9" fillId="8" borderId="32" xfId="0" applyFont="1" applyFill="1" applyBorder="1" applyAlignment="1">
      <alignment horizontal="center" vertical="center" wrapText="1"/>
    </xf>
    <xf numFmtId="10" fontId="30" fillId="0" borderId="1" xfId="22" applyNumberFormat="1" applyFont="1" applyFill="1" applyBorder="1" applyAlignment="1" applyProtection="1">
      <alignment horizontal="center" vertical="center" wrapText="1"/>
      <protection locked="0"/>
    </xf>
    <xf numFmtId="10" fontId="30" fillId="8" borderId="1" xfId="136" applyNumberFormat="1" applyFont="1" applyFill="1" applyBorder="1" applyAlignment="1" applyProtection="1">
      <alignment horizontal="center" vertical="center" wrapText="1"/>
      <protection locked="0"/>
    </xf>
    <xf numFmtId="186" fontId="1" fillId="8" borderId="1" xfId="0" applyNumberFormat="1" applyFont="1" applyFill="1" applyBorder="1" applyAlignment="1">
      <alignment horizontal="center" vertical="center" wrapText="1"/>
    </xf>
    <xf numFmtId="0" fontId="1" fillId="8" borderId="32" xfId="0" applyFont="1" applyFill="1" applyBorder="1" applyAlignment="1">
      <alignment horizontal="center" vertical="center" wrapText="1"/>
    </xf>
    <xf numFmtId="0" fontId="1" fillId="0" borderId="1" xfId="643" applyFont="1" applyFill="1" applyBorder="1" applyAlignment="1">
      <alignment horizontal="center" vertical="center" wrapText="1"/>
    </xf>
    <xf numFmtId="0" fontId="1" fillId="0" borderId="10" xfId="643" applyFont="1" applyFill="1" applyBorder="1" applyAlignment="1">
      <alignment horizontal="center" vertical="center" wrapText="1"/>
    </xf>
    <xf numFmtId="0" fontId="1" fillId="0" borderId="5" xfId="643" applyFont="1" applyFill="1" applyBorder="1" applyAlignment="1">
      <alignment horizontal="center" vertical="center" wrapText="1"/>
    </xf>
    <xf numFmtId="0" fontId="1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462" applyNumberFormat="1" applyFont="1" applyFill="1" applyBorder="1" applyAlignment="1" applyProtection="1">
      <alignment horizontal="center" vertical="center" wrapText="1"/>
      <protection locked="0"/>
    </xf>
    <xf numFmtId="0" fontId="1" fillId="8" borderId="1" xfId="462" applyNumberFormat="1" applyFont="1" applyFill="1" applyBorder="1" applyAlignment="1" applyProtection="1">
      <alignment horizontal="center" vertical="center" wrapText="1"/>
      <protection locked="0"/>
    </xf>
    <xf numFmtId="0" fontId="1" fillId="8" borderId="10" xfId="462" applyNumberFormat="1" applyFont="1" applyFill="1" applyBorder="1" applyAlignment="1" applyProtection="1">
      <alignment horizontal="center" vertical="center" wrapText="1"/>
      <protection locked="0"/>
    </xf>
    <xf numFmtId="0" fontId="1" fillId="8" borderId="5" xfId="643" applyFont="1" applyFill="1" applyBorder="1" applyAlignment="1">
      <alignment horizontal="center" vertical="center" wrapText="1"/>
    </xf>
    <xf numFmtId="0" fontId="1" fillId="8" borderId="1" xfId="643" applyFont="1" applyFill="1" applyBorder="1" applyAlignment="1">
      <alignment horizontal="center" vertical="center" wrapText="1"/>
    </xf>
    <xf numFmtId="0" fontId="0" fillId="8" borderId="0" xfId="643" applyFont="1" applyFill="1" applyAlignment="1">
      <alignment vertical="center"/>
    </xf>
    <xf numFmtId="0" fontId="1" fillId="0" borderId="0" xfId="643" applyFont="1" applyFill="1" applyBorder="1" applyAlignment="1">
      <alignment horizontal="center" vertical="center" wrapText="1"/>
    </xf>
    <xf numFmtId="0" fontId="1" fillId="0" borderId="0" xfId="643" applyFont="1" applyFill="1" applyAlignment="1">
      <alignment horizontal="center" vertical="center" wrapText="1"/>
    </xf>
    <xf numFmtId="0" fontId="1" fillId="8" borderId="0" xfId="643" applyFont="1" applyFill="1" applyAlignment="1">
      <alignment horizontal="center" vertical="center" wrapText="1"/>
    </xf>
    <xf numFmtId="0" fontId="0" fillId="0" borderId="0" xfId="643" applyFont="1" applyFill="1">
      <alignment vertical="center"/>
    </xf>
    <xf numFmtId="0" fontId="137" fillId="8" borderId="0" xfId="643" applyFill="1">
      <alignment vertical="center"/>
    </xf>
    <xf numFmtId="0" fontId="0" fillId="8" borderId="0" xfId="643" applyFont="1" applyFill="1">
      <alignment vertical="center"/>
    </xf>
    <xf numFmtId="0" fontId="37" fillId="0" borderId="0" xfId="0" applyFont="1" applyFill="1" applyAlignment="1">
      <alignment vertical="center"/>
    </xf>
    <xf numFmtId="0" fontId="0" fillId="8" borderId="0" xfId="0" applyFont="1" applyFill="1" applyAlignment="1">
      <alignment vertical="center"/>
    </xf>
    <xf numFmtId="186" fontId="0" fillId="0" borderId="0" xfId="0" applyNumberFormat="1" applyFont="1" applyFill="1" applyAlignment="1">
      <alignment vertical="center"/>
    </xf>
    <xf numFmtId="10" fontId="0" fillId="0" borderId="0" xfId="0" applyNumberFormat="1" applyFont="1" applyFill="1" applyAlignment="1">
      <alignment vertical="center"/>
    </xf>
    <xf numFmtId="0" fontId="30" fillId="2" borderId="1" xfId="699" applyFont="1" applyFill="1" applyBorder="1" applyAlignment="1">
      <alignment horizontal="center" vertical="center" wrapText="1"/>
    </xf>
    <xf numFmtId="0" fontId="30" fillId="0" borderId="1" xfId="699" applyFont="1" applyFill="1" applyBorder="1" applyAlignment="1">
      <alignment horizontal="center" vertical="center" wrapText="1"/>
    </xf>
    <xf numFmtId="0" fontId="18" fillId="8" borderId="2" xfId="136" applyFont="1" applyFill="1" applyBorder="1" applyAlignment="1" applyProtection="1">
      <alignment horizontal="center" vertical="center" wrapText="1"/>
      <protection locked="0"/>
    </xf>
    <xf numFmtId="0" fontId="0" fillId="8" borderId="0" xfId="0" applyFont="1" applyFill="1" applyAlignment="1">
      <alignment horizontal="center" vertical="center"/>
    </xf>
    <xf numFmtId="186" fontId="18" fillId="8" borderId="1" xfId="136" applyNumberFormat="1" applyFont="1" applyFill="1" applyBorder="1" applyAlignment="1" applyProtection="1">
      <alignment horizontal="center" vertical="center" wrapText="1"/>
      <protection locked="0"/>
    </xf>
    <xf numFmtId="10" fontId="18" fillId="8" borderId="1" xfId="136" applyNumberFormat="1" applyFont="1" applyFill="1" applyBorder="1" applyAlignment="1" applyProtection="1">
      <alignment horizontal="center" vertical="center" wrapText="1"/>
      <protection locked="0"/>
    </xf>
    <xf numFmtId="186" fontId="0" fillId="8" borderId="1" xfId="0" applyNumberFormat="1" applyFont="1" applyFill="1" applyBorder="1" applyAlignment="1">
      <alignment vertical="center"/>
    </xf>
    <xf numFmtId="10" fontId="0" fillId="8" borderId="1" xfId="0" applyNumberFormat="1" applyFont="1" applyFill="1" applyBorder="1" applyAlignment="1">
      <alignment vertical="center"/>
    </xf>
    <xf numFmtId="0" fontId="18" fillId="0" borderId="32" xfId="136" applyFont="1" applyFill="1" applyBorder="1" applyAlignment="1" applyProtection="1">
      <alignment horizontal="center" vertical="center" wrapText="1"/>
      <protection locked="0"/>
    </xf>
    <xf numFmtId="0" fontId="18" fillId="8" borderId="32" xfId="136" applyFont="1" applyFill="1" applyBorder="1" applyAlignment="1" applyProtection="1">
      <alignment horizontal="center" vertical="center" wrapText="1"/>
      <protection locked="0"/>
    </xf>
    <xf numFmtId="0" fontId="0" fillId="8" borderId="32" xfId="0" applyFont="1" applyFill="1" applyBorder="1" applyAlignment="1">
      <alignment vertical="center"/>
    </xf>
    <xf numFmtId="0" fontId="37" fillId="0" borderId="0" xfId="0" applyFont="1" applyFill="1" applyAlignment="1">
      <alignment horizontal="left" vertical="center"/>
    </xf>
    <xf numFmtId="0" fontId="22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/>
    </xf>
    <xf numFmtId="186" fontId="0" fillId="0" borderId="0" xfId="0" applyNumberFormat="1" applyFont="1" applyFill="1" applyAlignment="1">
      <alignment horizontal="left" vertical="center"/>
    </xf>
    <xf numFmtId="10" fontId="0" fillId="0" borderId="0" xfId="0" applyNumberFormat="1" applyFont="1" applyFill="1" applyAlignment="1">
      <alignment horizontal="left" vertical="center"/>
    </xf>
    <xf numFmtId="0" fontId="22" fillId="0" borderId="1" xfId="0" applyFont="1" applyFill="1" applyBorder="1" applyAlignment="1">
      <alignment horizontal="left" vertical="center"/>
    </xf>
    <xf numFmtId="0" fontId="20" fillId="0" borderId="1" xfId="0" applyFont="1" applyFill="1" applyBorder="1" applyAlignment="1">
      <alignment horizontal="left" vertical="center" wrapText="1"/>
    </xf>
    <xf numFmtId="0" fontId="20" fillId="0" borderId="1" xfId="129" applyNumberFormat="1" applyFont="1" applyFill="1" applyBorder="1" applyAlignment="1" applyProtection="1">
      <alignment horizontal="left" vertical="center" wrapText="1"/>
      <protection locked="0"/>
    </xf>
    <xf numFmtId="0" fontId="20" fillId="0" borderId="1" xfId="129" applyFont="1" applyFill="1" applyBorder="1" applyAlignment="1" applyProtection="1">
      <alignment horizontal="left" vertical="center" wrapText="1"/>
      <protection locked="0"/>
    </xf>
    <xf numFmtId="0" fontId="20" fillId="0" borderId="1" xfId="136" applyFont="1" applyFill="1" applyBorder="1" applyAlignment="1" applyProtection="1">
      <alignment horizontal="left" vertical="center" wrapText="1"/>
      <protection locked="0"/>
    </xf>
    <xf numFmtId="0" fontId="22" fillId="8" borderId="1" xfId="0" applyFont="1" applyFill="1" applyBorder="1" applyAlignment="1">
      <alignment horizontal="left" vertical="center"/>
    </xf>
    <xf numFmtId="0" fontId="22" fillId="8" borderId="1" xfId="0" applyFont="1" applyFill="1" applyBorder="1" applyAlignment="1">
      <alignment horizontal="left" vertical="center" wrapText="1"/>
    </xf>
    <xf numFmtId="0" fontId="20" fillId="8" borderId="1" xfId="38" applyFont="1" applyFill="1" applyBorder="1" applyAlignment="1">
      <alignment horizontal="left" vertical="center"/>
    </xf>
    <xf numFmtId="0" fontId="20" fillId="8" borderId="1" xfId="136" applyFont="1" applyFill="1" applyBorder="1" applyAlignment="1" applyProtection="1">
      <alignment horizontal="left" vertical="center" wrapText="1"/>
      <protection locked="0"/>
    </xf>
    <xf numFmtId="0" fontId="20" fillId="8" borderId="1" xfId="129" applyNumberFormat="1" applyFont="1" applyFill="1" applyBorder="1" applyAlignment="1" applyProtection="1">
      <alignment horizontal="left" vertical="center" wrapText="1"/>
      <protection locked="0"/>
    </xf>
    <xf numFmtId="49" fontId="20" fillId="0" borderId="1" xfId="129" applyNumberFormat="1" applyFont="1" applyFill="1" applyBorder="1" applyAlignment="1" applyProtection="1">
      <alignment horizontal="left" vertical="center" wrapText="1"/>
      <protection locked="0"/>
    </xf>
    <xf numFmtId="0" fontId="20" fillId="0" borderId="1" xfId="0" applyFont="1" applyFill="1" applyBorder="1" applyAlignment="1">
      <alignment horizontal="left" vertical="center"/>
    </xf>
    <xf numFmtId="49" fontId="20" fillId="8" borderId="1" xfId="129" applyNumberFormat="1" applyFont="1" applyFill="1" applyBorder="1" applyAlignment="1" applyProtection="1">
      <alignment horizontal="left" vertical="center" wrapText="1"/>
      <protection locked="0"/>
    </xf>
    <xf numFmtId="0" fontId="20" fillId="8" borderId="1" xfId="129" applyFont="1" applyFill="1" applyBorder="1" applyAlignment="1" applyProtection="1">
      <alignment horizontal="left" vertical="center" wrapText="1"/>
      <protection locked="0"/>
    </xf>
    <xf numFmtId="0" fontId="20" fillId="8" borderId="1" xfId="0" applyFont="1" applyFill="1" applyBorder="1" applyAlignment="1">
      <alignment horizontal="left" vertical="center" wrapText="1"/>
    </xf>
    <xf numFmtId="0" fontId="37" fillId="0" borderId="1" xfId="0" applyFont="1" applyFill="1" applyBorder="1" applyAlignment="1">
      <alignment horizontal="left" vertical="center" wrapText="1"/>
    </xf>
    <xf numFmtId="0" fontId="22" fillId="8" borderId="1" xfId="461" applyNumberFormat="1" applyFont="1" applyFill="1" applyBorder="1" applyAlignment="1" applyProtection="1">
      <alignment horizontal="left" vertical="center" wrapText="1"/>
      <protection locked="0"/>
    </xf>
    <xf numFmtId="182" fontId="20" fillId="0" borderId="1" xfId="136" applyNumberFormat="1" applyFont="1" applyFill="1" applyBorder="1" applyAlignment="1" applyProtection="1">
      <alignment horizontal="left" vertical="center" wrapText="1"/>
      <protection locked="0"/>
    </xf>
    <xf numFmtId="182" fontId="20" fillId="8" borderId="1" xfId="136" applyNumberFormat="1" applyFont="1" applyFill="1" applyBorder="1" applyAlignment="1" applyProtection="1">
      <alignment horizontal="left" vertical="center" wrapText="1"/>
      <protection locked="0"/>
    </xf>
    <xf numFmtId="182" fontId="0" fillId="0" borderId="0" xfId="0" applyNumberFormat="1" applyFont="1" applyFill="1" applyAlignment="1">
      <alignment horizontal="left" vertical="center"/>
    </xf>
    <xf numFmtId="0" fontId="38" fillId="0" borderId="1" xfId="136" applyNumberFormat="1" applyFont="1" applyFill="1" applyBorder="1" applyAlignment="1" applyProtection="1">
      <alignment horizontal="left" vertical="center" wrapText="1"/>
      <protection locked="0"/>
    </xf>
    <xf numFmtId="186" fontId="20" fillId="0" borderId="1" xfId="136" applyNumberFormat="1" applyFont="1" applyFill="1" applyBorder="1" applyAlignment="1" applyProtection="1">
      <alignment horizontal="left" vertical="center" wrapText="1"/>
      <protection locked="0"/>
    </xf>
    <xf numFmtId="10" fontId="20" fillId="0" borderId="1" xfId="136" applyNumberFormat="1" applyFont="1" applyFill="1" applyBorder="1" applyAlignment="1" applyProtection="1">
      <alignment horizontal="left" vertical="center" wrapText="1"/>
      <protection locked="0"/>
    </xf>
    <xf numFmtId="186" fontId="20" fillId="8" borderId="1" xfId="136" applyNumberFormat="1" applyFont="1" applyFill="1" applyBorder="1" applyAlignment="1" applyProtection="1">
      <alignment horizontal="left" vertical="center" wrapText="1"/>
      <protection locked="0"/>
    </xf>
    <xf numFmtId="10" fontId="20" fillId="8" borderId="1" xfId="136" applyNumberFormat="1" applyFont="1" applyFill="1" applyBorder="1" applyAlignment="1" applyProtection="1">
      <alignment horizontal="left" vertical="center" wrapText="1"/>
      <protection locked="0"/>
    </xf>
    <xf numFmtId="190" fontId="0" fillId="0" borderId="0" xfId="2" applyNumberFormat="1" applyFont="1" applyFill="1" applyAlignment="1">
      <alignment horizontal="left" vertical="center"/>
    </xf>
    <xf numFmtId="186" fontId="0" fillId="0" borderId="0" xfId="2" applyNumberFormat="1" applyFont="1" applyFill="1" applyAlignment="1">
      <alignment horizontal="left" vertical="center"/>
    </xf>
    <xf numFmtId="10" fontId="0" fillId="0" borderId="0" xfId="2" applyNumberFormat="1" applyFont="1" applyFill="1" applyAlignment="1">
      <alignment horizontal="left" vertical="center"/>
    </xf>
    <xf numFmtId="0" fontId="20" fillId="0" borderId="32" xfId="136" applyFont="1" applyFill="1" applyBorder="1" applyAlignment="1" applyProtection="1">
      <alignment horizontal="left" vertical="center" wrapText="1"/>
      <protection locked="0"/>
    </xf>
    <xf numFmtId="0" fontId="20" fillId="8" borderId="32" xfId="136" applyFont="1" applyFill="1" applyBorder="1" applyAlignment="1" applyProtection="1">
      <alignment horizontal="left" vertical="center" wrapText="1"/>
      <protection locked="0"/>
    </xf>
    <xf numFmtId="0" fontId="39" fillId="0" borderId="1" xfId="982" applyFont="1" applyFill="1" applyBorder="1" applyAlignment="1" applyProtection="1">
      <alignment horizontal="left" vertical="center" wrapText="1" shrinkToFit="1"/>
      <protection locked="0"/>
    </xf>
    <xf numFmtId="183" fontId="20" fillId="0" borderId="1" xfId="129" applyNumberFormat="1" applyFont="1" applyFill="1" applyBorder="1" applyAlignment="1" applyProtection="1">
      <alignment horizontal="left" vertical="center" wrapText="1"/>
      <protection locked="0"/>
    </xf>
    <xf numFmtId="183" fontId="20" fillId="8" borderId="1" xfId="129" applyNumberFormat="1" applyFont="1" applyFill="1" applyBorder="1" applyAlignment="1" applyProtection="1">
      <alignment horizontal="left" vertical="center" wrapText="1"/>
      <protection locked="0"/>
    </xf>
    <xf numFmtId="177" fontId="2" fillId="0" borderId="0" xfId="136" applyNumberFormat="1" applyFont="1" applyFill="1" applyBorder="1" applyAlignment="1" applyProtection="1">
      <alignment horizontal="left" vertical="center" wrapText="1"/>
      <protection locked="0"/>
    </xf>
    <xf numFmtId="192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36" applyFont="1" applyFill="1" applyBorder="1" applyAlignment="1" applyProtection="1">
      <alignment horizontal="left" vertical="center" wrapText="1"/>
      <protection locked="0"/>
    </xf>
    <xf numFmtId="0" fontId="44" fillId="0" borderId="1" xfId="136" applyFont="1" applyFill="1" applyBorder="1" applyAlignment="1" applyProtection="1">
      <alignment horizontal="left" vertical="center" wrapText="1"/>
      <protection locked="0"/>
    </xf>
    <xf numFmtId="0" fontId="6" fillId="0" borderId="1" xfId="136" applyFont="1" applyFill="1" applyBorder="1" applyAlignment="1" applyProtection="1">
      <alignment horizontal="center" vertical="center" wrapText="1"/>
      <protection locked="0"/>
    </xf>
    <xf numFmtId="0" fontId="6" fillId="0" borderId="10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5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0" fontId="6" fillId="0" borderId="1" xfId="461" applyNumberFormat="1" applyFont="1" applyFill="1" applyBorder="1" applyAlignment="1" applyProtection="1">
      <alignment horizontal="center" vertical="center" wrapText="1"/>
      <protection locked="0"/>
    </xf>
    <xf numFmtId="183" fontId="0" fillId="0" borderId="1" xfId="0" applyNumberFormat="1" applyFont="1" applyFill="1" applyBorder="1" applyAlignment="1">
      <alignment horizontal="left" vertical="center"/>
    </xf>
    <xf numFmtId="0" fontId="6" fillId="8" borderId="10" xfId="0" applyNumberFormat="1" applyFont="1" applyFill="1" applyBorder="1" applyAlignment="1">
      <alignment horizontal="center" vertical="center" wrapText="1"/>
    </xf>
    <xf numFmtId="0" fontId="6" fillId="8" borderId="1" xfId="0" applyFont="1" applyFill="1" applyBorder="1" applyAlignment="1">
      <alignment horizontal="center" vertical="center" wrapText="1"/>
    </xf>
    <xf numFmtId="0" fontId="6" fillId="8" borderId="5" xfId="0" applyFont="1" applyFill="1" applyBorder="1" applyAlignment="1">
      <alignment horizontal="center" vertical="center" wrapText="1"/>
    </xf>
    <xf numFmtId="0" fontId="6" fillId="8" borderId="1" xfId="0" applyFont="1" applyFill="1" applyBorder="1" applyAlignment="1">
      <alignment horizontal="left" vertical="center" wrapText="1"/>
    </xf>
    <xf numFmtId="0" fontId="6" fillId="8" borderId="1" xfId="439" applyNumberFormat="1" applyFont="1" applyFill="1" applyBorder="1" applyAlignment="1" applyProtection="1">
      <alignment horizontal="center" vertical="center" wrapText="1"/>
      <protection locked="0"/>
    </xf>
    <xf numFmtId="12" fontId="6" fillId="0" borderId="5" xfId="0" applyNumberFormat="1" applyFont="1" applyFill="1" applyBorder="1" applyAlignment="1">
      <alignment horizontal="center" vertical="center" wrapText="1"/>
    </xf>
    <xf numFmtId="0" fontId="6" fillId="8" borderId="1" xfId="136" applyFont="1" applyFill="1" applyBorder="1" applyAlignment="1" applyProtection="1">
      <alignment horizontal="center" vertical="center" wrapText="1"/>
      <protection locked="0"/>
    </xf>
    <xf numFmtId="0" fontId="6" fillId="8" borderId="5" xfId="0" applyNumberFormat="1" applyFont="1" applyFill="1" applyBorder="1" applyAlignment="1">
      <alignment horizontal="center" vertical="center" wrapText="1"/>
    </xf>
    <xf numFmtId="0" fontId="6" fillId="8" borderId="1" xfId="0" applyNumberFormat="1" applyFont="1" applyFill="1" applyBorder="1" applyAlignment="1">
      <alignment horizontal="left" vertical="center" wrapText="1"/>
    </xf>
    <xf numFmtId="0" fontId="6" fillId="8" borderId="1" xfId="461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461" applyFont="1" applyFill="1" applyBorder="1" applyAlignment="1" applyProtection="1">
      <alignment horizontal="center" vertical="center" wrapText="1"/>
      <protection locked="0"/>
    </xf>
    <xf numFmtId="0" fontId="6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42" fillId="8" borderId="1" xfId="439" applyFont="1" applyFill="1" applyBorder="1" applyAlignment="1" applyProtection="1">
      <alignment horizontal="center" vertical="center" wrapText="1"/>
      <protection locked="0"/>
    </xf>
    <xf numFmtId="0" fontId="62" fillId="0" borderId="1" xfId="136" applyFont="1" applyFill="1" applyBorder="1" applyAlignment="1" applyProtection="1">
      <alignment horizontal="center" vertical="center" wrapText="1"/>
      <protection locked="0"/>
    </xf>
    <xf numFmtId="0" fontId="42" fillId="8" borderId="1" xfId="461" applyFont="1" applyFill="1" applyBorder="1" applyAlignment="1" applyProtection="1">
      <alignment horizontal="center" vertical="center" wrapText="1"/>
      <protection locked="0"/>
    </xf>
    <xf numFmtId="0" fontId="6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65" fillId="0" borderId="1" xfId="0" applyNumberFormat="1" applyFont="1" applyFill="1" applyBorder="1" applyAlignment="1">
      <alignment horizontal="center" vertical="center" wrapText="1"/>
    </xf>
    <xf numFmtId="177" fontId="6" fillId="0" borderId="1" xfId="0" applyNumberFormat="1" applyFont="1" applyFill="1" applyBorder="1" applyAlignment="1">
      <alignment horizontal="left" vertical="center" wrapText="1"/>
    </xf>
    <xf numFmtId="177" fontId="6" fillId="0" borderId="1" xfId="461" applyNumberFormat="1" applyFont="1" applyFill="1" applyBorder="1" applyAlignment="1" applyProtection="1">
      <alignment horizontal="left" vertical="center" wrapText="1"/>
      <protection locked="0"/>
    </xf>
    <xf numFmtId="177" fontId="6" fillId="8" borderId="1" xfId="439" applyNumberFormat="1" applyFont="1" applyFill="1" applyBorder="1" applyAlignment="1" applyProtection="1">
      <alignment horizontal="left" vertical="center" wrapText="1"/>
      <protection locked="0"/>
    </xf>
    <xf numFmtId="49" fontId="62" fillId="0" borderId="1" xfId="0" applyNumberFormat="1" applyFont="1" applyFill="1" applyBorder="1" applyAlignment="1">
      <alignment horizontal="center" vertical="center" wrapText="1"/>
    </xf>
    <xf numFmtId="0" fontId="62" fillId="0" borderId="1" xfId="0" applyFont="1" applyFill="1" applyBorder="1" applyAlignment="1">
      <alignment horizontal="center" vertical="center" wrapText="1"/>
    </xf>
    <xf numFmtId="49" fontId="62" fillId="8" borderId="1" xfId="0" applyNumberFormat="1" applyFont="1" applyFill="1" applyBorder="1" applyAlignment="1">
      <alignment horizontal="center" vertical="center" wrapText="1"/>
    </xf>
    <xf numFmtId="186" fontId="12" fillId="0" borderId="1" xfId="0" applyNumberFormat="1" applyFont="1" applyFill="1" applyBorder="1" applyAlignment="1">
      <alignment horizontal="center" vertical="center" wrapText="1"/>
    </xf>
    <xf numFmtId="186" fontId="6" fillId="0" borderId="1" xfId="461" applyNumberFormat="1" applyFont="1" applyFill="1" applyBorder="1" applyAlignment="1" applyProtection="1">
      <alignment horizontal="center" vertical="center" wrapText="1"/>
      <protection locked="0"/>
    </xf>
    <xf numFmtId="186" fontId="6" fillId="8" borderId="1" xfId="461" applyNumberFormat="1" applyFont="1" applyFill="1" applyBorder="1" applyAlignment="1" applyProtection="1">
      <alignment horizontal="center" vertical="center" wrapText="1"/>
      <protection locked="0"/>
    </xf>
    <xf numFmtId="181" fontId="12" fillId="0" borderId="1" xfId="0" applyNumberFormat="1" applyFont="1" applyFill="1" applyBorder="1" applyAlignment="1">
      <alignment horizontal="center" vertical="center" wrapText="1"/>
    </xf>
    <xf numFmtId="10" fontId="6" fillId="0" borderId="1" xfId="461" applyNumberFormat="1" applyFont="1" applyFill="1" applyBorder="1" applyAlignment="1" applyProtection="1">
      <alignment horizontal="center" vertical="center" wrapText="1"/>
      <protection locked="0"/>
    </xf>
    <xf numFmtId="0" fontId="6" fillId="0" borderId="32" xfId="461" applyNumberFormat="1" applyFont="1" applyFill="1" applyBorder="1" applyAlignment="1" applyProtection="1">
      <alignment horizontal="center" vertical="center" wrapText="1"/>
      <protection locked="0"/>
    </xf>
    <xf numFmtId="10" fontId="6" fillId="8" borderId="1" xfId="461" applyNumberFormat="1" applyFont="1" applyFill="1" applyBorder="1" applyAlignment="1" applyProtection="1">
      <alignment horizontal="center" vertical="center" wrapText="1"/>
      <protection locked="0"/>
    </xf>
    <xf numFmtId="0" fontId="6" fillId="8" borderId="32" xfId="461" applyNumberFormat="1" applyFont="1" applyFill="1" applyBorder="1" applyAlignment="1" applyProtection="1">
      <alignment horizontal="center" vertical="center" wrapText="1"/>
      <protection locked="0"/>
    </xf>
    <xf numFmtId="0" fontId="25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66" fillId="0" borderId="1" xfId="0" applyNumberFormat="1" applyFont="1" applyFill="1" applyBorder="1" applyAlignment="1">
      <alignment horizontal="center" vertical="center" wrapText="1"/>
    </xf>
    <xf numFmtId="0" fontId="19" fillId="0" borderId="1" xfId="0" applyNumberFormat="1" applyFont="1" applyFill="1" applyBorder="1" applyAlignment="1">
      <alignment horizontal="center" vertical="center" wrapText="1"/>
    </xf>
    <xf numFmtId="0" fontId="25" fillId="0" borderId="1" xfId="136" applyFont="1" applyFill="1" applyBorder="1" applyAlignment="1" applyProtection="1">
      <alignment horizontal="center" vertical="center" wrapText="1"/>
      <protection locked="0"/>
    </xf>
    <xf numFmtId="0" fontId="68" fillId="0" borderId="1" xfId="19" applyFont="1" applyFill="1" applyBorder="1" applyAlignment="1" applyProtection="1">
      <alignment horizontal="center" vertical="top" wrapText="1" shrinkToFit="1"/>
      <protection locked="0"/>
    </xf>
    <xf numFmtId="0" fontId="25" fillId="0" borderId="1" xfId="136" applyNumberFormat="1" applyFont="1" applyFill="1" applyBorder="1" applyAlignment="1" applyProtection="1">
      <alignment horizontal="center" vertical="top" wrapText="1"/>
      <protection locked="0"/>
    </xf>
    <xf numFmtId="0" fontId="3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439" applyFont="1" applyFill="1" applyBorder="1" applyAlignment="1" applyProtection="1">
      <alignment horizontal="center" vertical="center" wrapText="1"/>
      <protection locked="0"/>
    </xf>
    <xf numFmtId="0" fontId="9" fillId="0" borderId="3" xfId="439" applyNumberFormat="1" applyFont="1" applyFill="1" applyBorder="1" applyAlignment="1" applyProtection="1">
      <alignment horizontal="center" vertical="center" wrapText="1"/>
      <protection locked="0"/>
    </xf>
    <xf numFmtId="0" fontId="34" fillId="0" borderId="4" xfId="136" applyFont="1" applyFill="1" applyBorder="1" applyAlignment="1" applyProtection="1">
      <alignment horizontal="center" vertical="center" wrapText="1"/>
      <protection locked="0"/>
    </xf>
    <xf numFmtId="0" fontId="17" fillId="0" borderId="5" xfId="136" applyFont="1" applyFill="1" applyBorder="1" applyAlignment="1" applyProtection="1">
      <alignment horizontal="left" vertical="center" wrapText="1"/>
      <protection locked="0"/>
    </xf>
    <xf numFmtId="0" fontId="9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34" fillId="0" borderId="4" xfId="439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>
      <alignment horizontal="center" vertical="center" wrapText="1"/>
    </xf>
    <xf numFmtId="0" fontId="34" fillId="0" borderId="1" xfId="439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690" applyNumberFormat="1" applyFont="1" applyFill="1" applyBorder="1" applyAlignment="1">
      <alignment horizontal="center" vertical="center" wrapText="1"/>
    </xf>
    <xf numFmtId="49" fontId="2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439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439" applyFont="1" applyFill="1" applyBorder="1" applyAlignment="1" applyProtection="1">
      <alignment horizontal="center" vertical="center" wrapText="1"/>
      <protection locked="0"/>
    </xf>
    <xf numFmtId="0" fontId="9" fillId="0" borderId="1" xfId="0" applyFont="1" applyFill="1" applyBorder="1" applyAlignment="1">
      <alignment horizontal="center" vertical="center"/>
    </xf>
    <xf numFmtId="0" fontId="9" fillId="0" borderId="1" xfId="439" applyFont="1" applyFill="1" applyBorder="1" applyAlignment="1" applyProtection="1">
      <alignment horizontal="center" vertical="center" wrapText="1"/>
      <protection locked="0"/>
    </xf>
    <xf numFmtId="0" fontId="34" fillId="0" borderId="1" xfId="0" applyNumberFormat="1" applyFont="1" applyFill="1" applyBorder="1" applyAlignment="1">
      <alignment horizontal="center" vertical="center" wrapText="1"/>
    </xf>
    <xf numFmtId="185" fontId="34" fillId="0" borderId="1" xfId="439" applyNumberFormat="1" applyFont="1" applyFill="1" applyBorder="1" applyAlignment="1" applyProtection="1">
      <alignment horizontal="center" vertical="center" wrapText="1"/>
      <protection locked="0"/>
    </xf>
    <xf numFmtId="185" fontId="34" fillId="5" borderId="1" xfId="439" applyNumberFormat="1" applyFont="1" applyFill="1" applyBorder="1" applyAlignment="1" applyProtection="1">
      <alignment horizontal="center" vertical="center" wrapText="1"/>
      <protection locked="0"/>
    </xf>
    <xf numFmtId="185" fontId="9" fillId="5" borderId="1" xfId="19" applyNumberFormat="1" applyFont="1" applyFill="1" applyBorder="1" applyAlignment="1" applyProtection="1">
      <alignment horizontal="center" vertical="center" wrapText="1"/>
      <protection locked="0"/>
    </xf>
    <xf numFmtId="182" fontId="34" fillId="0" borderId="1" xfId="439" applyNumberFormat="1" applyFont="1" applyFill="1" applyBorder="1" applyAlignment="1" applyProtection="1">
      <alignment horizontal="center" vertical="center" wrapText="1"/>
      <protection locked="0"/>
    </xf>
    <xf numFmtId="181" fontId="34" fillId="5" borderId="5" xfId="0" applyNumberFormat="1" applyFont="1" applyFill="1" applyBorder="1" applyAlignment="1">
      <alignment horizontal="center" vertical="center" wrapText="1"/>
    </xf>
    <xf numFmtId="181" fontId="34" fillId="5" borderId="1" xfId="0" applyNumberFormat="1" applyFont="1" applyFill="1" applyBorder="1" applyAlignment="1">
      <alignment horizontal="center" vertical="center" wrapText="1"/>
    </xf>
    <xf numFmtId="181" fontId="34" fillId="5" borderId="1" xfId="439" applyNumberFormat="1" applyFont="1" applyFill="1" applyBorder="1" applyAlignment="1" applyProtection="1">
      <alignment horizontal="center" vertical="center" wrapText="1"/>
      <protection locked="0"/>
    </xf>
    <xf numFmtId="182" fontId="34" fillId="5" borderId="1" xfId="439" applyNumberFormat="1" applyFont="1" applyFill="1" applyBorder="1" applyAlignment="1" applyProtection="1">
      <alignment horizontal="center" vertical="center" wrapText="1"/>
      <protection locked="0"/>
    </xf>
    <xf numFmtId="185" fontId="69" fillId="6" borderId="1" xfId="19" applyNumberFormat="1" applyFont="1" applyFill="1" applyBorder="1" applyAlignment="1" applyProtection="1">
      <alignment horizontal="center" vertical="center" wrapText="1"/>
      <protection locked="0"/>
    </xf>
    <xf numFmtId="185" fontId="34" fillId="6" borderId="32" xfId="439" applyNumberFormat="1" applyFont="1" applyFill="1" applyBorder="1" applyAlignment="1" applyProtection="1">
      <alignment horizontal="center" vertical="center" wrapText="1"/>
      <protection locked="0"/>
    </xf>
    <xf numFmtId="181" fontId="9" fillId="5" borderId="1" xfId="19" applyNumberFormat="1" applyFont="1" applyFill="1" applyBorder="1" applyAlignment="1" applyProtection="1">
      <alignment horizontal="center" vertical="center" wrapText="1"/>
      <protection locked="0"/>
    </xf>
    <xf numFmtId="182" fontId="9" fillId="5" borderId="1" xfId="19" applyNumberFormat="1" applyFont="1" applyFill="1" applyBorder="1" applyAlignment="1" applyProtection="1">
      <alignment horizontal="center" vertical="center" wrapText="1"/>
      <protection locked="0"/>
    </xf>
    <xf numFmtId="10" fontId="34" fillId="5" borderId="1" xfId="686" applyNumberFormat="1" applyFont="1" applyFill="1" applyBorder="1" applyAlignment="1">
      <alignment horizontal="center" vertical="center" wrapText="1"/>
    </xf>
    <xf numFmtId="182" fontId="9" fillId="5" borderId="1" xfId="461" applyNumberFormat="1" applyFont="1" applyFill="1" applyBorder="1" applyAlignment="1" applyProtection="1">
      <alignment horizontal="center" vertical="center" wrapText="1"/>
      <protection locked="0"/>
    </xf>
    <xf numFmtId="10" fontId="9" fillId="5" borderId="1" xfId="461" applyNumberFormat="1" applyFont="1" applyFill="1" applyBorder="1" applyAlignment="1" applyProtection="1">
      <alignment horizontal="center" vertical="center" wrapText="1"/>
      <protection locked="0"/>
    </xf>
    <xf numFmtId="181" fontId="9" fillId="5" borderId="1" xfId="461" applyNumberFormat="1" applyFont="1" applyFill="1" applyBorder="1" applyAlignment="1" applyProtection="1">
      <alignment horizontal="center" vertical="center" wrapText="1"/>
      <protection locked="0"/>
    </xf>
    <xf numFmtId="185" fontId="34" fillId="6" borderId="1" xfId="439" applyNumberFormat="1" applyFont="1" applyFill="1" applyBorder="1" applyAlignment="1" applyProtection="1">
      <alignment horizontal="center" vertical="center" wrapText="1"/>
      <protection locked="0"/>
    </xf>
    <xf numFmtId="185" fontId="69" fillId="8" borderId="1" xfId="19" applyNumberFormat="1" applyFont="1" applyFill="1" applyBorder="1" applyAlignment="1" applyProtection="1">
      <alignment horizontal="center" vertical="center" wrapText="1"/>
      <protection locked="0"/>
    </xf>
    <xf numFmtId="0" fontId="30" fillId="0" borderId="1" xfId="0" applyNumberFormat="1" applyFont="1" applyFill="1" applyBorder="1" applyAlignment="1">
      <alignment horizontal="center" vertical="center" wrapText="1"/>
    </xf>
    <xf numFmtId="0" fontId="30" fillId="0" borderId="1" xfId="38" applyFont="1" applyFill="1" applyBorder="1" applyAlignment="1">
      <alignment vertical="center" wrapText="1"/>
    </xf>
    <xf numFmtId="0" fontId="30" fillId="0" borderId="1" xfId="38" applyFont="1" applyFill="1" applyBorder="1" applyAlignment="1">
      <alignment horizontal="center" vertical="center" wrapText="1"/>
    </xf>
    <xf numFmtId="10" fontId="34" fillId="6" borderId="1" xfId="439" applyNumberFormat="1" applyFont="1" applyFill="1" applyBorder="1" applyAlignment="1" applyProtection="1">
      <alignment horizontal="center" vertical="center" wrapText="1"/>
      <protection locked="0"/>
    </xf>
    <xf numFmtId="0" fontId="70" fillId="0" borderId="0" xfId="0" applyFont="1" applyAlignment="1">
      <alignment horizontal="center" vertical="center"/>
    </xf>
    <xf numFmtId="0" fontId="14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6" fillId="0" borderId="10" xfId="136" applyFont="1" applyFill="1" applyBorder="1" applyAlignment="1" applyProtection="1">
      <alignment horizontal="center" vertical="center" wrapText="1"/>
      <protection locked="0"/>
    </xf>
    <xf numFmtId="0" fontId="2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28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72" fillId="0" borderId="1" xfId="461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0" applyNumberFormat="1" applyFont="1" applyFill="1" applyBorder="1" applyAlignment="1">
      <alignment horizontal="center" vertical="center" wrapText="1"/>
    </xf>
    <xf numFmtId="177" fontId="6" fillId="0" borderId="1" xfId="461" applyNumberFormat="1" applyFont="1" applyFill="1" applyBorder="1" applyAlignment="1" applyProtection="1">
      <alignment horizontal="center" vertical="center" wrapText="1"/>
      <protection locked="0"/>
    </xf>
    <xf numFmtId="177" fontId="72" fillId="0" borderId="1" xfId="461" applyNumberFormat="1" applyFont="1" applyFill="1" applyBorder="1" applyAlignment="1" applyProtection="1">
      <alignment horizontal="center" vertical="center" wrapText="1"/>
      <protection locked="0"/>
    </xf>
    <xf numFmtId="177" fontId="6" fillId="8" borderId="1" xfId="461" applyNumberFormat="1" applyFont="1" applyFill="1" applyBorder="1" applyAlignment="1" applyProtection="1">
      <alignment horizontal="left" vertical="center" wrapText="1"/>
      <protection locked="0"/>
    </xf>
    <xf numFmtId="181" fontId="9" fillId="5" borderId="1" xfId="0" applyNumberFormat="1" applyFont="1" applyFill="1" applyBorder="1" applyAlignment="1">
      <alignment horizontal="center" vertical="center" wrapText="1"/>
    </xf>
    <xf numFmtId="180" fontId="9" fillId="5" borderId="1" xfId="0" applyNumberFormat="1" applyFont="1" applyFill="1" applyBorder="1" applyAlignment="1">
      <alignment horizontal="center" vertical="center" wrapText="1"/>
    </xf>
    <xf numFmtId="180" fontId="6" fillId="0" borderId="1" xfId="461" applyNumberFormat="1" applyFont="1" applyFill="1" applyBorder="1" applyAlignment="1" applyProtection="1">
      <alignment horizontal="center" vertical="center" wrapText="1"/>
      <protection locked="0"/>
    </xf>
    <xf numFmtId="0" fontId="2" fillId="8" borderId="32" xfId="136" applyNumberFormat="1" applyFont="1" applyFill="1" applyBorder="1" applyAlignment="1" applyProtection="1">
      <alignment horizontal="center" vertical="center" wrapText="1"/>
      <protection locked="0"/>
    </xf>
    <xf numFmtId="0" fontId="70" fillId="0" borderId="1" xfId="136" applyFont="1" applyFill="1" applyBorder="1" applyAlignment="1" applyProtection="1">
      <alignment horizontal="center" vertical="center" wrapText="1"/>
      <protection locked="0"/>
    </xf>
    <xf numFmtId="0" fontId="70" fillId="0" borderId="1" xfId="0" applyFont="1" applyFill="1" applyBorder="1" applyAlignment="1">
      <alignment horizontal="center" vertical="center" wrapText="1"/>
    </xf>
    <xf numFmtId="0" fontId="70" fillId="0" borderId="1" xfId="19" applyFont="1" applyFill="1" applyBorder="1" applyAlignment="1" applyProtection="1">
      <alignment horizontal="center" vertical="center" wrapText="1" shrinkToFit="1"/>
      <protection locked="0"/>
    </xf>
    <xf numFmtId="0" fontId="70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22" fillId="0" borderId="0" xfId="0" applyFont="1">
      <alignment vertical="center"/>
    </xf>
    <xf numFmtId="0" fontId="22" fillId="8" borderId="0" xfId="0" applyFont="1" applyFill="1">
      <alignment vertical="center"/>
    </xf>
    <xf numFmtId="0" fontId="9" fillId="0" borderId="0" xfId="136" applyNumberFormat="1" applyFont="1" applyFill="1" applyBorder="1" applyAlignment="1" applyProtection="1">
      <alignment horizontal="left" vertical="center" wrapText="1"/>
      <protection locked="0"/>
    </xf>
    <xf numFmtId="0" fontId="9" fillId="0" borderId="0" xfId="136" applyFont="1" applyFill="1" applyBorder="1" applyAlignment="1" applyProtection="1">
      <alignment horizontal="center" vertical="center" wrapText="1"/>
      <protection locked="0"/>
    </xf>
    <xf numFmtId="179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184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183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136" applyNumberFormat="1" applyFont="1" applyFill="1" applyBorder="1" applyAlignment="1" applyProtection="1">
      <alignment vertical="center" wrapText="1"/>
      <protection locked="0"/>
    </xf>
    <xf numFmtId="0" fontId="74" fillId="0" borderId="5" xfId="136" applyFont="1" applyFill="1" applyBorder="1" applyAlignment="1" applyProtection="1">
      <alignment horizontal="left" vertical="center"/>
      <protection locked="0"/>
    </xf>
    <xf numFmtId="0" fontId="20" fillId="0" borderId="1" xfId="792" applyFont="1" applyFill="1" applyBorder="1" applyAlignment="1" applyProtection="1">
      <alignment horizontal="center" vertical="center" wrapText="1"/>
      <protection locked="0"/>
    </xf>
    <xf numFmtId="0" fontId="20" fillId="8" borderId="1" xfId="792" applyFont="1" applyFill="1" applyBorder="1" applyAlignment="1" applyProtection="1">
      <alignment horizontal="center" vertical="center" wrapText="1"/>
      <protection locked="0"/>
    </xf>
    <xf numFmtId="0" fontId="74" fillId="0" borderId="11" xfId="136" applyFont="1" applyFill="1" applyBorder="1" applyAlignment="1" applyProtection="1">
      <alignment horizontal="center" vertical="center"/>
      <protection locked="0"/>
    </xf>
    <xf numFmtId="0" fontId="74" fillId="0" borderId="1" xfId="136" applyFont="1" applyFill="1" applyBorder="1" applyAlignment="1" applyProtection="1">
      <alignment horizontal="left" vertical="center" wrapText="1"/>
      <protection locked="0"/>
    </xf>
    <xf numFmtId="0" fontId="74" fillId="0" borderId="10" xfId="136" applyFont="1" applyFill="1" applyBorder="1" applyAlignment="1" applyProtection="1">
      <alignment horizontal="center" vertical="center" wrapText="1"/>
      <protection locked="0"/>
    </xf>
    <xf numFmtId="0" fontId="9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20" fillId="8" borderId="1" xfId="136" applyNumberFormat="1" applyFont="1" applyFill="1" applyBorder="1" applyAlignment="1" applyProtection="1">
      <alignment horizontal="left" vertical="center" wrapText="1"/>
      <protection locked="0"/>
    </xf>
    <xf numFmtId="179" fontId="20" fillId="0" borderId="10" xfId="0" applyNumberFormat="1" applyFont="1" applyFill="1" applyBorder="1" applyAlignment="1">
      <alignment horizontal="center" vertical="center" wrapText="1"/>
    </xf>
    <xf numFmtId="12" fontId="20" fillId="8" borderId="1" xfId="136" applyNumberFormat="1" applyFont="1" applyFill="1" applyBorder="1" applyAlignment="1" applyProtection="1">
      <alignment horizontal="center" vertical="center" wrapText="1"/>
      <protection locked="0"/>
    </xf>
    <xf numFmtId="49" fontId="20" fillId="8" borderId="3" xfId="136" applyNumberFormat="1" applyFont="1" applyFill="1" applyBorder="1" applyAlignment="1" applyProtection="1">
      <alignment horizontal="center" vertical="center" wrapText="1"/>
      <protection locked="0"/>
    </xf>
    <xf numFmtId="49" fontId="20" fillId="8" borderId="3" xfId="1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178" applyFont="1" applyFill="1" applyBorder="1" applyAlignment="1">
      <alignment horizontal="center" vertical="center" wrapText="1"/>
    </xf>
    <xf numFmtId="0" fontId="20" fillId="5" borderId="1" xfId="38" applyFont="1" applyFill="1" applyBorder="1" applyAlignment="1">
      <alignment horizontal="center" vertical="center" wrapText="1"/>
    </xf>
    <xf numFmtId="0" fontId="20" fillId="8" borderId="1" xfId="178" applyFont="1" applyFill="1" applyBorder="1" applyAlignment="1">
      <alignment horizontal="center" vertical="center" wrapText="1"/>
    </xf>
    <xf numFmtId="0" fontId="20" fillId="8" borderId="1" xfId="686" applyNumberFormat="1" applyFont="1" applyFill="1" applyBorder="1" applyAlignment="1">
      <alignment horizontal="center" vertical="center" wrapText="1"/>
    </xf>
    <xf numFmtId="181" fontId="20" fillId="8" borderId="1" xfId="686" applyNumberFormat="1" applyFont="1" applyFill="1" applyBorder="1" applyAlignment="1">
      <alignment horizontal="center" vertical="center" wrapText="1"/>
    </xf>
    <xf numFmtId="179" fontId="9" fillId="0" borderId="0" xfId="136" applyNumberFormat="1" applyFont="1" applyFill="1" applyBorder="1" applyAlignment="1" applyProtection="1">
      <alignment vertical="center" wrapText="1"/>
      <protection locked="0"/>
    </xf>
    <xf numFmtId="179" fontId="9" fillId="5" borderId="1" xfId="0" applyNumberFormat="1" applyFont="1" applyFill="1" applyBorder="1" applyAlignment="1">
      <alignment horizontal="center" vertical="center" wrapText="1"/>
    </xf>
    <xf numFmtId="179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10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49" fontId="20" fillId="5" borderId="1" xfId="19" applyNumberFormat="1" applyFont="1" applyFill="1" applyBorder="1" applyAlignment="1" applyProtection="1">
      <alignment horizontal="center" vertical="center" wrapText="1"/>
      <protection locked="0"/>
    </xf>
    <xf numFmtId="49" fontId="20" fillId="6" borderId="1" xfId="19" applyNumberFormat="1" applyFont="1" applyFill="1" applyBorder="1" applyAlignment="1" applyProtection="1">
      <alignment horizontal="center" vertical="center" wrapText="1"/>
      <protection locked="0"/>
    </xf>
    <xf numFmtId="179" fontId="20" fillId="8" borderId="1" xfId="686" applyNumberFormat="1" applyFont="1" applyFill="1" applyBorder="1" applyAlignment="1">
      <alignment horizontal="center" vertical="center" wrapText="1"/>
    </xf>
    <xf numFmtId="182" fontId="20" fillId="8" borderId="1" xfId="686" applyNumberFormat="1" applyFont="1" applyFill="1" applyBorder="1" applyAlignment="1">
      <alignment horizontal="center" vertical="center" wrapText="1"/>
    </xf>
    <xf numFmtId="10" fontId="20" fillId="8" borderId="1" xfId="19" applyNumberFormat="1" applyFont="1" applyFill="1" applyBorder="1" applyAlignment="1" applyProtection="1">
      <alignment horizontal="center" vertical="center" wrapText="1"/>
      <protection locked="0"/>
    </xf>
    <xf numFmtId="10" fontId="20" fillId="8" borderId="1" xfId="686" applyNumberFormat="1" applyFont="1" applyFill="1" applyBorder="1" applyAlignment="1">
      <alignment horizontal="center" vertical="center" wrapText="1"/>
    </xf>
    <xf numFmtId="184" fontId="9" fillId="0" borderId="0" xfId="136" applyNumberFormat="1" applyFont="1" applyFill="1" applyBorder="1" applyAlignment="1" applyProtection="1">
      <alignment vertical="center" wrapText="1"/>
      <protection locked="0"/>
    </xf>
    <xf numFmtId="184" fontId="20" fillId="6" borderId="1" xfId="19" applyNumberFormat="1" applyFont="1" applyFill="1" applyBorder="1" applyAlignment="1" applyProtection="1">
      <alignment horizontal="center" vertical="center" wrapText="1"/>
      <protection locked="0"/>
    </xf>
    <xf numFmtId="185" fontId="20" fillId="6" borderId="1" xfId="439" applyNumberFormat="1" applyFont="1" applyFill="1" applyBorder="1" applyAlignment="1" applyProtection="1">
      <alignment horizontal="center" vertical="center" wrapText="1"/>
      <protection locked="0"/>
    </xf>
    <xf numFmtId="184" fontId="20" fillId="8" borderId="1" xfId="19" applyNumberFormat="1" applyFont="1" applyFill="1" applyBorder="1" applyAlignment="1" applyProtection="1">
      <alignment horizontal="center" vertical="center" wrapText="1"/>
      <protection locked="0"/>
    </xf>
    <xf numFmtId="185" fontId="20" fillId="8" borderId="1" xfId="439" applyNumberFormat="1" applyFont="1" applyFill="1" applyBorder="1" applyAlignment="1" applyProtection="1">
      <alignment horizontal="center" vertical="center" wrapText="1"/>
      <protection locked="0"/>
    </xf>
    <xf numFmtId="49" fontId="9" fillId="0" borderId="0" xfId="136" applyNumberFormat="1" applyFont="1" applyFill="1" applyBorder="1" applyAlignment="1" applyProtection="1">
      <alignment vertical="center" wrapText="1"/>
      <protection locked="0"/>
    </xf>
    <xf numFmtId="0" fontId="20" fillId="8" borderId="1" xfId="0" applyFont="1" applyFill="1" applyBorder="1" applyAlignment="1">
      <alignment horizontal="center" vertical="center"/>
    </xf>
    <xf numFmtId="0" fontId="20" fillId="8" borderId="0" xfId="136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0" applyNumberFormat="1" applyFont="1" applyFill="1" applyBorder="1" applyAlignment="1">
      <alignment vertical="center" wrapText="1"/>
    </xf>
    <xf numFmtId="0" fontId="20" fillId="8" borderId="1" xfId="0" applyNumberFormat="1" applyFont="1" applyFill="1" applyBorder="1" applyAlignment="1">
      <alignment vertical="center" wrapText="1"/>
    </xf>
    <xf numFmtId="0" fontId="20" fillId="8" borderId="10" xfId="0" applyNumberFormat="1" applyFont="1" applyFill="1" applyBorder="1" applyAlignment="1">
      <alignment vertical="center" wrapText="1"/>
    </xf>
    <xf numFmtId="0" fontId="0" fillId="8" borderId="0" xfId="0" applyFill="1" applyAlignment="1">
      <alignment horizontal="center" vertical="center"/>
    </xf>
    <xf numFmtId="0" fontId="0" fillId="8" borderId="5" xfId="0" applyFill="1" applyBorder="1" applyAlignment="1">
      <alignment horizontal="center" vertical="center"/>
    </xf>
    <xf numFmtId="0" fontId="9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20" fillId="5" borderId="1" xfId="136" applyFont="1" applyFill="1" applyBorder="1" applyAlignment="1" applyProtection="1">
      <alignment horizontal="center" vertical="center" wrapText="1"/>
      <protection locked="0"/>
    </xf>
    <xf numFmtId="0" fontId="76" fillId="0" borderId="0" xfId="0" applyFont="1" applyFill="1" applyAlignment="1">
      <alignment horizontal="center" vertical="center"/>
    </xf>
    <xf numFmtId="0" fontId="1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77" fillId="0" borderId="0" xfId="136" applyNumberFormat="1" applyFont="1" applyFill="1" applyBorder="1" applyAlignment="1" applyProtection="1">
      <alignment horizontal="center" vertical="center" wrapText="1"/>
      <protection locked="0"/>
    </xf>
    <xf numFmtId="177" fontId="9" fillId="0" borderId="0" xfId="136" applyNumberFormat="1" applyFont="1" applyFill="1" applyBorder="1" applyAlignment="1" applyProtection="1">
      <alignment horizontal="left" vertical="center" wrapText="1"/>
      <protection locked="0"/>
    </xf>
    <xf numFmtId="192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9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36" applyFont="1" applyFill="1" applyBorder="1" applyAlignment="1" applyProtection="1">
      <alignment horizontal="center" vertical="center" wrapText="1"/>
      <protection locked="0"/>
    </xf>
    <xf numFmtId="0" fontId="42" fillId="0" borderId="10" xfId="136" applyFont="1" applyFill="1" applyBorder="1" applyAlignment="1" applyProtection="1">
      <alignment horizontal="center" vertical="center" wrapText="1"/>
      <protection locked="0"/>
    </xf>
    <xf numFmtId="0" fontId="42" fillId="0" borderId="10" xfId="0" applyNumberFormat="1" applyFont="1" applyFill="1" applyBorder="1" applyAlignment="1">
      <alignment horizontal="center" vertical="center" wrapText="1"/>
    </xf>
    <xf numFmtId="0" fontId="42" fillId="0" borderId="1" xfId="0" applyNumberFormat="1" applyFont="1" applyFill="1" applyBorder="1" applyAlignment="1">
      <alignment horizontal="center" vertical="center" wrapText="1"/>
    </xf>
    <xf numFmtId="0" fontId="6" fillId="0" borderId="1" xfId="0" applyFont="1" applyFill="1" applyBorder="1" applyAlignment="1">
      <alignment horizontal="center" vertical="center" wrapText="1"/>
    </xf>
    <xf numFmtId="0" fontId="78" fillId="0" borderId="1" xfId="136" applyFont="1" applyFill="1" applyBorder="1" applyAlignment="1" applyProtection="1">
      <alignment horizontal="center" vertical="center" wrapText="1"/>
      <protection locked="0"/>
    </xf>
    <xf numFmtId="0" fontId="78" fillId="0" borderId="10" xfId="136" applyFont="1" applyFill="1" applyBorder="1" applyAlignment="1" applyProtection="1">
      <alignment horizontal="center" vertical="center" wrapText="1"/>
      <protection locked="0"/>
    </xf>
    <xf numFmtId="0" fontId="78" fillId="0" borderId="10" xfId="0" applyNumberFormat="1" applyFont="1" applyFill="1" applyBorder="1" applyAlignment="1">
      <alignment horizontal="center" vertical="center" wrapText="1"/>
    </xf>
    <xf numFmtId="0" fontId="42" fillId="0" borderId="5" xfId="0" applyNumberFormat="1" applyFont="1" applyFill="1" applyBorder="1" applyAlignment="1">
      <alignment horizontal="center" vertical="center" wrapText="1"/>
    </xf>
    <xf numFmtId="0" fontId="3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42" fillId="8" borderId="1" xfId="136" applyFont="1" applyFill="1" applyBorder="1" applyAlignment="1" applyProtection="1">
      <alignment horizontal="center" vertical="center" wrapText="1"/>
      <protection locked="0"/>
    </xf>
    <xf numFmtId="0" fontId="42" fillId="8" borderId="10" xfId="0" applyNumberFormat="1" applyFont="1" applyFill="1" applyBorder="1" applyAlignment="1">
      <alignment horizontal="center" vertical="center" wrapText="1"/>
    </xf>
    <xf numFmtId="0" fontId="3" fillId="8" borderId="1" xfId="136" applyNumberFormat="1" applyFont="1" applyFill="1" applyBorder="1" applyAlignment="1" applyProtection="1">
      <alignment horizontal="center" vertical="center" wrapText="1"/>
      <protection locked="0"/>
    </xf>
    <xf numFmtId="0" fontId="3" fillId="8" borderId="10" xfId="136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136" applyNumberFormat="1" applyFont="1" applyFill="1" applyBorder="1" applyAlignment="1" applyProtection="1">
      <alignment horizontal="center" vertical="center" wrapText="1"/>
      <protection locked="0"/>
    </xf>
    <xf numFmtId="0" fontId="77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42" fillId="8" borderId="10" xfId="136" applyFont="1" applyFill="1" applyBorder="1" applyAlignment="1" applyProtection="1">
      <alignment horizontal="center" vertical="center" wrapText="1"/>
      <protection locked="0"/>
    </xf>
    <xf numFmtId="0" fontId="3" fillId="0" borderId="1" xfId="136" applyNumberFormat="1" applyFont="1" applyFill="1" applyBorder="1" applyAlignment="1" applyProtection="1">
      <alignment horizontal="left" vertical="center" wrapText="1"/>
      <protection locked="0"/>
    </xf>
    <xf numFmtId="49" fontId="42" fillId="0" borderId="1" xfId="0" applyNumberFormat="1" applyFont="1" applyFill="1" applyBorder="1" applyAlignment="1">
      <alignment horizontal="center" vertical="center" wrapText="1"/>
    </xf>
    <xf numFmtId="0" fontId="42" fillId="0" borderId="1" xfId="461" applyNumberFormat="1" applyFont="1" applyFill="1" applyBorder="1" applyAlignment="1" applyProtection="1">
      <alignment horizontal="center" vertical="center" wrapText="1"/>
      <protection locked="0"/>
    </xf>
    <xf numFmtId="179" fontId="42" fillId="0" borderId="1" xfId="0" applyNumberFormat="1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 wrapText="1"/>
    </xf>
    <xf numFmtId="49" fontId="6" fillId="0" borderId="1" xfId="0" applyNumberFormat="1" applyFont="1" applyFill="1" applyBorder="1" applyAlignment="1">
      <alignment horizontal="center" vertical="center" wrapText="1"/>
    </xf>
    <xf numFmtId="0" fontId="6" fillId="0" borderId="1" xfId="439" applyNumberFormat="1" applyFont="1" applyFill="1" applyBorder="1" applyAlignment="1" applyProtection="1">
      <alignment horizontal="center" vertical="center" wrapText="1"/>
      <protection locked="0"/>
    </xf>
    <xf numFmtId="179" fontId="82" fillId="0" borderId="1" xfId="0" applyNumberFormat="1" applyFont="1" applyFill="1" applyBorder="1" applyAlignment="1">
      <alignment horizontal="center" vertical="center" wrapText="1"/>
    </xf>
    <xf numFmtId="0" fontId="42" fillId="0" borderId="1" xfId="439" applyFont="1" applyFill="1" applyBorder="1" applyAlignment="1" applyProtection="1">
      <alignment horizontal="center" vertical="center" wrapText="1"/>
      <protection locked="0"/>
    </xf>
    <xf numFmtId="0" fontId="1" fillId="0" borderId="1" xfId="0" applyFont="1" applyFill="1" applyBorder="1" applyAlignment="1">
      <alignment horizontal="center" vertical="center" wrapText="1"/>
    </xf>
    <xf numFmtId="0" fontId="72" fillId="0" borderId="1" xfId="0" applyNumberFormat="1" applyFont="1" applyFill="1" applyBorder="1" applyAlignment="1">
      <alignment horizontal="center" vertical="center" wrapText="1"/>
    </xf>
    <xf numFmtId="0" fontId="49" fillId="0" borderId="5" xfId="0" applyNumberFormat="1" applyFont="1" applyFill="1" applyBorder="1" applyAlignment="1">
      <alignment horizontal="center" vertical="center" wrapText="1"/>
    </xf>
    <xf numFmtId="0" fontId="3" fillId="0" borderId="5" xfId="0" applyNumberFormat="1" applyFont="1" applyFill="1" applyBorder="1" applyAlignment="1">
      <alignment horizontal="center" vertical="center" wrapText="1"/>
    </xf>
    <xf numFmtId="0" fontId="83" fillId="0" borderId="1" xfId="20" applyNumberFormat="1" applyFont="1" applyFill="1" applyBorder="1" applyAlignment="1">
      <alignment horizontal="center" vertical="center" wrapText="1"/>
    </xf>
    <xf numFmtId="0" fontId="3" fillId="0" borderId="1" xfId="0" applyNumberFormat="1" applyFont="1" applyFill="1" applyBorder="1" applyAlignment="1">
      <alignment horizontal="center" vertical="center" wrapText="1"/>
    </xf>
    <xf numFmtId="0" fontId="30" fillId="8" borderId="1" xfId="0" applyFont="1" applyFill="1" applyBorder="1" applyAlignment="1">
      <alignment horizontal="center" vertical="center" wrapText="1"/>
    </xf>
    <xf numFmtId="0" fontId="30" fillId="8" borderId="1" xfId="0" applyFont="1" applyFill="1" applyBorder="1" applyAlignment="1">
      <alignment horizontal="left" vertical="center" wrapText="1"/>
    </xf>
    <xf numFmtId="0" fontId="3" fillId="0" borderId="1" xfId="699" applyFont="1" applyFill="1" applyBorder="1" applyAlignment="1">
      <alignment horizontal="center" vertical="center" wrapText="1"/>
    </xf>
    <xf numFmtId="0" fontId="42" fillId="0" borderId="1" xfId="0" applyFont="1" applyFill="1" applyBorder="1" applyAlignment="1">
      <alignment horizontal="center" vertical="center" wrapText="1"/>
    </xf>
    <xf numFmtId="0" fontId="42" fillId="0" borderId="0" xfId="0" applyFont="1" applyFill="1" applyAlignment="1">
      <alignment horizontal="center" vertical="center"/>
    </xf>
    <xf numFmtId="183" fontId="77" fillId="0" borderId="1" xfId="0" applyNumberFormat="1" applyFont="1" applyFill="1" applyBorder="1" applyAlignment="1">
      <alignment horizontal="center" vertical="center"/>
    </xf>
    <xf numFmtId="0" fontId="78" fillId="0" borderId="5" xfId="0" applyNumberFormat="1" applyFont="1" applyFill="1" applyBorder="1" applyAlignment="1">
      <alignment horizontal="center" vertical="center" wrapText="1"/>
    </xf>
    <xf numFmtId="0" fontId="78" fillId="0" borderId="1" xfId="0" applyNumberFormat="1" applyFont="1" applyFill="1" applyBorder="1" applyAlignment="1">
      <alignment horizontal="center" vertical="center" wrapText="1"/>
    </xf>
    <xf numFmtId="0" fontId="78" fillId="0" borderId="1" xfId="461" applyNumberFormat="1" applyFont="1" applyFill="1" applyBorder="1" applyAlignment="1" applyProtection="1">
      <alignment horizontal="center" vertical="center" wrapText="1"/>
      <protection locked="0"/>
    </xf>
    <xf numFmtId="0" fontId="78" fillId="0" borderId="1" xfId="461" applyFont="1" applyFill="1" applyBorder="1" applyAlignment="1" applyProtection="1">
      <alignment horizontal="center" vertical="center" wrapText="1"/>
      <protection locked="0"/>
    </xf>
    <xf numFmtId="183" fontId="3" fillId="8" borderId="1" xfId="0" applyNumberFormat="1" applyFont="1" applyFill="1" applyBorder="1" applyAlignment="1">
      <alignment horizontal="center" vertical="center"/>
    </xf>
    <xf numFmtId="183" fontId="3" fillId="0" borderId="1" xfId="0" applyNumberFormat="1" applyFont="1" applyFill="1" applyBorder="1" applyAlignment="1">
      <alignment horizontal="center" vertical="center"/>
    </xf>
    <xf numFmtId="0" fontId="42" fillId="8" borderId="5" xfId="0" applyNumberFormat="1" applyFont="1" applyFill="1" applyBorder="1" applyAlignment="1">
      <alignment horizontal="center" vertical="center" wrapText="1"/>
    </xf>
    <xf numFmtId="0" fontId="42" fillId="8" borderId="1" xfId="0" applyNumberFormat="1" applyFont="1" applyFill="1" applyBorder="1" applyAlignment="1">
      <alignment horizontal="center" vertical="center" wrapText="1"/>
    </xf>
    <xf numFmtId="0" fontId="42" fillId="8" borderId="1" xfId="461" applyNumberFormat="1" applyFont="1" applyFill="1" applyBorder="1" applyAlignment="1" applyProtection="1">
      <alignment horizontal="center" vertical="center" wrapText="1"/>
      <protection locked="0"/>
    </xf>
    <xf numFmtId="0" fontId="42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78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42" fillId="8" borderId="1" xfId="136" applyNumberFormat="1" applyFont="1" applyFill="1" applyBorder="1" applyAlignment="1" applyProtection="1">
      <alignment horizontal="center" vertical="center" wrapText="1"/>
      <protection locked="0"/>
    </xf>
    <xf numFmtId="177" fontId="42" fillId="0" borderId="1" xfId="461" applyNumberFormat="1" applyFont="1" applyFill="1" applyBorder="1" applyAlignment="1" applyProtection="1">
      <alignment horizontal="left" vertical="center" wrapText="1"/>
      <protection locked="0"/>
    </xf>
    <xf numFmtId="177" fontId="6" fillId="0" borderId="1" xfId="439" applyNumberFormat="1" applyFont="1" applyFill="1" applyBorder="1" applyAlignment="1" applyProtection="1">
      <alignment horizontal="left" vertical="center" wrapText="1"/>
      <protection locked="0"/>
    </xf>
    <xf numFmtId="177" fontId="42" fillId="0" borderId="1" xfId="0" applyNumberFormat="1" applyFont="1" applyFill="1" applyBorder="1" applyAlignment="1">
      <alignment horizontal="center" vertical="center" wrapText="1"/>
    </xf>
    <xf numFmtId="177" fontId="42" fillId="0" borderId="1" xfId="0" applyNumberFormat="1" applyFont="1" applyFill="1" applyBorder="1" applyAlignment="1">
      <alignment horizontal="left" vertical="center" wrapText="1"/>
    </xf>
    <xf numFmtId="177" fontId="78" fillId="0" borderId="1" xfId="0" applyNumberFormat="1" applyFont="1" applyFill="1" applyBorder="1" applyAlignment="1">
      <alignment horizontal="left" vertical="center" wrapText="1"/>
    </xf>
    <xf numFmtId="182" fontId="62" fillId="8" borderId="1" xfId="0" applyNumberFormat="1" applyFont="1" applyFill="1" applyBorder="1" applyAlignment="1">
      <alignment horizontal="left" vertical="center" wrapText="1"/>
    </xf>
    <xf numFmtId="0" fontId="2" fillId="8" borderId="0" xfId="136" applyFont="1" applyFill="1" applyAlignment="1" applyProtection="1">
      <alignment horizontal="center" vertical="center" wrapText="1"/>
      <protection locked="0"/>
    </xf>
    <xf numFmtId="186" fontId="84" fillId="8" borderId="1" xfId="0" applyNumberFormat="1" applyFont="1" applyFill="1" applyBorder="1" applyAlignment="1">
      <alignment horizontal="center" vertical="center"/>
    </xf>
    <xf numFmtId="177" fontId="42" fillId="8" borderId="1" xfId="0" applyNumberFormat="1" applyFont="1" applyFill="1" applyBorder="1" applyAlignment="1">
      <alignment horizontal="left" vertical="center" wrapText="1"/>
    </xf>
    <xf numFmtId="182" fontId="6" fillId="0" borderId="1" xfId="0" applyNumberFormat="1" applyFont="1" applyFill="1" applyBorder="1" applyAlignment="1">
      <alignment horizontal="center" vertical="center" wrapText="1"/>
    </xf>
    <xf numFmtId="0" fontId="3" fillId="0" borderId="1" xfId="19" applyNumberFormat="1" applyFont="1" applyFill="1" applyBorder="1" applyAlignment="1" applyProtection="1">
      <alignment horizontal="center" vertical="center" wrapText="1"/>
      <protection locked="0"/>
    </xf>
    <xf numFmtId="180" fontId="12" fillId="0" borderId="1" xfId="0" applyNumberFormat="1" applyFont="1" applyFill="1" applyBorder="1" applyAlignment="1">
      <alignment horizontal="center" vertical="center" wrapText="1"/>
    </xf>
    <xf numFmtId="49" fontId="3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49" fillId="0" borderId="1" xfId="0" applyNumberFormat="1" applyFont="1" applyFill="1" applyBorder="1" applyAlignment="1">
      <alignment horizontal="center" vertical="center" wrapText="1"/>
    </xf>
    <xf numFmtId="0" fontId="9" fillId="0" borderId="0" xfId="136" applyNumberFormat="1" applyFont="1" applyFill="1" applyBorder="1" applyAlignment="1" applyProtection="1">
      <alignment horizontal="right" vertical="center" wrapText="1"/>
      <protection locked="0"/>
    </xf>
    <xf numFmtId="0" fontId="85" fillId="0" borderId="1" xfId="0" applyNumberFormat="1" applyFont="1" applyFill="1" applyBorder="1" applyAlignment="1">
      <alignment horizontal="center" vertical="center" wrapText="1"/>
    </xf>
    <xf numFmtId="0" fontId="66" fillId="0" borderId="1" xfId="0" applyFont="1" applyFill="1" applyBorder="1" applyAlignment="1">
      <alignment horizontal="center" vertical="center" wrapText="1"/>
    </xf>
    <xf numFmtId="0" fontId="22" fillId="0" borderId="1" xfId="0" applyNumberFormat="1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0" fontId="51" fillId="0" borderId="0" xfId="38" applyFont="1" applyFill="1" applyBorder="1" applyAlignment="1">
      <alignment vertical="center"/>
    </xf>
    <xf numFmtId="0" fontId="8" fillId="0" borderId="0" xfId="38" applyFont="1" applyFill="1" applyBorder="1" applyAlignment="1">
      <alignment vertical="center"/>
    </xf>
    <xf numFmtId="0" fontId="52" fillId="0" borderId="1" xfId="38" applyFont="1" applyFill="1" applyBorder="1" applyAlignment="1">
      <alignment horizontal="left" vertical="center"/>
    </xf>
    <xf numFmtId="0" fontId="53" fillId="0" borderId="1" xfId="38" applyFont="1" applyFill="1" applyBorder="1" applyAlignment="1">
      <alignment horizontal="center" vertical="center"/>
    </xf>
    <xf numFmtId="0" fontId="53" fillId="0" borderId="1" xfId="38" applyFont="1" applyFill="1" applyBorder="1" applyAlignment="1">
      <alignment horizontal="left" vertical="center"/>
    </xf>
    <xf numFmtId="0" fontId="55" fillId="0" borderId="1" xfId="38" applyFont="1" applyFill="1" applyBorder="1" applyAlignment="1">
      <alignment horizontal="center" vertical="center"/>
    </xf>
    <xf numFmtId="0" fontId="8" fillId="0" borderId="1" xfId="420" applyFont="1" applyFill="1" applyBorder="1" applyAlignment="1">
      <alignment horizontal="center" vertical="center"/>
    </xf>
    <xf numFmtId="0" fontId="8" fillId="0" borderId="1" xfId="38" applyFont="1" applyFill="1" applyBorder="1" applyAlignment="1">
      <alignment horizontal="center" vertical="center"/>
    </xf>
    <xf numFmtId="0" fontId="8" fillId="0" borderId="1" xfId="38" applyFont="1" applyFill="1" applyBorder="1" applyAlignment="1">
      <alignment vertical="center"/>
    </xf>
    <xf numFmtId="0" fontId="8" fillId="0" borderId="1" xfId="38" applyFont="1" applyFill="1" applyBorder="1" applyAlignment="1">
      <alignment vertical="center" wrapText="1"/>
    </xf>
    <xf numFmtId="0" fontId="0" fillId="0" borderId="1" xfId="178" applyFont="1" applyFill="1" applyBorder="1" applyAlignment="1">
      <alignment vertical="center"/>
    </xf>
    <xf numFmtId="0" fontId="30" fillId="0" borderId="1" xfId="699" applyFont="1" applyFill="1" applyBorder="1" applyAlignment="1">
      <alignment horizontal="left" vertical="center" wrapText="1"/>
    </xf>
    <xf numFmtId="0" fontId="3" fillId="0" borderId="34" xfId="643" applyFont="1" applyFill="1" applyBorder="1" applyAlignment="1">
      <alignment horizontal="center" vertical="center" wrapText="1"/>
    </xf>
    <xf numFmtId="0" fontId="30" fillId="0" borderId="34" xfId="136" applyFont="1" applyFill="1" applyBorder="1" applyAlignment="1" applyProtection="1">
      <alignment horizontal="center" vertical="center" wrapText="1"/>
      <protection locked="0"/>
    </xf>
    <xf numFmtId="49" fontId="62" fillId="0" borderId="1" xfId="643" applyNumberFormat="1" applyFont="1" applyFill="1" applyBorder="1" applyAlignment="1">
      <alignment horizontal="center" vertical="center" wrapText="1"/>
    </xf>
    <xf numFmtId="183" fontId="62" fillId="0" borderId="1" xfId="643" applyNumberFormat="1" applyFont="1" applyFill="1" applyBorder="1" applyAlignment="1">
      <alignment horizontal="left" vertical="center" wrapText="1"/>
    </xf>
    <xf numFmtId="49" fontId="62" fillId="0" borderId="34" xfId="643" applyNumberFormat="1" applyFont="1" applyFill="1" applyBorder="1" applyAlignment="1">
      <alignment horizontal="center" vertical="center" wrapText="1"/>
    </xf>
    <xf numFmtId="183" fontId="62" fillId="0" borderId="34" xfId="643" applyNumberFormat="1" applyFont="1" applyFill="1" applyBorder="1" applyAlignment="1">
      <alignment horizontal="left" vertical="center" wrapText="1"/>
    </xf>
    <xf numFmtId="0" fontId="6" fillId="0" borderId="34" xfId="0" applyFont="1" applyFill="1" applyBorder="1" applyAlignment="1">
      <alignment horizontal="center" vertical="center" wrapText="1"/>
    </xf>
    <xf numFmtId="0" fontId="6" fillId="0" borderId="34" xfId="0" applyFont="1" applyFill="1" applyBorder="1" applyAlignment="1">
      <alignment horizontal="left" vertical="center" wrapText="1"/>
    </xf>
    <xf numFmtId="49" fontId="6" fillId="0" borderId="1" xfId="0" applyNumberFormat="1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6" fillId="0" borderId="37" xfId="0" applyFont="1" applyFill="1" applyBorder="1" applyAlignment="1">
      <alignment horizontal="center" vertical="center" wrapText="1"/>
    </xf>
    <xf numFmtId="0" fontId="30" fillId="0" borderId="34" xfId="699" applyFont="1" applyFill="1" applyBorder="1" applyAlignment="1">
      <alignment horizontal="center" vertical="center" wrapText="1"/>
    </xf>
    <xf numFmtId="0" fontId="30" fillId="0" borderId="34" xfId="699" applyFont="1" applyFill="1" applyBorder="1" applyAlignment="1">
      <alignment horizontal="left" vertical="center" wrapText="1"/>
    </xf>
    <xf numFmtId="0" fontId="18" fillId="0" borderId="34" xfId="136" applyFont="1" applyFill="1" applyBorder="1" applyAlignment="1" applyProtection="1">
      <alignment horizontal="center" vertical="center" wrapText="1"/>
      <protection locked="0"/>
    </xf>
    <xf numFmtId="0" fontId="61" fillId="0" borderId="1" xfId="38" applyFont="1" applyFill="1" applyBorder="1" applyAlignment="1">
      <alignment vertical="center"/>
    </xf>
    <xf numFmtId="0" fontId="51" fillId="0" borderId="1" xfId="38" applyFont="1" applyFill="1" applyBorder="1" applyAlignment="1">
      <alignment vertical="center"/>
    </xf>
    <xf numFmtId="0" fontId="17" fillId="0" borderId="1" xfId="38" applyFont="1" applyFill="1" applyBorder="1" applyAlignment="1">
      <alignment horizontal="center" vertical="center"/>
    </xf>
    <xf numFmtId="0" fontId="10" fillId="0" borderId="1" xfId="38" applyFont="1" applyFill="1" applyBorder="1" applyAlignment="1">
      <alignment horizontal="center" vertical="center"/>
    </xf>
    <xf numFmtId="0" fontId="8" fillId="0" borderId="5" xfId="38" applyFont="1" applyFill="1" applyBorder="1" applyAlignment="1">
      <alignment vertical="center"/>
    </xf>
    <xf numFmtId="0" fontId="8" fillId="0" borderId="5" xfId="38" applyFont="1" applyFill="1" applyBorder="1" applyAlignment="1">
      <alignment horizontal="center" vertical="center"/>
    </xf>
    <xf numFmtId="0" fontId="61" fillId="0" borderId="0" xfId="38" applyFont="1" applyFill="1" applyBorder="1" applyAlignment="1">
      <alignment vertical="center"/>
    </xf>
    <xf numFmtId="0" fontId="17" fillId="0" borderId="1" xfId="420" applyFont="1" applyFill="1" applyBorder="1" applyAlignment="1">
      <alignment horizontal="center" vertical="center"/>
    </xf>
    <xf numFmtId="0" fontId="51" fillId="0" borderId="0" xfId="38" applyFont="1" applyFill="1" applyBorder="1" applyAlignment="1">
      <alignment vertical="center" wrapText="1"/>
    </xf>
    <xf numFmtId="14" fontId="17" fillId="0" borderId="1" xfId="38" applyNumberFormat="1" applyFont="1" applyFill="1" applyBorder="1" applyAlignment="1">
      <alignment horizontal="center" vertical="center" shrinkToFit="1"/>
    </xf>
    <xf numFmtId="49" fontId="10" fillId="0" borderId="1" xfId="38" applyNumberFormat="1" applyFont="1" applyFill="1" applyBorder="1" applyAlignment="1">
      <alignment horizontal="center" vertical="center" shrinkToFit="1"/>
    </xf>
    <xf numFmtId="14" fontId="10" fillId="0" borderId="1" xfId="38" applyNumberFormat="1" applyFont="1" applyFill="1" applyBorder="1" applyAlignment="1">
      <alignment horizontal="center" vertical="center" shrinkToFit="1"/>
    </xf>
    <xf numFmtId="0" fontId="8" fillId="8" borderId="1" xfId="38" applyFont="1" applyFill="1" applyBorder="1" applyAlignment="1">
      <alignment horizontal="center" vertical="center"/>
    </xf>
    <xf numFmtId="0" fontId="8" fillId="8" borderId="1" xfId="38" applyFont="1" applyFill="1" applyBorder="1" applyAlignment="1">
      <alignment vertical="center"/>
    </xf>
    <xf numFmtId="0" fontId="6" fillId="8" borderId="34" xfId="0" applyFont="1" applyFill="1" applyBorder="1" applyAlignment="1">
      <alignment horizontal="center" vertical="center" wrapText="1"/>
    </xf>
    <xf numFmtId="0" fontId="6" fillId="8" borderId="34" xfId="0" applyFont="1" applyFill="1" applyBorder="1" applyAlignment="1">
      <alignment horizontal="left" vertical="center" wrapText="1"/>
    </xf>
    <xf numFmtId="0" fontId="51" fillId="0" borderId="0" xfId="38" applyFont="1" applyBorder="1" applyAlignment="1">
      <alignment vertical="center"/>
    </xf>
    <xf numFmtId="0" fontId="8" fillId="0" borderId="0" xfId="38" applyFont="1" applyBorder="1" applyAlignment="1">
      <alignment vertical="center"/>
    </xf>
    <xf numFmtId="0" fontId="137" fillId="0" borderId="1" xfId="178" applyFill="1" applyBorder="1" applyAlignment="1">
      <alignment vertical="center"/>
    </xf>
    <xf numFmtId="0" fontId="1" fillId="0" borderId="1" xfId="0" applyNumberFormat="1" applyFont="1" applyFill="1" applyBorder="1" applyAlignment="1">
      <alignment horizontal="center" vertical="center" wrapText="1"/>
    </xf>
    <xf numFmtId="0" fontId="8" fillId="0" borderId="1" xfId="38" applyFont="1" applyBorder="1" applyAlignment="1">
      <alignment vertical="center"/>
    </xf>
    <xf numFmtId="0" fontId="0" fillId="0" borderId="0" xfId="0" applyAlignment="1">
      <alignment horizontal="left" vertical="center"/>
    </xf>
    <xf numFmtId="0" fontId="86" fillId="0" borderId="1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86" fillId="0" borderId="1" xfId="0" applyFont="1" applyFill="1" applyBorder="1" applyAlignment="1">
      <alignment horizontal="left" vertical="center"/>
    </xf>
    <xf numFmtId="0" fontId="0" fillId="0" borderId="1" xfId="0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/>
    </xf>
    <xf numFmtId="0" fontId="0" fillId="0" borderId="1" xfId="0" applyFill="1" applyBorder="1" applyAlignment="1">
      <alignment vertical="center" wrapText="1"/>
    </xf>
    <xf numFmtId="0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43" fontId="42" fillId="8" borderId="1" xfId="431" applyFont="1" applyFill="1" applyBorder="1" applyAlignment="1">
      <alignment horizontal="center" vertical="center" wrapText="1"/>
    </xf>
    <xf numFmtId="43" fontId="42" fillId="0" borderId="1" xfId="431" applyFont="1" applyFill="1" applyBorder="1" applyAlignment="1">
      <alignment horizontal="center" vertical="center" wrapText="1"/>
    </xf>
    <xf numFmtId="0" fontId="42" fillId="0" borderId="1" xfId="597" applyFont="1" applyFill="1" applyBorder="1" applyAlignment="1">
      <alignment horizontal="center" vertical="center" wrapText="1"/>
    </xf>
    <xf numFmtId="43" fontId="42" fillId="8" borderId="1" xfId="14" applyFont="1" applyFill="1" applyBorder="1" applyAlignment="1">
      <alignment horizontal="center" vertical="center" wrapText="1"/>
    </xf>
    <xf numFmtId="184" fontId="8" fillId="0" borderId="10" xfId="0" applyNumberFormat="1" applyFont="1" applyFill="1" applyBorder="1" applyAlignment="1">
      <alignment horizontal="center" vertical="center" wrapText="1"/>
    </xf>
    <xf numFmtId="43" fontId="42" fillId="8" borderId="1" xfId="14" applyFont="1" applyFill="1" applyBorder="1" applyAlignment="1" applyProtection="1">
      <alignment horizontal="center" vertical="center" wrapText="1"/>
      <protection locked="0"/>
    </xf>
    <xf numFmtId="43" fontId="6" fillId="2" borderId="1" xfId="431" applyFont="1" applyFill="1" applyBorder="1" applyAlignment="1" applyProtection="1">
      <alignment horizontal="center" vertical="center" wrapText="1"/>
      <protection locked="0"/>
    </xf>
    <xf numFmtId="193" fontId="6" fillId="2" borderId="1" xfId="984" applyNumberFormat="1" applyFont="1" applyFill="1" applyBorder="1" applyAlignment="1" applyProtection="1">
      <alignment horizontal="center" vertical="center" wrapText="1"/>
      <protection locked="0"/>
    </xf>
    <xf numFmtId="43" fontId="42" fillId="3" borderId="1" xfId="14" applyFont="1" applyFill="1" applyBorder="1" applyAlignment="1">
      <alignment horizontal="center" vertical="center" wrapText="1"/>
    </xf>
    <xf numFmtId="43" fontId="42" fillId="0" borderId="1" xfId="14" applyFont="1" applyFill="1" applyBorder="1" applyAlignment="1">
      <alignment horizontal="center" vertical="center" wrapText="1"/>
    </xf>
    <xf numFmtId="43" fontId="6" fillId="8" borderId="1" xfId="14" applyFont="1" applyFill="1" applyBorder="1" applyAlignment="1">
      <alignment horizontal="center" vertical="center" wrapText="1"/>
    </xf>
    <xf numFmtId="43" fontId="6" fillId="0" borderId="1" xfId="14" applyFont="1" applyFill="1" applyBorder="1" applyAlignment="1">
      <alignment horizontal="center" vertical="center" wrapText="1"/>
    </xf>
    <xf numFmtId="43" fontId="28" fillId="0" borderId="0" xfId="14" applyFont="1" applyFill="1" applyBorder="1" applyAlignment="1" applyProtection="1">
      <alignment horizontal="center" vertical="center" wrapText="1"/>
      <protection locked="0"/>
    </xf>
    <xf numFmtId="193" fontId="6" fillId="0" borderId="1" xfId="22" applyNumberFormat="1" applyFont="1" applyFill="1" applyBorder="1" applyAlignment="1">
      <alignment horizontal="center" vertical="center" wrapText="1"/>
    </xf>
    <xf numFmtId="0" fontId="6" fillId="3" borderId="1" xfId="0" applyNumberFormat="1" applyFont="1" applyFill="1" applyBorder="1" applyAlignment="1">
      <alignment horizontal="center" vertical="center" wrapText="1"/>
    </xf>
    <xf numFmtId="0" fontId="46" fillId="0" borderId="1" xfId="0" applyFont="1" applyFill="1" applyBorder="1" applyAlignment="1">
      <alignment horizontal="center" vertical="center" wrapText="1"/>
    </xf>
    <xf numFmtId="0" fontId="139" fillId="0" borderId="0" xfId="136" applyNumberFormat="1" applyFont="1" applyFill="1" applyBorder="1" applyAlignment="1" applyProtection="1">
      <alignment horizontal="center" vertical="center" wrapText="1"/>
      <protection locked="0"/>
    </xf>
    <xf numFmtId="43" fontId="1" fillId="0" borderId="1" xfId="136" applyNumberFormat="1" applyFont="1" applyFill="1" applyBorder="1" applyAlignment="1" applyProtection="1">
      <alignment horizontal="center" vertical="center" wrapText="1"/>
      <protection locked="0"/>
    </xf>
    <xf numFmtId="43" fontId="81" fillId="0" borderId="1" xfId="14" applyFont="1" applyFill="1" applyBorder="1" applyAlignment="1" applyProtection="1">
      <alignment horizontal="center" vertical="center" wrapText="1"/>
      <protection locked="0"/>
    </xf>
    <xf numFmtId="43" fontId="81" fillId="8" borderId="1" xfId="14" applyFont="1" applyFill="1" applyBorder="1" applyAlignment="1" applyProtection="1">
      <alignment horizontal="center" vertical="center" wrapText="1"/>
      <protection locked="0"/>
    </xf>
    <xf numFmtId="0" fontId="0" fillId="0" borderId="1" xfId="0" applyFill="1" applyBorder="1" applyAlignment="1">
      <alignment horizontal="center" vertical="center"/>
    </xf>
    <xf numFmtId="0" fontId="86" fillId="0" borderId="1" xfId="0" applyFont="1" applyFill="1" applyBorder="1" applyAlignment="1">
      <alignment horizontal="center" vertical="center"/>
    </xf>
    <xf numFmtId="0" fontId="52" fillId="0" borderId="1" xfId="38" applyFont="1" applyFill="1" applyBorder="1" applyAlignment="1">
      <alignment horizontal="left" vertical="center"/>
    </xf>
    <xf numFmtId="0" fontId="53" fillId="0" borderId="1" xfId="38" applyFont="1" applyFill="1" applyBorder="1" applyAlignment="1">
      <alignment horizontal="center" vertical="center"/>
    </xf>
    <xf numFmtId="0" fontId="54" fillId="0" borderId="1" xfId="38" applyFont="1" applyFill="1" applyBorder="1" applyAlignment="1">
      <alignment horizontal="center" vertical="center"/>
    </xf>
    <xf numFmtId="0" fontId="55" fillId="0" borderId="1" xfId="38" applyFont="1" applyFill="1" applyBorder="1" applyAlignment="1">
      <alignment horizontal="center" vertical="center"/>
    </xf>
    <xf numFmtId="0" fontId="17" fillId="0" borderId="1" xfId="38" applyFont="1" applyFill="1" applyBorder="1" applyAlignment="1">
      <alignment horizontal="center" vertical="center"/>
    </xf>
    <xf numFmtId="0" fontId="56" fillId="0" borderId="1" xfId="38" applyFont="1" applyFill="1" applyBorder="1" applyAlignment="1">
      <alignment horizontal="center" vertical="center"/>
    </xf>
    <xf numFmtId="0" fontId="51" fillId="0" borderId="1" xfId="38" applyFont="1" applyFill="1" applyBorder="1" applyAlignment="1">
      <alignment horizontal="center" vertical="center"/>
    </xf>
    <xf numFmtId="0" fontId="10" fillId="0" borderId="1" xfId="38" applyFont="1" applyFill="1" applyBorder="1" applyAlignment="1">
      <alignment horizontal="center" vertical="center"/>
    </xf>
    <xf numFmtId="0" fontId="8" fillId="0" borderId="1" xfId="420" applyFont="1" applyFill="1" applyBorder="1" applyAlignment="1">
      <alignment horizontal="center" vertical="center" wrapText="1"/>
    </xf>
    <xf numFmtId="0" fontId="8" fillId="0" borderId="1" xfId="420" applyFont="1" applyFill="1" applyBorder="1" applyAlignment="1">
      <alignment horizontal="center" vertical="center"/>
    </xf>
    <xf numFmtId="0" fontId="8" fillId="0" borderId="1" xfId="38" applyFont="1" applyFill="1" applyBorder="1" applyAlignment="1">
      <alignment horizontal="center" vertical="center"/>
    </xf>
    <xf numFmtId="0" fontId="57" fillId="0" borderId="1" xfId="420" applyFont="1" applyFill="1" applyBorder="1" applyAlignment="1">
      <alignment horizontal="center" vertical="center"/>
    </xf>
    <xf numFmtId="0" fontId="57" fillId="0" borderId="1" xfId="420" applyFont="1" applyFill="1" applyBorder="1" applyAlignment="1">
      <alignment horizontal="center" vertical="center" wrapText="1"/>
    </xf>
    <xf numFmtId="0" fontId="8" fillId="0" borderId="10" xfId="38" applyFont="1" applyFill="1" applyBorder="1" applyAlignment="1">
      <alignment horizontal="center" vertical="center"/>
    </xf>
    <xf numFmtId="0" fontId="8" fillId="0" borderId="11" xfId="38" applyFont="1" applyFill="1" applyBorder="1" applyAlignment="1">
      <alignment horizontal="center" vertical="center"/>
    </xf>
    <xf numFmtId="0" fontId="8" fillId="0" borderId="5" xfId="38" applyFont="1" applyFill="1" applyBorder="1" applyAlignment="1">
      <alignment horizontal="center" vertical="center"/>
    </xf>
    <xf numFmtId="0" fontId="57" fillId="0" borderId="1" xfId="38" applyFont="1" applyFill="1" applyBorder="1" applyAlignment="1">
      <alignment horizontal="center" vertical="center"/>
    </xf>
    <xf numFmtId="0" fontId="8" fillId="0" borderId="1" xfId="38" applyFont="1" applyFill="1" applyBorder="1" applyAlignment="1">
      <alignment horizontal="center" vertical="center" wrapText="1"/>
    </xf>
    <xf numFmtId="0" fontId="52" fillId="0" borderId="1" xfId="38" applyFont="1" applyFill="1" applyBorder="1" applyAlignment="1">
      <alignment horizontal="center" vertical="center" wrapText="1"/>
    </xf>
    <xf numFmtId="0" fontId="61" fillId="0" borderId="1" xfId="38" applyFont="1" applyFill="1" applyBorder="1" applyAlignment="1">
      <alignment horizontal="left" vertical="center" wrapText="1"/>
    </xf>
    <xf numFmtId="0" fontId="60" fillId="0" borderId="1" xfId="38" applyFont="1" applyFill="1" applyBorder="1" applyAlignment="1">
      <alignment horizontal="center" vertical="center"/>
    </xf>
    <xf numFmtId="0" fontId="29" fillId="0" borderId="0" xfId="382" applyFont="1" applyFill="1" applyAlignment="1"/>
    <xf numFmtId="0" fontId="8" fillId="0" borderId="4" xfId="38" applyFont="1" applyFill="1" applyBorder="1" applyAlignment="1">
      <alignment horizontal="center" vertical="center"/>
    </xf>
    <xf numFmtId="0" fontId="8" fillId="0" borderId="3" xfId="38" applyFont="1" applyFill="1" applyBorder="1" applyAlignment="1">
      <alignment horizontal="center" vertical="center"/>
    </xf>
    <xf numFmtId="0" fontId="8" fillId="0" borderId="6" xfId="38" applyFont="1" applyFill="1" applyBorder="1" applyAlignment="1">
      <alignment horizontal="center" vertical="center"/>
    </xf>
    <xf numFmtId="0" fontId="8" fillId="0" borderId="7" xfId="38" applyFont="1" applyFill="1" applyBorder="1" applyAlignment="1">
      <alignment horizontal="center" vertical="center"/>
    </xf>
    <xf numFmtId="0" fontId="8" fillId="0" borderId="8" xfId="38" applyFont="1" applyFill="1" applyBorder="1" applyAlignment="1">
      <alignment horizontal="center" vertical="center"/>
    </xf>
    <xf numFmtId="0" fontId="8" fillId="0" borderId="13" xfId="38" applyFont="1" applyFill="1" applyBorder="1" applyAlignment="1">
      <alignment horizontal="center" vertical="center"/>
    </xf>
    <xf numFmtId="0" fontId="8" fillId="0" borderId="0" xfId="38" applyFont="1" applyFill="1" applyBorder="1" applyAlignment="1">
      <alignment horizontal="center" vertical="center"/>
    </xf>
    <xf numFmtId="0" fontId="8" fillId="0" borderId="15" xfId="38" applyFont="1" applyFill="1" applyBorder="1" applyAlignment="1">
      <alignment horizontal="center" vertical="center"/>
    </xf>
    <xf numFmtId="0" fontId="8" fillId="0" borderId="12" xfId="38" applyFont="1" applyFill="1" applyBorder="1" applyAlignment="1">
      <alignment horizontal="center" vertical="center"/>
    </xf>
    <xf numFmtId="0" fontId="8" fillId="0" borderId="9" xfId="38" applyFont="1" applyFill="1" applyBorder="1" applyAlignment="1">
      <alignment horizontal="center" vertical="center"/>
    </xf>
    <xf numFmtId="0" fontId="8" fillId="0" borderId="14" xfId="38" applyFont="1" applyFill="1" applyBorder="1" applyAlignment="1">
      <alignment horizontal="center" vertical="center"/>
    </xf>
    <xf numFmtId="0" fontId="9" fillId="0" borderId="1" xfId="136" applyNumberFormat="1" applyFont="1" applyFill="1" applyBorder="1" applyAlignment="1" applyProtection="1">
      <alignment horizontal="right" vertical="center" wrapText="1"/>
      <protection locked="0"/>
    </xf>
    <xf numFmtId="0" fontId="9" fillId="0" borderId="1" xfId="136" applyNumberFormat="1" applyFont="1" applyFill="1" applyBorder="1" applyAlignment="1" applyProtection="1">
      <alignment horizontal="center" vertical="center" wrapText="1"/>
      <protection locked="0"/>
    </xf>
    <xf numFmtId="10" fontId="9" fillId="0" borderId="1" xfId="136" applyNumberFormat="1" applyFont="1" applyFill="1" applyBorder="1" applyAlignment="1" applyProtection="1">
      <alignment horizontal="right" vertical="center" wrapText="1"/>
      <protection locked="0"/>
    </xf>
    <xf numFmtId="0" fontId="42" fillId="0" borderId="1" xfId="136" applyFont="1" applyFill="1" applyBorder="1" applyAlignment="1" applyProtection="1">
      <alignment horizontal="left" vertical="center"/>
      <protection locked="0"/>
    </xf>
    <xf numFmtId="0" fontId="42" fillId="0" borderId="1" xfId="136" applyFont="1" applyFill="1" applyBorder="1" applyAlignment="1" applyProtection="1">
      <alignment horizontal="center" vertical="center"/>
      <protection locked="0"/>
    </xf>
    <xf numFmtId="0" fontId="42" fillId="0" borderId="1" xfId="136" applyFont="1" applyFill="1" applyBorder="1" applyAlignment="1" applyProtection="1">
      <alignment horizontal="left" vertical="center" wrapText="1"/>
      <protection locked="0"/>
    </xf>
    <xf numFmtId="0" fontId="42" fillId="0" borderId="1" xfId="136" applyFont="1" applyFill="1" applyBorder="1" applyAlignment="1" applyProtection="1">
      <alignment horizontal="center" vertical="center" wrapText="1"/>
      <protection locked="0"/>
    </xf>
    <xf numFmtId="0" fontId="42" fillId="0" borderId="1" xfId="136" applyFont="1" applyFill="1" applyBorder="1" applyAlignment="1" applyProtection="1">
      <alignment horizontal="left" vertical="top" wrapText="1"/>
      <protection locked="0"/>
    </xf>
    <xf numFmtId="0" fontId="42" fillId="0" borderId="1" xfId="136" applyFont="1" applyFill="1" applyBorder="1" applyAlignment="1" applyProtection="1">
      <alignment horizontal="center" vertical="top" wrapText="1"/>
      <protection locked="0"/>
    </xf>
    <xf numFmtId="180" fontId="12" fillId="0" borderId="10" xfId="0" applyNumberFormat="1" applyFont="1" applyFill="1" applyBorder="1" applyAlignment="1">
      <alignment horizontal="center" vertical="center" wrapText="1"/>
    </xf>
    <xf numFmtId="181" fontId="12" fillId="0" borderId="11" xfId="0" applyNumberFormat="1" applyFont="1" applyFill="1" applyBorder="1" applyAlignment="1">
      <alignment horizontal="center" vertical="center" wrapText="1"/>
    </xf>
    <xf numFmtId="181" fontId="12" fillId="0" borderId="5" xfId="0" applyNumberFormat="1" applyFont="1" applyFill="1" applyBorder="1" applyAlignment="1">
      <alignment horizontal="center" vertical="center" wrapText="1"/>
    </xf>
    <xf numFmtId="0" fontId="76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76" fillId="0" borderId="0" xfId="136" applyNumberFormat="1" applyFont="1" applyFill="1" applyAlignment="1" applyProtection="1">
      <alignment horizontal="center" vertical="center" wrapText="1"/>
      <protection locked="0"/>
    </xf>
    <xf numFmtId="0" fontId="80" fillId="0" borderId="0" xfId="136" applyFont="1" applyFill="1" applyAlignment="1" applyProtection="1">
      <alignment horizontal="center" vertical="center" wrapText="1"/>
      <protection locked="0"/>
    </xf>
    <xf numFmtId="0" fontId="81" fillId="0" borderId="0" xfId="136" applyFont="1" applyFill="1" applyAlignment="1" applyProtection="1">
      <alignment horizontal="center" vertical="center" wrapText="1"/>
      <protection locked="0"/>
    </xf>
    <xf numFmtId="49" fontId="76" fillId="0" borderId="8" xfId="136" applyNumberFormat="1" applyFont="1" applyFill="1" applyBorder="1" applyAlignment="1" applyProtection="1">
      <alignment horizontal="center" vertical="center" wrapText="1"/>
      <protection locked="0"/>
    </xf>
    <xf numFmtId="49" fontId="76" fillId="0" borderId="14" xfId="136" applyNumberFormat="1" applyFont="1" applyFill="1" applyBorder="1" applyAlignment="1" applyProtection="1">
      <alignment horizontal="center" vertical="center" wrapText="1"/>
      <protection locked="0"/>
    </xf>
    <xf numFmtId="0" fontId="76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76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76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76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76" fillId="0" borderId="1" xfId="19" applyNumberFormat="1" applyFont="1" applyFill="1" applyBorder="1" applyAlignment="1" applyProtection="1">
      <alignment horizontal="center" vertical="center" wrapText="1"/>
      <protection locked="0"/>
    </xf>
    <xf numFmtId="177" fontId="76" fillId="0" borderId="4" xfId="136" applyNumberFormat="1" applyFont="1" applyFill="1" applyBorder="1" applyAlignment="1" applyProtection="1">
      <alignment horizontal="center" vertical="center" wrapText="1"/>
      <protection locked="0"/>
    </xf>
    <xf numFmtId="177" fontId="76" fillId="0" borderId="3" xfId="136" applyNumberFormat="1" applyFont="1" applyFill="1" applyBorder="1" applyAlignment="1" applyProtection="1">
      <alignment horizontal="center" vertical="center" wrapText="1"/>
      <protection locked="0"/>
    </xf>
    <xf numFmtId="181" fontId="76" fillId="0" borderId="4" xfId="136" applyNumberFormat="1" applyFont="1" applyFill="1" applyBorder="1" applyAlignment="1" applyProtection="1">
      <alignment horizontal="center" vertical="center" wrapText="1"/>
      <protection locked="0"/>
    </xf>
    <xf numFmtId="181" fontId="76" fillId="0" borderId="3" xfId="136" applyNumberFormat="1" applyFont="1" applyFill="1" applyBorder="1" applyAlignment="1" applyProtection="1">
      <alignment horizontal="center" vertical="center" wrapText="1"/>
      <protection locked="0"/>
    </xf>
    <xf numFmtId="192" fontId="76" fillId="0" borderId="4" xfId="136" applyNumberFormat="1" applyFont="1" applyFill="1" applyBorder="1" applyAlignment="1" applyProtection="1">
      <alignment horizontal="center" vertical="center" wrapText="1"/>
      <protection locked="0"/>
    </xf>
    <xf numFmtId="192" fontId="76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186" fontId="12" fillId="0" borderId="1" xfId="0" applyNumberFormat="1" applyFont="1" applyFill="1" applyBorder="1" applyAlignment="1">
      <alignment horizontal="center" vertical="center" wrapText="1"/>
    </xf>
    <xf numFmtId="10" fontId="12" fillId="0" borderId="1" xfId="0" applyNumberFormat="1" applyFont="1" applyFill="1" applyBorder="1" applyAlignment="1">
      <alignment horizontal="center" vertical="center" wrapText="1"/>
    </xf>
    <xf numFmtId="181" fontId="12" fillId="0" borderId="1" xfId="0" applyNumberFormat="1" applyFont="1" applyFill="1" applyBorder="1" applyAlignment="1">
      <alignment horizontal="center" vertical="center" wrapText="1"/>
    </xf>
    <xf numFmtId="182" fontId="12" fillId="0" borderId="1" xfId="0" applyNumberFormat="1" applyFont="1" applyFill="1" applyBorder="1" applyAlignment="1">
      <alignment horizontal="center" vertical="center" wrapText="1"/>
    </xf>
    <xf numFmtId="0" fontId="12" fillId="0" borderId="4" xfId="136" applyFont="1" applyFill="1" applyBorder="1" applyAlignment="1" applyProtection="1">
      <alignment horizontal="center" vertical="center" wrapText="1"/>
      <protection locked="0"/>
    </xf>
    <xf numFmtId="0" fontId="12" fillId="0" borderId="3" xfId="136" applyFont="1" applyFill="1" applyBorder="1" applyAlignment="1" applyProtection="1">
      <alignment horizontal="center" vertical="center" wrapText="1"/>
      <protection locked="0"/>
    </xf>
    <xf numFmtId="0" fontId="79" fillId="0" borderId="6" xfId="136" applyNumberFormat="1" applyFont="1" applyFill="1" applyBorder="1" applyAlignment="1" applyProtection="1">
      <alignment horizontal="center" vertical="center" wrapText="1"/>
      <protection locked="0"/>
    </xf>
    <xf numFmtId="0" fontId="79" fillId="0" borderId="7" xfId="136" applyNumberFormat="1" applyFont="1" applyFill="1" applyBorder="1" applyAlignment="1" applyProtection="1">
      <alignment horizontal="center" vertical="center" wrapText="1"/>
      <protection locked="0"/>
    </xf>
    <xf numFmtId="10" fontId="79" fillId="0" borderId="7" xfId="136" applyNumberFormat="1" applyFont="1" applyFill="1" applyBorder="1" applyAlignment="1" applyProtection="1">
      <alignment horizontal="center" vertical="center" wrapText="1"/>
      <protection locked="0"/>
    </xf>
    <xf numFmtId="0" fontId="79" fillId="0" borderId="13" xfId="136" applyNumberFormat="1" applyFont="1" applyFill="1" applyBorder="1" applyAlignment="1" applyProtection="1">
      <alignment horizontal="center" vertical="center" wrapText="1"/>
      <protection locked="0"/>
    </xf>
    <xf numFmtId="0" fontId="79" fillId="0" borderId="0" xfId="136" applyNumberFormat="1" applyFont="1" applyFill="1" applyAlignment="1" applyProtection="1">
      <alignment horizontal="center" vertical="center" wrapText="1"/>
      <protection locked="0"/>
    </xf>
    <xf numFmtId="10" fontId="79" fillId="0" borderId="0" xfId="136" applyNumberFormat="1" applyFont="1" applyFill="1" applyAlignment="1" applyProtection="1">
      <alignment horizontal="center" vertical="center" wrapText="1"/>
      <protection locked="0"/>
    </xf>
    <xf numFmtId="0" fontId="79" fillId="0" borderId="12" xfId="136" applyNumberFormat="1" applyFont="1" applyFill="1" applyBorder="1" applyAlignment="1" applyProtection="1">
      <alignment horizontal="center" vertical="center" wrapText="1"/>
      <protection locked="0"/>
    </xf>
    <xf numFmtId="0" fontId="79" fillId="0" borderId="9" xfId="136" applyNumberFormat="1" applyFont="1" applyFill="1" applyBorder="1" applyAlignment="1" applyProtection="1">
      <alignment horizontal="center" vertical="center" wrapText="1"/>
      <protection locked="0"/>
    </xf>
    <xf numFmtId="10" fontId="79" fillId="0" borderId="9" xfId="136" applyNumberFormat="1" applyFont="1" applyFill="1" applyBorder="1" applyAlignment="1" applyProtection="1">
      <alignment horizontal="center" vertical="center" wrapText="1"/>
      <protection locked="0"/>
    </xf>
    <xf numFmtId="0" fontId="12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36" applyNumberFormat="1" applyFont="1" applyFill="1" applyBorder="1" applyAlignment="1" applyProtection="1">
      <alignment horizontal="center" vertical="center" wrapText="1"/>
      <protection locked="0"/>
    </xf>
    <xf numFmtId="185" fontId="12" fillId="0" borderId="4" xfId="136" applyNumberFormat="1" applyFont="1" applyFill="1" applyBorder="1" applyAlignment="1" applyProtection="1">
      <alignment horizontal="center" vertical="center" wrapText="1"/>
      <protection locked="0"/>
    </xf>
    <xf numFmtId="185" fontId="12" fillId="0" borderId="3" xfId="136" applyNumberFormat="1" applyFont="1" applyFill="1" applyBorder="1" applyAlignment="1" applyProtection="1">
      <alignment horizontal="center" vertical="center" wrapText="1"/>
      <protection locked="0"/>
    </xf>
    <xf numFmtId="182" fontId="12" fillId="0" borderId="4" xfId="136" applyNumberFormat="1" applyFont="1" applyFill="1" applyBorder="1" applyAlignment="1" applyProtection="1">
      <alignment horizontal="center" vertical="center" wrapText="1"/>
      <protection locked="0"/>
    </xf>
    <xf numFmtId="182" fontId="12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9" applyFont="1" applyFill="1" applyBorder="1" applyAlignment="1" applyProtection="1">
      <alignment horizontal="center" vertical="center" wrapText="1" shrinkToFit="1"/>
      <protection locked="0"/>
    </xf>
    <xf numFmtId="0" fontId="76" fillId="0" borderId="1" xfId="19" applyNumberFormat="1" applyFont="1" applyFill="1" applyBorder="1" applyAlignment="1" applyProtection="1">
      <alignment horizontal="center" vertical="center" wrapText="1" shrinkToFit="1"/>
      <protection locked="0"/>
    </xf>
    <xf numFmtId="0" fontId="67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67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2" fillId="0" borderId="9" xfId="136" applyNumberFormat="1" applyFont="1" applyFill="1" applyBorder="1" applyAlignment="1" applyProtection="1">
      <alignment horizontal="right" vertical="center" wrapText="1"/>
      <protection locked="0"/>
    </xf>
    <xf numFmtId="0" fontId="2" fillId="0" borderId="9" xfId="13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0" fontId="16" fillId="0" borderId="10" xfId="136" applyFont="1" applyFill="1" applyBorder="1" applyAlignment="1" applyProtection="1">
      <alignment horizontal="left" vertical="center"/>
      <protection locked="0"/>
    </xf>
    <xf numFmtId="0" fontId="16" fillId="0" borderId="11" xfId="136" applyFont="1" applyFill="1" applyBorder="1" applyAlignment="1" applyProtection="1">
      <alignment horizontal="left" vertical="center"/>
      <protection locked="0"/>
    </xf>
    <xf numFmtId="0" fontId="16" fillId="0" borderId="5" xfId="136" applyFont="1" applyFill="1" applyBorder="1" applyAlignment="1" applyProtection="1">
      <alignment horizontal="left" vertical="center"/>
      <protection locked="0"/>
    </xf>
    <xf numFmtId="0" fontId="17" fillId="0" borderId="10" xfId="136" applyFont="1" applyFill="1" applyBorder="1" applyAlignment="1" applyProtection="1">
      <alignment horizontal="left" vertical="center"/>
      <protection locked="0"/>
    </xf>
    <xf numFmtId="0" fontId="17" fillId="0" borderId="11" xfId="136" applyFont="1" applyFill="1" applyBorder="1" applyAlignment="1" applyProtection="1">
      <alignment horizontal="left" vertical="center"/>
      <protection locked="0"/>
    </xf>
    <xf numFmtId="0" fontId="17" fillId="0" borderId="5" xfId="136" applyFont="1" applyFill="1" applyBorder="1" applyAlignment="1" applyProtection="1">
      <alignment horizontal="left" vertical="center"/>
      <protection locked="0"/>
    </xf>
    <xf numFmtId="0" fontId="17" fillId="0" borderId="1" xfId="136" applyFont="1" applyFill="1" applyBorder="1" applyAlignment="1" applyProtection="1">
      <alignment horizontal="left" vertical="center" wrapText="1"/>
      <protection locked="0"/>
    </xf>
    <xf numFmtId="0" fontId="17" fillId="0" borderId="1" xfId="136" applyFont="1" applyFill="1" applyBorder="1" applyAlignment="1" applyProtection="1">
      <alignment horizontal="center" vertical="center" wrapText="1"/>
      <protection locked="0"/>
    </xf>
    <xf numFmtId="0" fontId="16" fillId="0" borderId="1" xfId="136" applyFont="1" applyFill="1" applyBorder="1" applyAlignment="1" applyProtection="1">
      <alignment horizontal="left" vertical="center" wrapText="1"/>
      <protection locked="0"/>
    </xf>
    <xf numFmtId="0" fontId="17" fillId="0" borderId="1" xfId="136" applyFont="1" applyFill="1" applyBorder="1" applyAlignment="1" applyProtection="1">
      <alignment horizontal="left" vertical="center"/>
      <protection locked="0"/>
    </xf>
    <xf numFmtId="0" fontId="17" fillId="0" borderId="1" xfId="136" applyFont="1" applyFill="1" applyBorder="1" applyAlignment="1" applyProtection="1">
      <alignment horizontal="center" vertical="center"/>
      <protection locked="0"/>
    </xf>
    <xf numFmtId="0" fontId="20" fillId="0" borderId="10" xfId="136" applyNumberFormat="1" applyFont="1" applyFill="1" applyBorder="1" applyAlignment="1" applyProtection="1">
      <alignment horizontal="center" vertical="center" wrapText="1"/>
      <protection locked="0"/>
    </xf>
    <xf numFmtId="0" fontId="20" fillId="0" borderId="11" xfId="136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136" applyNumberFormat="1" applyFont="1" applyFill="1" applyBorder="1" applyAlignment="1" applyProtection="1">
      <alignment horizontal="center" vertical="center" wrapText="1"/>
      <protection locked="0"/>
    </xf>
    <xf numFmtId="181" fontId="20" fillId="5" borderId="7" xfId="178" applyNumberFormat="1" applyFont="1" applyFill="1" applyBorder="1" applyAlignment="1">
      <alignment horizontal="center" vertical="center" wrapText="1"/>
    </xf>
    <xf numFmtId="181" fontId="20" fillId="5" borderId="8" xfId="178" applyNumberFormat="1" applyFont="1" applyFill="1" applyBorder="1" applyAlignment="1">
      <alignment horizontal="center" vertical="center" wrapText="1"/>
    </xf>
    <xf numFmtId="0" fontId="20" fillId="0" borderId="4" xfId="19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9" applyNumberFormat="1" applyFont="1" applyFill="1" applyBorder="1" applyAlignment="1" applyProtection="1">
      <alignment horizontal="center" vertical="center" wrapText="1"/>
      <protection locked="0"/>
    </xf>
    <xf numFmtId="0" fontId="20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20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20" fillId="0" borderId="4" xfId="19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19" applyNumberFormat="1" applyFont="1" applyFill="1" applyBorder="1" applyAlignment="1" applyProtection="1">
      <alignment horizontal="center" vertical="center" wrapText="1"/>
      <protection locked="0"/>
    </xf>
    <xf numFmtId="184" fontId="20" fillId="5" borderId="4" xfId="178" applyNumberFormat="1" applyFont="1" applyFill="1" applyBorder="1" applyAlignment="1">
      <alignment horizontal="center" vertical="center" wrapText="1"/>
    </xf>
    <xf numFmtId="184" fontId="20" fillId="5" borderId="3" xfId="178" applyNumberFormat="1" applyFont="1" applyFill="1" applyBorder="1" applyAlignment="1">
      <alignment horizontal="center" vertical="center" wrapText="1"/>
    </xf>
    <xf numFmtId="184" fontId="20" fillId="5" borderId="1" xfId="178" applyNumberFormat="1" applyFont="1" applyFill="1" applyBorder="1" applyAlignment="1">
      <alignment horizontal="center" vertical="center" wrapText="1"/>
    </xf>
    <xf numFmtId="182" fontId="20" fillId="5" borderId="4" xfId="178" applyNumberFormat="1" applyFont="1" applyFill="1" applyBorder="1" applyAlignment="1">
      <alignment horizontal="center" vertical="center" wrapText="1"/>
    </xf>
    <xf numFmtId="182" fontId="20" fillId="5" borderId="3" xfId="178" applyNumberFormat="1" applyFont="1" applyFill="1" applyBorder="1" applyAlignment="1">
      <alignment horizontal="center" vertical="center" wrapText="1"/>
    </xf>
    <xf numFmtId="10" fontId="20" fillId="5" borderId="4" xfId="178" applyNumberFormat="1" applyFont="1" applyFill="1" applyBorder="1" applyAlignment="1">
      <alignment horizontal="center" vertical="center" wrapText="1"/>
    </xf>
    <xf numFmtId="10" fontId="20" fillId="5" borderId="3" xfId="178" applyNumberFormat="1" applyFont="1" applyFill="1" applyBorder="1" applyAlignment="1">
      <alignment horizontal="center" vertical="center" wrapText="1"/>
    </xf>
    <xf numFmtId="43" fontId="22" fillId="6" borderId="4" xfId="136" applyNumberFormat="1" applyFont="1" applyFill="1" applyBorder="1" applyAlignment="1" applyProtection="1">
      <alignment horizontal="center" vertical="center" wrapText="1"/>
      <protection locked="0"/>
    </xf>
    <xf numFmtId="43" fontId="22" fillId="6" borderId="3" xfId="136" applyNumberFormat="1" applyFont="1" applyFill="1" applyBorder="1" applyAlignment="1" applyProtection="1">
      <alignment horizontal="center" vertical="center" wrapText="1"/>
      <protection locked="0"/>
    </xf>
    <xf numFmtId="10" fontId="22" fillId="6" borderId="4" xfId="136" applyNumberFormat="1" applyFont="1" applyFill="1" applyBorder="1" applyAlignment="1" applyProtection="1">
      <alignment horizontal="center" vertical="center" wrapText="1"/>
      <protection locked="0"/>
    </xf>
    <xf numFmtId="10" fontId="22" fillId="6" borderId="3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6" xfId="136" applyFont="1" applyFill="1" applyBorder="1" applyAlignment="1" applyProtection="1">
      <alignment horizontal="left" vertical="top" wrapText="1"/>
      <protection locked="0"/>
    </xf>
    <xf numFmtId="0" fontId="17" fillId="0" borderId="7" xfId="136" applyFont="1" applyFill="1" applyBorder="1" applyAlignment="1" applyProtection="1">
      <alignment horizontal="left" vertical="top" wrapText="1"/>
      <protection locked="0"/>
    </xf>
    <xf numFmtId="0" fontId="17" fillId="0" borderId="7" xfId="136" applyFont="1" applyFill="1" applyBorder="1" applyAlignment="1" applyProtection="1">
      <alignment horizontal="center" vertical="top" wrapText="1"/>
      <protection locked="0"/>
    </xf>
    <xf numFmtId="0" fontId="17" fillId="0" borderId="8" xfId="136" applyFont="1" applyFill="1" applyBorder="1" applyAlignment="1" applyProtection="1">
      <alignment horizontal="left" vertical="top" wrapText="1"/>
      <protection locked="0"/>
    </xf>
    <xf numFmtId="0" fontId="17" fillId="0" borderId="12" xfId="136" applyFont="1" applyFill="1" applyBorder="1" applyAlignment="1" applyProtection="1">
      <alignment horizontal="left" vertical="top" wrapText="1"/>
      <protection locked="0"/>
    </xf>
    <xf numFmtId="0" fontId="17" fillId="0" borderId="9" xfId="136" applyFont="1" applyFill="1" applyBorder="1" applyAlignment="1" applyProtection="1">
      <alignment horizontal="left" vertical="top" wrapText="1"/>
      <protection locked="0"/>
    </xf>
    <xf numFmtId="0" fontId="17" fillId="0" borderId="9" xfId="136" applyFont="1" applyFill="1" applyBorder="1" applyAlignment="1" applyProtection="1">
      <alignment horizontal="center" vertical="top" wrapText="1"/>
      <protection locked="0"/>
    </xf>
    <xf numFmtId="0" fontId="17" fillId="0" borderId="14" xfId="136" applyFont="1" applyFill="1" applyBorder="1" applyAlignment="1" applyProtection="1">
      <alignment horizontal="left" vertical="top" wrapText="1"/>
      <protection locked="0"/>
    </xf>
    <xf numFmtId="0" fontId="5" fillId="0" borderId="13" xfId="136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5" fillId="0" borderId="12" xfId="136" applyNumberFormat="1" applyFont="1" applyFill="1" applyBorder="1" applyAlignment="1" applyProtection="1">
      <alignment horizontal="center" vertical="center" wrapText="1"/>
      <protection locked="0"/>
    </xf>
    <xf numFmtId="0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184" fontId="22" fillId="6" borderId="4" xfId="136" applyNumberFormat="1" applyFont="1" applyFill="1" applyBorder="1" applyAlignment="1" applyProtection="1">
      <alignment horizontal="center" vertical="center" wrapText="1"/>
      <protection locked="0"/>
    </xf>
    <xf numFmtId="184" fontId="22" fillId="6" borderId="3" xfId="136" applyNumberFormat="1" applyFont="1" applyFill="1" applyBorder="1" applyAlignment="1" applyProtection="1">
      <alignment horizontal="center" vertical="center" wrapText="1"/>
      <protection locked="0"/>
    </xf>
    <xf numFmtId="185" fontId="22" fillId="6" borderId="4" xfId="136" applyNumberFormat="1" applyFont="1" applyFill="1" applyBorder="1" applyAlignment="1" applyProtection="1">
      <alignment horizontal="center" vertical="center" wrapText="1"/>
      <protection locked="0"/>
    </xf>
    <xf numFmtId="185" fontId="22" fillId="6" borderId="3" xfId="136" applyNumberFormat="1" applyFont="1" applyFill="1" applyBorder="1" applyAlignment="1" applyProtection="1">
      <alignment horizontal="center" vertical="center" wrapText="1"/>
      <protection locked="0"/>
    </xf>
    <xf numFmtId="0" fontId="22" fillId="6" borderId="1" xfId="136" applyFont="1" applyFill="1" applyBorder="1" applyAlignment="1" applyProtection="1">
      <alignment horizontal="center" vertical="center" wrapText="1"/>
      <protection locked="0"/>
    </xf>
    <xf numFmtId="0" fontId="22" fillId="6" borderId="4" xfId="136" applyFont="1" applyFill="1" applyBorder="1" applyAlignment="1" applyProtection="1">
      <alignment horizontal="center" vertical="center" wrapText="1"/>
      <protection locked="0"/>
    </xf>
    <xf numFmtId="0" fontId="22" fillId="6" borderId="3" xfId="136" applyFont="1" applyFill="1" applyBorder="1" applyAlignment="1" applyProtection="1">
      <alignment horizontal="center" vertical="center" wrapText="1"/>
      <protection locked="0"/>
    </xf>
    <xf numFmtId="0" fontId="74" fillId="0" borderId="10" xfId="136" applyFont="1" applyFill="1" applyBorder="1" applyAlignment="1" applyProtection="1">
      <alignment horizontal="left" vertical="center"/>
      <protection locked="0"/>
    </xf>
    <xf numFmtId="0" fontId="74" fillId="0" borderId="11" xfId="136" applyFont="1" applyFill="1" applyBorder="1" applyAlignment="1" applyProtection="1">
      <alignment horizontal="left" vertical="center"/>
      <protection locked="0"/>
    </xf>
    <xf numFmtId="0" fontId="74" fillId="0" borderId="5" xfId="136" applyFont="1" applyFill="1" applyBorder="1" applyAlignment="1" applyProtection="1">
      <alignment horizontal="left" vertical="center"/>
      <protection locked="0"/>
    </xf>
    <xf numFmtId="0" fontId="74" fillId="0" borderId="10" xfId="136" applyFont="1" applyFill="1" applyBorder="1" applyAlignment="1" applyProtection="1">
      <alignment horizontal="left" vertical="center" wrapText="1"/>
      <protection locked="0"/>
    </xf>
    <xf numFmtId="0" fontId="74" fillId="0" borderId="5" xfId="136" applyFont="1" applyFill="1" applyBorder="1" applyAlignment="1" applyProtection="1">
      <alignment horizontal="left" vertical="center" wrapText="1"/>
      <protection locked="0"/>
    </xf>
    <xf numFmtId="0" fontId="74" fillId="0" borderId="11" xfId="136" applyFont="1" applyFill="1" applyBorder="1" applyAlignment="1" applyProtection="1">
      <alignment horizontal="center" vertical="center"/>
      <protection locked="0"/>
    </xf>
    <xf numFmtId="0" fontId="74" fillId="0" borderId="11" xfId="136" applyFont="1" applyFill="1" applyBorder="1" applyAlignment="1" applyProtection="1">
      <alignment horizontal="left" vertical="center" wrapText="1"/>
      <protection locked="0"/>
    </xf>
    <xf numFmtId="0" fontId="74" fillId="0" borderId="11" xfId="136" applyFont="1" applyFill="1" applyBorder="1" applyAlignment="1" applyProtection="1">
      <alignment horizontal="center" vertical="center" wrapText="1"/>
      <protection locked="0"/>
    </xf>
    <xf numFmtId="0" fontId="9" fillId="0" borderId="10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136" applyNumberFormat="1" applyFont="1" applyFill="1" applyBorder="1" applyAlignment="1" applyProtection="1">
      <alignment horizontal="center" vertical="center" wrapText="1"/>
      <protection locked="0"/>
    </xf>
    <xf numFmtId="181" fontId="9" fillId="5" borderId="1" xfId="0" applyNumberFormat="1" applyFont="1" applyFill="1" applyBorder="1" applyAlignment="1">
      <alignment horizontal="center" vertical="center" wrapText="1"/>
    </xf>
    <xf numFmtId="179" fontId="9" fillId="5" borderId="1" xfId="0" applyNumberFormat="1" applyFont="1" applyFill="1" applyBorder="1" applyAlignment="1">
      <alignment horizontal="center" vertical="center" wrapText="1"/>
    </xf>
    <xf numFmtId="0" fontId="9" fillId="0" borderId="4" xfId="19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9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2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9" fillId="6" borderId="1" xfId="136" applyFont="1" applyFill="1" applyBorder="1" applyAlignment="1" applyProtection="1">
      <alignment horizontal="center" vertical="center" wrapText="1"/>
      <protection locked="0"/>
    </xf>
    <xf numFmtId="0" fontId="9" fillId="5" borderId="1" xfId="0" applyFont="1" applyFill="1" applyBorder="1" applyAlignment="1">
      <alignment horizontal="center" vertical="center" wrapText="1"/>
    </xf>
    <xf numFmtId="182" fontId="9" fillId="5" borderId="1" xfId="0" applyNumberFormat="1" applyFont="1" applyFill="1" applyBorder="1" applyAlignment="1">
      <alignment horizontal="center" vertical="center" wrapText="1"/>
    </xf>
    <xf numFmtId="183" fontId="9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74" fillId="0" borderId="6" xfId="136" applyFont="1" applyFill="1" applyBorder="1" applyAlignment="1" applyProtection="1">
      <alignment horizontal="left" vertical="top" wrapText="1"/>
      <protection locked="0"/>
    </xf>
    <xf numFmtId="0" fontId="74" fillId="0" borderId="7" xfId="136" applyFont="1" applyFill="1" applyBorder="1" applyAlignment="1" applyProtection="1">
      <alignment horizontal="left" vertical="top" wrapText="1"/>
      <protection locked="0"/>
    </xf>
    <xf numFmtId="0" fontId="74" fillId="0" borderId="7" xfId="136" applyFont="1" applyFill="1" applyBorder="1" applyAlignment="1" applyProtection="1">
      <alignment horizontal="center" vertical="top" wrapText="1"/>
      <protection locked="0"/>
    </xf>
    <xf numFmtId="0" fontId="74" fillId="0" borderId="8" xfId="136" applyFont="1" applyFill="1" applyBorder="1" applyAlignment="1" applyProtection="1">
      <alignment horizontal="left" vertical="top" wrapText="1"/>
      <protection locked="0"/>
    </xf>
    <xf numFmtId="0" fontId="74" fillId="0" borderId="12" xfId="136" applyFont="1" applyFill="1" applyBorder="1" applyAlignment="1" applyProtection="1">
      <alignment horizontal="left" vertical="top" wrapText="1"/>
      <protection locked="0"/>
    </xf>
    <xf numFmtId="0" fontId="74" fillId="0" borderId="9" xfId="136" applyFont="1" applyFill="1" applyBorder="1" applyAlignment="1" applyProtection="1">
      <alignment horizontal="left" vertical="top" wrapText="1"/>
      <protection locked="0"/>
    </xf>
    <xf numFmtId="0" fontId="74" fillId="0" borderId="9" xfId="136" applyFont="1" applyFill="1" applyBorder="1" applyAlignment="1" applyProtection="1">
      <alignment horizontal="center" vertical="top" wrapText="1"/>
      <protection locked="0"/>
    </xf>
    <xf numFmtId="0" fontId="74" fillId="0" borderId="14" xfId="136" applyFont="1" applyFill="1" applyBorder="1" applyAlignment="1" applyProtection="1">
      <alignment horizontal="left" vertical="top" wrapText="1"/>
      <protection locked="0"/>
    </xf>
    <xf numFmtId="0" fontId="75" fillId="0" borderId="13" xfId="136" applyNumberFormat="1" applyFont="1" applyFill="1" applyBorder="1" applyAlignment="1" applyProtection="1">
      <alignment horizontal="center" vertical="center" wrapText="1"/>
      <protection locked="0"/>
    </xf>
    <xf numFmtId="0" fontId="75" fillId="0" borderId="0" xfId="136" applyNumberFormat="1" applyFont="1" applyFill="1" applyAlignment="1" applyProtection="1">
      <alignment horizontal="center" vertical="center" wrapText="1"/>
      <protection locked="0"/>
    </xf>
    <xf numFmtId="179" fontId="75" fillId="0" borderId="0" xfId="136" applyNumberFormat="1" applyFont="1" applyFill="1" applyAlignment="1" applyProtection="1">
      <alignment horizontal="center" vertical="center" wrapText="1"/>
      <protection locked="0"/>
    </xf>
    <xf numFmtId="0" fontId="75" fillId="0" borderId="15" xfId="136" applyNumberFormat="1" applyFont="1" applyFill="1" applyBorder="1" applyAlignment="1" applyProtection="1">
      <alignment horizontal="center" vertical="center" wrapText="1"/>
      <protection locked="0"/>
    </xf>
    <xf numFmtId="0" fontId="9" fillId="6" borderId="1" xfId="136" applyNumberFormat="1" applyFont="1" applyFill="1" applyBorder="1" applyAlignment="1" applyProtection="1">
      <alignment horizontal="center" vertical="center" wrapText="1"/>
      <protection locked="0"/>
    </xf>
    <xf numFmtId="185" fontId="9" fillId="6" borderId="1" xfId="136" applyNumberFormat="1" applyFont="1" applyFill="1" applyBorder="1" applyAlignment="1" applyProtection="1">
      <alignment horizontal="center" vertical="center" wrapText="1"/>
      <protection locked="0"/>
    </xf>
    <xf numFmtId="182" fontId="9" fillId="6" borderId="1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1" xfId="19" applyNumberFormat="1" applyFont="1" applyFill="1" applyBorder="1" applyAlignment="1" applyProtection="1">
      <alignment horizontal="center" vertical="center" wrapText="1" shrinkToFit="1"/>
      <protection locked="0"/>
    </xf>
    <xf numFmtId="184" fontId="9" fillId="6" borderId="1" xfId="136" applyNumberFormat="1" applyFont="1" applyFill="1" applyBorder="1" applyAlignment="1" applyProtection="1">
      <alignment horizontal="center" vertical="center" wrapText="1"/>
      <protection locked="0"/>
    </xf>
    <xf numFmtId="0" fontId="73" fillId="6" borderId="1" xfId="136" applyNumberFormat="1" applyFont="1" applyFill="1" applyBorder="1" applyAlignment="1" applyProtection="1">
      <alignment horizontal="center" vertical="center" wrapText="1"/>
      <protection locked="0"/>
    </xf>
    <xf numFmtId="10" fontId="9" fillId="5" borderId="1" xfId="0" applyNumberFormat="1" applyFont="1" applyFill="1" applyBorder="1" applyAlignment="1">
      <alignment horizontal="center" vertical="center" wrapText="1"/>
    </xf>
    <xf numFmtId="0" fontId="2" fillId="0" borderId="1" xfId="136" applyNumberFormat="1" applyFont="1" applyFill="1" applyBorder="1" applyAlignment="1" applyProtection="1">
      <alignment horizontal="right" vertical="center" wrapText="1"/>
      <protection locked="0"/>
    </xf>
    <xf numFmtId="180" fontId="2" fillId="0" borderId="1" xfId="136" applyNumberFormat="1" applyFont="1" applyFill="1" applyBorder="1" applyAlignment="1" applyProtection="1">
      <alignment horizontal="right" vertical="center" wrapText="1"/>
      <protection locked="0"/>
    </xf>
    <xf numFmtId="186" fontId="2" fillId="0" borderId="1" xfId="136" applyNumberFormat="1" applyFont="1" applyFill="1" applyBorder="1" applyAlignment="1" applyProtection="1">
      <alignment horizontal="right" vertical="center" wrapText="1"/>
      <protection locked="0"/>
    </xf>
    <xf numFmtId="10" fontId="2" fillId="0" borderId="1" xfId="136" applyNumberFormat="1" applyFont="1" applyFill="1" applyBorder="1" applyAlignment="1" applyProtection="1">
      <alignment horizontal="right" vertical="center" wrapText="1"/>
      <protection locked="0"/>
    </xf>
    <xf numFmtId="0" fontId="44" fillId="0" borderId="1" xfId="136" applyFont="1" applyFill="1" applyBorder="1" applyAlignment="1" applyProtection="1">
      <alignment horizontal="left" vertical="center"/>
      <protection locked="0"/>
    </xf>
    <xf numFmtId="0" fontId="44" fillId="0" borderId="1" xfId="136" applyFont="1" applyFill="1" applyBorder="1" applyAlignment="1" applyProtection="1">
      <alignment horizontal="left" vertical="center" wrapText="1"/>
      <protection locked="0"/>
    </xf>
    <xf numFmtId="0" fontId="45" fillId="0" borderId="1" xfId="136" applyFont="1" applyFill="1" applyBorder="1" applyAlignment="1" applyProtection="1">
      <alignment horizontal="left" vertical="center" wrapText="1"/>
      <protection locked="0"/>
    </xf>
    <xf numFmtId="0" fontId="44" fillId="0" borderId="1" xfId="136" applyFont="1" applyFill="1" applyBorder="1" applyAlignment="1" applyProtection="1">
      <alignment horizontal="center" vertical="center" wrapText="1"/>
      <protection locked="0"/>
    </xf>
    <xf numFmtId="0" fontId="44" fillId="0" borderId="1" xfId="136" applyFont="1" applyFill="1" applyBorder="1" applyAlignment="1" applyProtection="1">
      <alignment horizontal="center" vertical="top" wrapText="1"/>
      <protection locked="0"/>
    </xf>
    <xf numFmtId="180" fontId="9" fillId="5" borderId="10" xfId="0" applyNumberFormat="1" applyFont="1" applyFill="1" applyBorder="1" applyAlignment="1">
      <alignment horizontal="center" vertical="center" wrapText="1"/>
    </xf>
    <xf numFmtId="181" fontId="9" fillId="5" borderId="11" xfId="0" applyNumberFormat="1" applyFont="1" applyFill="1" applyBorder="1" applyAlignment="1">
      <alignment horizontal="center" vertical="center" wrapText="1"/>
    </xf>
    <xf numFmtId="181" fontId="9" fillId="5" borderId="5" xfId="0" applyNumberFormat="1" applyFont="1" applyFill="1" applyBorder="1" applyAlignment="1">
      <alignment horizontal="center" vertical="center" wrapText="1"/>
    </xf>
    <xf numFmtId="0" fontId="70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70" fillId="0" borderId="0" xfId="136" applyNumberFormat="1" applyFont="1" applyFill="1" applyAlignment="1" applyProtection="1">
      <alignment horizontal="center" vertical="center" wrapText="1"/>
      <protection locked="0"/>
    </xf>
    <xf numFmtId="0" fontId="71" fillId="0" borderId="0" xfId="136" applyFont="1" applyFill="1" applyAlignment="1" applyProtection="1">
      <alignment horizontal="center" vertical="center" wrapText="1"/>
      <protection locked="0"/>
    </xf>
    <xf numFmtId="49" fontId="70" fillId="0" borderId="8" xfId="136" applyNumberFormat="1" applyFont="1" applyFill="1" applyBorder="1" applyAlignment="1" applyProtection="1">
      <alignment horizontal="center" vertical="center" wrapText="1"/>
      <protection locked="0"/>
    </xf>
    <xf numFmtId="49" fontId="70" fillId="0" borderId="14" xfId="136" applyNumberFormat="1" applyFont="1" applyFill="1" applyBorder="1" applyAlignment="1" applyProtection="1">
      <alignment horizontal="center" vertical="center" wrapText="1"/>
      <protection locked="0"/>
    </xf>
    <xf numFmtId="0" fontId="70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70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70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70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70" fillId="0" borderId="1" xfId="19" applyNumberFormat="1" applyFont="1" applyFill="1" applyBorder="1" applyAlignment="1" applyProtection="1">
      <alignment horizontal="center" vertical="center" wrapText="1"/>
      <protection locked="0"/>
    </xf>
    <xf numFmtId="177" fontId="70" fillId="0" borderId="4" xfId="136" applyNumberFormat="1" applyFont="1" applyFill="1" applyBorder="1" applyAlignment="1" applyProtection="1">
      <alignment horizontal="center" vertical="center" wrapText="1"/>
      <protection locked="0"/>
    </xf>
    <xf numFmtId="177" fontId="70" fillId="0" borderId="3" xfId="136" applyNumberFormat="1" applyFont="1" applyFill="1" applyBorder="1" applyAlignment="1" applyProtection="1">
      <alignment horizontal="center" vertical="center" wrapText="1"/>
      <protection locked="0"/>
    </xf>
    <xf numFmtId="181" fontId="70" fillId="0" borderId="4" xfId="136" applyNumberFormat="1" applyFont="1" applyFill="1" applyBorder="1" applyAlignment="1" applyProtection="1">
      <alignment horizontal="center" vertical="center" wrapText="1"/>
      <protection locked="0"/>
    </xf>
    <xf numFmtId="181" fontId="70" fillId="0" borderId="3" xfId="136" applyNumberFormat="1" applyFont="1" applyFill="1" applyBorder="1" applyAlignment="1" applyProtection="1">
      <alignment horizontal="center" vertical="center" wrapText="1"/>
      <protection locked="0"/>
    </xf>
    <xf numFmtId="192" fontId="70" fillId="0" borderId="4" xfId="136" applyNumberFormat="1" applyFont="1" applyFill="1" applyBorder="1" applyAlignment="1" applyProtection="1">
      <alignment horizontal="center" vertical="center" wrapText="1"/>
      <protection locked="0"/>
    </xf>
    <xf numFmtId="192" fontId="70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9" fillId="6" borderId="4" xfId="136" applyFont="1" applyFill="1" applyBorder="1" applyAlignment="1" applyProtection="1">
      <alignment horizontal="center" vertical="center" wrapText="1"/>
      <protection locked="0"/>
    </xf>
    <xf numFmtId="0" fontId="9" fillId="6" borderId="3" xfId="136" applyFont="1" applyFill="1" applyBorder="1" applyAlignment="1" applyProtection="1">
      <alignment horizontal="center" vertical="center" wrapText="1"/>
      <protection locked="0"/>
    </xf>
    <xf numFmtId="186" fontId="9" fillId="5" borderId="1" xfId="0" applyNumberFormat="1" applyFont="1" applyFill="1" applyBorder="1" applyAlignment="1">
      <alignment horizontal="center" vertical="center" wrapText="1"/>
    </xf>
    <xf numFmtId="0" fontId="29" fillId="6" borderId="4" xfId="136" applyNumberFormat="1" applyFont="1" applyFill="1" applyBorder="1" applyAlignment="1" applyProtection="1">
      <alignment horizontal="center" vertical="center" wrapText="1"/>
      <protection locked="0"/>
    </xf>
    <xf numFmtId="0" fontId="29" fillId="6" borderId="3" xfId="136" applyNumberFormat="1" applyFont="1" applyFill="1" applyBorder="1" applyAlignment="1" applyProtection="1">
      <alignment horizontal="center" vertical="center" wrapText="1"/>
      <protection locked="0"/>
    </xf>
    <xf numFmtId="185" fontId="9" fillId="6" borderId="4" xfId="136" applyNumberFormat="1" applyFont="1" applyFill="1" applyBorder="1" applyAlignment="1" applyProtection="1">
      <alignment horizontal="center" vertical="center" wrapText="1"/>
      <protection locked="0"/>
    </xf>
    <xf numFmtId="185" fontId="9" fillId="6" borderId="3" xfId="136" applyNumberFormat="1" applyFont="1" applyFill="1" applyBorder="1" applyAlignment="1" applyProtection="1">
      <alignment horizontal="center" vertical="center" wrapText="1"/>
      <protection locked="0"/>
    </xf>
    <xf numFmtId="182" fontId="9" fillId="6" borderId="4" xfId="136" applyNumberFormat="1" applyFont="1" applyFill="1" applyBorder="1" applyAlignment="1" applyProtection="1">
      <alignment horizontal="center" vertical="center" wrapText="1"/>
      <protection locked="0"/>
    </xf>
    <xf numFmtId="182" fontId="9" fillId="6" borderId="3" xfId="136" applyNumberFormat="1" applyFont="1" applyFill="1" applyBorder="1" applyAlignment="1" applyProtection="1">
      <alignment horizontal="center" vertical="center" wrapText="1"/>
      <protection locked="0"/>
    </xf>
    <xf numFmtId="0" fontId="43" fillId="0" borderId="1" xfId="136" applyFont="1" applyFill="1" applyBorder="1" applyAlignment="1" applyProtection="1">
      <alignment horizontal="left" vertical="center"/>
      <protection locked="0"/>
    </xf>
    <xf numFmtId="0" fontId="64" fillId="0" borderId="6" xfId="136" applyNumberFormat="1" applyFont="1" applyFill="1" applyBorder="1" applyAlignment="1" applyProtection="1">
      <alignment horizontal="center" vertical="center" wrapText="1"/>
      <protection locked="0"/>
    </xf>
    <xf numFmtId="0" fontId="64" fillId="0" borderId="7" xfId="136" applyNumberFormat="1" applyFont="1" applyFill="1" applyBorder="1" applyAlignment="1" applyProtection="1">
      <alignment horizontal="center" vertical="center" wrapText="1"/>
      <protection locked="0"/>
    </xf>
    <xf numFmtId="180" fontId="64" fillId="0" borderId="7" xfId="136" applyNumberFormat="1" applyFont="1" applyFill="1" applyBorder="1" applyAlignment="1" applyProtection="1">
      <alignment horizontal="center" vertical="center" wrapText="1"/>
      <protection locked="0"/>
    </xf>
    <xf numFmtId="186" fontId="64" fillId="0" borderId="7" xfId="136" applyNumberFormat="1" applyFont="1" applyFill="1" applyBorder="1" applyAlignment="1" applyProtection="1">
      <alignment horizontal="center" vertical="center" wrapText="1"/>
      <protection locked="0"/>
    </xf>
    <xf numFmtId="10" fontId="64" fillId="0" borderId="7" xfId="136" applyNumberFormat="1" applyFont="1" applyFill="1" applyBorder="1" applyAlignment="1" applyProtection="1">
      <alignment horizontal="center" vertical="center" wrapText="1"/>
      <protection locked="0"/>
    </xf>
    <xf numFmtId="0" fontId="64" fillId="0" borderId="13" xfId="136" applyNumberFormat="1" applyFont="1" applyFill="1" applyBorder="1" applyAlignment="1" applyProtection="1">
      <alignment horizontal="center" vertical="center" wrapText="1"/>
      <protection locked="0"/>
    </xf>
    <xf numFmtId="0" fontId="64" fillId="0" borderId="0" xfId="136" applyNumberFormat="1" applyFont="1" applyFill="1" applyAlignment="1" applyProtection="1">
      <alignment horizontal="center" vertical="center" wrapText="1"/>
      <protection locked="0"/>
    </xf>
    <xf numFmtId="180" fontId="64" fillId="0" borderId="0" xfId="136" applyNumberFormat="1" applyFont="1" applyFill="1" applyAlignment="1" applyProtection="1">
      <alignment horizontal="center" vertical="center" wrapText="1"/>
      <protection locked="0"/>
    </xf>
    <xf numFmtId="186" fontId="64" fillId="0" borderId="0" xfId="136" applyNumberFormat="1" applyFont="1" applyFill="1" applyAlignment="1" applyProtection="1">
      <alignment horizontal="center" vertical="center" wrapText="1"/>
      <protection locked="0"/>
    </xf>
    <xf numFmtId="10" fontId="64" fillId="0" borderId="0" xfId="136" applyNumberFormat="1" applyFont="1" applyFill="1" applyAlignment="1" applyProtection="1">
      <alignment horizontal="center" vertical="center" wrapText="1"/>
      <protection locked="0"/>
    </xf>
    <xf numFmtId="0" fontId="64" fillId="0" borderId="12" xfId="136" applyNumberFormat="1" applyFont="1" applyFill="1" applyBorder="1" applyAlignment="1" applyProtection="1">
      <alignment horizontal="center" vertical="center" wrapText="1"/>
      <protection locked="0"/>
    </xf>
    <xf numFmtId="0" fontId="64" fillId="0" borderId="9" xfId="136" applyNumberFormat="1" applyFont="1" applyFill="1" applyBorder="1" applyAlignment="1" applyProtection="1">
      <alignment horizontal="center" vertical="center" wrapText="1"/>
      <protection locked="0"/>
    </xf>
    <xf numFmtId="180" fontId="64" fillId="0" borderId="9" xfId="136" applyNumberFormat="1" applyFont="1" applyFill="1" applyBorder="1" applyAlignment="1" applyProtection="1">
      <alignment horizontal="center" vertical="center" wrapText="1"/>
      <protection locked="0"/>
    </xf>
    <xf numFmtId="186" fontId="64" fillId="0" borderId="9" xfId="136" applyNumberFormat="1" applyFont="1" applyFill="1" applyBorder="1" applyAlignment="1" applyProtection="1">
      <alignment horizontal="center" vertical="center" wrapText="1"/>
      <protection locked="0"/>
    </xf>
    <xf numFmtId="10" fontId="64" fillId="0" borderId="9" xfId="136" applyNumberFormat="1" applyFont="1" applyFill="1" applyBorder="1" applyAlignment="1" applyProtection="1">
      <alignment horizontal="center" vertical="center" wrapText="1"/>
      <protection locked="0"/>
    </xf>
    <xf numFmtId="0" fontId="73" fillId="6" borderId="4" xfId="136" applyNumberFormat="1" applyFont="1" applyFill="1" applyBorder="1" applyAlignment="1" applyProtection="1">
      <alignment horizontal="center" vertical="center" wrapText="1"/>
      <protection locked="0"/>
    </xf>
    <xf numFmtId="0" fontId="73" fillId="6" borderId="3" xfId="136" applyNumberFormat="1" applyFont="1" applyFill="1" applyBorder="1" applyAlignment="1" applyProtection="1">
      <alignment horizontal="center" vertical="center" wrapText="1"/>
      <protection locked="0"/>
    </xf>
    <xf numFmtId="182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181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0" fontId="17" fillId="0" borderId="10" xfId="136" applyFont="1" applyFill="1" applyBorder="1" applyAlignment="1" applyProtection="1">
      <alignment horizontal="left" vertical="center" wrapText="1"/>
      <protection locked="0"/>
    </xf>
    <xf numFmtId="0" fontId="17" fillId="0" borderId="11" xfId="136" applyFont="1" applyFill="1" applyBorder="1" applyAlignment="1" applyProtection="1">
      <alignment horizontal="left" vertical="center" wrapText="1"/>
      <protection locked="0"/>
    </xf>
    <xf numFmtId="0" fontId="17" fillId="0" borderId="5" xfId="136" applyFont="1" applyFill="1" applyBorder="1" applyAlignment="1" applyProtection="1">
      <alignment horizontal="left" vertical="center" wrapText="1"/>
      <protection locked="0"/>
    </xf>
    <xf numFmtId="0" fontId="28" fillId="0" borderId="1" xfId="136" applyFont="1" applyFill="1" applyBorder="1" applyAlignment="1" applyProtection="1">
      <alignment horizontal="left" vertical="center"/>
      <protection locked="0"/>
    </xf>
    <xf numFmtId="0" fontId="3" fillId="0" borderId="1" xfId="136" applyFont="1" applyFill="1" applyBorder="1" applyAlignment="1" applyProtection="1">
      <alignment horizontal="left" vertical="center"/>
      <protection locked="0"/>
    </xf>
    <xf numFmtId="0" fontId="3" fillId="0" borderId="1" xfId="136" applyFont="1" applyFill="1" applyBorder="1" applyAlignment="1" applyProtection="1">
      <alignment horizontal="left" vertical="center" wrapText="1"/>
      <protection locked="0"/>
    </xf>
    <xf numFmtId="0" fontId="5" fillId="0" borderId="1" xfId="136" applyNumberFormat="1" applyFont="1" applyFill="1" applyBorder="1" applyAlignment="1" applyProtection="1">
      <alignment horizontal="center" vertical="center" wrapText="1"/>
      <protection locked="0"/>
    </xf>
    <xf numFmtId="182" fontId="5" fillId="0" borderId="1" xfId="136" applyNumberFormat="1" applyFont="1" applyFill="1" applyBorder="1" applyAlignment="1" applyProtection="1">
      <alignment horizontal="center" vertical="center" wrapText="1"/>
      <protection locked="0"/>
    </xf>
    <xf numFmtId="181" fontId="5" fillId="0" borderId="1" xfId="136" applyNumberFormat="1" applyFont="1" applyFill="1" applyBorder="1" applyAlignment="1" applyProtection="1">
      <alignment horizontal="center" vertical="center" wrapText="1"/>
      <protection locked="0"/>
    </xf>
    <xf numFmtId="181" fontId="34" fillId="5" borderId="11" xfId="0" applyNumberFormat="1" applyFont="1" applyFill="1" applyBorder="1" applyAlignment="1">
      <alignment horizontal="center" vertical="center" wrapText="1"/>
    </xf>
    <xf numFmtId="181" fontId="34" fillId="5" borderId="5" xfId="0" applyNumberFormat="1" applyFont="1" applyFill="1" applyBorder="1" applyAlignment="1">
      <alignment horizontal="center" vertical="center" wrapText="1"/>
    </xf>
    <xf numFmtId="0" fontId="9" fillId="0" borderId="4" xfId="439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439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439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439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439" applyNumberFormat="1" applyFont="1" applyFill="1" applyBorder="1" applyAlignment="1" applyProtection="1">
      <alignment horizontal="center" vertical="center" wrapText="1"/>
      <protection locked="0"/>
    </xf>
    <xf numFmtId="182" fontId="9" fillId="0" borderId="4" xfId="136" applyNumberFormat="1" applyFont="1" applyFill="1" applyBorder="1" applyAlignment="1" applyProtection="1">
      <alignment horizontal="center" vertical="center" wrapText="1"/>
      <protection locked="0"/>
    </xf>
    <xf numFmtId="182" fontId="9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34" fillId="5" borderId="1" xfId="0" applyFont="1" applyFill="1" applyBorder="1" applyAlignment="1">
      <alignment horizontal="center" vertical="center" wrapText="1"/>
    </xf>
    <xf numFmtId="0" fontId="34" fillId="5" borderId="6" xfId="0" applyFont="1" applyFill="1" applyBorder="1" applyAlignment="1">
      <alignment horizontal="center" vertical="center" wrapText="1"/>
    </xf>
    <xf numFmtId="0" fontId="34" fillId="5" borderId="12" xfId="0" applyFont="1" applyFill="1" applyBorder="1" applyAlignment="1">
      <alignment horizontal="center" vertical="center" wrapText="1"/>
    </xf>
    <xf numFmtId="182" fontId="34" fillId="5" borderId="1" xfId="0" applyNumberFormat="1" applyFont="1" applyFill="1" applyBorder="1" applyAlignment="1">
      <alignment horizontal="center" vertical="center" wrapText="1"/>
    </xf>
    <xf numFmtId="10" fontId="34" fillId="5" borderId="1" xfId="0" applyNumberFormat="1" applyFont="1" applyFill="1" applyBorder="1" applyAlignment="1">
      <alignment horizontal="center" vertical="center" wrapText="1"/>
    </xf>
    <xf numFmtId="181" fontId="34" fillId="5" borderId="1" xfId="0" applyNumberFormat="1" applyFont="1" applyFill="1" applyBorder="1" applyAlignment="1">
      <alignment horizontal="center" vertical="center" wrapText="1"/>
    </xf>
    <xf numFmtId="0" fontId="2" fillId="6" borderId="3" xfId="136" applyFont="1" applyFill="1" applyBorder="1" applyAlignment="1" applyProtection="1">
      <alignment horizontal="center" vertical="center" wrapText="1"/>
      <protection locked="0"/>
    </xf>
    <xf numFmtId="0" fontId="9" fillId="6" borderId="4" xfId="136" applyNumberFormat="1" applyFont="1" applyFill="1" applyBorder="1" applyAlignment="1" applyProtection="1">
      <alignment horizontal="center" vertical="center" wrapText="1"/>
      <protection locked="0"/>
    </xf>
    <xf numFmtId="0" fontId="9" fillId="6" borderId="3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4" xfId="439" applyFont="1" applyFill="1" applyBorder="1" applyAlignment="1" applyProtection="1">
      <alignment horizontal="center" vertical="center" wrapText="1" shrinkToFit="1"/>
      <protection locked="0"/>
    </xf>
    <xf numFmtId="0" fontId="2" fillId="0" borderId="3" xfId="439" applyFont="1" applyFill="1" applyBorder="1" applyAlignment="1" applyProtection="1">
      <alignment horizontal="center" vertical="center" wrapText="1" shrinkToFit="1"/>
      <protection locked="0"/>
    </xf>
    <xf numFmtId="186" fontId="12" fillId="0" borderId="10" xfId="0" applyNumberFormat="1" applyFont="1" applyFill="1" applyBorder="1" applyAlignment="1">
      <alignment horizontal="center" vertical="center" wrapText="1"/>
    </xf>
    <xf numFmtId="186" fontId="12" fillId="0" borderId="11" xfId="0" applyNumberFormat="1" applyFont="1" applyFill="1" applyBorder="1" applyAlignment="1">
      <alignment horizontal="center" vertical="center" wrapText="1"/>
    </xf>
    <xf numFmtId="186" fontId="12" fillId="0" borderId="5" xfId="0" applyNumberFormat="1" applyFont="1" applyFill="1" applyBorder="1" applyAlignment="1">
      <alignment horizontal="center" vertical="center" wrapText="1"/>
    </xf>
    <xf numFmtId="0" fontId="25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64" fillId="0" borderId="8" xfId="136" applyNumberFormat="1" applyFont="1" applyFill="1" applyBorder="1" applyAlignment="1" applyProtection="1">
      <alignment horizontal="center" vertical="center" wrapText="1"/>
      <protection locked="0"/>
    </xf>
    <xf numFmtId="0" fontId="64" fillId="0" borderId="15" xfId="136" applyNumberFormat="1" applyFont="1" applyFill="1" applyBorder="1" applyAlignment="1" applyProtection="1">
      <alignment horizontal="center" vertical="center" wrapText="1"/>
      <protection locked="0"/>
    </xf>
    <xf numFmtId="0" fontId="64" fillId="0" borderId="14" xfId="136" applyNumberFormat="1" applyFont="1" applyFill="1" applyBorder="1" applyAlignment="1" applyProtection="1">
      <alignment horizontal="center" vertical="center" wrapText="1"/>
      <protection locked="0"/>
    </xf>
    <xf numFmtId="0" fontId="37" fillId="0" borderId="4" xfId="0" applyFont="1" applyFill="1" applyBorder="1" applyAlignment="1">
      <alignment horizontal="center" vertical="center" wrapText="1"/>
    </xf>
    <xf numFmtId="0" fontId="37" fillId="0" borderId="3" xfId="0" applyFont="1" applyFill="1" applyBorder="1" applyAlignment="1">
      <alignment horizontal="center" vertical="center" wrapText="1"/>
    </xf>
    <xf numFmtId="0" fontId="34" fillId="0" borderId="1" xfId="0" applyFont="1" applyFill="1" applyBorder="1" applyAlignment="1">
      <alignment horizontal="center" vertical="center" wrapText="1"/>
    </xf>
    <xf numFmtId="186" fontId="34" fillId="0" borderId="1" xfId="0" applyNumberFormat="1" applyFont="1" applyFill="1" applyBorder="1" applyAlignment="1">
      <alignment horizontal="center" vertical="center" wrapText="1"/>
    </xf>
    <xf numFmtId="10" fontId="34" fillId="0" borderId="1" xfId="0" applyNumberFormat="1" applyFont="1" applyFill="1" applyBorder="1" applyAlignment="1">
      <alignment horizontal="center" vertical="center" wrapText="1"/>
    </xf>
    <xf numFmtId="181" fontId="34" fillId="0" borderId="1" xfId="0" applyNumberFormat="1" applyFont="1" applyFill="1" applyBorder="1" applyAlignment="1">
      <alignment horizontal="center" vertical="center" wrapText="1"/>
    </xf>
    <xf numFmtId="182" fontId="34" fillId="0" borderId="1" xfId="0" applyNumberFormat="1" applyFont="1" applyFill="1" applyBorder="1" applyAlignment="1">
      <alignment horizontal="center" vertical="center" wrapText="1"/>
    </xf>
    <xf numFmtId="0" fontId="34" fillId="0" borderId="1" xfId="136" applyFont="1" applyFill="1" applyBorder="1" applyAlignment="1" applyProtection="1">
      <alignment horizontal="center" vertical="center" wrapText="1"/>
      <protection locked="0"/>
    </xf>
    <xf numFmtId="182" fontId="34" fillId="6" borderId="1" xfId="136" applyNumberFormat="1" applyFont="1" applyFill="1" applyBorder="1" applyAlignment="1" applyProtection="1">
      <alignment horizontal="center" vertical="center" wrapText="1"/>
      <protection locked="0"/>
    </xf>
    <xf numFmtId="185" fontId="34" fillId="6" borderId="1" xfId="136" applyNumberFormat="1" applyFont="1" applyFill="1" applyBorder="1" applyAlignment="1" applyProtection="1">
      <alignment horizontal="center" vertical="center" wrapText="1"/>
      <protection locked="0"/>
    </xf>
    <xf numFmtId="184" fontId="34" fillId="6" borderId="1" xfId="136" applyNumberFormat="1" applyFont="1" applyFill="1" applyBorder="1" applyAlignment="1" applyProtection="1">
      <alignment horizontal="center" vertical="center" wrapText="1"/>
      <protection locked="0"/>
    </xf>
    <xf numFmtId="0" fontId="63" fillId="6" borderId="1" xfId="136" applyNumberFormat="1" applyFont="1" applyFill="1" applyBorder="1" applyAlignment="1" applyProtection="1">
      <alignment horizontal="center" vertical="center" wrapText="1"/>
      <protection locked="0"/>
    </xf>
    <xf numFmtId="0" fontId="34" fillId="6" borderId="1" xfId="136" applyNumberFormat="1" applyFont="1" applyFill="1" applyBorder="1" applyAlignment="1" applyProtection="1">
      <alignment horizontal="center" vertical="center" wrapText="1"/>
      <protection locked="0"/>
    </xf>
    <xf numFmtId="0" fontId="0" fillId="0" borderId="4" xfId="643" applyFont="1" applyFill="1" applyBorder="1" applyAlignment="1">
      <alignment horizontal="center" vertical="center"/>
    </xf>
    <xf numFmtId="0" fontId="0" fillId="0" borderId="3" xfId="643" applyFont="1" applyFill="1" applyBorder="1" applyAlignment="1">
      <alignment horizontal="center" vertical="center"/>
    </xf>
    <xf numFmtId="182" fontId="34" fillId="0" borderId="1" xfId="136" applyNumberFormat="1" applyFont="1" applyFill="1" applyBorder="1" applyAlignment="1" applyProtection="1">
      <alignment horizontal="center" vertical="center" wrapText="1"/>
      <protection locked="0"/>
    </xf>
    <xf numFmtId="185" fontId="34" fillId="0" borderId="1" xfId="136" applyNumberFormat="1" applyFont="1" applyFill="1" applyBorder="1" applyAlignment="1" applyProtection="1">
      <alignment horizontal="center" vertical="center" wrapText="1"/>
      <protection locked="0"/>
    </xf>
    <xf numFmtId="184" fontId="34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63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4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57" fillId="0" borderId="1" xfId="420" applyFont="1" applyFill="1" applyBorder="1" applyAlignment="1">
      <alignment horizontal="left" vertical="center" wrapText="1"/>
    </xf>
    <xf numFmtId="0" fontId="58" fillId="8" borderId="10" xfId="38" applyFont="1" applyFill="1" applyBorder="1" applyAlignment="1">
      <alignment horizontal="center" vertical="center"/>
    </xf>
    <xf numFmtId="0" fontId="58" fillId="8" borderId="11" xfId="38" applyFont="1" applyFill="1" applyBorder="1" applyAlignment="1">
      <alignment horizontal="center" vertical="center"/>
    </xf>
    <xf numFmtId="0" fontId="58" fillId="8" borderId="5" xfId="38" applyFont="1" applyFill="1" applyBorder="1" applyAlignment="1">
      <alignment horizontal="center" vertical="center"/>
    </xf>
    <xf numFmtId="0" fontId="59" fillId="0" borderId="1" xfId="420" applyFont="1" applyFill="1" applyBorder="1" applyAlignment="1">
      <alignment horizontal="center" vertical="center"/>
    </xf>
    <xf numFmtId="0" fontId="59" fillId="0" borderId="1" xfId="420" applyFont="1" applyFill="1" applyBorder="1" applyAlignment="1">
      <alignment horizontal="left" vertical="center" wrapText="1"/>
    </xf>
    <xf numFmtId="0" fontId="58" fillId="0" borderId="1" xfId="38" applyFont="1" applyFill="1" applyBorder="1" applyAlignment="1">
      <alignment horizontal="center" vertical="center"/>
    </xf>
    <xf numFmtId="0" fontId="58" fillId="0" borderId="10" xfId="38" applyFont="1" applyFill="1" applyBorder="1" applyAlignment="1">
      <alignment horizontal="center" vertical="center"/>
    </xf>
    <xf numFmtId="0" fontId="58" fillId="0" borderId="11" xfId="38" applyFont="1" applyFill="1" applyBorder="1" applyAlignment="1">
      <alignment horizontal="center" vertical="center"/>
    </xf>
    <xf numFmtId="0" fontId="58" fillId="0" borderId="5" xfId="38" applyFont="1" applyFill="1" applyBorder="1" applyAlignment="1">
      <alignment horizontal="center" vertical="center"/>
    </xf>
    <xf numFmtId="0" fontId="59" fillId="8" borderId="1" xfId="420" applyFont="1" applyFill="1" applyBorder="1" applyAlignment="1">
      <alignment horizontal="center" vertical="center"/>
    </xf>
    <xf numFmtId="0" fontId="59" fillId="8" borderId="1" xfId="420" applyFont="1" applyFill="1" applyBorder="1" applyAlignment="1">
      <alignment horizontal="left" vertical="center" wrapText="1"/>
    </xf>
    <xf numFmtId="0" fontId="58" fillId="8" borderId="1" xfId="38" applyFont="1" applyFill="1" applyBorder="1" applyAlignment="1">
      <alignment horizontal="center" vertical="center"/>
    </xf>
    <xf numFmtId="0" fontId="57" fillId="0" borderId="34" xfId="420" applyFont="1" applyFill="1" applyBorder="1" applyAlignment="1">
      <alignment horizontal="center" vertical="center"/>
    </xf>
    <xf numFmtId="0" fontId="57" fillId="0" borderId="34" xfId="420" applyFont="1" applyFill="1" applyBorder="1" applyAlignment="1">
      <alignment horizontal="left" vertical="center" wrapText="1"/>
    </xf>
    <xf numFmtId="0" fontId="8" fillId="0" borderId="34" xfId="38" applyFont="1" applyFill="1" applyBorder="1" applyAlignment="1">
      <alignment horizontal="center" vertical="center"/>
    </xf>
    <xf numFmtId="0" fontId="8" fillId="0" borderId="2" xfId="38" applyFont="1" applyFill="1" applyBorder="1" applyAlignment="1">
      <alignment horizontal="center" vertical="center"/>
    </xf>
    <xf numFmtId="0" fontId="8" fillId="0" borderId="35" xfId="38" applyFont="1" applyFill="1" applyBorder="1" applyAlignment="1">
      <alignment horizontal="center" vertical="center"/>
    </xf>
    <xf numFmtId="0" fontId="8" fillId="0" borderId="36" xfId="38" applyFont="1" applyFill="1" applyBorder="1" applyAlignment="1">
      <alignment horizontal="center" vertical="center"/>
    </xf>
    <xf numFmtId="0" fontId="8" fillId="0" borderId="37" xfId="38" applyFont="1" applyFill="1" applyBorder="1" applyAlignment="1">
      <alignment horizontal="center" vertical="center"/>
    </xf>
    <xf numFmtId="0" fontId="71" fillId="8" borderId="1" xfId="0" applyNumberFormat="1" applyFont="1" applyFill="1" applyBorder="1" applyAlignment="1">
      <alignment horizontal="center" vertical="center" wrapText="1"/>
    </xf>
    <xf numFmtId="0" fontId="42" fillId="0" borderId="4" xfId="19" applyFont="1" applyFill="1" applyBorder="1" applyAlignment="1" applyProtection="1">
      <alignment horizontal="center" vertical="center" wrapText="1" shrinkToFit="1"/>
      <protection locked="0"/>
    </xf>
    <xf numFmtId="0" fontId="42" fillId="0" borderId="3" xfId="19" applyFont="1" applyFill="1" applyBorder="1" applyAlignment="1" applyProtection="1">
      <alignment horizontal="center" vertical="center" wrapText="1" shrinkToFit="1"/>
      <protection locked="0"/>
    </xf>
    <xf numFmtId="0" fontId="42" fillId="35" borderId="4" xfId="136" applyNumberFormat="1" applyFont="1" applyFill="1" applyBorder="1" applyAlignment="1" applyProtection="1">
      <alignment horizontal="center" vertical="center" wrapText="1"/>
      <protection locked="0"/>
    </xf>
    <xf numFmtId="0" fontId="42" fillId="35" borderId="3" xfId="136" applyNumberFormat="1" applyFont="1" applyFill="1" applyBorder="1" applyAlignment="1" applyProtection="1">
      <alignment horizontal="center" vertical="center" wrapText="1"/>
      <protection locked="0"/>
    </xf>
    <xf numFmtId="0" fontId="71" fillId="0" borderId="1" xfId="0" applyNumberFormat="1" applyFont="1" applyFill="1" applyBorder="1" applyAlignment="1">
      <alignment horizontal="center" vertical="center" wrapText="1"/>
    </xf>
    <xf numFmtId="0" fontId="42" fillId="35" borderId="1" xfId="136" applyNumberFormat="1" applyFont="1" applyFill="1" applyBorder="1" applyAlignment="1" applyProtection="1">
      <alignment horizontal="center" vertical="center" wrapText="1"/>
      <protection locked="0"/>
    </xf>
    <xf numFmtId="43" fontId="42" fillId="35" borderId="1" xfId="14" applyFont="1" applyFill="1" applyBorder="1" applyAlignment="1" applyProtection="1">
      <alignment horizontal="center" vertical="center" wrapText="1"/>
      <protection locked="0"/>
    </xf>
    <xf numFmtId="43" fontId="42" fillId="35" borderId="4" xfId="14" applyFont="1" applyFill="1" applyBorder="1" applyAlignment="1" applyProtection="1">
      <alignment horizontal="center" vertical="center" wrapText="1"/>
      <protection locked="0"/>
    </xf>
    <xf numFmtId="0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186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28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44" fillId="0" borderId="6" xfId="136" applyNumberFormat="1" applyFont="1" applyFill="1" applyBorder="1" applyAlignment="1" applyProtection="1">
      <alignment horizontal="center" vertical="center" wrapText="1"/>
      <protection locked="0"/>
    </xf>
    <xf numFmtId="0" fontId="44" fillId="0" borderId="7" xfId="136" applyNumberFormat="1" applyFont="1" applyFill="1" applyBorder="1" applyAlignment="1" applyProtection="1">
      <alignment horizontal="center" vertical="center" wrapText="1"/>
      <protection locked="0"/>
    </xf>
    <xf numFmtId="186" fontId="44" fillId="0" borderId="7" xfId="136" applyNumberFormat="1" applyFont="1" applyFill="1" applyBorder="1" applyAlignment="1" applyProtection="1">
      <alignment horizontal="center" vertical="center" wrapText="1"/>
      <protection locked="0"/>
    </xf>
    <xf numFmtId="10" fontId="44" fillId="0" borderId="7" xfId="136" applyNumberFormat="1" applyFont="1" applyFill="1" applyBorder="1" applyAlignment="1" applyProtection="1">
      <alignment horizontal="center" vertical="center" wrapText="1"/>
      <protection locked="0"/>
    </xf>
    <xf numFmtId="0" fontId="44" fillId="0" borderId="13" xfId="136" applyNumberFormat="1" applyFont="1" applyFill="1" applyBorder="1" applyAlignment="1" applyProtection="1">
      <alignment horizontal="center" vertical="center" wrapText="1"/>
      <protection locked="0"/>
    </xf>
    <xf numFmtId="0" fontId="44" fillId="0" borderId="0" xfId="136" applyNumberFormat="1" applyFont="1" applyFill="1" applyAlignment="1" applyProtection="1">
      <alignment horizontal="center" vertical="center" wrapText="1"/>
      <protection locked="0"/>
    </xf>
    <xf numFmtId="186" fontId="44" fillId="0" borderId="0" xfId="136" applyNumberFormat="1" applyFont="1" applyFill="1" applyAlignment="1" applyProtection="1">
      <alignment horizontal="center" vertical="center" wrapText="1"/>
      <protection locked="0"/>
    </xf>
    <xf numFmtId="10" fontId="44" fillId="0" borderId="0" xfId="136" applyNumberFormat="1" applyFont="1" applyFill="1" applyAlignment="1" applyProtection="1">
      <alignment horizontal="center" vertical="center" wrapText="1"/>
      <protection locked="0"/>
    </xf>
    <xf numFmtId="0" fontId="44" fillId="0" borderId="12" xfId="136" applyNumberFormat="1" applyFont="1" applyFill="1" applyBorder="1" applyAlignment="1" applyProtection="1">
      <alignment horizontal="center" vertical="center" wrapText="1"/>
      <protection locked="0"/>
    </xf>
    <xf numFmtId="0" fontId="44" fillId="0" borderId="9" xfId="136" applyNumberFormat="1" applyFont="1" applyFill="1" applyBorder="1" applyAlignment="1" applyProtection="1">
      <alignment horizontal="center" vertical="center" wrapText="1"/>
      <protection locked="0"/>
    </xf>
    <xf numFmtId="186" fontId="44" fillId="0" borderId="9" xfId="136" applyNumberFormat="1" applyFont="1" applyFill="1" applyBorder="1" applyAlignment="1" applyProtection="1">
      <alignment horizontal="center" vertical="center" wrapText="1"/>
      <protection locked="0"/>
    </xf>
    <xf numFmtId="10" fontId="44" fillId="0" borderId="9" xfId="136" applyNumberFormat="1" applyFont="1" applyFill="1" applyBorder="1" applyAlignment="1" applyProtection="1">
      <alignment horizontal="center" vertical="center" wrapText="1"/>
      <protection locked="0"/>
    </xf>
    <xf numFmtId="180" fontId="3" fillId="0" borderId="10" xfId="0" applyNumberFormat="1" applyFont="1" applyFill="1" applyBorder="1" applyAlignment="1">
      <alignment horizontal="center" vertical="center" wrapText="1"/>
    </xf>
    <xf numFmtId="181" fontId="3" fillId="0" borderId="11" xfId="0" applyNumberFormat="1" applyFont="1" applyFill="1" applyBorder="1" applyAlignment="1">
      <alignment horizontal="center" vertical="center" wrapText="1"/>
    </xf>
    <xf numFmtId="181" fontId="3" fillId="0" borderId="5" xfId="0" applyNumberFormat="1" applyFont="1" applyFill="1" applyBorder="1" applyAlignment="1">
      <alignment horizontal="center" vertical="center" wrapText="1"/>
    </xf>
    <xf numFmtId="0" fontId="42" fillId="0" borderId="1" xfId="19" applyNumberFormat="1" applyFont="1" applyFill="1" applyBorder="1" applyAlignment="1" applyProtection="1">
      <alignment horizontal="center" vertical="center" wrapText="1"/>
      <protection locked="0"/>
    </xf>
    <xf numFmtId="0" fontId="3" fillId="0" borderId="4" xfId="136" applyFont="1" applyFill="1" applyBorder="1" applyAlignment="1" applyProtection="1">
      <alignment horizontal="center" vertical="center" wrapText="1"/>
      <protection locked="0"/>
    </xf>
    <xf numFmtId="0" fontId="3" fillId="0" borderId="3" xfId="136" applyFont="1" applyFill="1" applyBorder="1" applyAlignment="1" applyProtection="1">
      <alignment horizontal="center" vertical="center" wrapText="1"/>
      <protection locked="0"/>
    </xf>
    <xf numFmtId="0" fontId="3" fillId="0" borderId="1" xfId="0" applyFont="1" applyFill="1" applyBorder="1" applyAlignment="1">
      <alignment horizontal="center" vertical="center" wrapText="1"/>
    </xf>
    <xf numFmtId="186" fontId="3" fillId="0" borderId="1" xfId="0" applyNumberFormat="1" applyFont="1" applyFill="1" applyBorder="1" applyAlignment="1">
      <alignment horizontal="center" vertical="center" wrapText="1"/>
    </xf>
    <xf numFmtId="10" fontId="3" fillId="0" borderId="1" xfId="0" applyNumberFormat="1" applyFont="1" applyFill="1" applyBorder="1" applyAlignment="1">
      <alignment horizontal="center" vertical="center" wrapText="1"/>
    </xf>
    <xf numFmtId="181" fontId="3" fillId="0" borderId="1" xfId="0" applyNumberFormat="1" applyFont="1" applyFill="1" applyBorder="1" applyAlignment="1">
      <alignment horizontal="center" vertical="center" wrapText="1"/>
    </xf>
    <xf numFmtId="182" fontId="3" fillId="0" borderId="1" xfId="0" applyNumberFormat="1" applyFont="1" applyFill="1" applyBorder="1" applyAlignment="1">
      <alignment horizontal="center" vertical="center" wrapText="1"/>
    </xf>
    <xf numFmtId="43" fontId="42" fillId="35" borderId="1" xfId="431" applyFont="1" applyFill="1" applyBorder="1" applyAlignment="1" applyProtection="1">
      <alignment horizontal="center" vertical="center" wrapText="1"/>
      <protection locked="0"/>
    </xf>
    <xf numFmtId="43" fontId="42" fillId="35" borderId="4" xfId="431" applyFont="1" applyFill="1" applyBorder="1" applyAlignment="1" applyProtection="1">
      <alignment horizontal="center" vertical="center" wrapText="1"/>
      <protection locked="0"/>
    </xf>
    <xf numFmtId="181" fontId="20" fillId="0" borderId="7" xfId="178" applyNumberFormat="1" applyFont="1" applyFill="1" applyBorder="1" applyAlignment="1">
      <alignment horizontal="center" vertical="center" wrapText="1"/>
    </xf>
    <xf numFmtId="181" fontId="20" fillId="0" borderId="8" xfId="178" applyNumberFormat="1" applyFont="1" applyFill="1" applyBorder="1" applyAlignment="1">
      <alignment horizontal="center" vertical="center" wrapText="1"/>
    </xf>
    <xf numFmtId="0" fontId="0" fillId="0" borderId="16" xfId="0" applyFill="1" applyBorder="1" applyAlignment="1" applyProtection="1">
      <alignment horizontal="center" vertical="center"/>
    </xf>
    <xf numFmtId="0" fontId="0" fillId="0" borderId="17" xfId="0" applyFill="1" applyBorder="1" applyAlignment="1" applyProtection="1">
      <alignment horizontal="center" vertical="center"/>
    </xf>
    <xf numFmtId="184" fontId="20" fillId="0" borderId="4" xfId="178" applyNumberFormat="1" applyFont="1" applyFill="1" applyBorder="1" applyAlignment="1">
      <alignment horizontal="center" vertical="center" wrapText="1"/>
    </xf>
    <xf numFmtId="184" fontId="20" fillId="0" borderId="3" xfId="178" applyNumberFormat="1" applyFont="1" applyFill="1" applyBorder="1" applyAlignment="1">
      <alignment horizontal="center" vertical="center" wrapText="1"/>
    </xf>
    <xf numFmtId="184" fontId="20" fillId="0" borderId="1" xfId="178" applyNumberFormat="1" applyFont="1" applyFill="1" applyBorder="1" applyAlignment="1">
      <alignment horizontal="center" vertical="center" wrapText="1"/>
    </xf>
    <xf numFmtId="186" fontId="20" fillId="0" borderId="4" xfId="178" applyNumberFormat="1" applyFont="1" applyFill="1" applyBorder="1" applyAlignment="1">
      <alignment horizontal="center" vertical="center" wrapText="1"/>
    </xf>
    <xf numFmtId="186" fontId="20" fillId="0" borderId="3" xfId="178" applyNumberFormat="1" applyFont="1" applyFill="1" applyBorder="1" applyAlignment="1">
      <alignment horizontal="center" vertical="center" wrapText="1"/>
    </xf>
    <xf numFmtId="10" fontId="20" fillId="0" borderId="4" xfId="178" applyNumberFormat="1" applyFont="1" applyFill="1" applyBorder="1" applyAlignment="1">
      <alignment horizontal="center" vertical="center" wrapText="1"/>
    </xf>
    <xf numFmtId="10" fontId="20" fillId="0" borderId="3" xfId="178" applyNumberFormat="1" applyFont="1" applyFill="1" applyBorder="1" applyAlignment="1">
      <alignment horizontal="center" vertical="center" wrapText="1"/>
    </xf>
    <xf numFmtId="182" fontId="20" fillId="0" borderId="4" xfId="178" applyNumberFormat="1" applyFont="1" applyFill="1" applyBorder="1" applyAlignment="1">
      <alignment horizontal="center" vertical="center" wrapText="1"/>
    </xf>
    <xf numFmtId="182" fontId="20" fillId="0" borderId="3" xfId="178" applyNumberFormat="1" applyFont="1" applyFill="1" applyBorder="1" applyAlignment="1">
      <alignment horizontal="center" vertical="center" wrapText="1"/>
    </xf>
    <xf numFmtId="0" fontId="22" fillId="0" borderId="1" xfId="136" applyFont="1" applyFill="1" applyBorder="1" applyAlignment="1" applyProtection="1">
      <alignment horizontal="center" vertical="center" wrapText="1"/>
      <protection locked="0"/>
    </xf>
    <xf numFmtId="0" fontId="22" fillId="0" borderId="4" xfId="136" applyFont="1" applyFill="1" applyBorder="1" applyAlignment="1" applyProtection="1">
      <alignment horizontal="center" vertical="center" wrapText="1"/>
      <protection locked="0"/>
    </xf>
    <xf numFmtId="0" fontId="22" fillId="0" borderId="3" xfId="136" applyFont="1" applyFill="1" applyBorder="1" applyAlignment="1" applyProtection="1">
      <alignment horizontal="center" vertical="center" wrapText="1"/>
      <protection locked="0"/>
    </xf>
    <xf numFmtId="185" fontId="22" fillId="0" borderId="4" xfId="136" applyNumberFormat="1" applyFont="1" applyFill="1" applyBorder="1" applyAlignment="1" applyProtection="1">
      <alignment horizontal="center" vertical="center" wrapText="1"/>
      <protection locked="0"/>
    </xf>
    <xf numFmtId="185" fontId="22" fillId="0" borderId="3" xfId="136" applyNumberFormat="1" applyFont="1" applyFill="1" applyBorder="1" applyAlignment="1" applyProtection="1">
      <alignment horizontal="center" vertical="center" wrapText="1"/>
      <protection locked="0"/>
    </xf>
    <xf numFmtId="184" fontId="22" fillId="0" borderId="4" xfId="136" applyNumberFormat="1" applyFont="1" applyFill="1" applyBorder="1" applyAlignment="1" applyProtection="1">
      <alignment horizontal="center" vertical="center" wrapText="1"/>
      <protection locked="0"/>
    </xf>
    <xf numFmtId="184" fontId="22" fillId="0" borderId="3" xfId="136" applyNumberFormat="1" applyFont="1" applyFill="1" applyBorder="1" applyAlignment="1" applyProtection="1">
      <alignment horizontal="center" vertical="center" wrapText="1"/>
      <protection locked="0"/>
    </xf>
    <xf numFmtId="10" fontId="22" fillId="0" borderId="4" xfId="136" applyNumberFormat="1" applyFont="1" applyFill="1" applyBorder="1" applyAlignment="1" applyProtection="1">
      <alignment horizontal="center" vertical="center" wrapText="1"/>
      <protection locked="0"/>
    </xf>
    <xf numFmtId="10" fontId="22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1" fillId="0" borderId="16" xfId="0" applyNumberFormat="1" applyFont="1" applyFill="1" applyBorder="1" applyAlignment="1">
      <alignment horizontal="center" vertical="center" wrapText="1"/>
    </xf>
    <xf numFmtId="0" fontId="1" fillId="0" borderId="17" xfId="0" applyNumberFormat="1" applyFont="1" applyFill="1" applyBorder="1" applyAlignment="1">
      <alignment horizontal="center" vertical="center" wrapText="1"/>
    </xf>
    <xf numFmtId="43" fontId="22" fillId="0" borderId="4" xfId="136" applyNumberFormat="1" applyFont="1" applyFill="1" applyBorder="1" applyAlignment="1" applyProtection="1">
      <alignment horizontal="center" vertical="center" wrapText="1"/>
      <protection locked="0"/>
    </xf>
    <xf numFmtId="43" fontId="22" fillId="0" borderId="3" xfId="136" applyNumberFormat="1" applyFont="1" applyFill="1" applyBorder="1" applyAlignment="1" applyProtection="1">
      <alignment horizontal="center" vertical="center" wrapText="1"/>
      <protection locked="0"/>
    </xf>
    <xf numFmtId="186" fontId="20" fillId="5" borderId="4" xfId="178" applyNumberFormat="1" applyFont="1" applyFill="1" applyBorder="1" applyAlignment="1">
      <alignment horizontal="center" vertical="center" wrapText="1"/>
    </xf>
    <xf numFmtId="186" fontId="20" fillId="5" borderId="3" xfId="178" applyNumberFormat="1" applyFont="1" applyFill="1" applyBorder="1" applyAlignment="1">
      <alignment horizontal="center" vertical="center" wrapText="1"/>
    </xf>
    <xf numFmtId="0" fontId="18" fillId="0" borderId="4" xfId="0" applyFont="1" applyFill="1" applyBorder="1" applyAlignment="1">
      <alignment horizontal="center" vertical="center" wrapText="1"/>
    </xf>
    <xf numFmtId="0" fontId="18" fillId="0" borderId="3" xfId="0" applyFont="1" applyFill="1" applyBorder="1" applyAlignment="1">
      <alignment horizontal="center" vertical="center" wrapText="1"/>
    </xf>
    <xf numFmtId="0" fontId="2" fillId="0" borderId="1" xfId="136" applyNumberFormat="1" applyFont="1" applyFill="1" applyBorder="1" applyAlignment="1" applyProtection="1">
      <alignment horizontal="center" vertical="center" wrapText="1"/>
      <protection locked="0"/>
    </xf>
    <xf numFmtId="181" fontId="2" fillId="0" borderId="1" xfId="136" applyNumberFormat="1" applyFont="1" applyFill="1" applyBorder="1" applyAlignment="1" applyProtection="1">
      <alignment horizontal="center" vertical="center" wrapText="1"/>
      <protection locked="0"/>
    </xf>
    <xf numFmtId="182" fontId="2" fillId="0" borderId="1" xfId="136" applyNumberFormat="1" applyFont="1" applyFill="1" applyBorder="1" applyAlignment="1" applyProtection="1">
      <alignment horizontal="right" vertical="center" wrapText="1"/>
      <protection locked="0"/>
    </xf>
    <xf numFmtId="183" fontId="2" fillId="0" borderId="1" xfId="136" applyNumberFormat="1" applyFont="1" applyFill="1" applyBorder="1" applyAlignment="1" applyProtection="1">
      <alignment horizontal="right" vertical="center" wrapText="1"/>
      <protection locked="0"/>
    </xf>
    <xf numFmtId="0" fontId="3" fillId="0" borderId="1" xfId="136" applyFont="1" applyFill="1" applyBorder="1" applyAlignment="1" applyProtection="1">
      <alignment horizontal="center" vertical="center"/>
      <protection locked="0"/>
    </xf>
    <xf numFmtId="0" fontId="28" fillId="0" borderId="1" xfId="136" applyFont="1" applyFill="1" applyBorder="1" applyAlignment="1" applyProtection="1">
      <alignment horizontal="left" vertical="center" wrapText="1"/>
      <protection locked="0"/>
    </xf>
    <xf numFmtId="0" fontId="3" fillId="0" borderId="1" xfId="136" applyFont="1" applyFill="1" applyBorder="1" applyAlignment="1" applyProtection="1">
      <alignment horizontal="center" vertical="center" wrapText="1"/>
      <protection locked="0"/>
    </xf>
    <xf numFmtId="0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181" fontId="34" fillId="0" borderId="10" xfId="0" applyNumberFormat="1" applyFont="1" applyFill="1" applyBorder="1" applyAlignment="1">
      <alignment horizontal="center" vertical="center" wrapText="1"/>
    </xf>
    <xf numFmtId="181" fontId="34" fillId="0" borderId="11" xfId="0" applyNumberFormat="1" applyFont="1" applyFill="1" applyBorder="1" applyAlignment="1">
      <alignment horizontal="center" vertical="center" wrapText="1"/>
    </xf>
    <xf numFmtId="181" fontId="34" fillId="0" borderId="5" xfId="0" applyNumberFormat="1" applyFont="1" applyFill="1" applyBorder="1" applyAlignment="1">
      <alignment horizontal="center" vertical="center" wrapText="1"/>
    </xf>
    <xf numFmtId="0" fontId="29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32" fillId="0" borderId="1" xfId="136" applyNumberFormat="1" applyFont="1" applyFill="1" applyBorder="1" applyAlignment="1" applyProtection="1">
      <alignment horizontal="center" vertical="center" wrapText="1"/>
      <protection locked="0"/>
    </xf>
    <xf numFmtId="49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49" fontId="29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29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29" fillId="0" borderId="1" xfId="462" applyNumberFormat="1" applyFont="1" applyFill="1" applyBorder="1" applyAlignment="1" applyProtection="1">
      <alignment horizontal="center" vertical="center" wrapText="1"/>
      <protection locked="0"/>
    </xf>
    <xf numFmtId="49" fontId="32" fillId="0" borderId="1" xfId="462" applyNumberFormat="1" applyFont="1" applyFill="1" applyBorder="1" applyAlignment="1" applyProtection="1">
      <alignment horizontal="center" vertical="center" wrapText="1"/>
      <protection locked="0"/>
    </xf>
    <xf numFmtId="0" fontId="29" fillId="0" borderId="1" xfId="136" applyFont="1" applyFill="1" applyBorder="1" applyAlignment="1" applyProtection="1">
      <alignment horizontal="center" vertical="center" wrapText="1"/>
      <protection locked="0"/>
    </xf>
    <xf numFmtId="183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3" fillId="0" borderId="1" xfId="136" applyNumberFormat="1" applyFont="1" applyFill="1" applyBorder="1" applyAlignment="1" applyProtection="1">
      <alignment horizontal="center" vertical="center" wrapText="1"/>
      <protection locked="0"/>
    </xf>
    <xf numFmtId="181" fontId="33" fillId="0" borderId="1" xfId="136" applyNumberFormat="1" applyFont="1" applyFill="1" applyBorder="1" applyAlignment="1" applyProtection="1">
      <alignment horizontal="center" vertical="center" wrapText="1"/>
      <protection locked="0"/>
    </xf>
    <xf numFmtId="182" fontId="33" fillId="0" borderId="1" xfId="136" applyNumberFormat="1" applyFont="1" applyFill="1" applyBorder="1" applyAlignment="1" applyProtection="1">
      <alignment horizontal="center" vertical="center" wrapText="1"/>
      <protection locked="0"/>
    </xf>
    <xf numFmtId="10" fontId="33" fillId="0" borderId="1" xfId="136" applyNumberFormat="1" applyFont="1" applyFill="1" applyBorder="1" applyAlignment="1" applyProtection="1">
      <alignment horizontal="center" vertical="center" wrapText="1"/>
      <protection locked="0"/>
    </xf>
    <xf numFmtId="183" fontId="33" fillId="0" borderId="1" xfId="136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36" applyFont="1" applyFill="1" applyBorder="1" applyAlignment="1" applyProtection="1">
      <alignment horizontal="left" vertical="top" wrapText="1"/>
      <protection locked="0"/>
    </xf>
    <xf numFmtId="0" fontId="3" fillId="0" borderId="1" xfId="136" applyFont="1" applyFill="1" applyBorder="1" applyAlignment="1" applyProtection="1">
      <alignment horizontal="center" vertical="top" wrapText="1"/>
      <protection locked="0"/>
    </xf>
    <xf numFmtId="183" fontId="34" fillId="0" borderId="1" xfId="0" applyNumberFormat="1" applyFont="1" applyFill="1" applyBorder="1" applyAlignment="1">
      <alignment horizontal="center" vertical="center" wrapText="1"/>
    </xf>
    <xf numFmtId="0" fontId="9" fillId="0" borderId="1" xfId="136" applyFont="1" applyFill="1" applyBorder="1" applyAlignment="1" applyProtection="1">
      <alignment horizontal="center" vertical="center"/>
      <protection locked="0"/>
    </xf>
    <xf numFmtId="0" fontId="2" fillId="0" borderId="1" xfId="136" applyFont="1" applyFill="1" applyBorder="1" applyAlignment="1" applyProtection="1">
      <alignment horizontal="center" vertical="center"/>
      <protection locked="0"/>
    </xf>
    <xf numFmtId="0" fontId="9" fillId="0" borderId="1" xfId="136" applyFont="1" applyFill="1" applyBorder="1" applyAlignment="1" applyProtection="1">
      <alignment horizontal="center" vertical="center" wrapText="1"/>
      <protection locked="0"/>
    </xf>
    <xf numFmtId="0" fontId="2" fillId="0" borderId="1" xfId="136" applyFont="1" applyFill="1" applyBorder="1" applyAlignment="1" applyProtection="1">
      <alignment horizontal="center" vertical="center" wrapText="1"/>
      <protection locked="0"/>
    </xf>
    <xf numFmtId="182" fontId="29" fillId="0" borderId="1" xfId="136" applyNumberFormat="1" applyFont="1" applyFill="1" applyBorder="1" applyAlignment="1" applyProtection="1">
      <alignment horizontal="center" vertical="center" wrapText="1"/>
      <protection locked="0"/>
    </xf>
    <xf numFmtId="186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0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36" applyNumberFormat="1" applyFont="1" applyFill="1" applyBorder="1" applyAlignment="1" applyProtection="1">
      <alignment horizontal="left" vertical="center" wrapText="1"/>
      <protection locked="0"/>
    </xf>
    <xf numFmtId="10" fontId="2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23" fillId="0" borderId="10" xfId="136" applyFont="1" applyFill="1" applyBorder="1" applyAlignment="1" applyProtection="1">
      <alignment horizontal="left" vertical="center"/>
      <protection locked="0"/>
    </xf>
    <xf numFmtId="0" fontId="23" fillId="0" borderId="11" xfId="136" applyFont="1" applyFill="1" applyBorder="1" applyAlignment="1" applyProtection="1">
      <alignment horizontal="left" vertical="center"/>
      <protection locked="0"/>
    </xf>
    <xf numFmtId="0" fontId="23" fillId="0" borderId="5" xfId="136" applyFont="1" applyFill="1" applyBorder="1" applyAlignment="1" applyProtection="1">
      <alignment horizontal="left" vertical="center"/>
      <protection locked="0"/>
    </xf>
    <xf numFmtId="0" fontId="24" fillId="0" borderId="1" xfId="136" applyFont="1" applyFill="1" applyBorder="1" applyAlignment="1" applyProtection="1">
      <alignment horizontal="left" vertical="center"/>
      <protection locked="0"/>
    </xf>
    <xf numFmtId="0" fontId="23" fillId="0" borderId="10" xfId="136" applyFont="1" applyFill="1" applyBorder="1" applyAlignment="1" applyProtection="1">
      <alignment horizontal="left" vertical="center" wrapText="1"/>
      <protection locked="0"/>
    </xf>
    <xf numFmtId="0" fontId="23" fillId="0" borderId="11" xfId="136" applyFont="1" applyFill="1" applyBorder="1" applyAlignment="1" applyProtection="1">
      <alignment horizontal="left" vertical="center" wrapText="1"/>
      <protection locked="0"/>
    </xf>
    <xf numFmtId="0" fontId="23" fillId="0" borderId="5" xfId="136" applyFont="1" applyFill="1" applyBorder="1" applyAlignment="1" applyProtection="1">
      <alignment horizontal="left" vertical="center" wrapText="1"/>
      <protection locked="0"/>
    </xf>
    <xf numFmtId="0" fontId="24" fillId="0" borderId="1" xfId="136" applyFont="1" applyFill="1" applyBorder="1" applyAlignment="1" applyProtection="1">
      <alignment horizontal="left" vertical="center" wrapText="1"/>
      <protection locked="0"/>
    </xf>
    <xf numFmtId="0" fontId="18" fillId="0" borderId="10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11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5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9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19" applyNumberFormat="1" applyFont="1" applyFill="1" applyBorder="1" applyAlignment="1" applyProtection="1">
      <alignment horizontal="center" vertical="center" wrapText="1"/>
      <protection locked="0"/>
    </xf>
    <xf numFmtId="49" fontId="18" fillId="0" borderId="4" xfId="136" applyNumberFormat="1" applyFont="1" applyFill="1" applyBorder="1" applyAlignment="1" applyProtection="1">
      <alignment horizontal="center" vertical="center" wrapText="1"/>
      <protection locked="0"/>
    </xf>
    <xf numFmtId="49" fontId="18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36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136" applyNumberFormat="1" applyFont="1" applyFill="1" applyBorder="1" applyAlignment="1" applyProtection="1">
      <alignment horizontal="center" vertical="center" wrapText="1"/>
      <protection locked="0"/>
    </xf>
    <xf numFmtId="49" fontId="18" fillId="0" borderId="4" xfId="19" applyNumberFormat="1" applyFont="1" applyFill="1" applyBorder="1" applyAlignment="1" applyProtection="1">
      <alignment horizontal="center" vertical="center" wrapText="1"/>
      <protection locked="0"/>
    </xf>
    <xf numFmtId="49" fontId="18" fillId="0" borderId="3" xfId="19" applyNumberFormat="1" applyFont="1" applyFill="1" applyBorder="1" applyAlignment="1" applyProtection="1">
      <alignment horizontal="center" vertical="center" wrapText="1"/>
      <protection locked="0"/>
    </xf>
    <xf numFmtId="0" fontId="18" fillId="0" borderId="4" xfId="136" applyFont="1" applyFill="1" applyBorder="1" applyAlignment="1" applyProtection="1">
      <alignment horizontal="center" vertical="center" wrapText="1"/>
      <protection locked="0"/>
    </xf>
    <xf numFmtId="0" fontId="18" fillId="0" borderId="3" xfId="136" applyFont="1" applyFill="1" applyBorder="1" applyAlignment="1" applyProtection="1">
      <alignment horizontal="center" vertical="center" wrapText="1"/>
      <protection locked="0"/>
    </xf>
    <xf numFmtId="0" fontId="18" fillId="0" borderId="4" xfId="19" applyFont="1" applyFill="1" applyBorder="1" applyAlignment="1" applyProtection="1">
      <alignment horizontal="center" vertical="center" wrapText="1" shrinkToFit="1"/>
      <protection locked="0"/>
    </xf>
    <xf numFmtId="0" fontId="18" fillId="0" borderId="3" xfId="19" applyFont="1" applyFill="1" applyBorder="1" applyAlignment="1" applyProtection="1">
      <alignment horizontal="center" vertical="center" wrapText="1" shrinkToFit="1"/>
      <protection locked="0"/>
    </xf>
    <xf numFmtId="0" fontId="24" fillId="0" borderId="1" xfId="136" applyFont="1" applyFill="1" applyBorder="1" applyAlignment="1" applyProtection="1">
      <alignment horizontal="left" vertical="top" wrapText="1"/>
      <protection locked="0"/>
    </xf>
    <xf numFmtId="0" fontId="17" fillId="0" borderId="6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7" xfId="136" applyNumberFormat="1" applyFont="1" applyFill="1" applyBorder="1" applyAlignment="1" applyProtection="1">
      <alignment horizontal="center" vertical="center" wrapText="1"/>
      <protection locked="0"/>
    </xf>
    <xf numFmtId="10" fontId="17" fillId="0" borderId="7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8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13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36" applyNumberFormat="1" applyFont="1" applyFill="1" applyBorder="1" applyAlignment="1" applyProtection="1">
      <alignment horizontal="center" vertical="center" wrapText="1"/>
      <protection locked="0"/>
    </xf>
    <xf numFmtId="10" fontId="17" fillId="0" borderId="0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15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12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9" xfId="136" applyNumberFormat="1" applyFont="1" applyFill="1" applyBorder="1" applyAlignment="1" applyProtection="1">
      <alignment horizontal="center" vertical="center" wrapText="1"/>
      <protection locked="0"/>
    </xf>
    <xf numFmtId="10" fontId="17" fillId="0" borderId="9" xfId="136" applyNumberFormat="1" applyFont="1" applyFill="1" applyBorder="1" applyAlignment="1" applyProtection="1">
      <alignment horizontal="center" vertical="center" wrapText="1"/>
      <protection locked="0"/>
    </xf>
    <xf numFmtId="0" fontId="17" fillId="0" borderId="14" xfId="136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180" fontId="2" fillId="0" borderId="0" xfId="136" applyNumberFormat="1" applyFont="1" applyFill="1" applyBorder="1" applyAlignment="1" applyProtection="1">
      <alignment horizontal="right" vertical="center" wrapText="1"/>
      <protection locked="0"/>
    </xf>
    <xf numFmtId="0" fontId="5" fillId="0" borderId="0" xfId="136" applyNumberFormat="1" applyFont="1" applyFill="1" applyAlignment="1" applyProtection="1">
      <alignment horizontal="center" vertical="center" wrapText="1"/>
      <protection locked="0"/>
    </xf>
    <xf numFmtId="186" fontId="5" fillId="0" borderId="0" xfId="136" applyNumberFormat="1" applyFont="1" applyFill="1" applyAlignment="1" applyProtection="1">
      <alignment horizontal="center" vertical="center" wrapText="1"/>
      <protection locked="0"/>
    </xf>
    <xf numFmtId="10" fontId="5" fillId="0" borderId="0" xfId="136" applyNumberFormat="1" applyFont="1" applyFill="1" applyAlignment="1" applyProtection="1">
      <alignment horizontal="center" vertical="center" wrapText="1"/>
      <protection locked="0"/>
    </xf>
    <xf numFmtId="180" fontId="5" fillId="0" borderId="0" xfId="136" applyNumberFormat="1" applyFont="1" applyFill="1" applyAlignment="1" applyProtection="1">
      <alignment horizontal="center" vertical="center" wrapText="1"/>
      <protection locked="0"/>
    </xf>
    <xf numFmtId="186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10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180" fontId="5" fillId="0" borderId="9" xfId="136" applyNumberFormat="1" applyFont="1" applyFill="1" applyBorder="1" applyAlignment="1" applyProtection="1">
      <alignment horizontal="center" vertical="center" wrapText="1"/>
      <protection locked="0"/>
    </xf>
    <xf numFmtId="0" fontId="9" fillId="0" borderId="10" xfId="463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463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463" applyNumberFormat="1" applyFont="1" applyFill="1" applyBorder="1" applyAlignment="1" applyProtection="1">
      <alignment horizontal="center" vertical="center" wrapText="1"/>
      <protection locked="0"/>
    </xf>
    <xf numFmtId="181" fontId="19" fillId="5" borderId="6" xfId="178" applyNumberFormat="1" applyFont="1" applyFill="1" applyBorder="1" applyAlignment="1">
      <alignment horizontal="center" vertical="center" wrapText="1"/>
    </xf>
    <xf numFmtId="181" fontId="19" fillId="5" borderId="7" xfId="178" applyNumberFormat="1" applyFont="1" applyFill="1" applyBorder="1" applyAlignment="1">
      <alignment horizontal="center" vertical="center" wrapText="1"/>
    </xf>
    <xf numFmtId="181" fontId="19" fillId="5" borderId="8" xfId="178" applyNumberFormat="1" applyFont="1" applyFill="1" applyBorder="1" applyAlignment="1">
      <alignment horizontal="center" vertical="center" wrapText="1"/>
    </xf>
    <xf numFmtId="0" fontId="9" fillId="0" borderId="4" xfId="463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463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463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463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463" applyNumberFormat="1" applyFont="1" applyFill="1" applyBorder="1" applyAlignment="1" applyProtection="1">
      <alignment horizontal="center" vertical="center" wrapText="1"/>
      <protection locked="0"/>
    </xf>
    <xf numFmtId="0" fontId="20" fillId="0" borderId="4" xfId="463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463" applyNumberFormat="1" applyFont="1" applyFill="1" applyBorder="1" applyAlignment="1" applyProtection="1">
      <alignment horizontal="center" vertical="center" wrapText="1"/>
      <protection locked="0"/>
    </xf>
    <xf numFmtId="49" fontId="20" fillId="0" borderId="4" xfId="463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463" applyNumberFormat="1" applyFont="1" applyFill="1" applyBorder="1" applyAlignment="1" applyProtection="1">
      <alignment horizontal="center" vertical="center" wrapText="1"/>
      <protection locked="0"/>
    </xf>
    <xf numFmtId="49" fontId="2" fillId="0" borderId="4" xfId="19" applyNumberFormat="1" applyFont="1" applyFill="1" applyBorder="1" applyAlignment="1" applyProtection="1">
      <alignment horizontal="center" vertical="center" wrapText="1"/>
      <protection locked="0"/>
    </xf>
    <xf numFmtId="49" fontId="2" fillId="0" borderId="3" xfId="19" applyNumberFormat="1" applyFont="1" applyFill="1" applyBorder="1" applyAlignment="1" applyProtection="1">
      <alignment horizontal="center" vertical="center" wrapText="1"/>
      <protection locked="0"/>
    </xf>
    <xf numFmtId="49" fontId="9" fillId="0" borderId="4" xfId="19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19" applyNumberFormat="1" applyFont="1" applyFill="1" applyBorder="1" applyAlignment="1" applyProtection="1">
      <alignment horizontal="center" vertical="center" wrapText="1"/>
      <protection locked="0"/>
    </xf>
    <xf numFmtId="184" fontId="19" fillId="5" borderId="4" xfId="178" applyNumberFormat="1" applyFont="1" applyFill="1" applyBorder="1" applyAlignment="1">
      <alignment horizontal="center" vertical="center" wrapText="1"/>
    </xf>
    <xf numFmtId="184" fontId="19" fillId="5" borderId="3" xfId="178" applyNumberFormat="1" applyFont="1" applyFill="1" applyBorder="1" applyAlignment="1">
      <alignment horizontal="center" vertical="center" wrapText="1"/>
    </xf>
    <xf numFmtId="186" fontId="19" fillId="5" borderId="4" xfId="178" applyNumberFormat="1" applyFont="1" applyFill="1" applyBorder="1" applyAlignment="1">
      <alignment horizontal="center" vertical="center" wrapText="1"/>
    </xf>
    <xf numFmtId="186" fontId="19" fillId="5" borderId="3" xfId="178" applyNumberFormat="1" applyFont="1" applyFill="1" applyBorder="1" applyAlignment="1">
      <alignment horizontal="center" vertical="center" wrapText="1"/>
    </xf>
    <xf numFmtId="10" fontId="19" fillId="5" borderId="4" xfId="178" applyNumberFormat="1" applyFont="1" applyFill="1" applyBorder="1" applyAlignment="1">
      <alignment horizontal="center" vertical="center" wrapText="1"/>
    </xf>
    <xf numFmtId="10" fontId="19" fillId="5" borderId="3" xfId="178" applyNumberFormat="1" applyFont="1" applyFill="1" applyBorder="1" applyAlignment="1">
      <alignment horizontal="center" vertical="center" wrapText="1"/>
    </xf>
    <xf numFmtId="181" fontId="19" fillId="5" borderId="4" xfId="178" applyNumberFormat="1" applyFont="1" applyFill="1" applyBorder="1" applyAlignment="1">
      <alignment horizontal="center" vertical="center" wrapText="1"/>
    </xf>
    <xf numFmtId="181" fontId="19" fillId="5" borderId="3" xfId="178" applyNumberFormat="1" applyFont="1" applyFill="1" applyBorder="1" applyAlignment="1">
      <alignment horizontal="center" vertical="center" wrapText="1"/>
    </xf>
    <xf numFmtId="182" fontId="19" fillId="5" borderId="4" xfId="178" applyNumberFormat="1" applyFont="1" applyFill="1" applyBorder="1" applyAlignment="1">
      <alignment horizontal="center" vertical="center" wrapText="1"/>
    </xf>
    <xf numFmtId="182" fontId="19" fillId="5" borderId="3" xfId="178" applyNumberFormat="1" applyFont="1" applyFill="1" applyBorder="1" applyAlignment="1">
      <alignment horizontal="center" vertical="center" wrapText="1"/>
    </xf>
    <xf numFmtId="0" fontId="20" fillId="6" borderId="1" xfId="136" applyFont="1" applyFill="1" applyBorder="1" applyAlignment="1" applyProtection="1">
      <alignment horizontal="center" vertical="center" wrapText="1"/>
      <protection locked="0"/>
    </xf>
    <xf numFmtId="180" fontId="20" fillId="6" borderId="1" xfId="136" applyNumberFormat="1" applyFont="1" applyFill="1" applyBorder="1" applyAlignment="1" applyProtection="1">
      <alignment horizontal="center" vertical="center" wrapText="1"/>
      <protection locked="0"/>
    </xf>
    <xf numFmtId="182" fontId="20" fillId="6" borderId="4" xfId="136" applyNumberFormat="1" applyFont="1" applyFill="1" applyBorder="1" applyAlignment="1" applyProtection="1">
      <alignment horizontal="center" vertical="center" wrapText="1"/>
      <protection locked="0"/>
    </xf>
    <xf numFmtId="182" fontId="20" fillId="6" borderId="3" xfId="136" applyNumberFormat="1" applyFont="1" applyFill="1" applyBorder="1" applyAlignment="1" applyProtection="1">
      <alignment horizontal="center" vertical="center" wrapText="1"/>
      <protection locked="0"/>
    </xf>
    <xf numFmtId="185" fontId="20" fillId="6" borderId="4" xfId="136" applyNumberFormat="1" applyFont="1" applyFill="1" applyBorder="1" applyAlignment="1" applyProtection="1">
      <alignment horizontal="center" vertical="center" wrapText="1"/>
      <protection locked="0"/>
    </xf>
    <xf numFmtId="185" fontId="20" fillId="6" borderId="3" xfId="136" applyNumberFormat="1" applyFont="1" applyFill="1" applyBorder="1" applyAlignment="1" applyProtection="1">
      <alignment horizontal="center" vertical="center" wrapText="1"/>
      <protection locked="0"/>
    </xf>
    <xf numFmtId="187" fontId="20" fillId="6" borderId="4" xfId="14" applyNumberFormat="1" applyFont="1" applyFill="1" applyBorder="1" applyAlignment="1" applyProtection="1">
      <alignment horizontal="center" vertical="center" wrapText="1"/>
      <protection locked="0"/>
    </xf>
    <xf numFmtId="187" fontId="20" fillId="6" borderId="3" xfId="14" applyNumberFormat="1" applyFont="1" applyFill="1" applyBorder="1" applyAlignment="1" applyProtection="1">
      <alignment horizontal="center" vertical="center" wrapText="1"/>
      <protection locked="0"/>
    </xf>
    <xf numFmtId="0" fontId="20" fillId="6" borderId="4" xfId="136" applyNumberFormat="1" applyFont="1" applyFill="1" applyBorder="1" applyAlignment="1" applyProtection="1">
      <alignment horizontal="center" vertical="center" wrapText="1"/>
      <protection locked="0"/>
    </xf>
    <xf numFmtId="0" fontId="20" fillId="6" borderId="3" xfId="136" applyNumberFormat="1" applyFont="1" applyFill="1" applyBorder="1" applyAlignment="1" applyProtection="1">
      <alignment horizontal="center" vertical="center" wrapText="1"/>
      <protection locked="0"/>
    </xf>
    <xf numFmtId="185" fontId="9" fillId="0" borderId="4" xfId="136" applyNumberFormat="1" applyFont="1" applyFill="1" applyBorder="1" applyAlignment="1" applyProtection="1">
      <alignment horizontal="center" vertical="center" wrapText="1"/>
      <protection locked="0"/>
    </xf>
    <xf numFmtId="185" fontId="9" fillId="0" borderId="3" xfId="136" applyNumberFormat="1" applyFont="1" applyFill="1" applyBorder="1" applyAlignment="1" applyProtection="1">
      <alignment horizontal="center" vertical="center" wrapText="1"/>
      <protection locked="0"/>
    </xf>
    <xf numFmtId="0" fontId="2" fillId="4" borderId="0" xfId="136" applyNumberFormat="1" applyFont="1" applyFill="1" applyBorder="1" applyAlignment="1" applyProtection="1">
      <alignment horizontal="right" vertical="center" wrapText="1"/>
      <protection locked="0"/>
    </xf>
    <xf numFmtId="0" fontId="2" fillId="4" borderId="0" xfId="136" applyNumberFormat="1" applyFont="1" applyFill="1" applyBorder="1" applyAlignment="1" applyProtection="1">
      <alignment horizontal="center" vertical="center" wrapText="1"/>
      <protection locked="0"/>
    </xf>
    <xf numFmtId="181" fontId="2" fillId="4" borderId="0" xfId="136" applyNumberFormat="1" applyFont="1" applyFill="1" applyBorder="1" applyAlignment="1" applyProtection="1">
      <alignment horizontal="right" vertical="center" wrapText="1"/>
      <protection locked="0"/>
    </xf>
    <xf numFmtId="182" fontId="2" fillId="4" borderId="0" xfId="136" applyNumberFormat="1" applyFont="1" applyFill="1" applyBorder="1" applyAlignment="1" applyProtection="1">
      <alignment horizontal="right" vertical="center" wrapText="1"/>
      <protection locked="0"/>
    </xf>
    <xf numFmtId="10" fontId="2" fillId="4" borderId="0" xfId="136" applyNumberFormat="1" applyFont="1" applyFill="1" applyBorder="1" applyAlignment="1" applyProtection="1">
      <alignment horizontal="right" vertical="center" wrapText="1"/>
      <protection locked="0"/>
    </xf>
    <xf numFmtId="183" fontId="2" fillId="4" borderId="0" xfId="136" applyNumberFormat="1" applyFont="1" applyFill="1" applyBorder="1" applyAlignment="1" applyProtection="1">
      <alignment horizontal="right" vertical="center" wrapText="1"/>
      <protection locked="0"/>
    </xf>
    <xf numFmtId="0" fontId="16" fillId="4" borderId="1" xfId="136" applyFont="1" applyFill="1" applyBorder="1" applyAlignment="1" applyProtection="1">
      <alignment horizontal="left" vertical="center"/>
      <protection locked="0"/>
    </xf>
    <xf numFmtId="0" fontId="17" fillId="4" borderId="1" xfId="136" applyFont="1" applyFill="1" applyBorder="1" applyAlignment="1" applyProtection="1">
      <alignment horizontal="left" vertical="center"/>
      <protection locked="0"/>
    </xf>
    <xf numFmtId="0" fontId="17" fillId="4" borderId="1" xfId="136" applyFont="1" applyFill="1" applyBorder="1" applyAlignment="1" applyProtection="1">
      <alignment horizontal="left" vertical="center" wrapText="1"/>
      <protection locked="0"/>
    </xf>
    <xf numFmtId="0" fontId="17" fillId="4" borderId="1" xfId="136" applyFont="1" applyFill="1" applyBorder="1" applyAlignment="1" applyProtection="1">
      <alignment horizontal="center" vertical="center" wrapText="1"/>
      <protection locked="0"/>
    </xf>
    <xf numFmtId="0" fontId="16" fillId="4" borderId="1" xfId="136" applyFont="1" applyFill="1" applyBorder="1" applyAlignment="1" applyProtection="1">
      <alignment horizontal="left" vertical="center" wrapText="1"/>
      <protection locked="0"/>
    </xf>
    <xf numFmtId="0" fontId="17" fillId="4" borderId="1" xfId="136" applyFont="1" applyFill="1" applyBorder="1" applyAlignment="1" applyProtection="1">
      <alignment horizontal="center" vertical="center"/>
      <protection locked="0"/>
    </xf>
    <xf numFmtId="0" fontId="18" fillId="4" borderId="1" xfId="463" applyNumberFormat="1" applyFont="1" applyFill="1" applyBorder="1" applyAlignment="1" applyProtection="1">
      <alignment horizontal="center" vertical="center" wrapText="1"/>
      <protection locked="0"/>
    </xf>
    <xf numFmtId="0" fontId="18" fillId="4" borderId="1" xfId="19" applyNumberFormat="1" applyFont="1" applyFill="1" applyBorder="1" applyAlignment="1" applyProtection="1">
      <alignment horizontal="center" vertical="center" wrapText="1"/>
      <protection locked="0"/>
    </xf>
    <xf numFmtId="49" fontId="18" fillId="4" borderId="1" xfId="463" applyNumberFormat="1" applyFont="1" applyFill="1" applyBorder="1" applyAlignment="1" applyProtection="1">
      <alignment horizontal="center" vertical="center" wrapText="1"/>
      <protection locked="0"/>
    </xf>
    <xf numFmtId="49" fontId="18" fillId="4" borderId="1" xfId="19" applyNumberFormat="1" applyFont="1" applyFill="1" applyBorder="1" applyAlignment="1" applyProtection="1">
      <alignment horizontal="center" vertical="center" wrapText="1"/>
      <protection locked="0"/>
    </xf>
    <xf numFmtId="183" fontId="19" fillId="5" borderId="4" xfId="178" applyNumberFormat="1" applyFont="1" applyFill="1" applyBorder="1" applyAlignment="1">
      <alignment horizontal="center" vertical="center" wrapText="1"/>
    </xf>
    <xf numFmtId="183" fontId="19" fillId="5" borderId="3" xfId="178" applyNumberFormat="1" applyFont="1" applyFill="1" applyBorder="1" applyAlignment="1">
      <alignment horizontal="center" vertical="center" wrapText="1"/>
    </xf>
    <xf numFmtId="0" fontId="5" fillId="4" borderId="1" xfId="136" applyNumberFormat="1" applyFont="1" applyFill="1" applyBorder="1" applyAlignment="1" applyProtection="1">
      <alignment horizontal="center" vertical="center" wrapText="1"/>
      <protection locked="0"/>
    </xf>
    <xf numFmtId="0" fontId="17" fillId="4" borderId="1" xfId="136" applyFont="1" applyFill="1" applyBorder="1" applyAlignment="1" applyProtection="1">
      <alignment horizontal="left" vertical="top" wrapText="1"/>
      <protection locked="0"/>
    </xf>
    <xf numFmtId="0" fontId="17" fillId="4" borderId="1" xfId="136" applyFont="1" applyFill="1" applyBorder="1" applyAlignment="1" applyProtection="1">
      <alignment horizontal="center" vertical="top" wrapText="1"/>
      <protection locked="0"/>
    </xf>
    <xf numFmtId="0" fontId="3" fillId="2" borderId="1" xfId="702" applyFont="1" applyFill="1" applyBorder="1" applyAlignment="1" applyProtection="1">
      <alignment horizontal="left" vertical="center" wrapText="1"/>
      <protection locked="0"/>
    </xf>
    <xf numFmtId="0" fontId="3" fillId="2" borderId="1" xfId="702" applyFont="1" applyFill="1" applyBorder="1" applyAlignment="1" applyProtection="1">
      <alignment horizontal="center" vertical="center" wrapText="1"/>
      <protection locked="0"/>
    </xf>
    <xf numFmtId="0" fontId="3" fillId="2" borderId="1" xfId="702" applyFont="1" applyFill="1" applyBorder="1" applyAlignment="1" applyProtection="1">
      <alignment horizontal="center" vertical="top" wrapText="1"/>
      <protection locked="0"/>
    </xf>
    <xf numFmtId="0" fontId="1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19" applyNumberFormat="1" applyFont="1" applyFill="1" applyBorder="1" applyAlignment="1" applyProtection="1">
      <alignment horizontal="center" vertical="center" wrapText="1"/>
      <protection locked="0"/>
    </xf>
    <xf numFmtId="49" fontId="1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02" applyNumberFormat="1" applyFont="1" applyFill="1" applyBorder="1" applyAlignment="1" applyProtection="1">
      <alignment vertical="center" wrapText="1"/>
      <protection locked="0"/>
    </xf>
    <xf numFmtId="49" fontId="1" fillId="2" borderId="1" xfId="19" applyNumberFormat="1" applyFont="1" applyFill="1" applyBorder="1" applyAlignment="1" applyProtection="1">
      <alignment horizontal="center" vertical="center" wrapText="1"/>
      <protection locked="0"/>
    </xf>
    <xf numFmtId="49" fontId="1" fillId="2" borderId="2" xfId="19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19" applyFont="1" applyFill="1" applyBorder="1" applyAlignment="1" applyProtection="1">
      <alignment horizontal="center" vertical="center" wrapText="1" shrinkToFit="1"/>
      <protection locked="0"/>
    </xf>
    <xf numFmtId="0" fontId="1" fillId="2" borderId="1" xfId="586" applyFont="1" applyFill="1" applyBorder="1" applyAlignment="1">
      <alignment horizontal="center" vertical="center" wrapText="1"/>
    </xf>
    <xf numFmtId="0" fontId="2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3" fillId="2" borderId="1" xfId="702" applyFont="1" applyFill="1" applyBorder="1" applyAlignment="1" applyProtection="1">
      <alignment horizontal="left" vertical="top" wrapText="1"/>
      <protection locked="0"/>
    </xf>
    <xf numFmtId="0" fontId="5" fillId="2" borderId="1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1" xfId="702" applyFont="1" applyFill="1" applyBorder="1" applyAlignment="1" applyProtection="1">
      <alignment horizontal="center" vertical="center" wrapText="1"/>
      <protection locked="0"/>
    </xf>
    <xf numFmtId="0" fontId="1" fillId="2" borderId="4" xfId="702" applyNumberFormat="1" applyFont="1" applyFill="1" applyBorder="1" applyAlignment="1" applyProtection="1">
      <alignment horizontal="center" vertical="center" wrapText="1"/>
      <protection locked="0"/>
    </xf>
    <xf numFmtId="0" fontId="1" fillId="2" borderId="3" xfId="702" applyNumberFormat="1" applyFont="1" applyFill="1" applyBorder="1" applyAlignment="1" applyProtection="1">
      <alignment horizontal="center" vertical="center" wrapText="1"/>
      <protection locked="0"/>
    </xf>
    <xf numFmtId="182" fontId="6" fillId="3" borderId="1" xfId="0" applyNumberFormat="1" applyFont="1" applyFill="1" applyBorder="1" applyAlignment="1">
      <alignment horizontal="center" vertical="center" wrapText="1"/>
    </xf>
  </cellXfs>
  <cellStyles count="993">
    <cellStyle name="20% - 强调文字颜色 1 10" xfId="110"/>
    <cellStyle name="20% - 强调文字颜色 1 11" xfId="23"/>
    <cellStyle name="20% - 强调文字颜色 1 2" xfId="10"/>
    <cellStyle name="20% - 强调文字颜色 1 2 2" xfId="112"/>
    <cellStyle name="20% - 强调文字颜色 1 2 3" xfId="93"/>
    <cellStyle name="20% - 强调文字颜色 1 2 4" xfId="116"/>
    <cellStyle name="20% - 强调文字颜色 1 2 5" xfId="120"/>
    <cellStyle name="20% - 强调文字颜色 1 3" xfId="100"/>
    <cellStyle name="20% - 强调文字颜色 1 4" xfId="94"/>
    <cellStyle name="20% - 强调文字颜色 1 5" xfId="89"/>
    <cellStyle name="20% - 强调文字颜色 1 6" xfId="97"/>
    <cellStyle name="20% - 强调文字颜色 1 7" xfId="99"/>
    <cellStyle name="20% - 强调文字颜色 1 8" xfId="103"/>
    <cellStyle name="20% - 强调文字颜色 1 9" xfId="106"/>
    <cellStyle name="20% - 强调文字颜色 2 10" xfId="83"/>
    <cellStyle name="20% - 强调文字颜色 2 11" xfId="121"/>
    <cellStyle name="20% - 强调文字颜色 2 2" xfId="124"/>
    <cellStyle name="20% - 强调文字颜色 2 2 2" xfId="125"/>
    <cellStyle name="20% - 强调文字颜色 2 2 3" xfId="126"/>
    <cellStyle name="20% - 强调文字颜色 2 2 4" xfId="127"/>
    <cellStyle name="20% - 强调文字颜色 2 2 5" xfId="128"/>
    <cellStyle name="20% - 强调文字颜色 2 3" xfId="130"/>
    <cellStyle name="20% - 强调文字颜色 2 4" xfId="131"/>
    <cellStyle name="20% - 强调文字颜色 2 5" xfId="132"/>
    <cellStyle name="20% - 强调文字颜色 2 6" xfId="133"/>
    <cellStyle name="20% - 强调文字颜色 2 7" xfId="134"/>
    <cellStyle name="20% - 强调文字颜色 2 8" xfId="135"/>
    <cellStyle name="20% - 强调文字颜色 2 9" xfId="137"/>
    <cellStyle name="20% - 强调文字颜色 3 10" xfId="119"/>
    <cellStyle name="20% - 强调文字颜色 3 11" xfId="139"/>
    <cellStyle name="20% - 强调文字颜色 3 2" xfId="141"/>
    <cellStyle name="20% - 强调文字颜色 3 2 2" xfId="144"/>
    <cellStyle name="20% - 强调文字颜色 3 2 3" xfId="146"/>
    <cellStyle name="20% - 强调文字颜色 3 2 4" xfId="147"/>
    <cellStyle name="20% - 强调文字颜色 3 2 5" xfId="148"/>
    <cellStyle name="20% - 强调文字颜色 3 3" xfId="64"/>
    <cellStyle name="20% - 强调文字颜色 3 4" xfId="149"/>
    <cellStyle name="20% - 强调文字颜色 3 5" xfId="153"/>
    <cellStyle name="20% - 强调文字颜色 3 6" xfId="156"/>
    <cellStyle name="20% - 强调文字颜色 3 7" xfId="160"/>
    <cellStyle name="20% - 强调文字颜色 3 8" xfId="163"/>
    <cellStyle name="20% - 强调文字颜色 3 9" xfId="169"/>
    <cellStyle name="20% - 强调文字颜色 4 10" xfId="171"/>
    <cellStyle name="20% - 强调文字颜色 4 11" xfId="174"/>
    <cellStyle name="20% - 强调文字颜色 4 2" xfId="177"/>
    <cellStyle name="20% - 强调文字颜色 4 2 2" xfId="183"/>
    <cellStyle name="20% - 强调文字颜色 4 2 3" xfId="187"/>
    <cellStyle name="20% - 强调文字颜色 4 2 4" xfId="192"/>
    <cellStyle name="20% - 强调文字颜色 4 2 5" xfId="195"/>
    <cellStyle name="20% - 强调文字颜色 4 3" xfId="196"/>
    <cellStyle name="20% - 强调文字颜色 4 4" xfId="197"/>
    <cellStyle name="20% - 强调文字颜色 4 5" xfId="24"/>
    <cellStyle name="20% - 强调文字颜色 4 6" xfId="201"/>
    <cellStyle name="20% - 强调文字颜色 4 7" xfId="205"/>
    <cellStyle name="20% - 强调文字颜色 4 8" xfId="210"/>
    <cellStyle name="20% - 强调文字颜色 4 9" xfId="215"/>
    <cellStyle name="20% - 强调文字颜色 5 10" xfId="220"/>
    <cellStyle name="20% - 强调文字颜色 5 11" xfId="221"/>
    <cellStyle name="20% - 强调文字颜色 5 2" xfId="222"/>
    <cellStyle name="20% - 强调文字颜色 5 2 2" xfId="224"/>
    <cellStyle name="20% - 强调文字颜色 5 2 3" xfId="227"/>
    <cellStyle name="20% - 强调文字颜色 5 2 4" xfId="230"/>
    <cellStyle name="20% - 强调文字颜色 5 2 5" xfId="233"/>
    <cellStyle name="20% - 强调文字颜色 5 3" xfId="236"/>
    <cellStyle name="20% - 强调文字颜色 5 4" xfId="237"/>
    <cellStyle name="20% - 强调文字颜色 5 5" xfId="240"/>
    <cellStyle name="20% - 强调文字颜色 5 6" xfId="244"/>
    <cellStyle name="20% - 强调文字颜色 5 7" xfId="247"/>
    <cellStyle name="20% - 强调文字颜色 5 8" xfId="249"/>
    <cellStyle name="20% - 强调文字颜色 5 9" xfId="251"/>
    <cellStyle name="20% - 强调文字颜色 6 10" xfId="253"/>
    <cellStyle name="20% - 强调文字颜色 6 11" xfId="255"/>
    <cellStyle name="20% - 强调文字颜色 6 2" xfId="257"/>
    <cellStyle name="20% - 强调文字颜色 6 2 2" xfId="261"/>
    <cellStyle name="20% - 强调文字颜色 6 2 3" xfId="263"/>
    <cellStyle name="20% - 强调文字颜色 6 2 4" xfId="266"/>
    <cellStyle name="20% - 强调文字颜色 6 2 5" xfId="269"/>
    <cellStyle name="20% - 强调文字颜色 6 3" xfId="272"/>
    <cellStyle name="20% - 强调文字颜色 6 4" xfId="273"/>
    <cellStyle name="20% - 强调文字颜色 6 5" xfId="276"/>
    <cellStyle name="20% - 强调文字颜色 6 6" xfId="280"/>
    <cellStyle name="20% - 强调文字颜色 6 7" xfId="283"/>
    <cellStyle name="20% - 强调文字颜色 6 8" xfId="286"/>
    <cellStyle name="20% - 强调文字颜色 6 9" xfId="288"/>
    <cellStyle name="40% - 强调文字颜色 1 10" xfId="293"/>
    <cellStyle name="40% - 强调文字颜色 1 11" xfId="295"/>
    <cellStyle name="40% - 强调文字颜色 1 2" xfId="297"/>
    <cellStyle name="40% - 强调文字颜色 1 2 2" xfId="298"/>
    <cellStyle name="40% - 强调文字颜色 1 2 3" xfId="299"/>
    <cellStyle name="40% - 强调文字颜色 1 2 4" xfId="300"/>
    <cellStyle name="40% - 强调文字颜色 1 2 5" xfId="301"/>
    <cellStyle name="40% - 强调文字颜色 1 3" xfId="302"/>
    <cellStyle name="40% - 强调文字颜色 1 4" xfId="303"/>
    <cellStyle name="40% - 强调文字颜色 1 5" xfId="304"/>
    <cellStyle name="40% - 强调文字颜色 1 6" xfId="305"/>
    <cellStyle name="40% - 强调文字颜色 1 7" xfId="307"/>
    <cellStyle name="40% - 强调文字颜色 1 8" xfId="308"/>
    <cellStyle name="40% - 强调文字颜色 1 9" xfId="309"/>
    <cellStyle name="40% - 强调文字颜色 2 10" xfId="313"/>
    <cellStyle name="40% - 强调文字颜色 2 11" xfId="109"/>
    <cellStyle name="40% - 强调文字颜色 2 2" xfId="91"/>
    <cellStyle name="40% - 强调文字颜色 2 2 2" xfId="314"/>
    <cellStyle name="40% - 强调文字颜色 2 2 3" xfId="317"/>
    <cellStyle name="40% - 强调文字颜色 2 2 4" xfId="319"/>
    <cellStyle name="40% - 强调文字颜色 2 2 5" xfId="321"/>
    <cellStyle name="40% - 强调文字颜色 2 3" xfId="113"/>
    <cellStyle name="40% - 强调文字颜色 2 4" xfId="117"/>
    <cellStyle name="40% - 强调文字颜色 2 5" xfId="140"/>
    <cellStyle name="40% - 强调文字颜色 2 6" xfId="322"/>
    <cellStyle name="40% - 强调文字颜色 2 7" xfId="323"/>
    <cellStyle name="40% - 强调文字颜色 2 8" xfId="324"/>
    <cellStyle name="40% - 强调文字颜色 2 9" xfId="325"/>
    <cellStyle name="40% - 强调文字颜色 3 10" xfId="36"/>
    <cellStyle name="40% - 强调文字颜色 3 11" xfId="82"/>
    <cellStyle name="40% - 强调文字颜色 3 2" xfId="326"/>
    <cellStyle name="40% - 强调文字颜色 3 2 2" xfId="328"/>
    <cellStyle name="40% - 强调文字颜色 3 2 3" xfId="329"/>
    <cellStyle name="40% - 强调文字颜色 3 2 4" xfId="330"/>
    <cellStyle name="40% - 强调文字颜色 3 2 5" xfId="331"/>
    <cellStyle name="40% - 强调文字颜色 3 3" xfId="332"/>
    <cellStyle name="40% - 强调文字颜色 3 4" xfId="335"/>
    <cellStyle name="40% - 强调文字颜色 3 5" xfId="336"/>
    <cellStyle name="40% - 强调文字颜色 3 6" xfId="337"/>
    <cellStyle name="40% - 强调文字颜色 3 7" xfId="338"/>
    <cellStyle name="40% - 强调文字颜色 3 8" xfId="46"/>
    <cellStyle name="40% - 强调文字颜色 3 9" xfId="29"/>
    <cellStyle name="40% - 强调文字颜色 4 10" xfId="115"/>
    <cellStyle name="40% - 强调文字颜色 4 11" xfId="118"/>
    <cellStyle name="40% - 强调文字颜色 4 2" xfId="52"/>
    <cellStyle name="40% - 强调文字颜色 4 2 2" xfId="339"/>
    <cellStyle name="40% - 强调文字颜色 4 2 3" xfId="341"/>
    <cellStyle name="40% - 强调文字颜色 4 2 4" xfId="343"/>
    <cellStyle name="40% - 强调文字颜色 4 2 5" xfId="345"/>
    <cellStyle name="40% - 强调文字颜色 4 3" xfId="348"/>
    <cellStyle name="40% - 强调文字颜色 4 4" xfId="262"/>
    <cellStyle name="40% - 强调文字颜色 4 5" xfId="265"/>
    <cellStyle name="40% - 强调文字颜色 4 6" xfId="268"/>
    <cellStyle name="40% - 强调文字颜色 4 7" xfId="270"/>
    <cellStyle name="40% - 强调文字颜色 4 8" xfId="349"/>
    <cellStyle name="40% - 强调文字颜色 4 9" xfId="350"/>
    <cellStyle name="40% - 强调文字颜色 5 10" xfId="352"/>
    <cellStyle name="40% - 强调文字颜色 5 11" xfId="170"/>
    <cellStyle name="40% - 强调文字颜色 5 2" xfId="354"/>
    <cellStyle name="40% - 强调文字颜色 5 2 2" xfId="275"/>
    <cellStyle name="40% - 强调文字颜色 5 2 3" xfId="279"/>
    <cellStyle name="40% - 强调文字颜色 5 2 4" xfId="282"/>
    <cellStyle name="40% - 强调文字颜色 5 2 5" xfId="285"/>
    <cellStyle name="40% - 强调文字颜色 5 3" xfId="357"/>
    <cellStyle name="40% - 强调文字颜色 5 4" xfId="359"/>
    <cellStyle name="40% - 强调文字颜色 5 5" xfId="361"/>
    <cellStyle name="40% - 强调文字颜色 5 6" xfId="362"/>
    <cellStyle name="40% - 强调文字颜色 5 7" xfId="56"/>
    <cellStyle name="40% - 强调文字颜色 5 8" xfId="366"/>
    <cellStyle name="40% - 强调文字颜色 5 9" xfId="369"/>
    <cellStyle name="40% - 强调文字颜色 6 10" xfId="372"/>
    <cellStyle name="40% - 强调文字颜色 6 11" xfId="219"/>
    <cellStyle name="40% - 强调文字颜色 6 2" xfId="373"/>
    <cellStyle name="40% - 强调文字颜色 6 2 2" xfId="375"/>
    <cellStyle name="40% - 强调文字颜色 6 2 3" xfId="377"/>
    <cellStyle name="40% - 强调文字颜色 6 2 4" xfId="379"/>
    <cellStyle name="40% - 强调文字颜色 6 2 5" xfId="381"/>
    <cellStyle name="40% - 强调文字颜色 6 3" xfId="385"/>
    <cellStyle name="40% - 强调文字颜色 6 4" xfId="387"/>
    <cellStyle name="40% - 强调文字颜色 6 5" xfId="63"/>
    <cellStyle name="40% - 强调文字颜色 6 6" xfId="389"/>
    <cellStyle name="40% - 强调文字颜色 6 7" xfId="392"/>
    <cellStyle name="40% - 强调文字颜色 6 8" xfId="393"/>
    <cellStyle name="40% - 强调文字颜色 6 9" xfId="327"/>
    <cellStyle name="60% - 强调文字颜色 1 10" xfId="394"/>
    <cellStyle name="60% - 强调文字颜色 1 11" xfId="6"/>
    <cellStyle name="60% - 强调文字颜色 1 2" xfId="152"/>
    <cellStyle name="60% - 强调文字颜色 1 2 2" xfId="395"/>
    <cellStyle name="60% - 强调文字颜色 1 2 3" xfId="396"/>
    <cellStyle name="60% - 强调文字颜色 1 2 4" xfId="397"/>
    <cellStyle name="60% - 强调文字颜色 1 2 5" xfId="398"/>
    <cellStyle name="60% - 强调文字颜色 1 3" xfId="155"/>
    <cellStyle name="60% - 强调文字颜色 1 4" xfId="158"/>
    <cellStyle name="60% - 强调文字颜色 1 5" xfId="161"/>
    <cellStyle name="60% - 强调文字颜色 1 6" xfId="164"/>
    <cellStyle name="60% - 强调文字颜色 1 7" xfId="165"/>
    <cellStyle name="60% - 强调文字颜色 1 8" xfId="310"/>
    <cellStyle name="60% - 强调文字颜色 1 9" xfId="111"/>
    <cellStyle name="60% - 强调文字颜色 2 10" xfId="401"/>
    <cellStyle name="60% - 强调文字颜色 2 11" xfId="292"/>
    <cellStyle name="60% - 强调文字颜色 2 2" xfId="198"/>
    <cellStyle name="60% - 强调文字颜色 2 2 2" xfId="40"/>
    <cellStyle name="60% - 强调文字颜色 2 2 3" xfId="87"/>
    <cellStyle name="60% - 强调文字颜色 2 2 4" xfId="123"/>
    <cellStyle name="60% - 强调文字颜色 2 2 5" xfId="402"/>
    <cellStyle name="60% - 强调文字颜色 2 3" xfId="25"/>
    <cellStyle name="60% - 强调文字颜色 2 4" xfId="203"/>
    <cellStyle name="60% - 强调文字颜色 2 5" xfId="207"/>
    <cellStyle name="60% - 强调文字颜色 2 6" xfId="212"/>
    <cellStyle name="60% - 强调文字颜色 2 7" xfId="216"/>
    <cellStyle name="60% - 强调文字颜色 2 8" xfId="403"/>
    <cellStyle name="60% - 强调文字颜色 2 9" xfId="406"/>
    <cellStyle name="60% - 强调文字颜色 3 10" xfId="168"/>
    <cellStyle name="60% - 强调文字颜色 3 11" xfId="312"/>
    <cellStyle name="60% - 强调文字颜色 3 2" xfId="238"/>
    <cellStyle name="60% - 强调文字颜色 3 2 2" xfId="410"/>
    <cellStyle name="60% - 强调文字颜色 3 2 3" xfId="412"/>
    <cellStyle name="60% - 强调文字颜色 3 2 4" xfId="414"/>
    <cellStyle name="60% - 强调文字颜色 3 2 5" xfId="416"/>
    <cellStyle name="60% - 强调文字颜色 3 3" xfId="241"/>
    <cellStyle name="60% - 强调文字颜色 3 4" xfId="245"/>
    <cellStyle name="60% - 强调文字颜色 3 5" xfId="248"/>
    <cellStyle name="60% - 强调文字颜色 3 6" xfId="250"/>
    <cellStyle name="60% - 强调文字颜色 3 7" xfId="252"/>
    <cellStyle name="60% - 强调文字颜色 3 8" xfId="419"/>
    <cellStyle name="60% - 强调文字颜色 3 9" xfId="421"/>
    <cellStyle name="60% - 强调文字颜色 4 10" xfId="424"/>
    <cellStyle name="60% - 强调文字颜色 4 11" xfId="35"/>
    <cellStyle name="60% - 强调文字颜色 4 2" xfId="274"/>
    <cellStyle name="60% - 强调文字颜色 4 2 2" xfId="386"/>
    <cellStyle name="60% - 强调文字颜色 4 2 3" xfId="62"/>
    <cellStyle name="60% - 强调文字颜色 4 2 4" xfId="388"/>
    <cellStyle name="60% - 强调文字颜色 4 2 5" xfId="391"/>
    <cellStyle name="60% - 强调文字颜色 4 3" xfId="277"/>
    <cellStyle name="60% - 强调文字颜色 4 4" xfId="281"/>
    <cellStyle name="60% - 强调文字颜色 4 5" xfId="284"/>
    <cellStyle name="60% - 强调文字颜色 4 6" xfId="287"/>
    <cellStyle name="60% - 强调文字颜色 4 7" xfId="289"/>
    <cellStyle name="60% - 强调文字颜色 4 8" xfId="186"/>
    <cellStyle name="60% - 强调文字颜色 4 9" xfId="189"/>
    <cellStyle name="60% - 强调文字颜色 5 10" xfId="92"/>
    <cellStyle name="60% - 强调文字颜色 5 11" xfId="114"/>
    <cellStyle name="60% - 强调文字颜色 5 2" xfId="427"/>
    <cellStyle name="60% - 强调文字颜色 5 2 2" xfId="429"/>
    <cellStyle name="60% - 强调文字颜色 5 2 3" xfId="430"/>
    <cellStyle name="60% - 强调文字颜色 5 2 4" xfId="432"/>
    <cellStyle name="60% - 强调文字颜色 5 2 5" xfId="436"/>
    <cellStyle name="60% - 强调文字颜色 5 3" xfId="437"/>
    <cellStyle name="60% - 强调文字颜色 5 4" xfId="438"/>
    <cellStyle name="60% - 强调文字颜色 5 5" xfId="440"/>
    <cellStyle name="60% - 强调文字颜色 5 6" xfId="441"/>
    <cellStyle name="60% - 强调文字颜色 5 7" xfId="442"/>
    <cellStyle name="60% - 强调文字颜色 5 8" xfId="445"/>
    <cellStyle name="60% - 强调文字颜色 5 9" xfId="446"/>
    <cellStyle name="60% - 强调文字颜色 6 10" xfId="449"/>
    <cellStyle name="60% - 强调文字颜色 6 11" xfId="351"/>
    <cellStyle name="60% - 强调文字颜色 6 2" xfId="452"/>
    <cellStyle name="60% - 强调文字颜色 6 2 2" xfId="453"/>
    <cellStyle name="60% - 强调文字颜色 6 2 3" xfId="454"/>
    <cellStyle name="60% - 强调文字颜色 6 2 4" xfId="256"/>
    <cellStyle name="60% - 强调文字颜色 6 2 5" xfId="271"/>
    <cellStyle name="60% - 强调文字颜色 6 3" xfId="457"/>
    <cellStyle name="60% - 强调文字颜色 6 4" xfId="458"/>
    <cellStyle name="60% - 强调文字颜色 6 5" xfId="459"/>
    <cellStyle name="60% - 强调文字颜色 6 6" xfId="460"/>
    <cellStyle name="60% - 强调文字颜色 6 7" xfId="426"/>
    <cellStyle name="60% - 强调文字颜色 6 8" xfId="39"/>
    <cellStyle name="60% - 强调文字颜色 6 9" xfId="86"/>
    <cellStyle name="BOM_Level_1" xfId="334"/>
    <cellStyle name="BOM_Level_Below3" xfId="19"/>
    <cellStyle name="BOM_Level_Below3 2" xfId="129"/>
    <cellStyle name="BOM_Level_Below3 2 2" xfId="985"/>
    <cellStyle name="BOM_Level_Below3 2 2 2" xfId="982"/>
    <cellStyle name="BOM_Level_Below3 3" xfId="983"/>
    <cellStyle name="BOM_Level_Below3 3 2" xfId="278"/>
    <cellStyle name="BOM_Level_Below3 4" xfId="461"/>
    <cellStyle name="BOM_Level_Below3 4 2" xfId="439"/>
    <cellStyle name="BOM_Level_Below3 5" xfId="462"/>
    <cellStyle name="Normal" xfId="991"/>
    <cellStyle name="Normal 2" xfId="992"/>
    <cellStyle name="Normal_Rag6Idx" xfId="433"/>
    <cellStyle name="RowLevel_1" xfId="463"/>
    <cellStyle name="百分比" xfId="22" builtinId="5"/>
    <cellStyle name="百分比 2" xfId="984"/>
    <cellStyle name="标题 1 10" xfId="464"/>
    <cellStyle name="标题 1 11" xfId="466"/>
    <cellStyle name="标题 1 2" xfId="468"/>
    <cellStyle name="标题 1 2 2" xfId="470"/>
    <cellStyle name="标题 1 2 3" xfId="471"/>
    <cellStyle name="标题 1 2 4" xfId="472"/>
    <cellStyle name="标题 1 2 5" xfId="474"/>
    <cellStyle name="标题 1 3" xfId="477"/>
    <cellStyle name="标题 1 4" xfId="479"/>
    <cellStyle name="标题 1 5" xfId="482"/>
    <cellStyle name="标题 1 6" xfId="483"/>
    <cellStyle name="标题 1 7" xfId="485"/>
    <cellStyle name="标题 1 8" xfId="487"/>
    <cellStyle name="标题 1 9" xfId="489"/>
    <cellStyle name="标题 10" xfId="491"/>
    <cellStyle name="标题 11" xfId="494"/>
    <cellStyle name="标题 12" xfId="495"/>
    <cellStyle name="标题 13" xfId="496"/>
    <cellStyle name="标题 14" xfId="497"/>
    <cellStyle name="标题 2 10" xfId="365"/>
    <cellStyle name="标题 2 11" xfId="59"/>
    <cellStyle name="标题 2 2" xfId="498"/>
    <cellStyle name="标题 2 2 2" xfId="499"/>
    <cellStyle name="标题 2 2 3" xfId="500"/>
    <cellStyle name="标题 2 2 4" xfId="374"/>
    <cellStyle name="标题 2 2 5" xfId="383"/>
    <cellStyle name="标题 2 3" xfId="501"/>
    <cellStyle name="标题 2 4" xfId="502"/>
    <cellStyle name="标题 2 5" xfId="503"/>
    <cellStyle name="标题 2 6" xfId="504"/>
    <cellStyle name="标题 2 7" xfId="505"/>
    <cellStyle name="标题 2 8" xfId="506"/>
    <cellStyle name="标题 2 9" xfId="508"/>
    <cellStyle name="标题 3 10" xfId="511"/>
    <cellStyle name="标题 3 11" xfId="11"/>
    <cellStyle name="标题 3 2" xfId="514"/>
    <cellStyle name="标题 3 2 2" xfId="104"/>
    <cellStyle name="标题 3 2 3" xfId="107"/>
    <cellStyle name="标题 3 2 4" xfId="516"/>
    <cellStyle name="标题 3 2 5" xfId="518"/>
    <cellStyle name="标题 3 3" xfId="522"/>
    <cellStyle name="标题 3 4" xfId="526"/>
    <cellStyle name="标题 3 5" xfId="530"/>
    <cellStyle name="标题 3 6" xfId="534"/>
    <cellStyle name="标题 3 7" xfId="538"/>
    <cellStyle name="标题 3 8" xfId="543"/>
    <cellStyle name="标题 3 9" xfId="549"/>
    <cellStyle name="标题 4 10" xfId="455"/>
    <cellStyle name="标题 4 11" xfId="258"/>
    <cellStyle name="标题 4 2" xfId="434"/>
    <cellStyle name="标题 4 2 2" xfId="550"/>
    <cellStyle name="标题 4 2 3" xfId="551"/>
    <cellStyle name="标题 4 2 4" xfId="552"/>
    <cellStyle name="标题 4 2 5" xfId="553"/>
    <cellStyle name="标题 4 3" xfId="554"/>
    <cellStyle name="标题 4 4" xfId="340"/>
    <cellStyle name="标题 4 5" xfId="342"/>
    <cellStyle name="标题 4 6" xfId="344"/>
    <cellStyle name="标题 4 7" xfId="346"/>
    <cellStyle name="标题 4 8" xfId="555"/>
    <cellStyle name="标题 4 9" xfId="145"/>
    <cellStyle name="标题 5" xfId="556"/>
    <cellStyle name="标题 5 2" xfId="558"/>
    <cellStyle name="标题 5 3" xfId="559"/>
    <cellStyle name="标题 5 4" xfId="70"/>
    <cellStyle name="标题 6" xfId="560"/>
    <cellStyle name="标题 7" xfId="562"/>
    <cellStyle name="标题 8" xfId="565"/>
    <cellStyle name="标题 9" xfId="566"/>
    <cellStyle name="差 10" xfId="567"/>
    <cellStyle name="差 11" xfId="568"/>
    <cellStyle name="差 2" xfId="570"/>
    <cellStyle name="差 2 2" xfId="571"/>
    <cellStyle name="差 2 3" xfId="572"/>
    <cellStyle name="差 2 4" xfId="573"/>
    <cellStyle name="差 2 5" xfId="575"/>
    <cellStyle name="差 3" xfId="578"/>
    <cellStyle name="差 4" xfId="581"/>
    <cellStyle name="差 5" xfId="584"/>
    <cellStyle name="差 6" xfId="41"/>
    <cellStyle name="差 7" xfId="44"/>
    <cellStyle name="差 8" xfId="47"/>
    <cellStyle name="差 9" xfId="31"/>
    <cellStyle name="差_KING" xfId="585"/>
    <cellStyle name="常规" xfId="0" builtinId="0"/>
    <cellStyle name="常规 10" xfId="586"/>
    <cellStyle name="常规 10 2" xfId="564"/>
    <cellStyle name="常规 11" xfId="587"/>
    <cellStyle name="常规 12" xfId="588"/>
    <cellStyle name="常规 13" xfId="451"/>
    <cellStyle name="常规 14" xfId="353"/>
    <cellStyle name="常规 15" xfId="173"/>
    <cellStyle name="常规 16" xfId="176"/>
    <cellStyle name="常规 17" xfId="590"/>
    <cellStyle name="常规 18" xfId="592"/>
    <cellStyle name="常规 19" xfId="594"/>
    <cellStyle name="常规 2" xfId="597"/>
    <cellStyle name="常规 2 10" xfId="599"/>
    <cellStyle name="常规 2 11" xfId="601"/>
    <cellStyle name="常规 2 12" xfId="603"/>
    <cellStyle name="常规 2 13" xfId="606"/>
    <cellStyle name="常规 2 14" xfId="608"/>
    <cellStyle name="常规 2 15" xfId="610"/>
    <cellStyle name="常规 2 16" xfId="613"/>
    <cellStyle name="常规 2 17" xfId="616"/>
    <cellStyle name="常规 2 18" xfId="618"/>
    <cellStyle name="常规 2 19" xfId="620"/>
    <cellStyle name="常规 2 2" xfId="420"/>
    <cellStyle name="常规 2 2 10" xfId="376"/>
    <cellStyle name="常规 2 2 10 2" xfId="990"/>
    <cellStyle name="常规 2 2 11" xfId="378"/>
    <cellStyle name="常规 2 2 12" xfId="380"/>
    <cellStyle name="常规 2 2 13" xfId="382"/>
    <cellStyle name="常规 2 2 14" xfId="622"/>
    <cellStyle name="常规 2 2 15" xfId="226"/>
    <cellStyle name="常规 2 2 16" xfId="229"/>
    <cellStyle name="常规 2 2 17" xfId="232"/>
    <cellStyle name="常规 2 2 18" xfId="235"/>
    <cellStyle name="常规 2 2 19" xfId="623"/>
    <cellStyle name="常规 2 2 2" xfId="296"/>
    <cellStyle name="常规 2 2 2 10" xfId="544"/>
    <cellStyle name="常规 2 2 2 11" xfId="625"/>
    <cellStyle name="常规 2 2 2 12" xfId="628"/>
    <cellStyle name="常规 2 2 2 13" xfId="630"/>
    <cellStyle name="常规 2 2 2 14" xfId="510"/>
    <cellStyle name="常规 2 2 2 15" xfId="8"/>
    <cellStyle name="常规 2 2 2 16" xfId="102"/>
    <cellStyle name="常规 2 2 2 17" xfId="96"/>
    <cellStyle name="常规 2 2 2 18" xfId="90"/>
    <cellStyle name="常规 2 2 2 19" xfId="98"/>
    <cellStyle name="常规 2 2 2 2" xfId="632"/>
    <cellStyle name="常规 2 2 2 2 10" xfId="519"/>
    <cellStyle name="常规 2 2 2 2 11" xfId="523"/>
    <cellStyle name="常规 2 2 2 2 12" xfId="527"/>
    <cellStyle name="常规 2 2 2 2 13" xfId="531"/>
    <cellStyle name="常规 2 2 2 2 14" xfId="535"/>
    <cellStyle name="常规 2 2 2 2 15" xfId="539"/>
    <cellStyle name="常规 2 2 2 2 16" xfId="545"/>
    <cellStyle name="常规 2 2 2 2 17" xfId="626"/>
    <cellStyle name="常规 2 2 2 2 18" xfId="629"/>
    <cellStyle name="常规 2 2 2 2 19" xfId="631"/>
    <cellStyle name="常规 2 2 2 2 2" xfId="633"/>
    <cellStyle name="常规 2 2 2 2 2 2" xfId="634"/>
    <cellStyle name="常规 2 2 2 2 20" xfId="540"/>
    <cellStyle name="常规 2 2 2 2 21" xfId="546"/>
    <cellStyle name="常规 2 2 2 2 22" xfId="627"/>
    <cellStyle name="常规 2 2 2 2 3" xfId="636"/>
    <cellStyle name="常规 2 2 2 2 4" xfId="512"/>
    <cellStyle name="常规 2 2 2 2 5" xfId="520"/>
    <cellStyle name="常规 2 2 2 2 6" xfId="524"/>
    <cellStyle name="常规 2 2 2 2 7" xfId="528"/>
    <cellStyle name="常规 2 2 2 2 8" xfId="532"/>
    <cellStyle name="常规 2 2 2 2 9" xfId="536"/>
    <cellStyle name="常规 2 2 2 20" xfId="9"/>
    <cellStyle name="常规 2 2 2 21" xfId="101"/>
    <cellStyle name="常规 2 2 2 22" xfId="95"/>
    <cellStyle name="常规 2 2 2 3" xfId="637"/>
    <cellStyle name="常规 2 2 2 4" xfId="68"/>
    <cellStyle name="常规 2 2 2 5" xfId="55"/>
    <cellStyle name="常规 2 2 2 6" xfId="72"/>
    <cellStyle name="常规 2 2 2 7" xfId="73"/>
    <cellStyle name="常规 2 2 2 8" xfId="75"/>
    <cellStyle name="常规 2 2 2 9" xfId="78"/>
    <cellStyle name="常规 2 2 20" xfId="225"/>
    <cellStyle name="常规 2 2 21" xfId="228"/>
    <cellStyle name="常规 2 2 22" xfId="231"/>
    <cellStyle name="常规 2 2 23" xfId="234"/>
    <cellStyle name="常规 2 2 24" xfId="624"/>
    <cellStyle name="常规 2 2 25" xfId="638"/>
    <cellStyle name="常规 2 2 26" xfId="639"/>
    <cellStyle name="常规 2 2 3" xfId="640"/>
    <cellStyle name="常规 2 2 4" xfId="5"/>
    <cellStyle name="常规 2 2 5" xfId="641"/>
    <cellStyle name="常规 2 2 6" xfId="469"/>
    <cellStyle name="常规 2 2 7" xfId="476"/>
    <cellStyle name="常规 2 2 8" xfId="478"/>
    <cellStyle name="常规 2 2 9" xfId="481"/>
    <cellStyle name="常规 2 20" xfId="611"/>
    <cellStyle name="常规 2 21" xfId="614"/>
    <cellStyle name="常规 2 22" xfId="617"/>
    <cellStyle name="常规 2 23" xfId="619"/>
    <cellStyle name="常规 2 24" xfId="621"/>
    <cellStyle name="常规 2 25" xfId="642"/>
    <cellStyle name="常规 2 26" xfId="13"/>
    <cellStyle name="常规 2 27" xfId="643"/>
    <cellStyle name="常规 2 27 2 2" xfId="79"/>
    <cellStyle name="常规 2 28" xfId="223"/>
    <cellStyle name="常规 2 3" xfId="423"/>
    <cellStyle name="常规 2 4" xfId="644"/>
    <cellStyle name="常规 2 5" xfId="645"/>
    <cellStyle name="常规 2 6" xfId="646"/>
    <cellStyle name="常规 2 7" xfId="647"/>
    <cellStyle name="常规 2 8" xfId="649"/>
    <cellStyle name="常规 2 9" xfId="651"/>
    <cellStyle name="常规 20" xfId="172"/>
    <cellStyle name="常规 21" xfId="175"/>
    <cellStyle name="常规 22" xfId="591"/>
    <cellStyle name="常规 23" xfId="593"/>
    <cellStyle name="常规 24" xfId="595"/>
    <cellStyle name="常规 25" xfId="653"/>
    <cellStyle name="常规 26" xfId="49"/>
    <cellStyle name="常规 27" xfId="655"/>
    <cellStyle name="常规 28" xfId="657"/>
    <cellStyle name="常规 29" xfId="659"/>
    <cellStyle name="常规 3" xfId="178"/>
    <cellStyle name="常规 3 10" xfId="660"/>
    <cellStyle name="常规 3 11" xfId="661"/>
    <cellStyle name="常规 3 12" xfId="662"/>
    <cellStyle name="常规 3 13" xfId="663"/>
    <cellStyle name="常规 3 14" xfId="12"/>
    <cellStyle name="常规 3 15" xfId="665"/>
    <cellStyle name="常规 3 16" xfId="667"/>
    <cellStyle name="常规 3 17" xfId="669"/>
    <cellStyle name="常规 3 18" xfId="671"/>
    <cellStyle name="常规 3 19" xfId="673"/>
    <cellStyle name="常规 3 2" xfId="184"/>
    <cellStyle name="常规 3 2 10" xfId="473"/>
    <cellStyle name="常规 3 2 11" xfId="475"/>
    <cellStyle name="常规 3 2 12" xfId="411"/>
    <cellStyle name="常规 3 2 13" xfId="413"/>
    <cellStyle name="常规 3 2 14" xfId="415"/>
    <cellStyle name="常规 3 2 15" xfId="417"/>
    <cellStyle name="常规 3 2 16" xfId="675"/>
    <cellStyle name="常规 3 2 17" xfId="315"/>
    <cellStyle name="常规 3 2 18" xfId="318"/>
    <cellStyle name="常规 3 2 19" xfId="320"/>
    <cellStyle name="常规 3 2 2" xfId="677"/>
    <cellStyle name="常规 3 2 2 2" xfId="490"/>
    <cellStyle name="常规 3 2 20" xfId="418"/>
    <cellStyle name="常规 3 2 21" xfId="674"/>
    <cellStyle name="常规 3 2 22" xfId="316"/>
    <cellStyle name="常规 3 2 3" xfId="680"/>
    <cellStyle name="常规 3 2 4" xfId="683"/>
    <cellStyle name="常规 3 2 5" xfId="142"/>
    <cellStyle name="常规 3 2 6" xfId="65"/>
    <cellStyle name="常规 3 2 7" xfId="150"/>
    <cellStyle name="常规 3 2 8" xfId="154"/>
    <cellStyle name="常规 3 2 9" xfId="157"/>
    <cellStyle name="常规 3 20" xfId="664"/>
    <cellStyle name="常规 3 21" xfId="666"/>
    <cellStyle name="常规 3 22" xfId="668"/>
    <cellStyle name="常规 3 23" xfId="670"/>
    <cellStyle name="常规 3 24" xfId="672"/>
    <cellStyle name="常规 3 25" xfId="687"/>
    <cellStyle name="常规 3 26" xfId="688"/>
    <cellStyle name="常规 3 27" xfId="1"/>
    <cellStyle name="常规 3 28" xfId="689"/>
    <cellStyle name="常规 3 29" xfId="690"/>
    <cellStyle name="常规 3 3" xfId="191"/>
    <cellStyle name="常规 3 30" xfId="686"/>
    <cellStyle name="常规 3 4" xfId="691"/>
    <cellStyle name="常规 3 5" xfId="692"/>
    <cellStyle name="常规 3 6" xfId="693"/>
    <cellStyle name="常规 3 7" xfId="694"/>
    <cellStyle name="常规 3 8" xfId="695"/>
    <cellStyle name="常规 3 9" xfId="696"/>
    <cellStyle name="常规 30" xfId="652"/>
    <cellStyle name="常规 31" xfId="50"/>
    <cellStyle name="常规 32" xfId="654"/>
    <cellStyle name="常规 33" xfId="656"/>
    <cellStyle name="常规 34" xfId="658"/>
    <cellStyle name="常规 35" xfId="399"/>
    <cellStyle name="常规 36" xfId="291"/>
    <cellStyle name="常规 37" xfId="294"/>
    <cellStyle name="常规 38" xfId="697"/>
    <cellStyle name="常规 39" xfId="4"/>
    <cellStyle name="常规 4" xfId="699"/>
    <cellStyle name="常规 4 10" xfId="701"/>
    <cellStyle name="常规 4 11" xfId="45"/>
    <cellStyle name="常规 4 12" xfId="28"/>
    <cellStyle name="常规 4 13" xfId="18"/>
    <cellStyle name="常规 4 14" xfId="48"/>
    <cellStyle name="常规 4 15" xfId="76"/>
    <cellStyle name="常规 4 16" xfId="80"/>
    <cellStyle name="常规 4 17" xfId="704"/>
    <cellStyle name="常规 4 18" xfId="706"/>
    <cellStyle name="常规 4 19" xfId="708"/>
    <cellStyle name="常规 4 2" xfId="443"/>
    <cellStyle name="常规 4 2 10" xfId="710"/>
    <cellStyle name="常规 4 2 11" xfId="711"/>
    <cellStyle name="常规 4 2 12" xfId="712"/>
    <cellStyle name="常规 4 2 13" xfId="713"/>
    <cellStyle name="常规 4 2 14" xfId="714"/>
    <cellStyle name="常规 4 2 15" xfId="716"/>
    <cellStyle name="常规 4 2 16" xfId="718"/>
    <cellStyle name="常规 4 2 17" xfId="720"/>
    <cellStyle name="常规 4 2 18" xfId="722"/>
    <cellStyle name="常规 4 2 19" xfId="724"/>
    <cellStyle name="常规 4 2 2" xfId="726"/>
    <cellStyle name="常规 4 2 2 10" xfId="728"/>
    <cellStyle name="常规 4 2 2 11" xfId="730"/>
    <cellStyle name="常规 4 2 2 12" xfId="732"/>
    <cellStyle name="常规 4 2 2 2" xfId="734"/>
    <cellStyle name="常规 4 2 2 3" xfId="32"/>
    <cellStyle name="常规 4 2 2 4" xfId="737"/>
    <cellStyle name="常规 4 2 2 5" xfId="740"/>
    <cellStyle name="常规 4 2 2 6" xfId="743"/>
    <cellStyle name="常规 4 2 2 7" xfId="746"/>
    <cellStyle name="常规 4 2 2 8" xfId="748"/>
    <cellStyle name="常规 4 2 2 9" xfId="749"/>
    <cellStyle name="常规 4 2 20" xfId="715"/>
    <cellStyle name="常规 4 2 21" xfId="717"/>
    <cellStyle name="常规 4 2 22" xfId="719"/>
    <cellStyle name="常规 4 2 23" xfId="721"/>
    <cellStyle name="常规 4 2 24" xfId="723"/>
    <cellStyle name="常规 4 2 3" xfId="751"/>
    <cellStyle name="常规 4 2 4" xfId="753"/>
    <cellStyle name="常规 4 2 5" xfId="755"/>
    <cellStyle name="常规 4 2 6" xfId="757"/>
    <cellStyle name="常规 4 2 7" xfId="759"/>
    <cellStyle name="常规 4 2 8" xfId="760"/>
    <cellStyle name="常规 4 2 9" xfId="761"/>
    <cellStyle name="常规 4 20" xfId="77"/>
    <cellStyle name="常规 4 21" xfId="81"/>
    <cellStyle name="常规 4 22" xfId="703"/>
    <cellStyle name="常规 4 23" xfId="705"/>
    <cellStyle name="常规 4 24" xfId="707"/>
    <cellStyle name="常规 4 3" xfId="448"/>
    <cellStyle name="常规 4 4" xfId="725"/>
    <cellStyle name="常规 4 5" xfId="750"/>
    <cellStyle name="常规 4 6" xfId="752"/>
    <cellStyle name="常规 4 7" xfId="754"/>
    <cellStyle name="常规 4 8" xfId="756"/>
    <cellStyle name="常规 4 9" xfId="758"/>
    <cellStyle name="常规 40" xfId="400"/>
    <cellStyle name="常规 41" xfId="290"/>
    <cellStyle name="常规 44" xfId="3"/>
    <cellStyle name="常规 44 10 2" xfId="306"/>
    <cellStyle name="常规 45" xfId="987"/>
    <cellStyle name="常规 45 10 2" xfId="988"/>
    <cellStyle name="常规 5" xfId="200"/>
    <cellStyle name="常规 5 2" xfId="38"/>
    <cellStyle name="常规 5 2 2" xfId="43"/>
    <cellStyle name="常规 50" xfId="986"/>
    <cellStyle name="常规 50 10 2" xfId="989"/>
    <cellStyle name="常规 6" xfId="27"/>
    <cellStyle name="常规 6 10" xfId="182"/>
    <cellStyle name="常规 6 11" xfId="700"/>
    <cellStyle name="常规 6 12" xfId="199"/>
    <cellStyle name="常规 6 13" xfId="26"/>
    <cellStyle name="常规 6 14" xfId="204"/>
    <cellStyle name="常规 6 15" xfId="208"/>
    <cellStyle name="常规 6 16" xfId="213"/>
    <cellStyle name="常规 6 17" xfId="217"/>
    <cellStyle name="常规 6 18" xfId="404"/>
    <cellStyle name="常规 6 19" xfId="407"/>
    <cellStyle name="常规 6 2" xfId="762"/>
    <cellStyle name="常规 6 2 10" xfId="480"/>
    <cellStyle name="常规 6 2 11" xfId="484"/>
    <cellStyle name="常规 6 2 12" xfId="486"/>
    <cellStyle name="常规 6 2 2" xfId="364"/>
    <cellStyle name="常规 6 2 3" xfId="58"/>
    <cellStyle name="常规 6 2 4" xfId="368"/>
    <cellStyle name="常规 6 2 5" xfId="371"/>
    <cellStyle name="常规 6 2 6" xfId="766"/>
    <cellStyle name="常规 6 2 7" xfId="767"/>
    <cellStyle name="常规 6 2 8" xfId="768"/>
    <cellStyle name="常规 6 2 9" xfId="769"/>
    <cellStyle name="常规 6 20" xfId="209"/>
    <cellStyle name="常规 6 21" xfId="214"/>
    <cellStyle name="常规 6 22" xfId="218"/>
    <cellStyle name="常规 6 23" xfId="405"/>
    <cellStyle name="常规 6 24" xfId="408"/>
    <cellStyle name="常规 6 3" xfId="770"/>
    <cellStyle name="常规 6 4" xfId="733"/>
    <cellStyle name="常规 6 5" xfId="33"/>
    <cellStyle name="常规 6 6" xfId="736"/>
    <cellStyle name="常规 6 7" xfId="739"/>
    <cellStyle name="常规 6 8" xfId="742"/>
    <cellStyle name="常规 6 9" xfId="745"/>
    <cellStyle name="常规 7" xfId="202"/>
    <cellStyle name="常规 7 10" xfId="775"/>
    <cellStyle name="常规 7 11" xfId="777"/>
    <cellStyle name="常规 7 12" xfId="779"/>
    <cellStyle name="常规 7 13" xfId="780"/>
    <cellStyle name="常规 7 14" xfId="781"/>
    <cellStyle name="常规 7 15" xfId="783"/>
    <cellStyle name="常规 7 16" xfId="785"/>
    <cellStyle name="常规 7 17" xfId="787"/>
    <cellStyle name="常规 7 18" xfId="765"/>
    <cellStyle name="常规 7 19" xfId="774"/>
    <cellStyle name="常规 7 2" xfId="788"/>
    <cellStyle name="常规 7 2 10" xfId="542"/>
    <cellStyle name="常规 7 2 11" xfId="548"/>
    <cellStyle name="常规 7 2 12" xfId="789"/>
    <cellStyle name="常规 7 2 2" xfId="790"/>
    <cellStyle name="常规 7 2 3" xfId="513"/>
    <cellStyle name="常规 7 2 4" xfId="521"/>
    <cellStyle name="常规 7 2 5" xfId="525"/>
    <cellStyle name="常规 7 2 6" xfId="529"/>
    <cellStyle name="常规 7 2 7" xfId="533"/>
    <cellStyle name="常规 7 2 8" xfId="537"/>
    <cellStyle name="常规 7 2 9" xfId="541"/>
    <cellStyle name="常规 7 20" xfId="782"/>
    <cellStyle name="常规 7 21" xfId="784"/>
    <cellStyle name="常规 7 22" xfId="786"/>
    <cellStyle name="常规 7 23" xfId="764"/>
    <cellStyle name="常规 7 24" xfId="773"/>
    <cellStyle name="常规 7 3" xfId="15"/>
    <cellStyle name="常规 7 4" xfId="791"/>
    <cellStyle name="常规 7 5" xfId="793"/>
    <cellStyle name="常规 7 6" xfId="794"/>
    <cellStyle name="常规 7 7" xfId="795"/>
    <cellStyle name="常规 7 8" xfId="796"/>
    <cellStyle name="常规 7 9" xfId="797"/>
    <cellStyle name="常规 8" xfId="206"/>
    <cellStyle name="常规 9" xfId="211"/>
    <cellStyle name="超链接" xfId="20" builtinId="8"/>
    <cellStyle name="好 10" xfId="596"/>
    <cellStyle name="好 11" xfId="179"/>
    <cellStyle name="好 2" xfId="798"/>
    <cellStyle name="好 2 2" xfId="799"/>
    <cellStyle name="好 2 3" xfId="355"/>
    <cellStyle name="好 2 4" xfId="358"/>
    <cellStyle name="好 2 5" xfId="360"/>
    <cellStyle name="好 3" xfId="800"/>
    <cellStyle name="好 4" xfId="801"/>
    <cellStyle name="好 5" xfId="105"/>
    <cellStyle name="好 6" xfId="108"/>
    <cellStyle name="好 7" xfId="515"/>
    <cellStyle name="好 8" xfId="517"/>
    <cellStyle name="好 9" xfId="428"/>
    <cellStyle name="好_KING" xfId="802"/>
    <cellStyle name="汇总 10" xfId="242"/>
    <cellStyle name="汇总 10 2" xfId="804"/>
    <cellStyle name="汇总 11" xfId="246"/>
    <cellStyle name="汇总 11 2" xfId="709"/>
    <cellStyle name="汇总 2" xfId="805"/>
    <cellStyle name="汇总 2 2" xfId="806"/>
    <cellStyle name="汇总 2 2 2" xfId="807"/>
    <cellStyle name="汇总 2 3" xfId="809"/>
    <cellStyle name="汇总 2 3 2" xfId="811"/>
    <cellStyle name="汇总 2 4" xfId="813"/>
    <cellStyle name="汇总 2 4 2" xfId="814"/>
    <cellStyle name="汇总 2 5" xfId="816"/>
    <cellStyle name="汇总 2 6" xfId="818"/>
    <cellStyle name="汇总 3" xfId="819"/>
    <cellStyle name="汇总 3 2" xfId="820"/>
    <cellStyle name="汇总 4" xfId="822"/>
    <cellStyle name="汇总 4 2" xfId="823"/>
    <cellStyle name="汇总 5" xfId="825"/>
    <cellStyle name="汇总 5 2" xfId="604"/>
    <cellStyle name="汇总 6" xfId="826"/>
    <cellStyle name="汇总 6 2" xfId="827"/>
    <cellStyle name="汇总 7" xfId="803"/>
    <cellStyle name="汇总 7 2" xfId="829"/>
    <cellStyle name="汇总 8" xfId="831"/>
    <cellStyle name="汇总 8 2" xfId="832"/>
    <cellStyle name="汇总 9" xfId="834"/>
    <cellStyle name="汇总 9 2" xfId="835"/>
    <cellStyle name="货币" xfId="2" builtinId="4"/>
    <cellStyle name="计算 10" xfId="579"/>
    <cellStyle name="计算 10 2" xfId="836"/>
    <cellStyle name="计算 11" xfId="582"/>
    <cellStyle name="计算 11 2" xfId="492"/>
    <cellStyle name="计算 2" xfId="838"/>
    <cellStyle name="计算 2 2" xfId="839"/>
    <cellStyle name="计算 2 2 2" xfId="840"/>
    <cellStyle name="计算 2 3" xfId="333"/>
    <cellStyle name="计算 2 3 2" xfId="841"/>
    <cellStyle name="计算 2 4" xfId="842"/>
    <cellStyle name="计算 2 4 2" xfId="843"/>
    <cellStyle name="计算 2 5" xfId="844"/>
    <cellStyle name="计算 2 6" xfId="845"/>
    <cellStyle name="计算 3" xfId="847"/>
    <cellStyle name="计算 3 2" xfId="51"/>
    <cellStyle name="计算 4" xfId="848"/>
    <cellStyle name="计算 4 2" xfId="849"/>
    <cellStyle name="计算 5" xfId="850"/>
    <cellStyle name="计算 5 2" xfId="852"/>
    <cellStyle name="计算 6" xfId="854"/>
    <cellStyle name="计算 6 2" xfId="450"/>
    <cellStyle name="计算 7" xfId="678"/>
    <cellStyle name="计算 7 2" xfId="488"/>
    <cellStyle name="计算 8" xfId="681"/>
    <cellStyle name="计算 8 2" xfId="507"/>
    <cellStyle name="计算 9" xfId="685"/>
    <cellStyle name="计算 9 2" xfId="547"/>
    <cellStyle name="检查单元格 10" xfId="188"/>
    <cellStyle name="检查单元格 11" xfId="193"/>
    <cellStyle name="检查单元格 2" xfId="808"/>
    <cellStyle name="检查单元格 2 2" xfId="810"/>
    <cellStyle name="检查单元格 2 3" xfId="856"/>
    <cellStyle name="检查单元格 2 4" xfId="857"/>
    <cellStyle name="检查单元格 2 5" xfId="254"/>
    <cellStyle name="检查单元格 3" xfId="812"/>
    <cellStyle name="检查单元格 4" xfId="815"/>
    <cellStyle name="检查单元格 5" xfId="817"/>
    <cellStyle name="检查单元格 6" xfId="858"/>
    <cellStyle name="检查单元格 7" xfId="859"/>
    <cellStyle name="检查单元格 8" xfId="860"/>
    <cellStyle name="检查单元格 9" xfId="861"/>
    <cellStyle name="解释性文本 10" xfId="264"/>
    <cellStyle name="解释性文本 11" xfId="267"/>
    <cellStyle name="解释性文本 2" xfId="862"/>
    <cellStyle name="解释性文本 2 2" xfId="30"/>
    <cellStyle name="解释性文本 2 3" xfId="557"/>
    <cellStyle name="解释性文本 2 4" xfId="561"/>
    <cellStyle name="解释性文本 2 5" xfId="563"/>
    <cellStyle name="解释性文本 3" xfId="863"/>
    <cellStyle name="解释性文本 4" xfId="864"/>
    <cellStyle name="解释性文本 5" xfId="569"/>
    <cellStyle name="解释性文本 6" xfId="577"/>
    <cellStyle name="解释性文本 7" xfId="580"/>
    <cellStyle name="解释性文本 8" xfId="583"/>
    <cellStyle name="解释性文本 9" xfId="42"/>
    <cellStyle name="警告文本 10" xfId="865"/>
    <cellStyle name="警告文本 11" xfId="866"/>
    <cellStyle name="警告文本 2" xfId="867"/>
    <cellStyle name="警告文本 2 2" xfId="159"/>
    <cellStyle name="警告文本 2 3" xfId="162"/>
    <cellStyle name="警告文本 2 4" xfId="166"/>
    <cellStyle name="警告文本 2 5" xfId="311"/>
    <cellStyle name="警告文本 3" xfId="869"/>
    <cellStyle name="警告文本 4" xfId="870"/>
    <cellStyle name="警告文本 5" xfId="871"/>
    <cellStyle name="警告文本 6" xfId="872"/>
    <cellStyle name="警告文本 7" xfId="873"/>
    <cellStyle name="警告文本 8" xfId="874"/>
    <cellStyle name="警告文本 9" xfId="635"/>
    <cellStyle name="链接单元格 10" xfId="875"/>
    <cellStyle name="链接单元格 11" xfId="876"/>
    <cellStyle name="链接单元格 2" xfId="877"/>
    <cellStyle name="链接单元格 2 2" xfId="878"/>
    <cellStyle name="链接单元格 2 3" xfId="879"/>
    <cellStyle name="链接单元格 2 4" xfId="880"/>
    <cellStyle name="链接单元格 2 5" xfId="881"/>
    <cellStyle name="链接单元格 3" xfId="69"/>
    <cellStyle name="链接单元格 4" xfId="71"/>
    <cellStyle name="链接单元格 5" xfId="7"/>
    <cellStyle name="链接单元格 6" xfId="74"/>
    <cellStyle name="链接单元格 7" xfId="67"/>
    <cellStyle name="链接单元格 8" xfId="54"/>
    <cellStyle name="链接单元格 9" xfId="882"/>
    <cellStyle name="千位分隔" xfId="14" builtinId="3"/>
    <cellStyle name="千位分隔 2" xfId="431"/>
    <cellStyle name="千位分隔 2 2" xfId="615"/>
    <cellStyle name="千位分隔 3" xfId="435"/>
    <cellStyle name="强调文字颜色 1 10" xfId="883"/>
    <cellStyle name="强调文字颜色 1 11" xfId="884"/>
    <cellStyle name="强调文字颜色 1 2" xfId="885"/>
    <cellStyle name="强调文字颜色 1 2 2" xfId="425"/>
    <cellStyle name="强调文字颜色 1 2 3" xfId="37"/>
    <cellStyle name="强调文字颜色 1 2 4" xfId="84"/>
    <cellStyle name="强调文字颜色 1 2 5" xfId="122"/>
    <cellStyle name="强调文字颜色 1 3" xfId="886"/>
    <cellStyle name="强调文字颜色 1 4" xfId="887"/>
    <cellStyle name="强调文字颜色 1 5" xfId="821"/>
    <cellStyle name="强调文字颜色 1 6" xfId="888"/>
    <cellStyle name="强调文字颜色 1 7" xfId="889"/>
    <cellStyle name="强调文字颜色 1 8" xfId="837"/>
    <cellStyle name="强调文字颜色 1 9" xfId="846"/>
    <cellStyle name="强调文字颜色 2 10" xfId="890"/>
    <cellStyle name="强调文字颜色 2 11" xfId="891"/>
    <cellStyle name="强调文字颜色 2 2" xfId="892"/>
    <cellStyle name="强调文字颜色 2 2 2" xfId="893"/>
    <cellStyle name="强调文字颜色 2 2 3" xfId="894"/>
    <cellStyle name="强调文字颜色 2 2 4" xfId="895"/>
    <cellStyle name="强调文字颜色 2 2 5" xfId="896"/>
    <cellStyle name="强调文字颜色 2 3" xfId="897"/>
    <cellStyle name="强调文字颜色 2 4" xfId="898"/>
    <cellStyle name="强调文字颜色 2 5" xfId="824"/>
    <cellStyle name="强调文字颜色 2 6" xfId="899"/>
    <cellStyle name="强调文字颜色 2 7" xfId="900"/>
    <cellStyle name="强调文字颜色 2 8" xfId="901"/>
    <cellStyle name="强调文字颜色 2 9" xfId="902"/>
    <cellStyle name="强调文字颜色 3 10" xfId="903"/>
    <cellStyle name="强调文字颜色 3 11" xfId="17"/>
    <cellStyle name="强调文字颜色 3 2" xfId="904"/>
    <cellStyle name="强调文字颜色 3 2 2" xfId="906"/>
    <cellStyle name="强调文字颜色 3 2 3" xfId="908"/>
    <cellStyle name="强调文字颜色 3 2 4" xfId="60"/>
    <cellStyle name="强调文字颜色 3 2 5" xfId="909"/>
    <cellStyle name="强调文字颜色 3 3" xfId="598"/>
    <cellStyle name="强调文字颜色 3 4" xfId="600"/>
    <cellStyle name="强调文字颜色 3 5" xfId="602"/>
    <cellStyle name="强调文字颜色 3 6" xfId="605"/>
    <cellStyle name="强调文字颜色 3 7" xfId="607"/>
    <cellStyle name="强调文字颜色 3 8" xfId="609"/>
    <cellStyle name="强调文字颜色 3 9" xfId="612"/>
    <cellStyle name="强调文字颜色 4 10" xfId="239"/>
    <cellStyle name="强调文字颜色 4 11" xfId="243"/>
    <cellStyle name="强调文字颜色 4 2" xfId="910"/>
    <cellStyle name="强调文字颜色 4 2 2" xfId="911"/>
    <cellStyle name="强调文字颜色 4 2 3" xfId="912"/>
    <cellStyle name="强调文字颜色 4 2 4" xfId="913"/>
    <cellStyle name="强调文字颜色 4 2 5" xfId="914"/>
    <cellStyle name="强调文字颜色 4 3" xfId="915"/>
    <cellStyle name="强调文字颜色 4 4" xfId="916"/>
    <cellStyle name="强调文字颜色 4 5" xfId="828"/>
    <cellStyle name="强调文字颜色 4 6" xfId="917"/>
    <cellStyle name="强调文字颜色 4 7" xfId="918"/>
    <cellStyle name="强调文字颜色 4 8" xfId="920"/>
    <cellStyle name="强调文字颜色 4 9" xfId="922"/>
    <cellStyle name="强调文字颜色 5 10" xfId="923"/>
    <cellStyle name="强调文字颜色 5 11" xfId="924"/>
    <cellStyle name="强调文字颜色 5 2" xfId="194"/>
    <cellStyle name="强调文字颜色 5 2 2" xfId="925"/>
    <cellStyle name="强调文字颜色 5 2 3" xfId="926"/>
    <cellStyle name="强调文字颜色 5 2 4" xfId="456"/>
    <cellStyle name="强调文字颜色 5 2 5" xfId="259"/>
    <cellStyle name="强调文字颜色 5 3" xfId="927"/>
    <cellStyle name="强调文字颜色 5 4" xfId="928"/>
    <cellStyle name="强调文字颜色 5 5" xfId="830"/>
    <cellStyle name="强调文字颜色 5 6" xfId="929"/>
    <cellStyle name="强调文字颜色 5 7" xfId="930"/>
    <cellStyle name="强调文字颜色 5 8" xfId="931"/>
    <cellStyle name="强调文字颜色 5 9" xfId="932"/>
    <cellStyle name="强调文字颜色 6 10" xfId="574"/>
    <cellStyle name="强调文字颜色 6 11" xfId="576"/>
    <cellStyle name="强调文字颜色 6 2" xfId="933"/>
    <cellStyle name="强调文字颜色 6 2 2" xfId="934"/>
    <cellStyle name="强调文字颜色 6 2 3" xfId="935"/>
    <cellStyle name="强调文字颜色 6 2 4" xfId="936"/>
    <cellStyle name="强调文字颜色 6 2 5" xfId="937"/>
    <cellStyle name="强调文字颜色 6 3" xfId="938"/>
    <cellStyle name="强调文字颜色 6 4" xfId="939"/>
    <cellStyle name="强调文字颜色 6 5" xfId="833"/>
    <cellStyle name="强调文字颜色 6 6" xfId="940"/>
    <cellStyle name="强调文字颜色 6 7" xfId="941"/>
    <cellStyle name="强调文字颜色 6 8" xfId="942"/>
    <cellStyle name="强调文字颜色 6 9" xfId="943"/>
    <cellStyle name="适中 10" xfId="944"/>
    <cellStyle name="适中 11" xfId="945"/>
    <cellStyle name="适中 2" xfId="851"/>
    <cellStyle name="适中 2 2" xfId="853"/>
    <cellStyle name="适中 2 3" xfId="905"/>
    <cellStyle name="适中 2 4" xfId="907"/>
    <cellStyle name="适中 2 5" xfId="61"/>
    <cellStyle name="适中 3" xfId="855"/>
    <cellStyle name="适中 4" xfId="676"/>
    <cellStyle name="适中 5" xfId="679"/>
    <cellStyle name="适中 6" xfId="682"/>
    <cellStyle name="适中 7" xfId="143"/>
    <cellStyle name="适中 8" xfId="66"/>
    <cellStyle name="适中 9" xfId="151"/>
    <cellStyle name="输出 10" xfId="138"/>
    <cellStyle name="输出 10 2" xfId="946"/>
    <cellStyle name="输出 11" xfId="947"/>
    <cellStyle name="输出 11 2" xfId="493"/>
    <cellStyle name="输出 2" xfId="948"/>
    <cellStyle name="输出 2 2" xfId="949"/>
    <cellStyle name="输出 2 2 2" xfId="950"/>
    <cellStyle name="输出 2 3" xfId="951"/>
    <cellStyle name="输出 2 3 2" xfId="952"/>
    <cellStyle name="输出 2 4" xfId="953"/>
    <cellStyle name="输出 2 4 2" xfId="954"/>
    <cellStyle name="输出 2 5" xfId="955"/>
    <cellStyle name="输出 2 6" xfId="956"/>
    <cellStyle name="输出 3" xfId="957"/>
    <cellStyle name="输出 3 2" xfId="958"/>
    <cellStyle name="输出 4" xfId="959"/>
    <cellStyle name="输出 4 2" xfId="180"/>
    <cellStyle name="输出 5" xfId="960"/>
    <cellStyle name="输出 5 2" xfId="961"/>
    <cellStyle name="输出 6" xfId="962"/>
    <cellStyle name="输出 6 2" xfId="260"/>
    <cellStyle name="输出 7" xfId="963"/>
    <cellStyle name="输出 7 2" xfId="964"/>
    <cellStyle name="输出 8" xfId="465"/>
    <cellStyle name="输出 8 2" xfId="965"/>
    <cellStyle name="输出 9" xfId="467"/>
    <cellStyle name="输出 9 2" xfId="776"/>
    <cellStyle name="输入 10" xfId="919"/>
    <cellStyle name="输入 10 2" xfId="966"/>
    <cellStyle name="输入 11" xfId="921"/>
    <cellStyle name="输入 11 2" xfId="85"/>
    <cellStyle name="输入 2" xfId="648"/>
    <cellStyle name="输入 2 2" xfId="409"/>
    <cellStyle name="输入 2 2 2" xfId="347"/>
    <cellStyle name="输入 2 3" xfId="727"/>
    <cellStyle name="输入 2 3 2" xfId="356"/>
    <cellStyle name="输入 2 4" xfId="729"/>
    <cellStyle name="输入 2 4 2" xfId="384"/>
    <cellStyle name="输入 2 5" xfId="731"/>
    <cellStyle name="输入 2 6" xfId="967"/>
    <cellStyle name="输入 3" xfId="650"/>
    <cellStyle name="输入 3 2" xfId="422"/>
    <cellStyle name="输入 4" xfId="968"/>
    <cellStyle name="输入 4 2" xfId="190"/>
    <cellStyle name="输入 5" xfId="969"/>
    <cellStyle name="输入 5 2" xfId="447"/>
    <cellStyle name="输入 6" xfId="970"/>
    <cellStyle name="输入 6 2" xfId="88"/>
    <cellStyle name="输入 7" xfId="971"/>
    <cellStyle name="输入 7 2" xfId="772"/>
    <cellStyle name="输入 8" xfId="972"/>
    <cellStyle name="输入 8 2" xfId="16"/>
    <cellStyle name="输入 9" xfId="973"/>
    <cellStyle name="输入 9 2" xfId="53"/>
    <cellStyle name="样式 1" xfId="136"/>
    <cellStyle name="样式 1 10" xfId="702"/>
    <cellStyle name="样式 1 10 2" xfId="778"/>
    <cellStyle name="样式 1 10 2 2" xfId="792"/>
    <cellStyle name="样式 1 10 2 2 2" xfId="974"/>
    <cellStyle name="样式 1 2" xfId="167"/>
    <cellStyle name="样式 1 5" xfId="21"/>
    <cellStyle name="注释 10" xfId="181"/>
    <cellStyle name="注释 10 2" xfId="185"/>
    <cellStyle name="注释 11" xfId="698"/>
    <cellStyle name="注释 11 2" xfId="444"/>
    <cellStyle name="注释 2" xfId="763"/>
    <cellStyle name="注释 2 2" xfId="363"/>
    <cellStyle name="注释 2 2 2" xfId="975"/>
    <cellStyle name="注释 2 2 2 2" xfId="976"/>
    <cellStyle name="注释 2 2 3" xfId="977"/>
    <cellStyle name="注释 2 3" xfId="57"/>
    <cellStyle name="注释 2 3 2" xfId="978"/>
    <cellStyle name="注释 2 4" xfId="367"/>
    <cellStyle name="注释 2 4 2" xfId="979"/>
    <cellStyle name="注释 2 5" xfId="370"/>
    <cellStyle name="注释 3" xfId="771"/>
    <cellStyle name="注释 3 2" xfId="390"/>
    <cellStyle name="注释 4" xfId="735"/>
    <cellStyle name="注释 4 2" xfId="589"/>
    <cellStyle name="注释 5" xfId="34"/>
    <cellStyle name="注释 5 2" xfId="868"/>
    <cellStyle name="注释 6" xfId="738"/>
    <cellStyle name="注释 6 2" xfId="980"/>
    <cellStyle name="注释 7" xfId="741"/>
    <cellStyle name="注释 7 2" xfId="509"/>
    <cellStyle name="注释 8" xfId="744"/>
    <cellStyle name="注释 8 2" xfId="981"/>
    <cellStyle name="注释 9" xfId="747"/>
    <cellStyle name="注释 9 2" xfId="684"/>
  </cellStyles>
  <dxfs count="467"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FF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FF0000"/>
      </font>
      <fill>
        <patternFill patternType="solid">
          <bgColor theme="5" tint="0.39979247413556324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79247413556324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1"/>
        <color rgb="FF9C0006"/>
        <name val="宋体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FF00"/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2.xml"/><Relationship Id="rId39" Type="http://schemas.openxmlformats.org/officeDocument/2006/relationships/externalLink" Target="externalLinks/externalLink15.xml"/><Relationship Id="rId21" Type="http://schemas.openxmlformats.org/officeDocument/2006/relationships/worksheet" Target="worksheets/sheet21.xml"/><Relationship Id="rId34" Type="http://schemas.openxmlformats.org/officeDocument/2006/relationships/externalLink" Target="externalLinks/externalLink10.xml"/><Relationship Id="rId42" Type="http://schemas.openxmlformats.org/officeDocument/2006/relationships/externalLink" Target="externalLinks/externalLink18.xml"/><Relationship Id="rId47" Type="http://schemas.openxmlformats.org/officeDocument/2006/relationships/externalLink" Target="externalLinks/externalLink23.xml"/><Relationship Id="rId50" Type="http://schemas.openxmlformats.org/officeDocument/2006/relationships/externalLink" Target="externalLinks/externalLink26.xml"/><Relationship Id="rId55" Type="http://schemas.openxmlformats.org/officeDocument/2006/relationships/externalLink" Target="externalLinks/externalLink31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externalLink" Target="externalLinks/externalLink5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externalLink" Target="externalLinks/externalLink8.xml"/><Relationship Id="rId37" Type="http://schemas.openxmlformats.org/officeDocument/2006/relationships/externalLink" Target="externalLinks/externalLink13.xml"/><Relationship Id="rId40" Type="http://schemas.openxmlformats.org/officeDocument/2006/relationships/externalLink" Target="externalLinks/externalLink16.xml"/><Relationship Id="rId45" Type="http://schemas.openxmlformats.org/officeDocument/2006/relationships/externalLink" Target="externalLinks/externalLink21.xml"/><Relationship Id="rId53" Type="http://schemas.openxmlformats.org/officeDocument/2006/relationships/externalLink" Target="externalLinks/externalLink29.xml"/><Relationship Id="rId58" Type="http://schemas.openxmlformats.org/officeDocument/2006/relationships/theme" Target="theme/theme1.xml"/><Relationship Id="rId5" Type="http://schemas.openxmlformats.org/officeDocument/2006/relationships/worksheet" Target="worksheets/sheet5.xml"/><Relationship Id="rId61" Type="http://schemas.openxmlformats.org/officeDocument/2006/relationships/calcChain" Target="calcChain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externalLink" Target="externalLinks/externalLink3.xml"/><Relationship Id="rId30" Type="http://schemas.openxmlformats.org/officeDocument/2006/relationships/externalLink" Target="externalLinks/externalLink6.xml"/><Relationship Id="rId35" Type="http://schemas.openxmlformats.org/officeDocument/2006/relationships/externalLink" Target="externalLinks/externalLink11.xml"/><Relationship Id="rId43" Type="http://schemas.openxmlformats.org/officeDocument/2006/relationships/externalLink" Target="externalLinks/externalLink19.xml"/><Relationship Id="rId48" Type="http://schemas.openxmlformats.org/officeDocument/2006/relationships/externalLink" Target="externalLinks/externalLink24.xml"/><Relationship Id="rId56" Type="http://schemas.openxmlformats.org/officeDocument/2006/relationships/externalLink" Target="externalLinks/externalLink32.xml"/><Relationship Id="rId8" Type="http://schemas.openxmlformats.org/officeDocument/2006/relationships/worksheet" Target="worksheets/sheet8.xml"/><Relationship Id="rId51" Type="http://schemas.openxmlformats.org/officeDocument/2006/relationships/externalLink" Target="externalLinks/externalLink27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1.xml"/><Relationship Id="rId33" Type="http://schemas.openxmlformats.org/officeDocument/2006/relationships/externalLink" Target="externalLinks/externalLink9.xml"/><Relationship Id="rId38" Type="http://schemas.openxmlformats.org/officeDocument/2006/relationships/externalLink" Target="externalLinks/externalLink14.xml"/><Relationship Id="rId46" Type="http://schemas.openxmlformats.org/officeDocument/2006/relationships/externalLink" Target="externalLinks/externalLink22.xml"/><Relationship Id="rId59" Type="http://schemas.openxmlformats.org/officeDocument/2006/relationships/styles" Target="styles.xml"/><Relationship Id="rId20" Type="http://schemas.openxmlformats.org/officeDocument/2006/relationships/worksheet" Target="worksheets/sheet20.xml"/><Relationship Id="rId41" Type="http://schemas.openxmlformats.org/officeDocument/2006/relationships/externalLink" Target="externalLinks/externalLink17.xml"/><Relationship Id="rId54" Type="http://schemas.openxmlformats.org/officeDocument/2006/relationships/externalLink" Target="externalLinks/externalLink30.xml"/><Relationship Id="rId62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externalLink" Target="externalLinks/externalLink4.xml"/><Relationship Id="rId36" Type="http://schemas.openxmlformats.org/officeDocument/2006/relationships/externalLink" Target="externalLinks/externalLink12.xml"/><Relationship Id="rId49" Type="http://schemas.openxmlformats.org/officeDocument/2006/relationships/externalLink" Target="externalLinks/externalLink25.xml"/><Relationship Id="rId57" Type="http://schemas.openxmlformats.org/officeDocument/2006/relationships/externalLink" Target="externalLinks/externalLink33.xml"/><Relationship Id="rId10" Type="http://schemas.openxmlformats.org/officeDocument/2006/relationships/worksheet" Target="worksheets/sheet10.xml"/><Relationship Id="rId31" Type="http://schemas.openxmlformats.org/officeDocument/2006/relationships/externalLink" Target="externalLinks/externalLink7.xml"/><Relationship Id="rId44" Type="http://schemas.openxmlformats.org/officeDocument/2006/relationships/externalLink" Target="externalLinks/externalLink20.xml"/><Relationship Id="rId52" Type="http://schemas.openxmlformats.org/officeDocument/2006/relationships/externalLink" Target="externalLinks/externalLink28.xml"/><Relationship Id="rId6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" Type="http://schemas.openxmlformats.org/officeDocument/2006/relationships/image" Target="../media/image5.emf"/><Relationship Id="rId7" Type="http://schemas.openxmlformats.org/officeDocument/2006/relationships/image" Target="../media/image8.png"/><Relationship Id="rId12" Type="http://schemas.openxmlformats.org/officeDocument/2006/relationships/image" Target="../media/image13.emf"/><Relationship Id="rId17" Type="http://schemas.openxmlformats.org/officeDocument/2006/relationships/image" Target="../media/image18.wmf"/><Relationship Id="rId2" Type="http://schemas.openxmlformats.org/officeDocument/2006/relationships/image" Target="../media/image4.png"/><Relationship Id="rId16" Type="http://schemas.openxmlformats.org/officeDocument/2006/relationships/image" Target="../media/image17.wmf"/><Relationship Id="rId1" Type="http://schemas.openxmlformats.org/officeDocument/2006/relationships/image" Target="../media/image3.emf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2.png"/><Relationship Id="rId15" Type="http://schemas.openxmlformats.org/officeDocument/2006/relationships/image" Target="../media/image16.jpeg"/><Relationship Id="rId10" Type="http://schemas.openxmlformats.org/officeDocument/2006/relationships/image" Target="../media/image11.emf"/><Relationship Id="rId19" Type="http://schemas.openxmlformats.org/officeDocument/2006/relationships/image" Target="../media/image20.png"/><Relationship Id="rId4" Type="http://schemas.openxmlformats.org/officeDocument/2006/relationships/image" Target="../media/image6.emf"/><Relationship Id="rId9" Type="http://schemas.openxmlformats.org/officeDocument/2006/relationships/image" Target="../media/image10.png"/><Relationship Id="rId1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emf"/><Relationship Id="rId1" Type="http://schemas.openxmlformats.org/officeDocument/2006/relationships/image" Target="../media/image1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6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png"/><Relationship Id="rId13" Type="http://schemas.openxmlformats.org/officeDocument/2006/relationships/image" Target="../media/image34.png"/><Relationship Id="rId3" Type="http://schemas.openxmlformats.org/officeDocument/2006/relationships/image" Target="../media/image24.png"/><Relationship Id="rId7" Type="http://schemas.openxmlformats.org/officeDocument/2006/relationships/image" Target="../media/image28.png"/><Relationship Id="rId12" Type="http://schemas.openxmlformats.org/officeDocument/2006/relationships/image" Target="../media/image33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1" Type="http://schemas.openxmlformats.org/officeDocument/2006/relationships/image" Target="../media/image7.png"/><Relationship Id="rId6" Type="http://schemas.openxmlformats.org/officeDocument/2006/relationships/image" Target="../media/image27.png"/><Relationship Id="rId11" Type="http://schemas.openxmlformats.org/officeDocument/2006/relationships/image" Target="../media/image32.png"/><Relationship Id="rId5" Type="http://schemas.openxmlformats.org/officeDocument/2006/relationships/image" Target="../media/image26.png"/><Relationship Id="rId15" Type="http://schemas.openxmlformats.org/officeDocument/2006/relationships/image" Target="../media/image36.png"/><Relationship Id="rId10" Type="http://schemas.openxmlformats.org/officeDocument/2006/relationships/image" Target="../media/image31.png"/><Relationship Id="rId4" Type="http://schemas.openxmlformats.org/officeDocument/2006/relationships/image" Target="../media/image25.png"/><Relationship Id="rId9" Type="http://schemas.openxmlformats.org/officeDocument/2006/relationships/image" Target="../media/image30.png"/><Relationship Id="rId14" Type="http://schemas.openxmlformats.org/officeDocument/2006/relationships/image" Target="../media/image35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png"/><Relationship Id="rId7" Type="http://schemas.openxmlformats.org/officeDocument/2006/relationships/image" Target="../media/image43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6" Type="http://schemas.openxmlformats.org/officeDocument/2006/relationships/image" Target="../media/image12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.png"/><Relationship Id="rId13" Type="http://schemas.openxmlformats.org/officeDocument/2006/relationships/image" Target="../media/image46.png"/><Relationship Id="rId18" Type="http://schemas.openxmlformats.org/officeDocument/2006/relationships/image" Target="../media/image51.png"/><Relationship Id="rId3" Type="http://schemas.openxmlformats.org/officeDocument/2006/relationships/image" Target="../media/image25.png"/><Relationship Id="rId21" Type="http://schemas.openxmlformats.org/officeDocument/2006/relationships/image" Target="../media/image54.png"/><Relationship Id="rId7" Type="http://schemas.openxmlformats.org/officeDocument/2006/relationships/image" Target="../media/image32.png"/><Relationship Id="rId12" Type="http://schemas.openxmlformats.org/officeDocument/2006/relationships/image" Target="../media/image45.png"/><Relationship Id="rId17" Type="http://schemas.openxmlformats.org/officeDocument/2006/relationships/image" Target="../media/image50.png"/><Relationship Id="rId25" Type="http://schemas.openxmlformats.org/officeDocument/2006/relationships/image" Target="../media/image57.png"/><Relationship Id="rId2" Type="http://schemas.openxmlformats.org/officeDocument/2006/relationships/image" Target="../media/image24.png"/><Relationship Id="rId16" Type="http://schemas.openxmlformats.org/officeDocument/2006/relationships/image" Target="../media/image49.png"/><Relationship Id="rId20" Type="http://schemas.openxmlformats.org/officeDocument/2006/relationships/image" Target="../media/image53.png"/><Relationship Id="rId1" Type="http://schemas.openxmlformats.org/officeDocument/2006/relationships/image" Target="../media/image23.png"/><Relationship Id="rId6" Type="http://schemas.openxmlformats.org/officeDocument/2006/relationships/image" Target="../media/image30.png"/><Relationship Id="rId11" Type="http://schemas.openxmlformats.org/officeDocument/2006/relationships/image" Target="../media/image44.png"/><Relationship Id="rId24" Type="http://schemas.openxmlformats.org/officeDocument/2006/relationships/image" Target="../media/image34.png"/><Relationship Id="rId5" Type="http://schemas.openxmlformats.org/officeDocument/2006/relationships/image" Target="../media/image29.png"/><Relationship Id="rId15" Type="http://schemas.openxmlformats.org/officeDocument/2006/relationships/image" Target="../media/image48.png"/><Relationship Id="rId23" Type="http://schemas.openxmlformats.org/officeDocument/2006/relationships/image" Target="../media/image56.png"/><Relationship Id="rId10" Type="http://schemas.openxmlformats.org/officeDocument/2006/relationships/image" Target="../media/image37.png"/><Relationship Id="rId19" Type="http://schemas.openxmlformats.org/officeDocument/2006/relationships/image" Target="../media/image52.png"/><Relationship Id="rId4" Type="http://schemas.openxmlformats.org/officeDocument/2006/relationships/image" Target="../media/image28.png"/><Relationship Id="rId9" Type="http://schemas.openxmlformats.org/officeDocument/2006/relationships/image" Target="../media/image35.png"/><Relationship Id="rId14" Type="http://schemas.openxmlformats.org/officeDocument/2006/relationships/image" Target="../media/image47.png"/><Relationship Id="rId22" Type="http://schemas.openxmlformats.org/officeDocument/2006/relationships/image" Target="../media/image55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16.jpeg"/><Relationship Id="rId4" Type="http://schemas.openxmlformats.org/officeDocument/2006/relationships/image" Target="../media/image60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68.png"/><Relationship Id="rId3" Type="http://schemas.openxmlformats.org/officeDocument/2006/relationships/image" Target="../media/image63.emf"/><Relationship Id="rId7" Type="http://schemas.openxmlformats.org/officeDocument/2006/relationships/image" Target="../media/image67.png"/><Relationship Id="rId2" Type="http://schemas.openxmlformats.org/officeDocument/2006/relationships/image" Target="../media/image62.emf"/><Relationship Id="rId1" Type="http://schemas.openxmlformats.org/officeDocument/2006/relationships/image" Target="../media/image61.jpeg"/><Relationship Id="rId6" Type="http://schemas.openxmlformats.org/officeDocument/2006/relationships/image" Target="../media/image66.emf"/><Relationship Id="rId5" Type="http://schemas.openxmlformats.org/officeDocument/2006/relationships/image" Target="../media/image65.emf"/><Relationship Id="rId4" Type="http://schemas.openxmlformats.org/officeDocument/2006/relationships/image" Target="../media/image64.emf"/><Relationship Id="rId9" Type="http://schemas.openxmlformats.org/officeDocument/2006/relationships/image" Target="../media/image69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.emf"/><Relationship Id="rId13" Type="http://schemas.openxmlformats.org/officeDocument/2006/relationships/image" Target="../media/image82.png"/><Relationship Id="rId3" Type="http://schemas.openxmlformats.org/officeDocument/2006/relationships/image" Target="../media/image72.emf"/><Relationship Id="rId7" Type="http://schemas.openxmlformats.org/officeDocument/2006/relationships/image" Target="../media/image76.png"/><Relationship Id="rId12" Type="http://schemas.openxmlformats.org/officeDocument/2006/relationships/image" Target="../media/image81.emf"/><Relationship Id="rId2" Type="http://schemas.openxmlformats.org/officeDocument/2006/relationships/image" Target="../media/image71.emf"/><Relationship Id="rId1" Type="http://schemas.openxmlformats.org/officeDocument/2006/relationships/image" Target="../media/image70.png"/><Relationship Id="rId6" Type="http://schemas.openxmlformats.org/officeDocument/2006/relationships/image" Target="../media/image75.png"/><Relationship Id="rId11" Type="http://schemas.openxmlformats.org/officeDocument/2006/relationships/image" Target="../media/image80.png"/><Relationship Id="rId5" Type="http://schemas.openxmlformats.org/officeDocument/2006/relationships/image" Target="../media/image74.emf"/><Relationship Id="rId10" Type="http://schemas.openxmlformats.org/officeDocument/2006/relationships/image" Target="../media/image79.png"/><Relationship Id="rId4" Type="http://schemas.openxmlformats.org/officeDocument/2006/relationships/image" Target="../media/image73.emf"/><Relationship Id="rId9" Type="http://schemas.openxmlformats.org/officeDocument/2006/relationships/image" Target="../media/image78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.emf"/><Relationship Id="rId18" Type="http://schemas.openxmlformats.org/officeDocument/2006/relationships/image" Target="../media/image98.png"/><Relationship Id="rId26" Type="http://schemas.openxmlformats.org/officeDocument/2006/relationships/image" Target="../media/image105.emf"/><Relationship Id="rId39" Type="http://schemas.openxmlformats.org/officeDocument/2006/relationships/image" Target="../media/image118.emf"/><Relationship Id="rId21" Type="http://schemas.openxmlformats.org/officeDocument/2006/relationships/image" Target="../media/image100.emf"/><Relationship Id="rId34" Type="http://schemas.openxmlformats.org/officeDocument/2006/relationships/image" Target="../media/image113.emf"/><Relationship Id="rId42" Type="http://schemas.openxmlformats.org/officeDocument/2006/relationships/image" Target="../media/image121.emf"/><Relationship Id="rId47" Type="http://schemas.openxmlformats.org/officeDocument/2006/relationships/image" Target="../media/image126.png"/><Relationship Id="rId50" Type="http://schemas.openxmlformats.org/officeDocument/2006/relationships/image" Target="../media/image129.emf"/><Relationship Id="rId55" Type="http://schemas.openxmlformats.org/officeDocument/2006/relationships/image" Target="../media/image134.png"/><Relationship Id="rId7" Type="http://schemas.openxmlformats.org/officeDocument/2006/relationships/image" Target="../media/image90.emf"/><Relationship Id="rId2" Type="http://schemas.openxmlformats.org/officeDocument/2006/relationships/image" Target="../media/image85.emf"/><Relationship Id="rId16" Type="http://schemas.openxmlformats.org/officeDocument/2006/relationships/image" Target="../media/image96.emf"/><Relationship Id="rId29" Type="http://schemas.openxmlformats.org/officeDocument/2006/relationships/image" Target="../media/image108.emf"/><Relationship Id="rId11" Type="http://schemas.openxmlformats.org/officeDocument/2006/relationships/image" Target="../media/image93.emf"/><Relationship Id="rId24" Type="http://schemas.openxmlformats.org/officeDocument/2006/relationships/image" Target="../media/image103.emf"/><Relationship Id="rId32" Type="http://schemas.openxmlformats.org/officeDocument/2006/relationships/image" Target="../media/image111.emf"/><Relationship Id="rId37" Type="http://schemas.openxmlformats.org/officeDocument/2006/relationships/image" Target="../media/image116.emf"/><Relationship Id="rId40" Type="http://schemas.openxmlformats.org/officeDocument/2006/relationships/image" Target="../media/image119.emf"/><Relationship Id="rId45" Type="http://schemas.openxmlformats.org/officeDocument/2006/relationships/image" Target="../media/image124.png"/><Relationship Id="rId53" Type="http://schemas.openxmlformats.org/officeDocument/2006/relationships/image" Target="../media/image132.png"/><Relationship Id="rId5" Type="http://schemas.openxmlformats.org/officeDocument/2006/relationships/image" Target="../media/image88.emf"/><Relationship Id="rId10" Type="http://schemas.openxmlformats.org/officeDocument/2006/relationships/image" Target="../media/image5.emf"/><Relationship Id="rId19" Type="http://schemas.openxmlformats.org/officeDocument/2006/relationships/image" Target="../media/image99.emf"/><Relationship Id="rId31" Type="http://schemas.openxmlformats.org/officeDocument/2006/relationships/image" Target="../media/image110.emf"/><Relationship Id="rId44" Type="http://schemas.openxmlformats.org/officeDocument/2006/relationships/image" Target="../media/image123.png"/><Relationship Id="rId52" Type="http://schemas.openxmlformats.org/officeDocument/2006/relationships/image" Target="../media/image131.emf"/><Relationship Id="rId4" Type="http://schemas.openxmlformats.org/officeDocument/2006/relationships/image" Target="../media/image87.png"/><Relationship Id="rId9" Type="http://schemas.openxmlformats.org/officeDocument/2006/relationships/image" Target="../media/image92.emf"/><Relationship Id="rId14" Type="http://schemas.openxmlformats.org/officeDocument/2006/relationships/image" Target="../media/image95.emf"/><Relationship Id="rId22" Type="http://schemas.openxmlformats.org/officeDocument/2006/relationships/image" Target="../media/image101.png"/><Relationship Id="rId27" Type="http://schemas.openxmlformats.org/officeDocument/2006/relationships/image" Target="../media/image106.emf"/><Relationship Id="rId30" Type="http://schemas.openxmlformats.org/officeDocument/2006/relationships/image" Target="../media/image109.emf"/><Relationship Id="rId35" Type="http://schemas.openxmlformats.org/officeDocument/2006/relationships/image" Target="../media/image114.emf"/><Relationship Id="rId43" Type="http://schemas.openxmlformats.org/officeDocument/2006/relationships/image" Target="../media/image122.png"/><Relationship Id="rId48" Type="http://schemas.openxmlformats.org/officeDocument/2006/relationships/image" Target="../media/image127.emf"/><Relationship Id="rId56" Type="http://schemas.openxmlformats.org/officeDocument/2006/relationships/image" Target="../media/image135.png"/><Relationship Id="rId8" Type="http://schemas.openxmlformats.org/officeDocument/2006/relationships/image" Target="../media/image91.emf"/><Relationship Id="rId51" Type="http://schemas.openxmlformats.org/officeDocument/2006/relationships/image" Target="../media/image130.png"/><Relationship Id="rId3" Type="http://schemas.openxmlformats.org/officeDocument/2006/relationships/image" Target="../media/image86.png"/><Relationship Id="rId12" Type="http://schemas.openxmlformats.org/officeDocument/2006/relationships/image" Target="../media/image94.png"/><Relationship Id="rId17" Type="http://schemas.openxmlformats.org/officeDocument/2006/relationships/image" Target="../media/image97.emf"/><Relationship Id="rId25" Type="http://schemas.openxmlformats.org/officeDocument/2006/relationships/image" Target="../media/image104.emf"/><Relationship Id="rId33" Type="http://schemas.openxmlformats.org/officeDocument/2006/relationships/image" Target="../media/image112.emf"/><Relationship Id="rId38" Type="http://schemas.openxmlformats.org/officeDocument/2006/relationships/image" Target="../media/image117.emf"/><Relationship Id="rId46" Type="http://schemas.openxmlformats.org/officeDocument/2006/relationships/image" Target="../media/image125.png"/><Relationship Id="rId20" Type="http://schemas.openxmlformats.org/officeDocument/2006/relationships/image" Target="../media/image13.emf"/><Relationship Id="rId41" Type="http://schemas.openxmlformats.org/officeDocument/2006/relationships/image" Target="../media/image120.png"/><Relationship Id="rId54" Type="http://schemas.openxmlformats.org/officeDocument/2006/relationships/image" Target="../media/image133.png"/><Relationship Id="rId1" Type="http://schemas.openxmlformats.org/officeDocument/2006/relationships/image" Target="../media/image84.emf"/><Relationship Id="rId6" Type="http://schemas.openxmlformats.org/officeDocument/2006/relationships/image" Target="../media/image89.emf"/><Relationship Id="rId15" Type="http://schemas.openxmlformats.org/officeDocument/2006/relationships/image" Target="../media/image19.png"/><Relationship Id="rId23" Type="http://schemas.openxmlformats.org/officeDocument/2006/relationships/image" Target="../media/image102.emf"/><Relationship Id="rId28" Type="http://schemas.openxmlformats.org/officeDocument/2006/relationships/image" Target="../media/image107.emf"/><Relationship Id="rId36" Type="http://schemas.openxmlformats.org/officeDocument/2006/relationships/image" Target="../media/image115.emf"/><Relationship Id="rId49" Type="http://schemas.openxmlformats.org/officeDocument/2006/relationships/image" Target="../media/image128.emf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2.emf"/><Relationship Id="rId13" Type="http://schemas.openxmlformats.org/officeDocument/2006/relationships/image" Target="../media/image147.emf"/><Relationship Id="rId18" Type="http://schemas.openxmlformats.org/officeDocument/2006/relationships/image" Target="../media/image152.png"/><Relationship Id="rId3" Type="http://schemas.openxmlformats.org/officeDocument/2006/relationships/image" Target="../media/image137.emf"/><Relationship Id="rId7" Type="http://schemas.openxmlformats.org/officeDocument/2006/relationships/image" Target="../media/image141.emf"/><Relationship Id="rId12" Type="http://schemas.openxmlformats.org/officeDocument/2006/relationships/image" Target="../media/image146.emf"/><Relationship Id="rId17" Type="http://schemas.openxmlformats.org/officeDocument/2006/relationships/image" Target="../media/image151.png"/><Relationship Id="rId2" Type="http://schemas.openxmlformats.org/officeDocument/2006/relationships/image" Target="../media/image136.emf"/><Relationship Id="rId16" Type="http://schemas.openxmlformats.org/officeDocument/2006/relationships/image" Target="../media/image150.emf"/><Relationship Id="rId20" Type="http://schemas.openxmlformats.org/officeDocument/2006/relationships/image" Target="../media/image154.jpeg"/><Relationship Id="rId1" Type="http://schemas.openxmlformats.org/officeDocument/2006/relationships/image" Target="../media/image71.emf"/><Relationship Id="rId6" Type="http://schemas.openxmlformats.org/officeDocument/2006/relationships/image" Target="../media/image140.emf"/><Relationship Id="rId11" Type="http://schemas.openxmlformats.org/officeDocument/2006/relationships/image" Target="../media/image145.emf"/><Relationship Id="rId5" Type="http://schemas.openxmlformats.org/officeDocument/2006/relationships/image" Target="../media/image139.emf"/><Relationship Id="rId15" Type="http://schemas.openxmlformats.org/officeDocument/2006/relationships/image" Target="../media/image149.emf"/><Relationship Id="rId10" Type="http://schemas.openxmlformats.org/officeDocument/2006/relationships/image" Target="../media/image144.emf"/><Relationship Id="rId19" Type="http://schemas.openxmlformats.org/officeDocument/2006/relationships/image" Target="../media/image153.png"/><Relationship Id="rId4" Type="http://schemas.openxmlformats.org/officeDocument/2006/relationships/image" Target="../media/image138.emf"/><Relationship Id="rId9" Type="http://schemas.openxmlformats.org/officeDocument/2006/relationships/image" Target="../media/image143.emf"/><Relationship Id="rId14" Type="http://schemas.openxmlformats.org/officeDocument/2006/relationships/image" Target="../media/image148.emf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emf"/><Relationship Id="rId2" Type="http://schemas.openxmlformats.org/officeDocument/2006/relationships/image" Target="../media/image155.emf"/><Relationship Id="rId1" Type="http://schemas.openxmlformats.org/officeDocument/2006/relationships/image" Target="../media/image11.emf"/><Relationship Id="rId6" Type="http://schemas.openxmlformats.org/officeDocument/2006/relationships/image" Target="../media/image158.png"/><Relationship Id="rId5" Type="http://schemas.openxmlformats.org/officeDocument/2006/relationships/image" Target="../media/image157.emf"/><Relationship Id="rId4" Type="http://schemas.openxmlformats.org/officeDocument/2006/relationships/image" Target="../media/image156.emf"/></Relationships>
</file>

<file path=xl/drawings/_rels/drawing1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6.emf"/><Relationship Id="rId13" Type="http://schemas.openxmlformats.org/officeDocument/2006/relationships/image" Target="../media/image171.emf"/><Relationship Id="rId18" Type="http://schemas.openxmlformats.org/officeDocument/2006/relationships/image" Target="../media/image176.jpeg"/><Relationship Id="rId3" Type="http://schemas.openxmlformats.org/officeDocument/2006/relationships/image" Target="../media/image161.emf"/><Relationship Id="rId21" Type="http://schemas.openxmlformats.org/officeDocument/2006/relationships/image" Target="../media/image179.png"/><Relationship Id="rId7" Type="http://schemas.openxmlformats.org/officeDocument/2006/relationships/image" Target="../media/image165.emf"/><Relationship Id="rId12" Type="http://schemas.openxmlformats.org/officeDocument/2006/relationships/image" Target="../media/image170.emf"/><Relationship Id="rId17" Type="http://schemas.openxmlformats.org/officeDocument/2006/relationships/image" Target="../media/image175.emf"/><Relationship Id="rId2" Type="http://schemas.openxmlformats.org/officeDocument/2006/relationships/image" Target="../media/image160.emf"/><Relationship Id="rId16" Type="http://schemas.openxmlformats.org/officeDocument/2006/relationships/image" Target="../media/image174.png"/><Relationship Id="rId20" Type="http://schemas.openxmlformats.org/officeDocument/2006/relationships/image" Target="../media/image178.jpeg"/><Relationship Id="rId1" Type="http://schemas.openxmlformats.org/officeDocument/2006/relationships/image" Target="../media/image159.emf"/><Relationship Id="rId6" Type="http://schemas.openxmlformats.org/officeDocument/2006/relationships/image" Target="../media/image164.emf"/><Relationship Id="rId11" Type="http://schemas.openxmlformats.org/officeDocument/2006/relationships/image" Target="../media/image169.emf"/><Relationship Id="rId24" Type="http://schemas.openxmlformats.org/officeDocument/2006/relationships/image" Target="../media/image182.emf"/><Relationship Id="rId5" Type="http://schemas.openxmlformats.org/officeDocument/2006/relationships/image" Target="../media/image163.emf"/><Relationship Id="rId15" Type="http://schemas.openxmlformats.org/officeDocument/2006/relationships/image" Target="../media/image173.emf"/><Relationship Id="rId23" Type="http://schemas.openxmlformats.org/officeDocument/2006/relationships/image" Target="../media/image181.emf"/><Relationship Id="rId10" Type="http://schemas.openxmlformats.org/officeDocument/2006/relationships/image" Target="../media/image168.emf"/><Relationship Id="rId19" Type="http://schemas.openxmlformats.org/officeDocument/2006/relationships/image" Target="../media/image177.emf"/><Relationship Id="rId4" Type="http://schemas.openxmlformats.org/officeDocument/2006/relationships/image" Target="../media/image162.emf"/><Relationship Id="rId9" Type="http://schemas.openxmlformats.org/officeDocument/2006/relationships/image" Target="../media/image167.emf"/><Relationship Id="rId14" Type="http://schemas.openxmlformats.org/officeDocument/2006/relationships/image" Target="../media/image172.emf"/><Relationship Id="rId22" Type="http://schemas.openxmlformats.org/officeDocument/2006/relationships/image" Target="../media/image180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emf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1.emf"/><Relationship Id="rId13" Type="http://schemas.openxmlformats.org/officeDocument/2006/relationships/image" Target="../media/image196.jpeg"/><Relationship Id="rId3" Type="http://schemas.openxmlformats.org/officeDocument/2006/relationships/image" Target="../media/image186.png"/><Relationship Id="rId7" Type="http://schemas.openxmlformats.org/officeDocument/2006/relationships/image" Target="../media/image190.emf"/><Relationship Id="rId12" Type="http://schemas.openxmlformats.org/officeDocument/2006/relationships/image" Target="../media/image195.jpeg"/><Relationship Id="rId2" Type="http://schemas.openxmlformats.org/officeDocument/2006/relationships/image" Target="../media/image185.png"/><Relationship Id="rId1" Type="http://schemas.openxmlformats.org/officeDocument/2006/relationships/image" Target="../media/image184.jpeg"/><Relationship Id="rId6" Type="http://schemas.openxmlformats.org/officeDocument/2006/relationships/image" Target="../media/image189.emf"/><Relationship Id="rId11" Type="http://schemas.openxmlformats.org/officeDocument/2006/relationships/image" Target="../media/image194.png"/><Relationship Id="rId5" Type="http://schemas.openxmlformats.org/officeDocument/2006/relationships/image" Target="../media/image188.png"/><Relationship Id="rId10" Type="http://schemas.openxmlformats.org/officeDocument/2006/relationships/image" Target="../media/image193.png"/><Relationship Id="rId4" Type="http://schemas.openxmlformats.org/officeDocument/2006/relationships/image" Target="../media/image187.png"/><Relationship Id="rId9" Type="http://schemas.openxmlformats.org/officeDocument/2006/relationships/image" Target="../media/image192.png"/><Relationship Id="rId14" Type="http://schemas.openxmlformats.org/officeDocument/2006/relationships/image" Target="../media/image197.png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1.emf"/><Relationship Id="rId3" Type="http://schemas.openxmlformats.org/officeDocument/2006/relationships/image" Target="../media/image160.emf"/><Relationship Id="rId7" Type="http://schemas.openxmlformats.org/officeDocument/2006/relationships/image" Target="../media/image172.emf"/><Relationship Id="rId2" Type="http://schemas.openxmlformats.org/officeDocument/2006/relationships/image" Target="../media/image159.emf"/><Relationship Id="rId1" Type="http://schemas.openxmlformats.org/officeDocument/2006/relationships/image" Target="../media/image198.emf"/><Relationship Id="rId6" Type="http://schemas.openxmlformats.org/officeDocument/2006/relationships/image" Target="../media/image179.png"/><Relationship Id="rId11" Type="http://schemas.openxmlformats.org/officeDocument/2006/relationships/image" Target="../media/image201.emf"/><Relationship Id="rId5" Type="http://schemas.openxmlformats.org/officeDocument/2006/relationships/image" Target="../media/image199.emf"/><Relationship Id="rId10" Type="http://schemas.openxmlformats.org/officeDocument/2006/relationships/image" Target="../media/image200.emf"/><Relationship Id="rId4" Type="http://schemas.openxmlformats.org/officeDocument/2006/relationships/image" Target="../media/image178.jpeg"/><Relationship Id="rId9" Type="http://schemas.openxmlformats.org/officeDocument/2006/relationships/image" Target="../media/image175.emf"/></Relationships>
</file>

<file path=xl/drawings/_rels/drawing2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04.emf"/><Relationship Id="rId13" Type="http://schemas.openxmlformats.org/officeDocument/2006/relationships/image" Target="../media/image209.wmf"/><Relationship Id="rId3" Type="http://schemas.openxmlformats.org/officeDocument/2006/relationships/image" Target="../media/image159.emf"/><Relationship Id="rId7" Type="http://schemas.openxmlformats.org/officeDocument/2006/relationships/image" Target="../media/image203.emf"/><Relationship Id="rId12" Type="http://schemas.openxmlformats.org/officeDocument/2006/relationships/image" Target="../media/image208.emf"/><Relationship Id="rId2" Type="http://schemas.openxmlformats.org/officeDocument/2006/relationships/image" Target="../media/image160.emf"/><Relationship Id="rId1" Type="http://schemas.openxmlformats.org/officeDocument/2006/relationships/image" Target="../media/image161.emf"/><Relationship Id="rId6" Type="http://schemas.openxmlformats.org/officeDocument/2006/relationships/image" Target="../media/image179.png"/><Relationship Id="rId11" Type="http://schemas.openxmlformats.org/officeDocument/2006/relationships/image" Target="../media/image207.emf"/><Relationship Id="rId5" Type="http://schemas.openxmlformats.org/officeDocument/2006/relationships/image" Target="../media/image171.emf"/><Relationship Id="rId10" Type="http://schemas.openxmlformats.org/officeDocument/2006/relationships/image" Target="../media/image206.emf"/><Relationship Id="rId4" Type="http://schemas.openxmlformats.org/officeDocument/2006/relationships/image" Target="../media/image202.jpeg"/><Relationship Id="rId9" Type="http://schemas.openxmlformats.org/officeDocument/2006/relationships/image" Target="../media/image205.emf"/><Relationship Id="rId14" Type="http://schemas.openxmlformats.org/officeDocument/2006/relationships/image" Target="../media/image210.wmf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8.jpeg"/><Relationship Id="rId13" Type="http://schemas.openxmlformats.org/officeDocument/2006/relationships/image" Target="../media/image223.jpeg"/><Relationship Id="rId3" Type="http://schemas.openxmlformats.org/officeDocument/2006/relationships/image" Target="../media/image213.jpeg"/><Relationship Id="rId7" Type="http://schemas.openxmlformats.org/officeDocument/2006/relationships/image" Target="../media/image217.png"/><Relationship Id="rId12" Type="http://schemas.openxmlformats.org/officeDocument/2006/relationships/image" Target="../media/image222.jpeg"/><Relationship Id="rId2" Type="http://schemas.openxmlformats.org/officeDocument/2006/relationships/image" Target="../media/image212.jpeg"/><Relationship Id="rId1" Type="http://schemas.openxmlformats.org/officeDocument/2006/relationships/image" Target="../media/image211.png"/><Relationship Id="rId6" Type="http://schemas.openxmlformats.org/officeDocument/2006/relationships/image" Target="../media/image216.jpeg"/><Relationship Id="rId11" Type="http://schemas.openxmlformats.org/officeDocument/2006/relationships/image" Target="../media/image221.jpeg"/><Relationship Id="rId5" Type="http://schemas.openxmlformats.org/officeDocument/2006/relationships/image" Target="../media/image215.jpeg"/><Relationship Id="rId10" Type="http://schemas.openxmlformats.org/officeDocument/2006/relationships/image" Target="../media/image220.jpeg"/><Relationship Id="rId4" Type="http://schemas.openxmlformats.org/officeDocument/2006/relationships/image" Target="../media/image214.jpeg"/><Relationship Id="rId9" Type="http://schemas.openxmlformats.org/officeDocument/2006/relationships/image" Target="../media/image219.png"/><Relationship Id="rId14" Type="http://schemas.openxmlformats.org/officeDocument/2006/relationships/image" Target="../media/image224.jpeg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13.jpeg"/><Relationship Id="rId13" Type="http://schemas.openxmlformats.org/officeDocument/2006/relationships/image" Target="../media/image229.jpeg"/><Relationship Id="rId18" Type="http://schemas.openxmlformats.org/officeDocument/2006/relationships/image" Target="../media/image233.jpeg"/><Relationship Id="rId3" Type="http://schemas.openxmlformats.org/officeDocument/2006/relationships/image" Target="../media/image215.jpeg"/><Relationship Id="rId7" Type="http://schemas.openxmlformats.org/officeDocument/2006/relationships/image" Target="../media/image227.jpeg"/><Relationship Id="rId12" Type="http://schemas.openxmlformats.org/officeDocument/2006/relationships/image" Target="../media/image228.png"/><Relationship Id="rId17" Type="http://schemas.openxmlformats.org/officeDocument/2006/relationships/image" Target="../media/image232.jpeg"/><Relationship Id="rId2" Type="http://schemas.openxmlformats.org/officeDocument/2006/relationships/image" Target="../media/image212.jpeg"/><Relationship Id="rId16" Type="http://schemas.openxmlformats.org/officeDocument/2006/relationships/image" Target="../media/image224.jpeg"/><Relationship Id="rId1" Type="http://schemas.openxmlformats.org/officeDocument/2006/relationships/image" Target="../media/image211.png"/><Relationship Id="rId6" Type="http://schemas.openxmlformats.org/officeDocument/2006/relationships/image" Target="../media/image217.png"/><Relationship Id="rId11" Type="http://schemas.openxmlformats.org/officeDocument/2006/relationships/image" Target="../media/image219.png"/><Relationship Id="rId5" Type="http://schemas.openxmlformats.org/officeDocument/2006/relationships/image" Target="../media/image226.jpeg"/><Relationship Id="rId15" Type="http://schemas.openxmlformats.org/officeDocument/2006/relationships/image" Target="../media/image231.jpeg"/><Relationship Id="rId10" Type="http://schemas.openxmlformats.org/officeDocument/2006/relationships/image" Target="../media/image218.jpeg"/><Relationship Id="rId19" Type="http://schemas.openxmlformats.org/officeDocument/2006/relationships/image" Target="../media/image234.jpeg"/><Relationship Id="rId4" Type="http://schemas.openxmlformats.org/officeDocument/2006/relationships/image" Target="../media/image225.jpeg"/><Relationship Id="rId9" Type="http://schemas.openxmlformats.org/officeDocument/2006/relationships/image" Target="../media/image220.jpeg"/><Relationship Id="rId14" Type="http://schemas.openxmlformats.org/officeDocument/2006/relationships/image" Target="../media/image23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244928</xdr:colOff>
      <xdr:row>5</xdr:row>
      <xdr:rowOff>136073</xdr:rowOff>
    </xdr:from>
    <xdr:to>
      <xdr:col>2</xdr:col>
      <xdr:colOff>1347106</xdr:colOff>
      <xdr:row>10</xdr:row>
      <xdr:rowOff>311767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4475" y="2250440"/>
          <a:ext cx="2124075" cy="3528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244930</xdr:colOff>
      <xdr:row>5</xdr:row>
      <xdr:rowOff>108857</xdr:rowOff>
    </xdr:from>
    <xdr:to>
      <xdr:col>2</xdr:col>
      <xdr:colOff>1149805</xdr:colOff>
      <xdr:row>10</xdr:row>
      <xdr:rowOff>489857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4475" y="2223135"/>
          <a:ext cx="2045335" cy="3352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171450</xdr:colOff>
      <xdr:row>27</xdr:row>
      <xdr:rowOff>43815</xdr:rowOff>
    </xdr:from>
    <xdr:to>
      <xdr:col>14</xdr:col>
      <xdr:colOff>531495</xdr:colOff>
      <xdr:row>27</xdr:row>
      <xdr:rowOff>475615</xdr:rowOff>
    </xdr:to>
    <xdr:pic>
      <xdr:nvPicPr>
        <xdr:cNvPr id="119" name="图片 224"/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630364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204470</xdr:colOff>
      <xdr:row>25</xdr:row>
      <xdr:rowOff>42545</xdr:rowOff>
    </xdr:from>
    <xdr:to>
      <xdr:col>14</xdr:col>
      <xdr:colOff>564515</xdr:colOff>
      <xdr:row>25</xdr:row>
      <xdr:rowOff>478155</xdr:rowOff>
    </xdr:to>
    <xdr:pic>
      <xdr:nvPicPr>
        <xdr:cNvPr id="133" name="图片 224"/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27900" y="579628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42</xdr:row>
      <xdr:rowOff>506730</xdr:rowOff>
    </xdr:from>
    <xdr:to>
      <xdr:col>14</xdr:col>
      <xdr:colOff>544830</xdr:colOff>
      <xdr:row>42</xdr:row>
      <xdr:rowOff>506730</xdr:rowOff>
    </xdr:to>
    <xdr:pic>
      <xdr:nvPicPr>
        <xdr:cNvPr id="136" name="Picture 31776"/>
        <xdr:cNvPicPr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8215" y="1340612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41</xdr:row>
      <xdr:rowOff>42545</xdr:rowOff>
    </xdr:from>
    <xdr:to>
      <xdr:col>14</xdr:col>
      <xdr:colOff>531495</xdr:colOff>
      <xdr:row>41</xdr:row>
      <xdr:rowOff>478155</xdr:rowOff>
    </xdr:to>
    <xdr:pic>
      <xdr:nvPicPr>
        <xdr:cNvPr id="138" name="图片 238"/>
        <xdr:cNvPicPr>
          <a:picLocks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12434570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225425</xdr:colOff>
      <xdr:row>36</xdr:row>
      <xdr:rowOff>31750</xdr:rowOff>
    </xdr:from>
    <xdr:to>
      <xdr:col>14</xdr:col>
      <xdr:colOff>585470</xdr:colOff>
      <xdr:row>36</xdr:row>
      <xdr:rowOff>467360</xdr:rowOff>
    </xdr:to>
    <xdr:pic>
      <xdr:nvPicPr>
        <xdr:cNvPr id="140" name="Picture 22"/>
        <xdr:cNvPicPr>
          <a:picLocks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348855" y="9886950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9</xdr:row>
      <xdr:rowOff>33020</xdr:rowOff>
    </xdr:from>
    <xdr:to>
      <xdr:col>14</xdr:col>
      <xdr:colOff>531495</xdr:colOff>
      <xdr:row>9</xdr:row>
      <xdr:rowOff>464820</xdr:rowOff>
    </xdr:to>
    <xdr:pic>
      <xdr:nvPicPr>
        <xdr:cNvPr id="38" name="图片 37"/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94880" y="316865"/>
          <a:ext cx="360045" cy="0"/>
        </a:xfrm>
        <a:prstGeom prst="rect">
          <a:avLst/>
        </a:prstGeom>
      </xdr:spPr>
    </xdr:pic>
    <xdr:clientData/>
  </xdr:twoCellAnchor>
  <xdr:twoCellAnchor>
    <xdr:from>
      <xdr:col>14</xdr:col>
      <xdr:colOff>184785</xdr:colOff>
      <xdr:row>31</xdr:row>
      <xdr:rowOff>49530</xdr:rowOff>
    </xdr:from>
    <xdr:to>
      <xdr:col>14</xdr:col>
      <xdr:colOff>544830</xdr:colOff>
      <xdr:row>31</xdr:row>
      <xdr:rowOff>485140</xdr:rowOff>
    </xdr:to>
    <xdr:pic>
      <xdr:nvPicPr>
        <xdr:cNvPr id="5" name="图片 4"/>
        <xdr:cNvPicPr/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08215" y="7367905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38</xdr:row>
      <xdr:rowOff>63500</xdr:rowOff>
    </xdr:from>
    <xdr:to>
      <xdr:col>14</xdr:col>
      <xdr:colOff>531495</xdr:colOff>
      <xdr:row>38</xdr:row>
      <xdr:rowOff>499110</xdr:rowOff>
    </xdr:to>
    <xdr:pic>
      <xdr:nvPicPr>
        <xdr:cNvPr id="9" name="图片 8"/>
        <xdr:cNvPicPr/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94880" y="10933430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39</xdr:row>
      <xdr:rowOff>76835</xdr:rowOff>
    </xdr:from>
    <xdr:to>
      <xdr:col>14</xdr:col>
      <xdr:colOff>531495</xdr:colOff>
      <xdr:row>39</xdr:row>
      <xdr:rowOff>481330</xdr:rowOff>
    </xdr:to>
    <xdr:pic>
      <xdr:nvPicPr>
        <xdr:cNvPr id="10" name="图片 9"/>
        <xdr:cNvPicPr/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94880" y="11454130"/>
          <a:ext cx="360045" cy="404495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37</xdr:row>
      <xdr:rowOff>53975</xdr:rowOff>
    </xdr:from>
    <xdr:to>
      <xdr:col>14</xdr:col>
      <xdr:colOff>531495</xdr:colOff>
      <xdr:row>37</xdr:row>
      <xdr:rowOff>485775</xdr:rowOff>
    </xdr:to>
    <xdr:pic>
      <xdr:nvPicPr>
        <xdr:cNvPr id="11" name="图片 10"/>
        <xdr:cNvPicPr/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294880" y="10416540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10</xdr:row>
      <xdr:rowOff>43180</xdr:rowOff>
    </xdr:from>
    <xdr:to>
      <xdr:col>14</xdr:col>
      <xdr:colOff>531495</xdr:colOff>
      <xdr:row>10</xdr:row>
      <xdr:rowOff>474980</xdr:rowOff>
    </xdr:to>
    <xdr:pic>
      <xdr:nvPicPr>
        <xdr:cNvPr id="29" name="图片 28"/>
        <xdr:cNvPicPr/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94880" y="316865"/>
          <a:ext cx="360045" cy="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12</xdr:row>
      <xdr:rowOff>85090</xdr:rowOff>
    </xdr:from>
    <xdr:to>
      <xdr:col>14</xdr:col>
      <xdr:colOff>531495</xdr:colOff>
      <xdr:row>12</xdr:row>
      <xdr:rowOff>516890</xdr:rowOff>
    </xdr:to>
    <xdr:pic>
      <xdr:nvPicPr>
        <xdr:cNvPr id="30" name="图片 225"/>
        <xdr:cNvPicPr>
          <a:picLocks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294880" y="88836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13</xdr:row>
      <xdr:rowOff>91440</xdr:rowOff>
    </xdr:from>
    <xdr:to>
      <xdr:col>14</xdr:col>
      <xdr:colOff>531495</xdr:colOff>
      <xdr:row>13</xdr:row>
      <xdr:rowOff>523240</xdr:rowOff>
    </xdr:to>
    <xdr:pic>
      <xdr:nvPicPr>
        <xdr:cNvPr id="31" name="图片 225"/>
        <xdr:cNvPicPr>
          <a:picLocks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294880" y="88836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193675</xdr:colOff>
      <xdr:row>24</xdr:row>
      <xdr:rowOff>27305</xdr:rowOff>
    </xdr:from>
    <xdr:to>
      <xdr:col>14</xdr:col>
      <xdr:colOff>553720</xdr:colOff>
      <xdr:row>24</xdr:row>
      <xdr:rowOff>462915</xdr:rowOff>
    </xdr:to>
    <xdr:pic>
      <xdr:nvPicPr>
        <xdr:cNvPr id="33" name="图片 224"/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7105" y="579628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102870</xdr:colOff>
      <xdr:row>28</xdr:row>
      <xdr:rowOff>10795</xdr:rowOff>
    </xdr:from>
    <xdr:to>
      <xdr:col>14</xdr:col>
      <xdr:colOff>462915</xdr:colOff>
      <xdr:row>28</xdr:row>
      <xdr:rowOff>446405</xdr:rowOff>
    </xdr:to>
    <xdr:pic>
      <xdr:nvPicPr>
        <xdr:cNvPr id="34" name="图片 224"/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26300" y="630364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195405</xdr:colOff>
      <xdr:row>19</xdr:row>
      <xdr:rowOff>37185</xdr:rowOff>
    </xdr:from>
    <xdr:to>
      <xdr:col>14</xdr:col>
      <xdr:colOff>503464</xdr:colOff>
      <xdr:row>19</xdr:row>
      <xdr:rowOff>546153</xdr:rowOff>
    </xdr:to>
    <xdr:pic>
      <xdr:nvPicPr>
        <xdr:cNvPr id="2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18375" y="277304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314960</xdr:colOff>
      <xdr:row>23</xdr:row>
      <xdr:rowOff>0</xdr:rowOff>
    </xdr:from>
    <xdr:to>
      <xdr:col>14</xdr:col>
      <xdr:colOff>539115</xdr:colOff>
      <xdr:row>23</xdr:row>
      <xdr:rowOff>379095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438390" y="5288915"/>
          <a:ext cx="224155" cy="379095"/>
        </a:xfrm>
        <a:prstGeom prst="rect">
          <a:avLst/>
        </a:prstGeom>
      </xdr:spPr>
    </xdr:pic>
    <xdr:clientData/>
  </xdr:twoCellAnchor>
  <xdr:twoCellAnchor>
    <xdr:from>
      <xdr:col>14</xdr:col>
      <xdr:colOff>260537</xdr:colOff>
      <xdr:row>32</xdr:row>
      <xdr:rowOff>95810</xdr:rowOff>
    </xdr:from>
    <xdr:to>
      <xdr:col>14</xdr:col>
      <xdr:colOff>612962</xdr:colOff>
      <xdr:row>32</xdr:row>
      <xdr:rowOff>429185</xdr:rowOff>
    </xdr:to>
    <xdr:pic>
      <xdr:nvPicPr>
        <xdr:cNvPr id="6" name="Picture 1160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3780" y="792099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62193</xdr:colOff>
      <xdr:row>21</xdr:row>
      <xdr:rowOff>61477</xdr:rowOff>
    </xdr:from>
    <xdr:to>
      <xdr:col>14</xdr:col>
      <xdr:colOff>683858</xdr:colOff>
      <xdr:row>21</xdr:row>
      <xdr:rowOff>561857</xdr:rowOff>
    </xdr:to>
    <xdr:pic>
      <xdr:nvPicPr>
        <xdr:cNvPr id="1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7185025" y="4073525"/>
          <a:ext cx="621665" cy="500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78441</xdr:colOff>
      <xdr:row>20</xdr:row>
      <xdr:rowOff>67235</xdr:rowOff>
    </xdr:from>
    <xdr:to>
      <xdr:col>14</xdr:col>
      <xdr:colOff>707091</xdr:colOff>
      <xdr:row>20</xdr:row>
      <xdr:rowOff>542215</xdr:rowOff>
    </xdr:to>
    <xdr:pic>
      <xdr:nvPicPr>
        <xdr:cNvPr id="1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7201535" y="3441065"/>
          <a:ext cx="628650" cy="4749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14</xdr:col>
      <xdr:colOff>113179</xdr:colOff>
      <xdr:row>30</xdr:row>
      <xdr:rowOff>177054</xdr:rowOff>
    </xdr:from>
    <xdr:to>
      <xdr:col>14</xdr:col>
      <xdr:colOff>560854</xdr:colOff>
      <xdr:row>30</xdr:row>
      <xdr:rowOff>367554</xdr:rowOff>
    </xdr:to>
    <xdr:pic>
      <xdr:nvPicPr>
        <xdr:cNvPr id="15" name="Picture 110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36460" y="698754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211071</xdr:colOff>
      <xdr:row>43</xdr:row>
      <xdr:rowOff>98692</xdr:rowOff>
    </xdr:from>
    <xdr:to>
      <xdr:col>14</xdr:col>
      <xdr:colOff>487296</xdr:colOff>
      <xdr:row>43</xdr:row>
      <xdr:rowOff>327292</xdr:rowOff>
    </xdr:to>
    <xdr:pic>
      <xdr:nvPicPr>
        <xdr:cNvPr id="17" name="Picture 31776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34250" y="13505180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43</xdr:row>
      <xdr:rowOff>506730</xdr:rowOff>
    </xdr:from>
    <xdr:to>
      <xdr:col>14</xdr:col>
      <xdr:colOff>544830</xdr:colOff>
      <xdr:row>43</xdr:row>
      <xdr:rowOff>506730</xdr:rowOff>
    </xdr:to>
    <xdr:pic>
      <xdr:nvPicPr>
        <xdr:cNvPr id="20" name="Picture 31776"/>
        <xdr:cNvPicPr>
          <a:picLocks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08215" y="1391348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219636</xdr:colOff>
      <xdr:row>11</xdr:row>
      <xdr:rowOff>43703</xdr:rowOff>
    </xdr:from>
    <xdr:to>
      <xdr:col>14</xdr:col>
      <xdr:colOff>499783</xdr:colOff>
      <xdr:row>11</xdr:row>
      <xdr:rowOff>482044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42505" y="360045"/>
          <a:ext cx="280670" cy="438785"/>
        </a:xfrm>
        <a:prstGeom prst="rect">
          <a:avLst/>
        </a:prstGeom>
      </xdr:spPr>
    </xdr:pic>
    <xdr:clientData/>
  </xdr:twoCellAnchor>
  <xdr:twoCellAnchor>
    <xdr:from>
      <xdr:col>14</xdr:col>
      <xdr:colOff>275044</xdr:colOff>
      <xdr:row>14</xdr:row>
      <xdr:rowOff>72085</xdr:rowOff>
    </xdr:from>
    <xdr:to>
      <xdr:col>14</xdr:col>
      <xdr:colOff>513888</xdr:colOff>
      <xdr:row>14</xdr:row>
      <xdr:rowOff>466697</xdr:rowOff>
    </xdr:to>
    <xdr:pic>
      <xdr:nvPicPr>
        <xdr:cNvPr id="4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398385" y="96012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265519</xdr:colOff>
      <xdr:row>18</xdr:row>
      <xdr:rowOff>81608</xdr:rowOff>
    </xdr:from>
    <xdr:to>
      <xdr:col>14</xdr:col>
      <xdr:colOff>504363</xdr:colOff>
      <xdr:row>18</xdr:row>
      <xdr:rowOff>476220</xdr:rowOff>
    </xdr:to>
    <xdr:pic>
      <xdr:nvPicPr>
        <xdr:cNvPr id="7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388860" y="217932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26</xdr:row>
      <xdr:rowOff>200025</xdr:rowOff>
    </xdr:from>
    <xdr:to>
      <xdr:col>14</xdr:col>
      <xdr:colOff>523875</xdr:colOff>
      <xdr:row>26</xdr:row>
      <xdr:rowOff>428625</xdr:rowOff>
    </xdr:to>
    <xdr:pic>
      <xdr:nvPicPr>
        <xdr:cNvPr id="8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66305" y="599630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29</xdr:row>
      <xdr:rowOff>104775</xdr:rowOff>
    </xdr:from>
    <xdr:to>
      <xdr:col>14</xdr:col>
      <xdr:colOff>552450</xdr:colOff>
      <xdr:row>29</xdr:row>
      <xdr:rowOff>333375</xdr:rowOff>
    </xdr:to>
    <xdr:pic>
      <xdr:nvPicPr>
        <xdr:cNvPr id="13" name="图片 22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294880" y="640842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247548</xdr:colOff>
      <xdr:row>33</xdr:row>
      <xdr:rowOff>155864</xdr:rowOff>
    </xdr:from>
    <xdr:to>
      <xdr:col>14</xdr:col>
      <xdr:colOff>562508</xdr:colOff>
      <xdr:row>33</xdr:row>
      <xdr:rowOff>439074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70445" y="8488680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225136</xdr:colOff>
      <xdr:row>35</xdr:row>
      <xdr:rowOff>101074</xdr:rowOff>
    </xdr:from>
    <xdr:to>
      <xdr:col>14</xdr:col>
      <xdr:colOff>449926</xdr:colOff>
      <xdr:row>35</xdr:row>
      <xdr:rowOff>416669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348220" y="9448800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212351</xdr:colOff>
      <xdr:row>16</xdr:row>
      <xdr:rowOff>296959</xdr:rowOff>
    </xdr:from>
    <xdr:to>
      <xdr:col>14</xdr:col>
      <xdr:colOff>574301</xdr:colOff>
      <xdr:row>16</xdr:row>
      <xdr:rowOff>516034</xdr:rowOff>
    </xdr:to>
    <xdr:pic>
      <xdr:nvPicPr>
        <xdr:cNvPr id="21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16495" y="191706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285190</xdr:colOff>
      <xdr:row>40</xdr:row>
      <xdr:rowOff>70037</xdr:rowOff>
    </xdr:from>
    <xdr:to>
      <xdr:col>14</xdr:col>
      <xdr:colOff>513790</xdr:colOff>
      <xdr:row>40</xdr:row>
      <xdr:rowOff>298637</xdr:rowOff>
    </xdr:to>
    <xdr:pic>
      <xdr:nvPicPr>
        <xdr:cNvPr id="22" name="Picture 433" descr="rId8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8545" y="1195451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163286</xdr:colOff>
      <xdr:row>22</xdr:row>
      <xdr:rowOff>54429</xdr:rowOff>
    </xdr:from>
    <xdr:to>
      <xdr:col>14</xdr:col>
      <xdr:colOff>496661</xdr:colOff>
      <xdr:row>22</xdr:row>
      <xdr:rowOff>517344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86625" y="4704715"/>
          <a:ext cx="333375" cy="462915"/>
        </a:xfrm>
        <a:prstGeom prst="rect">
          <a:avLst/>
        </a:prstGeom>
      </xdr:spPr>
    </xdr:pic>
    <xdr:clientData/>
  </xdr:twoCellAnchor>
  <xdr:twoCellAnchor>
    <xdr:from>
      <xdr:col>14</xdr:col>
      <xdr:colOff>291353</xdr:colOff>
      <xdr:row>34</xdr:row>
      <xdr:rowOff>145676</xdr:rowOff>
    </xdr:from>
    <xdr:to>
      <xdr:col>14</xdr:col>
      <xdr:colOff>606313</xdr:colOff>
      <xdr:row>34</xdr:row>
      <xdr:rowOff>428886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414260" y="8985885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114300</xdr:colOff>
      <xdr:row>9</xdr:row>
      <xdr:rowOff>76200</xdr:rowOff>
    </xdr:from>
    <xdr:to>
      <xdr:col>18</xdr:col>
      <xdr:colOff>476250</xdr:colOff>
      <xdr:row>9</xdr:row>
      <xdr:rowOff>295275</xdr:rowOff>
    </xdr:to>
    <xdr:pic>
      <xdr:nvPicPr>
        <xdr:cNvPr id="5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812915" y="4616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10</xdr:row>
      <xdr:rowOff>47625</xdr:rowOff>
    </xdr:from>
    <xdr:to>
      <xdr:col>18</xdr:col>
      <xdr:colOff>447675</xdr:colOff>
      <xdr:row>10</xdr:row>
      <xdr:rowOff>314325</xdr:rowOff>
    </xdr:to>
    <xdr:pic>
      <xdr:nvPicPr>
        <xdr:cNvPr id="6" name="图片 258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755765" y="80454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133350</xdr:colOff>
      <xdr:row>9</xdr:row>
      <xdr:rowOff>76200</xdr:rowOff>
    </xdr:from>
    <xdr:to>
      <xdr:col>18</xdr:col>
      <xdr:colOff>493395</xdr:colOff>
      <xdr:row>9</xdr:row>
      <xdr:rowOff>436245</xdr:rowOff>
    </xdr:to>
    <xdr:pic>
      <xdr:nvPicPr>
        <xdr:cNvPr id="21" name="Picture 1102"/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3725" y="219710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57150</xdr:rowOff>
    </xdr:from>
    <xdr:to>
      <xdr:col>18</xdr:col>
      <xdr:colOff>493395</xdr:colOff>
      <xdr:row>10</xdr:row>
      <xdr:rowOff>417195</xdr:rowOff>
    </xdr:to>
    <xdr:pic>
      <xdr:nvPicPr>
        <xdr:cNvPr id="24" name="图片 15"/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3725" y="267335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244928</xdr:colOff>
      <xdr:row>9</xdr:row>
      <xdr:rowOff>145031</xdr:rowOff>
    </xdr:from>
    <xdr:to>
      <xdr:col>14</xdr:col>
      <xdr:colOff>594178</xdr:colOff>
      <xdr:row>9</xdr:row>
      <xdr:rowOff>435226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67905" y="1185545"/>
          <a:ext cx="349250" cy="290195"/>
        </a:xfrm>
        <a:prstGeom prst="rect">
          <a:avLst/>
        </a:prstGeom>
      </xdr:spPr>
    </xdr:pic>
    <xdr:clientData/>
  </xdr:twoCellAnchor>
  <xdr:twoCellAnchor>
    <xdr:from>
      <xdr:col>14</xdr:col>
      <xdr:colOff>231322</xdr:colOff>
      <xdr:row>10</xdr:row>
      <xdr:rowOff>95250</xdr:rowOff>
    </xdr:from>
    <xdr:to>
      <xdr:col>14</xdr:col>
      <xdr:colOff>612322</xdr:colOff>
      <xdr:row>10</xdr:row>
      <xdr:rowOff>393700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54570" y="1643380"/>
          <a:ext cx="381000" cy="298450"/>
        </a:xfrm>
        <a:prstGeom prst="rect">
          <a:avLst/>
        </a:prstGeom>
      </xdr:spPr>
    </xdr:pic>
    <xdr:clientData/>
  </xdr:twoCellAnchor>
  <xdr:twoCellAnchor>
    <xdr:from>
      <xdr:col>14</xdr:col>
      <xdr:colOff>149679</xdr:colOff>
      <xdr:row>11</xdr:row>
      <xdr:rowOff>95251</xdr:rowOff>
    </xdr:from>
    <xdr:to>
      <xdr:col>14</xdr:col>
      <xdr:colOff>625929</xdr:colOff>
      <xdr:row>11</xdr:row>
      <xdr:rowOff>411481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72655" y="2150745"/>
          <a:ext cx="476250" cy="316230"/>
        </a:xfrm>
        <a:prstGeom prst="rect">
          <a:avLst/>
        </a:prstGeom>
      </xdr:spPr>
    </xdr:pic>
    <xdr:clientData/>
  </xdr:twoCellAnchor>
  <xdr:twoCellAnchor>
    <xdr:from>
      <xdr:col>14</xdr:col>
      <xdr:colOff>163287</xdr:colOff>
      <xdr:row>12</xdr:row>
      <xdr:rowOff>68035</xdr:rowOff>
    </xdr:from>
    <xdr:to>
      <xdr:col>14</xdr:col>
      <xdr:colOff>582387</xdr:colOff>
      <xdr:row>12</xdr:row>
      <xdr:rowOff>394425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86625" y="2630805"/>
          <a:ext cx="419100" cy="326390"/>
        </a:xfrm>
        <a:prstGeom prst="rect">
          <a:avLst/>
        </a:prstGeom>
      </xdr:spPr>
    </xdr:pic>
    <xdr:clientData/>
  </xdr:twoCellAnchor>
  <xdr:twoCellAnchor>
    <xdr:from>
      <xdr:col>14</xdr:col>
      <xdr:colOff>207819</xdr:colOff>
      <xdr:row>13</xdr:row>
      <xdr:rowOff>69273</xdr:rowOff>
    </xdr:from>
    <xdr:to>
      <xdr:col>14</xdr:col>
      <xdr:colOff>450389</xdr:colOff>
      <xdr:row>13</xdr:row>
      <xdr:rowOff>366453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31075" y="3139440"/>
          <a:ext cx="242570" cy="297180"/>
        </a:xfrm>
        <a:prstGeom prst="rect">
          <a:avLst/>
        </a:prstGeom>
      </xdr:spPr>
    </xdr:pic>
    <xdr:clientData/>
  </xdr:twoCellAnchor>
  <xdr:twoCellAnchor>
    <xdr:from>
      <xdr:col>14</xdr:col>
      <xdr:colOff>190501</xdr:colOff>
      <xdr:row>14</xdr:row>
      <xdr:rowOff>51956</xdr:rowOff>
    </xdr:from>
    <xdr:to>
      <xdr:col>14</xdr:col>
      <xdr:colOff>408306</xdr:colOff>
      <xdr:row>14</xdr:row>
      <xdr:rowOff>346596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313930" y="3629025"/>
          <a:ext cx="217805" cy="294640"/>
        </a:xfrm>
        <a:prstGeom prst="rect">
          <a:avLst/>
        </a:prstGeom>
      </xdr:spPr>
    </xdr:pic>
    <xdr:clientData/>
  </xdr:twoCellAnchor>
  <xdr:twoCellAnchor>
    <xdr:from>
      <xdr:col>14</xdr:col>
      <xdr:colOff>155865</xdr:colOff>
      <xdr:row>16</xdr:row>
      <xdr:rowOff>121227</xdr:rowOff>
    </xdr:from>
    <xdr:to>
      <xdr:col>14</xdr:col>
      <xdr:colOff>658150</xdr:colOff>
      <xdr:row>16</xdr:row>
      <xdr:rowOff>419677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79005" y="4712970"/>
          <a:ext cx="502285" cy="298450"/>
        </a:xfrm>
        <a:prstGeom prst="rect">
          <a:avLst/>
        </a:prstGeom>
      </xdr:spPr>
    </xdr:pic>
    <xdr:clientData/>
  </xdr:twoCellAnchor>
  <xdr:twoCellAnchor>
    <xdr:from>
      <xdr:col>14</xdr:col>
      <xdr:colOff>86590</xdr:colOff>
      <xdr:row>18</xdr:row>
      <xdr:rowOff>17318</xdr:rowOff>
    </xdr:from>
    <xdr:to>
      <xdr:col>14</xdr:col>
      <xdr:colOff>571095</xdr:colOff>
      <xdr:row>18</xdr:row>
      <xdr:rowOff>443403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09790" y="5624195"/>
          <a:ext cx="484505" cy="426085"/>
        </a:xfrm>
        <a:prstGeom prst="rect">
          <a:avLst/>
        </a:prstGeom>
      </xdr:spPr>
    </xdr:pic>
    <xdr:clientData/>
  </xdr:twoCellAnchor>
  <xdr:twoCellAnchor>
    <xdr:from>
      <xdr:col>14</xdr:col>
      <xdr:colOff>103910</xdr:colOff>
      <xdr:row>17</xdr:row>
      <xdr:rowOff>86592</xdr:rowOff>
    </xdr:from>
    <xdr:to>
      <xdr:col>14</xdr:col>
      <xdr:colOff>597305</xdr:colOff>
      <xdr:row>17</xdr:row>
      <xdr:rowOff>363452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226935" y="5186045"/>
          <a:ext cx="493395" cy="276860"/>
        </a:xfrm>
        <a:prstGeom prst="rect">
          <a:avLst/>
        </a:prstGeom>
      </xdr:spPr>
    </xdr:pic>
    <xdr:clientData/>
  </xdr:twoCellAnchor>
  <xdr:twoCellAnchor>
    <xdr:from>
      <xdr:col>14</xdr:col>
      <xdr:colOff>34636</xdr:colOff>
      <xdr:row>19</xdr:row>
      <xdr:rowOff>190500</xdr:rowOff>
    </xdr:from>
    <xdr:to>
      <xdr:col>14</xdr:col>
      <xdr:colOff>744566</xdr:colOff>
      <xdr:row>19</xdr:row>
      <xdr:rowOff>384175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57720" y="6304915"/>
          <a:ext cx="699135" cy="193675"/>
        </a:xfrm>
        <a:prstGeom prst="rect">
          <a:avLst/>
        </a:prstGeom>
      </xdr:spPr>
    </xdr:pic>
    <xdr:clientData/>
  </xdr:twoCellAnchor>
  <xdr:twoCellAnchor>
    <xdr:from>
      <xdr:col>14</xdr:col>
      <xdr:colOff>155864</xdr:colOff>
      <xdr:row>20</xdr:row>
      <xdr:rowOff>69273</xdr:rowOff>
    </xdr:from>
    <xdr:to>
      <xdr:col>14</xdr:col>
      <xdr:colOff>588934</xdr:colOff>
      <xdr:row>20</xdr:row>
      <xdr:rowOff>396933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79005" y="6690995"/>
          <a:ext cx="433070" cy="327660"/>
        </a:xfrm>
        <a:prstGeom prst="rect">
          <a:avLst/>
        </a:prstGeom>
      </xdr:spPr>
    </xdr:pic>
    <xdr:clientData/>
  </xdr:twoCellAnchor>
  <xdr:twoCellAnchor>
    <xdr:from>
      <xdr:col>14</xdr:col>
      <xdr:colOff>180713</xdr:colOff>
      <xdr:row>21</xdr:row>
      <xdr:rowOff>34637</xdr:rowOff>
    </xdr:from>
    <xdr:to>
      <xdr:col>14</xdr:col>
      <xdr:colOff>561713</xdr:colOff>
      <xdr:row>21</xdr:row>
      <xdr:rowOff>455642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303770" y="7163435"/>
          <a:ext cx="381000" cy="421005"/>
        </a:xfrm>
        <a:prstGeom prst="rect">
          <a:avLst/>
        </a:prstGeom>
      </xdr:spPr>
    </xdr:pic>
    <xdr:clientData/>
  </xdr:twoCellAnchor>
  <xdr:twoCellAnchor>
    <xdr:from>
      <xdr:col>14</xdr:col>
      <xdr:colOff>103909</xdr:colOff>
      <xdr:row>22</xdr:row>
      <xdr:rowOff>155864</xdr:rowOff>
    </xdr:from>
    <xdr:to>
      <xdr:col>14</xdr:col>
      <xdr:colOff>623339</xdr:colOff>
      <xdr:row>22</xdr:row>
      <xdr:rowOff>390814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26935" y="7792085"/>
          <a:ext cx="519430" cy="234950"/>
        </a:xfrm>
        <a:prstGeom prst="rect">
          <a:avLst/>
        </a:prstGeom>
      </xdr:spPr>
    </xdr:pic>
    <xdr:clientData/>
  </xdr:twoCellAnchor>
  <xdr:twoCellAnchor>
    <xdr:from>
      <xdr:col>14</xdr:col>
      <xdr:colOff>124239</xdr:colOff>
      <xdr:row>23</xdr:row>
      <xdr:rowOff>96378</xdr:rowOff>
    </xdr:from>
    <xdr:to>
      <xdr:col>14</xdr:col>
      <xdr:colOff>737014</xdr:colOff>
      <xdr:row>23</xdr:row>
      <xdr:rowOff>314818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247255" y="8239760"/>
          <a:ext cx="609600" cy="218440"/>
        </a:xfrm>
        <a:prstGeom prst="rect">
          <a:avLst/>
        </a:prstGeom>
      </xdr:spPr>
    </xdr:pic>
    <xdr:clientData/>
  </xdr:twoCellAnchor>
  <xdr:twoCellAnchor>
    <xdr:from>
      <xdr:col>14</xdr:col>
      <xdr:colOff>51955</xdr:colOff>
      <xdr:row>24</xdr:row>
      <xdr:rowOff>51955</xdr:rowOff>
    </xdr:from>
    <xdr:to>
      <xdr:col>14</xdr:col>
      <xdr:colOff>727595</xdr:colOff>
      <xdr:row>24</xdr:row>
      <xdr:rowOff>336435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174865" y="8702675"/>
          <a:ext cx="675640" cy="284480"/>
        </a:xfrm>
        <a:prstGeom prst="rect">
          <a:avLst/>
        </a:prstGeom>
      </xdr:spPr>
    </xdr:pic>
    <xdr:clientData/>
  </xdr:twoCellAnchor>
  <xdr:twoCellAnchor>
    <xdr:from>
      <xdr:col>14</xdr:col>
      <xdr:colOff>156616</xdr:colOff>
      <xdr:row>15</xdr:row>
      <xdr:rowOff>24847</xdr:rowOff>
    </xdr:from>
    <xdr:to>
      <xdr:col>14</xdr:col>
      <xdr:colOff>641756</xdr:colOff>
      <xdr:row>15</xdr:row>
      <xdr:rowOff>450932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79640" y="4109720"/>
          <a:ext cx="485140" cy="426085"/>
        </a:xfrm>
        <a:prstGeom prst="rect">
          <a:avLst/>
        </a:prstGeom>
      </xdr:spPr>
    </xdr:pic>
    <xdr:clientData/>
  </xdr:twoCellAnchor>
  <xdr:twoCellAnchor editAs="oneCell">
    <xdr:from>
      <xdr:col>14</xdr:col>
      <xdr:colOff>198783</xdr:colOff>
      <xdr:row>25</xdr:row>
      <xdr:rowOff>115957</xdr:rowOff>
    </xdr:from>
    <xdr:to>
      <xdr:col>14</xdr:col>
      <xdr:colOff>447068</xdr:colOff>
      <xdr:row>25</xdr:row>
      <xdr:rowOff>442347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322185" y="9274175"/>
          <a:ext cx="248285" cy="32639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134471</xdr:colOff>
      <xdr:row>15</xdr:row>
      <xdr:rowOff>67236</xdr:rowOff>
    </xdr:from>
    <xdr:to>
      <xdr:col>18</xdr:col>
      <xdr:colOff>560556</xdr:colOff>
      <xdr:row>15</xdr:row>
      <xdr:rowOff>526341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731895" y="3639185"/>
          <a:ext cx="426085" cy="459105"/>
        </a:xfrm>
        <a:prstGeom prst="rect">
          <a:avLst/>
        </a:prstGeom>
      </xdr:spPr>
    </xdr:pic>
    <xdr:clientData/>
  </xdr:twoCellAnchor>
  <xdr:twoCellAnchor>
    <xdr:from>
      <xdr:col>18</xdr:col>
      <xdr:colOff>257735</xdr:colOff>
      <xdr:row>17</xdr:row>
      <xdr:rowOff>179294</xdr:rowOff>
    </xdr:from>
    <xdr:to>
      <xdr:col>18</xdr:col>
      <xdr:colOff>598095</xdr:colOff>
      <xdr:row>17</xdr:row>
      <xdr:rowOff>481554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55085" y="5024120"/>
          <a:ext cx="340360" cy="302260"/>
        </a:xfrm>
        <a:prstGeom prst="rect">
          <a:avLst/>
        </a:prstGeom>
      </xdr:spPr>
    </xdr:pic>
    <xdr:clientData/>
  </xdr:twoCellAnchor>
  <xdr:twoCellAnchor>
    <xdr:from>
      <xdr:col>18</xdr:col>
      <xdr:colOff>168087</xdr:colOff>
      <xdr:row>13</xdr:row>
      <xdr:rowOff>89649</xdr:rowOff>
    </xdr:from>
    <xdr:to>
      <xdr:col>18</xdr:col>
      <xdr:colOff>493207</xdr:colOff>
      <xdr:row>13</xdr:row>
      <xdr:rowOff>579234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65550" y="2389505"/>
          <a:ext cx="325120" cy="489585"/>
        </a:xfrm>
        <a:prstGeom prst="rect">
          <a:avLst/>
        </a:prstGeom>
      </xdr:spPr>
    </xdr:pic>
    <xdr:clientData/>
  </xdr:twoCellAnchor>
  <xdr:twoCellAnchor>
    <xdr:from>
      <xdr:col>18</xdr:col>
      <xdr:colOff>246529</xdr:colOff>
      <xdr:row>14</xdr:row>
      <xdr:rowOff>89649</xdr:rowOff>
    </xdr:from>
    <xdr:to>
      <xdr:col>18</xdr:col>
      <xdr:colOff>459254</xdr:colOff>
      <xdr:row>14</xdr:row>
      <xdr:rowOff>544309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44290" y="3025775"/>
          <a:ext cx="212725" cy="454660"/>
        </a:xfrm>
        <a:prstGeom prst="rect">
          <a:avLst/>
        </a:prstGeom>
      </xdr:spPr>
    </xdr:pic>
    <xdr:clientData/>
  </xdr:twoCellAnchor>
  <xdr:twoCellAnchor>
    <xdr:from>
      <xdr:col>18</xdr:col>
      <xdr:colOff>291353</xdr:colOff>
      <xdr:row>16</xdr:row>
      <xdr:rowOff>33618</xdr:rowOff>
    </xdr:from>
    <xdr:to>
      <xdr:col>18</xdr:col>
      <xdr:colOff>526938</xdr:colOff>
      <xdr:row>16</xdr:row>
      <xdr:rowOff>523838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888740" y="4241800"/>
          <a:ext cx="235585" cy="490220"/>
        </a:xfrm>
        <a:prstGeom prst="rect">
          <a:avLst/>
        </a:prstGeom>
      </xdr:spPr>
    </xdr:pic>
    <xdr:clientData/>
  </xdr:twoCellAnchor>
  <xdr:twoCellAnchor>
    <xdr:from>
      <xdr:col>18</xdr:col>
      <xdr:colOff>245745</xdr:colOff>
      <xdr:row>9</xdr:row>
      <xdr:rowOff>54610</xdr:rowOff>
    </xdr:from>
    <xdr:to>
      <xdr:col>18</xdr:col>
      <xdr:colOff>469900</xdr:colOff>
      <xdr:row>9</xdr:row>
      <xdr:rowOff>578485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43655" y="688340"/>
          <a:ext cx="224155" cy="523875"/>
        </a:xfrm>
        <a:prstGeom prst="rect">
          <a:avLst/>
        </a:prstGeom>
      </xdr:spPr>
    </xdr:pic>
    <xdr:clientData/>
  </xdr:twoCellAnchor>
  <xdr:twoCellAnchor>
    <xdr:from>
      <xdr:col>18</xdr:col>
      <xdr:colOff>246531</xdr:colOff>
      <xdr:row>12</xdr:row>
      <xdr:rowOff>121567</xdr:rowOff>
    </xdr:from>
    <xdr:to>
      <xdr:col>18</xdr:col>
      <xdr:colOff>504341</xdr:colOff>
      <xdr:row>12</xdr:row>
      <xdr:rowOff>535587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flipH="1">
          <a:off x="3844290" y="1784985"/>
          <a:ext cx="257810" cy="41402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231322</xdr:colOff>
      <xdr:row>10</xdr:row>
      <xdr:rowOff>95250</xdr:rowOff>
    </xdr:from>
    <xdr:to>
      <xdr:col>9</xdr:col>
      <xdr:colOff>612322</xdr:colOff>
      <xdr:row>10</xdr:row>
      <xdr:rowOff>394314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07885" y="3665220"/>
          <a:ext cx="381000" cy="29845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11</xdr:row>
      <xdr:rowOff>95251</xdr:rowOff>
    </xdr:from>
    <xdr:to>
      <xdr:col>9</xdr:col>
      <xdr:colOff>625929</xdr:colOff>
      <xdr:row>11</xdr:row>
      <xdr:rowOff>411957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25970" y="4172585"/>
          <a:ext cx="476250" cy="316230"/>
        </a:xfrm>
        <a:prstGeom prst="rect">
          <a:avLst/>
        </a:prstGeom>
      </xdr:spPr>
    </xdr:pic>
    <xdr:clientData/>
  </xdr:twoCellAnchor>
  <xdr:twoCellAnchor>
    <xdr:from>
      <xdr:col>9</xdr:col>
      <xdr:colOff>163287</xdr:colOff>
      <xdr:row>12</xdr:row>
      <xdr:rowOff>68035</xdr:rowOff>
    </xdr:from>
    <xdr:to>
      <xdr:col>9</xdr:col>
      <xdr:colOff>582406</xdr:colOff>
      <xdr:row>12</xdr:row>
      <xdr:rowOff>394606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39940" y="4652645"/>
          <a:ext cx="419100" cy="326390"/>
        </a:xfrm>
        <a:prstGeom prst="rect">
          <a:avLst/>
        </a:prstGeom>
      </xdr:spPr>
    </xdr:pic>
    <xdr:clientData/>
  </xdr:twoCellAnchor>
  <xdr:twoCellAnchor>
    <xdr:from>
      <xdr:col>9</xdr:col>
      <xdr:colOff>155865</xdr:colOff>
      <xdr:row>13</xdr:row>
      <xdr:rowOff>121227</xdr:rowOff>
    </xdr:from>
    <xdr:to>
      <xdr:col>9</xdr:col>
      <xdr:colOff>658092</xdr:colOff>
      <xdr:row>13</xdr:row>
      <xdr:rowOff>419100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132320" y="5212715"/>
          <a:ext cx="502285" cy="298450"/>
        </a:xfrm>
        <a:prstGeom prst="rect">
          <a:avLst/>
        </a:prstGeom>
      </xdr:spPr>
    </xdr:pic>
    <xdr:clientData/>
  </xdr:twoCellAnchor>
  <xdr:twoCellAnchor>
    <xdr:from>
      <xdr:col>9</xdr:col>
      <xdr:colOff>86590</xdr:colOff>
      <xdr:row>15</xdr:row>
      <xdr:rowOff>17318</xdr:rowOff>
    </xdr:from>
    <xdr:to>
      <xdr:col>9</xdr:col>
      <xdr:colOff>571499</xdr:colOff>
      <xdr:row>15</xdr:row>
      <xdr:rowOff>443544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063105" y="6123940"/>
          <a:ext cx="484505" cy="426085"/>
        </a:xfrm>
        <a:prstGeom prst="rect">
          <a:avLst/>
        </a:prstGeom>
      </xdr:spPr>
    </xdr:pic>
    <xdr:clientData/>
  </xdr:twoCellAnchor>
  <xdr:twoCellAnchor>
    <xdr:from>
      <xdr:col>9</xdr:col>
      <xdr:colOff>103910</xdr:colOff>
      <xdr:row>14</xdr:row>
      <xdr:rowOff>86592</xdr:rowOff>
    </xdr:from>
    <xdr:to>
      <xdr:col>9</xdr:col>
      <xdr:colOff>597112</xdr:colOff>
      <xdr:row>14</xdr:row>
      <xdr:rowOff>363682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080250" y="5685790"/>
          <a:ext cx="493395" cy="276860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16</xdr:row>
      <xdr:rowOff>69273</xdr:rowOff>
    </xdr:from>
    <xdr:to>
      <xdr:col>9</xdr:col>
      <xdr:colOff>588818</xdr:colOff>
      <xdr:row>16</xdr:row>
      <xdr:rowOff>397172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132320" y="6683375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17</xdr:row>
      <xdr:rowOff>34637</xdr:rowOff>
    </xdr:from>
    <xdr:to>
      <xdr:col>9</xdr:col>
      <xdr:colOff>561713</xdr:colOff>
      <xdr:row>17</xdr:row>
      <xdr:rowOff>455480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157085" y="7155815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19</xdr:row>
      <xdr:rowOff>96378</xdr:rowOff>
    </xdr:from>
    <xdr:to>
      <xdr:col>9</xdr:col>
      <xdr:colOff>736695</xdr:colOff>
      <xdr:row>19</xdr:row>
      <xdr:rowOff>314739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00570" y="8232140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198783</xdr:colOff>
      <xdr:row>20</xdr:row>
      <xdr:rowOff>115957</xdr:rowOff>
    </xdr:from>
    <xdr:to>
      <xdr:col>9</xdr:col>
      <xdr:colOff>447261</xdr:colOff>
      <xdr:row>20</xdr:row>
      <xdr:rowOff>441967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175500" y="8759190"/>
          <a:ext cx="248285" cy="32639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9</xdr:row>
      <xdr:rowOff>33618</xdr:rowOff>
    </xdr:from>
    <xdr:to>
      <xdr:col>9</xdr:col>
      <xdr:colOff>616281</xdr:colOff>
      <xdr:row>9</xdr:row>
      <xdr:rowOff>485992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144385" y="3095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156885</xdr:colOff>
      <xdr:row>26</xdr:row>
      <xdr:rowOff>30375</xdr:rowOff>
    </xdr:from>
    <xdr:to>
      <xdr:col>9</xdr:col>
      <xdr:colOff>638736</xdr:colOff>
      <xdr:row>26</xdr:row>
      <xdr:rowOff>30375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133590" y="11717655"/>
          <a:ext cx="481330" cy="0"/>
        </a:xfrm>
        <a:prstGeom prst="rect">
          <a:avLst/>
        </a:prstGeom>
      </xdr:spPr>
    </xdr:pic>
    <xdr:clientData/>
  </xdr:twoCellAnchor>
  <xdr:twoCellAnchor>
    <xdr:from>
      <xdr:col>8</xdr:col>
      <xdr:colOff>369796</xdr:colOff>
      <xdr:row>26</xdr:row>
      <xdr:rowOff>229703</xdr:rowOff>
    </xdr:from>
    <xdr:to>
      <xdr:col>9</xdr:col>
      <xdr:colOff>739590</xdr:colOff>
      <xdr:row>26</xdr:row>
      <xdr:rowOff>318739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976745" y="11917045"/>
          <a:ext cx="733425" cy="88900"/>
        </a:xfrm>
        <a:prstGeom prst="rect">
          <a:avLst/>
        </a:prstGeom>
      </xdr:spPr>
    </xdr:pic>
    <xdr:clientData/>
  </xdr:twoCellAnchor>
  <xdr:twoCellAnchor>
    <xdr:from>
      <xdr:col>9</xdr:col>
      <xdr:colOff>100855</xdr:colOff>
      <xdr:row>27</xdr:row>
      <xdr:rowOff>123264</xdr:rowOff>
    </xdr:from>
    <xdr:to>
      <xdr:col>9</xdr:col>
      <xdr:colOff>694509</xdr:colOff>
      <xdr:row>27</xdr:row>
      <xdr:rowOff>429896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077075" y="12318365"/>
          <a:ext cx="593725" cy="306705"/>
        </a:xfrm>
        <a:prstGeom prst="rect">
          <a:avLst/>
        </a:prstGeom>
      </xdr:spPr>
    </xdr:pic>
    <xdr:clientData/>
  </xdr:twoCellAnchor>
  <xdr:twoCellAnchor>
    <xdr:from>
      <xdr:col>9</xdr:col>
      <xdr:colOff>78442</xdr:colOff>
      <xdr:row>28</xdr:row>
      <xdr:rowOff>97654</xdr:rowOff>
    </xdr:from>
    <xdr:to>
      <xdr:col>9</xdr:col>
      <xdr:colOff>705970</xdr:colOff>
      <xdr:row>28</xdr:row>
      <xdr:rowOff>425345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054850" y="12799695"/>
          <a:ext cx="627380" cy="327660"/>
        </a:xfrm>
        <a:prstGeom prst="rect">
          <a:avLst/>
        </a:prstGeom>
      </xdr:spPr>
    </xdr:pic>
    <xdr:clientData/>
  </xdr:twoCellAnchor>
  <xdr:twoCellAnchor>
    <xdr:from>
      <xdr:col>9</xdr:col>
      <xdr:colOff>22413</xdr:colOff>
      <xdr:row>29</xdr:row>
      <xdr:rowOff>163056</xdr:rowOff>
    </xdr:from>
    <xdr:to>
      <xdr:col>9</xdr:col>
      <xdr:colOff>728382</xdr:colOff>
      <xdr:row>29</xdr:row>
      <xdr:rowOff>310705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998970" y="13372465"/>
          <a:ext cx="706120" cy="147955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30</xdr:row>
      <xdr:rowOff>183411</xdr:rowOff>
    </xdr:from>
    <xdr:to>
      <xdr:col>9</xdr:col>
      <xdr:colOff>649942</xdr:colOff>
      <xdr:row>30</xdr:row>
      <xdr:rowOff>362852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032625" y="13900150"/>
          <a:ext cx="593725" cy="179705"/>
        </a:xfrm>
        <a:prstGeom prst="rect">
          <a:avLst/>
        </a:prstGeom>
      </xdr:spPr>
    </xdr:pic>
    <xdr:clientData/>
  </xdr:twoCellAnchor>
  <xdr:twoCellAnchor>
    <xdr:from>
      <xdr:col>9</xdr:col>
      <xdr:colOff>44824</xdr:colOff>
      <xdr:row>31</xdr:row>
      <xdr:rowOff>171307</xdr:rowOff>
    </xdr:from>
    <xdr:to>
      <xdr:col>9</xdr:col>
      <xdr:colOff>784411</xdr:colOff>
      <xdr:row>31</xdr:row>
      <xdr:rowOff>376901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021195" y="14395450"/>
          <a:ext cx="688975" cy="20574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32</xdr:row>
      <xdr:rowOff>208505</xdr:rowOff>
    </xdr:from>
    <xdr:to>
      <xdr:col>9</xdr:col>
      <xdr:colOff>762000</xdr:colOff>
      <xdr:row>32</xdr:row>
      <xdr:rowOff>367425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009765" y="14940280"/>
          <a:ext cx="700405" cy="1587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22</xdr:row>
      <xdr:rowOff>53367</xdr:rowOff>
    </xdr:from>
    <xdr:to>
      <xdr:col>9</xdr:col>
      <xdr:colOff>560295</xdr:colOff>
      <xdr:row>22</xdr:row>
      <xdr:rowOff>442806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155815" y="9711690"/>
          <a:ext cx="381000" cy="389255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24</xdr:row>
      <xdr:rowOff>33446</xdr:rowOff>
    </xdr:from>
    <xdr:to>
      <xdr:col>9</xdr:col>
      <xdr:colOff>560294</xdr:colOff>
      <xdr:row>24</xdr:row>
      <xdr:rowOff>463751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133590" y="10706100"/>
          <a:ext cx="403225" cy="43053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23</xdr:row>
      <xdr:rowOff>68489</xdr:rowOff>
    </xdr:from>
    <xdr:to>
      <xdr:col>9</xdr:col>
      <xdr:colOff>657225</xdr:colOff>
      <xdr:row>23</xdr:row>
      <xdr:rowOff>466634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110095" y="10233660"/>
          <a:ext cx="523875" cy="398145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21</xdr:row>
      <xdr:rowOff>55907</xdr:rowOff>
    </xdr:from>
    <xdr:to>
      <xdr:col>9</xdr:col>
      <xdr:colOff>619125</xdr:colOff>
      <xdr:row>21</xdr:row>
      <xdr:rowOff>497370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205345" y="9206865"/>
          <a:ext cx="390525" cy="44132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18</xdr:row>
      <xdr:rowOff>155864</xdr:rowOff>
    </xdr:from>
    <xdr:to>
      <xdr:col>9</xdr:col>
      <xdr:colOff>623454</xdr:colOff>
      <xdr:row>18</xdr:row>
      <xdr:rowOff>390912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080250" y="7784465"/>
          <a:ext cx="519430" cy="23495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25</xdr:row>
      <xdr:rowOff>71699</xdr:rowOff>
    </xdr:from>
    <xdr:to>
      <xdr:col>9</xdr:col>
      <xdr:colOff>694990</xdr:colOff>
      <xdr:row>25</xdr:row>
      <xdr:rowOff>472384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088505" y="11251565"/>
          <a:ext cx="582930" cy="40068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7545" y="7747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144462</xdr:colOff>
      <xdr:row>4</xdr:row>
      <xdr:rowOff>168592</xdr:rowOff>
    </xdr:from>
    <xdr:to>
      <xdr:col>8</xdr:col>
      <xdr:colOff>529907</xdr:colOff>
      <xdr:row>4</xdr:row>
      <xdr:rowOff>244792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203221">
          <a:off x="4681220" y="1410335"/>
          <a:ext cx="76200" cy="38544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</xdr:row>
      <xdr:rowOff>54610</xdr:rowOff>
    </xdr:from>
    <xdr:to>
      <xdr:col>8</xdr:col>
      <xdr:colOff>619125</xdr:colOff>
      <xdr:row>5</xdr:row>
      <xdr:rowOff>151765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92295" y="1858010"/>
          <a:ext cx="609600" cy="97155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3</xdr:row>
      <xdr:rowOff>23732</xdr:rowOff>
    </xdr:from>
    <xdr:to>
      <xdr:col>8</xdr:col>
      <xdr:colOff>495301</xdr:colOff>
      <xdr:row>3</xdr:row>
      <xdr:rowOff>304402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11370" y="1090295"/>
          <a:ext cx="266700" cy="2806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91440</xdr:colOff>
      <xdr:row>2</xdr:row>
      <xdr:rowOff>66040</xdr:rowOff>
    </xdr:from>
    <xdr:to>
      <xdr:col>9</xdr:col>
      <xdr:colOff>7620</xdr:colOff>
      <xdr:row>2</xdr:row>
      <xdr:rowOff>302895</xdr:rowOff>
    </xdr:to>
    <xdr:pic>
      <xdr:nvPicPr>
        <xdr:cNvPr id="2" name="Picture 28" descr="FC81C~AF_%){11R%7VQM~_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4728210" y="447040"/>
          <a:ext cx="537210" cy="236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111760</xdr:colOff>
      <xdr:row>3</xdr:row>
      <xdr:rowOff>47625</xdr:rowOff>
    </xdr:from>
    <xdr:to>
      <xdr:col>8</xdr:col>
      <xdr:colOff>556259</xdr:colOff>
      <xdr:row>3</xdr:row>
      <xdr:rowOff>307482</xdr:rowOff>
    </xdr:to>
    <xdr:pic>
      <xdr:nvPicPr>
        <xdr:cNvPr id="3" name="Picture 1091"/>
        <xdr:cNvPicPr>
          <a:picLocks noChangeAspect="1" noChangeArrowheads="1"/>
        </xdr:cNvPicPr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4748530" y="758825"/>
          <a:ext cx="443865" cy="2597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4" name="Picture 1092"/>
        <xdr:cNvPicPr>
          <a:picLocks noChangeAspect="1" noChangeArrowheads="1"/>
        </xdr:cNvPicPr>
      </xdr:nvPicPr>
      <xdr:blipFill>
        <a:blip xmlns:r="http://schemas.openxmlformats.org/officeDocument/2006/relationships" r:embed="rId3"/>
        <a:srcRect/>
        <a:stretch>
          <a:fillRect/>
        </a:stretch>
      </xdr:blipFill>
      <xdr:spPr>
        <a:xfrm>
          <a:off x="4708525" y="3438525"/>
          <a:ext cx="55689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4798695" y="1120775"/>
          <a:ext cx="323850" cy="25908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4824095" y="2122805"/>
          <a:ext cx="288925" cy="19367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/>
        <a:srcRect/>
        <a:stretch>
          <a:fillRect/>
        </a:stretch>
      </xdr:blipFill>
      <xdr:spPr>
        <a:xfrm>
          <a:off x="4791710" y="3026410"/>
          <a:ext cx="473710" cy="31686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285115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874895" y="2694305"/>
          <a:ext cx="238125" cy="273685"/>
        </a:xfrm>
        <a:prstGeom prst="rect">
          <a:avLst/>
        </a:prstGeom>
      </xdr:spPr>
    </xdr:pic>
    <xdr:clientData/>
  </xdr:twoCellAnchor>
  <xdr:twoCellAnchor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266625</xdr:rowOff>
    </xdr:to>
    <xdr:pic>
      <xdr:nvPicPr>
        <xdr:cNvPr id="9" name="图片 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836795" y="1764665"/>
          <a:ext cx="285750" cy="228600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294239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865370" y="3703955"/>
          <a:ext cx="228600" cy="263525"/>
        </a:xfrm>
        <a:prstGeom prst="rect">
          <a:avLst/>
        </a:prstGeom>
      </xdr:spPr>
    </xdr:pic>
    <xdr:clientData/>
  </xdr:twoCellAnchor>
  <xdr:twoCellAnchor>
    <xdr:from>
      <xdr:col>8</xdr:col>
      <xdr:colOff>221317</xdr:colOff>
      <xdr:row>5</xdr:row>
      <xdr:rowOff>38100</xdr:rowOff>
    </xdr:from>
    <xdr:to>
      <xdr:col>8</xdr:col>
      <xdr:colOff>455632</xdr:colOff>
      <xdr:row>5</xdr:row>
      <xdr:rowOff>273050</xdr:rowOff>
    </xdr:to>
    <xdr:pic>
      <xdr:nvPicPr>
        <xdr:cNvPr id="11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/>
        <a:stretch>
          <a:fillRect/>
        </a:stretch>
      </xdr:blipFill>
      <xdr:spPr>
        <a:xfrm>
          <a:off x="4857750" y="1460500"/>
          <a:ext cx="23431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12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/>
        <a:srcRect/>
        <a:stretch>
          <a:fillRect/>
        </a:stretch>
      </xdr:blipFill>
      <xdr:spPr>
        <a:xfrm>
          <a:off x="4814570" y="2424430"/>
          <a:ext cx="288925" cy="193675"/>
        </a:xfrm>
        <a:prstGeom prst="rect">
          <a:avLst/>
        </a:prstGeom>
        <a:noFill/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312965</xdr:colOff>
      <xdr:row>16</xdr:row>
      <xdr:rowOff>149676</xdr:rowOff>
    </xdr:from>
    <xdr:to>
      <xdr:col>9</xdr:col>
      <xdr:colOff>571769</xdr:colOff>
      <xdr:row>16</xdr:row>
      <xdr:rowOff>382599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75425" y="7938135"/>
          <a:ext cx="259080" cy="233045"/>
        </a:xfrm>
        <a:prstGeom prst="rect">
          <a:avLst/>
        </a:prstGeom>
      </xdr:spPr>
    </xdr:pic>
    <xdr:clientData/>
  </xdr:twoCellAnchor>
  <xdr:twoCellAnchor>
    <xdr:from>
      <xdr:col>9</xdr:col>
      <xdr:colOff>222973</xdr:colOff>
      <xdr:row>3</xdr:row>
      <xdr:rowOff>76200</xdr:rowOff>
    </xdr:from>
    <xdr:to>
      <xdr:col>9</xdr:col>
      <xdr:colOff>495326</xdr:colOff>
      <xdr:row>3</xdr:row>
      <xdr:rowOff>417597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5890" y="1269365"/>
          <a:ext cx="272415" cy="340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9</xdr:row>
      <xdr:rowOff>47625</xdr:rowOff>
    </xdr:from>
    <xdr:to>
      <xdr:col>9</xdr:col>
      <xdr:colOff>190500</xdr:colOff>
      <xdr:row>9</xdr:row>
      <xdr:rowOff>171450</xdr:rowOff>
    </xdr:to>
    <xdr:pic>
      <xdr:nvPicPr>
        <xdr:cNvPr id="4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>
        <a:xfrm>
          <a:off x="6453505" y="4284980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9</xdr:row>
      <xdr:rowOff>0</xdr:rowOff>
    </xdr:from>
    <xdr:to>
      <xdr:col>9</xdr:col>
      <xdr:colOff>161925</xdr:colOff>
      <xdr:row>9</xdr:row>
      <xdr:rowOff>0</xdr:rowOff>
    </xdr:to>
    <xdr:pic>
      <xdr:nvPicPr>
        <xdr:cNvPr id="5" name="Picture 2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26" b="-1926"/>
        <a:stretch>
          <a:fillRect/>
        </a:stretch>
      </xdr:blipFill>
      <xdr:spPr>
        <a:xfrm>
          <a:off x="6424930" y="423735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314326</xdr:colOff>
      <xdr:row>9</xdr:row>
      <xdr:rowOff>94943</xdr:rowOff>
    </xdr:from>
    <xdr:to>
      <xdr:col>9</xdr:col>
      <xdr:colOff>485776</xdr:colOff>
      <xdr:row>9</xdr:row>
      <xdr:rowOff>371475</xdr:rowOff>
    </xdr:to>
    <xdr:pic>
      <xdr:nvPicPr>
        <xdr:cNvPr id="6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577330" y="4331970"/>
          <a:ext cx="171450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167532</xdr:colOff>
      <xdr:row>13</xdr:row>
      <xdr:rowOff>73700</xdr:rowOff>
    </xdr:from>
    <xdr:to>
      <xdr:col>9</xdr:col>
      <xdr:colOff>601196</xdr:colOff>
      <xdr:row>13</xdr:row>
      <xdr:rowOff>414287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5400000">
          <a:off x="6477000" y="6293485"/>
          <a:ext cx="340360" cy="433705"/>
        </a:xfrm>
        <a:prstGeom prst="rect">
          <a:avLst/>
        </a:prstGeom>
      </xdr:spPr>
    </xdr:pic>
    <xdr:clientData/>
  </xdr:twoCellAnchor>
  <xdr:twoCellAnchor>
    <xdr:from>
      <xdr:col>9</xdr:col>
      <xdr:colOff>133910</xdr:colOff>
      <xdr:row>10</xdr:row>
      <xdr:rowOff>101415</xdr:rowOff>
    </xdr:from>
    <xdr:to>
      <xdr:col>9</xdr:col>
      <xdr:colOff>610477</xdr:colOff>
      <xdr:row>10</xdr:row>
      <xdr:rowOff>400050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96355" y="4845685"/>
          <a:ext cx="476885" cy="299085"/>
        </a:xfrm>
        <a:prstGeom prst="rect">
          <a:avLst/>
        </a:prstGeom>
      </xdr:spPr>
    </xdr:pic>
    <xdr:clientData/>
  </xdr:twoCellAnchor>
  <xdr:twoCellAnchor>
    <xdr:from>
      <xdr:col>9</xdr:col>
      <xdr:colOff>254805</xdr:colOff>
      <xdr:row>17</xdr:row>
      <xdr:rowOff>68037</xdr:rowOff>
    </xdr:from>
    <xdr:to>
      <xdr:col>9</xdr:col>
      <xdr:colOff>613682</xdr:colOff>
      <xdr:row>17</xdr:row>
      <xdr:rowOff>68037</xdr:rowOff>
    </xdr:to>
    <xdr:pic>
      <xdr:nvPicPr>
        <xdr:cNvPr id="9" name="图片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7640" y="8364220"/>
          <a:ext cx="3587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174731</xdr:colOff>
      <xdr:row>10</xdr:row>
      <xdr:rowOff>115022</xdr:rowOff>
    </xdr:from>
    <xdr:to>
      <xdr:col>9</xdr:col>
      <xdr:colOff>651298</xdr:colOff>
      <xdr:row>10</xdr:row>
      <xdr:rowOff>413657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437630" y="4859655"/>
          <a:ext cx="476250" cy="298450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2</xdr:row>
      <xdr:rowOff>29845</xdr:rowOff>
    </xdr:from>
    <xdr:to>
      <xdr:col>9</xdr:col>
      <xdr:colOff>499745</xdr:colOff>
      <xdr:row>2</xdr:row>
      <xdr:rowOff>437515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501130" y="715645"/>
          <a:ext cx="261620" cy="407670"/>
        </a:xfrm>
        <a:prstGeom prst="rect">
          <a:avLst/>
        </a:prstGeom>
      </xdr:spPr>
    </xdr:pic>
    <xdr:clientData/>
  </xdr:twoCellAnchor>
  <xdr:twoCellAnchor>
    <xdr:from>
      <xdr:col>9</xdr:col>
      <xdr:colOff>257176</xdr:colOff>
      <xdr:row>5</xdr:row>
      <xdr:rowOff>35077</xdr:rowOff>
    </xdr:from>
    <xdr:to>
      <xdr:col>9</xdr:col>
      <xdr:colOff>551816</xdr:colOff>
      <xdr:row>5</xdr:row>
      <xdr:rowOff>475132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6520180" y="2242820"/>
          <a:ext cx="294640" cy="440055"/>
        </a:xfrm>
        <a:prstGeom prst="rect">
          <a:avLst/>
        </a:prstGeom>
      </xdr:spPr>
    </xdr:pic>
    <xdr:clientData/>
  </xdr:twoCellAnchor>
  <xdr:twoCellAnchor>
    <xdr:from>
      <xdr:col>9</xdr:col>
      <xdr:colOff>349250</xdr:colOff>
      <xdr:row>14</xdr:row>
      <xdr:rowOff>47625</xdr:rowOff>
    </xdr:from>
    <xdr:to>
      <xdr:col>9</xdr:col>
      <xdr:colOff>467360</xdr:colOff>
      <xdr:row>14</xdr:row>
      <xdr:rowOff>47625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6612255" y="6821805"/>
          <a:ext cx="118110" cy="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6</xdr:row>
      <xdr:rowOff>152400</xdr:rowOff>
    </xdr:from>
    <xdr:to>
      <xdr:col>9</xdr:col>
      <xdr:colOff>585620</xdr:colOff>
      <xdr:row>6</xdr:row>
      <xdr:rowOff>466165</xdr:rowOff>
    </xdr:to>
    <xdr:pic>
      <xdr:nvPicPr>
        <xdr:cNvPr id="14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6434455" y="2867660"/>
          <a:ext cx="414020" cy="31369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125730</xdr:colOff>
      <xdr:row>7</xdr:row>
      <xdr:rowOff>184785</xdr:rowOff>
    </xdr:from>
    <xdr:to>
      <xdr:col>9</xdr:col>
      <xdr:colOff>889000</xdr:colOff>
      <xdr:row>7</xdr:row>
      <xdr:rowOff>285115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388735" y="3407410"/>
          <a:ext cx="763270" cy="100330"/>
        </a:xfrm>
        <a:prstGeom prst="rect">
          <a:avLst/>
        </a:prstGeom>
      </xdr:spPr>
    </xdr:pic>
    <xdr:clientData/>
  </xdr:twoCellAnchor>
  <xdr:twoCellAnchor>
    <xdr:from>
      <xdr:col>9</xdr:col>
      <xdr:colOff>125730</xdr:colOff>
      <xdr:row>8</xdr:row>
      <xdr:rowOff>241935</xdr:rowOff>
    </xdr:from>
    <xdr:to>
      <xdr:col>9</xdr:col>
      <xdr:colOff>889000</xdr:colOff>
      <xdr:row>8</xdr:row>
      <xdr:rowOff>342265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6388735" y="3971925"/>
          <a:ext cx="763270" cy="10033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846274</xdr:colOff>
      <xdr:row>10</xdr:row>
      <xdr:rowOff>252186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9225" y="2468245"/>
          <a:ext cx="2001520" cy="32512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104775</xdr:colOff>
      <xdr:row>24</xdr:row>
      <xdr:rowOff>0</xdr:rowOff>
    </xdr:from>
    <xdr:to>
      <xdr:col>9</xdr:col>
      <xdr:colOff>419100</xdr:colOff>
      <xdr:row>24</xdr:row>
      <xdr:rowOff>0</xdr:rowOff>
    </xdr:to>
    <xdr:pic>
      <xdr:nvPicPr>
        <xdr:cNvPr id="2" name="图片 457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51725" y="94634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16</xdr:row>
      <xdr:rowOff>131669</xdr:rowOff>
    </xdr:from>
    <xdr:to>
      <xdr:col>9</xdr:col>
      <xdr:colOff>665071</xdr:colOff>
      <xdr:row>16</xdr:row>
      <xdr:rowOff>417419</xdr:rowOff>
    </xdr:to>
    <xdr:pic>
      <xdr:nvPicPr>
        <xdr:cNvPr id="3" name="Picture 89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7478395" y="50228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17</xdr:row>
      <xdr:rowOff>121024</xdr:rowOff>
    </xdr:from>
    <xdr:to>
      <xdr:col>9</xdr:col>
      <xdr:colOff>448236</xdr:colOff>
      <xdr:row>17</xdr:row>
      <xdr:rowOff>405874</xdr:rowOff>
    </xdr:to>
    <xdr:pic>
      <xdr:nvPicPr>
        <xdr:cNvPr id="4" name="Picture 122" descr="rId42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7558405" y="55835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18</xdr:row>
      <xdr:rowOff>141754</xdr:rowOff>
    </xdr:from>
    <xdr:to>
      <xdr:col>9</xdr:col>
      <xdr:colOff>443192</xdr:colOff>
      <xdr:row>18</xdr:row>
      <xdr:rowOff>360829</xdr:rowOff>
    </xdr:to>
    <xdr:pic>
      <xdr:nvPicPr>
        <xdr:cNvPr id="5" name="Picture 27537" descr="rId42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7522845" y="61760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173691</xdr:colOff>
      <xdr:row>22</xdr:row>
      <xdr:rowOff>251012</xdr:rowOff>
    </xdr:from>
    <xdr:to>
      <xdr:col>9</xdr:col>
      <xdr:colOff>564216</xdr:colOff>
      <xdr:row>22</xdr:row>
      <xdr:rowOff>393887</xdr:rowOff>
    </xdr:to>
    <xdr:pic>
      <xdr:nvPicPr>
        <xdr:cNvPr id="6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0305" y="8571230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22</xdr:row>
      <xdr:rowOff>0</xdr:rowOff>
    </xdr:from>
    <xdr:to>
      <xdr:col>9</xdr:col>
      <xdr:colOff>523875</xdr:colOff>
      <xdr:row>22</xdr:row>
      <xdr:rowOff>0</xdr:rowOff>
    </xdr:to>
    <xdr:pic>
      <xdr:nvPicPr>
        <xdr:cNvPr id="7" name="图片 21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4100" y="832040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22</xdr:row>
      <xdr:rowOff>0</xdr:rowOff>
    </xdr:from>
    <xdr:to>
      <xdr:col>9</xdr:col>
      <xdr:colOff>533400</xdr:colOff>
      <xdr:row>22</xdr:row>
      <xdr:rowOff>0</xdr:rowOff>
    </xdr:to>
    <xdr:pic>
      <xdr:nvPicPr>
        <xdr:cNvPr id="8" name="图片 213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04100" y="83204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26</xdr:row>
      <xdr:rowOff>57149</xdr:rowOff>
    </xdr:from>
    <xdr:to>
      <xdr:col>10</xdr:col>
      <xdr:colOff>0</xdr:colOff>
      <xdr:row>26</xdr:row>
      <xdr:rowOff>247649</xdr:rowOff>
    </xdr:to>
    <xdr:pic>
      <xdr:nvPicPr>
        <xdr:cNvPr id="9" name="Picture 493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404100" y="10662920"/>
          <a:ext cx="676275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27</xdr:row>
      <xdr:rowOff>66675</xdr:rowOff>
    </xdr:from>
    <xdr:to>
      <xdr:col>9</xdr:col>
      <xdr:colOff>720089</xdr:colOff>
      <xdr:row>27</xdr:row>
      <xdr:rowOff>304800</xdr:rowOff>
    </xdr:to>
    <xdr:pic>
      <xdr:nvPicPr>
        <xdr:cNvPr id="10" name="Picture 493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7393940" y="11244580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220195</xdr:colOff>
      <xdr:row>74</xdr:row>
      <xdr:rowOff>151280</xdr:rowOff>
    </xdr:from>
    <xdr:to>
      <xdr:col>9</xdr:col>
      <xdr:colOff>563371</xdr:colOff>
      <xdr:row>74</xdr:row>
      <xdr:rowOff>313765</xdr:rowOff>
    </xdr:to>
    <xdr:pic>
      <xdr:nvPicPr>
        <xdr:cNvPr id="11" name="图片 238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660" y="38189535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285750</xdr:colOff>
      <xdr:row>28</xdr:row>
      <xdr:rowOff>68036</xdr:rowOff>
    </xdr:from>
    <xdr:to>
      <xdr:col>9</xdr:col>
      <xdr:colOff>721178</xdr:colOff>
      <xdr:row>28</xdr:row>
      <xdr:rowOff>408214</xdr:rowOff>
    </xdr:to>
    <xdr:pic>
      <xdr:nvPicPr>
        <xdr:cNvPr id="12" name="图片 11"/>
        <xdr:cNvPicPr preferRelativeResize="0">
          <a:picLocks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700" y="11817350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205468</xdr:colOff>
      <xdr:row>79</xdr:row>
      <xdr:rowOff>36739</xdr:rowOff>
    </xdr:from>
    <xdr:to>
      <xdr:col>9</xdr:col>
      <xdr:colOff>586468</xdr:colOff>
      <xdr:row>79</xdr:row>
      <xdr:rowOff>370114</xdr:rowOff>
    </xdr:to>
    <xdr:pic>
      <xdr:nvPicPr>
        <xdr:cNvPr id="1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52055" y="40932100"/>
          <a:ext cx="38100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14</xdr:row>
      <xdr:rowOff>85171</xdr:rowOff>
    </xdr:from>
    <xdr:to>
      <xdr:col>9</xdr:col>
      <xdr:colOff>619876</xdr:colOff>
      <xdr:row>14</xdr:row>
      <xdr:rowOff>381003</xdr:rowOff>
    </xdr:to>
    <xdr:pic>
      <xdr:nvPicPr>
        <xdr:cNvPr id="14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74280" y="3736975"/>
          <a:ext cx="29591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78</xdr:row>
      <xdr:rowOff>122464</xdr:rowOff>
    </xdr:from>
    <xdr:to>
      <xdr:col>9</xdr:col>
      <xdr:colOff>612321</xdr:colOff>
      <xdr:row>78</xdr:row>
      <xdr:rowOff>427264</xdr:rowOff>
    </xdr:to>
    <xdr:pic>
      <xdr:nvPicPr>
        <xdr:cNvPr id="15" name="图片 294"/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2840" y="40446325"/>
          <a:ext cx="4762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285190</xdr:colOff>
      <xdr:row>85</xdr:row>
      <xdr:rowOff>70037</xdr:rowOff>
    </xdr:from>
    <xdr:to>
      <xdr:col>9</xdr:col>
      <xdr:colOff>513790</xdr:colOff>
      <xdr:row>85</xdr:row>
      <xdr:rowOff>298637</xdr:rowOff>
    </xdr:to>
    <xdr:pic>
      <xdr:nvPicPr>
        <xdr:cNvPr id="16" name="Picture 433" descr="rId8"/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32065" y="44074080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23</xdr:row>
      <xdr:rowOff>95250</xdr:rowOff>
    </xdr:from>
    <xdr:to>
      <xdr:col>9</xdr:col>
      <xdr:colOff>611522</xdr:colOff>
      <xdr:row>23</xdr:row>
      <xdr:rowOff>381000</xdr:rowOff>
    </xdr:to>
    <xdr:pic>
      <xdr:nvPicPr>
        <xdr:cNvPr id="17" name="Picture 13589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43800" y="898715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224119</xdr:colOff>
      <xdr:row>9</xdr:row>
      <xdr:rowOff>78440</xdr:rowOff>
    </xdr:from>
    <xdr:to>
      <xdr:col>9</xdr:col>
      <xdr:colOff>453521</xdr:colOff>
      <xdr:row>9</xdr:row>
      <xdr:rowOff>481853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9690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11</xdr:row>
      <xdr:rowOff>215317</xdr:rowOff>
    </xdr:from>
    <xdr:to>
      <xdr:col>9</xdr:col>
      <xdr:colOff>535080</xdr:colOff>
      <xdr:row>11</xdr:row>
      <xdr:rowOff>434392</xdr:rowOff>
    </xdr:to>
    <xdr:pic>
      <xdr:nvPicPr>
        <xdr:cNvPr id="19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91425" y="21774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201706</xdr:colOff>
      <xdr:row>12</xdr:row>
      <xdr:rowOff>132434</xdr:rowOff>
    </xdr:from>
    <xdr:to>
      <xdr:col>9</xdr:col>
      <xdr:colOff>459441</xdr:colOff>
      <xdr:row>12</xdr:row>
      <xdr:rowOff>505403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548245" y="2737485"/>
          <a:ext cx="257810" cy="372745"/>
        </a:xfrm>
        <a:prstGeom prst="rect">
          <a:avLst/>
        </a:prstGeom>
      </xdr:spPr>
    </xdr:pic>
    <xdr:clientData/>
  </xdr:twoCellAnchor>
  <xdr:twoCellAnchor>
    <xdr:from>
      <xdr:col>9</xdr:col>
      <xdr:colOff>233081</xdr:colOff>
      <xdr:row>15</xdr:row>
      <xdr:rowOff>112058</xdr:rowOff>
    </xdr:from>
    <xdr:to>
      <xdr:col>9</xdr:col>
      <xdr:colOff>518831</xdr:colOff>
      <xdr:row>15</xdr:row>
      <xdr:rowOff>321608</xdr:rowOff>
    </xdr:to>
    <xdr:pic>
      <xdr:nvPicPr>
        <xdr:cNvPr id="21" name="Picture 1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7579995" y="443166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13</xdr:row>
      <xdr:rowOff>184902</xdr:rowOff>
    </xdr:from>
    <xdr:to>
      <xdr:col>9</xdr:col>
      <xdr:colOff>642555</xdr:colOff>
      <xdr:row>13</xdr:row>
      <xdr:rowOff>526679</xdr:rowOff>
    </xdr:to>
    <xdr:pic>
      <xdr:nvPicPr>
        <xdr:cNvPr id="22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536180" y="3249930"/>
          <a:ext cx="34163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30</xdr:row>
      <xdr:rowOff>95810</xdr:rowOff>
    </xdr:from>
    <xdr:to>
      <xdr:col>9</xdr:col>
      <xdr:colOff>612962</xdr:colOff>
      <xdr:row>30</xdr:row>
      <xdr:rowOff>429185</xdr:rowOff>
    </xdr:to>
    <xdr:pic>
      <xdr:nvPicPr>
        <xdr:cNvPr id="23" name="Picture 1160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7300" y="1298765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106869</xdr:colOff>
      <xdr:row>29</xdr:row>
      <xdr:rowOff>84525</xdr:rowOff>
    </xdr:from>
    <xdr:to>
      <xdr:col>9</xdr:col>
      <xdr:colOff>411034</xdr:colOff>
      <xdr:row>29</xdr:row>
      <xdr:rowOff>264865</xdr:rowOff>
    </xdr:to>
    <xdr:pic>
      <xdr:nvPicPr>
        <xdr:cNvPr id="24" name="Picture 8810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7453630" y="12405360"/>
          <a:ext cx="304165" cy="18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131109</xdr:colOff>
      <xdr:row>54</xdr:row>
      <xdr:rowOff>88674</xdr:rowOff>
    </xdr:from>
    <xdr:to>
      <xdr:col>9</xdr:col>
      <xdr:colOff>563921</xdr:colOff>
      <xdr:row>54</xdr:row>
      <xdr:rowOff>279174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477760" y="26696670"/>
          <a:ext cx="433070" cy="190500"/>
        </a:xfrm>
        <a:prstGeom prst="rect">
          <a:avLst/>
        </a:prstGeom>
      </xdr:spPr>
    </xdr:pic>
    <xdr:clientData/>
  </xdr:twoCellAnchor>
  <xdr:twoCellAnchor>
    <xdr:from>
      <xdr:col>9</xdr:col>
      <xdr:colOff>85725</xdr:colOff>
      <xdr:row>32</xdr:row>
      <xdr:rowOff>57150</xdr:rowOff>
    </xdr:from>
    <xdr:to>
      <xdr:col>9</xdr:col>
      <xdr:colOff>390525</xdr:colOff>
      <xdr:row>32</xdr:row>
      <xdr:rowOff>333375</xdr:rowOff>
    </xdr:to>
    <xdr:pic>
      <xdr:nvPicPr>
        <xdr:cNvPr id="26" name="Picture 45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7432675" y="1409255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</xdr:colOff>
      <xdr:row>33</xdr:row>
      <xdr:rowOff>9525</xdr:rowOff>
    </xdr:from>
    <xdr:to>
      <xdr:col>9</xdr:col>
      <xdr:colOff>447675</xdr:colOff>
      <xdr:row>33</xdr:row>
      <xdr:rowOff>333375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66000" y="14616430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76201</xdr:colOff>
      <xdr:row>35</xdr:row>
      <xdr:rowOff>38101</xdr:rowOff>
    </xdr:from>
    <xdr:to>
      <xdr:col>9</xdr:col>
      <xdr:colOff>533401</xdr:colOff>
      <xdr:row>35</xdr:row>
      <xdr:rowOff>328501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7423150" y="15788005"/>
          <a:ext cx="4572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114301</xdr:colOff>
      <xdr:row>36</xdr:row>
      <xdr:rowOff>76200</xdr:rowOff>
    </xdr:from>
    <xdr:to>
      <xdr:col>9</xdr:col>
      <xdr:colOff>476251</xdr:colOff>
      <xdr:row>36</xdr:row>
      <xdr:rowOff>350358</xdr:rowOff>
    </xdr:to>
    <xdr:pic>
      <xdr:nvPicPr>
        <xdr:cNvPr id="29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>
          <a:fillRect/>
        </a:stretch>
      </xdr:blipFill>
      <xdr:spPr>
        <a:xfrm>
          <a:off x="7461250" y="16397605"/>
          <a:ext cx="361950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38</xdr:row>
      <xdr:rowOff>76200</xdr:rowOff>
    </xdr:from>
    <xdr:to>
      <xdr:col>9</xdr:col>
      <xdr:colOff>457200</xdr:colOff>
      <xdr:row>38</xdr:row>
      <xdr:rowOff>342900</xdr:rowOff>
    </xdr:to>
    <xdr:pic>
      <xdr:nvPicPr>
        <xdr:cNvPr id="30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7461250" y="1754060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142876</xdr:colOff>
      <xdr:row>37</xdr:row>
      <xdr:rowOff>38100</xdr:rowOff>
    </xdr:from>
    <xdr:to>
      <xdr:col>9</xdr:col>
      <xdr:colOff>428626</xdr:colOff>
      <xdr:row>37</xdr:row>
      <xdr:rowOff>340179</xdr:rowOff>
    </xdr:to>
    <xdr:pic>
      <xdr:nvPicPr>
        <xdr:cNvPr id="3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7489825" y="16931005"/>
          <a:ext cx="28575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40</xdr:row>
      <xdr:rowOff>28575</xdr:rowOff>
    </xdr:from>
    <xdr:to>
      <xdr:col>9</xdr:col>
      <xdr:colOff>619125</xdr:colOff>
      <xdr:row>40</xdr:row>
      <xdr:rowOff>360414</xdr:rowOff>
    </xdr:to>
    <xdr:pic>
      <xdr:nvPicPr>
        <xdr:cNvPr id="32" name="Picture 54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>
          <a:fillRect/>
        </a:stretch>
      </xdr:blipFill>
      <xdr:spPr>
        <a:xfrm>
          <a:off x="7394575" y="18635980"/>
          <a:ext cx="57150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42</xdr:row>
      <xdr:rowOff>47625</xdr:rowOff>
    </xdr:from>
    <xdr:to>
      <xdr:col>9</xdr:col>
      <xdr:colOff>545356</xdr:colOff>
      <xdr:row>42</xdr:row>
      <xdr:rowOff>323022</xdr:rowOff>
    </xdr:to>
    <xdr:pic>
      <xdr:nvPicPr>
        <xdr:cNvPr id="33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7461250" y="19798030"/>
          <a:ext cx="430530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41</xdr:row>
      <xdr:rowOff>38100</xdr:rowOff>
    </xdr:from>
    <xdr:to>
      <xdr:col>9</xdr:col>
      <xdr:colOff>546652</xdr:colOff>
      <xdr:row>41</xdr:row>
      <xdr:rowOff>370010</xdr:rowOff>
    </xdr:to>
    <xdr:pic>
      <xdr:nvPicPr>
        <xdr:cNvPr id="3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7480300" y="19217005"/>
          <a:ext cx="4127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39</xdr:row>
      <xdr:rowOff>76200</xdr:rowOff>
    </xdr:from>
    <xdr:to>
      <xdr:col>9</xdr:col>
      <xdr:colOff>438150</xdr:colOff>
      <xdr:row>39</xdr:row>
      <xdr:rowOff>323850</xdr:rowOff>
    </xdr:to>
    <xdr:pic>
      <xdr:nvPicPr>
        <xdr:cNvPr id="35" name="图片 140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70775" y="1811210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96714</xdr:colOff>
      <xdr:row>43</xdr:row>
      <xdr:rowOff>29308</xdr:rowOff>
    </xdr:from>
    <xdr:to>
      <xdr:col>9</xdr:col>
      <xdr:colOff>481965</xdr:colOff>
      <xdr:row>43</xdr:row>
      <xdr:rowOff>323021</xdr:rowOff>
    </xdr:to>
    <xdr:pic>
      <xdr:nvPicPr>
        <xdr:cNvPr id="36" name="图片 14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3470" y="20351115"/>
          <a:ext cx="385445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44</xdr:row>
      <xdr:rowOff>76200</xdr:rowOff>
    </xdr:from>
    <xdr:to>
      <xdr:col>9</xdr:col>
      <xdr:colOff>466725</xdr:colOff>
      <xdr:row>44</xdr:row>
      <xdr:rowOff>295275</xdr:rowOff>
    </xdr:to>
    <xdr:pic>
      <xdr:nvPicPr>
        <xdr:cNvPr id="37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404100" y="2096960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45</xdr:row>
      <xdr:rowOff>76200</xdr:rowOff>
    </xdr:from>
    <xdr:to>
      <xdr:col>9</xdr:col>
      <xdr:colOff>438150</xdr:colOff>
      <xdr:row>45</xdr:row>
      <xdr:rowOff>295275</xdr:rowOff>
    </xdr:to>
    <xdr:pic>
      <xdr:nvPicPr>
        <xdr:cNvPr id="38" name="Picture 60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7461250" y="2154110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56822</xdr:colOff>
      <xdr:row>47</xdr:row>
      <xdr:rowOff>59120</xdr:rowOff>
    </xdr:from>
    <xdr:to>
      <xdr:col>9</xdr:col>
      <xdr:colOff>575770</xdr:colOff>
      <xdr:row>47</xdr:row>
      <xdr:rowOff>357601</xdr:rowOff>
    </xdr:to>
    <xdr:pic>
      <xdr:nvPicPr>
        <xdr:cNvPr id="39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>
          <a:fillRect/>
        </a:stretch>
      </xdr:blipFill>
      <xdr:spPr>
        <a:xfrm>
          <a:off x="7403465" y="22666960"/>
          <a:ext cx="518795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182217</xdr:colOff>
      <xdr:row>46</xdr:row>
      <xdr:rowOff>66263</xdr:rowOff>
    </xdr:from>
    <xdr:to>
      <xdr:col>9</xdr:col>
      <xdr:colOff>430696</xdr:colOff>
      <xdr:row>46</xdr:row>
      <xdr:rowOff>332673</xdr:rowOff>
    </xdr:to>
    <xdr:pic>
      <xdr:nvPicPr>
        <xdr:cNvPr id="40" name="图片 39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>
          <a:fillRect/>
        </a:stretch>
      </xdr:blipFill>
      <xdr:spPr>
        <a:xfrm>
          <a:off x="7528560" y="22102445"/>
          <a:ext cx="24892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36635</xdr:colOff>
      <xdr:row>50</xdr:row>
      <xdr:rowOff>29309</xdr:rowOff>
    </xdr:from>
    <xdr:to>
      <xdr:col>9</xdr:col>
      <xdr:colOff>244203</xdr:colOff>
      <xdr:row>50</xdr:row>
      <xdr:rowOff>344367</xdr:rowOff>
    </xdr:to>
    <xdr:pic>
      <xdr:nvPicPr>
        <xdr:cNvPr id="41" name="图片 40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83145" y="24351615"/>
          <a:ext cx="2076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75424</xdr:colOff>
      <xdr:row>51</xdr:row>
      <xdr:rowOff>47747</xdr:rowOff>
    </xdr:from>
    <xdr:to>
      <xdr:col>9</xdr:col>
      <xdr:colOff>377982</xdr:colOff>
      <xdr:row>51</xdr:row>
      <xdr:rowOff>346648</xdr:rowOff>
    </xdr:to>
    <xdr:pic>
      <xdr:nvPicPr>
        <xdr:cNvPr id="42" name="图片 41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1880" y="249415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31507</xdr:colOff>
      <xdr:row>48</xdr:row>
      <xdr:rowOff>31507</xdr:rowOff>
    </xdr:from>
    <xdr:to>
      <xdr:col>9</xdr:col>
      <xdr:colOff>629309</xdr:colOff>
      <xdr:row>48</xdr:row>
      <xdr:rowOff>346565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378065" y="23210520"/>
          <a:ext cx="59817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47626</xdr:colOff>
      <xdr:row>52</xdr:row>
      <xdr:rowOff>38101</xdr:rowOff>
    </xdr:from>
    <xdr:to>
      <xdr:col>9</xdr:col>
      <xdr:colOff>748281</xdr:colOff>
      <xdr:row>52</xdr:row>
      <xdr:rowOff>361950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>
          <a:fillRect/>
        </a:stretch>
      </xdr:blipFill>
      <xdr:spPr>
        <a:xfrm>
          <a:off x="7394575" y="25503505"/>
          <a:ext cx="6858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47625</xdr:colOff>
      <xdr:row>52</xdr:row>
      <xdr:rowOff>38100</xdr:rowOff>
    </xdr:from>
    <xdr:to>
      <xdr:col>9</xdr:col>
      <xdr:colOff>752475</xdr:colOff>
      <xdr:row>52</xdr:row>
      <xdr:rowOff>361950</xdr:rowOff>
    </xdr:to>
    <xdr:sp macro="" textlink="">
      <xdr:nvSpPr>
        <xdr:cNvPr id="45" name="AutoShape 2"/>
        <xdr:cNvSpPr>
          <a:spLocks noChangeAspect="1" noChangeArrowheads="1"/>
        </xdr:cNvSpPr>
      </xdr:nvSpPr>
      <xdr:spPr>
        <a:xfrm>
          <a:off x="7394575" y="25503505"/>
          <a:ext cx="6858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9</xdr:col>
      <xdr:colOff>96276</xdr:colOff>
      <xdr:row>49</xdr:row>
      <xdr:rowOff>24264</xdr:rowOff>
    </xdr:from>
    <xdr:to>
      <xdr:col>9</xdr:col>
      <xdr:colOff>459827</xdr:colOff>
      <xdr:row>49</xdr:row>
      <xdr:rowOff>359400</xdr:rowOff>
    </xdr:to>
    <xdr:pic>
      <xdr:nvPicPr>
        <xdr:cNvPr id="46" name="图片 45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835" y="23775035"/>
          <a:ext cx="363855" cy="334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155330</xdr:colOff>
      <xdr:row>62</xdr:row>
      <xdr:rowOff>47625</xdr:rowOff>
    </xdr:from>
    <xdr:to>
      <xdr:col>9</xdr:col>
      <xdr:colOff>424961</xdr:colOff>
      <xdr:row>62</xdr:row>
      <xdr:rowOff>329512</xdr:rowOff>
    </xdr:to>
    <xdr:pic>
      <xdr:nvPicPr>
        <xdr:cNvPr id="47" name="图片 4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1890" y="31228030"/>
          <a:ext cx="269875" cy="2813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236973</xdr:colOff>
      <xdr:row>69</xdr:row>
      <xdr:rowOff>115661</xdr:rowOff>
    </xdr:from>
    <xdr:to>
      <xdr:col>9</xdr:col>
      <xdr:colOff>506604</xdr:colOff>
      <xdr:row>69</xdr:row>
      <xdr:rowOff>397548</xdr:rowOff>
    </xdr:to>
    <xdr:pic>
      <xdr:nvPicPr>
        <xdr:cNvPr id="48" name="图片 441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83805" y="35296475"/>
          <a:ext cx="269240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71</xdr:row>
      <xdr:rowOff>156482</xdr:rowOff>
    </xdr:from>
    <xdr:to>
      <xdr:col>9</xdr:col>
      <xdr:colOff>553811</xdr:colOff>
      <xdr:row>71</xdr:row>
      <xdr:rowOff>308882</xdr:rowOff>
    </xdr:to>
    <xdr:pic>
      <xdr:nvPicPr>
        <xdr:cNvPr id="49" name="Picture 22036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0145" y="36480115"/>
          <a:ext cx="390525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80</xdr:row>
      <xdr:rowOff>134470</xdr:rowOff>
    </xdr:from>
    <xdr:to>
      <xdr:col>9</xdr:col>
      <xdr:colOff>673137</xdr:colOff>
      <xdr:row>80</xdr:row>
      <xdr:rowOff>425935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503795" y="41601390"/>
          <a:ext cx="516255" cy="291465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81</xdr:row>
      <xdr:rowOff>145676</xdr:rowOff>
    </xdr:from>
    <xdr:to>
      <xdr:col>9</xdr:col>
      <xdr:colOff>547819</xdr:colOff>
      <xdr:row>81</xdr:row>
      <xdr:rowOff>414281</xdr:rowOff>
    </xdr:to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514590" y="42120185"/>
          <a:ext cx="379730" cy="268605"/>
        </a:xfrm>
        <a:prstGeom prst="rect">
          <a:avLst/>
        </a:prstGeom>
      </xdr:spPr>
    </xdr:pic>
    <xdr:clientData/>
  </xdr:twoCellAnchor>
  <xdr:twoCellAnchor>
    <xdr:from>
      <xdr:col>9</xdr:col>
      <xdr:colOff>44823</xdr:colOff>
      <xdr:row>82</xdr:row>
      <xdr:rowOff>123265</xdr:rowOff>
    </xdr:from>
    <xdr:to>
      <xdr:col>9</xdr:col>
      <xdr:colOff>727448</xdr:colOff>
      <xdr:row>82</xdr:row>
      <xdr:rowOff>324560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391400" y="42605325"/>
          <a:ext cx="682625" cy="201295"/>
        </a:xfrm>
        <a:prstGeom prst="rect">
          <a:avLst/>
        </a:prstGeom>
      </xdr:spPr>
    </xdr:pic>
    <xdr:clientData/>
  </xdr:twoCellAnchor>
  <xdr:twoCellAnchor>
    <xdr:from>
      <xdr:col>9</xdr:col>
      <xdr:colOff>136071</xdr:colOff>
      <xdr:row>83</xdr:row>
      <xdr:rowOff>54429</xdr:rowOff>
    </xdr:from>
    <xdr:to>
      <xdr:col>9</xdr:col>
      <xdr:colOff>549456</xdr:colOff>
      <xdr:row>83</xdr:row>
      <xdr:rowOff>408124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482840" y="43043475"/>
          <a:ext cx="413385" cy="353695"/>
        </a:xfrm>
        <a:prstGeom prst="rect">
          <a:avLst/>
        </a:prstGeom>
      </xdr:spPr>
    </xdr:pic>
    <xdr:clientData/>
  </xdr:twoCellAnchor>
  <xdr:twoCellAnchor>
    <xdr:from>
      <xdr:col>9</xdr:col>
      <xdr:colOff>190501</xdr:colOff>
      <xdr:row>84</xdr:row>
      <xdr:rowOff>68036</xdr:rowOff>
    </xdr:from>
    <xdr:to>
      <xdr:col>9</xdr:col>
      <xdr:colOff>607696</xdr:colOff>
      <xdr:row>84</xdr:row>
      <xdr:rowOff>462371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537450" y="43564810"/>
          <a:ext cx="417195" cy="394335"/>
        </a:xfrm>
        <a:prstGeom prst="rect">
          <a:avLst/>
        </a:prstGeom>
      </xdr:spPr>
    </xdr:pic>
    <xdr:clientData/>
  </xdr:twoCellAnchor>
  <xdr:twoCellAnchor>
    <xdr:from>
      <xdr:col>9</xdr:col>
      <xdr:colOff>170525</xdr:colOff>
      <xdr:row>31</xdr:row>
      <xdr:rowOff>159320</xdr:rowOff>
    </xdr:from>
    <xdr:to>
      <xdr:col>9</xdr:col>
      <xdr:colOff>617786</xdr:colOff>
      <xdr:row>31</xdr:row>
      <xdr:rowOff>470805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7130" y="13622655"/>
          <a:ext cx="447040" cy="311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60</xdr:row>
      <xdr:rowOff>104775</xdr:rowOff>
    </xdr:from>
    <xdr:to>
      <xdr:col>9</xdr:col>
      <xdr:colOff>419100</xdr:colOff>
      <xdr:row>60</xdr:row>
      <xdr:rowOff>276225</xdr:rowOff>
    </xdr:to>
    <xdr:pic>
      <xdr:nvPicPr>
        <xdr:cNvPr id="56" name="图片 44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301421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61</xdr:row>
      <xdr:rowOff>114300</xdr:rowOff>
    </xdr:from>
    <xdr:to>
      <xdr:col>9</xdr:col>
      <xdr:colOff>428625</xdr:colOff>
      <xdr:row>61</xdr:row>
      <xdr:rowOff>295275</xdr:rowOff>
    </xdr:to>
    <xdr:pic>
      <xdr:nvPicPr>
        <xdr:cNvPr id="57" name="图片 443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3072320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67</xdr:row>
      <xdr:rowOff>104775</xdr:rowOff>
    </xdr:from>
    <xdr:to>
      <xdr:col>9</xdr:col>
      <xdr:colOff>419100</xdr:colOff>
      <xdr:row>67</xdr:row>
      <xdr:rowOff>276225</xdr:rowOff>
    </xdr:to>
    <xdr:pic>
      <xdr:nvPicPr>
        <xdr:cNvPr id="58" name="图片 44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341426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68</xdr:row>
      <xdr:rowOff>114300</xdr:rowOff>
    </xdr:from>
    <xdr:to>
      <xdr:col>9</xdr:col>
      <xdr:colOff>428625</xdr:colOff>
      <xdr:row>68</xdr:row>
      <xdr:rowOff>295275</xdr:rowOff>
    </xdr:to>
    <xdr:pic>
      <xdr:nvPicPr>
        <xdr:cNvPr id="59" name="图片 443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34723705"/>
          <a:ext cx="314325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122465</xdr:colOff>
      <xdr:row>53</xdr:row>
      <xdr:rowOff>136072</xdr:rowOff>
    </xdr:from>
    <xdr:to>
      <xdr:col>9</xdr:col>
      <xdr:colOff>573315</xdr:colOff>
      <xdr:row>53</xdr:row>
      <xdr:rowOff>449127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7468870" y="26172795"/>
          <a:ext cx="450850" cy="313055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76</xdr:row>
      <xdr:rowOff>133350</xdr:rowOff>
    </xdr:from>
    <xdr:to>
      <xdr:col>9</xdr:col>
      <xdr:colOff>523875</xdr:colOff>
      <xdr:row>76</xdr:row>
      <xdr:rowOff>361950</xdr:rowOff>
    </xdr:to>
    <xdr:pic>
      <xdr:nvPicPr>
        <xdr:cNvPr id="61" name="图片 13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025" y="393147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77</xdr:row>
      <xdr:rowOff>133350</xdr:rowOff>
    </xdr:from>
    <xdr:to>
      <xdr:col>9</xdr:col>
      <xdr:colOff>523875</xdr:colOff>
      <xdr:row>77</xdr:row>
      <xdr:rowOff>361950</xdr:rowOff>
    </xdr:to>
    <xdr:pic>
      <xdr:nvPicPr>
        <xdr:cNvPr id="62" name="图片 13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66025" y="39886255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57150</xdr:colOff>
      <xdr:row>25</xdr:row>
      <xdr:rowOff>57149</xdr:rowOff>
    </xdr:from>
    <xdr:ext cx="685120" cy="190500"/>
    <xdr:pic>
      <xdr:nvPicPr>
        <xdr:cNvPr id="63" name="Picture 493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404100" y="10091420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9</xdr:col>
      <xdr:colOff>95250</xdr:colOff>
      <xdr:row>59</xdr:row>
      <xdr:rowOff>104775</xdr:rowOff>
    </xdr:from>
    <xdr:to>
      <xdr:col>9</xdr:col>
      <xdr:colOff>419100</xdr:colOff>
      <xdr:row>59</xdr:row>
      <xdr:rowOff>276225</xdr:rowOff>
    </xdr:to>
    <xdr:pic>
      <xdr:nvPicPr>
        <xdr:cNvPr id="64" name="图片 44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295706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60</xdr:row>
      <xdr:rowOff>104775</xdr:rowOff>
    </xdr:from>
    <xdr:to>
      <xdr:col>9</xdr:col>
      <xdr:colOff>419100</xdr:colOff>
      <xdr:row>60</xdr:row>
      <xdr:rowOff>276225</xdr:rowOff>
    </xdr:to>
    <xdr:pic>
      <xdr:nvPicPr>
        <xdr:cNvPr id="68" name="图片 44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301421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66</xdr:row>
      <xdr:rowOff>104775</xdr:rowOff>
    </xdr:from>
    <xdr:to>
      <xdr:col>9</xdr:col>
      <xdr:colOff>419100</xdr:colOff>
      <xdr:row>66</xdr:row>
      <xdr:rowOff>276225</xdr:rowOff>
    </xdr:to>
    <xdr:pic>
      <xdr:nvPicPr>
        <xdr:cNvPr id="69" name="图片 44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42200" y="33571180"/>
          <a:ext cx="3238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76201</xdr:colOff>
      <xdr:row>34</xdr:row>
      <xdr:rowOff>38101</xdr:rowOff>
    </xdr:from>
    <xdr:to>
      <xdr:col>9</xdr:col>
      <xdr:colOff>533401</xdr:colOff>
      <xdr:row>34</xdr:row>
      <xdr:rowOff>328501</xdr:rowOff>
    </xdr:to>
    <xdr:pic>
      <xdr:nvPicPr>
        <xdr:cNvPr id="65" name="图片 64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7423150" y="15216505"/>
          <a:ext cx="4572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224119</xdr:colOff>
      <xdr:row>10</xdr:row>
      <xdr:rowOff>78440</xdr:rowOff>
    </xdr:from>
    <xdr:ext cx="229402" cy="403413"/>
    <xdr:pic>
      <xdr:nvPicPr>
        <xdr:cNvPr id="66" name="图片 65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0470" y="15405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283758</xdr:colOff>
      <xdr:row>58</xdr:row>
      <xdr:rowOff>94129</xdr:rowOff>
    </xdr:from>
    <xdr:to>
      <xdr:col>9</xdr:col>
      <xdr:colOff>598083</xdr:colOff>
      <xdr:row>58</xdr:row>
      <xdr:rowOff>379879</xdr:rowOff>
    </xdr:to>
    <xdr:pic>
      <xdr:nvPicPr>
        <xdr:cNvPr id="67" name="Picture 211" descr="1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7630160" y="28988385"/>
          <a:ext cx="31432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123264</xdr:colOff>
      <xdr:row>55</xdr:row>
      <xdr:rowOff>56029</xdr:rowOff>
    </xdr:from>
    <xdr:to>
      <xdr:col>9</xdr:col>
      <xdr:colOff>652854</xdr:colOff>
      <xdr:row>55</xdr:row>
      <xdr:rowOff>381149</xdr:rowOff>
    </xdr:to>
    <xdr:pic>
      <xdr:nvPicPr>
        <xdr:cNvPr id="70" name="图片 69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7470140" y="27235785"/>
          <a:ext cx="529590" cy="325120"/>
        </a:xfrm>
        <a:prstGeom prst="rect">
          <a:avLst/>
        </a:prstGeom>
      </xdr:spPr>
    </xdr:pic>
    <xdr:clientData/>
  </xdr:twoCellAnchor>
  <xdr:twoCellAnchor editAs="oneCell">
    <xdr:from>
      <xdr:col>9</xdr:col>
      <xdr:colOff>179295</xdr:colOff>
      <xdr:row>56</xdr:row>
      <xdr:rowOff>99957</xdr:rowOff>
    </xdr:from>
    <xdr:to>
      <xdr:col>9</xdr:col>
      <xdr:colOff>571725</xdr:colOff>
      <xdr:row>56</xdr:row>
      <xdr:rowOff>414282</xdr:rowOff>
    </xdr:to>
    <xdr:pic>
      <xdr:nvPicPr>
        <xdr:cNvPr id="71" name="图片 7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7526020" y="27851100"/>
          <a:ext cx="392430" cy="314325"/>
        </a:xfrm>
        <a:prstGeom prst="rect">
          <a:avLst/>
        </a:prstGeom>
      </xdr:spPr>
    </xdr:pic>
    <xdr:clientData/>
  </xdr:twoCellAnchor>
  <xdr:twoCellAnchor editAs="oneCell">
    <xdr:from>
      <xdr:col>9</xdr:col>
      <xdr:colOff>168090</xdr:colOff>
      <xdr:row>57</xdr:row>
      <xdr:rowOff>81008</xdr:rowOff>
    </xdr:from>
    <xdr:to>
      <xdr:col>9</xdr:col>
      <xdr:colOff>504640</xdr:colOff>
      <xdr:row>57</xdr:row>
      <xdr:rowOff>404858</xdr:rowOff>
    </xdr:to>
    <xdr:pic>
      <xdr:nvPicPr>
        <xdr:cNvPr id="72" name="图片 71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514590" y="28403550"/>
          <a:ext cx="336550" cy="3238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137248</xdr:colOff>
      <xdr:row>3</xdr:row>
      <xdr:rowOff>134471</xdr:rowOff>
    </xdr:from>
    <xdr:to>
      <xdr:col>9</xdr:col>
      <xdr:colOff>508385</xdr:colOff>
      <xdr:row>3</xdr:row>
      <xdr:rowOff>376323</xdr:rowOff>
    </xdr:to>
    <xdr:pic>
      <xdr:nvPicPr>
        <xdr:cNvPr id="3" name="图片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37910" y="132715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17</xdr:row>
      <xdr:rowOff>147771</xdr:rowOff>
    </xdr:from>
    <xdr:to>
      <xdr:col>9</xdr:col>
      <xdr:colOff>646156</xdr:colOff>
      <xdr:row>17</xdr:row>
      <xdr:rowOff>348503</xdr:rowOff>
    </xdr:to>
    <xdr:pic>
      <xdr:nvPicPr>
        <xdr:cNvPr id="4" name="图片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16955" y="8443595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50564</xdr:colOff>
      <xdr:row>12</xdr:row>
      <xdr:rowOff>80342</xdr:rowOff>
    </xdr:from>
    <xdr:to>
      <xdr:col>9</xdr:col>
      <xdr:colOff>728163</xdr:colOff>
      <xdr:row>12</xdr:row>
      <xdr:rowOff>365630</xdr:rowOff>
    </xdr:to>
    <xdr:pic>
      <xdr:nvPicPr>
        <xdr:cNvPr id="8" name="图片 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0915" y="583946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104775</xdr:colOff>
      <xdr:row>8</xdr:row>
      <xdr:rowOff>0</xdr:rowOff>
    </xdr:from>
    <xdr:to>
      <xdr:col>10</xdr:col>
      <xdr:colOff>0</xdr:colOff>
      <xdr:row>8</xdr:row>
      <xdr:rowOff>0</xdr:rowOff>
    </xdr:to>
    <xdr:pic>
      <xdr:nvPicPr>
        <xdr:cNvPr id="9" name="Picture 7367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05525" y="3729990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6</xdr:row>
      <xdr:rowOff>114300</xdr:rowOff>
    </xdr:from>
    <xdr:to>
      <xdr:col>9</xdr:col>
      <xdr:colOff>85725</xdr:colOff>
      <xdr:row>6</xdr:row>
      <xdr:rowOff>171450</xdr:rowOff>
    </xdr:to>
    <xdr:pic>
      <xdr:nvPicPr>
        <xdr:cNvPr id="10" name="Picture 2441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57900" y="2857500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7</xdr:row>
      <xdr:rowOff>38100</xdr:rowOff>
    </xdr:from>
    <xdr:to>
      <xdr:col>9</xdr:col>
      <xdr:colOff>66675</xdr:colOff>
      <xdr:row>7</xdr:row>
      <xdr:rowOff>171450</xdr:rowOff>
    </xdr:to>
    <xdr:pic>
      <xdr:nvPicPr>
        <xdr:cNvPr id="11" name="Picture 2442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00750" y="332676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</xdr:row>
      <xdr:rowOff>257175</xdr:rowOff>
    </xdr:from>
    <xdr:to>
      <xdr:col>9</xdr:col>
      <xdr:colOff>95250</xdr:colOff>
      <xdr:row>8</xdr:row>
      <xdr:rowOff>257175</xdr:rowOff>
    </xdr:to>
    <xdr:pic>
      <xdr:nvPicPr>
        <xdr:cNvPr id="12" name="Picture 2502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096000" y="398716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218516</xdr:colOff>
      <xdr:row>11</xdr:row>
      <xdr:rowOff>101974</xdr:rowOff>
    </xdr:from>
    <xdr:to>
      <xdr:col>9</xdr:col>
      <xdr:colOff>487457</xdr:colOff>
      <xdr:row>11</xdr:row>
      <xdr:rowOff>393053</xdr:rowOff>
    </xdr:to>
    <xdr:pic>
      <xdr:nvPicPr>
        <xdr:cNvPr id="1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190" y="535368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13</xdr:row>
      <xdr:rowOff>67235</xdr:rowOff>
    </xdr:from>
    <xdr:to>
      <xdr:col>9</xdr:col>
      <xdr:colOff>493058</xdr:colOff>
      <xdr:row>13</xdr:row>
      <xdr:rowOff>360316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6165" y="633349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14</xdr:row>
      <xdr:rowOff>81243</xdr:rowOff>
    </xdr:from>
    <xdr:to>
      <xdr:col>9</xdr:col>
      <xdr:colOff>580889</xdr:colOff>
      <xdr:row>14</xdr:row>
      <xdr:rowOff>395008</xdr:rowOff>
    </xdr:to>
    <xdr:pic>
      <xdr:nvPicPr>
        <xdr:cNvPr id="15" name="图片 1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9665" y="685482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16</xdr:row>
      <xdr:rowOff>135591</xdr:rowOff>
    </xdr:from>
    <xdr:to>
      <xdr:col>9</xdr:col>
      <xdr:colOff>540124</xdr:colOff>
      <xdr:row>16</xdr:row>
      <xdr:rowOff>426944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71260" y="7924165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18</xdr:row>
      <xdr:rowOff>152960</xdr:rowOff>
    </xdr:from>
    <xdr:to>
      <xdr:col>9</xdr:col>
      <xdr:colOff>559734</xdr:colOff>
      <xdr:row>18</xdr:row>
      <xdr:rowOff>455519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1410" y="895604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19</xdr:row>
      <xdr:rowOff>92448</xdr:rowOff>
    </xdr:from>
    <xdr:to>
      <xdr:col>9</xdr:col>
      <xdr:colOff>536203</xdr:colOff>
      <xdr:row>19</xdr:row>
      <xdr:rowOff>406213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64580" y="9403080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15</xdr:row>
      <xdr:rowOff>133350</xdr:rowOff>
    </xdr:from>
    <xdr:to>
      <xdr:col>9</xdr:col>
      <xdr:colOff>582199</xdr:colOff>
      <xdr:row>15</xdr:row>
      <xdr:rowOff>438150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741489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20</xdr:row>
      <xdr:rowOff>104775</xdr:rowOff>
    </xdr:from>
    <xdr:to>
      <xdr:col>9</xdr:col>
      <xdr:colOff>515524</xdr:colOff>
      <xdr:row>20</xdr:row>
      <xdr:rowOff>409575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992314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145132</xdr:colOff>
      <xdr:row>5</xdr:row>
      <xdr:rowOff>95250</xdr:rowOff>
    </xdr:from>
    <xdr:to>
      <xdr:col>9</xdr:col>
      <xdr:colOff>447675</xdr:colOff>
      <xdr:row>5</xdr:row>
      <xdr:rowOff>399797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45530" y="2303145"/>
          <a:ext cx="30289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254504</xdr:colOff>
      <xdr:row>6</xdr:row>
      <xdr:rowOff>95251</xdr:rowOff>
    </xdr:from>
    <xdr:to>
      <xdr:col>9</xdr:col>
      <xdr:colOff>542926</xdr:colOff>
      <xdr:row>6</xdr:row>
      <xdr:rowOff>361951</xdr:rowOff>
    </xdr:to>
    <xdr:pic>
      <xdr:nvPicPr>
        <xdr:cNvPr id="29" name="图片 2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54750" y="2810510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203776</xdr:colOff>
      <xdr:row>7</xdr:row>
      <xdr:rowOff>95251</xdr:rowOff>
    </xdr:from>
    <xdr:to>
      <xdr:col>9</xdr:col>
      <xdr:colOff>533401</xdr:colOff>
      <xdr:row>7</xdr:row>
      <xdr:rowOff>400051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3950" y="3317875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8</xdr:row>
      <xdr:rowOff>114300</xdr:rowOff>
    </xdr:from>
    <xdr:to>
      <xdr:col>9</xdr:col>
      <xdr:colOff>517798</xdr:colOff>
      <xdr:row>8</xdr:row>
      <xdr:rowOff>390525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384429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9</xdr:row>
      <xdr:rowOff>114300</xdr:rowOff>
    </xdr:from>
    <xdr:to>
      <xdr:col>9</xdr:col>
      <xdr:colOff>741209</xdr:colOff>
      <xdr:row>9</xdr:row>
      <xdr:rowOff>352425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6475" y="4351655"/>
          <a:ext cx="6477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10</xdr:row>
      <xdr:rowOff>110684</xdr:rowOff>
    </xdr:from>
    <xdr:to>
      <xdr:col>9</xdr:col>
      <xdr:colOff>550784</xdr:colOff>
      <xdr:row>10</xdr:row>
      <xdr:rowOff>342900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4855210"/>
          <a:ext cx="35052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2</xdr:row>
      <xdr:rowOff>57150</xdr:rowOff>
    </xdr:from>
    <xdr:to>
      <xdr:col>9</xdr:col>
      <xdr:colOff>466725</xdr:colOff>
      <xdr:row>2</xdr:row>
      <xdr:rowOff>366100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42950"/>
          <a:ext cx="24765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21</xdr:row>
      <xdr:rowOff>78442</xdr:rowOff>
    </xdr:from>
    <xdr:to>
      <xdr:col>9</xdr:col>
      <xdr:colOff>699412</xdr:colOff>
      <xdr:row>21</xdr:row>
      <xdr:rowOff>302560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6101080" y="10403840"/>
          <a:ext cx="598805" cy="224155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22</xdr:row>
      <xdr:rowOff>44825</xdr:rowOff>
    </xdr:from>
    <xdr:to>
      <xdr:col>9</xdr:col>
      <xdr:colOff>401111</xdr:colOff>
      <xdr:row>22</xdr:row>
      <xdr:rowOff>403413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247130" y="10824210"/>
          <a:ext cx="154305" cy="3587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23</xdr:row>
      <xdr:rowOff>89647</xdr:rowOff>
    </xdr:from>
    <xdr:to>
      <xdr:col>9</xdr:col>
      <xdr:colOff>690508</xdr:colOff>
      <xdr:row>23</xdr:row>
      <xdr:rowOff>403411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123940" y="11313795"/>
          <a:ext cx="567055" cy="31369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4</xdr:row>
      <xdr:rowOff>81643</xdr:rowOff>
    </xdr:from>
    <xdr:to>
      <xdr:col>9</xdr:col>
      <xdr:colOff>606879</xdr:colOff>
      <xdr:row>4</xdr:row>
      <xdr:rowOff>319768</xdr:rowOff>
    </xdr:to>
    <xdr:pic>
      <xdr:nvPicPr>
        <xdr:cNvPr id="6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149975" y="178181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2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415915" y="10585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5</xdr:row>
      <xdr:rowOff>57150</xdr:rowOff>
    </xdr:from>
    <xdr:to>
      <xdr:col>8</xdr:col>
      <xdr:colOff>542925</xdr:colOff>
      <xdr:row>5</xdr:row>
      <xdr:rowOff>266700</xdr:rowOff>
    </xdr:to>
    <xdr:pic>
      <xdr:nvPicPr>
        <xdr:cNvPr id="3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335270" y="17716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4</xdr:row>
      <xdr:rowOff>47625</xdr:rowOff>
    </xdr:from>
    <xdr:to>
      <xdr:col>8</xdr:col>
      <xdr:colOff>476250</xdr:colOff>
      <xdr:row>4</xdr:row>
      <xdr:rowOff>314325</xdr:rowOff>
    </xdr:to>
    <xdr:pic>
      <xdr:nvPicPr>
        <xdr:cNvPr id="4" name="图片 260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387340" y="1379220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7</xdr:row>
      <xdr:rowOff>85725</xdr:rowOff>
    </xdr:from>
    <xdr:to>
      <xdr:col>8</xdr:col>
      <xdr:colOff>504825</xdr:colOff>
      <xdr:row>7</xdr:row>
      <xdr:rowOff>257175</xdr:rowOff>
    </xdr:to>
    <xdr:pic>
      <xdr:nvPicPr>
        <xdr:cNvPr id="5" name="图片 261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06695" y="2460625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6" name="图片 26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349240" y="270954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13" name="图片 262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349240" y="2709545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9</xdr:row>
      <xdr:rowOff>29255</xdr:rowOff>
    </xdr:from>
    <xdr:to>
      <xdr:col>8</xdr:col>
      <xdr:colOff>457834</xdr:colOff>
      <xdr:row>9</xdr:row>
      <xdr:rowOff>303575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458460" y="3064510"/>
          <a:ext cx="229235" cy="274320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6</xdr:row>
      <xdr:rowOff>57150</xdr:rowOff>
    </xdr:from>
    <xdr:to>
      <xdr:col>8</xdr:col>
      <xdr:colOff>542925</xdr:colOff>
      <xdr:row>6</xdr:row>
      <xdr:rowOff>266700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335270" y="2101850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80733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75279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31</xdr:row>
      <xdr:rowOff>91647</xdr:rowOff>
    </xdr:from>
    <xdr:to>
      <xdr:col>19</xdr:col>
      <xdr:colOff>501463</xdr:colOff>
      <xdr:row>31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155890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94964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00114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9334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14344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19577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39420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65360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36</xdr:row>
      <xdr:rowOff>101252</xdr:rowOff>
    </xdr:from>
    <xdr:to>
      <xdr:col>19</xdr:col>
      <xdr:colOff>506506</xdr:colOff>
      <xdr:row>36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410525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38</xdr:row>
      <xdr:rowOff>185936</xdr:rowOff>
    </xdr:from>
    <xdr:to>
      <xdr:col>19</xdr:col>
      <xdr:colOff>536762</xdr:colOff>
      <xdr:row>38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5204440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70351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5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85388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39</xdr:row>
      <xdr:rowOff>115101</xdr:rowOff>
    </xdr:from>
    <xdr:to>
      <xdr:col>19</xdr:col>
      <xdr:colOff>444376</xdr:colOff>
      <xdr:row>39</xdr:row>
      <xdr:rowOff>448237</xdr:rowOff>
    </xdr:to>
    <xdr:pic>
      <xdr:nvPicPr>
        <xdr:cNvPr id="16" name="Picture 59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5641320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37</xdr:row>
      <xdr:rowOff>159842</xdr:rowOff>
    </xdr:from>
    <xdr:to>
      <xdr:col>19</xdr:col>
      <xdr:colOff>482413</xdr:colOff>
      <xdr:row>37</xdr:row>
      <xdr:rowOff>407492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467104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18" name="图片 10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4914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19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2276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34</xdr:row>
      <xdr:rowOff>105414</xdr:rowOff>
    </xdr:from>
    <xdr:to>
      <xdr:col>19</xdr:col>
      <xdr:colOff>393886</xdr:colOff>
      <xdr:row>34</xdr:row>
      <xdr:rowOff>362589</xdr:rowOff>
    </xdr:to>
    <xdr:pic>
      <xdr:nvPicPr>
        <xdr:cNvPr id="20" name="图片 11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09497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29540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2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45256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3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50082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4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1219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29</xdr:row>
      <xdr:rowOff>91440</xdr:rowOff>
    </xdr:from>
    <xdr:to>
      <xdr:col>19</xdr:col>
      <xdr:colOff>447040</xdr:colOff>
      <xdr:row>29</xdr:row>
      <xdr:rowOff>463550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054417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32</xdr:row>
      <xdr:rowOff>71156</xdr:rowOff>
    </xdr:from>
    <xdr:to>
      <xdr:col>19</xdr:col>
      <xdr:colOff>391646</xdr:colOff>
      <xdr:row>32</xdr:row>
      <xdr:rowOff>337856</xdr:rowOff>
    </xdr:to>
    <xdr:pic>
      <xdr:nvPicPr>
        <xdr:cNvPr id="26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204595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33</xdr:row>
      <xdr:rowOff>203705</xdr:rowOff>
    </xdr:from>
    <xdr:to>
      <xdr:col>19</xdr:col>
      <xdr:colOff>555812</xdr:colOff>
      <xdr:row>33</xdr:row>
      <xdr:rowOff>432305</xdr:rowOff>
    </xdr:to>
    <xdr:pic>
      <xdr:nvPicPr>
        <xdr:cNvPr id="27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2685395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34613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29" name="图片 107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59988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0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56292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1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90462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87350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10515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34" name="图片 110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36023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185420</xdr:colOff>
      <xdr:row>13</xdr:row>
      <xdr:rowOff>175260</xdr:rowOff>
    </xdr:from>
    <xdr:to>
      <xdr:col>18</xdr:col>
      <xdr:colOff>528320</xdr:colOff>
      <xdr:row>13</xdr:row>
      <xdr:rowOff>388143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182610" y="2510155"/>
          <a:ext cx="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185420</xdr:colOff>
      <xdr:row>13</xdr:row>
      <xdr:rowOff>175260</xdr:rowOff>
    </xdr:from>
    <xdr:to>
      <xdr:col>19</xdr:col>
      <xdr:colOff>528320</xdr:colOff>
      <xdr:row>13</xdr:row>
      <xdr:rowOff>388143</xdr:rowOff>
    </xdr:to>
    <xdr:pic>
      <xdr:nvPicPr>
        <xdr:cNvPr id="36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8368030" y="2510155"/>
          <a:ext cx="329565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28</xdr:row>
      <xdr:rowOff>76835</xdr:rowOff>
    </xdr:from>
    <xdr:to>
      <xdr:col>18</xdr:col>
      <xdr:colOff>542925</xdr:colOff>
      <xdr:row>28</xdr:row>
      <xdr:rowOff>266093</xdr:rowOff>
    </xdr:to>
    <xdr:pic>
      <xdr:nvPicPr>
        <xdr:cNvPr id="37" name="Picture 1359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8182610" y="10022205"/>
          <a:ext cx="0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206375</xdr:colOff>
      <xdr:row>28</xdr:row>
      <xdr:rowOff>66040</xdr:rowOff>
    </xdr:from>
    <xdr:to>
      <xdr:col>20</xdr:col>
      <xdr:colOff>391833</xdr:colOff>
      <xdr:row>28</xdr:row>
      <xdr:rowOff>450203</xdr:rowOff>
    </xdr:to>
    <xdr:pic>
      <xdr:nvPicPr>
        <xdr:cNvPr id="38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0011410"/>
          <a:ext cx="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171450</xdr:colOff>
      <xdr:row>28</xdr:row>
      <xdr:rowOff>76835</xdr:rowOff>
    </xdr:from>
    <xdr:to>
      <xdr:col>19</xdr:col>
      <xdr:colOff>542925</xdr:colOff>
      <xdr:row>28</xdr:row>
      <xdr:rowOff>266093</xdr:rowOff>
    </xdr:to>
    <xdr:pic>
      <xdr:nvPicPr>
        <xdr:cNvPr id="39" name="Picture 1359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8354060" y="10022205"/>
          <a:ext cx="34353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12</xdr:row>
      <xdr:rowOff>17145</xdr:rowOff>
    </xdr:from>
    <xdr:to>
      <xdr:col>19</xdr:col>
      <xdr:colOff>0</xdr:colOff>
      <xdr:row>12</xdr:row>
      <xdr:rowOff>464820</xdr:rowOff>
    </xdr:to>
    <xdr:pic>
      <xdr:nvPicPr>
        <xdr:cNvPr id="40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182610" y="1844675"/>
          <a:ext cx="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50987</xdr:colOff>
      <xdr:row>12</xdr:row>
      <xdr:rowOff>130307</xdr:rowOff>
    </xdr:from>
    <xdr:to>
      <xdr:col>20</xdr:col>
      <xdr:colOff>494607</xdr:colOff>
      <xdr:row>12</xdr:row>
      <xdr:rowOff>369794</xdr:rowOff>
    </xdr:to>
    <xdr:pic>
      <xdr:nvPicPr>
        <xdr:cNvPr id="41" name="Picture 5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7595" y="1957705"/>
          <a:ext cx="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12</xdr:row>
      <xdr:rowOff>17145</xdr:rowOff>
    </xdr:from>
    <xdr:to>
      <xdr:col>20</xdr:col>
      <xdr:colOff>0</xdr:colOff>
      <xdr:row>12</xdr:row>
      <xdr:rowOff>464820</xdr:rowOff>
    </xdr:to>
    <xdr:pic>
      <xdr:nvPicPr>
        <xdr:cNvPr id="42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8268335" y="1844675"/>
          <a:ext cx="42926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84455</xdr:colOff>
      <xdr:row>9</xdr:row>
      <xdr:rowOff>173990</xdr:rowOff>
    </xdr:from>
    <xdr:to>
      <xdr:col>18</xdr:col>
      <xdr:colOff>484505</xdr:colOff>
      <xdr:row>9</xdr:row>
      <xdr:rowOff>364490</xdr:rowOff>
    </xdr:to>
    <xdr:pic>
      <xdr:nvPicPr>
        <xdr:cNvPr id="2" name="图片 2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7085" y="63119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107950</xdr:colOff>
      <xdr:row>10</xdr:row>
      <xdr:rowOff>184150</xdr:rowOff>
    </xdr:from>
    <xdr:to>
      <xdr:col>18</xdr:col>
      <xdr:colOff>508000</xdr:colOff>
      <xdr:row>10</xdr:row>
      <xdr:rowOff>374650</xdr:rowOff>
    </xdr:to>
    <xdr:pic>
      <xdr:nvPicPr>
        <xdr:cNvPr id="3" name="图片 2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0580" y="114871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152400</xdr:colOff>
      <xdr:row>23</xdr:row>
      <xdr:rowOff>38100</xdr:rowOff>
    </xdr:from>
    <xdr:to>
      <xdr:col>16</xdr:col>
      <xdr:colOff>419100</xdr:colOff>
      <xdr:row>24</xdr:row>
      <xdr:rowOff>0</xdr:rowOff>
    </xdr:to>
    <xdr:pic>
      <xdr:nvPicPr>
        <xdr:cNvPr id="2" name="Picture 4877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00400" y="7411085"/>
          <a:ext cx="266700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76201</xdr:rowOff>
    </xdr:from>
    <xdr:to>
      <xdr:col>16</xdr:col>
      <xdr:colOff>438150</xdr:colOff>
      <xdr:row>11</xdr:row>
      <xdr:rowOff>351791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162300" y="2732405"/>
          <a:ext cx="323850" cy="275590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14</xdr:row>
      <xdr:rowOff>9526</xdr:rowOff>
    </xdr:from>
    <xdr:to>
      <xdr:col>16</xdr:col>
      <xdr:colOff>422275</xdr:colOff>
      <xdr:row>15</xdr:row>
      <xdr:rowOff>1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33725" y="3844925"/>
          <a:ext cx="336550" cy="383540"/>
        </a:xfrm>
        <a:prstGeom prst="rect">
          <a:avLst/>
        </a:prstGeom>
      </xdr:spPr>
    </xdr:pic>
    <xdr:clientData/>
  </xdr:twoCellAnchor>
  <xdr:twoCellAnchor editAs="oneCell">
    <xdr:from>
      <xdr:col>16</xdr:col>
      <xdr:colOff>152401</xdr:colOff>
      <xdr:row>12</xdr:row>
      <xdr:rowOff>19050</xdr:rowOff>
    </xdr:from>
    <xdr:to>
      <xdr:col>16</xdr:col>
      <xdr:colOff>429261</xdr:colOff>
      <xdr:row>12</xdr:row>
      <xdr:rowOff>342900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3200400" y="3068320"/>
          <a:ext cx="276860" cy="32385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142875</xdr:colOff>
      <xdr:row>16</xdr:row>
      <xdr:rowOff>47626</xdr:rowOff>
    </xdr:from>
    <xdr:to>
      <xdr:col>16</xdr:col>
      <xdr:colOff>533400</xdr:colOff>
      <xdr:row>16</xdr:row>
      <xdr:rowOff>365126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190875" y="4669155"/>
          <a:ext cx="390525" cy="31750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9</xdr:row>
      <xdr:rowOff>45310</xdr:rowOff>
    </xdr:from>
    <xdr:to>
      <xdr:col>16</xdr:col>
      <xdr:colOff>438149</xdr:colOff>
      <xdr:row>9</xdr:row>
      <xdr:rowOff>334870</xdr:rowOff>
    </xdr:to>
    <xdr:pic>
      <xdr:nvPicPr>
        <xdr:cNvPr id="7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3190240" y="1915160"/>
          <a:ext cx="295275" cy="2895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152400</xdr:colOff>
      <xdr:row>15</xdr:row>
      <xdr:rowOff>10175</xdr:rowOff>
    </xdr:from>
    <xdr:to>
      <xdr:col>16</xdr:col>
      <xdr:colOff>476250</xdr:colOff>
      <xdr:row>15</xdr:row>
      <xdr:rowOff>330215</xdr:rowOff>
    </xdr:to>
    <xdr:pic>
      <xdr:nvPicPr>
        <xdr:cNvPr id="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3200400" y="4238625"/>
          <a:ext cx="323850" cy="32004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10</xdr:row>
      <xdr:rowOff>38100</xdr:rowOff>
    </xdr:from>
    <xdr:to>
      <xdr:col>16</xdr:col>
      <xdr:colOff>386715</xdr:colOff>
      <xdr:row>10</xdr:row>
      <xdr:rowOff>361950</xdr:rowOff>
    </xdr:to>
    <xdr:pic>
      <xdr:nvPicPr>
        <xdr:cNvPr id="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3143250" y="2301240"/>
          <a:ext cx="291465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17</xdr:row>
      <xdr:rowOff>57150</xdr:rowOff>
    </xdr:from>
    <xdr:to>
      <xdr:col>16</xdr:col>
      <xdr:colOff>561975</xdr:colOff>
      <xdr:row>17</xdr:row>
      <xdr:rowOff>363220</xdr:rowOff>
    </xdr:to>
    <xdr:pic>
      <xdr:nvPicPr>
        <xdr:cNvPr id="1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309"/>
        <a:stretch>
          <a:fillRect/>
        </a:stretch>
      </xdr:blipFill>
      <xdr:spPr>
        <a:xfrm>
          <a:off x="3143250" y="5071745"/>
          <a:ext cx="46672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95250</xdr:colOff>
      <xdr:row>18</xdr:row>
      <xdr:rowOff>57149</xdr:rowOff>
    </xdr:from>
    <xdr:to>
      <xdr:col>16</xdr:col>
      <xdr:colOff>548005</xdr:colOff>
      <xdr:row>18</xdr:row>
      <xdr:rowOff>362584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143250" y="5464175"/>
          <a:ext cx="452755" cy="305435"/>
        </a:xfrm>
        <a:prstGeom prst="rect">
          <a:avLst/>
        </a:prstGeom>
      </xdr:spPr>
    </xdr:pic>
    <xdr:clientData/>
  </xdr:twoCellAnchor>
  <xdr:twoCellAnchor editAs="oneCell">
    <xdr:from>
      <xdr:col>16</xdr:col>
      <xdr:colOff>76200</xdr:colOff>
      <xdr:row>19</xdr:row>
      <xdr:rowOff>38100</xdr:rowOff>
    </xdr:from>
    <xdr:to>
      <xdr:col>16</xdr:col>
      <xdr:colOff>518795</xdr:colOff>
      <xdr:row>20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24200" y="5838825"/>
          <a:ext cx="442595" cy="35496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</xdr:row>
      <xdr:rowOff>0</xdr:rowOff>
    </xdr:from>
    <xdr:to>
      <xdr:col>16</xdr:col>
      <xdr:colOff>336550</xdr:colOff>
      <xdr:row>13</xdr:row>
      <xdr:rowOff>381000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048000" y="3442335"/>
          <a:ext cx="336550" cy="381000"/>
        </a:xfrm>
        <a:prstGeom prst="rect">
          <a:avLst/>
        </a:prstGeom>
      </xdr:spPr>
    </xdr:pic>
    <xdr:clientData/>
  </xdr:twoCellAnchor>
  <xdr:twoCellAnchor>
    <xdr:from>
      <xdr:col>16</xdr:col>
      <xdr:colOff>142875</xdr:colOff>
      <xdr:row>20</xdr:row>
      <xdr:rowOff>38100</xdr:rowOff>
    </xdr:from>
    <xdr:to>
      <xdr:col>16</xdr:col>
      <xdr:colOff>447675</xdr:colOff>
      <xdr:row>20</xdr:row>
      <xdr:rowOff>285750</xdr:rowOff>
    </xdr:to>
    <xdr:pic>
      <xdr:nvPicPr>
        <xdr:cNvPr id="14" name="图片 67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90875" y="623189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133350</xdr:colOff>
      <xdr:row>21</xdr:row>
      <xdr:rowOff>85725</xdr:rowOff>
    </xdr:from>
    <xdr:to>
      <xdr:col>16</xdr:col>
      <xdr:colOff>447675</xdr:colOff>
      <xdr:row>21</xdr:row>
      <xdr:rowOff>342900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181350" y="6672580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22</xdr:row>
      <xdr:rowOff>47625</xdr:rowOff>
    </xdr:from>
    <xdr:to>
      <xdr:col>16</xdr:col>
      <xdr:colOff>553720</xdr:colOff>
      <xdr:row>22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162300" y="7027545"/>
          <a:ext cx="439420" cy="30099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200025</xdr:colOff>
      <xdr:row>11</xdr:row>
      <xdr:rowOff>47625</xdr:rowOff>
    </xdr:from>
    <xdr:to>
      <xdr:col>18</xdr:col>
      <xdr:colOff>333375</xdr:colOff>
      <xdr:row>11</xdr:row>
      <xdr:rowOff>266700</xdr:rowOff>
    </xdr:to>
    <xdr:pic>
      <xdr:nvPicPr>
        <xdr:cNvPr id="2" name="Picture 13591"/>
        <xdr:cNvPicPr>
          <a:picLocks noChangeAspect="1"/>
        </xdr:cNvPicPr>
      </xdr:nvPicPr>
      <xdr:blipFill>
        <a:blip xmlns:r="http://schemas.openxmlformats.org/officeDocument/2006/relationships" r:embed="rId1"/>
        <a:srcRect t="-243" b="-243"/>
        <a:stretch>
          <a:fillRect/>
        </a:stretch>
      </xdr:blipFill>
      <xdr:spPr>
        <a:xfrm>
          <a:off x="5779770" y="1447800"/>
          <a:ext cx="1333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16</xdr:row>
      <xdr:rowOff>66675</xdr:rowOff>
    </xdr:from>
    <xdr:to>
      <xdr:col>18</xdr:col>
      <xdr:colOff>342900</xdr:colOff>
      <xdr:row>16</xdr:row>
      <xdr:rowOff>247650</xdr:rowOff>
    </xdr:to>
    <xdr:pic>
      <xdr:nvPicPr>
        <xdr:cNvPr id="3" name="Picture 13598"/>
        <xdr:cNvPicPr>
          <a:picLocks noChangeAspect="1"/>
        </xdr:cNvPicPr>
      </xdr:nvPicPr>
      <xdr:blipFill>
        <a:blip xmlns:r="http://schemas.openxmlformats.org/officeDocument/2006/relationships" r:embed="rId2"/>
        <a:srcRect t="-285" b="-285"/>
        <a:stretch>
          <a:fillRect/>
        </a:stretch>
      </xdr:blipFill>
      <xdr:spPr>
        <a:xfrm>
          <a:off x="5694045" y="299085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15</xdr:row>
      <xdr:rowOff>47625</xdr:rowOff>
    </xdr:from>
    <xdr:to>
      <xdr:col>18</xdr:col>
      <xdr:colOff>390525</xdr:colOff>
      <xdr:row>15</xdr:row>
      <xdr:rowOff>257175</xdr:rowOff>
    </xdr:to>
    <xdr:pic>
      <xdr:nvPicPr>
        <xdr:cNvPr id="4" name="Picture 13597"/>
        <xdr:cNvPicPr>
          <a:picLocks noChangeAspect="1"/>
        </xdr:cNvPicPr>
      </xdr:nvPicPr>
      <xdr:blipFill>
        <a:blip xmlns:r="http://schemas.openxmlformats.org/officeDocument/2006/relationships" r:embed="rId3"/>
        <a:srcRect t="-256" b="-256"/>
        <a:stretch>
          <a:fillRect/>
        </a:stretch>
      </xdr:blipFill>
      <xdr:spPr>
        <a:xfrm>
          <a:off x="5684520" y="2667000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180975</xdr:colOff>
      <xdr:row>17</xdr:row>
      <xdr:rowOff>28575</xdr:rowOff>
    </xdr:from>
    <xdr:to>
      <xdr:col>18</xdr:col>
      <xdr:colOff>419100</xdr:colOff>
      <xdr:row>17</xdr:row>
      <xdr:rowOff>247650</xdr:rowOff>
    </xdr:to>
    <xdr:pic>
      <xdr:nvPicPr>
        <xdr:cNvPr id="5" name="Picture 18700" descr="J)5YS357X@ZA`GLO%GGAFF2"/>
        <xdr:cNvPicPr>
          <a:picLocks noChangeAspect="1"/>
        </xdr:cNvPicPr>
      </xdr:nvPicPr>
      <xdr:blipFill>
        <a:blip xmlns:r="http://schemas.openxmlformats.org/officeDocument/2006/relationships" r:embed="rId4"/>
        <a:srcRect t="-5263" b="-5263"/>
        <a:stretch>
          <a:fillRect/>
        </a:stretch>
      </xdr:blipFill>
      <xdr:spPr>
        <a:xfrm>
          <a:off x="5760720" y="3257550"/>
          <a:ext cx="2381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10</xdr:row>
      <xdr:rowOff>57150</xdr:rowOff>
    </xdr:from>
    <xdr:to>
      <xdr:col>18</xdr:col>
      <xdr:colOff>419100</xdr:colOff>
      <xdr:row>10</xdr:row>
      <xdr:rowOff>266700</xdr:rowOff>
    </xdr:to>
    <xdr:pic>
      <xdr:nvPicPr>
        <xdr:cNvPr id="6" name="Picture 13"/>
        <xdr:cNvPicPr>
          <a:picLocks noChangeAspect="1"/>
        </xdr:cNvPicPr>
      </xdr:nvPicPr>
      <xdr:blipFill>
        <a:blip xmlns:r="http://schemas.openxmlformats.org/officeDocument/2006/relationships" r:embed="rId5"/>
        <a:srcRect t="-1073" b="-1073"/>
        <a:stretch>
          <a:fillRect/>
        </a:stretch>
      </xdr:blipFill>
      <xdr:spPr>
        <a:xfrm>
          <a:off x="5703570" y="1152525"/>
          <a:ext cx="29527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28575</xdr:colOff>
      <xdr:row>18</xdr:row>
      <xdr:rowOff>57150</xdr:rowOff>
    </xdr:from>
    <xdr:to>
      <xdr:col>18</xdr:col>
      <xdr:colOff>523875</xdr:colOff>
      <xdr:row>18</xdr:row>
      <xdr:rowOff>285750</xdr:rowOff>
    </xdr:to>
    <xdr:pic>
      <xdr:nvPicPr>
        <xdr:cNvPr id="7" name="Picture 1874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608320" y="3590925"/>
          <a:ext cx="48641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85725</xdr:colOff>
      <xdr:row>19</xdr:row>
      <xdr:rowOff>57150</xdr:rowOff>
    </xdr:from>
    <xdr:to>
      <xdr:col>18</xdr:col>
      <xdr:colOff>485775</xdr:colOff>
      <xdr:row>19</xdr:row>
      <xdr:rowOff>266700</xdr:rowOff>
    </xdr:to>
    <xdr:pic>
      <xdr:nvPicPr>
        <xdr:cNvPr id="8" name="Picture 563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665470" y="3895725"/>
          <a:ext cx="4000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14</xdr:row>
      <xdr:rowOff>28575</xdr:rowOff>
    </xdr:from>
    <xdr:to>
      <xdr:col>18</xdr:col>
      <xdr:colOff>457835</xdr:colOff>
      <xdr:row>14</xdr:row>
      <xdr:rowOff>285750</xdr:rowOff>
    </xdr:to>
    <xdr:pic>
      <xdr:nvPicPr>
        <xdr:cNvPr id="9" name="Picture 10883"/>
        <xdr:cNvPicPr>
          <a:picLocks noChangeAspect="1"/>
        </xdr:cNvPicPr>
      </xdr:nvPicPr>
      <xdr:blipFill>
        <a:blip xmlns:r="http://schemas.openxmlformats.org/officeDocument/2006/relationships" r:embed="rId8"/>
        <a:srcRect t="-256" b="-256"/>
        <a:stretch>
          <a:fillRect/>
        </a:stretch>
      </xdr:blipFill>
      <xdr:spPr>
        <a:xfrm>
          <a:off x="5674995" y="2343150"/>
          <a:ext cx="36258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13</xdr:row>
      <xdr:rowOff>0</xdr:rowOff>
    </xdr:from>
    <xdr:to>
      <xdr:col>18</xdr:col>
      <xdr:colOff>495300</xdr:colOff>
      <xdr:row>13</xdr:row>
      <xdr:rowOff>0</xdr:rowOff>
    </xdr:to>
    <xdr:pic>
      <xdr:nvPicPr>
        <xdr:cNvPr id="10" name="Picture 13593"/>
        <xdr:cNvPicPr>
          <a:picLocks noChangeAspect="1"/>
        </xdr:cNvPicPr>
      </xdr:nvPicPr>
      <xdr:blipFill>
        <a:blip xmlns:r="http://schemas.openxmlformats.org/officeDocument/2006/relationships" r:embed="rId9"/>
        <a:srcRect t="-317" b="-317"/>
        <a:stretch>
          <a:fillRect/>
        </a:stretch>
      </xdr:blipFill>
      <xdr:spPr>
        <a:xfrm rot="5400000">
          <a:off x="5879465" y="1814195"/>
          <a:ext cx="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12</xdr:row>
      <xdr:rowOff>0</xdr:rowOff>
    </xdr:from>
    <xdr:to>
      <xdr:col>18</xdr:col>
      <xdr:colOff>314325</xdr:colOff>
      <xdr:row>12</xdr:row>
      <xdr:rowOff>19050</xdr:rowOff>
    </xdr:to>
    <xdr:pic>
      <xdr:nvPicPr>
        <xdr:cNvPr id="11" name="Picture 13591"/>
        <xdr:cNvPicPr>
          <a:picLocks noChangeAspect="1"/>
        </xdr:cNvPicPr>
      </xdr:nvPicPr>
      <xdr:blipFill>
        <a:blip xmlns:r="http://schemas.openxmlformats.org/officeDocument/2006/relationships" r:embed="rId1"/>
        <a:srcRect t="-243" b="-243"/>
        <a:stretch>
          <a:fillRect/>
        </a:stretch>
      </xdr:blipFill>
      <xdr:spPr>
        <a:xfrm>
          <a:off x="5703570" y="1704975"/>
          <a:ext cx="190500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228600</xdr:colOff>
      <xdr:row>9</xdr:row>
      <xdr:rowOff>28575</xdr:rowOff>
    </xdr:from>
    <xdr:to>
      <xdr:col>18</xdr:col>
      <xdr:colOff>410210</xdr:colOff>
      <xdr:row>9</xdr:row>
      <xdr:rowOff>285750</xdr:rowOff>
    </xdr:to>
    <xdr:pic>
      <xdr:nvPicPr>
        <xdr:cNvPr id="12" name="图片 53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808345" y="819150"/>
          <a:ext cx="18161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12</xdr:row>
      <xdr:rowOff>66675</xdr:rowOff>
    </xdr:from>
    <xdr:to>
      <xdr:col>18</xdr:col>
      <xdr:colOff>457200</xdr:colOff>
      <xdr:row>12</xdr:row>
      <xdr:rowOff>266700</xdr:rowOff>
    </xdr:to>
    <xdr:pic>
      <xdr:nvPicPr>
        <xdr:cNvPr id="13" name="图片 53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13095" y="17716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13</xdr:row>
      <xdr:rowOff>66675</xdr:rowOff>
    </xdr:from>
    <xdr:to>
      <xdr:col>18</xdr:col>
      <xdr:colOff>476250</xdr:colOff>
      <xdr:row>13</xdr:row>
      <xdr:rowOff>266700</xdr:rowOff>
    </xdr:to>
    <xdr:pic>
      <xdr:nvPicPr>
        <xdr:cNvPr id="14" name="图片 53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32145" y="20764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18</xdr:col>
      <xdr:colOff>76200</xdr:colOff>
      <xdr:row>14</xdr:row>
      <xdr:rowOff>57150</xdr:rowOff>
    </xdr:from>
    <xdr:to>
      <xdr:col>18</xdr:col>
      <xdr:colOff>409575</xdr:colOff>
      <xdr:row>14</xdr:row>
      <xdr:rowOff>257175</xdr:rowOff>
    </xdr:to>
    <xdr:pic>
      <xdr:nvPicPr>
        <xdr:cNvPr id="2" name="Picture 13592"/>
        <xdr:cNvPicPr>
          <a:picLocks noChangeAspect="1"/>
        </xdr:cNvPicPr>
      </xdr:nvPicPr>
      <xdr:blipFill>
        <a:blip xmlns:r="http://schemas.openxmlformats.org/officeDocument/2006/relationships" r:embed="rId1"/>
        <a:srcRect t="-186" b="-186"/>
        <a:stretch>
          <a:fillRect/>
        </a:stretch>
      </xdr:blipFill>
      <xdr:spPr>
        <a:xfrm>
          <a:off x="5760720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142875</xdr:colOff>
      <xdr:row>19</xdr:row>
      <xdr:rowOff>66675</xdr:rowOff>
    </xdr:from>
    <xdr:to>
      <xdr:col>18</xdr:col>
      <xdr:colOff>389890</xdr:colOff>
      <xdr:row>19</xdr:row>
      <xdr:rowOff>209550</xdr:rowOff>
    </xdr:to>
    <xdr:pic>
      <xdr:nvPicPr>
        <xdr:cNvPr id="3" name="Picture 13597"/>
        <xdr:cNvPicPr>
          <a:picLocks noChangeAspect="1"/>
        </xdr:cNvPicPr>
      </xdr:nvPicPr>
      <xdr:blipFill>
        <a:blip xmlns:r="http://schemas.openxmlformats.org/officeDocument/2006/relationships" r:embed="rId2"/>
        <a:srcRect t="-256" b="-256"/>
        <a:stretch>
          <a:fillRect/>
        </a:stretch>
      </xdr:blipFill>
      <xdr:spPr>
        <a:xfrm>
          <a:off x="5827395" y="3571875"/>
          <a:ext cx="24701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20</xdr:row>
      <xdr:rowOff>47625</xdr:rowOff>
    </xdr:from>
    <xdr:to>
      <xdr:col>18</xdr:col>
      <xdr:colOff>400050</xdr:colOff>
      <xdr:row>20</xdr:row>
      <xdr:rowOff>219075</xdr:rowOff>
    </xdr:to>
    <xdr:pic>
      <xdr:nvPicPr>
        <xdr:cNvPr id="4" name="Picture 13598"/>
        <xdr:cNvPicPr>
          <a:picLocks noChangeAspect="1"/>
        </xdr:cNvPicPr>
      </xdr:nvPicPr>
      <xdr:blipFill>
        <a:blip xmlns:r="http://schemas.openxmlformats.org/officeDocument/2006/relationships" r:embed="rId3"/>
        <a:srcRect t="-285" b="-285"/>
        <a:stretch>
          <a:fillRect/>
        </a:stretch>
      </xdr:blipFill>
      <xdr:spPr>
        <a:xfrm>
          <a:off x="5817870" y="3857625"/>
          <a:ext cx="2667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12</xdr:row>
      <xdr:rowOff>47625</xdr:rowOff>
    </xdr:from>
    <xdr:to>
      <xdr:col>18</xdr:col>
      <xdr:colOff>476250</xdr:colOff>
      <xdr:row>12</xdr:row>
      <xdr:rowOff>266700</xdr:rowOff>
    </xdr:to>
    <xdr:pic>
      <xdr:nvPicPr>
        <xdr:cNvPr id="5" name="Picture 18699" descr="J)5YS357X@ZA`GLO%GGAFF2"/>
        <xdr:cNvPicPr>
          <a:picLocks noChangeAspect="1"/>
        </xdr:cNvPicPr>
      </xdr:nvPicPr>
      <xdr:blipFill>
        <a:blip xmlns:r="http://schemas.openxmlformats.org/officeDocument/2006/relationships" r:embed="rId4"/>
        <a:srcRect t="-6248" b="-6248"/>
        <a:stretch>
          <a:fillRect/>
        </a:stretch>
      </xdr:blipFill>
      <xdr:spPr>
        <a:xfrm>
          <a:off x="5798820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18</xdr:row>
      <xdr:rowOff>47625</xdr:rowOff>
    </xdr:from>
    <xdr:to>
      <xdr:col>18</xdr:col>
      <xdr:colOff>391160</xdr:colOff>
      <xdr:row>18</xdr:row>
      <xdr:rowOff>231140</xdr:rowOff>
    </xdr:to>
    <xdr:pic>
      <xdr:nvPicPr>
        <xdr:cNvPr id="6" name="Picture 10883"/>
        <xdr:cNvPicPr>
          <a:picLocks noChangeAspect="1"/>
        </xdr:cNvPicPr>
      </xdr:nvPicPr>
      <xdr:blipFill>
        <a:blip xmlns:r="http://schemas.openxmlformats.org/officeDocument/2006/relationships" r:embed="rId5"/>
        <a:srcRect t="-256" b="-256"/>
        <a:stretch>
          <a:fillRect/>
        </a:stretch>
      </xdr:blipFill>
      <xdr:spPr>
        <a:xfrm>
          <a:off x="5817870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13</xdr:row>
      <xdr:rowOff>57150</xdr:rowOff>
    </xdr:from>
    <xdr:to>
      <xdr:col>18</xdr:col>
      <xdr:colOff>447040</xdr:colOff>
      <xdr:row>13</xdr:row>
      <xdr:rowOff>220345</xdr:rowOff>
    </xdr:to>
    <xdr:pic>
      <xdr:nvPicPr>
        <xdr:cNvPr id="7" name="Picture 1874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779770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21</xdr:row>
      <xdr:rowOff>28575</xdr:rowOff>
    </xdr:from>
    <xdr:to>
      <xdr:col>18</xdr:col>
      <xdr:colOff>409575</xdr:colOff>
      <xdr:row>21</xdr:row>
      <xdr:rowOff>257175</xdr:rowOff>
    </xdr:to>
    <xdr:pic>
      <xdr:nvPicPr>
        <xdr:cNvPr id="8" name="图片 54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817870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23</xdr:row>
      <xdr:rowOff>28575</xdr:rowOff>
    </xdr:from>
    <xdr:to>
      <xdr:col>18</xdr:col>
      <xdr:colOff>333375</xdr:colOff>
      <xdr:row>23</xdr:row>
      <xdr:rowOff>231140</xdr:rowOff>
    </xdr:to>
    <xdr:pic>
      <xdr:nvPicPr>
        <xdr:cNvPr id="9" name="图片 54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836920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22</xdr:row>
      <xdr:rowOff>38100</xdr:rowOff>
    </xdr:from>
    <xdr:to>
      <xdr:col>18</xdr:col>
      <xdr:colOff>427990</xdr:colOff>
      <xdr:row>22</xdr:row>
      <xdr:rowOff>238125</xdr:rowOff>
    </xdr:to>
    <xdr:pic>
      <xdr:nvPicPr>
        <xdr:cNvPr id="10" name="图片 54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836920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24</xdr:row>
      <xdr:rowOff>28575</xdr:rowOff>
    </xdr:from>
    <xdr:to>
      <xdr:col>18</xdr:col>
      <xdr:colOff>447675</xdr:colOff>
      <xdr:row>24</xdr:row>
      <xdr:rowOff>247650</xdr:rowOff>
    </xdr:to>
    <xdr:pic>
      <xdr:nvPicPr>
        <xdr:cNvPr id="11" name="图片 54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789295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76200</xdr:colOff>
      <xdr:row>9</xdr:row>
      <xdr:rowOff>85725</xdr:rowOff>
    </xdr:from>
    <xdr:to>
      <xdr:col>18</xdr:col>
      <xdr:colOff>504825</xdr:colOff>
      <xdr:row>9</xdr:row>
      <xdr:rowOff>238125</xdr:rowOff>
    </xdr:to>
    <xdr:pic>
      <xdr:nvPicPr>
        <xdr:cNvPr id="12" name="图片 54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760720" y="542925"/>
          <a:ext cx="42862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66675</xdr:colOff>
      <xdr:row>17</xdr:row>
      <xdr:rowOff>38100</xdr:rowOff>
    </xdr:from>
    <xdr:to>
      <xdr:col>18</xdr:col>
      <xdr:colOff>485775</xdr:colOff>
      <xdr:row>17</xdr:row>
      <xdr:rowOff>239395</xdr:rowOff>
    </xdr:to>
    <xdr:pic>
      <xdr:nvPicPr>
        <xdr:cNvPr id="13" name="图片 55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751195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11</xdr:row>
      <xdr:rowOff>66675</xdr:rowOff>
    </xdr:from>
    <xdr:to>
      <xdr:col>18</xdr:col>
      <xdr:colOff>352425</xdr:colOff>
      <xdr:row>11</xdr:row>
      <xdr:rowOff>267970</xdr:rowOff>
    </xdr:to>
    <xdr:pic>
      <xdr:nvPicPr>
        <xdr:cNvPr id="14" name="图片 23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798820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10</xdr:row>
      <xdr:rowOff>66675</xdr:rowOff>
    </xdr:from>
    <xdr:to>
      <xdr:col>18</xdr:col>
      <xdr:colOff>390525</xdr:colOff>
      <xdr:row>10</xdr:row>
      <xdr:rowOff>267970</xdr:rowOff>
    </xdr:to>
    <xdr:pic>
      <xdr:nvPicPr>
        <xdr:cNvPr id="15" name="图片 24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836920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15</xdr:row>
      <xdr:rowOff>38100</xdr:rowOff>
    </xdr:from>
    <xdr:to>
      <xdr:col>18</xdr:col>
      <xdr:colOff>366395</xdr:colOff>
      <xdr:row>15</xdr:row>
      <xdr:rowOff>248920</xdr:rowOff>
    </xdr:to>
    <xdr:pic>
      <xdr:nvPicPr>
        <xdr:cNvPr id="16" name="图片 2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08345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16</xdr:row>
      <xdr:rowOff>47625</xdr:rowOff>
    </xdr:from>
    <xdr:to>
      <xdr:col>18</xdr:col>
      <xdr:colOff>394970</xdr:colOff>
      <xdr:row>16</xdr:row>
      <xdr:rowOff>277495</xdr:rowOff>
    </xdr:to>
    <xdr:pic>
      <xdr:nvPicPr>
        <xdr:cNvPr id="17" name="图片 2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836920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37</xdr:col>
      <xdr:colOff>1006929</xdr:colOff>
      <xdr:row>0</xdr:row>
      <xdr:rowOff>149679</xdr:rowOff>
    </xdr:from>
    <xdr:to>
      <xdr:col>38</xdr:col>
      <xdr:colOff>1269184</xdr:colOff>
      <xdr:row>1</xdr:row>
      <xdr:rowOff>204289</xdr:rowOff>
    </xdr:to>
    <xdr:pic>
      <xdr:nvPicPr>
        <xdr:cNvPr id="2" name="图片 1" descr="捕获00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6285825" y="149225"/>
          <a:ext cx="193865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938803</xdr:colOff>
      <xdr:row>22</xdr:row>
      <xdr:rowOff>658041</xdr:rowOff>
    </xdr:to>
    <xdr:pic>
      <xdr:nvPicPr>
        <xdr:cNvPr id="4" name="图片 3" descr="P60411-160717.jpg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l="13498" r="29444"/>
        <a:stretch>
          <a:fillRect/>
        </a:stretch>
      </xdr:blipFill>
      <xdr:spPr>
        <a:xfrm>
          <a:off x="3181350" y="7971790"/>
          <a:ext cx="734695" cy="588137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24</xdr:row>
      <xdr:rowOff>92809</xdr:rowOff>
    </xdr:from>
    <xdr:to>
      <xdr:col>9</xdr:col>
      <xdr:colOff>993322</xdr:colOff>
      <xdr:row>24</xdr:row>
      <xdr:rowOff>950059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405" y="1500251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6" name="图片 5" descr="P61018-150428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3140710" y="1404112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10</xdr:col>
      <xdr:colOff>0</xdr:colOff>
      <xdr:row>11</xdr:row>
      <xdr:rowOff>802640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96" r="8907" b="8323"/>
        <a:stretch>
          <a:fillRect/>
        </a:stretch>
      </xdr:blipFill>
      <xdr:spPr>
        <a:xfrm>
          <a:off x="2977515" y="4054475"/>
          <a:ext cx="1065530" cy="8026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1033780</xdr:colOff>
      <xdr:row>14</xdr:row>
      <xdr:rowOff>899795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977515" y="6769100"/>
          <a:ext cx="1033780" cy="89979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9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10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>
        <a:xfrm>
          <a:off x="3058795" y="1716532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68033</xdr:colOff>
      <xdr:row>35</xdr:row>
      <xdr:rowOff>149680</xdr:rowOff>
    </xdr:from>
    <xdr:to>
      <xdr:col>9</xdr:col>
      <xdr:colOff>1006563</xdr:colOff>
      <xdr:row>35</xdr:row>
      <xdr:rowOff>848180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t="25308" b="30058"/>
        <a:stretch>
          <a:fillRect/>
        </a:stretch>
      </xdr:blipFill>
      <xdr:spPr>
        <a:xfrm>
          <a:off x="3045460" y="28541345"/>
          <a:ext cx="938530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28</xdr:row>
      <xdr:rowOff>54429</xdr:rowOff>
    </xdr:from>
    <xdr:to>
      <xdr:col>9</xdr:col>
      <xdr:colOff>952046</xdr:colOff>
      <xdr:row>28</xdr:row>
      <xdr:rowOff>774519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13405" y="1891474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29</xdr:row>
      <xdr:rowOff>136071</xdr:rowOff>
    </xdr:from>
    <xdr:to>
      <xdr:col>9</xdr:col>
      <xdr:colOff>939075</xdr:colOff>
      <xdr:row>29</xdr:row>
      <xdr:rowOff>856161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099435" y="1987296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30</xdr:row>
      <xdr:rowOff>190500</xdr:rowOff>
    </xdr:from>
    <xdr:to>
      <xdr:col>9</xdr:col>
      <xdr:colOff>952682</xdr:colOff>
      <xdr:row>30</xdr:row>
      <xdr:rowOff>910590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13405" y="2084197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86422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12</xdr:row>
      <xdr:rowOff>95250</xdr:rowOff>
    </xdr:from>
    <xdr:to>
      <xdr:col>10</xdr:col>
      <xdr:colOff>272</xdr:colOff>
      <xdr:row>12</xdr:row>
      <xdr:rowOff>793750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" t="61072" r="34653" b="5818"/>
        <a:stretch>
          <a:fillRect/>
        </a:stretch>
      </xdr:blipFill>
      <xdr:spPr>
        <a:xfrm>
          <a:off x="3086100" y="5054600"/>
          <a:ext cx="956945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27</xdr:row>
      <xdr:rowOff>163286</xdr:rowOff>
    </xdr:from>
    <xdr:to>
      <xdr:col>10</xdr:col>
      <xdr:colOff>545</xdr:colOff>
      <xdr:row>27</xdr:row>
      <xdr:rowOff>849086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099435" y="18033365"/>
          <a:ext cx="943610" cy="68580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31</xdr:row>
      <xdr:rowOff>100157</xdr:rowOff>
    </xdr:from>
    <xdr:to>
      <xdr:col>10</xdr:col>
      <xdr:colOff>100</xdr:colOff>
      <xdr:row>31</xdr:row>
      <xdr:rowOff>1306022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9260" y="21798280"/>
          <a:ext cx="1205865" cy="9410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32</xdr:row>
      <xdr:rowOff>381001</xdr:rowOff>
    </xdr:from>
    <xdr:to>
      <xdr:col>10</xdr:col>
      <xdr:colOff>0</xdr:colOff>
      <xdr:row>32</xdr:row>
      <xdr:rowOff>381636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2940010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32</xdr:row>
      <xdr:rowOff>285751</xdr:rowOff>
    </xdr:from>
    <xdr:to>
      <xdr:col>10</xdr:col>
      <xdr:colOff>91</xdr:colOff>
      <xdr:row>32</xdr:row>
      <xdr:rowOff>1492251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88310" y="23465790"/>
          <a:ext cx="1206500" cy="902335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33</xdr:row>
      <xdr:rowOff>100157</xdr:rowOff>
    </xdr:from>
    <xdr:to>
      <xdr:col>10</xdr:col>
      <xdr:colOff>100</xdr:colOff>
      <xdr:row>33</xdr:row>
      <xdr:rowOff>1306022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9260" y="25211405"/>
          <a:ext cx="1205865" cy="94107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34</xdr:row>
      <xdr:rowOff>381001</xdr:rowOff>
    </xdr:from>
    <xdr:to>
      <xdr:col>10</xdr:col>
      <xdr:colOff>0</xdr:colOff>
      <xdr:row>34</xdr:row>
      <xdr:rowOff>381636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63531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34</xdr:row>
      <xdr:rowOff>285751</xdr:rowOff>
    </xdr:from>
    <xdr:to>
      <xdr:col>10</xdr:col>
      <xdr:colOff>91</xdr:colOff>
      <xdr:row>34</xdr:row>
      <xdr:rowOff>1492251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88310" y="26878915"/>
          <a:ext cx="1206500" cy="90233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35</xdr:col>
      <xdr:colOff>1006928</xdr:colOff>
      <xdr:row>0</xdr:row>
      <xdr:rowOff>149680</xdr:rowOff>
    </xdr:from>
    <xdr:to>
      <xdr:col>36</xdr:col>
      <xdr:colOff>1405073</xdr:colOff>
      <xdr:row>1</xdr:row>
      <xdr:rowOff>204290</xdr:rowOff>
    </xdr:to>
    <xdr:pic>
      <xdr:nvPicPr>
        <xdr:cNvPr id="2" name="图片 1" descr="捕获00.PN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2278975" y="149225"/>
          <a:ext cx="194373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>
        <a:xfrm>
          <a:off x="3058795" y="1609090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4" name="图片 3" descr="P61018-150428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3140710" y="1404112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10</xdr:row>
      <xdr:rowOff>775606</xdr:rowOff>
    </xdr:from>
    <xdr:to>
      <xdr:col>10</xdr:col>
      <xdr:colOff>0</xdr:colOff>
      <xdr:row>11</xdr:row>
      <xdr:rowOff>775606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985" r="58056"/>
        <a:stretch>
          <a:fillRect/>
        </a:stretch>
      </xdr:blipFill>
      <xdr:spPr>
        <a:xfrm>
          <a:off x="2977515" y="4048760"/>
          <a:ext cx="1065530" cy="78105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12</xdr:row>
      <xdr:rowOff>0</xdr:rowOff>
    </xdr:from>
    <xdr:to>
      <xdr:col>10</xdr:col>
      <xdr:colOff>10160</xdr:colOff>
      <xdr:row>12</xdr:row>
      <xdr:rowOff>815975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73213" r="48967"/>
        <a:stretch>
          <a:fillRect/>
        </a:stretch>
      </xdr:blipFill>
      <xdr:spPr>
        <a:xfrm>
          <a:off x="2977515" y="4959350"/>
          <a:ext cx="1075690" cy="8159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10</xdr:col>
      <xdr:colOff>0</xdr:colOff>
      <xdr:row>14</xdr:row>
      <xdr:rowOff>952500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977515" y="6769100"/>
          <a:ext cx="106553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176896</xdr:colOff>
      <xdr:row>23</xdr:row>
      <xdr:rowOff>966106</xdr:rowOff>
    </xdr:from>
    <xdr:to>
      <xdr:col>10</xdr:col>
      <xdr:colOff>366</xdr:colOff>
      <xdr:row>24</xdr:row>
      <xdr:rowOff>884191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045" y="14885035"/>
          <a:ext cx="889000" cy="908685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931183</xdr:colOff>
      <xdr:row>22</xdr:row>
      <xdr:rowOff>598351</xdr:rowOff>
    </xdr:to>
    <xdr:pic>
      <xdr:nvPicPr>
        <xdr:cNvPr id="9" name="图片 8" descr="P60411-160717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3498" r="29444"/>
        <a:stretch>
          <a:fillRect/>
        </a:stretch>
      </xdr:blipFill>
      <xdr:spPr>
        <a:xfrm>
          <a:off x="3181350" y="7971790"/>
          <a:ext cx="727075" cy="582168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7515" y="5864225"/>
          <a:ext cx="106553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36</xdr:row>
      <xdr:rowOff>272144</xdr:rowOff>
    </xdr:from>
    <xdr:to>
      <xdr:col>9</xdr:col>
      <xdr:colOff>1020806</xdr:colOff>
      <xdr:row>36</xdr:row>
      <xdr:rowOff>942069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t="25308" b="30058"/>
        <a:stretch>
          <a:fillRect/>
        </a:stretch>
      </xdr:blipFill>
      <xdr:spPr>
        <a:xfrm>
          <a:off x="3058795" y="28402280"/>
          <a:ext cx="939165" cy="6699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27</xdr:row>
      <xdr:rowOff>81643</xdr:rowOff>
    </xdr:from>
    <xdr:to>
      <xdr:col>9</xdr:col>
      <xdr:colOff>979260</xdr:colOff>
      <xdr:row>27</xdr:row>
      <xdr:rowOff>801733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40710" y="1786763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29</xdr:row>
      <xdr:rowOff>81643</xdr:rowOff>
    </xdr:from>
    <xdr:to>
      <xdr:col>9</xdr:col>
      <xdr:colOff>993503</xdr:colOff>
      <xdr:row>29</xdr:row>
      <xdr:rowOff>801733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54045" y="1965833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0</xdr:rowOff>
    </xdr:from>
    <xdr:to>
      <xdr:col>9</xdr:col>
      <xdr:colOff>979260</xdr:colOff>
      <xdr:row>29</xdr:row>
      <xdr:rowOff>720090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40710" y="1957705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15" name="图片 9" descr="写字标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l="22929" t="36169" r="23712" b="32411"/>
        <a:stretch>
          <a:fillRect/>
        </a:stretch>
      </xdr:blipFill>
      <xdr:spPr>
        <a:xfrm>
          <a:off x="3058795" y="16090900"/>
          <a:ext cx="98425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136072</xdr:colOff>
      <xdr:row>28</xdr:row>
      <xdr:rowOff>190500</xdr:rowOff>
    </xdr:from>
    <xdr:to>
      <xdr:col>9</xdr:col>
      <xdr:colOff>952682</xdr:colOff>
      <xdr:row>28</xdr:row>
      <xdr:rowOff>872490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113405" y="18853150"/>
          <a:ext cx="816610" cy="68199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26</xdr:row>
      <xdr:rowOff>244928</xdr:rowOff>
    </xdr:from>
    <xdr:to>
      <xdr:col>9</xdr:col>
      <xdr:colOff>1021715</xdr:colOff>
      <xdr:row>26</xdr:row>
      <xdr:rowOff>897073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2"/>
        <a:srcRect l="9554" t="26145" r="27596" b="33631"/>
        <a:stretch>
          <a:fillRect/>
        </a:stretch>
      </xdr:blipFill>
      <xdr:spPr>
        <a:xfrm>
          <a:off x="2977515" y="17040225"/>
          <a:ext cx="1021715" cy="652145"/>
        </a:xfrm>
        <a:prstGeom prst="rect">
          <a:avLst/>
        </a:prstGeom>
      </xdr:spPr>
    </xdr:pic>
    <xdr:clientData/>
  </xdr:twoCellAnchor>
  <xdr:twoCellAnchor editAs="oneCell">
    <xdr:from>
      <xdr:col>9</xdr:col>
      <xdr:colOff>140693</xdr:colOff>
      <xdr:row>35</xdr:row>
      <xdr:rowOff>59377</xdr:rowOff>
    </xdr:from>
    <xdr:to>
      <xdr:col>9</xdr:col>
      <xdr:colOff>968733</xdr:colOff>
      <xdr:row>35</xdr:row>
      <xdr:rowOff>929327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96895" y="26915110"/>
          <a:ext cx="869950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121227</xdr:colOff>
      <xdr:row>34</xdr:row>
      <xdr:rowOff>86591</xdr:rowOff>
    </xdr:from>
    <xdr:to>
      <xdr:col>9</xdr:col>
      <xdr:colOff>949267</xdr:colOff>
      <xdr:row>35</xdr:row>
      <xdr:rowOff>3406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06395" y="25817830"/>
          <a:ext cx="121221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124559</xdr:colOff>
      <xdr:row>30</xdr:row>
      <xdr:rowOff>100158</xdr:rowOff>
    </xdr:from>
    <xdr:to>
      <xdr:col>9</xdr:col>
      <xdr:colOff>1006574</xdr:colOff>
      <xdr:row>30</xdr:row>
      <xdr:rowOff>1088853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48635" y="20644485"/>
          <a:ext cx="988695" cy="882015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31</xdr:row>
      <xdr:rowOff>381001</xdr:rowOff>
    </xdr:from>
    <xdr:to>
      <xdr:col>10</xdr:col>
      <xdr:colOff>0</xdr:colOff>
      <xdr:row>31</xdr:row>
      <xdr:rowOff>381636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16414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31</xdr:row>
      <xdr:rowOff>81644</xdr:rowOff>
    </xdr:from>
    <xdr:to>
      <xdr:col>10</xdr:col>
      <xdr:colOff>181</xdr:colOff>
      <xdr:row>31</xdr:row>
      <xdr:rowOff>1102089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67685" y="21856700"/>
          <a:ext cx="1020445" cy="929640"/>
        </a:xfrm>
        <a:prstGeom prst="rect">
          <a:avLst/>
        </a:prstGeom>
      </xdr:spPr>
    </xdr:pic>
    <xdr:clientData/>
  </xdr:twoCellAnchor>
  <xdr:twoCellAnchor editAs="oneCell">
    <xdr:from>
      <xdr:col>9</xdr:col>
      <xdr:colOff>192596</xdr:colOff>
      <xdr:row>32</xdr:row>
      <xdr:rowOff>72944</xdr:rowOff>
    </xdr:from>
    <xdr:to>
      <xdr:col>9</xdr:col>
      <xdr:colOff>1020636</xdr:colOff>
      <xdr:row>32</xdr:row>
      <xdr:rowOff>1047669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96260" y="23247350"/>
          <a:ext cx="97472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33</xdr:row>
      <xdr:rowOff>381001</xdr:rowOff>
    </xdr:from>
    <xdr:to>
      <xdr:col>10</xdr:col>
      <xdr:colOff>0</xdr:colOff>
      <xdr:row>33</xdr:row>
      <xdr:rowOff>381636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573145" y="24117935"/>
          <a:ext cx="635" cy="93853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33</xdr:row>
      <xdr:rowOff>108860</xdr:rowOff>
    </xdr:from>
    <xdr:to>
      <xdr:col>9</xdr:col>
      <xdr:colOff>979624</xdr:colOff>
      <xdr:row>33</xdr:row>
      <xdr:rowOff>1048025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19755" y="24417020"/>
          <a:ext cx="939165" cy="73469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WT/&#26032;&#39033;&#30446;/J6L/&#29579;&#20896;&#23431;/&#19968;&#27773;J6L&#25252;&#38754;BOM&#26356;&#26032;-20230626/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2.&#45824;&#50808;&#44277;&#47928;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&#24179;&#21488;&#21270;/&#35843;&#35282;&#22120;/2.&#45824;&#50808;&#44277;&#47928;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/03-&#24037;&#33402;&#31867;/12.&#26032;&#39033;&#30446;/&#37325;&#27773;TX&#31995;&#21015;/T5%202021.1.30/2.&#45824;&#50808;&#44277;&#47928;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/01-BOM&#31867;/04-&#24037;&#33402;BOM/06-&#25104;&#26412;&#26680;&#31639;/DZ15221519970/2.&#45824;&#50808;&#44277;&#47928;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z/Desktop/&#20215;&#20540;&#24037;&#31243;/&#25253;&#20215;&#34920;&#26679;-&#25913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/WT/&#26032;&#39033;&#30446;/J6L/&#26446;&#19990;&#26032;/&#35299;&#25918;J6L&#33258;&#21368;&#36710;EBOM-20220620.xlsx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6085;&#24120;&#24037;&#20316;\&#25104;&#26412;&#31867;\&#20135;&#21697;&#25104;&#26412;\&#37325;&#28857;%20%20&#25104;&#26412;&#35780;&#23457;\J6L&#24231;&#26885;\J6G2023.5.19\&#35299;&#25918;J6L&amp;J6G&#65288;&#26059;&#36716;&#21103;&#39550;&#65289;MBOM20230530.xlsx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&#35299;&#25918;J6L&#39550;&#39542;&#21592;&#24231;&#26885;MBOM2023051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Barwertberechnung (3)"/>
      <sheetName val="Vorbereitende Eingaben (Teil 1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>
        <row r="53">
          <cell r="AB53">
            <v>0.11</v>
          </cell>
        </row>
      </sheetData>
      <sheetData sheetId="40"/>
      <sheetData sheetId="41"/>
      <sheetData sheetId="42"/>
      <sheetData sheetId="43"/>
      <sheetData sheetId="44"/>
      <sheetData sheetId="45"/>
      <sheetData sheetId="46"/>
      <sheetData sheetId="47" refreshError="1"/>
      <sheetData sheetId="48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/>
      <sheetData sheetId="1" refreshError="1"/>
      <sheetData sheetId="2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>
        <row r="4">
          <cell r="B4" t="str">
            <v>VARCHAR2</v>
          </cell>
          <cell r="C4" t="str">
            <v>NUMBER</v>
          </cell>
          <cell r="D4" t="str">
            <v>VARCHAR2</v>
          </cell>
          <cell r="E4" t="str">
            <v>VARCHAR2</v>
          </cell>
          <cell r="F4" t="str">
            <v>VARCHAR2</v>
          </cell>
          <cell r="G4" t="str">
            <v>NUMBER</v>
          </cell>
          <cell r="H4" t="str">
            <v>VARCHAR2</v>
          </cell>
          <cell r="I4" t="str">
            <v>VARCHAR2</v>
          </cell>
          <cell r="J4" t="str">
            <v>VARCHAR2</v>
          </cell>
          <cell r="K4" t="str">
            <v>VARCHAR2</v>
          </cell>
          <cell r="L4" t="str">
            <v>DATE</v>
          </cell>
          <cell r="M4" t="str">
            <v>NUMBER</v>
          </cell>
          <cell r="N4" t="str">
            <v>DATE</v>
          </cell>
          <cell r="O4" t="str">
            <v>NUMBER</v>
          </cell>
          <cell r="P4" t="str">
            <v>NUMBER</v>
          </cell>
          <cell r="Q4" t="str">
            <v>NUMBER</v>
          </cell>
          <cell r="R4" t="str">
            <v>NUMBER</v>
          </cell>
          <cell r="S4" t="str">
            <v>NUMBER</v>
          </cell>
          <cell r="T4" t="str">
            <v>NUMBER</v>
          </cell>
          <cell r="U4" t="str">
            <v>NUMBER</v>
          </cell>
          <cell r="V4" t="str">
            <v>NUMBER</v>
          </cell>
          <cell r="W4" t="str">
            <v>NUMBER</v>
          </cell>
          <cell r="X4" t="str">
            <v>DATE</v>
          </cell>
          <cell r="Y4" t="str">
            <v>DATE</v>
          </cell>
          <cell r="Z4" t="str">
            <v>VARCHAR2</v>
          </cell>
          <cell r="AA4" t="str">
            <v>NUMBER</v>
          </cell>
          <cell r="AB4" t="str">
            <v>NUMBER</v>
          </cell>
          <cell r="AC4" t="str">
            <v>VARCHAR2</v>
          </cell>
          <cell r="AD4" t="str">
            <v>VARCHAR2</v>
          </cell>
          <cell r="AE4" t="str">
            <v>NUMBER</v>
          </cell>
          <cell r="AF4" t="str">
            <v>VARCHAR2</v>
          </cell>
          <cell r="AG4" t="str">
            <v>VARCHAR2</v>
          </cell>
          <cell r="AH4" t="str">
            <v>VARCHAR2</v>
          </cell>
          <cell r="AI4" t="str">
            <v>NUMBER</v>
          </cell>
          <cell r="AJ4" t="str">
            <v>NUMBER</v>
          </cell>
          <cell r="AK4" t="str">
            <v>VARCHAR2</v>
          </cell>
          <cell r="AL4" t="str">
            <v>NUMBER</v>
          </cell>
          <cell r="AM4" t="str">
            <v>NUMBER</v>
          </cell>
          <cell r="AN4" t="str">
            <v>NUMBER</v>
          </cell>
        </row>
        <row r="5">
          <cell r="B5">
            <v>39</v>
          </cell>
        </row>
        <row r="6">
          <cell r="B6" t="str">
            <v>F VW 02 37469</v>
          </cell>
          <cell r="C6">
            <v>1</v>
          </cell>
          <cell r="D6" t="str">
            <v>ZSB Stellelement</v>
          </cell>
          <cell r="E6" t="str">
            <v>ASS throttle control element</v>
          </cell>
          <cell r="F6" t="str">
            <v xml:space="preserve"> 1Z0 810 773</v>
          </cell>
          <cell r="G6">
            <v>1</v>
          </cell>
          <cell r="H6" t="str">
            <v>Winkler/Sack</v>
          </cell>
          <cell r="I6">
            <v>332</v>
          </cell>
          <cell r="J6" t="str">
            <v>Delau</v>
          </cell>
          <cell r="K6" t="str">
            <v>B?r</v>
          </cell>
          <cell r="L6">
            <v>38018</v>
          </cell>
          <cell r="M6">
            <v>7</v>
          </cell>
          <cell r="N6">
            <v>37459</v>
          </cell>
          <cell r="O6">
            <v>2</v>
          </cell>
          <cell r="T6">
            <v>0</v>
          </cell>
          <cell r="W6">
            <v>0.1</v>
          </cell>
          <cell r="X6">
            <v>37558</v>
          </cell>
          <cell r="Y6">
            <v>37561</v>
          </cell>
          <cell r="Z6" t="str">
            <v>EUR</v>
          </cell>
          <cell r="AA6">
            <v>201000</v>
          </cell>
          <cell r="AB6">
            <v>201000</v>
          </cell>
          <cell r="AD6" t="str">
            <v>E</v>
          </cell>
          <cell r="AG6" t="str">
            <v>Octavia NF Limousine, ..</v>
          </cell>
          <cell r="AH6" t="str">
            <v>s. Zeichnung</v>
          </cell>
          <cell r="AI6">
            <v>500</v>
          </cell>
          <cell r="AJ6">
            <v>184857.142857142</v>
          </cell>
          <cell r="AM6">
            <v>1</v>
          </cell>
          <cell r="AN6">
            <v>0</v>
          </cell>
        </row>
        <row r="7">
          <cell r="B7" t="str">
            <v>F VW 02 37469</v>
          </cell>
          <cell r="C7">
            <v>2</v>
          </cell>
          <cell r="D7" t="str">
            <v>ZSB Stellelement</v>
          </cell>
          <cell r="E7" t="str">
            <v>ASS throttle control element</v>
          </cell>
          <cell r="F7" t="str">
            <v xml:space="preserve"> 3C5 810 773</v>
          </cell>
          <cell r="G7">
            <v>1</v>
          </cell>
          <cell r="H7" t="str">
            <v>Winkler/Sack</v>
          </cell>
          <cell r="I7">
            <v>332</v>
          </cell>
          <cell r="J7" t="str">
            <v>Delau</v>
          </cell>
          <cell r="K7" t="str">
            <v>B?r</v>
          </cell>
          <cell r="L7">
            <v>38261</v>
          </cell>
          <cell r="M7">
            <v>7</v>
          </cell>
          <cell r="N7">
            <v>37459</v>
          </cell>
          <cell r="O7">
            <v>2.0699999999999998</v>
          </cell>
          <cell r="Q7">
            <v>2.0299999999999998</v>
          </cell>
          <cell r="S7">
            <v>0</v>
          </cell>
          <cell r="T7">
            <v>0</v>
          </cell>
          <cell r="W7">
            <v>0.105</v>
          </cell>
          <cell r="X7">
            <v>37558</v>
          </cell>
          <cell r="Y7">
            <v>37561</v>
          </cell>
          <cell r="Z7" t="str">
            <v>EUR</v>
          </cell>
          <cell r="AA7">
            <v>284700</v>
          </cell>
          <cell r="AB7">
            <v>284700</v>
          </cell>
          <cell r="AD7" t="str">
            <v>E</v>
          </cell>
          <cell r="AG7" t="str">
            <v>Passat (B6) Limousine</v>
          </cell>
          <cell r="AH7" t="str">
            <v>s. Zeichnung</v>
          </cell>
          <cell r="AI7">
            <v>500</v>
          </cell>
          <cell r="AJ7">
            <v>232200</v>
          </cell>
          <cell r="AM7">
            <v>1</v>
          </cell>
          <cell r="AN7">
            <v>0</v>
          </cell>
        </row>
        <row r="8">
          <cell r="B8" t="str">
            <v>F VW 02 37469</v>
          </cell>
          <cell r="C8">
            <v>3</v>
          </cell>
          <cell r="D8" t="str">
            <v>ZSB Stellelement</v>
          </cell>
          <cell r="E8" t="str">
            <v>ASS throttle control element</v>
          </cell>
          <cell r="F8" t="str">
            <v xml:space="preserve"> 3C9 810 773</v>
          </cell>
          <cell r="G8">
            <v>1</v>
          </cell>
          <cell r="H8" t="str">
            <v>Winkler/Sack</v>
          </cell>
          <cell r="I8">
            <v>332</v>
          </cell>
          <cell r="J8" t="str">
            <v>Delau</v>
          </cell>
          <cell r="K8" t="str">
            <v>B?r</v>
          </cell>
          <cell r="L8">
            <v>38443</v>
          </cell>
          <cell r="M8">
            <v>7</v>
          </cell>
          <cell r="N8">
            <v>37326</v>
          </cell>
          <cell r="O8">
            <v>2.0699999999999998</v>
          </cell>
          <cell r="Q8">
            <v>2.0299999999999998</v>
          </cell>
          <cell r="S8">
            <v>0</v>
          </cell>
          <cell r="T8">
            <v>0</v>
          </cell>
          <cell r="W8">
            <v>0.105</v>
          </cell>
          <cell r="X8">
            <v>37558</v>
          </cell>
          <cell r="Y8">
            <v>37561</v>
          </cell>
          <cell r="Z8" t="str">
            <v>EUR</v>
          </cell>
          <cell r="AA8">
            <v>216300</v>
          </cell>
          <cell r="AB8">
            <v>216300</v>
          </cell>
          <cell r="AD8" t="str">
            <v>E</v>
          </cell>
          <cell r="AG8" t="str">
            <v>Passat (B6) Variant</v>
          </cell>
          <cell r="AH8" t="str">
            <v>s. Zeichnung</v>
          </cell>
          <cell r="AI8">
            <v>500</v>
          </cell>
          <cell r="AJ8">
            <v>165257.142857142</v>
          </cell>
          <cell r="AM8">
            <v>1</v>
          </cell>
          <cell r="AN8">
            <v>0</v>
          </cell>
        </row>
        <row r="9">
          <cell r="B9" t="str">
            <v>F VW 02 37469</v>
          </cell>
          <cell r="C9">
            <v>4</v>
          </cell>
          <cell r="D9" t="str">
            <v>ZSB Stellelement</v>
          </cell>
          <cell r="E9" t="str">
            <v>ASS throttle control element</v>
          </cell>
          <cell r="F9" t="str">
            <v xml:space="preserve"> 1K5 810 773</v>
          </cell>
          <cell r="G9">
            <v>1</v>
          </cell>
          <cell r="H9" t="str">
            <v>Winkler/Sack</v>
          </cell>
          <cell r="I9">
            <v>332</v>
          </cell>
          <cell r="J9" t="str">
            <v>Delau</v>
          </cell>
          <cell r="K9" t="str">
            <v>B?r</v>
          </cell>
          <cell r="L9">
            <v>38292</v>
          </cell>
          <cell r="M9">
            <v>7</v>
          </cell>
          <cell r="N9">
            <v>37326</v>
          </cell>
          <cell r="O9">
            <v>2.15</v>
          </cell>
          <cell r="T9">
            <v>40000</v>
          </cell>
          <cell r="W9">
            <v>0.105</v>
          </cell>
          <cell r="X9">
            <v>37558</v>
          </cell>
          <cell r="Y9">
            <v>37561</v>
          </cell>
          <cell r="Z9" t="str">
            <v>EUR</v>
          </cell>
          <cell r="AA9">
            <v>217000</v>
          </cell>
          <cell r="AB9">
            <v>217000</v>
          </cell>
          <cell r="AD9" t="str">
            <v>E</v>
          </cell>
          <cell r="AG9" t="str">
            <v>Nachfolger Jetta</v>
          </cell>
          <cell r="AH9" t="str">
            <v>s. Zeichnung</v>
          </cell>
          <cell r="AI9">
            <v>500</v>
          </cell>
          <cell r="AJ9">
            <v>189857.142857142</v>
          </cell>
          <cell r="AM9">
            <v>1</v>
          </cell>
          <cell r="AN9">
            <v>0</v>
          </cell>
        </row>
        <row r="10">
          <cell r="B10" t="str">
            <v>F VW 02 37469</v>
          </cell>
          <cell r="C10">
            <v>5</v>
          </cell>
          <cell r="D10" t="str">
            <v>ZSB Stellelement</v>
          </cell>
          <cell r="E10" t="str">
            <v>ASS throttle control element</v>
          </cell>
          <cell r="F10" t="str">
            <v xml:space="preserve"> 5M0 810 773</v>
          </cell>
          <cell r="G10">
            <v>1</v>
          </cell>
          <cell r="H10" t="str">
            <v>Winkler/Sack</v>
          </cell>
          <cell r="I10">
            <v>332</v>
          </cell>
          <cell r="J10" t="str">
            <v>Delau</v>
          </cell>
          <cell r="K10" t="str">
            <v>B?r</v>
          </cell>
          <cell r="L10">
            <v>38292</v>
          </cell>
          <cell r="M10">
            <v>7</v>
          </cell>
          <cell r="N10">
            <v>37326</v>
          </cell>
          <cell r="O10">
            <v>2.0699999999999998</v>
          </cell>
          <cell r="Q10">
            <v>2.0299999999999998</v>
          </cell>
          <cell r="S10">
            <v>0</v>
          </cell>
          <cell r="T10">
            <v>0</v>
          </cell>
          <cell r="W10">
            <v>0.105</v>
          </cell>
          <cell r="X10">
            <v>37558</v>
          </cell>
          <cell r="Y10">
            <v>37561</v>
          </cell>
          <cell r="Z10" t="str">
            <v>EUR</v>
          </cell>
          <cell r="AA10">
            <v>328700</v>
          </cell>
          <cell r="AB10">
            <v>328700</v>
          </cell>
          <cell r="AD10" t="str">
            <v>E</v>
          </cell>
          <cell r="AG10" t="str">
            <v>Golf Plus</v>
          </cell>
          <cell r="AH10" t="str">
            <v>s. Zeichnung</v>
          </cell>
          <cell r="AI10">
            <v>500</v>
          </cell>
          <cell r="AJ10">
            <v>273885.71428571403</v>
          </cell>
          <cell r="AM10">
            <v>1</v>
          </cell>
          <cell r="AN10">
            <v>0</v>
          </cell>
        </row>
        <row r="14">
          <cell r="B14" t="str">
            <v>NUMBER</v>
          </cell>
          <cell r="C14" t="str">
            <v>VARCHAR2</v>
          </cell>
          <cell r="D14" t="str">
            <v>NUMBER</v>
          </cell>
          <cell r="E14" t="str">
            <v>NUMBER</v>
          </cell>
          <cell r="F14" t="str">
            <v>NUMBER</v>
          </cell>
          <cell r="G14" t="str">
            <v>NUMBER</v>
          </cell>
          <cell r="H14" t="str">
            <v>VARCHAR2</v>
          </cell>
          <cell r="I14" t="str">
            <v>DATE</v>
          </cell>
          <cell r="J14" t="str">
            <v>VARCHAR2</v>
          </cell>
          <cell r="K14" t="str">
            <v>NUMBER</v>
          </cell>
          <cell r="L14" t="str">
            <v>VARCHAR2</v>
          </cell>
        </row>
        <row r="15">
          <cell r="B15">
            <v>11</v>
          </cell>
        </row>
        <row r="16">
          <cell r="B16">
            <v>1</v>
          </cell>
          <cell r="C16">
            <v>31</v>
          </cell>
          <cell r="D16">
            <v>261</v>
          </cell>
          <cell r="E16">
            <v>2.14</v>
          </cell>
          <cell r="F16">
            <v>2.14</v>
          </cell>
          <cell r="G16">
            <v>121000</v>
          </cell>
          <cell r="H16" t="str">
            <v>MLADA BOLESLAV</v>
          </cell>
          <cell r="I16">
            <v>38018</v>
          </cell>
          <cell r="J16" t="str">
            <v>Pardubice</v>
          </cell>
          <cell r="L16" t="str">
            <v>VW</v>
          </cell>
        </row>
        <row r="17">
          <cell r="B17">
            <v>1</v>
          </cell>
          <cell r="C17">
            <v>31</v>
          </cell>
          <cell r="D17">
            <v>6231</v>
          </cell>
          <cell r="E17">
            <v>1.8</v>
          </cell>
          <cell r="F17">
            <v>1.8047</v>
          </cell>
          <cell r="G17">
            <v>121000</v>
          </cell>
          <cell r="H17" t="str">
            <v>MLADA BOLESLAV</v>
          </cell>
          <cell r="I17">
            <v>38018</v>
          </cell>
          <cell r="J17" t="str">
            <v>Bremen</v>
          </cell>
          <cell r="L17" t="str">
            <v>VW</v>
          </cell>
        </row>
        <row r="18">
          <cell r="B18">
            <v>1</v>
          </cell>
          <cell r="C18">
            <v>31</v>
          </cell>
          <cell r="D18">
            <v>20505</v>
          </cell>
          <cell r="E18">
            <v>1.8</v>
          </cell>
          <cell r="F18">
            <v>1.8089</v>
          </cell>
          <cell r="G18">
            <v>121000</v>
          </cell>
          <cell r="H18" t="str">
            <v>MLADA BOLESLAV</v>
          </cell>
          <cell r="I18">
            <v>38018</v>
          </cell>
          <cell r="J18" t="str">
            <v>Osimo</v>
          </cell>
          <cell r="L18" t="str">
            <v>VW</v>
          </cell>
        </row>
        <row r="19">
          <cell r="B19">
            <v>1</v>
          </cell>
          <cell r="C19">
            <v>32</v>
          </cell>
          <cell r="D19">
            <v>261</v>
          </cell>
          <cell r="E19">
            <v>2.14</v>
          </cell>
          <cell r="F19">
            <v>2.14</v>
          </cell>
          <cell r="G19">
            <v>80000</v>
          </cell>
          <cell r="H19" t="str">
            <v>VRCHLABI</v>
          </cell>
          <cell r="I19">
            <v>38018</v>
          </cell>
          <cell r="J19" t="str">
            <v>Pardubice</v>
          </cell>
          <cell r="L19" t="str">
            <v>VW</v>
          </cell>
        </row>
        <row r="20">
          <cell r="B20">
            <v>1</v>
          </cell>
          <cell r="C20">
            <v>32</v>
          </cell>
          <cell r="D20">
            <v>6231</v>
          </cell>
          <cell r="E20">
            <v>1.8</v>
          </cell>
          <cell r="F20">
            <v>1.8048999999999999</v>
          </cell>
          <cell r="G20">
            <v>80000</v>
          </cell>
          <cell r="H20" t="str">
            <v>VRCHLABI</v>
          </cell>
          <cell r="I20">
            <v>38018</v>
          </cell>
          <cell r="J20" t="str">
            <v>Bremen</v>
          </cell>
          <cell r="L20" t="str">
            <v>VW</v>
          </cell>
        </row>
        <row r="21">
          <cell r="B21">
            <v>1</v>
          </cell>
          <cell r="C21">
            <v>32</v>
          </cell>
          <cell r="D21">
            <v>20505</v>
          </cell>
          <cell r="E21">
            <v>1.8</v>
          </cell>
          <cell r="F21">
            <v>1.8089</v>
          </cell>
          <cell r="G21">
            <v>80000</v>
          </cell>
          <cell r="H21" t="str">
            <v>VRCHLABI</v>
          </cell>
          <cell r="I21">
            <v>38018</v>
          </cell>
          <cell r="J21" t="str">
            <v>Osimo</v>
          </cell>
          <cell r="L21" t="str">
            <v>VW</v>
          </cell>
        </row>
        <row r="22">
          <cell r="B22">
            <v>2</v>
          </cell>
          <cell r="C22">
            <v>15</v>
          </cell>
          <cell r="D22">
            <v>261</v>
          </cell>
          <cell r="E22">
            <v>2.66</v>
          </cell>
          <cell r="F22">
            <v>3.66</v>
          </cell>
          <cell r="G22">
            <v>66200</v>
          </cell>
          <cell r="H22" t="str">
            <v>EMDEN</v>
          </cell>
          <cell r="I22">
            <v>38261</v>
          </cell>
          <cell r="J22" t="str">
            <v>Deutschland</v>
          </cell>
          <cell r="L22" t="str">
            <v>VW</v>
          </cell>
        </row>
        <row r="23">
          <cell r="B23">
            <v>2</v>
          </cell>
          <cell r="C23">
            <v>15</v>
          </cell>
          <cell r="D23">
            <v>6231</v>
          </cell>
          <cell r="E23">
            <v>2.0499999999999998</v>
          </cell>
          <cell r="F23">
            <v>2.052</v>
          </cell>
          <cell r="G23">
            <v>66200</v>
          </cell>
          <cell r="H23" t="str">
            <v>EMDEN</v>
          </cell>
          <cell r="I23">
            <v>38261</v>
          </cell>
          <cell r="J23" t="str">
            <v>Bremen</v>
          </cell>
          <cell r="L23" t="str">
            <v>VW</v>
          </cell>
        </row>
        <row r="24">
          <cell r="B24">
            <v>2</v>
          </cell>
          <cell r="C24">
            <v>15</v>
          </cell>
          <cell r="D24">
            <v>20505</v>
          </cell>
          <cell r="E24">
            <v>2.0299999999999998</v>
          </cell>
          <cell r="F24">
            <v>2.0413000000000001</v>
          </cell>
          <cell r="G24">
            <v>66200</v>
          </cell>
          <cell r="H24" t="str">
            <v>EMDEN</v>
          </cell>
          <cell r="I24">
            <v>38261</v>
          </cell>
          <cell r="J24" t="str">
            <v>Osimo</v>
          </cell>
          <cell r="L24" t="str">
            <v>VW</v>
          </cell>
        </row>
        <row r="25">
          <cell r="B25">
            <v>2</v>
          </cell>
          <cell r="C25">
            <v>28</v>
          </cell>
          <cell r="D25">
            <v>261</v>
          </cell>
          <cell r="E25">
            <v>2.66</v>
          </cell>
          <cell r="F25">
            <v>3.66</v>
          </cell>
          <cell r="G25">
            <v>218500</v>
          </cell>
          <cell r="H25" t="str">
            <v>MOSEL</v>
          </cell>
          <cell r="I25">
            <v>38261</v>
          </cell>
          <cell r="J25" t="str">
            <v>Deutschland</v>
          </cell>
          <cell r="L25" t="str">
            <v>VW</v>
          </cell>
        </row>
        <row r="26">
          <cell r="B26">
            <v>2</v>
          </cell>
          <cell r="C26">
            <v>28</v>
          </cell>
          <cell r="D26">
            <v>6231</v>
          </cell>
          <cell r="E26">
            <v>2.0499999999999998</v>
          </cell>
          <cell r="F26">
            <v>2.0539999999999998</v>
          </cell>
          <cell r="G26">
            <v>218500</v>
          </cell>
          <cell r="H26" t="str">
            <v>MOSEL</v>
          </cell>
          <cell r="I26">
            <v>38261</v>
          </cell>
          <cell r="J26" t="str">
            <v>Bremen</v>
          </cell>
          <cell r="L26" t="str">
            <v>VW</v>
          </cell>
        </row>
        <row r="27">
          <cell r="B27">
            <v>2</v>
          </cell>
          <cell r="C27">
            <v>28</v>
          </cell>
          <cell r="D27">
            <v>20505</v>
          </cell>
          <cell r="E27">
            <v>2.0299999999999998</v>
          </cell>
          <cell r="F27">
            <v>2.0381</v>
          </cell>
          <cell r="G27">
            <v>218500</v>
          </cell>
          <cell r="H27" t="str">
            <v>MOSEL</v>
          </cell>
          <cell r="I27">
            <v>38261</v>
          </cell>
          <cell r="J27" t="str">
            <v>Osimo</v>
          </cell>
          <cell r="L27" t="str">
            <v>VW</v>
          </cell>
        </row>
        <row r="28">
          <cell r="B28">
            <v>3</v>
          </cell>
          <cell r="C28">
            <v>15</v>
          </cell>
          <cell r="D28">
            <v>261</v>
          </cell>
          <cell r="E28">
            <v>2.66</v>
          </cell>
          <cell r="F28">
            <v>3.66</v>
          </cell>
          <cell r="G28">
            <v>216300</v>
          </cell>
          <cell r="H28" t="str">
            <v>EMDEN</v>
          </cell>
          <cell r="I28">
            <v>38443</v>
          </cell>
          <cell r="J28" t="str">
            <v>Deutschland</v>
          </cell>
          <cell r="L28" t="str">
            <v>VW</v>
          </cell>
        </row>
        <row r="29">
          <cell r="B29">
            <v>3</v>
          </cell>
          <cell r="C29">
            <v>15</v>
          </cell>
          <cell r="D29">
            <v>6231</v>
          </cell>
          <cell r="E29">
            <v>2.0499999999999998</v>
          </cell>
          <cell r="F29">
            <v>2.052</v>
          </cell>
          <cell r="G29">
            <v>216300</v>
          </cell>
          <cell r="H29" t="str">
            <v>EMDEN</v>
          </cell>
          <cell r="I29">
            <v>38443</v>
          </cell>
          <cell r="J29" t="str">
            <v>Bremen</v>
          </cell>
          <cell r="L29" t="str">
            <v>VW</v>
          </cell>
        </row>
        <row r="30">
          <cell r="B30">
            <v>3</v>
          </cell>
          <cell r="C30">
            <v>15</v>
          </cell>
          <cell r="D30">
            <v>20505</v>
          </cell>
          <cell r="E30">
            <v>2.0299999999999998</v>
          </cell>
          <cell r="F30">
            <v>2.0413000000000001</v>
          </cell>
          <cell r="G30">
            <v>216300</v>
          </cell>
          <cell r="H30" t="str">
            <v>EMDEN</v>
          </cell>
          <cell r="I30">
            <v>38443</v>
          </cell>
          <cell r="J30" t="str">
            <v>Osimo</v>
          </cell>
          <cell r="L30" t="str">
            <v>VW</v>
          </cell>
        </row>
        <row r="31">
          <cell r="B31">
            <v>4</v>
          </cell>
          <cell r="C31">
            <v>66</v>
          </cell>
          <cell r="D31">
            <v>261</v>
          </cell>
          <cell r="E31">
            <v>2.66</v>
          </cell>
          <cell r="F31">
            <v>2.66</v>
          </cell>
          <cell r="G31">
            <v>217000</v>
          </cell>
          <cell r="H31" t="str">
            <v>PUEBLA</v>
          </cell>
          <cell r="I31">
            <v>38292</v>
          </cell>
          <cell r="J31" t="str">
            <v>Pardubice</v>
          </cell>
          <cell r="L31" t="str">
            <v>VW</v>
          </cell>
        </row>
        <row r="32">
          <cell r="B32">
            <v>4</v>
          </cell>
          <cell r="C32">
            <v>66</v>
          </cell>
          <cell r="D32">
            <v>6231</v>
          </cell>
          <cell r="E32">
            <v>2.3313999999999999</v>
          </cell>
          <cell r="F32">
            <v>2.3521000000000001</v>
          </cell>
          <cell r="G32">
            <v>217000</v>
          </cell>
          <cell r="H32" t="str">
            <v>PUEBLA</v>
          </cell>
          <cell r="I32">
            <v>38292</v>
          </cell>
          <cell r="J32" t="str">
            <v>Guadalajara</v>
          </cell>
          <cell r="L32" t="str">
            <v>VW</v>
          </cell>
        </row>
        <row r="33">
          <cell r="B33">
            <v>4</v>
          </cell>
          <cell r="C33">
            <v>66</v>
          </cell>
          <cell r="D33">
            <v>20505</v>
          </cell>
          <cell r="E33">
            <v>2.0299999999999998</v>
          </cell>
          <cell r="F33">
            <v>2.17</v>
          </cell>
          <cell r="G33">
            <v>217000</v>
          </cell>
          <cell r="H33" t="str">
            <v>PUEBLA</v>
          </cell>
          <cell r="I33">
            <v>38292</v>
          </cell>
          <cell r="J33" t="str">
            <v>Osimo</v>
          </cell>
          <cell r="L33" t="str">
            <v>VW</v>
          </cell>
        </row>
        <row r="34">
          <cell r="B34">
            <v>5</v>
          </cell>
          <cell r="C34">
            <v>11</v>
          </cell>
          <cell r="D34">
            <v>261</v>
          </cell>
          <cell r="E34">
            <v>2.66</v>
          </cell>
          <cell r="F34">
            <v>3.66</v>
          </cell>
          <cell r="G34">
            <v>328700</v>
          </cell>
          <cell r="H34" t="str">
            <v>WOLFSBURG</v>
          </cell>
          <cell r="I34">
            <v>38322</v>
          </cell>
          <cell r="J34" t="str">
            <v>Deutschland</v>
          </cell>
          <cell r="L34" t="str">
            <v>VW</v>
          </cell>
        </row>
        <row r="35">
          <cell r="B35">
            <v>5</v>
          </cell>
          <cell r="C35">
            <v>11</v>
          </cell>
          <cell r="D35">
            <v>6231</v>
          </cell>
          <cell r="E35">
            <v>2.0299999999999998</v>
          </cell>
          <cell r="F35">
            <v>2.0323000000000002</v>
          </cell>
          <cell r="G35">
            <v>328700</v>
          </cell>
          <cell r="H35" t="str">
            <v>WOLFSBURG</v>
          </cell>
          <cell r="I35">
            <v>38322</v>
          </cell>
          <cell r="J35" t="str">
            <v>Bremen</v>
          </cell>
          <cell r="L35" t="str">
            <v>VW</v>
          </cell>
        </row>
        <row r="36">
          <cell r="B36">
            <v>5</v>
          </cell>
          <cell r="C36">
            <v>11</v>
          </cell>
          <cell r="D36">
            <v>20505</v>
          </cell>
          <cell r="E36">
            <v>2.0299999999999998</v>
          </cell>
          <cell r="F36">
            <v>2.04</v>
          </cell>
          <cell r="G36">
            <v>328700</v>
          </cell>
          <cell r="H36" t="str">
            <v>WOLFSBURG</v>
          </cell>
          <cell r="I36">
            <v>38322</v>
          </cell>
          <cell r="J36" t="str">
            <v>Osimo</v>
          </cell>
          <cell r="L36" t="str">
            <v>VW</v>
          </cell>
        </row>
        <row r="40">
          <cell r="B40" t="str">
            <v>NUMBER</v>
          </cell>
          <cell r="C40" t="str">
            <v>VARCHAR2</v>
          </cell>
          <cell r="D40" t="str">
            <v>VARCHAR2</v>
          </cell>
          <cell r="E40" t="str">
            <v>NUMBER</v>
          </cell>
        </row>
        <row r="41">
          <cell r="B41">
            <v>4</v>
          </cell>
        </row>
        <row r="42">
          <cell r="B42">
            <v>1</v>
          </cell>
          <cell r="C42">
            <v>31</v>
          </cell>
          <cell r="D42" t="str">
            <v>MLADA BOLESLAV</v>
          </cell>
          <cell r="E42">
            <v>121000</v>
          </cell>
        </row>
        <row r="43">
          <cell r="B43">
            <v>1</v>
          </cell>
          <cell r="C43">
            <v>32</v>
          </cell>
          <cell r="D43" t="str">
            <v>VRCHLABI</v>
          </cell>
          <cell r="E43">
            <v>80000</v>
          </cell>
        </row>
        <row r="44">
          <cell r="B44">
            <v>2</v>
          </cell>
          <cell r="C44">
            <v>15</v>
          </cell>
          <cell r="D44" t="str">
            <v>EMDEN</v>
          </cell>
          <cell r="E44">
            <v>66200</v>
          </cell>
        </row>
        <row r="45">
          <cell r="B45">
            <v>2</v>
          </cell>
          <cell r="C45">
            <v>28</v>
          </cell>
          <cell r="D45" t="str">
            <v>MOSEL</v>
          </cell>
          <cell r="E45">
            <v>218500</v>
          </cell>
        </row>
        <row r="46">
          <cell r="B46">
            <v>3</v>
          </cell>
          <cell r="C46">
            <v>15</v>
          </cell>
          <cell r="D46" t="str">
            <v>EMDEN</v>
          </cell>
          <cell r="E46">
            <v>216300</v>
          </cell>
        </row>
        <row r="47">
          <cell r="B47">
            <v>4</v>
          </cell>
          <cell r="C47">
            <v>66</v>
          </cell>
          <cell r="D47" t="str">
            <v>PUEBLA</v>
          </cell>
          <cell r="E47">
            <v>217000</v>
          </cell>
        </row>
        <row r="48">
          <cell r="B48">
            <v>5</v>
          </cell>
          <cell r="C48">
            <v>11</v>
          </cell>
          <cell r="D48" t="str">
            <v>WOLFSBURG</v>
          </cell>
          <cell r="E48">
            <v>328700</v>
          </cell>
        </row>
        <row r="52">
          <cell r="B52" t="str">
            <v>VARCHAR2</v>
          </cell>
          <cell r="C52" t="str">
            <v>NUMBER</v>
          </cell>
          <cell r="D52" t="str">
            <v>NUMBER</v>
          </cell>
        </row>
        <row r="53">
          <cell r="B53">
            <v>3</v>
          </cell>
        </row>
        <row r="54">
          <cell r="B54" t="str">
            <v>F VW 02 37469</v>
          </cell>
          <cell r="C54">
            <v>1</v>
          </cell>
          <cell r="D54">
            <v>0</v>
          </cell>
        </row>
        <row r="55">
          <cell r="B55" t="str">
            <v>F VW 02 37469</v>
          </cell>
          <cell r="C55">
            <v>2</v>
          </cell>
          <cell r="D55">
            <v>0</v>
          </cell>
        </row>
        <row r="56">
          <cell r="B56" t="str">
            <v>F VW 02 37469</v>
          </cell>
          <cell r="C56">
            <v>3</v>
          </cell>
          <cell r="D56">
            <v>0</v>
          </cell>
        </row>
        <row r="57">
          <cell r="B57" t="str">
            <v>F VW 02 37469</v>
          </cell>
          <cell r="C57">
            <v>4</v>
          </cell>
          <cell r="D57">
            <v>0</v>
          </cell>
        </row>
        <row r="58">
          <cell r="B58" t="str">
            <v>F VW 02 37469</v>
          </cell>
          <cell r="C58">
            <v>5</v>
          </cell>
          <cell r="D58">
            <v>0</v>
          </cell>
        </row>
        <row r="62">
          <cell r="B62" t="str">
            <v>NUMBER</v>
          </cell>
          <cell r="C62" t="str">
            <v>NUMBER</v>
          </cell>
          <cell r="D62" t="str">
            <v>VARCHAR2</v>
          </cell>
        </row>
        <row r="63">
          <cell r="B63">
            <v>3</v>
          </cell>
        </row>
        <row r="64">
          <cell r="B64">
            <v>1</v>
          </cell>
          <cell r="C64">
            <v>20505</v>
          </cell>
          <cell r="D64" t="str">
            <v>CEBI Deutschland Vertriebs-GmbH</v>
          </cell>
        </row>
        <row r="65">
          <cell r="B65">
            <v>1</v>
          </cell>
          <cell r="C65">
            <v>6231</v>
          </cell>
          <cell r="D65" t="str">
            <v>Hella KG Hueck &amp; Co.</v>
          </cell>
        </row>
        <row r="66">
          <cell r="B66">
            <v>1</v>
          </cell>
          <cell r="C66">
            <v>261</v>
          </cell>
          <cell r="D66" t="str">
            <v>Kiekert AG</v>
          </cell>
        </row>
        <row r="67">
          <cell r="B67">
            <v>1</v>
          </cell>
          <cell r="C67">
            <v>5083</v>
          </cell>
          <cell r="D67" t="str">
            <v>SO.GE.MI. Spa</v>
          </cell>
        </row>
        <row r="68">
          <cell r="B68">
            <v>2</v>
          </cell>
          <cell r="C68">
            <v>20505</v>
          </cell>
          <cell r="D68" t="str">
            <v>CEBI Deutschland Vertriebs-GmbH</v>
          </cell>
        </row>
        <row r="69">
          <cell r="B69">
            <v>2</v>
          </cell>
          <cell r="C69">
            <v>6231</v>
          </cell>
          <cell r="D69" t="str">
            <v>Hella KG Hueck &amp; Co.</v>
          </cell>
        </row>
        <row r="70">
          <cell r="B70">
            <v>2</v>
          </cell>
          <cell r="C70">
            <v>261</v>
          </cell>
          <cell r="D70" t="str">
            <v>Kiekert AG</v>
          </cell>
        </row>
        <row r="71">
          <cell r="B71">
            <v>2</v>
          </cell>
          <cell r="C71">
            <v>5083</v>
          </cell>
          <cell r="D71" t="str">
            <v>SO.GE.MI. Spa</v>
          </cell>
        </row>
        <row r="72">
          <cell r="B72">
            <v>3</v>
          </cell>
          <cell r="C72">
            <v>20505</v>
          </cell>
          <cell r="D72" t="str">
            <v>CEBI Deutschland Vertriebs-GmbH</v>
          </cell>
        </row>
        <row r="73">
          <cell r="B73">
            <v>3</v>
          </cell>
          <cell r="C73">
            <v>6231</v>
          </cell>
          <cell r="D73" t="str">
            <v>Hella KG Hueck &amp; Co.</v>
          </cell>
        </row>
        <row r="74">
          <cell r="B74">
            <v>3</v>
          </cell>
          <cell r="C74">
            <v>261</v>
          </cell>
          <cell r="D74" t="str">
            <v>Kiekert AG</v>
          </cell>
        </row>
        <row r="75">
          <cell r="B75">
            <v>3</v>
          </cell>
          <cell r="C75">
            <v>5083</v>
          </cell>
          <cell r="D75" t="str">
            <v>SO.GE.MI. Spa</v>
          </cell>
        </row>
        <row r="76">
          <cell r="B76">
            <v>4</v>
          </cell>
          <cell r="C76">
            <v>20505</v>
          </cell>
          <cell r="D76" t="str">
            <v>CEBI Deutschland Vertriebs-GmbH</v>
          </cell>
        </row>
        <row r="77">
          <cell r="B77">
            <v>4</v>
          </cell>
          <cell r="C77">
            <v>6231</v>
          </cell>
          <cell r="D77" t="str">
            <v>Hella KG Hueck &amp; Co.</v>
          </cell>
        </row>
        <row r="78">
          <cell r="B78">
            <v>4</v>
          </cell>
          <cell r="C78">
            <v>261</v>
          </cell>
          <cell r="D78" t="str">
            <v>Kiekert AG</v>
          </cell>
        </row>
        <row r="79">
          <cell r="B79">
            <v>4</v>
          </cell>
          <cell r="C79">
            <v>5083</v>
          </cell>
          <cell r="D79" t="str">
            <v>SO.GE.MI. Spa</v>
          </cell>
        </row>
        <row r="80">
          <cell r="B80">
            <v>5</v>
          </cell>
          <cell r="C80">
            <v>20505</v>
          </cell>
          <cell r="D80" t="str">
            <v>CEBI Deutschland Vertriebs-GmbH</v>
          </cell>
        </row>
        <row r="81">
          <cell r="B81">
            <v>5</v>
          </cell>
          <cell r="C81">
            <v>6231</v>
          </cell>
          <cell r="D81" t="str">
            <v>Hella KG Hueck &amp; Co.</v>
          </cell>
        </row>
        <row r="82">
          <cell r="B82">
            <v>5</v>
          </cell>
          <cell r="C82">
            <v>261</v>
          </cell>
          <cell r="D82" t="str">
            <v>Kiekert AG</v>
          </cell>
        </row>
        <row r="83">
          <cell r="B83">
            <v>5</v>
          </cell>
          <cell r="C83">
            <v>5083</v>
          </cell>
          <cell r="D83" t="str">
            <v>SO.GE.MI. Spa</v>
          </cell>
        </row>
        <row r="87">
          <cell r="B87" t="str">
            <v>NUMBER</v>
          </cell>
          <cell r="C87" t="str">
            <v>NUMBER</v>
          </cell>
          <cell r="D87" t="str">
            <v>NUMBER</v>
          </cell>
          <cell r="E87" t="str">
            <v>NUMBER</v>
          </cell>
          <cell r="F87" t="str">
            <v>VARCHAR2</v>
          </cell>
        </row>
        <row r="88">
          <cell r="B88">
            <v>5</v>
          </cell>
        </row>
        <row r="89">
          <cell r="B89">
            <v>1</v>
          </cell>
          <cell r="C89">
            <v>261</v>
          </cell>
          <cell r="D89">
            <v>2.14</v>
          </cell>
          <cell r="E89">
            <v>2.14</v>
          </cell>
          <cell r="F89" t="str">
            <v>VW</v>
          </cell>
        </row>
        <row r="90">
          <cell r="B90">
            <v>1</v>
          </cell>
          <cell r="C90">
            <v>5083</v>
          </cell>
          <cell r="F90" t="str">
            <v>IT</v>
          </cell>
        </row>
        <row r="91">
          <cell r="B91">
            <v>1</v>
          </cell>
          <cell r="C91">
            <v>6231</v>
          </cell>
          <cell r="D91">
            <v>1.8</v>
          </cell>
          <cell r="E91">
            <v>1.80477960199004</v>
          </cell>
          <cell r="F91" t="str">
            <v>VW</v>
          </cell>
        </row>
        <row r="92">
          <cell r="B92">
            <v>1</v>
          </cell>
          <cell r="C92">
            <v>20505</v>
          </cell>
          <cell r="D92">
            <v>1.8</v>
          </cell>
          <cell r="E92">
            <v>1.8089</v>
          </cell>
          <cell r="F92" t="str">
            <v>VW</v>
          </cell>
        </row>
        <row r="93">
          <cell r="B93">
            <v>2</v>
          </cell>
          <cell r="C93">
            <v>261</v>
          </cell>
          <cell r="D93">
            <v>2.66</v>
          </cell>
          <cell r="E93">
            <v>3.66</v>
          </cell>
          <cell r="F93" t="str">
            <v>VW</v>
          </cell>
        </row>
        <row r="94">
          <cell r="B94">
            <v>2</v>
          </cell>
          <cell r="C94">
            <v>5083</v>
          </cell>
          <cell r="F94" t="str">
            <v>IT</v>
          </cell>
        </row>
        <row r="95">
          <cell r="B95">
            <v>2</v>
          </cell>
          <cell r="C95">
            <v>6231</v>
          </cell>
          <cell r="D95">
            <v>2.0499999999999998</v>
          </cell>
          <cell r="E95">
            <v>2.0535349490691899</v>
          </cell>
          <cell r="F95" t="str">
            <v>VW</v>
          </cell>
        </row>
        <row r="96">
          <cell r="B96">
            <v>2</v>
          </cell>
          <cell r="C96">
            <v>20505</v>
          </cell>
          <cell r="D96">
            <v>2.0299999999999998</v>
          </cell>
          <cell r="E96">
            <v>2.0388440814892799</v>
          </cell>
          <cell r="F96" t="str">
            <v>VW</v>
          </cell>
        </row>
        <row r="97">
          <cell r="B97">
            <v>3</v>
          </cell>
          <cell r="C97">
            <v>261</v>
          </cell>
          <cell r="D97">
            <v>2.66</v>
          </cell>
          <cell r="E97">
            <v>3.66</v>
          </cell>
          <cell r="F97" t="str">
            <v>VW</v>
          </cell>
        </row>
        <row r="98">
          <cell r="B98">
            <v>3</v>
          </cell>
          <cell r="C98">
            <v>5083</v>
          </cell>
          <cell r="F98" t="str">
            <v>IT</v>
          </cell>
        </row>
        <row r="99">
          <cell r="B99">
            <v>3</v>
          </cell>
          <cell r="C99">
            <v>6231</v>
          </cell>
          <cell r="D99">
            <v>2.0499999999999998</v>
          </cell>
          <cell r="E99">
            <v>2.052</v>
          </cell>
          <cell r="F99" t="str">
            <v>VW</v>
          </cell>
        </row>
        <row r="100">
          <cell r="B100">
            <v>3</v>
          </cell>
          <cell r="C100">
            <v>20505</v>
          </cell>
          <cell r="D100">
            <v>2.0299999999999998</v>
          </cell>
          <cell r="E100">
            <v>2.0413000000000001</v>
          </cell>
          <cell r="F100" t="str">
            <v>VW</v>
          </cell>
        </row>
        <row r="101">
          <cell r="B101">
            <v>4</v>
          </cell>
          <cell r="C101">
            <v>261</v>
          </cell>
          <cell r="D101">
            <v>2.66</v>
          </cell>
          <cell r="E101">
            <v>2.66</v>
          </cell>
          <cell r="F101" t="str">
            <v>VW</v>
          </cell>
        </row>
        <row r="102">
          <cell r="B102">
            <v>4</v>
          </cell>
          <cell r="C102">
            <v>5083</v>
          </cell>
          <cell r="F102" t="str">
            <v>IT</v>
          </cell>
        </row>
        <row r="103">
          <cell r="B103">
            <v>4</v>
          </cell>
          <cell r="C103">
            <v>6231</v>
          </cell>
          <cell r="D103">
            <v>2.3313999999999999</v>
          </cell>
          <cell r="E103">
            <v>2.3521000000000001</v>
          </cell>
          <cell r="F103" t="str">
            <v>VW</v>
          </cell>
        </row>
        <row r="104">
          <cell r="B104">
            <v>4</v>
          </cell>
          <cell r="C104">
            <v>20505</v>
          </cell>
          <cell r="D104">
            <v>2.0299999999999998</v>
          </cell>
          <cell r="E104">
            <v>2.17</v>
          </cell>
          <cell r="F104" t="str">
            <v>VW</v>
          </cell>
        </row>
        <row r="105">
          <cell r="B105">
            <v>5</v>
          </cell>
          <cell r="C105">
            <v>261</v>
          </cell>
          <cell r="D105">
            <v>2.66</v>
          </cell>
          <cell r="E105">
            <v>3.66</v>
          </cell>
          <cell r="F105" t="str">
            <v>VW</v>
          </cell>
        </row>
        <row r="106">
          <cell r="B106">
            <v>5</v>
          </cell>
          <cell r="C106">
            <v>5083</v>
          </cell>
          <cell r="F106" t="str">
            <v>IT</v>
          </cell>
        </row>
        <row r="107">
          <cell r="B107">
            <v>5</v>
          </cell>
          <cell r="C107">
            <v>6231</v>
          </cell>
          <cell r="D107">
            <v>2.0299999999999998</v>
          </cell>
          <cell r="E107">
            <v>2.0323000000000002</v>
          </cell>
          <cell r="F107" t="str">
            <v>VW</v>
          </cell>
        </row>
        <row r="108">
          <cell r="B108">
            <v>5</v>
          </cell>
          <cell r="C108">
            <v>20505</v>
          </cell>
          <cell r="D108">
            <v>2.0299999999999998</v>
          </cell>
          <cell r="E108">
            <v>2.04</v>
          </cell>
          <cell r="F108" t="str">
            <v>VW</v>
          </cell>
        </row>
        <row r="112">
          <cell r="B112" t="str">
            <v>NUMBER</v>
          </cell>
          <cell r="C112" t="str">
            <v>NUMBER</v>
          </cell>
          <cell r="D112" t="str">
            <v>NUMBER</v>
          </cell>
          <cell r="E112" t="str">
            <v>NUMBER</v>
          </cell>
        </row>
        <row r="113">
          <cell r="B113">
            <v>4</v>
          </cell>
        </row>
        <row r="117">
          <cell r="B117" t="str">
            <v>NUMBER</v>
          </cell>
          <cell r="C117" t="str">
            <v>NUMBER</v>
          </cell>
          <cell r="D117" t="str">
            <v>NUMBER</v>
          </cell>
        </row>
        <row r="118">
          <cell r="B118">
            <v>3</v>
          </cell>
        </row>
        <row r="122">
          <cell r="B122" t="str">
            <v>NUMBER</v>
          </cell>
          <cell r="C122" t="str">
            <v>NUMBER</v>
          </cell>
          <cell r="D122" t="str">
            <v>NUMBER</v>
          </cell>
          <cell r="E122" t="str">
            <v>NUMBER</v>
          </cell>
        </row>
        <row r="123">
          <cell r="B123">
            <v>4</v>
          </cell>
        </row>
        <row r="127">
          <cell r="B127" t="str">
            <v>NUMBER</v>
          </cell>
          <cell r="C127" t="str">
            <v>VARCHAR2</v>
          </cell>
          <cell r="D127" t="str">
            <v>VARCHAR2</v>
          </cell>
          <cell r="E127" t="str">
            <v>VARCHAR2</v>
          </cell>
          <cell r="F127" t="str">
            <v>VARCHAR2</v>
          </cell>
          <cell r="G127" t="str">
            <v>NUMBER</v>
          </cell>
          <cell r="H127" t="str">
            <v>NUMBER</v>
          </cell>
          <cell r="I127" t="str">
            <v>NUMBER</v>
          </cell>
          <cell r="J127" t="str">
            <v>NUMBER</v>
          </cell>
          <cell r="K127" t="str">
            <v>VARCHAR2</v>
          </cell>
          <cell r="L127" t="str">
            <v>NUMBER</v>
          </cell>
          <cell r="M127" t="str">
            <v>NUMBER</v>
          </cell>
          <cell r="N127" t="str">
            <v>NUMBER</v>
          </cell>
          <cell r="O127" t="str">
            <v>NUMBER</v>
          </cell>
          <cell r="P127" t="str">
            <v>NUMBER</v>
          </cell>
          <cell r="Q127" t="str">
            <v>VARCHAR2</v>
          </cell>
          <cell r="R127" t="str">
            <v>NUMBER</v>
          </cell>
          <cell r="S127" t="str">
            <v>NUMBER</v>
          </cell>
        </row>
        <row r="128">
          <cell r="B128">
            <v>18</v>
          </cell>
        </row>
        <row r="129">
          <cell r="B129">
            <v>1</v>
          </cell>
          <cell r="C129" t="str">
            <v>Kiekert AG/</v>
          </cell>
          <cell r="D129" t="str">
            <v>-</v>
          </cell>
          <cell r="F129" t="str">
            <v>B</v>
          </cell>
          <cell r="K129" t="str">
            <v>D</v>
          </cell>
          <cell r="L129">
            <v>100</v>
          </cell>
          <cell r="M129">
            <v>2.14</v>
          </cell>
          <cell r="N129">
            <v>2.14</v>
          </cell>
          <cell r="Q129" t="str">
            <v>VW</v>
          </cell>
          <cell r="R129">
            <v>261</v>
          </cell>
        </row>
        <row r="130">
          <cell r="B130">
            <v>1</v>
          </cell>
          <cell r="C130" t="str">
            <v>Hella KG Hueck &amp; Co./Bremen</v>
          </cell>
          <cell r="D130" t="str">
            <v>B</v>
          </cell>
          <cell r="E130" t="str">
            <v>B</v>
          </cell>
          <cell r="F130" t="str">
            <v>-</v>
          </cell>
          <cell r="G130">
            <v>0</v>
          </cell>
          <cell r="K130" t="str">
            <v>D</v>
          </cell>
          <cell r="L130">
            <v>100</v>
          </cell>
          <cell r="M130">
            <v>1.8</v>
          </cell>
          <cell r="N130">
            <v>1.8048</v>
          </cell>
          <cell r="Q130" t="str">
            <v>VW</v>
          </cell>
          <cell r="R130">
            <v>6231</v>
          </cell>
        </row>
        <row r="131">
          <cell r="B131">
            <v>1</v>
          </cell>
          <cell r="C131" t="str">
            <v>CEBI Deutschland Vertriebs-GmbH/Osimo</v>
          </cell>
          <cell r="E131" t="str">
            <v>B</v>
          </cell>
          <cell r="G131">
            <v>0</v>
          </cell>
          <cell r="H131">
            <v>0</v>
          </cell>
          <cell r="I131">
            <v>0</v>
          </cell>
          <cell r="J131">
            <v>0</v>
          </cell>
          <cell r="K131" t="str">
            <v>D</v>
          </cell>
          <cell r="L131">
            <v>100</v>
          </cell>
          <cell r="M131">
            <v>1.8</v>
          </cell>
          <cell r="N131">
            <v>1.8089</v>
          </cell>
          <cell r="Q131" t="str">
            <v>VW</v>
          </cell>
          <cell r="R131">
            <v>20505</v>
          </cell>
          <cell r="S131">
            <v>0</v>
          </cell>
        </row>
        <row r="132">
          <cell r="B132">
            <v>2</v>
          </cell>
          <cell r="C132" t="str">
            <v>Kiekert AG/</v>
          </cell>
          <cell r="D132" t="str">
            <v>-</v>
          </cell>
          <cell r="F132" t="str">
            <v>B</v>
          </cell>
          <cell r="G132">
            <v>65000</v>
          </cell>
          <cell r="K132" t="str">
            <v>D</v>
          </cell>
          <cell r="L132">
            <v>100</v>
          </cell>
          <cell r="M132">
            <v>2.66</v>
          </cell>
          <cell r="N132">
            <v>3.66</v>
          </cell>
          <cell r="Q132" t="str">
            <v>VW</v>
          </cell>
          <cell r="R132">
            <v>261</v>
          </cell>
        </row>
        <row r="133">
          <cell r="B133">
            <v>2</v>
          </cell>
          <cell r="C133" t="str">
            <v>Hella KG Hueck &amp; Co./Bremen</v>
          </cell>
          <cell r="D133" t="str">
            <v>B</v>
          </cell>
          <cell r="E133" t="str">
            <v>B</v>
          </cell>
          <cell r="F133" t="str">
            <v>-</v>
          </cell>
          <cell r="G133">
            <v>7000</v>
          </cell>
          <cell r="K133" t="str">
            <v>D</v>
          </cell>
          <cell r="L133">
            <v>100</v>
          </cell>
          <cell r="M133">
            <v>2.0499999999999998</v>
          </cell>
          <cell r="N133">
            <v>2.0535000000000001</v>
          </cell>
          <cell r="Q133" t="str">
            <v>VW</v>
          </cell>
          <cell r="R133">
            <v>6231</v>
          </cell>
        </row>
        <row r="134">
          <cell r="B134">
            <v>2</v>
          </cell>
          <cell r="C134" t="str">
            <v>CEBI Deutschland Vertriebs-GmbH/Osimo</v>
          </cell>
          <cell r="E134" t="str">
            <v>B</v>
          </cell>
          <cell r="G134">
            <v>0</v>
          </cell>
          <cell r="H134">
            <v>0</v>
          </cell>
          <cell r="I134">
            <v>0</v>
          </cell>
          <cell r="J134">
            <v>0</v>
          </cell>
          <cell r="K134" t="str">
            <v>D</v>
          </cell>
          <cell r="L134">
            <v>100</v>
          </cell>
          <cell r="M134">
            <v>2.0299999999999998</v>
          </cell>
          <cell r="N134">
            <v>2.0388000000000002</v>
          </cell>
          <cell r="Q134" t="str">
            <v>VW</v>
          </cell>
          <cell r="R134">
            <v>20505</v>
          </cell>
          <cell r="S134">
            <v>0</v>
          </cell>
        </row>
        <row r="135">
          <cell r="B135">
            <v>3</v>
          </cell>
          <cell r="C135" t="str">
            <v>Kiekert AG/</v>
          </cell>
          <cell r="D135" t="str">
            <v>-</v>
          </cell>
          <cell r="F135" t="str">
            <v>B</v>
          </cell>
          <cell r="G135">
            <v>0</v>
          </cell>
          <cell r="K135" t="str">
            <v>D</v>
          </cell>
          <cell r="L135">
            <v>100</v>
          </cell>
          <cell r="M135">
            <v>2.66</v>
          </cell>
          <cell r="N135">
            <v>3.66</v>
          </cell>
          <cell r="Q135" t="str">
            <v>VW</v>
          </cell>
          <cell r="R135">
            <v>261</v>
          </cell>
        </row>
        <row r="136">
          <cell r="B136">
            <v>3</v>
          </cell>
          <cell r="C136" t="str">
            <v>Hella KG Hueck &amp; Co./Bremen</v>
          </cell>
          <cell r="D136" t="str">
            <v>B</v>
          </cell>
          <cell r="E136" t="str">
            <v>B</v>
          </cell>
          <cell r="F136" t="str">
            <v>-</v>
          </cell>
          <cell r="G136">
            <v>7000</v>
          </cell>
          <cell r="K136" t="str">
            <v>D</v>
          </cell>
          <cell r="L136">
            <v>100</v>
          </cell>
          <cell r="M136">
            <v>2.0499999999999998</v>
          </cell>
          <cell r="N136">
            <v>2.052</v>
          </cell>
          <cell r="Q136" t="str">
            <v>VW</v>
          </cell>
          <cell r="R136">
            <v>6231</v>
          </cell>
        </row>
        <row r="137">
          <cell r="B137">
            <v>3</v>
          </cell>
          <cell r="C137" t="str">
            <v>CEBI Deutschland Vertriebs-GmbH/Osimo</v>
          </cell>
          <cell r="E137" t="str">
            <v>B</v>
          </cell>
          <cell r="G137">
            <v>0</v>
          </cell>
          <cell r="H137">
            <v>0</v>
          </cell>
          <cell r="I137">
            <v>0</v>
          </cell>
          <cell r="J137">
            <v>0</v>
          </cell>
          <cell r="K137" t="str">
            <v>D</v>
          </cell>
          <cell r="L137">
            <v>100</v>
          </cell>
          <cell r="M137">
            <v>2.0299999999999998</v>
          </cell>
          <cell r="N137">
            <v>2.0413000000000001</v>
          </cell>
          <cell r="Q137" t="str">
            <v>VW</v>
          </cell>
          <cell r="R137">
            <v>20505</v>
          </cell>
          <cell r="S137">
            <v>0</v>
          </cell>
        </row>
        <row r="138">
          <cell r="B138">
            <v>4</v>
          </cell>
          <cell r="C138" t="str">
            <v>Kiekert AG/</v>
          </cell>
          <cell r="D138" t="str">
            <v>-</v>
          </cell>
          <cell r="F138" t="str">
            <v>B</v>
          </cell>
          <cell r="K138" t="str">
            <v>D</v>
          </cell>
          <cell r="L138">
            <v>100</v>
          </cell>
          <cell r="M138">
            <v>2.66</v>
          </cell>
          <cell r="N138">
            <v>2.66</v>
          </cell>
          <cell r="Q138" t="str">
            <v>VW</v>
          </cell>
          <cell r="R138">
            <v>261</v>
          </cell>
        </row>
        <row r="139">
          <cell r="B139">
            <v>4</v>
          </cell>
          <cell r="C139" t="str">
            <v>Hella KG Hueck &amp; Co./</v>
          </cell>
          <cell r="D139" t="str">
            <v>B</v>
          </cell>
          <cell r="E139" t="str">
            <v>B</v>
          </cell>
          <cell r="F139" t="str">
            <v>-</v>
          </cell>
          <cell r="G139">
            <v>0</v>
          </cell>
          <cell r="K139" t="str">
            <v>D</v>
          </cell>
          <cell r="L139">
            <v>100</v>
          </cell>
          <cell r="M139">
            <v>2.3313999999999999</v>
          </cell>
          <cell r="N139">
            <v>2.3521000000000001</v>
          </cell>
          <cell r="Q139" t="str">
            <v>VW</v>
          </cell>
          <cell r="R139">
            <v>6231</v>
          </cell>
        </row>
        <row r="140">
          <cell r="B140">
            <v>4</v>
          </cell>
          <cell r="C140" t="str">
            <v>CEBI Deutschland Vertriebs-GmbH/Osimo</v>
          </cell>
          <cell r="E140" t="str">
            <v>B</v>
          </cell>
          <cell r="G140">
            <v>0</v>
          </cell>
          <cell r="H140">
            <v>0</v>
          </cell>
          <cell r="I140">
            <v>0</v>
          </cell>
          <cell r="J140">
            <v>0</v>
          </cell>
          <cell r="K140" t="str">
            <v>D</v>
          </cell>
          <cell r="L140">
            <v>100</v>
          </cell>
          <cell r="M140">
            <v>2.0299999999999998</v>
          </cell>
          <cell r="N140">
            <v>2.17</v>
          </cell>
          <cell r="Q140" t="str">
            <v>VW</v>
          </cell>
          <cell r="R140">
            <v>20505</v>
          </cell>
          <cell r="S140">
            <v>0</v>
          </cell>
        </row>
        <row r="141">
          <cell r="B141">
            <v>5</v>
          </cell>
          <cell r="C141" t="str">
            <v>Kiekert AG/</v>
          </cell>
          <cell r="D141" t="str">
            <v>-</v>
          </cell>
          <cell r="F141" t="str">
            <v>B</v>
          </cell>
          <cell r="G141">
            <v>0</v>
          </cell>
          <cell r="K141" t="str">
            <v>D</v>
          </cell>
          <cell r="L141">
            <v>100</v>
          </cell>
          <cell r="M141">
            <v>2.66</v>
          </cell>
          <cell r="N141">
            <v>3.66</v>
          </cell>
          <cell r="Q141" t="str">
            <v>VW</v>
          </cell>
          <cell r="R141">
            <v>261</v>
          </cell>
        </row>
        <row r="142">
          <cell r="B142">
            <v>5</v>
          </cell>
          <cell r="C142" t="str">
            <v>Hella KG Hueck &amp; Co./Bremen</v>
          </cell>
          <cell r="D142" t="str">
            <v>B</v>
          </cell>
          <cell r="E142" t="str">
            <v>B</v>
          </cell>
          <cell r="F142" t="str">
            <v>-</v>
          </cell>
          <cell r="G142">
            <v>0</v>
          </cell>
          <cell r="K142" t="str">
            <v>D</v>
          </cell>
          <cell r="L142">
            <v>100</v>
          </cell>
          <cell r="M142">
            <v>2.0299999999999998</v>
          </cell>
          <cell r="N142">
            <v>2.0323000000000002</v>
          </cell>
          <cell r="Q142" t="str">
            <v>VW</v>
          </cell>
          <cell r="R142">
            <v>6231</v>
          </cell>
        </row>
        <row r="143">
          <cell r="B143">
            <v>5</v>
          </cell>
          <cell r="C143" t="str">
            <v>CEBI Deutschland Vertriebs-GmbH/Osimo</v>
          </cell>
          <cell r="E143" t="str">
            <v>B</v>
          </cell>
          <cell r="G143">
            <v>0</v>
          </cell>
          <cell r="H143">
            <v>0</v>
          </cell>
          <cell r="I143">
            <v>0</v>
          </cell>
          <cell r="J143">
            <v>0</v>
          </cell>
          <cell r="K143" t="str">
            <v>D</v>
          </cell>
          <cell r="L143">
            <v>100</v>
          </cell>
          <cell r="M143">
            <v>2.0299999999999998</v>
          </cell>
          <cell r="N143">
            <v>2.04</v>
          </cell>
          <cell r="Q143" t="str">
            <v>VW</v>
          </cell>
          <cell r="R143">
            <v>20505</v>
          </cell>
          <cell r="S143">
            <v>0</v>
          </cell>
        </row>
        <row r="147">
          <cell r="B147" t="str">
            <v>NUMBER</v>
          </cell>
          <cell r="C147" t="str">
            <v>NUMBER</v>
          </cell>
          <cell r="D147" t="str">
            <v>VARCHAR2</v>
          </cell>
          <cell r="E147" t="str">
            <v>NUMBER</v>
          </cell>
          <cell r="F147" t="str">
            <v>NUMBER</v>
          </cell>
          <cell r="G147" t="str">
            <v>NUMBER</v>
          </cell>
          <cell r="H147" t="str">
            <v>NUMBER</v>
          </cell>
          <cell r="I147" t="str">
            <v>NUMBER</v>
          </cell>
          <cell r="J147" t="str">
            <v>NUMBER</v>
          </cell>
          <cell r="K147" t="str">
            <v>NUMBER</v>
          </cell>
          <cell r="L147" t="str">
            <v>NUMBER</v>
          </cell>
          <cell r="M147" t="str">
            <v>NUMBER</v>
          </cell>
          <cell r="N147" t="str">
            <v>NUMBER</v>
          </cell>
          <cell r="O147" t="str">
            <v>NUMBER</v>
          </cell>
          <cell r="P147" t="str">
            <v>NUMBER</v>
          </cell>
          <cell r="Q147" t="str">
            <v>NUMBER</v>
          </cell>
          <cell r="R147" t="str">
            <v>NUMBER</v>
          </cell>
          <cell r="S147" t="str">
            <v>NUMBER</v>
          </cell>
          <cell r="T147" t="str">
            <v>NUMBER</v>
          </cell>
          <cell r="U147" t="str">
            <v>NUMBER</v>
          </cell>
          <cell r="V147" t="str">
            <v>NUMBER</v>
          </cell>
          <cell r="W147" t="str">
            <v>NUMBER</v>
          </cell>
          <cell r="X147" t="str">
            <v>NUMBER</v>
          </cell>
        </row>
        <row r="148">
          <cell r="B148">
            <v>23</v>
          </cell>
        </row>
        <row r="149">
          <cell r="B149">
            <v>1</v>
          </cell>
          <cell r="C149">
            <v>261</v>
          </cell>
          <cell r="D149" t="str">
            <v>Kiekert AG/</v>
          </cell>
          <cell r="E149">
            <v>2005</v>
          </cell>
          <cell r="G149">
            <v>2006</v>
          </cell>
          <cell r="I149">
            <v>2007</v>
          </cell>
          <cell r="K149">
            <v>2008</v>
          </cell>
          <cell r="M149">
            <v>2009</v>
          </cell>
          <cell r="O149">
            <v>2010</v>
          </cell>
          <cell r="Q149">
            <v>2011</v>
          </cell>
          <cell r="S149">
            <v>2012</v>
          </cell>
          <cell r="V149">
            <v>2028493.1288582699</v>
          </cell>
        </row>
        <row r="150">
          <cell r="B150">
            <v>1</v>
          </cell>
          <cell r="C150">
            <v>6231</v>
          </cell>
          <cell r="D150" t="str">
            <v>Hella KG Hueck &amp; Co./Bremen</v>
          </cell>
          <cell r="E150">
            <v>2005</v>
          </cell>
          <cell r="G150">
            <v>2006</v>
          </cell>
          <cell r="H150">
            <v>3</v>
          </cell>
          <cell r="I150">
            <v>2007</v>
          </cell>
          <cell r="J150">
            <v>3</v>
          </cell>
          <cell r="K150">
            <v>2008</v>
          </cell>
          <cell r="L150">
            <v>3</v>
          </cell>
          <cell r="M150">
            <v>2009</v>
          </cell>
          <cell r="O150">
            <v>2010</v>
          </cell>
          <cell r="Q150">
            <v>2011</v>
          </cell>
          <cell r="S150">
            <v>2012</v>
          </cell>
          <cell r="U150">
            <v>0</v>
          </cell>
          <cell r="V150">
            <v>1631993.16838857</v>
          </cell>
        </row>
        <row r="151">
          <cell r="B151">
            <v>1</v>
          </cell>
          <cell r="C151">
            <v>20505</v>
          </cell>
          <cell r="D151" t="str">
            <v>CEBI Deutschland Vertriebs-GmbH/Osimo</v>
          </cell>
          <cell r="E151">
            <v>2005</v>
          </cell>
          <cell r="G151">
            <v>2006</v>
          </cell>
          <cell r="H151">
            <v>3</v>
          </cell>
          <cell r="I151">
            <v>2007</v>
          </cell>
          <cell r="J151">
            <v>3</v>
          </cell>
          <cell r="K151">
            <v>2008</v>
          </cell>
          <cell r="L151">
            <v>3</v>
          </cell>
          <cell r="M151">
            <v>2009</v>
          </cell>
          <cell r="O151">
            <v>2010</v>
          </cell>
          <cell r="Q151">
            <v>2011</v>
          </cell>
          <cell r="S151">
            <v>2012</v>
          </cell>
          <cell r="U151">
            <v>0</v>
          </cell>
          <cell r="V151">
            <v>1635898.86887986</v>
          </cell>
          <cell r="X151">
            <v>0</v>
          </cell>
        </row>
        <row r="152">
          <cell r="B152">
            <v>2</v>
          </cell>
          <cell r="C152">
            <v>261</v>
          </cell>
          <cell r="D152" t="str">
            <v>Kiekert AG/</v>
          </cell>
          <cell r="E152">
            <v>2005</v>
          </cell>
          <cell r="G152">
            <v>2006</v>
          </cell>
          <cell r="I152">
            <v>2007</v>
          </cell>
          <cell r="K152">
            <v>2008</v>
          </cell>
          <cell r="M152">
            <v>2009</v>
          </cell>
          <cell r="O152">
            <v>2010</v>
          </cell>
          <cell r="Q152">
            <v>2011</v>
          </cell>
          <cell r="S152">
            <v>2012</v>
          </cell>
          <cell r="U152">
            <v>65000</v>
          </cell>
          <cell r="V152">
            <v>4311603.7461250899</v>
          </cell>
        </row>
        <row r="153">
          <cell r="B153">
            <v>2</v>
          </cell>
          <cell r="C153">
            <v>6231</v>
          </cell>
          <cell r="D153" t="str">
            <v>Hella KG Hueck &amp; Co./Bremen</v>
          </cell>
          <cell r="E153">
            <v>2005</v>
          </cell>
          <cell r="G153">
            <v>2006</v>
          </cell>
          <cell r="H153">
            <v>2.5</v>
          </cell>
          <cell r="I153">
            <v>2007</v>
          </cell>
          <cell r="J153">
            <v>2.5</v>
          </cell>
          <cell r="K153">
            <v>2008</v>
          </cell>
          <cell r="L153">
            <v>2.5</v>
          </cell>
          <cell r="M153">
            <v>2009</v>
          </cell>
          <cell r="O153">
            <v>2010</v>
          </cell>
          <cell r="Q153">
            <v>2011</v>
          </cell>
          <cell r="S153">
            <v>2012</v>
          </cell>
          <cell r="U153">
            <v>7000</v>
          </cell>
          <cell r="V153">
            <v>2285112.8310230598</v>
          </cell>
        </row>
        <row r="154">
          <cell r="B154">
            <v>2</v>
          </cell>
          <cell r="C154">
            <v>20505</v>
          </cell>
          <cell r="D154" t="str">
            <v>CEBI Deutschland Vertriebs-GmbH/Osimo</v>
          </cell>
          <cell r="E154">
            <v>2005</v>
          </cell>
          <cell r="G154">
            <v>2006</v>
          </cell>
          <cell r="H154">
            <v>3</v>
          </cell>
          <cell r="I154">
            <v>2007</v>
          </cell>
          <cell r="J154">
            <v>3</v>
          </cell>
          <cell r="K154">
            <v>2008</v>
          </cell>
          <cell r="L154">
            <v>3</v>
          </cell>
          <cell r="M154">
            <v>2009</v>
          </cell>
          <cell r="O154">
            <v>2010</v>
          </cell>
          <cell r="Q154">
            <v>2011</v>
          </cell>
          <cell r="S154">
            <v>2012</v>
          </cell>
          <cell r="U154">
            <v>0</v>
          </cell>
          <cell r="V154">
            <v>2241724.98848888</v>
          </cell>
          <cell r="X154">
            <v>0</v>
          </cell>
        </row>
        <row r="155">
          <cell r="B155">
            <v>3</v>
          </cell>
          <cell r="C155">
            <v>261</v>
          </cell>
          <cell r="D155" t="str">
            <v>Kiekert AG/</v>
          </cell>
          <cell r="E155">
            <v>2006</v>
          </cell>
          <cell r="G155">
            <v>2007</v>
          </cell>
          <cell r="I155">
            <v>2008</v>
          </cell>
          <cell r="K155">
            <v>2009</v>
          </cell>
          <cell r="M155">
            <v>2010</v>
          </cell>
          <cell r="O155">
            <v>2011</v>
          </cell>
          <cell r="Q155">
            <v>2012</v>
          </cell>
          <cell r="S155">
            <v>2013</v>
          </cell>
          <cell r="U155">
            <v>0</v>
          </cell>
          <cell r="V155">
            <v>3120436.7680330798</v>
          </cell>
        </row>
        <row r="156">
          <cell r="B156">
            <v>3</v>
          </cell>
          <cell r="C156">
            <v>6231</v>
          </cell>
          <cell r="D156" t="str">
            <v>Hella KG Hueck &amp; Co./Bremen</v>
          </cell>
          <cell r="E156">
            <v>2006</v>
          </cell>
          <cell r="F156">
            <v>2.5</v>
          </cell>
          <cell r="G156">
            <v>2007</v>
          </cell>
          <cell r="H156">
            <v>2.5</v>
          </cell>
          <cell r="I156">
            <v>2008</v>
          </cell>
          <cell r="J156">
            <v>2.5</v>
          </cell>
          <cell r="K156">
            <v>2009</v>
          </cell>
          <cell r="M156">
            <v>2010</v>
          </cell>
          <cell r="O156">
            <v>2011</v>
          </cell>
          <cell r="Q156">
            <v>2012</v>
          </cell>
          <cell r="S156">
            <v>2013</v>
          </cell>
          <cell r="U156">
            <v>7000</v>
          </cell>
          <cell r="V156">
            <v>1668898.99694834</v>
          </cell>
        </row>
        <row r="157">
          <cell r="B157">
            <v>3</v>
          </cell>
          <cell r="C157">
            <v>20505</v>
          </cell>
          <cell r="D157" t="str">
            <v>CEBI Deutschland Vertriebs-GmbH/Osimo</v>
          </cell>
          <cell r="E157">
            <v>2006</v>
          </cell>
          <cell r="G157">
            <v>2007</v>
          </cell>
          <cell r="H157">
            <v>3</v>
          </cell>
          <cell r="I157">
            <v>2008</v>
          </cell>
          <cell r="J157">
            <v>3</v>
          </cell>
          <cell r="K157">
            <v>2009</v>
          </cell>
          <cell r="L157">
            <v>3</v>
          </cell>
          <cell r="M157">
            <v>2010</v>
          </cell>
          <cell r="O157">
            <v>2011</v>
          </cell>
          <cell r="Q157">
            <v>2012</v>
          </cell>
          <cell r="S157">
            <v>2013</v>
          </cell>
          <cell r="U157">
            <v>0</v>
          </cell>
          <cell r="V157">
            <v>1662699.34515836</v>
          </cell>
          <cell r="X157">
            <v>0</v>
          </cell>
        </row>
        <row r="158">
          <cell r="B158">
            <v>4</v>
          </cell>
          <cell r="C158">
            <v>261</v>
          </cell>
          <cell r="D158" t="str">
            <v>Kiekert AG/</v>
          </cell>
          <cell r="E158">
            <v>2005</v>
          </cell>
          <cell r="G158">
            <v>2006</v>
          </cell>
          <cell r="I158">
            <v>2007</v>
          </cell>
          <cell r="K158">
            <v>2008</v>
          </cell>
          <cell r="M158">
            <v>2009</v>
          </cell>
          <cell r="O158">
            <v>2010</v>
          </cell>
          <cell r="Q158">
            <v>2011</v>
          </cell>
          <cell r="S158">
            <v>2012</v>
          </cell>
          <cell r="V158">
            <v>2748963.5813755202</v>
          </cell>
        </row>
        <row r="159">
          <cell r="B159">
            <v>4</v>
          </cell>
          <cell r="C159">
            <v>6231</v>
          </cell>
          <cell r="D159" t="str">
            <v>Hella KG Hueck &amp; Co./</v>
          </cell>
          <cell r="E159">
            <v>2005</v>
          </cell>
          <cell r="G159">
            <v>2006</v>
          </cell>
          <cell r="H159">
            <v>3</v>
          </cell>
          <cell r="I159">
            <v>2007</v>
          </cell>
          <cell r="J159">
            <v>3</v>
          </cell>
          <cell r="K159">
            <v>2008</v>
          </cell>
          <cell r="L159">
            <v>3</v>
          </cell>
          <cell r="M159">
            <v>2009</v>
          </cell>
          <cell r="O159">
            <v>2010</v>
          </cell>
          <cell r="Q159">
            <v>2011</v>
          </cell>
          <cell r="S159">
            <v>2012</v>
          </cell>
          <cell r="U159">
            <v>0</v>
          </cell>
          <cell r="V159">
            <v>2338325.0137416902</v>
          </cell>
        </row>
        <row r="160">
          <cell r="B160">
            <v>4</v>
          </cell>
          <cell r="C160">
            <v>20505</v>
          </cell>
          <cell r="D160" t="str">
            <v>CEBI Deutschland Vertriebs-GmbH/Osimo</v>
          </cell>
          <cell r="E160">
            <v>2005</v>
          </cell>
          <cell r="G160">
            <v>2006</v>
          </cell>
          <cell r="H160">
            <v>3</v>
          </cell>
          <cell r="I160">
            <v>2007</v>
          </cell>
          <cell r="J160">
            <v>3</v>
          </cell>
          <cell r="K160">
            <v>2008</v>
          </cell>
          <cell r="L160">
            <v>3</v>
          </cell>
          <cell r="M160">
            <v>2009</v>
          </cell>
          <cell r="O160">
            <v>2010</v>
          </cell>
          <cell r="Q160">
            <v>2011</v>
          </cell>
          <cell r="S160">
            <v>2012</v>
          </cell>
          <cell r="U160">
            <v>0</v>
          </cell>
          <cell r="V160">
            <v>2162085.3080075202</v>
          </cell>
          <cell r="X160">
            <v>0</v>
          </cell>
        </row>
        <row r="161">
          <cell r="B161">
            <v>5</v>
          </cell>
          <cell r="C161">
            <v>261</v>
          </cell>
          <cell r="D161" t="str">
            <v>Kiekert AG/</v>
          </cell>
          <cell r="E161">
            <v>2005</v>
          </cell>
          <cell r="G161">
            <v>2006</v>
          </cell>
          <cell r="I161">
            <v>2007</v>
          </cell>
          <cell r="K161">
            <v>2008</v>
          </cell>
          <cell r="M161">
            <v>2009</v>
          </cell>
          <cell r="O161">
            <v>2010</v>
          </cell>
          <cell r="Q161">
            <v>2011</v>
          </cell>
          <cell r="S161">
            <v>2012</v>
          </cell>
          <cell r="U161">
            <v>0</v>
          </cell>
          <cell r="V161">
            <v>4973804.1231735898</v>
          </cell>
        </row>
        <row r="162">
          <cell r="B162">
            <v>5</v>
          </cell>
          <cell r="C162">
            <v>6231</v>
          </cell>
          <cell r="D162" t="str">
            <v>Hella KG Hueck &amp; Co./Bremen</v>
          </cell>
          <cell r="E162">
            <v>2005</v>
          </cell>
          <cell r="G162">
            <v>2006</v>
          </cell>
          <cell r="H162">
            <v>3</v>
          </cell>
          <cell r="I162">
            <v>2007</v>
          </cell>
          <cell r="J162">
            <v>3</v>
          </cell>
          <cell r="K162">
            <v>2008</v>
          </cell>
          <cell r="L162">
            <v>3</v>
          </cell>
          <cell r="M162">
            <v>2009</v>
          </cell>
          <cell r="O162">
            <v>2010</v>
          </cell>
          <cell r="Q162">
            <v>2011</v>
          </cell>
          <cell r="S162">
            <v>2012</v>
          </cell>
          <cell r="U162">
            <v>0</v>
          </cell>
          <cell r="V162">
            <v>2618975.4114113101</v>
          </cell>
        </row>
        <row r="163">
          <cell r="B163">
            <v>5</v>
          </cell>
          <cell r="C163">
            <v>20505</v>
          </cell>
          <cell r="D163" t="str">
            <v>CEBI Deutschland Vertriebs-GmbH/Osimo</v>
          </cell>
          <cell r="E163">
            <v>2005</v>
          </cell>
          <cell r="G163">
            <v>2006</v>
          </cell>
          <cell r="H163">
            <v>3</v>
          </cell>
          <cell r="I163">
            <v>2007</v>
          </cell>
          <cell r="J163">
            <v>3</v>
          </cell>
          <cell r="K163">
            <v>2008</v>
          </cell>
          <cell r="L163">
            <v>3</v>
          </cell>
          <cell r="M163">
            <v>2009</v>
          </cell>
          <cell r="O163">
            <v>2010</v>
          </cell>
          <cell r="Q163">
            <v>2011</v>
          </cell>
          <cell r="S163">
            <v>2012</v>
          </cell>
          <cell r="U163">
            <v>0</v>
          </cell>
          <cell r="V163">
            <v>2629439.4255502201</v>
          </cell>
          <cell r="X163">
            <v>0</v>
          </cell>
        </row>
        <row r="167">
          <cell r="B167" t="str">
            <v>NUMBER</v>
          </cell>
          <cell r="C167" t="str">
            <v>NUMBER</v>
          </cell>
          <cell r="D167" t="str">
            <v>NUMBER</v>
          </cell>
          <cell r="E167" t="str">
            <v>VARCHAR2</v>
          </cell>
          <cell r="F167" t="str">
            <v>NUMBER</v>
          </cell>
          <cell r="G167" t="str">
            <v>NUMBER</v>
          </cell>
          <cell r="H167" t="str">
            <v>NUMBER</v>
          </cell>
          <cell r="I167" t="str">
            <v>NUMBER</v>
          </cell>
          <cell r="J167" t="str">
            <v>CHAR</v>
          </cell>
          <cell r="K167" t="str">
            <v>NUMBER</v>
          </cell>
          <cell r="L167" t="str">
            <v>NUMBER</v>
          </cell>
          <cell r="M167" t="str">
            <v>NUMBER</v>
          </cell>
          <cell r="N167" t="str">
            <v>NUMBER</v>
          </cell>
          <cell r="O167" t="str">
            <v>NUMBER</v>
          </cell>
          <cell r="P167" t="str">
            <v>NUMBER</v>
          </cell>
          <cell r="Q167" t="str">
            <v>NUMBER</v>
          </cell>
          <cell r="R167" t="str">
            <v>NUMBER</v>
          </cell>
          <cell r="S167" t="str">
            <v>NUMBER</v>
          </cell>
          <cell r="T167" t="str">
            <v>NUMBER</v>
          </cell>
          <cell r="U167" t="str">
            <v>NUMBER</v>
          </cell>
          <cell r="V167" t="str">
            <v>NUMBER</v>
          </cell>
          <cell r="W167" t="str">
            <v>NUMBER</v>
          </cell>
          <cell r="X167" t="str">
            <v>NUMBER</v>
          </cell>
          <cell r="Y167" t="str">
            <v>NUMBER</v>
          </cell>
          <cell r="Z167" t="str">
            <v>NUMBER</v>
          </cell>
          <cell r="AA167" t="str">
            <v>NUMBER</v>
          </cell>
          <cell r="AB167" t="str">
            <v>NUMBER</v>
          </cell>
          <cell r="AC167" t="str">
            <v>NUMBER</v>
          </cell>
          <cell r="AD167" t="str">
            <v>NUMBER</v>
          </cell>
          <cell r="AE167" t="str">
            <v>NUMBER</v>
          </cell>
          <cell r="AF167" t="str">
            <v>NUMBER</v>
          </cell>
          <cell r="AG167" t="str">
            <v>NUMBER</v>
          </cell>
          <cell r="AH167" t="str">
            <v>NUMBER</v>
          </cell>
        </row>
        <row r="168">
          <cell r="B168">
            <v>33</v>
          </cell>
        </row>
        <row r="169">
          <cell r="B169">
            <v>1</v>
          </cell>
          <cell r="C169">
            <v>261</v>
          </cell>
          <cell r="D169">
            <v>2004</v>
          </cell>
          <cell r="E169" t="str">
            <v>Kiekert AG</v>
          </cell>
          <cell r="F169">
            <v>2</v>
          </cell>
          <cell r="H169">
            <v>2.14</v>
          </cell>
          <cell r="I169">
            <v>0</v>
          </cell>
          <cell r="J169" t="str">
            <v>#</v>
          </cell>
          <cell r="K169">
            <v>0</v>
          </cell>
          <cell r="W169">
            <v>2028493.1288999999</v>
          </cell>
          <cell r="X169">
            <v>0</v>
          </cell>
          <cell r="Y169">
            <v>-16618</v>
          </cell>
          <cell r="Z169">
            <v>-38724</v>
          </cell>
          <cell r="AA169">
            <v>-28140</v>
          </cell>
          <cell r="AB169">
            <v>-27300</v>
          </cell>
          <cell r="AC169">
            <v>-27300</v>
          </cell>
          <cell r="AD169">
            <v>-27300</v>
          </cell>
          <cell r="AE169">
            <v>-27300</v>
          </cell>
          <cell r="AF169">
            <v>0</v>
          </cell>
          <cell r="AG169">
            <v>-192682</v>
          </cell>
        </row>
        <row r="170">
          <cell r="B170">
            <v>1</v>
          </cell>
          <cell r="C170">
            <v>6231</v>
          </cell>
          <cell r="D170">
            <v>2004</v>
          </cell>
          <cell r="E170" t="str">
            <v>Hella KG Hueck &amp; Co.</v>
          </cell>
          <cell r="F170">
            <v>2</v>
          </cell>
          <cell r="H170">
            <v>1.8</v>
          </cell>
          <cell r="I170">
            <v>4.7999999999999996E-3</v>
          </cell>
          <cell r="J170" t="str">
            <v>#</v>
          </cell>
          <cell r="K170">
            <v>0</v>
          </cell>
          <cell r="M170">
            <v>0</v>
          </cell>
          <cell r="P170">
            <v>3</v>
          </cell>
          <cell r="Q170">
            <v>3</v>
          </cell>
          <cell r="R170">
            <v>3</v>
          </cell>
          <cell r="W170">
            <v>1631993.1684000001</v>
          </cell>
          <cell r="X170">
            <v>0</v>
          </cell>
          <cell r="Y170">
            <v>23740</v>
          </cell>
          <cell r="Z170">
            <v>16460</v>
          </cell>
          <cell r="AA170">
            <v>10854</v>
          </cell>
          <cell r="AB170">
            <v>10214.1</v>
          </cell>
          <cell r="AC170">
            <v>9907.6769999999997</v>
          </cell>
          <cell r="AD170">
            <v>0</v>
          </cell>
          <cell r="AE170">
            <v>0</v>
          </cell>
          <cell r="AF170">
            <v>0</v>
          </cell>
          <cell r="AG170">
            <v>71175.777000000002</v>
          </cell>
        </row>
        <row r="171">
          <cell r="B171">
            <v>1</v>
          </cell>
          <cell r="C171">
            <v>20505</v>
          </cell>
          <cell r="D171">
            <v>2004</v>
          </cell>
          <cell r="E171" t="str">
            <v>CEBI Deutschland Vertriebs-GmbH</v>
          </cell>
          <cell r="F171">
            <v>2</v>
          </cell>
          <cell r="H171">
            <v>1.8</v>
          </cell>
          <cell r="I171">
            <v>8.8999999999999999E-3</v>
          </cell>
          <cell r="J171" t="str">
            <v>#</v>
          </cell>
          <cell r="K171">
            <v>0</v>
          </cell>
          <cell r="M171">
            <v>0</v>
          </cell>
          <cell r="P171">
            <v>3</v>
          </cell>
          <cell r="Q171">
            <v>3</v>
          </cell>
          <cell r="R171">
            <v>3</v>
          </cell>
          <cell r="W171">
            <v>1635898.8688999999</v>
          </cell>
          <cell r="X171">
            <v>0</v>
          </cell>
          <cell r="Y171">
            <v>23740</v>
          </cell>
          <cell r="Z171">
            <v>16460</v>
          </cell>
          <cell r="AA171">
            <v>10854</v>
          </cell>
          <cell r="AB171">
            <v>10214.1</v>
          </cell>
          <cell r="AC171">
            <v>9907.6769999999997</v>
          </cell>
          <cell r="AD171">
            <v>0</v>
          </cell>
          <cell r="AE171">
            <v>0</v>
          </cell>
          <cell r="AF171">
            <v>0</v>
          </cell>
          <cell r="AG171">
            <v>71175.777000000002</v>
          </cell>
          <cell r="AH171">
            <v>0</v>
          </cell>
        </row>
        <row r="172">
          <cell r="B172">
            <v>2</v>
          </cell>
          <cell r="C172">
            <v>261</v>
          </cell>
          <cell r="D172">
            <v>2004</v>
          </cell>
          <cell r="E172" t="str">
            <v>Kiekert AG</v>
          </cell>
          <cell r="F172">
            <v>2.0699999999999998</v>
          </cell>
          <cell r="H172">
            <v>2.66</v>
          </cell>
          <cell r="I172">
            <v>1</v>
          </cell>
          <cell r="J172" t="str">
            <v>#</v>
          </cell>
          <cell r="K172">
            <v>0</v>
          </cell>
          <cell r="M172">
            <v>65000</v>
          </cell>
          <cell r="W172">
            <v>4311603.7461000001</v>
          </cell>
          <cell r="X172">
            <v>-65000</v>
          </cell>
          <cell r="Y172">
            <v>-15576</v>
          </cell>
          <cell r="Z172">
            <v>-308865</v>
          </cell>
          <cell r="AA172">
            <v>-167973</v>
          </cell>
          <cell r="AB172">
            <v>-162014</v>
          </cell>
          <cell r="AC172">
            <v>-149860</v>
          </cell>
          <cell r="AD172">
            <v>-155996</v>
          </cell>
          <cell r="AE172">
            <v>-151099</v>
          </cell>
          <cell r="AF172">
            <v>0</v>
          </cell>
          <cell r="AG172">
            <v>-1176383</v>
          </cell>
        </row>
        <row r="173">
          <cell r="B173">
            <v>2</v>
          </cell>
          <cell r="C173">
            <v>6231</v>
          </cell>
          <cell r="D173">
            <v>2004</v>
          </cell>
          <cell r="E173" t="str">
            <v>Hella KG Hueck &amp; Co.</v>
          </cell>
          <cell r="F173">
            <v>2.0699999999999998</v>
          </cell>
          <cell r="H173">
            <v>2.0499999999999998</v>
          </cell>
          <cell r="I173">
            <v>3.5000000000000001E-3</v>
          </cell>
          <cell r="J173" t="str">
            <v>#</v>
          </cell>
          <cell r="K173">
            <v>0</v>
          </cell>
          <cell r="M173">
            <v>7000</v>
          </cell>
          <cell r="P173">
            <v>2.5</v>
          </cell>
          <cell r="Q173">
            <v>2.5</v>
          </cell>
          <cell r="R173">
            <v>2.5</v>
          </cell>
          <cell r="W173">
            <v>2285112.8309999998</v>
          </cell>
          <cell r="X173">
            <v>-7000</v>
          </cell>
          <cell r="Y173">
            <v>528</v>
          </cell>
          <cell r="Z173">
            <v>5166</v>
          </cell>
          <cell r="AA173">
            <v>14590.875</v>
          </cell>
          <cell r="AB173">
            <v>13721.418750000001</v>
          </cell>
          <cell r="AC173">
            <v>12374.760937499999</v>
          </cell>
          <cell r="AD173">
            <v>0</v>
          </cell>
          <cell r="AE173">
            <v>0</v>
          </cell>
          <cell r="AF173">
            <v>0</v>
          </cell>
          <cell r="AG173">
            <v>39381.0546875</v>
          </cell>
        </row>
        <row r="174">
          <cell r="B174">
            <v>2</v>
          </cell>
          <cell r="C174">
            <v>20505</v>
          </cell>
          <cell r="D174">
            <v>2004</v>
          </cell>
          <cell r="E174" t="str">
            <v>CEBI Deutschland Vertriebs-GmbH</v>
          </cell>
          <cell r="F174">
            <v>2.0699999999999998</v>
          </cell>
          <cell r="H174">
            <v>2.0299999999999998</v>
          </cell>
          <cell r="I174">
            <v>8.8000000000000005E-3</v>
          </cell>
          <cell r="J174" t="str">
            <v>#</v>
          </cell>
          <cell r="K174">
            <v>0</v>
          </cell>
          <cell r="M174">
            <v>0</v>
          </cell>
          <cell r="P174">
            <v>3</v>
          </cell>
          <cell r="Q174">
            <v>3</v>
          </cell>
          <cell r="R174">
            <v>3</v>
          </cell>
          <cell r="W174">
            <v>2241724.9885</v>
          </cell>
          <cell r="X174">
            <v>0</v>
          </cell>
          <cell r="Y174">
            <v>1056</v>
          </cell>
          <cell r="Z174">
            <v>10332</v>
          </cell>
          <cell r="AA174">
            <v>17338.23</v>
          </cell>
          <cell r="AB174">
            <v>16221.4458</v>
          </cell>
          <cell r="AC174">
            <v>14554.40574</v>
          </cell>
          <cell r="AD174">
            <v>0</v>
          </cell>
          <cell r="AE174">
            <v>0</v>
          </cell>
          <cell r="AF174">
            <v>0</v>
          </cell>
          <cell r="AG174">
            <v>59502.081539999999</v>
          </cell>
          <cell r="AH174">
            <v>0</v>
          </cell>
        </row>
        <row r="175">
          <cell r="B175">
            <v>3</v>
          </cell>
          <cell r="C175">
            <v>261</v>
          </cell>
          <cell r="D175">
            <v>2005</v>
          </cell>
          <cell r="E175" t="str">
            <v>Kiekert AG</v>
          </cell>
          <cell r="F175">
            <v>2.0699999999999998</v>
          </cell>
          <cell r="H175">
            <v>2.66</v>
          </cell>
          <cell r="I175">
            <v>1</v>
          </cell>
          <cell r="J175" t="str">
            <v>#</v>
          </cell>
          <cell r="K175">
            <v>0</v>
          </cell>
          <cell r="M175">
            <v>0</v>
          </cell>
          <cell r="W175">
            <v>3120436.7680000002</v>
          </cell>
          <cell r="X175">
            <v>0</v>
          </cell>
          <cell r="Y175">
            <v>-55283</v>
          </cell>
          <cell r="Z175">
            <v>-164728</v>
          </cell>
          <cell r="AA175">
            <v>-92394</v>
          </cell>
          <cell r="AB175">
            <v>-105964</v>
          </cell>
          <cell r="AC175">
            <v>-106672</v>
          </cell>
          <cell r="AD175">
            <v>-102011</v>
          </cell>
          <cell r="AE175">
            <v>-92571</v>
          </cell>
          <cell r="AF175">
            <v>0</v>
          </cell>
          <cell r="AG175">
            <v>-719623</v>
          </cell>
        </row>
        <row r="176">
          <cell r="B176">
            <v>3</v>
          </cell>
          <cell r="C176">
            <v>6231</v>
          </cell>
          <cell r="D176">
            <v>2005</v>
          </cell>
          <cell r="E176" t="str">
            <v>Hella KG Hueck &amp; Co.</v>
          </cell>
          <cell r="F176">
            <v>2.0699999999999998</v>
          </cell>
          <cell r="H176">
            <v>2.0499999999999998</v>
          </cell>
          <cell r="I176">
            <v>2E-3</v>
          </cell>
          <cell r="J176" t="str">
            <v>#</v>
          </cell>
          <cell r="K176">
            <v>0</v>
          </cell>
          <cell r="M176">
            <v>7000</v>
          </cell>
          <cell r="O176">
            <v>2.5</v>
          </cell>
          <cell r="P176">
            <v>2.5</v>
          </cell>
          <cell r="Q176">
            <v>2.5</v>
          </cell>
          <cell r="W176">
            <v>1668898.9968999999</v>
          </cell>
          <cell r="X176">
            <v>-7000</v>
          </cell>
          <cell r="Y176">
            <v>1874</v>
          </cell>
          <cell r="Z176">
            <v>12343.375</v>
          </cell>
          <cell r="AA176">
            <v>7825.1062499999998</v>
          </cell>
          <cell r="AB176">
            <v>8750.0278125000004</v>
          </cell>
          <cell r="AC176">
            <v>0</v>
          </cell>
          <cell r="AD176">
            <v>0</v>
          </cell>
          <cell r="AE176">
            <v>0</v>
          </cell>
          <cell r="AF176">
            <v>0</v>
          </cell>
          <cell r="AG176">
            <v>23792.509062500001</v>
          </cell>
        </row>
        <row r="177">
          <cell r="B177">
            <v>3</v>
          </cell>
          <cell r="C177">
            <v>20505</v>
          </cell>
          <cell r="D177">
            <v>2005</v>
          </cell>
          <cell r="E177" t="str">
            <v>CEBI Deutschland Vertriebs-GmbH</v>
          </cell>
          <cell r="F177">
            <v>2.0699999999999998</v>
          </cell>
          <cell r="H177">
            <v>2.0299999999999998</v>
          </cell>
          <cell r="I177">
            <v>1.1299999999999999E-2</v>
          </cell>
          <cell r="J177" t="str">
            <v>#</v>
          </cell>
          <cell r="K177">
            <v>0</v>
          </cell>
          <cell r="M177">
            <v>0</v>
          </cell>
          <cell r="P177">
            <v>3</v>
          </cell>
          <cell r="Q177">
            <v>3</v>
          </cell>
          <cell r="R177">
            <v>3</v>
          </cell>
          <cell r="W177">
            <v>1662699.3452000001</v>
          </cell>
          <cell r="X177">
            <v>0</v>
          </cell>
          <cell r="Y177">
            <v>3748</v>
          </cell>
          <cell r="Z177">
            <v>2516</v>
          </cell>
          <cell r="AA177">
            <v>9536.94</v>
          </cell>
          <cell r="AB177">
            <v>10609.5108</v>
          </cell>
          <cell r="AC177">
            <v>10359.986448</v>
          </cell>
          <cell r="AD177">
            <v>0</v>
          </cell>
          <cell r="AE177">
            <v>0</v>
          </cell>
          <cell r="AF177">
            <v>0</v>
          </cell>
          <cell r="AG177">
            <v>36770.437248000002</v>
          </cell>
          <cell r="AH177">
            <v>0</v>
          </cell>
        </row>
        <row r="178">
          <cell r="B178">
            <v>4</v>
          </cell>
          <cell r="C178">
            <v>261</v>
          </cell>
          <cell r="D178">
            <v>2004</v>
          </cell>
          <cell r="E178" t="str">
            <v>Kiekert AG</v>
          </cell>
          <cell r="F178">
            <v>2.15</v>
          </cell>
          <cell r="H178">
            <v>2.66</v>
          </cell>
          <cell r="I178">
            <v>0</v>
          </cell>
          <cell r="J178" t="str">
            <v>#</v>
          </cell>
          <cell r="K178">
            <v>40000</v>
          </cell>
          <cell r="W178">
            <v>2748963.5814</v>
          </cell>
          <cell r="X178">
            <v>40000</v>
          </cell>
          <cell r="Y178">
            <v>-110670</v>
          </cell>
          <cell r="Z178">
            <v>-110670</v>
          </cell>
          <cell r="AA178">
            <v>-110670</v>
          </cell>
          <cell r="AB178">
            <v>-110670</v>
          </cell>
          <cell r="AC178">
            <v>-110670</v>
          </cell>
          <cell r="AD178">
            <v>-110670</v>
          </cell>
          <cell r="AE178">
            <v>-13770</v>
          </cell>
          <cell r="AF178">
            <v>0</v>
          </cell>
          <cell r="AG178">
            <v>-637790</v>
          </cell>
        </row>
        <row r="179">
          <cell r="B179">
            <v>4</v>
          </cell>
          <cell r="C179">
            <v>6231</v>
          </cell>
          <cell r="D179">
            <v>2004</v>
          </cell>
          <cell r="E179" t="str">
            <v>Hella KG Hueck &amp; Co.</v>
          </cell>
          <cell r="F179">
            <v>2.15</v>
          </cell>
          <cell r="H179">
            <v>2.3313999999999999</v>
          </cell>
          <cell r="I179">
            <v>2.07E-2</v>
          </cell>
          <cell r="J179" t="str">
            <v>#</v>
          </cell>
          <cell r="K179">
            <v>40000</v>
          </cell>
          <cell r="M179">
            <v>0</v>
          </cell>
          <cell r="P179">
            <v>3</v>
          </cell>
          <cell r="Q179">
            <v>3</v>
          </cell>
          <cell r="R179">
            <v>3</v>
          </cell>
          <cell r="W179">
            <v>2338325.0137</v>
          </cell>
          <cell r="X179">
            <v>40000</v>
          </cell>
          <cell r="Y179">
            <v>-39363.800000000003</v>
          </cell>
          <cell r="Z179">
            <v>-39363.800000000003</v>
          </cell>
          <cell r="AA179">
            <v>-24186.385999999999</v>
          </cell>
          <cell r="AB179">
            <v>-9464.2944200000002</v>
          </cell>
          <cell r="AC179">
            <v>4816.1344126000004</v>
          </cell>
          <cell r="AD179">
            <v>0</v>
          </cell>
          <cell r="AE179">
            <v>0</v>
          </cell>
          <cell r="AF179">
            <v>0</v>
          </cell>
          <cell r="AG179">
            <v>-67562.146007400006</v>
          </cell>
        </row>
        <row r="180">
          <cell r="B180">
            <v>4</v>
          </cell>
          <cell r="C180">
            <v>20505</v>
          </cell>
          <cell r="D180">
            <v>2004</v>
          </cell>
          <cell r="E180" t="str">
            <v>CEBI Deutschland Vertriebs-GmbH</v>
          </cell>
          <cell r="F180">
            <v>2.15</v>
          </cell>
          <cell r="H180">
            <v>2.0299999999999998</v>
          </cell>
          <cell r="I180">
            <v>0.14000000000000001</v>
          </cell>
          <cell r="J180" t="str">
            <v>#</v>
          </cell>
          <cell r="K180">
            <v>40000</v>
          </cell>
          <cell r="M180">
            <v>0</v>
          </cell>
          <cell r="P180">
            <v>3</v>
          </cell>
          <cell r="Q180">
            <v>3</v>
          </cell>
          <cell r="R180">
            <v>3</v>
          </cell>
          <cell r="W180">
            <v>2162085.3080000002</v>
          </cell>
          <cell r="X180">
            <v>40000</v>
          </cell>
          <cell r="Y180">
            <v>26040</v>
          </cell>
          <cell r="Z180">
            <v>0</v>
          </cell>
          <cell r="AA180">
            <v>13215.3</v>
          </cell>
          <cell r="AB180">
            <v>12818.841</v>
          </cell>
          <cell r="AC180">
            <v>12434.27577</v>
          </cell>
          <cell r="AD180">
            <v>0</v>
          </cell>
          <cell r="AE180">
            <v>0</v>
          </cell>
          <cell r="AF180">
            <v>0</v>
          </cell>
          <cell r="AG180">
            <v>104508.41677</v>
          </cell>
          <cell r="AH180">
            <v>0</v>
          </cell>
        </row>
        <row r="181">
          <cell r="B181">
            <v>5</v>
          </cell>
          <cell r="C181">
            <v>261</v>
          </cell>
          <cell r="D181">
            <v>2004</v>
          </cell>
          <cell r="E181" t="str">
            <v>Kiekert AG</v>
          </cell>
          <cell r="F181">
            <v>2.0699999999999998</v>
          </cell>
          <cell r="H181">
            <v>2.66</v>
          </cell>
          <cell r="I181">
            <v>1</v>
          </cell>
          <cell r="J181" t="str">
            <v>#</v>
          </cell>
          <cell r="K181">
            <v>0</v>
          </cell>
          <cell r="M181">
            <v>0</v>
          </cell>
          <cell r="W181">
            <v>4973804.1232000003</v>
          </cell>
          <cell r="X181">
            <v>0</v>
          </cell>
          <cell r="Y181">
            <v>-8850</v>
          </cell>
          <cell r="Z181">
            <v>-370756</v>
          </cell>
          <cell r="AA181">
            <v>-185673</v>
          </cell>
          <cell r="AB181">
            <v>-185673</v>
          </cell>
          <cell r="AC181">
            <v>-185673</v>
          </cell>
          <cell r="AD181">
            <v>-185673</v>
          </cell>
          <cell r="AE181">
            <v>-185673</v>
          </cell>
          <cell r="AF181">
            <v>0</v>
          </cell>
          <cell r="AG181">
            <v>-1307971</v>
          </cell>
        </row>
        <row r="182">
          <cell r="B182">
            <v>5</v>
          </cell>
          <cell r="C182">
            <v>6231</v>
          </cell>
          <cell r="D182">
            <v>2004</v>
          </cell>
          <cell r="E182" t="str">
            <v>Hella KG Hueck &amp; Co.</v>
          </cell>
          <cell r="F182">
            <v>2.0699999999999998</v>
          </cell>
          <cell r="H182">
            <v>2.0299999999999998</v>
          </cell>
          <cell r="I182">
            <v>2.3E-3</v>
          </cell>
          <cell r="J182" t="str">
            <v>#</v>
          </cell>
          <cell r="K182">
            <v>0</v>
          </cell>
          <cell r="M182">
            <v>0</v>
          </cell>
          <cell r="P182">
            <v>3</v>
          </cell>
          <cell r="Q182">
            <v>3</v>
          </cell>
          <cell r="R182">
            <v>3</v>
          </cell>
          <cell r="W182">
            <v>2618975.4114000001</v>
          </cell>
          <cell r="X182">
            <v>0</v>
          </cell>
          <cell r="Y182">
            <v>600</v>
          </cell>
          <cell r="Z182">
            <v>11988</v>
          </cell>
          <cell r="AA182">
            <v>19165.23</v>
          </cell>
          <cell r="AB182">
            <v>18590.273099999999</v>
          </cell>
          <cell r="AC182">
            <v>18032.564907</v>
          </cell>
          <cell r="AD182">
            <v>0</v>
          </cell>
          <cell r="AE182">
            <v>0</v>
          </cell>
          <cell r="AF182">
            <v>0</v>
          </cell>
          <cell r="AG182">
            <v>68376.068006999994</v>
          </cell>
        </row>
        <row r="183">
          <cell r="B183">
            <v>5</v>
          </cell>
          <cell r="C183">
            <v>20505</v>
          </cell>
          <cell r="D183">
            <v>2004</v>
          </cell>
          <cell r="E183" t="str">
            <v>CEBI Deutschland Vertriebs-GmbH</v>
          </cell>
          <cell r="F183">
            <v>2.0699999999999998</v>
          </cell>
          <cell r="H183">
            <v>2.0299999999999998</v>
          </cell>
          <cell r="I183">
            <v>0.01</v>
          </cell>
          <cell r="J183" t="str">
            <v>#</v>
          </cell>
          <cell r="K183">
            <v>0</v>
          </cell>
          <cell r="M183">
            <v>0</v>
          </cell>
          <cell r="P183">
            <v>3</v>
          </cell>
          <cell r="Q183">
            <v>3</v>
          </cell>
          <cell r="R183">
            <v>3</v>
          </cell>
          <cell r="W183">
            <v>2629439.4256000002</v>
          </cell>
          <cell r="X183">
            <v>0</v>
          </cell>
          <cell r="Y183">
            <v>600</v>
          </cell>
          <cell r="Z183">
            <v>11988</v>
          </cell>
          <cell r="AA183">
            <v>19165.23</v>
          </cell>
          <cell r="AB183">
            <v>18590.273099999999</v>
          </cell>
          <cell r="AC183">
            <v>18032.564907</v>
          </cell>
          <cell r="AD183">
            <v>0</v>
          </cell>
          <cell r="AE183">
            <v>0</v>
          </cell>
          <cell r="AF183">
            <v>0</v>
          </cell>
          <cell r="AG183">
            <v>68376.068006999994</v>
          </cell>
          <cell r="AH183">
            <v>0</v>
          </cell>
        </row>
        <row r="187">
          <cell r="B187" t="str">
            <v>NUMBER</v>
          </cell>
          <cell r="C187" t="str">
            <v>VARCHAR2</v>
          </cell>
          <cell r="D187" t="str">
            <v>NUMBER</v>
          </cell>
          <cell r="E187" t="str">
            <v>DATE</v>
          </cell>
          <cell r="F187" t="str">
            <v>NUMBER</v>
          </cell>
        </row>
        <row r="188">
          <cell r="B188">
            <v>5</v>
          </cell>
        </row>
        <row r="189">
          <cell r="B189">
            <v>1</v>
          </cell>
          <cell r="C189" t="str">
            <v>EUR</v>
          </cell>
          <cell r="D189">
            <v>1</v>
          </cell>
          <cell r="E189">
            <v>36161</v>
          </cell>
          <cell r="F189">
            <v>190</v>
          </cell>
        </row>
        <row r="190">
          <cell r="B190">
            <v>1</v>
          </cell>
          <cell r="C190" t="str">
            <v>EUR</v>
          </cell>
          <cell r="D190">
            <v>1</v>
          </cell>
          <cell r="E190">
            <v>36161</v>
          </cell>
          <cell r="F190">
            <v>41464</v>
          </cell>
        </row>
        <row r="191">
          <cell r="B191">
            <v>1</v>
          </cell>
          <cell r="C191" t="str">
            <v>EUR</v>
          </cell>
          <cell r="D191">
            <v>1</v>
          </cell>
          <cell r="E191">
            <v>36161</v>
          </cell>
          <cell r="F191">
            <v>5083</v>
          </cell>
        </row>
        <row r="192">
          <cell r="B192">
            <v>1</v>
          </cell>
          <cell r="C192" t="str">
            <v>EUR</v>
          </cell>
          <cell r="D192">
            <v>1</v>
          </cell>
          <cell r="E192">
            <v>36161</v>
          </cell>
          <cell r="F192">
            <v>17631</v>
          </cell>
        </row>
        <row r="193">
          <cell r="B193">
            <v>1</v>
          </cell>
          <cell r="C193" t="str">
            <v>EUR</v>
          </cell>
          <cell r="D193">
            <v>1</v>
          </cell>
          <cell r="E193">
            <v>36161</v>
          </cell>
          <cell r="F193">
            <v>6820</v>
          </cell>
        </row>
        <row r="194">
          <cell r="B194">
            <v>1</v>
          </cell>
          <cell r="C194" t="str">
            <v>EUR</v>
          </cell>
          <cell r="D194">
            <v>1</v>
          </cell>
          <cell r="E194">
            <v>36161</v>
          </cell>
          <cell r="F194">
            <v>13362</v>
          </cell>
        </row>
        <row r="195">
          <cell r="B195">
            <v>1</v>
          </cell>
          <cell r="C195" t="str">
            <v>EUR</v>
          </cell>
          <cell r="D195">
            <v>1</v>
          </cell>
          <cell r="E195">
            <v>36161</v>
          </cell>
          <cell r="F195">
            <v>51506</v>
          </cell>
        </row>
        <row r="196">
          <cell r="B196">
            <v>1</v>
          </cell>
          <cell r="C196" t="str">
            <v>EUR</v>
          </cell>
          <cell r="D196">
            <v>1</v>
          </cell>
          <cell r="E196">
            <v>36161</v>
          </cell>
          <cell r="F196">
            <v>359</v>
          </cell>
        </row>
        <row r="197">
          <cell r="B197">
            <v>1</v>
          </cell>
          <cell r="C197" t="str">
            <v>EUR</v>
          </cell>
          <cell r="D197">
            <v>1</v>
          </cell>
          <cell r="E197">
            <v>36161</v>
          </cell>
          <cell r="F197">
            <v>6270</v>
          </cell>
        </row>
        <row r="198">
          <cell r="B198">
            <v>1</v>
          </cell>
          <cell r="C198" t="str">
            <v>EUR</v>
          </cell>
          <cell r="D198">
            <v>1</v>
          </cell>
          <cell r="E198">
            <v>36161</v>
          </cell>
          <cell r="F198">
            <v>261</v>
          </cell>
        </row>
        <row r="199">
          <cell r="B199">
            <v>1</v>
          </cell>
          <cell r="C199" t="str">
            <v>EUR</v>
          </cell>
          <cell r="D199">
            <v>1</v>
          </cell>
          <cell r="E199">
            <v>36161</v>
          </cell>
          <cell r="F199">
            <v>845</v>
          </cell>
        </row>
        <row r="200">
          <cell r="B200">
            <v>1</v>
          </cell>
          <cell r="C200" t="str">
            <v>EUR</v>
          </cell>
          <cell r="D200">
            <v>1</v>
          </cell>
          <cell r="E200">
            <v>36161</v>
          </cell>
          <cell r="F200">
            <v>6231</v>
          </cell>
        </row>
        <row r="201">
          <cell r="B201">
            <v>1</v>
          </cell>
          <cell r="C201" t="str">
            <v>EUR</v>
          </cell>
          <cell r="D201">
            <v>1</v>
          </cell>
          <cell r="E201">
            <v>36161</v>
          </cell>
          <cell r="F201">
            <v>6238</v>
          </cell>
        </row>
        <row r="202">
          <cell r="B202">
            <v>1</v>
          </cell>
          <cell r="C202" t="str">
            <v>EUR</v>
          </cell>
          <cell r="D202">
            <v>1</v>
          </cell>
          <cell r="E202">
            <v>36161</v>
          </cell>
          <cell r="F202">
            <v>7767</v>
          </cell>
        </row>
        <row r="203">
          <cell r="B203">
            <v>1</v>
          </cell>
          <cell r="C203" t="str">
            <v>EUR</v>
          </cell>
          <cell r="D203">
            <v>1</v>
          </cell>
          <cell r="E203">
            <v>36161</v>
          </cell>
          <cell r="F203">
            <v>12686</v>
          </cell>
        </row>
        <row r="204">
          <cell r="B204">
            <v>1</v>
          </cell>
          <cell r="C204" t="str">
            <v>EUR</v>
          </cell>
          <cell r="D204">
            <v>1</v>
          </cell>
          <cell r="E204">
            <v>36161</v>
          </cell>
          <cell r="F204">
            <v>20505</v>
          </cell>
        </row>
        <row r="205">
          <cell r="B205">
            <v>1</v>
          </cell>
          <cell r="C205" t="str">
            <v>EUR</v>
          </cell>
          <cell r="D205">
            <v>1</v>
          </cell>
          <cell r="E205">
            <v>36161</v>
          </cell>
          <cell r="F205">
            <v>26946</v>
          </cell>
        </row>
        <row r="206">
          <cell r="B206">
            <v>1</v>
          </cell>
          <cell r="C206" t="str">
            <v>EUR</v>
          </cell>
          <cell r="D206">
            <v>1</v>
          </cell>
          <cell r="E206">
            <v>36161</v>
          </cell>
          <cell r="F206">
            <v>37525</v>
          </cell>
        </row>
        <row r="207">
          <cell r="B207">
            <v>1</v>
          </cell>
          <cell r="C207" t="str">
            <v>EUR</v>
          </cell>
          <cell r="D207">
            <v>1</v>
          </cell>
          <cell r="E207">
            <v>36161</v>
          </cell>
          <cell r="F207">
            <v>54824</v>
          </cell>
        </row>
        <row r="208">
          <cell r="B208">
            <v>2</v>
          </cell>
          <cell r="C208" t="str">
            <v>EUR</v>
          </cell>
          <cell r="D208">
            <v>1</v>
          </cell>
          <cell r="E208">
            <v>36161</v>
          </cell>
          <cell r="F208">
            <v>190</v>
          </cell>
        </row>
        <row r="209">
          <cell r="B209">
            <v>2</v>
          </cell>
          <cell r="C209" t="str">
            <v>EUR</v>
          </cell>
          <cell r="D209">
            <v>1</v>
          </cell>
          <cell r="E209">
            <v>36161</v>
          </cell>
          <cell r="F209">
            <v>41464</v>
          </cell>
        </row>
        <row r="210">
          <cell r="B210">
            <v>2</v>
          </cell>
          <cell r="C210" t="str">
            <v>EUR</v>
          </cell>
          <cell r="D210">
            <v>1</v>
          </cell>
          <cell r="E210">
            <v>36161</v>
          </cell>
          <cell r="F210">
            <v>5083</v>
          </cell>
        </row>
        <row r="211">
          <cell r="B211">
            <v>2</v>
          </cell>
          <cell r="C211" t="str">
            <v>EUR</v>
          </cell>
          <cell r="D211">
            <v>1</v>
          </cell>
          <cell r="E211">
            <v>36161</v>
          </cell>
          <cell r="F211">
            <v>17631</v>
          </cell>
        </row>
        <row r="212">
          <cell r="B212">
            <v>2</v>
          </cell>
          <cell r="C212" t="str">
            <v>EUR</v>
          </cell>
          <cell r="D212">
            <v>1</v>
          </cell>
          <cell r="E212">
            <v>36161</v>
          </cell>
          <cell r="F212">
            <v>6820</v>
          </cell>
        </row>
        <row r="213">
          <cell r="B213">
            <v>2</v>
          </cell>
          <cell r="C213" t="str">
            <v>EUR</v>
          </cell>
          <cell r="D213">
            <v>1</v>
          </cell>
          <cell r="E213">
            <v>36161</v>
          </cell>
          <cell r="F213">
            <v>13362</v>
          </cell>
        </row>
        <row r="214">
          <cell r="B214">
            <v>2</v>
          </cell>
          <cell r="C214" t="str">
            <v>EUR</v>
          </cell>
          <cell r="D214">
            <v>1</v>
          </cell>
          <cell r="E214">
            <v>36161</v>
          </cell>
          <cell r="F214">
            <v>51506</v>
          </cell>
        </row>
        <row r="215">
          <cell r="B215">
            <v>2</v>
          </cell>
          <cell r="C215" t="str">
            <v>EUR</v>
          </cell>
          <cell r="D215">
            <v>1</v>
          </cell>
          <cell r="E215">
            <v>36161</v>
          </cell>
          <cell r="F215">
            <v>359</v>
          </cell>
        </row>
        <row r="216">
          <cell r="B216">
            <v>2</v>
          </cell>
          <cell r="C216" t="str">
            <v>EUR</v>
          </cell>
          <cell r="D216">
            <v>1</v>
          </cell>
          <cell r="E216">
            <v>36161</v>
          </cell>
          <cell r="F216">
            <v>6270</v>
          </cell>
        </row>
        <row r="217">
          <cell r="B217">
            <v>2</v>
          </cell>
          <cell r="C217" t="str">
            <v>EUR</v>
          </cell>
          <cell r="D217">
            <v>1</v>
          </cell>
          <cell r="E217">
            <v>36161</v>
          </cell>
          <cell r="F217">
            <v>261</v>
          </cell>
        </row>
        <row r="218">
          <cell r="B218">
            <v>2</v>
          </cell>
          <cell r="C218" t="str">
            <v>EUR</v>
          </cell>
          <cell r="D218">
            <v>1</v>
          </cell>
          <cell r="E218">
            <v>36161</v>
          </cell>
          <cell r="F218">
            <v>845</v>
          </cell>
        </row>
        <row r="219">
          <cell r="B219">
            <v>2</v>
          </cell>
          <cell r="C219" t="str">
            <v>EUR</v>
          </cell>
          <cell r="D219">
            <v>1</v>
          </cell>
          <cell r="E219">
            <v>36161</v>
          </cell>
          <cell r="F219">
            <v>6231</v>
          </cell>
        </row>
        <row r="220">
          <cell r="B220">
            <v>2</v>
          </cell>
          <cell r="C220" t="str">
            <v>EUR</v>
          </cell>
          <cell r="D220">
            <v>1</v>
          </cell>
          <cell r="E220">
            <v>36161</v>
          </cell>
          <cell r="F220">
            <v>6238</v>
          </cell>
        </row>
        <row r="221">
          <cell r="B221">
            <v>2</v>
          </cell>
          <cell r="C221" t="str">
            <v>EUR</v>
          </cell>
          <cell r="D221">
            <v>1</v>
          </cell>
          <cell r="E221">
            <v>36161</v>
          </cell>
          <cell r="F221">
            <v>7767</v>
          </cell>
        </row>
        <row r="222">
          <cell r="B222">
            <v>2</v>
          </cell>
          <cell r="C222" t="str">
            <v>EUR</v>
          </cell>
          <cell r="D222">
            <v>1</v>
          </cell>
          <cell r="E222">
            <v>36161</v>
          </cell>
          <cell r="F222">
            <v>12686</v>
          </cell>
        </row>
        <row r="223">
          <cell r="B223">
            <v>2</v>
          </cell>
          <cell r="C223" t="str">
            <v>EUR</v>
          </cell>
          <cell r="D223">
            <v>1</v>
          </cell>
          <cell r="E223">
            <v>36161</v>
          </cell>
          <cell r="F223">
            <v>20505</v>
          </cell>
        </row>
        <row r="224">
          <cell r="B224">
            <v>2</v>
          </cell>
          <cell r="C224" t="str">
            <v>EUR</v>
          </cell>
          <cell r="D224">
            <v>1</v>
          </cell>
          <cell r="E224">
            <v>36161</v>
          </cell>
          <cell r="F224">
            <v>26946</v>
          </cell>
        </row>
        <row r="225">
          <cell r="B225">
            <v>2</v>
          </cell>
          <cell r="C225" t="str">
            <v>EUR</v>
          </cell>
          <cell r="D225">
            <v>1</v>
          </cell>
          <cell r="E225">
            <v>36161</v>
          </cell>
          <cell r="F225">
            <v>37525</v>
          </cell>
        </row>
        <row r="226">
          <cell r="B226">
            <v>2</v>
          </cell>
          <cell r="C226" t="str">
            <v>EUR</v>
          </cell>
          <cell r="D226">
            <v>1</v>
          </cell>
          <cell r="E226">
            <v>36161</v>
          </cell>
          <cell r="F226">
            <v>54824</v>
          </cell>
        </row>
        <row r="227">
          <cell r="B227">
            <v>3</v>
          </cell>
          <cell r="C227" t="str">
            <v>EUR</v>
          </cell>
          <cell r="D227">
            <v>1</v>
          </cell>
          <cell r="E227">
            <v>36161</v>
          </cell>
          <cell r="F227">
            <v>190</v>
          </cell>
        </row>
        <row r="228">
          <cell r="B228">
            <v>3</v>
          </cell>
          <cell r="C228" t="str">
            <v>EUR</v>
          </cell>
          <cell r="D228">
            <v>1</v>
          </cell>
          <cell r="E228">
            <v>36161</v>
          </cell>
          <cell r="F228">
            <v>41464</v>
          </cell>
        </row>
        <row r="229">
          <cell r="B229">
            <v>3</v>
          </cell>
          <cell r="C229" t="str">
            <v>EUR</v>
          </cell>
          <cell r="D229">
            <v>1</v>
          </cell>
          <cell r="E229">
            <v>36161</v>
          </cell>
          <cell r="F229">
            <v>5083</v>
          </cell>
        </row>
        <row r="230">
          <cell r="B230">
            <v>3</v>
          </cell>
          <cell r="C230" t="str">
            <v>EUR</v>
          </cell>
          <cell r="D230">
            <v>1</v>
          </cell>
          <cell r="E230">
            <v>36161</v>
          </cell>
          <cell r="F230">
            <v>17631</v>
          </cell>
        </row>
        <row r="231">
          <cell r="B231">
            <v>3</v>
          </cell>
          <cell r="C231" t="str">
            <v>EUR</v>
          </cell>
          <cell r="D231">
            <v>1</v>
          </cell>
          <cell r="E231">
            <v>36161</v>
          </cell>
          <cell r="F231">
            <v>6820</v>
          </cell>
        </row>
        <row r="232">
          <cell r="B232">
            <v>3</v>
          </cell>
          <cell r="C232" t="str">
            <v>EUR</v>
          </cell>
          <cell r="D232">
            <v>1</v>
          </cell>
          <cell r="E232">
            <v>36161</v>
          </cell>
          <cell r="F232">
            <v>13362</v>
          </cell>
        </row>
        <row r="233">
          <cell r="B233">
            <v>3</v>
          </cell>
          <cell r="C233" t="str">
            <v>EUR</v>
          </cell>
          <cell r="D233">
            <v>1</v>
          </cell>
          <cell r="E233">
            <v>36161</v>
          </cell>
          <cell r="F233">
            <v>51506</v>
          </cell>
        </row>
        <row r="234">
          <cell r="B234">
            <v>3</v>
          </cell>
          <cell r="C234" t="str">
            <v>EUR</v>
          </cell>
          <cell r="D234">
            <v>1</v>
          </cell>
          <cell r="E234">
            <v>36161</v>
          </cell>
          <cell r="F234">
            <v>359</v>
          </cell>
        </row>
        <row r="235">
          <cell r="B235">
            <v>3</v>
          </cell>
          <cell r="C235" t="str">
            <v>EUR</v>
          </cell>
          <cell r="D235">
            <v>1</v>
          </cell>
          <cell r="E235">
            <v>36161</v>
          </cell>
          <cell r="F235">
            <v>6270</v>
          </cell>
        </row>
        <row r="236">
          <cell r="B236">
            <v>3</v>
          </cell>
          <cell r="C236" t="str">
            <v>EUR</v>
          </cell>
          <cell r="D236">
            <v>1</v>
          </cell>
          <cell r="E236">
            <v>36161</v>
          </cell>
          <cell r="F236">
            <v>261</v>
          </cell>
        </row>
        <row r="237">
          <cell r="B237">
            <v>3</v>
          </cell>
          <cell r="C237" t="str">
            <v>EUR</v>
          </cell>
          <cell r="D237">
            <v>1</v>
          </cell>
          <cell r="E237">
            <v>36161</v>
          </cell>
          <cell r="F237">
            <v>845</v>
          </cell>
        </row>
        <row r="238">
          <cell r="B238">
            <v>3</v>
          </cell>
          <cell r="C238" t="str">
            <v>EUR</v>
          </cell>
          <cell r="D238">
            <v>1</v>
          </cell>
          <cell r="E238">
            <v>36161</v>
          </cell>
          <cell r="F238">
            <v>6231</v>
          </cell>
        </row>
        <row r="239">
          <cell r="B239">
            <v>3</v>
          </cell>
          <cell r="C239" t="str">
            <v>EUR</v>
          </cell>
          <cell r="D239">
            <v>1</v>
          </cell>
          <cell r="E239">
            <v>36161</v>
          </cell>
          <cell r="F239">
            <v>6238</v>
          </cell>
        </row>
        <row r="240">
          <cell r="B240">
            <v>3</v>
          </cell>
          <cell r="C240" t="str">
            <v>EUR</v>
          </cell>
          <cell r="D240">
            <v>1</v>
          </cell>
          <cell r="E240">
            <v>36161</v>
          </cell>
          <cell r="F240">
            <v>7767</v>
          </cell>
        </row>
        <row r="241">
          <cell r="B241">
            <v>3</v>
          </cell>
          <cell r="C241" t="str">
            <v>EUR</v>
          </cell>
          <cell r="D241">
            <v>1</v>
          </cell>
          <cell r="E241">
            <v>36161</v>
          </cell>
          <cell r="F241">
            <v>12686</v>
          </cell>
        </row>
        <row r="242">
          <cell r="B242">
            <v>3</v>
          </cell>
          <cell r="C242" t="str">
            <v>EUR</v>
          </cell>
          <cell r="D242">
            <v>1</v>
          </cell>
          <cell r="E242">
            <v>36161</v>
          </cell>
          <cell r="F242">
            <v>20505</v>
          </cell>
        </row>
        <row r="243">
          <cell r="B243">
            <v>3</v>
          </cell>
          <cell r="C243" t="str">
            <v>EUR</v>
          </cell>
          <cell r="D243">
            <v>1</v>
          </cell>
          <cell r="E243">
            <v>36161</v>
          </cell>
          <cell r="F243">
            <v>26946</v>
          </cell>
        </row>
        <row r="244">
          <cell r="B244">
            <v>3</v>
          </cell>
          <cell r="C244" t="str">
            <v>EUR</v>
          </cell>
          <cell r="D244">
            <v>1</v>
          </cell>
          <cell r="E244">
            <v>36161</v>
          </cell>
          <cell r="F244">
            <v>37525</v>
          </cell>
        </row>
        <row r="245">
          <cell r="B245">
            <v>3</v>
          </cell>
          <cell r="C245" t="str">
            <v>EUR</v>
          </cell>
          <cell r="D245">
            <v>1</v>
          </cell>
          <cell r="E245">
            <v>36161</v>
          </cell>
          <cell r="F245">
            <v>54824</v>
          </cell>
        </row>
        <row r="246">
          <cell r="B246">
            <v>4</v>
          </cell>
          <cell r="C246" t="str">
            <v>EUR</v>
          </cell>
          <cell r="D246">
            <v>1</v>
          </cell>
          <cell r="E246">
            <v>36161</v>
          </cell>
          <cell r="F246">
            <v>190</v>
          </cell>
        </row>
        <row r="247">
          <cell r="B247">
            <v>4</v>
          </cell>
          <cell r="C247" t="str">
            <v>EUR</v>
          </cell>
          <cell r="D247">
            <v>1</v>
          </cell>
          <cell r="E247">
            <v>36161</v>
          </cell>
          <cell r="F247">
            <v>41464</v>
          </cell>
        </row>
        <row r="248">
          <cell r="B248">
            <v>4</v>
          </cell>
          <cell r="C248" t="str">
            <v>EUR</v>
          </cell>
          <cell r="D248">
            <v>1</v>
          </cell>
          <cell r="E248">
            <v>36161</v>
          </cell>
          <cell r="F248">
            <v>5083</v>
          </cell>
        </row>
        <row r="249">
          <cell r="B249">
            <v>4</v>
          </cell>
          <cell r="C249" t="str">
            <v>EUR</v>
          </cell>
          <cell r="D249">
            <v>1</v>
          </cell>
          <cell r="E249">
            <v>36161</v>
          </cell>
          <cell r="F249">
            <v>17631</v>
          </cell>
        </row>
        <row r="250">
          <cell r="B250">
            <v>4</v>
          </cell>
          <cell r="C250" t="str">
            <v>EUR</v>
          </cell>
          <cell r="D250">
            <v>1</v>
          </cell>
          <cell r="E250">
            <v>36161</v>
          </cell>
          <cell r="F250">
            <v>6820</v>
          </cell>
        </row>
        <row r="251">
          <cell r="B251">
            <v>4</v>
          </cell>
          <cell r="C251" t="str">
            <v>EUR</v>
          </cell>
          <cell r="D251">
            <v>1</v>
          </cell>
          <cell r="E251">
            <v>36161</v>
          </cell>
          <cell r="F251">
            <v>13362</v>
          </cell>
        </row>
        <row r="252">
          <cell r="B252">
            <v>4</v>
          </cell>
          <cell r="C252" t="str">
            <v>EUR</v>
          </cell>
          <cell r="D252">
            <v>1</v>
          </cell>
          <cell r="E252">
            <v>36161</v>
          </cell>
          <cell r="F252">
            <v>51506</v>
          </cell>
        </row>
        <row r="253">
          <cell r="B253">
            <v>4</v>
          </cell>
          <cell r="C253" t="str">
            <v>EUR</v>
          </cell>
          <cell r="D253">
            <v>1</v>
          </cell>
          <cell r="E253">
            <v>36161</v>
          </cell>
          <cell r="F253">
            <v>359</v>
          </cell>
        </row>
        <row r="254">
          <cell r="B254">
            <v>4</v>
          </cell>
          <cell r="C254" t="str">
            <v>EUR</v>
          </cell>
          <cell r="D254">
            <v>1</v>
          </cell>
          <cell r="E254">
            <v>36161</v>
          </cell>
          <cell r="F254">
            <v>6270</v>
          </cell>
        </row>
        <row r="255">
          <cell r="B255">
            <v>4</v>
          </cell>
          <cell r="C255" t="str">
            <v>EUR</v>
          </cell>
          <cell r="D255">
            <v>1</v>
          </cell>
          <cell r="E255">
            <v>36161</v>
          </cell>
          <cell r="F255">
            <v>261</v>
          </cell>
        </row>
        <row r="256">
          <cell r="B256">
            <v>4</v>
          </cell>
          <cell r="C256" t="str">
            <v>EUR</v>
          </cell>
          <cell r="D256">
            <v>1</v>
          </cell>
          <cell r="E256">
            <v>36161</v>
          </cell>
          <cell r="F256">
            <v>845</v>
          </cell>
        </row>
        <row r="257">
          <cell r="B257">
            <v>4</v>
          </cell>
          <cell r="C257" t="str">
            <v>EUR</v>
          </cell>
          <cell r="D257">
            <v>1</v>
          </cell>
          <cell r="E257">
            <v>36161</v>
          </cell>
          <cell r="F257">
            <v>6231</v>
          </cell>
        </row>
        <row r="258">
          <cell r="B258">
            <v>4</v>
          </cell>
          <cell r="C258" t="str">
            <v>USD</v>
          </cell>
          <cell r="D258">
            <v>0.98340000000000005</v>
          </cell>
          <cell r="E258">
            <v>37543</v>
          </cell>
          <cell r="F258">
            <v>6231</v>
          </cell>
        </row>
        <row r="259">
          <cell r="B259">
            <v>4</v>
          </cell>
          <cell r="C259" t="str">
            <v>EUR</v>
          </cell>
          <cell r="D259">
            <v>1</v>
          </cell>
          <cell r="E259">
            <v>36161</v>
          </cell>
          <cell r="F259">
            <v>6238</v>
          </cell>
        </row>
        <row r="260">
          <cell r="B260">
            <v>4</v>
          </cell>
          <cell r="C260" t="str">
            <v>EUR</v>
          </cell>
          <cell r="D260">
            <v>1</v>
          </cell>
          <cell r="E260">
            <v>36161</v>
          </cell>
          <cell r="F260">
            <v>7767</v>
          </cell>
        </row>
        <row r="261">
          <cell r="B261">
            <v>4</v>
          </cell>
          <cell r="C261" t="str">
            <v>EUR</v>
          </cell>
          <cell r="D261">
            <v>1</v>
          </cell>
          <cell r="E261">
            <v>36161</v>
          </cell>
          <cell r="F261">
            <v>12686</v>
          </cell>
        </row>
        <row r="262">
          <cell r="B262">
            <v>4</v>
          </cell>
          <cell r="C262" t="str">
            <v>EUR</v>
          </cell>
          <cell r="D262">
            <v>1</v>
          </cell>
          <cell r="E262">
            <v>36161</v>
          </cell>
          <cell r="F262">
            <v>20505</v>
          </cell>
        </row>
        <row r="263">
          <cell r="B263">
            <v>4</v>
          </cell>
          <cell r="C263" t="str">
            <v>EUR</v>
          </cell>
          <cell r="D263">
            <v>1</v>
          </cell>
          <cell r="E263">
            <v>36161</v>
          </cell>
          <cell r="F263">
            <v>26946</v>
          </cell>
        </row>
        <row r="264">
          <cell r="B264">
            <v>4</v>
          </cell>
          <cell r="C264" t="str">
            <v>EUR</v>
          </cell>
          <cell r="D264">
            <v>1</v>
          </cell>
          <cell r="E264">
            <v>36161</v>
          </cell>
          <cell r="F264">
            <v>37525</v>
          </cell>
        </row>
        <row r="265">
          <cell r="B265">
            <v>4</v>
          </cell>
          <cell r="C265" t="str">
            <v>EUR</v>
          </cell>
          <cell r="D265">
            <v>1</v>
          </cell>
          <cell r="E265">
            <v>36161</v>
          </cell>
          <cell r="F265">
            <v>54824</v>
          </cell>
        </row>
        <row r="266">
          <cell r="B266">
            <v>5</v>
          </cell>
          <cell r="C266" t="str">
            <v>EUR</v>
          </cell>
          <cell r="D266">
            <v>1</v>
          </cell>
          <cell r="E266">
            <v>36161</v>
          </cell>
          <cell r="F266">
            <v>190</v>
          </cell>
        </row>
        <row r="267">
          <cell r="B267">
            <v>5</v>
          </cell>
          <cell r="C267" t="str">
            <v>EUR</v>
          </cell>
          <cell r="D267">
            <v>1</v>
          </cell>
          <cell r="E267">
            <v>36161</v>
          </cell>
          <cell r="F267">
            <v>41464</v>
          </cell>
        </row>
        <row r="268">
          <cell r="B268">
            <v>5</v>
          </cell>
          <cell r="C268" t="str">
            <v>EUR</v>
          </cell>
          <cell r="D268">
            <v>1</v>
          </cell>
          <cell r="E268">
            <v>36161</v>
          </cell>
          <cell r="F268">
            <v>5083</v>
          </cell>
        </row>
        <row r="269">
          <cell r="B269">
            <v>5</v>
          </cell>
          <cell r="C269" t="str">
            <v>EUR</v>
          </cell>
          <cell r="D269">
            <v>1</v>
          </cell>
          <cell r="E269">
            <v>36161</v>
          </cell>
          <cell r="F269">
            <v>17631</v>
          </cell>
        </row>
        <row r="270">
          <cell r="B270">
            <v>5</v>
          </cell>
          <cell r="C270" t="str">
            <v>EUR</v>
          </cell>
          <cell r="D270">
            <v>1</v>
          </cell>
          <cell r="E270">
            <v>36161</v>
          </cell>
          <cell r="F270">
            <v>6820</v>
          </cell>
        </row>
        <row r="271">
          <cell r="B271">
            <v>5</v>
          </cell>
          <cell r="C271" t="str">
            <v>EUR</v>
          </cell>
          <cell r="D271">
            <v>1</v>
          </cell>
          <cell r="E271">
            <v>36161</v>
          </cell>
          <cell r="F271">
            <v>13362</v>
          </cell>
        </row>
        <row r="272">
          <cell r="B272">
            <v>5</v>
          </cell>
          <cell r="C272" t="str">
            <v>EUR</v>
          </cell>
          <cell r="D272">
            <v>1</v>
          </cell>
          <cell r="E272">
            <v>36161</v>
          </cell>
          <cell r="F272">
            <v>51506</v>
          </cell>
        </row>
        <row r="273">
          <cell r="B273">
            <v>5</v>
          </cell>
          <cell r="C273" t="str">
            <v>EUR</v>
          </cell>
          <cell r="D273">
            <v>1</v>
          </cell>
          <cell r="E273">
            <v>36161</v>
          </cell>
          <cell r="F273">
            <v>359</v>
          </cell>
        </row>
        <row r="274">
          <cell r="B274">
            <v>5</v>
          </cell>
          <cell r="C274" t="str">
            <v>EUR</v>
          </cell>
          <cell r="D274">
            <v>1</v>
          </cell>
          <cell r="E274">
            <v>36161</v>
          </cell>
          <cell r="F274">
            <v>6270</v>
          </cell>
        </row>
        <row r="275">
          <cell r="B275">
            <v>5</v>
          </cell>
          <cell r="C275" t="str">
            <v>EUR</v>
          </cell>
          <cell r="D275">
            <v>1</v>
          </cell>
          <cell r="E275">
            <v>36161</v>
          </cell>
          <cell r="F275">
            <v>261</v>
          </cell>
        </row>
        <row r="276">
          <cell r="B276">
            <v>5</v>
          </cell>
          <cell r="C276" t="str">
            <v>EUR</v>
          </cell>
          <cell r="D276">
            <v>1</v>
          </cell>
          <cell r="E276">
            <v>36161</v>
          </cell>
          <cell r="F276">
            <v>845</v>
          </cell>
        </row>
        <row r="277">
          <cell r="B277">
            <v>5</v>
          </cell>
          <cell r="C277" t="str">
            <v>EUR</v>
          </cell>
          <cell r="D277">
            <v>1</v>
          </cell>
          <cell r="E277">
            <v>36161</v>
          </cell>
          <cell r="F277">
            <v>6231</v>
          </cell>
        </row>
        <row r="278">
          <cell r="B278">
            <v>5</v>
          </cell>
          <cell r="C278" t="str">
            <v>EUR</v>
          </cell>
          <cell r="D278">
            <v>1</v>
          </cell>
          <cell r="E278">
            <v>36161</v>
          </cell>
          <cell r="F278">
            <v>6238</v>
          </cell>
        </row>
        <row r="279">
          <cell r="B279">
            <v>5</v>
          </cell>
          <cell r="C279" t="str">
            <v>EUR</v>
          </cell>
          <cell r="D279">
            <v>1</v>
          </cell>
          <cell r="E279">
            <v>36161</v>
          </cell>
          <cell r="F279">
            <v>7767</v>
          </cell>
        </row>
        <row r="280">
          <cell r="B280">
            <v>5</v>
          </cell>
          <cell r="C280" t="str">
            <v>EUR</v>
          </cell>
          <cell r="D280">
            <v>1</v>
          </cell>
          <cell r="E280">
            <v>36161</v>
          </cell>
          <cell r="F280">
            <v>12686</v>
          </cell>
        </row>
        <row r="281">
          <cell r="B281">
            <v>5</v>
          </cell>
          <cell r="C281" t="str">
            <v>EUR</v>
          </cell>
          <cell r="D281">
            <v>1</v>
          </cell>
          <cell r="E281">
            <v>36161</v>
          </cell>
          <cell r="F281">
            <v>20505</v>
          </cell>
        </row>
        <row r="282">
          <cell r="B282">
            <v>5</v>
          </cell>
          <cell r="C282" t="str">
            <v>EUR</v>
          </cell>
          <cell r="D282">
            <v>1</v>
          </cell>
          <cell r="E282">
            <v>36161</v>
          </cell>
          <cell r="F282">
            <v>26946</v>
          </cell>
        </row>
        <row r="283">
          <cell r="B283">
            <v>5</v>
          </cell>
          <cell r="C283" t="str">
            <v>EUR</v>
          </cell>
          <cell r="D283">
            <v>1</v>
          </cell>
          <cell r="E283">
            <v>36161</v>
          </cell>
          <cell r="F283">
            <v>37525</v>
          </cell>
        </row>
        <row r="284">
          <cell r="B284">
            <v>5</v>
          </cell>
          <cell r="C284" t="str">
            <v>EUR</v>
          </cell>
          <cell r="D284">
            <v>1</v>
          </cell>
          <cell r="E284">
            <v>36161</v>
          </cell>
          <cell r="F284">
            <v>54824</v>
          </cell>
        </row>
        <row r="288">
          <cell r="B288" t="str">
            <v>NUMBER</v>
          </cell>
          <cell r="C288" t="str">
            <v>NUMBER</v>
          </cell>
          <cell r="D288" t="str">
            <v>VARCHAR2</v>
          </cell>
          <cell r="E288" t="str">
            <v>NUMBER</v>
          </cell>
          <cell r="F288" t="str">
            <v>DATE</v>
          </cell>
        </row>
        <row r="289">
          <cell r="B289">
            <v>5</v>
          </cell>
        </row>
        <row r="290">
          <cell r="B290">
            <v>1</v>
          </cell>
          <cell r="C290">
            <v>190</v>
          </cell>
          <cell r="D290" t="str">
            <v>EUR</v>
          </cell>
          <cell r="E290">
            <v>1</v>
          </cell>
          <cell r="F290">
            <v>36161</v>
          </cell>
        </row>
        <row r="291">
          <cell r="B291">
            <v>1</v>
          </cell>
          <cell r="C291">
            <v>261</v>
          </cell>
          <cell r="D291" t="str">
            <v>EUR</v>
          </cell>
          <cell r="E291">
            <v>1</v>
          </cell>
          <cell r="F291">
            <v>36161</v>
          </cell>
        </row>
        <row r="292">
          <cell r="B292">
            <v>1</v>
          </cell>
          <cell r="C292">
            <v>359</v>
          </cell>
          <cell r="D292" t="str">
            <v>EUR</v>
          </cell>
          <cell r="E292">
            <v>1</v>
          </cell>
          <cell r="F292">
            <v>36161</v>
          </cell>
        </row>
        <row r="293">
          <cell r="B293">
            <v>1</v>
          </cell>
          <cell r="C293">
            <v>845</v>
          </cell>
          <cell r="D293" t="str">
            <v>EUR</v>
          </cell>
          <cell r="E293">
            <v>1</v>
          </cell>
          <cell r="F293">
            <v>36161</v>
          </cell>
        </row>
        <row r="294">
          <cell r="B294">
            <v>1</v>
          </cell>
          <cell r="C294">
            <v>5083</v>
          </cell>
          <cell r="D294" t="str">
            <v>EUR</v>
          </cell>
          <cell r="E294">
            <v>1</v>
          </cell>
          <cell r="F294">
            <v>36161</v>
          </cell>
        </row>
        <row r="295">
          <cell r="B295">
            <v>1</v>
          </cell>
          <cell r="C295">
            <v>6231</v>
          </cell>
          <cell r="D295" t="str">
            <v>EUR</v>
          </cell>
          <cell r="E295">
            <v>1</v>
          </cell>
          <cell r="F295">
            <v>36161</v>
          </cell>
        </row>
        <row r="296">
          <cell r="B296">
            <v>1</v>
          </cell>
          <cell r="C296">
            <v>6238</v>
          </cell>
          <cell r="D296" t="str">
            <v>EUR</v>
          </cell>
          <cell r="E296">
            <v>1</v>
          </cell>
          <cell r="F296">
            <v>36161</v>
          </cell>
        </row>
        <row r="297">
          <cell r="B297">
            <v>1</v>
          </cell>
          <cell r="C297">
            <v>6270</v>
          </cell>
          <cell r="D297" t="str">
            <v>EUR</v>
          </cell>
          <cell r="E297">
            <v>1</v>
          </cell>
          <cell r="F297">
            <v>36161</v>
          </cell>
        </row>
        <row r="298">
          <cell r="B298">
            <v>1</v>
          </cell>
          <cell r="C298">
            <v>6820</v>
          </cell>
          <cell r="D298" t="str">
            <v>EUR</v>
          </cell>
          <cell r="E298">
            <v>1</v>
          </cell>
          <cell r="F298">
            <v>36161</v>
          </cell>
        </row>
        <row r="299">
          <cell r="B299">
            <v>1</v>
          </cell>
          <cell r="C299">
            <v>7767</v>
          </cell>
          <cell r="D299" t="str">
            <v>EUR</v>
          </cell>
          <cell r="E299">
            <v>1</v>
          </cell>
          <cell r="F299">
            <v>36161</v>
          </cell>
        </row>
        <row r="300">
          <cell r="B300">
            <v>1</v>
          </cell>
          <cell r="C300">
            <v>12686</v>
          </cell>
          <cell r="D300" t="str">
            <v>EUR</v>
          </cell>
          <cell r="E300">
            <v>1</v>
          </cell>
          <cell r="F300">
            <v>36161</v>
          </cell>
        </row>
        <row r="301">
          <cell r="B301">
            <v>1</v>
          </cell>
          <cell r="C301">
            <v>13362</v>
          </cell>
          <cell r="D301" t="str">
            <v>EUR</v>
          </cell>
          <cell r="E301">
            <v>1</v>
          </cell>
          <cell r="F301">
            <v>36161</v>
          </cell>
        </row>
        <row r="302">
          <cell r="B302">
            <v>1</v>
          </cell>
          <cell r="C302">
            <v>17631</v>
          </cell>
          <cell r="D302" t="str">
            <v>EUR</v>
          </cell>
          <cell r="E302">
            <v>1</v>
          </cell>
          <cell r="F302">
            <v>36161</v>
          </cell>
        </row>
        <row r="303">
          <cell r="B303">
            <v>1</v>
          </cell>
          <cell r="C303">
            <v>20505</v>
          </cell>
          <cell r="D303" t="str">
            <v>EUR</v>
          </cell>
          <cell r="E303">
            <v>1</v>
          </cell>
          <cell r="F303">
            <v>36161</v>
          </cell>
        </row>
        <row r="304">
          <cell r="B304">
            <v>1</v>
          </cell>
          <cell r="C304">
            <v>26946</v>
          </cell>
          <cell r="D304" t="str">
            <v>EUR</v>
          </cell>
          <cell r="E304">
            <v>1</v>
          </cell>
          <cell r="F304">
            <v>36161</v>
          </cell>
        </row>
        <row r="305">
          <cell r="B305">
            <v>1</v>
          </cell>
          <cell r="C305">
            <v>37525</v>
          </cell>
          <cell r="D305" t="str">
            <v>EUR</v>
          </cell>
          <cell r="E305">
            <v>1</v>
          </cell>
          <cell r="F305">
            <v>36161</v>
          </cell>
        </row>
        <row r="306">
          <cell r="B306">
            <v>1</v>
          </cell>
          <cell r="C306">
            <v>41464</v>
          </cell>
          <cell r="D306" t="str">
            <v>EUR</v>
          </cell>
          <cell r="E306">
            <v>1</v>
          </cell>
          <cell r="F306">
            <v>36161</v>
          </cell>
        </row>
        <row r="307">
          <cell r="B307">
            <v>1</v>
          </cell>
          <cell r="C307">
            <v>51506</v>
          </cell>
          <cell r="D307" t="str">
            <v>EUR</v>
          </cell>
          <cell r="E307">
            <v>1</v>
          </cell>
          <cell r="F307">
            <v>36161</v>
          </cell>
        </row>
        <row r="308">
          <cell r="B308">
            <v>1</v>
          </cell>
          <cell r="C308">
            <v>54824</v>
          </cell>
          <cell r="D308" t="str">
            <v>EUR</v>
          </cell>
          <cell r="E308">
            <v>1</v>
          </cell>
          <cell r="F308">
            <v>36161</v>
          </cell>
        </row>
        <row r="309">
          <cell r="B309">
            <v>2</v>
          </cell>
          <cell r="C309">
            <v>190</v>
          </cell>
          <cell r="D309" t="str">
            <v>EUR</v>
          </cell>
          <cell r="E309">
            <v>1</v>
          </cell>
          <cell r="F309">
            <v>36161</v>
          </cell>
        </row>
        <row r="310">
          <cell r="B310">
            <v>2</v>
          </cell>
          <cell r="C310">
            <v>261</v>
          </cell>
          <cell r="D310" t="str">
            <v>EUR</v>
          </cell>
          <cell r="E310">
            <v>1</v>
          </cell>
          <cell r="F310">
            <v>36161</v>
          </cell>
        </row>
        <row r="311">
          <cell r="B311">
            <v>2</v>
          </cell>
          <cell r="C311">
            <v>359</v>
          </cell>
          <cell r="D311" t="str">
            <v>EUR</v>
          </cell>
          <cell r="E311">
            <v>1</v>
          </cell>
          <cell r="F311">
            <v>36161</v>
          </cell>
        </row>
        <row r="312">
          <cell r="B312">
            <v>2</v>
          </cell>
          <cell r="C312">
            <v>845</v>
          </cell>
          <cell r="D312" t="str">
            <v>EUR</v>
          </cell>
          <cell r="E312">
            <v>1</v>
          </cell>
          <cell r="F312">
            <v>36161</v>
          </cell>
        </row>
        <row r="313">
          <cell r="B313">
            <v>2</v>
          </cell>
          <cell r="C313">
            <v>5083</v>
          </cell>
          <cell r="D313" t="str">
            <v>EUR</v>
          </cell>
          <cell r="E313">
            <v>1</v>
          </cell>
          <cell r="F313">
            <v>36161</v>
          </cell>
        </row>
        <row r="314">
          <cell r="B314">
            <v>2</v>
          </cell>
          <cell r="C314">
            <v>6231</v>
          </cell>
          <cell r="D314" t="str">
            <v>EUR</v>
          </cell>
          <cell r="E314">
            <v>1</v>
          </cell>
          <cell r="F314">
            <v>36161</v>
          </cell>
        </row>
        <row r="315">
          <cell r="B315">
            <v>2</v>
          </cell>
          <cell r="C315">
            <v>6238</v>
          </cell>
          <cell r="D315" t="str">
            <v>EUR</v>
          </cell>
          <cell r="E315">
            <v>1</v>
          </cell>
          <cell r="F315">
            <v>36161</v>
          </cell>
        </row>
        <row r="316">
          <cell r="B316">
            <v>2</v>
          </cell>
          <cell r="C316">
            <v>6270</v>
          </cell>
          <cell r="D316" t="str">
            <v>EUR</v>
          </cell>
          <cell r="E316">
            <v>1</v>
          </cell>
          <cell r="F316">
            <v>36161</v>
          </cell>
        </row>
        <row r="317">
          <cell r="B317">
            <v>2</v>
          </cell>
          <cell r="C317">
            <v>6820</v>
          </cell>
          <cell r="D317" t="str">
            <v>EUR</v>
          </cell>
          <cell r="E317">
            <v>1</v>
          </cell>
          <cell r="F317">
            <v>36161</v>
          </cell>
        </row>
        <row r="318">
          <cell r="B318">
            <v>2</v>
          </cell>
          <cell r="C318">
            <v>7767</v>
          </cell>
          <cell r="D318" t="str">
            <v>EUR</v>
          </cell>
          <cell r="E318">
            <v>1</v>
          </cell>
          <cell r="F318">
            <v>36161</v>
          </cell>
        </row>
        <row r="319">
          <cell r="B319">
            <v>2</v>
          </cell>
          <cell r="C319">
            <v>12686</v>
          </cell>
          <cell r="D319" t="str">
            <v>EUR</v>
          </cell>
          <cell r="E319">
            <v>1</v>
          </cell>
          <cell r="F319">
            <v>36161</v>
          </cell>
        </row>
        <row r="320">
          <cell r="B320">
            <v>2</v>
          </cell>
          <cell r="C320">
            <v>13362</v>
          </cell>
          <cell r="D320" t="str">
            <v>EUR</v>
          </cell>
          <cell r="E320">
            <v>1</v>
          </cell>
          <cell r="F320">
            <v>36161</v>
          </cell>
        </row>
        <row r="321">
          <cell r="B321">
            <v>2</v>
          </cell>
          <cell r="C321">
            <v>17631</v>
          </cell>
          <cell r="D321" t="str">
            <v>EUR</v>
          </cell>
          <cell r="E321">
            <v>1</v>
          </cell>
          <cell r="F321">
            <v>36161</v>
          </cell>
        </row>
        <row r="322">
          <cell r="B322">
            <v>2</v>
          </cell>
          <cell r="C322">
            <v>20505</v>
          </cell>
          <cell r="D322" t="str">
            <v>EUR</v>
          </cell>
          <cell r="E322">
            <v>1</v>
          </cell>
          <cell r="F322">
            <v>36161</v>
          </cell>
        </row>
        <row r="323">
          <cell r="B323">
            <v>2</v>
          </cell>
          <cell r="C323">
            <v>26946</v>
          </cell>
          <cell r="D323" t="str">
            <v>EUR</v>
          </cell>
          <cell r="E323">
            <v>1</v>
          </cell>
          <cell r="F323">
            <v>36161</v>
          </cell>
        </row>
        <row r="324">
          <cell r="B324">
            <v>2</v>
          </cell>
          <cell r="C324">
            <v>37525</v>
          </cell>
          <cell r="D324" t="str">
            <v>EUR</v>
          </cell>
          <cell r="E324">
            <v>1</v>
          </cell>
          <cell r="F324">
            <v>36161</v>
          </cell>
        </row>
        <row r="325">
          <cell r="B325">
            <v>2</v>
          </cell>
          <cell r="C325">
            <v>41464</v>
          </cell>
          <cell r="D325" t="str">
            <v>EUR</v>
          </cell>
          <cell r="E325">
            <v>1</v>
          </cell>
          <cell r="F325">
            <v>36161</v>
          </cell>
        </row>
        <row r="326">
          <cell r="B326">
            <v>2</v>
          </cell>
          <cell r="C326">
            <v>51506</v>
          </cell>
          <cell r="D326" t="str">
            <v>EUR</v>
          </cell>
          <cell r="E326">
            <v>1</v>
          </cell>
          <cell r="F326">
            <v>36161</v>
          </cell>
        </row>
        <row r="327">
          <cell r="B327">
            <v>2</v>
          </cell>
          <cell r="C327">
            <v>54824</v>
          </cell>
          <cell r="D327" t="str">
            <v>EUR</v>
          </cell>
          <cell r="E327">
            <v>1</v>
          </cell>
          <cell r="F327">
            <v>36161</v>
          </cell>
        </row>
        <row r="328">
          <cell r="B328">
            <v>3</v>
          </cell>
          <cell r="C328">
            <v>190</v>
          </cell>
          <cell r="D328" t="str">
            <v>EUR</v>
          </cell>
          <cell r="E328">
            <v>1</v>
          </cell>
          <cell r="F328">
            <v>36161</v>
          </cell>
        </row>
        <row r="329">
          <cell r="B329">
            <v>3</v>
          </cell>
          <cell r="C329">
            <v>261</v>
          </cell>
          <cell r="D329" t="str">
            <v>EUR</v>
          </cell>
          <cell r="E329">
            <v>1</v>
          </cell>
          <cell r="F329">
            <v>36161</v>
          </cell>
        </row>
        <row r="330">
          <cell r="B330">
            <v>3</v>
          </cell>
          <cell r="C330">
            <v>359</v>
          </cell>
          <cell r="D330" t="str">
            <v>EUR</v>
          </cell>
          <cell r="E330">
            <v>1</v>
          </cell>
          <cell r="F330">
            <v>36161</v>
          </cell>
        </row>
        <row r="331">
          <cell r="B331">
            <v>3</v>
          </cell>
          <cell r="C331">
            <v>845</v>
          </cell>
          <cell r="D331" t="str">
            <v>EUR</v>
          </cell>
          <cell r="E331">
            <v>1</v>
          </cell>
          <cell r="F331">
            <v>36161</v>
          </cell>
        </row>
        <row r="332">
          <cell r="B332">
            <v>3</v>
          </cell>
          <cell r="C332">
            <v>5083</v>
          </cell>
          <cell r="D332" t="str">
            <v>EUR</v>
          </cell>
          <cell r="E332">
            <v>1</v>
          </cell>
          <cell r="F332">
            <v>36161</v>
          </cell>
        </row>
        <row r="333">
          <cell r="B333">
            <v>3</v>
          </cell>
          <cell r="C333">
            <v>6231</v>
          </cell>
          <cell r="D333" t="str">
            <v>EUR</v>
          </cell>
          <cell r="E333">
            <v>1</v>
          </cell>
          <cell r="F333">
            <v>36161</v>
          </cell>
        </row>
        <row r="334">
          <cell r="B334">
            <v>3</v>
          </cell>
          <cell r="C334">
            <v>6238</v>
          </cell>
          <cell r="D334" t="str">
            <v>EUR</v>
          </cell>
          <cell r="E334">
            <v>1</v>
          </cell>
          <cell r="F334">
            <v>36161</v>
          </cell>
        </row>
        <row r="335">
          <cell r="B335">
            <v>3</v>
          </cell>
          <cell r="C335">
            <v>6270</v>
          </cell>
          <cell r="D335" t="str">
            <v>EUR</v>
          </cell>
          <cell r="E335">
            <v>1</v>
          </cell>
          <cell r="F335">
            <v>36161</v>
          </cell>
        </row>
        <row r="336">
          <cell r="B336">
            <v>3</v>
          </cell>
          <cell r="C336">
            <v>6820</v>
          </cell>
          <cell r="D336" t="str">
            <v>EUR</v>
          </cell>
          <cell r="E336">
            <v>1</v>
          </cell>
          <cell r="F336">
            <v>36161</v>
          </cell>
        </row>
        <row r="337">
          <cell r="B337">
            <v>3</v>
          </cell>
          <cell r="C337">
            <v>7767</v>
          </cell>
          <cell r="D337" t="str">
            <v>EUR</v>
          </cell>
          <cell r="E337">
            <v>1</v>
          </cell>
          <cell r="F337">
            <v>36161</v>
          </cell>
        </row>
        <row r="338">
          <cell r="B338">
            <v>3</v>
          </cell>
          <cell r="C338">
            <v>12686</v>
          </cell>
          <cell r="D338" t="str">
            <v>EUR</v>
          </cell>
          <cell r="E338">
            <v>1</v>
          </cell>
          <cell r="F338">
            <v>36161</v>
          </cell>
        </row>
        <row r="339">
          <cell r="B339">
            <v>3</v>
          </cell>
          <cell r="C339">
            <v>13362</v>
          </cell>
          <cell r="D339" t="str">
            <v>EUR</v>
          </cell>
          <cell r="E339">
            <v>1</v>
          </cell>
          <cell r="F339">
            <v>36161</v>
          </cell>
        </row>
        <row r="340">
          <cell r="B340">
            <v>3</v>
          </cell>
          <cell r="C340">
            <v>17631</v>
          </cell>
          <cell r="D340" t="str">
            <v>EUR</v>
          </cell>
          <cell r="E340">
            <v>1</v>
          </cell>
          <cell r="F340">
            <v>36161</v>
          </cell>
        </row>
        <row r="341">
          <cell r="B341">
            <v>3</v>
          </cell>
          <cell r="C341">
            <v>20505</v>
          </cell>
          <cell r="D341" t="str">
            <v>EUR</v>
          </cell>
          <cell r="E341">
            <v>1</v>
          </cell>
          <cell r="F341">
            <v>36161</v>
          </cell>
        </row>
        <row r="342">
          <cell r="B342">
            <v>3</v>
          </cell>
          <cell r="C342">
            <v>26946</v>
          </cell>
          <cell r="D342" t="str">
            <v>EUR</v>
          </cell>
          <cell r="E342">
            <v>1</v>
          </cell>
          <cell r="F342">
            <v>36161</v>
          </cell>
        </row>
        <row r="343">
          <cell r="B343">
            <v>3</v>
          </cell>
          <cell r="C343">
            <v>37525</v>
          </cell>
          <cell r="D343" t="str">
            <v>EUR</v>
          </cell>
          <cell r="E343">
            <v>1</v>
          </cell>
          <cell r="F343">
            <v>36161</v>
          </cell>
        </row>
        <row r="344">
          <cell r="B344">
            <v>3</v>
          </cell>
          <cell r="C344">
            <v>41464</v>
          </cell>
          <cell r="D344" t="str">
            <v>EUR</v>
          </cell>
          <cell r="E344">
            <v>1</v>
          </cell>
          <cell r="F344">
            <v>36161</v>
          </cell>
        </row>
        <row r="345">
          <cell r="B345">
            <v>3</v>
          </cell>
          <cell r="C345">
            <v>51506</v>
          </cell>
          <cell r="D345" t="str">
            <v>EUR</v>
          </cell>
          <cell r="E345">
            <v>1</v>
          </cell>
          <cell r="F345">
            <v>36161</v>
          </cell>
        </row>
        <row r="346">
          <cell r="B346">
            <v>3</v>
          </cell>
          <cell r="C346">
            <v>54824</v>
          </cell>
          <cell r="D346" t="str">
            <v>EUR</v>
          </cell>
          <cell r="E346">
            <v>1</v>
          </cell>
          <cell r="F346">
            <v>36161</v>
          </cell>
        </row>
        <row r="347">
          <cell r="B347">
            <v>4</v>
          </cell>
          <cell r="C347">
            <v>190</v>
          </cell>
          <cell r="D347" t="str">
            <v>EUR</v>
          </cell>
          <cell r="E347">
            <v>1</v>
          </cell>
          <cell r="F347">
            <v>36161</v>
          </cell>
        </row>
        <row r="348">
          <cell r="B348">
            <v>4</v>
          </cell>
          <cell r="C348">
            <v>261</v>
          </cell>
          <cell r="D348" t="str">
            <v>EUR</v>
          </cell>
          <cell r="E348">
            <v>1</v>
          </cell>
          <cell r="F348">
            <v>36161</v>
          </cell>
        </row>
        <row r="349">
          <cell r="B349">
            <v>4</v>
          </cell>
          <cell r="C349">
            <v>359</v>
          </cell>
          <cell r="D349" t="str">
            <v>EUR</v>
          </cell>
          <cell r="E349">
            <v>1</v>
          </cell>
          <cell r="F349">
            <v>36161</v>
          </cell>
        </row>
        <row r="350">
          <cell r="B350">
            <v>4</v>
          </cell>
          <cell r="C350">
            <v>845</v>
          </cell>
          <cell r="D350" t="str">
            <v>EUR</v>
          </cell>
          <cell r="E350">
            <v>1</v>
          </cell>
          <cell r="F350">
            <v>36161</v>
          </cell>
        </row>
        <row r="351">
          <cell r="B351">
            <v>4</v>
          </cell>
          <cell r="C351">
            <v>5083</v>
          </cell>
          <cell r="D351" t="str">
            <v>EUR</v>
          </cell>
          <cell r="E351">
            <v>1</v>
          </cell>
          <cell r="F351">
            <v>36161</v>
          </cell>
        </row>
        <row r="352">
          <cell r="B352">
            <v>4</v>
          </cell>
          <cell r="C352">
            <v>6231</v>
          </cell>
          <cell r="D352" t="str">
            <v>EUR</v>
          </cell>
          <cell r="E352">
            <v>1</v>
          </cell>
          <cell r="F352">
            <v>36161</v>
          </cell>
        </row>
        <row r="353">
          <cell r="B353">
            <v>4</v>
          </cell>
          <cell r="C353">
            <v>6231</v>
          </cell>
          <cell r="D353" t="str">
            <v>USD</v>
          </cell>
          <cell r="E353">
            <v>0.98340000000000005</v>
          </cell>
          <cell r="F353">
            <v>37543</v>
          </cell>
        </row>
        <row r="354">
          <cell r="B354">
            <v>4</v>
          </cell>
          <cell r="C354">
            <v>6238</v>
          </cell>
          <cell r="D354" t="str">
            <v>EUR</v>
          </cell>
          <cell r="E354">
            <v>1</v>
          </cell>
          <cell r="F354">
            <v>36161</v>
          </cell>
        </row>
        <row r="355">
          <cell r="B355">
            <v>4</v>
          </cell>
          <cell r="C355">
            <v>6270</v>
          </cell>
          <cell r="D355" t="str">
            <v>EUR</v>
          </cell>
          <cell r="E355">
            <v>1</v>
          </cell>
          <cell r="F355">
            <v>36161</v>
          </cell>
        </row>
        <row r="356">
          <cell r="B356">
            <v>4</v>
          </cell>
          <cell r="C356">
            <v>6820</v>
          </cell>
          <cell r="D356" t="str">
            <v>EUR</v>
          </cell>
          <cell r="E356">
            <v>1</v>
          </cell>
          <cell r="F356">
            <v>36161</v>
          </cell>
        </row>
        <row r="357">
          <cell r="B357">
            <v>4</v>
          </cell>
          <cell r="C357">
            <v>7767</v>
          </cell>
          <cell r="D357" t="str">
            <v>EUR</v>
          </cell>
          <cell r="E357">
            <v>1</v>
          </cell>
          <cell r="F357">
            <v>36161</v>
          </cell>
        </row>
        <row r="358">
          <cell r="B358">
            <v>4</v>
          </cell>
          <cell r="C358">
            <v>12686</v>
          </cell>
          <cell r="D358" t="str">
            <v>EUR</v>
          </cell>
          <cell r="E358">
            <v>1</v>
          </cell>
          <cell r="F358">
            <v>36161</v>
          </cell>
        </row>
        <row r="359">
          <cell r="B359">
            <v>4</v>
          </cell>
          <cell r="C359">
            <v>13362</v>
          </cell>
          <cell r="D359" t="str">
            <v>EUR</v>
          </cell>
          <cell r="E359">
            <v>1</v>
          </cell>
          <cell r="F359">
            <v>36161</v>
          </cell>
        </row>
        <row r="360">
          <cell r="B360">
            <v>4</v>
          </cell>
          <cell r="C360">
            <v>17631</v>
          </cell>
          <cell r="D360" t="str">
            <v>EUR</v>
          </cell>
          <cell r="E360">
            <v>1</v>
          </cell>
          <cell r="F360">
            <v>36161</v>
          </cell>
        </row>
        <row r="361">
          <cell r="B361">
            <v>4</v>
          </cell>
          <cell r="C361">
            <v>20505</v>
          </cell>
          <cell r="D361" t="str">
            <v>EUR</v>
          </cell>
          <cell r="E361">
            <v>1</v>
          </cell>
          <cell r="F361">
            <v>36161</v>
          </cell>
        </row>
        <row r="362">
          <cell r="B362">
            <v>4</v>
          </cell>
          <cell r="C362">
            <v>26946</v>
          </cell>
          <cell r="D362" t="str">
            <v>EUR</v>
          </cell>
          <cell r="E362">
            <v>1</v>
          </cell>
          <cell r="F362">
            <v>36161</v>
          </cell>
        </row>
        <row r="363">
          <cell r="B363">
            <v>4</v>
          </cell>
          <cell r="C363">
            <v>37525</v>
          </cell>
          <cell r="D363" t="str">
            <v>EUR</v>
          </cell>
          <cell r="E363">
            <v>1</v>
          </cell>
          <cell r="F363">
            <v>36161</v>
          </cell>
        </row>
        <row r="364">
          <cell r="B364">
            <v>4</v>
          </cell>
          <cell r="C364">
            <v>41464</v>
          </cell>
          <cell r="D364" t="str">
            <v>EUR</v>
          </cell>
          <cell r="E364">
            <v>1</v>
          </cell>
          <cell r="F364">
            <v>36161</v>
          </cell>
        </row>
        <row r="365">
          <cell r="B365">
            <v>4</v>
          </cell>
          <cell r="C365">
            <v>51506</v>
          </cell>
          <cell r="D365" t="str">
            <v>EUR</v>
          </cell>
          <cell r="E365">
            <v>1</v>
          </cell>
          <cell r="F365">
            <v>36161</v>
          </cell>
        </row>
        <row r="366">
          <cell r="B366">
            <v>4</v>
          </cell>
          <cell r="C366">
            <v>54824</v>
          </cell>
          <cell r="D366" t="str">
            <v>EUR</v>
          </cell>
          <cell r="E366">
            <v>1</v>
          </cell>
          <cell r="F366">
            <v>36161</v>
          </cell>
        </row>
        <row r="367">
          <cell r="B367">
            <v>5</v>
          </cell>
          <cell r="C367">
            <v>190</v>
          </cell>
          <cell r="D367" t="str">
            <v>EUR</v>
          </cell>
          <cell r="E367">
            <v>1</v>
          </cell>
          <cell r="F367">
            <v>36161</v>
          </cell>
        </row>
        <row r="368">
          <cell r="B368">
            <v>5</v>
          </cell>
          <cell r="C368">
            <v>261</v>
          </cell>
          <cell r="D368" t="str">
            <v>EUR</v>
          </cell>
          <cell r="E368">
            <v>1</v>
          </cell>
          <cell r="F368">
            <v>36161</v>
          </cell>
        </row>
        <row r="369">
          <cell r="B369">
            <v>5</v>
          </cell>
          <cell r="C369">
            <v>359</v>
          </cell>
          <cell r="D369" t="str">
            <v>EUR</v>
          </cell>
          <cell r="E369">
            <v>1</v>
          </cell>
          <cell r="F369">
            <v>36161</v>
          </cell>
        </row>
        <row r="370">
          <cell r="B370">
            <v>5</v>
          </cell>
          <cell r="C370">
            <v>845</v>
          </cell>
          <cell r="D370" t="str">
            <v>EUR</v>
          </cell>
          <cell r="E370">
            <v>1</v>
          </cell>
          <cell r="F370">
            <v>36161</v>
          </cell>
        </row>
        <row r="371">
          <cell r="B371">
            <v>5</v>
          </cell>
          <cell r="C371">
            <v>5083</v>
          </cell>
          <cell r="D371" t="str">
            <v>EUR</v>
          </cell>
          <cell r="E371">
            <v>1</v>
          </cell>
          <cell r="F371">
            <v>36161</v>
          </cell>
        </row>
        <row r="372">
          <cell r="B372">
            <v>5</v>
          </cell>
          <cell r="C372">
            <v>6231</v>
          </cell>
          <cell r="D372" t="str">
            <v>EUR</v>
          </cell>
          <cell r="E372">
            <v>1</v>
          </cell>
          <cell r="F372">
            <v>36161</v>
          </cell>
        </row>
        <row r="373">
          <cell r="B373">
            <v>5</v>
          </cell>
          <cell r="C373">
            <v>6238</v>
          </cell>
          <cell r="D373" t="str">
            <v>EUR</v>
          </cell>
          <cell r="E373">
            <v>1</v>
          </cell>
          <cell r="F373">
            <v>36161</v>
          </cell>
        </row>
        <row r="374">
          <cell r="B374">
            <v>5</v>
          </cell>
          <cell r="C374">
            <v>6270</v>
          </cell>
          <cell r="D374" t="str">
            <v>EUR</v>
          </cell>
          <cell r="E374">
            <v>1</v>
          </cell>
          <cell r="F374">
            <v>36161</v>
          </cell>
        </row>
        <row r="375">
          <cell r="B375">
            <v>5</v>
          </cell>
          <cell r="C375">
            <v>6820</v>
          </cell>
          <cell r="D375" t="str">
            <v>EUR</v>
          </cell>
          <cell r="E375">
            <v>1</v>
          </cell>
          <cell r="F375">
            <v>36161</v>
          </cell>
        </row>
        <row r="376">
          <cell r="B376">
            <v>5</v>
          </cell>
          <cell r="C376">
            <v>7767</v>
          </cell>
          <cell r="D376" t="str">
            <v>EUR</v>
          </cell>
          <cell r="E376">
            <v>1</v>
          </cell>
          <cell r="F376">
            <v>36161</v>
          </cell>
        </row>
        <row r="377">
          <cell r="B377">
            <v>5</v>
          </cell>
          <cell r="C377">
            <v>12686</v>
          </cell>
          <cell r="D377" t="str">
            <v>EUR</v>
          </cell>
          <cell r="E377">
            <v>1</v>
          </cell>
          <cell r="F377">
            <v>36161</v>
          </cell>
        </row>
        <row r="378">
          <cell r="B378">
            <v>5</v>
          </cell>
          <cell r="C378">
            <v>13362</v>
          </cell>
          <cell r="D378" t="str">
            <v>EUR</v>
          </cell>
          <cell r="E378">
            <v>1</v>
          </cell>
          <cell r="F378">
            <v>36161</v>
          </cell>
        </row>
        <row r="379">
          <cell r="B379">
            <v>5</v>
          </cell>
          <cell r="C379">
            <v>17631</v>
          </cell>
          <cell r="D379" t="str">
            <v>EUR</v>
          </cell>
          <cell r="E379">
            <v>1</v>
          </cell>
          <cell r="F379">
            <v>36161</v>
          </cell>
        </row>
        <row r="380">
          <cell r="B380">
            <v>5</v>
          </cell>
          <cell r="C380">
            <v>20505</v>
          </cell>
          <cell r="D380" t="str">
            <v>EUR</v>
          </cell>
          <cell r="E380">
            <v>1</v>
          </cell>
          <cell r="F380">
            <v>36161</v>
          </cell>
        </row>
        <row r="381">
          <cell r="B381">
            <v>5</v>
          </cell>
          <cell r="C381">
            <v>26946</v>
          </cell>
          <cell r="D381" t="str">
            <v>EUR</v>
          </cell>
          <cell r="E381">
            <v>1</v>
          </cell>
          <cell r="F381">
            <v>36161</v>
          </cell>
        </row>
        <row r="382">
          <cell r="B382">
            <v>5</v>
          </cell>
          <cell r="C382">
            <v>37525</v>
          </cell>
          <cell r="D382" t="str">
            <v>EUR</v>
          </cell>
          <cell r="E382">
            <v>1</v>
          </cell>
          <cell r="F382">
            <v>36161</v>
          </cell>
        </row>
        <row r="383">
          <cell r="B383">
            <v>5</v>
          </cell>
          <cell r="C383">
            <v>41464</v>
          </cell>
          <cell r="D383" t="str">
            <v>EUR</v>
          </cell>
          <cell r="E383">
            <v>1</v>
          </cell>
          <cell r="F383">
            <v>36161</v>
          </cell>
        </row>
        <row r="384">
          <cell r="B384">
            <v>5</v>
          </cell>
          <cell r="C384">
            <v>51506</v>
          </cell>
          <cell r="D384" t="str">
            <v>EUR</v>
          </cell>
          <cell r="E384">
            <v>1</v>
          </cell>
          <cell r="F384">
            <v>36161</v>
          </cell>
        </row>
        <row r="385">
          <cell r="B385">
            <v>5</v>
          </cell>
          <cell r="C385">
            <v>54824</v>
          </cell>
          <cell r="D385" t="str">
            <v>EUR</v>
          </cell>
          <cell r="E385">
            <v>1</v>
          </cell>
          <cell r="F385">
            <v>36161</v>
          </cell>
        </row>
        <row r="389">
          <cell r="B389" t="str">
            <v>NUMBER</v>
          </cell>
          <cell r="C389" t="str">
            <v>NUMBER</v>
          </cell>
          <cell r="F389" t="str">
            <v>NUMBER</v>
          </cell>
          <cell r="G389" t="str">
            <v>NUMBER</v>
          </cell>
          <cell r="H389" t="str">
            <v>VARCHAR2</v>
          </cell>
          <cell r="I389" t="str">
            <v>VARCHAR2</v>
          </cell>
          <cell r="K389" t="str">
            <v>VARCHAR2</v>
          </cell>
          <cell r="L389" t="str">
            <v>VARCHAR2</v>
          </cell>
        </row>
        <row r="390">
          <cell r="B390">
            <v>11</v>
          </cell>
        </row>
        <row r="391">
          <cell r="B391">
            <v>1</v>
          </cell>
          <cell r="C391">
            <v>7767</v>
          </cell>
          <cell r="F391">
            <v>-13</v>
          </cell>
          <cell r="G391">
            <v>510</v>
          </cell>
          <cell r="H391" t="str">
            <v>VW</v>
          </cell>
          <cell r="I391" t="str">
            <v>VW</v>
          </cell>
          <cell r="K391">
            <v>3</v>
          </cell>
        </row>
        <row r="392">
          <cell r="B392">
            <v>1</v>
          </cell>
          <cell r="C392">
            <v>359</v>
          </cell>
          <cell r="F392">
            <v>-13</v>
          </cell>
          <cell r="G392">
            <v>510</v>
          </cell>
          <cell r="H392" t="str">
            <v>Skoda</v>
          </cell>
          <cell r="I392" t="str">
            <v>SK</v>
          </cell>
          <cell r="K392">
            <v>3</v>
          </cell>
        </row>
        <row r="393">
          <cell r="B393">
            <v>1</v>
          </cell>
          <cell r="C393">
            <v>17631</v>
          </cell>
          <cell r="F393">
            <v>-12</v>
          </cell>
          <cell r="G393">
            <v>510</v>
          </cell>
          <cell r="H393" t="str">
            <v>Japan</v>
          </cell>
          <cell r="I393" t="str">
            <v>JP</v>
          </cell>
          <cell r="K393">
            <v>6</v>
          </cell>
        </row>
        <row r="394">
          <cell r="B394">
            <v>1</v>
          </cell>
          <cell r="C394">
            <v>20505</v>
          </cell>
          <cell r="F394">
            <v>60</v>
          </cell>
          <cell r="G394">
            <v>520</v>
          </cell>
          <cell r="H394" t="str">
            <v>VW</v>
          </cell>
          <cell r="I394" t="str">
            <v>VW</v>
          </cell>
        </row>
        <row r="395">
          <cell r="B395">
            <v>1</v>
          </cell>
          <cell r="C395">
            <v>6820</v>
          </cell>
          <cell r="F395">
            <v>-13</v>
          </cell>
          <cell r="G395">
            <v>510</v>
          </cell>
          <cell r="H395" t="str">
            <v>Mexiko</v>
          </cell>
          <cell r="I395" t="str">
            <v>MX</v>
          </cell>
          <cell r="K395">
            <v>8</v>
          </cell>
        </row>
        <row r="396">
          <cell r="B396">
            <v>1</v>
          </cell>
          <cell r="C396">
            <v>6231</v>
          </cell>
          <cell r="F396">
            <v>60</v>
          </cell>
          <cell r="G396">
            <v>520</v>
          </cell>
          <cell r="H396" t="str">
            <v>VW</v>
          </cell>
          <cell r="I396" t="str">
            <v>VW</v>
          </cell>
        </row>
        <row r="397">
          <cell r="B397">
            <v>1</v>
          </cell>
          <cell r="C397">
            <v>190</v>
          </cell>
          <cell r="F397">
            <v>-13</v>
          </cell>
          <cell r="G397">
            <v>510</v>
          </cell>
          <cell r="H397" t="str">
            <v xml:space="preserve">Brüssel </v>
          </cell>
          <cell r="I397" t="str">
            <v>BX</v>
          </cell>
          <cell r="K397">
            <v>1</v>
          </cell>
        </row>
        <row r="398">
          <cell r="B398">
            <v>1</v>
          </cell>
          <cell r="C398">
            <v>261</v>
          </cell>
          <cell r="F398">
            <v>60</v>
          </cell>
          <cell r="G398">
            <v>520</v>
          </cell>
          <cell r="H398" t="str">
            <v>VW</v>
          </cell>
          <cell r="I398" t="str">
            <v>VW</v>
          </cell>
        </row>
        <row r="399">
          <cell r="B399">
            <v>1</v>
          </cell>
          <cell r="C399">
            <v>6238</v>
          </cell>
          <cell r="F399">
            <v>-13</v>
          </cell>
          <cell r="G399">
            <v>510</v>
          </cell>
          <cell r="H399" t="str">
            <v>VW</v>
          </cell>
          <cell r="I399" t="str">
            <v>VW</v>
          </cell>
          <cell r="K399">
            <v>8</v>
          </cell>
        </row>
        <row r="400">
          <cell r="B400">
            <v>1</v>
          </cell>
          <cell r="C400">
            <v>845</v>
          </cell>
          <cell r="F400">
            <v>-13</v>
          </cell>
          <cell r="G400">
            <v>510</v>
          </cell>
          <cell r="H400" t="str">
            <v>VW</v>
          </cell>
          <cell r="I400" t="str">
            <v>VW</v>
          </cell>
          <cell r="K400">
            <v>1</v>
          </cell>
        </row>
        <row r="401">
          <cell r="B401">
            <v>1</v>
          </cell>
          <cell r="C401">
            <v>13362</v>
          </cell>
          <cell r="F401">
            <v>-13</v>
          </cell>
          <cell r="G401">
            <v>510</v>
          </cell>
          <cell r="H401" t="str">
            <v>Mexiko</v>
          </cell>
          <cell r="I401" t="str">
            <v>MX</v>
          </cell>
          <cell r="K401">
            <v>4</v>
          </cell>
        </row>
        <row r="402">
          <cell r="B402">
            <v>1</v>
          </cell>
          <cell r="C402">
            <v>51506</v>
          </cell>
          <cell r="F402">
            <v>50</v>
          </cell>
          <cell r="G402">
            <v>510</v>
          </cell>
          <cell r="H402" t="str">
            <v>Mexiko</v>
          </cell>
          <cell r="I402" t="str">
            <v>MX</v>
          </cell>
        </row>
        <row r="403">
          <cell r="B403">
            <v>1</v>
          </cell>
          <cell r="C403">
            <v>5083</v>
          </cell>
          <cell r="F403">
            <v>60</v>
          </cell>
          <cell r="G403">
            <v>500</v>
          </cell>
          <cell r="H403" t="str">
            <v>Italien</v>
          </cell>
          <cell r="I403" t="str">
            <v>IT</v>
          </cell>
        </row>
        <row r="404">
          <cell r="B404">
            <v>1</v>
          </cell>
          <cell r="C404">
            <v>12686</v>
          </cell>
          <cell r="F404">
            <v>-13</v>
          </cell>
          <cell r="G404">
            <v>510</v>
          </cell>
          <cell r="H404" t="str">
            <v>VW</v>
          </cell>
          <cell r="I404" t="str">
            <v>VW</v>
          </cell>
          <cell r="K404">
            <v>1</v>
          </cell>
        </row>
        <row r="405">
          <cell r="B405">
            <v>1</v>
          </cell>
          <cell r="C405">
            <v>6270</v>
          </cell>
          <cell r="F405">
            <v>50</v>
          </cell>
          <cell r="G405">
            <v>510</v>
          </cell>
          <cell r="H405" t="str">
            <v>Skoda</v>
          </cell>
          <cell r="I405" t="str">
            <v>SK</v>
          </cell>
        </row>
        <row r="406">
          <cell r="B406">
            <v>1</v>
          </cell>
          <cell r="C406">
            <v>37525</v>
          </cell>
          <cell r="F406">
            <v>-13</v>
          </cell>
          <cell r="G406">
            <v>510</v>
          </cell>
          <cell r="H406" t="str">
            <v>VW</v>
          </cell>
          <cell r="I406" t="str">
            <v>VW</v>
          </cell>
          <cell r="K406">
            <v>8</v>
          </cell>
        </row>
        <row r="407">
          <cell r="B407">
            <v>1</v>
          </cell>
          <cell r="C407">
            <v>54824</v>
          </cell>
          <cell r="F407">
            <v>50</v>
          </cell>
          <cell r="G407">
            <v>510</v>
          </cell>
          <cell r="H407" t="str">
            <v>VW</v>
          </cell>
          <cell r="I407" t="str">
            <v>VW</v>
          </cell>
        </row>
        <row r="408">
          <cell r="B408">
            <v>1</v>
          </cell>
          <cell r="C408">
            <v>41464</v>
          </cell>
          <cell r="F408">
            <v>-13</v>
          </cell>
          <cell r="G408">
            <v>510</v>
          </cell>
          <cell r="H408" t="str">
            <v xml:space="preserve">Brüssel </v>
          </cell>
          <cell r="I408" t="str">
            <v>BX</v>
          </cell>
          <cell r="K408">
            <v>3</v>
          </cell>
        </row>
        <row r="409">
          <cell r="B409">
            <v>1</v>
          </cell>
          <cell r="C409">
            <v>26946</v>
          </cell>
          <cell r="F409">
            <v>50</v>
          </cell>
          <cell r="G409">
            <v>510</v>
          </cell>
          <cell r="H409" t="str">
            <v>VW</v>
          </cell>
          <cell r="I409" t="str">
            <v>VW</v>
          </cell>
        </row>
        <row r="410">
          <cell r="B410">
            <v>2</v>
          </cell>
          <cell r="C410">
            <v>7767</v>
          </cell>
          <cell r="D410" t="str">
            <v>AB-Elektronik</v>
          </cell>
          <cell r="E410" t="str">
            <v>D</v>
          </cell>
          <cell r="F410">
            <v>-13</v>
          </cell>
          <cell r="G410">
            <v>510</v>
          </cell>
          <cell r="H410" t="str">
            <v>VW</v>
          </cell>
          <cell r="I410" t="str">
            <v>VW</v>
          </cell>
          <cell r="K410">
            <v>3</v>
          </cell>
        </row>
        <row r="411">
          <cell r="B411">
            <v>2</v>
          </cell>
          <cell r="C411">
            <v>359</v>
          </cell>
          <cell r="D411" t="str">
            <v>AEV s.r.o.</v>
          </cell>
          <cell r="E411" t="str">
            <v>CZ</v>
          </cell>
          <cell r="F411">
            <v>-13</v>
          </cell>
          <cell r="G411">
            <v>510</v>
          </cell>
          <cell r="H411" t="str">
            <v>Skoda</v>
          </cell>
          <cell r="I411" t="str">
            <v>SK</v>
          </cell>
          <cell r="K411">
            <v>3</v>
          </cell>
        </row>
        <row r="412">
          <cell r="B412">
            <v>2</v>
          </cell>
          <cell r="C412">
            <v>17631</v>
          </cell>
          <cell r="D412" t="str">
            <v>Aisin Seiki Co., Ltd.</v>
          </cell>
          <cell r="E412" t="str">
            <v>J</v>
          </cell>
          <cell r="F412">
            <v>-12</v>
          </cell>
          <cell r="G412">
            <v>510</v>
          </cell>
          <cell r="H412" t="str">
            <v>Japan</v>
          </cell>
          <cell r="I412" t="str">
            <v>JP</v>
          </cell>
          <cell r="K412">
            <v>6</v>
          </cell>
        </row>
        <row r="413">
          <cell r="B413">
            <v>2</v>
          </cell>
          <cell r="C413">
            <v>20505</v>
          </cell>
          <cell r="D413" t="str">
            <v>CEBI Deutschland Vertriebs-GmbH</v>
          </cell>
          <cell r="E413" t="str">
            <v>D</v>
          </cell>
          <cell r="F413">
            <v>60</v>
          </cell>
          <cell r="G413">
            <v>520</v>
          </cell>
          <cell r="H413" t="str">
            <v>VW</v>
          </cell>
          <cell r="I413" t="str">
            <v>VW</v>
          </cell>
          <cell r="J413" t="str">
            <v>O</v>
          </cell>
        </row>
        <row r="414">
          <cell r="B414">
            <v>2</v>
          </cell>
          <cell r="C414">
            <v>6820</v>
          </cell>
          <cell r="D414" t="str">
            <v>Electro Optica (Hella-Mex)</v>
          </cell>
          <cell r="E414" t="str">
            <v>MEX</v>
          </cell>
          <cell r="F414">
            <v>-13</v>
          </cell>
          <cell r="G414">
            <v>510</v>
          </cell>
          <cell r="H414" t="str">
            <v>Mexiko</v>
          </cell>
          <cell r="I414" t="str">
            <v>MX</v>
          </cell>
          <cell r="K414">
            <v>8</v>
          </cell>
        </row>
        <row r="415">
          <cell r="B415">
            <v>2</v>
          </cell>
          <cell r="C415">
            <v>6231</v>
          </cell>
          <cell r="D415" t="str">
            <v>Hella KG Hueck &amp; Co.</v>
          </cell>
          <cell r="E415" t="str">
            <v>D</v>
          </cell>
          <cell r="F415">
            <v>60</v>
          </cell>
          <cell r="G415">
            <v>520</v>
          </cell>
          <cell r="H415" t="str">
            <v>VW</v>
          </cell>
          <cell r="I415" t="str">
            <v>VW</v>
          </cell>
          <cell r="J415" t="str">
            <v>O</v>
          </cell>
        </row>
        <row r="416">
          <cell r="B416">
            <v>2</v>
          </cell>
          <cell r="C416">
            <v>190</v>
          </cell>
          <cell r="D416" t="str">
            <v>JOHNSON CONTROLS AUTOMOTIVE ELECTRONICS</v>
          </cell>
          <cell r="E416" t="str">
            <v>F</v>
          </cell>
          <cell r="F416">
            <v>-13</v>
          </cell>
          <cell r="G416">
            <v>510</v>
          </cell>
          <cell r="H416" t="str">
            <v xml:space="preserve">Brüssel </v>
          </cell>
          <cell r="I416" t="str">
            <v>BX</v>
          </cell>
          <cell r="K416">
            <v>1</v>
          </cell>
        </row>
        <row r="417">
          <cell r="B417">
            <v>2</v>
          </cell>
          <cell r="C417">
            <v>261</v>
          </cell>
          <cell r="D417" t="str">
            <v>Kiekert AG</v>
          </cell>
          <cell r="E417" t="str">
            <v>D</v>
          </cell>
          <cell r="F417">
            <v>60</v>
          </cell>
          <cell r="G417">
            <v>520</v>
          </cell>
          <cell r="H417" t="str">
            <v>VW</v>
          </cell>
          <cell r="I417" t="str">
            <v>VW</v>
          </cell>
          <cell r="J417" t="str">
            <v>O</v>
          </cell>
        </row>
        <row r="418">
          <cell r="B418">
            <v>2</v>
          </cell>
          <cell r="C418">
            <v>6238</v>
          </cell>
          <cell r="D418" t="str">
            <v>Leopold Kostal GmbH &amp; Co. KG</v>
          </cell>
          <cell r="E418" t="str">
            <v>D</v>
          </cell>
          <cell r="F418">
            <v>-13</v>
          </cell>
          <cell r="G418">
            <v>510</v>
          </cell>
          <cell r="H418" t="str">
            <v>VW</v>
          </cell>
          <cell r="I418" t="str">
            <v>VW</v>
          </cell>
          <cell r="K418">
            <v>8</v>
          </cell>
        </row>
        <row r="419">
          <cell r="B419">
            <v>2</v>
          </cell>
          <cell r="C419">
            <v>845</v>
          </cell>
          <cell r="D419" t="str">
            <v>Magneti Marelli</v>
          </cell>
          <cell r="E419" t="str">
            <v>D</v>
          </cell>
          <cell r="F419">
            <v>-13</v>
          </cell>
          <cell r="G419">
            <v>510</v>
          </cell>
          <cell r="H419" t="str">
            <v>VW</v>
          </cell>
          <cell r="I419" t="str">
            <v>VW</v>
          </cell>
          <cell r="K419">
            <v>1</v>
          </cell>
        </row>
        <row r="420">
          <cell r="B420">
            <v>2</v>
          </cell>
          <cell r="C420">
            <v>13362</v>
          </cell>
          <cell r="D420" t="str">
            <v>Robert Bosch-Mexico</v>
          </cell>
          <cell r="E420" t="str">
            <v>MEX</v>
          </cell>
          <cell r="F420">
            <v>-13</v>
          </cell>
          <cell r="G420">
            <v>510</v>
          </cell>
          <cell r="H420" t="str">
            <v>Mexiko</v>
          </cell>
          <cell r="I420" t="str">
            <v>MX</v>
          </cell>
          <cell r="K420">
            <v>4</v>
          </cell>
        </row>
        <row r="421">
          <cell r="B421">
            <v>2</v>
          </cell>
          <cell r="C421">
            <v>51506</v>
          </cell>
          <cell r="D421" t="str">
            <v>SIEMENS VDO S.A. DE C.V.</v>
          </cell>
          <cell r="E421" t="str">
            <v>MEX</v>
          </cell>
          <cell r="F421">
            <v>50</v>
          </cell>
          <cell r="G421">
            <v>510</v>
          </cell>
          <cell r="H421" t="str">
            <v>Mexiko</v>
          </cell>
          <cell r="I421" t="str">
            <v>MX</v>
          </cell>
        </row>
        <row r="422">
          <cell r="B422">
            <v>2</v>
          </cell>
          <cell r="C422">
            <v>5083</v>
          </cell>
          <cell r="D422" t="str">
            <v>SO.GE.MI. Spa</v>
          </cell>
          <cell r="E422" t="str">
            <v>I</v>
          </cell>
          <cell r="F422">
            <v>60</v>
          </cell>
          <cell r="G422">
            <v>500</v>
          </cell>
          <cell r="H422" t="str">
            <v>Italien</v>
          </cell>
          <cell r="I422" t="str">
            <v>IT</v>
          </cell>
          <cell r="J422" t="str">
            <v>O</v>
          </cell>
        </row>
        <row r="423">
          <cell r="B423">
            <v>2</v>
          </cell>
          <cell r="C423">
            <v>12686</v>
          </cell>
          <cell r="D423" t="str">
            <v>Sumitomo Deutschland</v>
          </cell>
          <cell r="E423" t="str">
            <v>D</v>
          </cell>
          <cell r="F423">
            <v>-13</v>
          </cell>
          <cell r="G423">
            <v>510</v>
          </cell>
          <cell r="H423" t="str">
            <v>VW</v>
          </cell>
          <cell r="I423" t="str">
            <v>VW</v>
          </cell>
          <cell r="K423">
            <v>1</v>
          </cell>
        </row>
        <row r="424">
          <cell r="B424">
            <v>2</v>
          </cell>
          <cell r="C424">
            <v>6270</v>
          </cell>
          <cell r="D424" t="str">
            <v>TRW - Autoelektronika s.r.o.</v>
          </cell>
          <cell r="E424" t="str">
            <v>CZ</v>
          </cell>
          <cell r="F424">
            <v>50</v>
          </cell>
          <cell r="G424">
            <v>510</v>
          </cell>
          <cell r="H424" t="str">
            <v>Skoda</v>
          </cell>
          <cell r="I424" t="str">
            <v>SK</v>
          </cell>
        </row>
        <row r="425">
          <cell r="B425">
            <v>2</v>
          </cell>
          <cell r="C425">
            <v>37525</v>
          </cell>
          <cell r="D425" t="str">
            <v>Tyco Electronic AMP GmbH</v>
          </cell>
          <cell r="E425" t="str">
            <v>D</v>
          </cell>
          <cell r="F425">
            <v>-13</v>
          </cell>
          <cell r="G425">
            <v>510</v>
          </cell>
          <cell r="H425" t="str">
            <v>VW</v>
          </cell>
          <cell r="I425" t="str">
            <v>VW</v>
          </cell>
          <cell r="K425">
            <v>8</v>
          </cell>
        </row>
        <row r="426">
          <cell r="B426">
            <v>2</v>
          </cell>
          <cell r="C426">
            <v>54824</v>
          </cell>
          <cell r="D426" t="str">
            <v>VALEO AUTO-ELECTRIC GMBH &amp; CO. KG</v>
          </cell>
          <cell r="E426" t="str">
            <v>D</v>
          </cell>
          <cell r="F426">
            <v>50</v>
          </cell>
          <cell r="G426">
            <v>510</v>
          </cell>
          <cell r="H426" t="str">
            <v>VW</v>
          </cell>
          <cell r="I426" t="str">
            <v>VW</v>
          </cell>
        </row>
        <row r="427">
          <cell r="B427">
            <v>2</v>
          </cell>
          <cell r="C427">
            <v>41464</v>
          </cell>
          <cell r="D427" t="str">
            <v>VALEO ELECTRONICS (Steuerger?te)</v>
          </cell>
          <cell r="E427" t="str">
            <v>F</v>
          </cell>
          <cell r="F427">
            <v>-13</v>
          </cell>
          <cell r="G427">
            <v>510</v>
          </cell>
          <cell r="H427" t="str">
            <v xml:space="preserve">Brüssel </v>
          </cell>
          <cell r="I427" t="str">
            <v>BX</v>
          </cell>
          <cell r="K427">
            <v>3</v>
          </cell>
        </row>
        <row r="428">
          <cell r="B428">
            <v>2</v>
          </cell>
          <cell r="C428">
            <v>26946</v>
          </cell>
          <cell r="D428" t="str">
            <v>Yazaki Europe Ltd. - Components Coordination Center</v>
          </cell>
          <cell r="E428" t="str">
            <v>D</v>
          </cell>
          <cell r="F428">
            <v>50</v>
          </cell>
          <cell r="G428">
            <v>510</v>
          </cell>
          <cell r="H428" t="str">
            <v>VW</v>
          </cell>
          <cell r="I428" t="str">
            <v>VW</v>
          </cell>
        </row>
        <row r="429">
          <cell r="B429">
            <v>3</v>
          </cell>
          <cell r="C429">
            <v>7767</v>
          </cell>
          <cell r="D429" t="str">
            <v>AB-Elektronik</v>
          </cell>
          <cell r="E429" t="str">
            <v>D</v>
          </cell>
          <cell r="F429">
            <v>-13</v>
          </cell>
          <cell r="G429">
            <v>510</v>
          </cell>
          <cell r="H429" t="str">
            <v>VW</v>
          </cell>
          <cell r="I429" t="str">
            <v>VW</v>
          </cell>
          <cell r="K429">
            <v>3</v>
          </cell>
        </row>
        <row r="430">
          <cell r="B430">
            <v>3</v>
          </cell>
          <cell r="C430">
            <v>359</v>
          </cell>
          <cell r="D430" t="str">
            <v>AEV s.r.o.</v>
          </cell>
          <cell r="E430" t="str">
            <v>CZ</v>
          </cell>
          <cell r="F430">
            <v>-13</v>
          </cell>
          <cell r="G430">
            <v>510</v>
          </cell>
          <cell r="H430" t="str">
            <v>Skoda</v>
          </cell>
          <cell r="I430" t="str">
            <v>SK</v>
          </cell>
          <cell r="K430">
            <v>3</v>
          </cell>
        </row>
        <row r="431">
          <cell r="B431">
            <v>3</v>
          </cell>
          <cell r="C431">
            <v>17631</v>
          </cell>
          <cell r="D431" t="str">
            <v>Aisin Seiki Co., Ltd.</v>
          </cell>
          <cell r="E431" t="str">
            <v>J</v>
          </cell>
          <cell r="F431">
            <v>-12</v>
          </cell>
          <cell r="G431">
            <v>510</v>
          </cell>
          <cell r="H431" t="str">
            <v>Japan</v>
          </cell>
          <cell r="I431" t="str">
            <v>JP</v>
          </cell>
          <cell r="K431">
            <v>6</v>
          </cell>
        </row>
        <row r="432">
          <cell r="B432">
            <v>3</v>
          </cell>
          <cell r="C432">
            <v>20505</v>
          </cell>
          <cell r="D432" t="str">
            <v>CEBI Deutschland Vertriebs-GmbH</v>
          </cell>
          <cell r="E432" t="str">
            <v>D</v>
          </cell>
          <cell r="F432">
            <v>60</v>
          </cell>
          <cell r="G432">
            <v>520</v>
          </cell>
          <cell r="H432" t="str">
            <v>VW</v>
          </cell>
          <cell r="I432" t="str">
            <v>VW</v>
          </cell>
          <cell r="J432" t="str">
            <v>O</v>
          </cell>
        </row>
        <row r="433">
          <cell r="B433">
            <v>3</v>
          </cell>
          <cell r="C433">
            <v>6820</v>
          </cell>
          <cell r="D433" t="str">
            <v>Electro Optica (Hella-Mex)</v>
          </cell>
          <cell r="E433" t="str">
            <v>MEX</v>
          </cell>
          <cell r="F433">
            <v>-13</v>
          </cell>
          <cell r="G433">
            <v>510</v>
          </cell>
          <cell r="H433" t="str">
            <v>Mexiko</v>
          </cell>
          <cell r="I433" t="str">
            <v>MX</v>
          </cell>
          <cell r="K433">
            <v>8</v>
          </cell>
        </row>
        <row r="434">
          <cell r="B434">
            <v>3</v>
          </cell>
          <cell r="C434">
            <v>6231</v>
          </cell>
          <cell r="D434" t="str">
            <v>Hella KG Hueck &amp; Co.</v>
          </cell>
          <cell r="E434" t="str">
            <v>D</v>
          </cell>
          <cell r="F434">
            <v>60</v>
          </cell>
          <cell r="G434">
            <v>520</v>
          </cell>
          <cell r="H434" t="str">
            <v>VW</v>
          </cell>
          <cell r="I434" t="str">
            <v>VW</v>
          </cell>
          <cell r="J434" t="str">
            <v>O</v>
          </cell>
        </row>
        <row r="435">
          <cell r="B435">
            <v>3</v>
          </cell>
          <cell r="C435">
            <v>190</v>
          </cell>
          <cell r="D435" t="str">
            <v>JOHNSON CONTROLS AUTOMOTIVE ELECTRONICS</v>
          </cell>
          <cell r="E435" t="str">
            <v>F</v>
          </cell>
          <cell r="F435">
            <v>-13</v>
          </cell>
          <cell r="G435">
            <v>510</v>
          </cell>
          <cell r="H435" t="str">
            <v xml:space="preserve">Brüssel </v>
          </cell>
          <cell r="I435" t="str">
            <v>BX</v>
          </cell>
          <cell r="K435">
            <v>1</v>
          </cell>
        </row>
        <row r="436">
          <cell r="B436">
            <v>3</v>
          </cell>
          <cell r="C436">
            <v>261</v>
          </cell>
          <cell r="D436" t="str">
            <v>Kiekert AG</v>
          </cell>
          <cell r="E436" t="str">
            <v>D</v>
          </cell>
          <cell r="F436">
            <v>60</v>
          </cell>
          <cell r="G436">
            <v>520</v>
          </cell>
          <cell r="H436" t="str">
            <v>VW</v>
          </cell>
          <cell r="I436" t="str">
            <v>VW</v>
          </cell>
          <cell r="J436" t="str">
            <v>O</v>
          </cell>
        </row>
        <row r="437">
          <cell r="B437">
            <v>3</v>
          </cell>
          <cell r="C437">
            <v>6238</v>
          </cell>
          <cell r="D437" t="str">
            <v>Leopold Kostal GmbH &amp; Co. KG</v>
          </cell>
          <cell r="E437" t="str">
            <v>D</v>
          </cell>
          <cell r="F437">
            <v>-13</v>
          </cell>
          <cell r="G437">
            <v>510</v>
          </cell>
          <cell r="H437" t="str">
            <v>VW</v>
          </cell>
          <cell r="I437" t="str">
            <v>VW</v>
          </cell>
          <cell r="K437">
            <v>8</v>
          </cell>
        </row>
        <row r="438">
          <cell r="B438">
            <v>3</v>
          </cell>
          <cell r="C438">
            <v>845</v>
          </cell>
          <cell r="D438" t="str">
            <v>Magneti Marelli</v>
          </cell>
          <cell r="E438" t="str">
            <v>D</v>
          </cell>
          <cell r="F438">
            <v>-13</v>
          </cell>
          <cell r="G438">
            <v>510</v>
          </cell>
          <cell r="H438" t="str">
            <v>VW</v>
          </cell>
          <cell r="I438" t="str">
            <v>VW</v>
          </cell>
          <cell r="K438">
            <v>1</v>
          </cell>
        </row>
        <row r="439">
          <cell r="B439">
            <v>3</v>
          </cell>
          <cell r="C439">
            <v>13362</v>
          </cell>
          <cell r="D439" t="str">
            <v>Robert Bosch-Mexico</v>
          </cell>
          <cell r="E439" t="str">
            <v>MEX</v>
          </cell>
          <cell r="F439">
            <v>-13</v>
          </cell>
          <cell r="G439">
            <v>510</v>
          </cell>
          <cell r="H439" t="str">
            <v>Mexiko</v>
          </cell>
          <cell r="I439" t="str">
            <v>MX</v>
          </cell>
          <cell r="K439">
            <v>4</v>
          </cell>
        </row>
        <row r="440">
          <cell r="B440">
            <v>3</v>
          </cell>
          <cell r="C440">
            <v>51506</v>
          </cell>
          <cell r="D440" t="str">
            <v>SIEMENS VDO S.A. DE C.V.</v>
          </cell>
          <cell r="E440" t="str">
            <v>MEX</v>
          </cell>
          <cell r="F440">
            <v>50</v>
          </cell>
          <cell r="G440">
            <v>510</v>
          </cell>
          <cell r="H440" t="str">
            <v>Mexiko</v>
          </cell>
          <cell r="I440" t="str">
            <v>MX</v>
          </cell>
        </row>
        <row r="441">
          <cell r="B441">
            <v>3</v>
          </cell>
          <cell r="C441">
            <v>5083</v>
          </cell>
          <cell r="D441" t="str">
            <v>SO.GE.MI. Spa</v>
          </cell>
          <cell r="E441" t="str">
            <v>I</v>
          </cell>
          <cell r="F441">
            <v>60</v>
          </cell>
          <cell r="G441">
            <v>500</v>
          </cell>
          <cell r="H441" t="str">
            <v>Italien</v>
          </cell>
          <cell r="I441" t="str">
            <v>IT</v>
          </cell>
          <cell r="J441" t="str">
            <v>O</v>
          </cell>
        </row>
        <row r="442">
          <cell r="B442">
            <v>3</v>
          </cell>
          <cell r="C442">
            <v>12686</v>
          </cell>
          <cell r="D442" t="str">
            <v>Sumitomo Deutschland</v>
          </cell>
          <cell r="E442" t="str">
            <v>D</v>
          </cell>
          <cell r="F442">
            <v>-13</v>
          </cell>
          <cell r="G442">
            <v>510</v>
          </cell>
          <cell r="H442" t="str">
            <v>VW</v>
          </cell>
          <cell r="I442" t="str">
            <v>VW</v>
          </cell>
          <cell r="K442">
            <v>1</v>
          </cell>
        </row>
        <row r="443">
          <cell r="B443">
            <v>3</v>
          </cell>
          <cell r="C443">
            <v>6270</v>
          </cell>
          <cell r="D443" t="str">
            <v>TRW - Autoelektronika s.r.o.</v>
          </cell>
          <cell r="E443" t="str">
            <v>CZ</v>
          </cell>
          <cell r="F443">
            <v>50</v>
          </cell>
          <cell r="G443">
            <v>510</v>
          </cell>
          <cell r="H443" t="str">
            <v>Skoda</v>
          </cell>
          <cell r="I443" t="str">
            <v>SK</v>
          </cell>
        </row>
        <row r="444">
          <cell r="B444">
            <v>3</v>
          </cell>
          <cell r="C444">
            <v>37525</v>
          </cell>
          <cell r="D444" t="str">
            <v>Tyco Electronic AMP GmbH</v>
          </cell>
          <cell r="E444" t="str">
            <v>D</v>
          </cell>
          <cell r="F444">
            <v>-13</v>
          </cell>
          <cell r="G444">
            <v>510</v>
          </cell>
          <cell r="H444" t="str">
            <v>VW</v>
          </cell>
          <cell r="I444" t="str">
            <v>VW</v>
          </cell>
          <cell r="K444">
            <v>8</v>
          </cell>
        </row>
        <row r="445">
          <cell r="B445">
            <v>3</v>
          </cell>
          <cell r="C445">
            <v>54824</v>
          </cell>
          <cell r="D445" t="str">
            <v>VALEO AUTO-ELECTRIC GMBH &amp; CO. KG</v>
          </cell>
          <cell r="E445" t="str">
            <v>D</v>
          </cell>
          <cell r="F445">
            <v>50</v>
          </cell>
          <cell r="G445">
            <v>510</v>
          </cell>
          <cell r="H445" t="str">
            <v>VW</v>
          </cell>
          <cell r="I445" t="str">
            <v>VW</v>
          </cell>
        </row>
        <row r="446">
          <cell r="B446">
            <v>3</v>
          </cell>
          <cell r="C446">
            <v>41464</v>
          </cell>
          <cell r="D446" t="str">
            <v>VALEO ELECTRONICS (Steuerger?te)</v>
          </cell>
          <cell r="E446" t="str">
            <v>F</v>
          </cell>
          <cell r="F446">
            <v>-13</v>
          </cell>
          <cell r="G446">
            <v>510</v>
          </cell>
          <cell r="H446" t="str">
            <v xml:space="preserve">Brüssel </v>
          </cell>
          <cell r="I446" t="str">
            <v>BX</v>
          </cell>
          <cell r="K446">
            <v>3</v>
          </cell>
        </row>
        <row r="447">
          <cell r="B447">
            <v>3</v>
          </cell>
          <cell r="C447">
            <v>26946</v>
          </cell>
          <cell r="D447" t="str">
            <v>Yazaki Europe Ltd. - Components Coordination Center</v>
          </cell>
          <cell r="E447" t="str">
            <v>D</v>
          </cell>
          <cell r="F447">
            <v>50</v>
          </cell>
          <cell r="G447">
            <v>510</v>
          </cell>
          <cell r="H447" t="str">
            <v>VW</v>
          </cell>
          <cell r="I447" t="str">
            <v>VW</v>
          </cell>
        </row>
        <row r="448">
          <cell r="B448">
            <v>4</v>
          </cell>
          <cell r="C448">
            <v>7767</v>
          </cell>
          <cell r="D448" t="str">
            <v>AB-Elektronik</v>
          </cell>
          <cell r="E448" t="str">
            <v>D</v>
          </cell>
          <cell r="F448">
            <v>-13</v>
          </cell>
          <cell r="G448">
            <v>510</v>
          </cell>
          <cell r="H448" t="str">
            <v>VW</v>
          </cell>
          <cell r="I448" t="str">
            <v>VW</v>
          </cell>
          <cell r="K448">
            <v>3</v>
          </cell>
        </row>
        <row r="449">
          <cell r="B449">
            <v>4</v>
          </cell>
          <cell r="C449">
            <v>359</v>
          </cell>
          <cell r="D449" t="str">
            <v>AEV s.r.o.</v>
          </cell>
          <cell r="E449" t="str">
            <v>CZ</v>
          </cell>
          <cell r="F449">
            <v>-13</v>
          </cell>
          <cell r="G449">
            <v>510</v>
          </cell>
          <cell r="H449" t="str">
            <v>Skoda</v>
          </cell>
          <cell r="I449" t="str">
            <v>SK</v>
          </cell>
          <cell r="K449">
            <v>3</v>
          </cell>
        </row>
        <row r="450">
          <cell r="B450">
            <v>4</v>
          </cell>
          <cell r="C450">
            <v>17631</v>
          </cell>
          <cell r="D450" t="str">
            <v>Aisin Seiki Co., Ltd.</v>
          </cell>
          <cell r="E450" t="str">
            <v>J</v>
          </cell>
          <cell r="F450">
            <v>-12</v>
          </cell>
          <cell r="G450">
            <v>510</v>
          </cell>
          <cell r="H450" t="str">
            <v>Japan</v>
          </cell>
          <cell r="I450" t="str">
            <v>JP</v>
          </cell>
          <cell r="K450">
            <v>6</v>
          </cell>
        </row>
        <row r="451">
          <cell r="B451">
            <v>4</v>
          </cell>
          <cell r="C451">
            <v>20505</v>
          </cell>
          <cell r="D451" t="str">
            <v>CEBI Deutschland Vertriebs-GmbH</v>
          </cell>
          <cell r="E451" t="str">
            <v>D</v>
          </cell>
          <cell r="F451">
            <v>60</v>
          </cell>
          <cell r="G451">
            <v>520</v>
          </cell>
          <cell r="H451" t="str">
            <v>VW</v>
          </cell>
          <cell r="I451" t="str">
            <v>VW</v>
          </cell>
          <cell r="J451" t="str">
            <v>O</v>
          </cell>
        </row>
        <row r="452">
          <cell r="B452">
            <v>4</v>
          </cell>
          <cell r="C452">
            <v>6820</v>
          </cell>
          <cell r="D452" t="str">
            <v>Electro Optica (Hella-Mex)</v>
          </cell>
          <cell r="E452" t="str">
            <v>MEX</v>
          </cell>
          <cell r="F452">
            <v>-13</v>
          </cell>
          <cell r="G452">
            <v>510</v>
          </cell>
          <cell r="H452" t="str">
            <v>Mexiko</v>
          </cell>
          <cell r="I452" t="str">
            <v>MX</v>
          </cell>
          <cell r="K452">
            <v>8</v>
          </cell>
        </row>
        <row r="453">
          <cell r="B453">
            <v>4</v>
          </cell>
          <cell r="C453">
            <v>6231</v>
          </cell>
          <cell r="D453" t="str">
            <v>Hella KG Hueck &amp; Co.</v>
          </cell>
          <cell r="E453" t="str">
            <v>D</v>
          </cell>
          <cell r="F453">
            <v>60</v>
          </cell>
          <cell r="G453">
            <v>520</v>
          </cell>
          <cell r="H453" t="str">
            <v>VW</v>
          </cell>
          <cell r="I453" t="str">
            <v>VW</v>
          </cell>
          <cell r="J453" t="str">
            <v>O</v>
          </cell>
        </row>
        <row r="454">
          <cell r="B454">
            <v>4</v>
          </cell>
          <cell r="C454">
            <v>190</v>
          </cell>
          <cell r="D454" t="str">
            <v>JOHNSON CONTROLS AUTOMOTIVE ELECTRONICS</v>
          </cell>
          <cell r="E454" t="str">
            <v>F</v>
          </cell>
          <cell r="F454">
            <v>-13</v>
          </cell>
          <cell r="G454">
            <v>510</v>
          </cell>
          <cell r="H454" t="str">
            <v xml:space="preserve">Brüssel </v>
          </cell>
          <cell r="I454" t="str">
            <v>BX</v>
          </cell>
          <cell r="K454">
            <v>1</v>
          </cell>
        </row>
        <row r="455">
          <cell r="B455">
            <v>4</v>
          </cell>
          <cell r="C455">
            <v>261</v>
          </cell>
          <cell r="D455" t="str">
            <v>Kiekert AG</v>
          </cell>
          <cell r="E455" t="str">
            <v>D</v>
          </cell>
          <cell r="F455">
            <v>60</v>
          </cell>
          <cell r="G455">
            <v>520</v>
          </cell>
          <cell r="H455" t="str">
            <v>VW</v>
          </cell>
          <cell r="I455" t="str">
            <v>VW</v>
          </cell>
          <cell r="J455" t="str">
            <v>O</v>
          </cell>
        </row>
        <row r="456">
          <cell r="B456">
            <v>4</v>
          </cell>
          <cell r="C456">
            <v>6238</v>
          </cell>
          <cell r="D456" t="str">
            <v>Leopold Kostal GmbH &amp; Co. KG</v>
          </cell>
          <cell r="E456" t="str">
            <v>D</v>
          </cell>
          <cell r="F456">
            <v>-13</v>
          </cell>
          <cell r="G456">
            <v>510</v>
          </cell>
          <cell r="H456" t="str">
            <v>VW</v>
          </cell>
          <cell r="I456" t="str">
            <v>VW</v>
          </cell>
          <cell r="K456">
            <v>8</v>
          </cell>
        </row>
        <row r="457">
          <cell r="B457">
            <v>4</v>
          </cell>
          <cell r="C457">
            <v>845</v>
          </cell>
          <cell r="D457" t="str">
            <v>Magneti Marelli</v>
          </cell>
          <cell r="E457" t="str">
            <v>D</v>
          </cell>
          <cell r="F457">
            <v>-13</v>
          </cell>
          <cell r="G457">
            <v>510</v>
          </cell>
          <cell r="H457" t="str">
            <v>VW</v>
          </cell>
          <cell r="I457" t="str">
            <v>VW</v>
          </cell>
          <cell r="K457">
            <v>1</v>
          </cell>
        </row>
        <row r="458">
          <cell r="B458">
            <v>4</v>
          </cell>
          <cell r="C458">
            <v>13362</v>
          </cell>
          <cell r="D458" t="str">
            <v>Robert Bosch-Mexico</v>
          </cell>
          <cell r="E458" t="str">
            <v>MEX</v>
          </cell>
          <cell r="F458">
            <v>-13</v>
          </cell>
          <cell r="G458">
            <v>510</v>
          </cell>
          <cell r="H458" t="str">
            <v>Mexiko</v>
          </cell>
          <cell r="I458" t="str">
            <v>MX</v>
          </cell>
          <cell r="K458">
            <v>4</v>
          </cell>
        </row>
        <row r="459">
          <cell r="B459">
            <v>4</v>
          </cell>
          <cell r="C459">
            <v>51506</v>
          </cell>
          <cell r="D459" t="str">
            <v>SIEMENS VDO S.A. DE C.V.</v>
          </cell>
          <cell r="E459" t="str">
            <v>MEX</v>
          </cell>
          <cell r="F459">
            <v>50</v>
          </cell>
          <cell r="G459">
            <v>510</v>
          </cell>
          <cell r="H459" t="str">
            <v>Mexiko</v>
          </cell>
          <cell r="I459" t="str">
            <v>MX</v>
          </cell>
        </row>
        <row r="460">
          <cell r="B460">
            <v>4</v>
          </cell>
          <cell r="C460">
            <v>5083</v>
          </cell>
          <cell r="D460" t="str">
            <v>SO.GE.MI. Spa</v>
          </cell>
          <cell r="E460" t="str">
            <v>I</v>
          </cell>
          <cell r="F460">
            <v>60</v>
          </cell>
          <cell r="G460">
            <v>500</v>
          </cell>
          <cell r="H460" t="str">
            <v>Italien</v>
          </cell>
          <cell r="I460" t="str">
            <v>IT</v>
          </cell>
          <cell r="J460" t="str">
            <v>O</v>
          </cell>
        </row>
        <row r="461">
          <cell r="B461">
            <v>4</v>
          </cell>
          <cell r="C461">
            <v>12686</v>
          </cell>
          <cell r="D461" t="str">
            <v>Sumitomo Deutschland</v>
          </cell>
          <cell r="E461" t="str">
            <v>D</v>
          </cell>
          <cell r="F461">
            <v>-13</v>
          </cell>
          <cell r="G461">
            <v>510</v>
          </cell>
          <cell r="H461" t="str">
            <v>VW</v>
          </cell>
          <cell r="I461" t="str">
            <v>VW</v>
          </cell>
          <cell r="K461">
            <v>1</v>
          </cell>
        </row>
        <row r="462">
          <cell r="B462">
            <v>4</v>
          </cell>
          <cell r="C462">
            <v>6270</v>
          </cell>
          <cell r="D462" t="str">
            <v>TRW - Autoelektronika s.r.o.</v>
          </cell>
          <cell r="E462" t="str">
            <v>CZ</v>
          </cell>
          <cell r="F462">
            <v>50</v>
          </cell>
          <cell r="G462">
            <v>510</v>
          </cell>
          <cell r="H462" t="str">
            <v>Skoda</v>
          </cell>
          <cell r="I462" t="str">
            <v>SK</v>
          </cell>
        </row>
        <row r="463">
          <cell r="B463">
            <v>4</v>
          </cell>
          <cell r="C463">
            <v>37525</v>
          </cell>
          <cell r="D463" t="str">
            <v>Tyco Electronic AMP GmbH</v>
          </cell>
          <cell r="E463" t="str">
            <v>D</v>
          </cell>
          <cell r="F463">
            <v>-13</v>
          </cell>
          <cell r="G463">
            <v>510</v>
          </cell>
          <cell r="H463" t="str">
            <v>VW</v>
          </cell>
          <cell r="I463" t="str">
            <v>VW</v>
          </cell>
          <cell r="K463">
            <v>8</v>
          </cell>
        </row>
        <row r="464">
          <cell r="B464">
            <v>4</v>
          </cell>
          <cell r="C464">
            <v>54824</v>
          </cell>
          <cell r="D464" t="str">
            <v>VALEO AUTO-ELECTRIC GMBH &amp; CO. KG</v>
          </cell>
          <cell r="E464" t="str">
            <v>D</v>
          </cell>
          <cell r="F464">
            <v>50</v>
          </cell>
          <cell r="G464">
            <v>510</v>
          </cell>
          <cell r="H464" t="str">
            <v>VW</v>
          </cell>
          <cell r="I464" t="str">
            <v>VW</v>
          </cell>
        </row>
        <row r="465">
          <cell r="B465">
            <v>4</v>
          </cell>
          <cell r="C465">
            <v>41464</v>
          </cell>
          <cell r="D465" t="str">
            <v>VALEO ELECTRONICS (Steuerger?te)</v>
          </cell>
          <cell r="E465" t="str">
            <v>F</v>
          </cell>
          <cell r="F465">
            <v>-13</v>
          </cell>
          <cell r="G465">
            <v>510</v>
          </cell>
          <cell r="H465" t="str">
            <v xml:space="preserve">Brüssel </v>
          </cell>
          <cell r="I465" t="str">
            <v>BX</v>
          </cell>
          <cell r="K465">
            <v>3</v>
          </cell>
        </row>
        <row r="466">
          <cell r="B466">
            <v>4</v>
          </cell>
          <cell r="C466">
            <v>26946</v>
          </cell>
          <cell r="D466" t="str">
            <v>Yazaki Europe Ltd. - Components Coordination Center</v>
          </cell>
          <cell r="E466" t="str">
            <v>D</v>
          </cell>
          <cell r="F466">
            <v>50</v>
          </cell>
          <cell r="G466">
            <v>510</v>
          </cell>
          <cell r="H466" t="str">
            <v>VW</v>
          </cell>
          <cell r="I466" t="str">
            <v>VW</v>
          </cell>
        </row>
        <row r="467">
          <cell r="B467">
            <v>5</v>
          </cell>
          <cell r="C467">
            <v>7767</v>
          </cell>
          <cell r="D467" t="str">
            <v>AB-Elektronik</v>
          </cell>
          <cell r="E467" t="str">
            <v>D</v>
          </cell>
          <cell r="F467">
            <v>-13</v>
          </cell>
          <cell r="G467">
            <v>510</v>
          </cell>
          <cell r="H467" t="str">
            <v>VW</v>
          </cell>
          <cell r="I467" t="str">
            <v>VW</v>
          </cell>
          <cell r="K467">
            <v>3</v>
          </cell>
        </row>
        <row r="468">
          <cell r="B468">
            <v>5</v>
          </cell>
          <cell r="C468">
            <v>359</v>
          </cell>
          <cell r="D468" t="str">
            <v>AEV s.r.o.</v>
          </cell>
          <cell r="E468" t="str">
            <v>CZ</v>
          </cell>
          <cell r="F468">
            <v>-13</v>
          </cell>
          <cell r="G468">
            <v>510</v>
          </cell>
          <cell r="H468" t="str">
            <v>Skoda</v>
          </cell>
          <cell r="I468" t="str">
            <v>SK</v>
          </cell>
          <cell r="K468">
            <v>3</v>
          </cell>
        </row>
        <row r="469">
          <cell r="B469">
            <v>5</v>
          </cell>
          <cell r="C469">
            <v>17631</v>
          </cell>
          <cell r="D469" t="str">
            <v>Aisin Seiki Co., Ltd.</v>
          </cell>
          <cell r="E469" t="str">
            <v>J</v>
          </cell>
          <cell r="F469">
            <v>-12</v>
          </cell>
          <cell r="G469">
            <v>510</v>
          </cell>
          <cell r="H469" t="str">
            <v>Japan</v>
          </cell>
          <cell r="I469" t="str">
            <v>JP</v>
          </cell>
          <cell r="K469">
            <v>6</v>
          </cell>
        </row>
        <row r="470">
          <cell r="B470">
            <v>5</v>
          </cell>
          <cell r="C470">
            <v>20505</v>
          </cell>
          <cell r="D470" t="str">
            <v>CEBI Deutschland Vertriebs-GmbH</v>
          </cell>
          <cell r="E470" t="str">
            <v>D</v>
          </cell>
          <cell r="F470">
            <v>60</v>
          </cell>
          <cell r="G470">
            <v>520</v>
          </cell>
          <cell r="H470" t="str">
            <v>VW</v>
          </cell>
          <cell r="I470" t="str">
            <v>VW</v>
          </cell>
          <cell r="J470" t="str">
            <v>O</v>
          </cell>
        </row>
        <row r="471">
          <cell r="B471">
            <v>5</v>
          </cell>
          <cell r="C471">
            <v>6820</v>
          </cell>
          <cell r="D471" t="str">
            <v>Electro Optica (Hella-Mex)</v>
          </cell>
          <cell r="E471" t="str">
            <v>MEX</v>
          </cell>
          <cell r="F471">
            <v>-13</v>
          </cell>
          <cell r="G471">
            <v>510</v>
          </cell>
          <cell r="H471" t="str">
            <v>Mexiko</v>
          </cell>
          <cell r="I471" t="str">
            <v>MX</v>
          </cell>
          <cell r="K471">
            <v>8</v>
          </cell>
        </row>
        <row r="472">
          <cell r="B472">
            <v>5</v>
          </cell>
          <cell r="C472">
            <v>6231</v>
          </cell>
          <cell r="D472" t="str">
            <v>Hella KG Hueck &amp; Co.</v>
          </cell>
          <cell r="E472" t="str">
            <v>D</v>
          </cell>
          <cell r="F472">
            <v>60</v>
          </cell>
          <cell r="G472">
            <v>520</v>
          </cell>
          <cell r="H472" t="str">
            <v>VW</v>
          </cell>
          <cell r="I472" t="str">
            <v>VW</v>
          </cell>
          <cell r="J472" t="str">
            <v>O</v>
          </cell>
        </row>
        <row r="473">
          <cell r="B473">
            <v>5</v>
          </cell>
          <cell r="C473">
            <v>190</v>
          </cell>
          <cell r="D473" t="str">
            <v>JOHNSON CONTROLS AUTOMOTIVE ELECTRONICS</v>
          </cell>
          <cell r="E473" t="str">
            <v>F</v>
          </cell>
          <cell r="F473">
            <v>-13</v>
          </cell>
          <cell r="G473">
            <v>510</v>
          </cell>
          <cell r="H473" t="str">
            <v xml:space="preserve">Brüssel </v>
          </cell>
          <cell r="I473" t="str">
            <v>BX</v>
          </cell>
          <cell r="K473">
            <v>1</v>
          </cell>
        </row>
        <row r="474">
          <cell r="B474">
            <v>5</v>
          </cell>
          <cell r="C474">
            <v>261</v>
          </cell>
          <cell r="D474" t="str">
            <v>Kiekert AG</v>
          </cell>
          <cell r="E474" t="str">
            <v>D</v>
          </cell>
          <cell r="F474">
            <v>60</v>
          </cell>
          <cell r="G474">
            <v>520</v>
          </cell>
          <cell r="H474" t="str">
            <v>VW</v>
          </cell>
          <cell r="I474" t="str">
            <v>VW</v>
          </cell>
          <cell r="J474" t="str">
            <v>O</v>
          </cell>
        </row>
        <row r="475">
          <cell r="B475">
            <v>5</v>
          </cell>
          <cell r="C475">
            <v>6238</v>
          </cell>
          <cell r="D475" t="str">
            <v>Leopold Kostal GmbH &amp; Co. KG</v>
          </cell>
          <cell r="E475" t="str">
            <v>D</v>
          </cell>
          <cell r="F475">
            <v>-13</v>
          </cell>
          <cell r="G475">
            <v>510</v>
          </cell>
          <cell r="H475" t="str">
            <v>VW</v>
          </cell>
          <cell r="I475" t="str">
            <v>VW</v>
          </cell>
          <cell r="K475">
            <v>8</v>
          </cell>
        </row>
        <row r="476">
          <cell r="B476">
            <v>5</v>
          </cell>
          <cell r="C476">
            <v>845</v>
          </cell>
          <cell r="D476" t="str">
            <v>Magneti Marelli</v>
          </cell>
          <cell r="E476" t="str">
            <v>D</v>
          </cell>
          <cell r="F476">
            <v>-13</v>
          </cell>
          <cell r="G476">
            <v>510</v>
          </cell>
          <cell r="H476" t="str">
            <v>VW</v>
          </cell>
          <cell r="I476" t="str">
            <v>VW</v>
          </cell>
          <cell r="K476">
            <v>1</v>
          </cell>
        </row>
        <row r="477">
          <cell r="B477">
            <v>5</v>
          </cell>
          <cell r="C477">
            <v>13362</v>
          </cell>
          <cell r="D477" t="str">
            <v>Robert Bosch-Mexico</v>
          </cell>
          <cell r="E477" t="str">
            <v>MEX</v>
          </cell>
          <cell r="F477">
            <v>-13</v>
          </cell>
          <cell r="G477">
            <v>510</v>
          </cell>
          <cell r="H477" t="str">
            <v>Mexiko</v>
          </cell>
          <cell r="I477" t="str">
            <v>MX</v>
          </cell>
          <cell r="K477">
            <v>4</v>
          </cell>
        </row>
        <row r="478">
          <cell r="B478">
            <v>5</v>
          </cell>
          <cell r="C478">
            <v>51506</v>
          </cell>
          <cell r="D478" t="str">
            <v>SIEMENS VDO S.A. DE C.V.</v>
          </cell>
          <cell r="E478" t="str">
            <v>MEX</v>
          </cell>
          <cell r="F478">
            <v>50</v>
          </cell>
          <cell r="G478">
            <v>510</v>
          </cell>
          <cell r="H478" t="str">
            <v>Mexiko</v>
          </cell>
          <cell r="I478" t="str">
            <v>MX</v>
          </cell>
        </row>
        <row r="479">
          <cell r="B479">
            <v>5</v>
          </cell>
          <cell r="C479">
            <v>5083</v>
          </cell>
          <cell r="D479" t="str">
            <v>SO.GE.MI. Spa</v>
          </cell>
          <cell r="E479" t="str">
            <v>I</v>
          </cell>
          <cell r="F479">
            <v>60</v>
          </cell>
          <cell r="G479">
            <v>500</v>
          </cell>
          <cell r="H479" t="str">
            <v>Italien</v>
          </cell>
          <cell r="I479" t="str">
            <v>IT</v>
          </cell>
          <cell r="J479" t="str">
            <v>O</v>
          </cell>
        </row>
        <row r="480">
          <cell r="B480">
            <v>5</v>
          </cell>
          <cell r="C480">
            <v>12686</v>
          </cell>
          <cell r="D480" t="str">
            <v>Sumitomo Deutschland</v>
          </cell>
          <cell r="E480" t="str">
            <v>D</v>
          </cell>
          <cell r="F480">
            <v>-13</v>
          </cell>
          <cell r="G480">
            <v>510</v>
          </cell>
          <cell r="H480" t="str">
            <v>VW</v>
          </cell>
          <cell r="I480" t="str">
            <v>VW</v>
          </cell>
          <cell r="K480">
            <v>1</v>
          </cell>
        </row>
        <row r="481">
          <cell r="B481">
            <v>5</v>
          </cell>
          <cell r="C481">
            <v>6270</v>
          </cell>
          <cell r="D481" t="str">
            <v>TRW - Autoelektronika s.r.o.</v>
          </cell>
          <cell r="E481" t="str">
            <v>CZ</v>
          </cell>
          <cell r="F481">
            <v>50</v>
          </cell>
          <cell r="G481">
            <v>510</v>
          </cell>
          <cell r="H481" t="str">
            <v>Skoda</v>
          </cell>
          <cell r="I481" t="str">
            <v>SK</v>
          </cell>
        </row>
        <row r="482">
          <cell r="B482">
            <v>5</v>
          </cell>
          <cell r="C482">
            <v>37525</v>
          </cell>
          <cell r="D482" t="str">
            <v>Tyco Electronic AMP GmbH</v>
          </cell>
          <cell r="E482" t="str">
            <v>D</v>
          </cell>
          <cell r="F482">
            <v>-13</v>
          </cell>
          <cell r="G482">
            <v>510</v>
          </cell>
          <cell r="H482" t="str">
            <v>VW</v>
          </cell>
          <cell r="I482" t="str">
            <v>VW</v>
          </cell>
          <cell r="K482">
            <v>8</v>
          </cell>
        </row>
        <row r="483">
          <cell r="B483">
            <v>5</v>
          </cell>
          <cell r="C483">
            <v>54824</v>
          </cell>
          <cell r="D483" t="str">
            <v>VALEO AUTO-ELECTRIC GMBH &amp; CO. KG</v>
          </cell>
          <cell r="E483" t="str">
            <v>D</v>
          </cell>
          <cell r="F483">
            <v>50</v>
          </cell>
          <cell r="G483">
            <v>510</v>
          </cell>
          <cell r="H483" t="str">
            <v>VW</v>
          </cell>
          <cell r="I483" t="str">
            <v>VW</v>
          </cell>
        </row>
        <row r="484">
          <cell r="B484">
            <v>5</v>
          </cell>
          <cell r="C484">
            <v>41464</v>
          </cell>
          <cell r="D484" t="str">
            <v>VALEO ELECTRONICS (Steuerger?te)</v>
          </cell>
          <cell r="E484" t="str">
            <v>F</v>
          </cell>
          <cell r="F484">
            <v>-13</v>
          </cell>
          <cell r="G484">
            <v>510</v>
          </cell>
          <cell r="H484" t="str">
            <v xml:space="preserve">Brüssel </v>
          </cell>
          <cell r="I484" t="str">
            <v>BX</v>
          </cell>
          <cell r="K484">
            <v>3</v>
          </cell>
        </row>
        <row r="485">
          <cell r="B485">
            <v>5</v>
          </cell>
          <cell r="C485">
            <v>26946</v>
          </cell>
          <cell r="D485" t="str">
            <v>Yazaki Europe Ltd. - Components Coordination Center</v>
          </cell>
          <cell r="E485" t="str">
            <v>D</v>
          </cell>
          <cell r="F485">
            <v>50</v>
          </cell>
          <cell r="G485">
            <v>510</v>
          </cell>
          <cell r="H485" t="str">
            <v>VW</v>
          </cell>
          <cell r="I485" t="str">
            <v>VW</v>
          </cell>
        </row>
        <row r="489">
          <cell r="B489" t="str">
            <v>VARCHAR2</v>
          </cell>
          <cell r="C489" t="str">
            <v>NUMBER</v>
          </cell>
          <cell r="D489" t="str">
            <v>NUMBER</v>
          </cell>
          <cell r="E489" t="str">
            <v>VARCHAR2</v>
          </cell>
          <cell r="F489" t="str">
            <v>VARCHAR2</v>
          </cell>
          <cell r="G489" t="str">
            <v>NUMBER</v>
          </cell>
          <cell r="H489" t="str">
            <v>VARCHAR2</v>
          </cell>
          <cell r="I489" t="str">
            <v>VARCHAR2</v>
          </cell>
          <cell r="J489" t="str">
            <v>NUMBER</v>
          </cell>
          <cell r="K489" t="str">
            <v>NUMBER</v>
          </cell>
          <cell r="L489" t="str">
            <v>NUMBER</v>
          </cell>
          <cell r="M489" t="str">
            <v>NUMBER</v>
          </cell>
          <cell r="N489" t="str">
            <v>VARCHAR2</v>
          </cell>
          <cell r="O489" t="str">
            <v>NUMBER</v>
          </cell>
          <cell r="P489" t="str">
            <v>VARCHAR2</v>
          </cell>
          <cell r="Q489" t="str">
            <v>NUMBER</v>
          </cell>
        </row>
        <row r="490">
          <cell r="B490">
            <v>16</v>
          </cell>
        </row>
        <row r="491">
          <cell r="B491" t="str">
            <v>F VW 02 37469</v>
          </cell>
          <cell r="C491">
            <v>1</v>
          </cell>
          <cell r="D491">
            <v>261</v>
          </cell>
          <cell r="E491">
            <v>31</v>
          </cell>
          <cell r="F491" t="str">
            <v>D2b</v>
          </cell>
          <cell r="G491">
            <v>121000</v>
          </cell>
          <cell r="H491" t="str">
            <v>Kiekert AG/Pardubice</v>
          </cell>
          <cell r="I491" t="str">
            <v>CZ</v>
          </cell>
          <cell r="J491">
            <v>2.14</v>
          </cell>
          <cell r="K491">
            <v>2.14</v>
          </cell>
          <cell r="M491">
            <v>0</v>
          </cell>
          <cell r="N491" t="str">
            <v>VW</v>
          </cell>
          <cell r="O491">
            <v>0</v>
          </cell>
          <cell r="P491" t="str">
            <v>MLADA BOLESLAV</v>
          </cell>
          <cell r="Q491">
            <v>0</v>
          </cell>
        </row>
        <row r="492">
          <cell r="B492" t="str">
            <v>F VW 02 37469</v>
          </cell>
          <cell r="C492">
            <v>1</v>
          </cell>
          <cell r="D492">
            <v>261</v>
          </cell>
          <cell r="E492">
            <v>32</v>
          </cell>
          <cell r="F492" t="str">
            <v>D2b</v>
          </cell>
          <cell r="G492">
            <v>80000</v>
          </cell>
          <cell r="H492" t="str">
            <v>Kiekert AG/Pardubice</v>
          </cell>
          <cell r="I492" t="str">
            <v>CZ</v>
          </cell>
          <cell r="J492">
            <v>2.14</v>
          </cell>
          <cell r="K492">
            <v>2.14</v>
          </cell>
          <cell r="M492">
            <v>0</v>
          </cell>
          <cell r="N492" t="str">
            <v>VW</v>
          </cell>
          <cell r="O492">
            <v>0</v>
          </cell>
          <cell r="P492" t="str">
            <v>VRCHLABI</v>
          </cell>
          <cell r="Q492">
            <v>0</v>
          </cell>
        </row>
        <row r="493">
          <cell r="B493" t="str">
            <v>F VW 02 37469</v>
          </cell>
          <cell r="C493">
            <v>1</v>
          </cell>
          <cell r="D493">
            <v>5083</v>
          </cell>
          <cell r="E493">
            <v>31</v>
          </cell>
          <cell r="F493" t="str">
            <v>D2b</v>
          </cell>
          <cell r="G493">
            <v>121000</v>
          </cell>
          <cell r="H493" t="str">
            <v>SO.GE.MI. Spa/</v>
          </cell>
          <cell r="M493">
            <v>0</v>
          </cell>
          <cell r="N493" t="str">
            <v>IT</v>
          </cell>
          <cell r="O493">
            <v>0</v>
          </cell>
          <cell r="P493" t="str">
            <v>MLADA BOLESLAV</v>
          </cell>
          <cell r="Q493">
            <v>0</v>
          </cell>
        </row>
        <row r="494">
          <cell r="B494" t="str">
            <v>F VW 02 37469</v>
          </cell>
          <cell r="C494">
            <v>1</v>
          </cell>
          <cell r="D494">
            <v>5083</v>
          </cell>
          <cell r="E494">
            <v>32</v>
          </cell>
          <cell r="F494" t="str">
            <v>D2b</v>
          </cell>
          <cell r="G494">
            <v>80000</v>
          </cell>
          <cell r="H494" t="str">
            <v>SO.GE.MI. Spa/</v>
          </cell>
          <cell r="M494">
            <v>0</v>
          </cell>
          <cell r="N494" t="str">
            <v>IT</v>
          </cell>
          <cell r="O494">
            <v>0</v>
          </cell>
          <cell r="P494" t="str">
            <v>VRCHLABI</v>
          </cell>
          <cell r="Q494">
            <v>0</v>
          </cell>
        </row>
        <row r="495">
          <cell r="B495" t="str">
            <v>F VW 02 37469</v>
          </cell>
          <cell r="C495">
            <v>1</v>
          </cell>
          <cell r="D495">
            <v>6231</v>
          </cell>
          <cell r="E495">
            <v>31</v>
          </cell>
          <cell r="F495" t="str">
            <v>D2b</v>
          </cell>
          <cell r="G495">
            <v>121000</v>
          </cell>
          <cell r="H495" t="str">
            <v>Hella KG Hueck &amp; Co./Bremen</v>
          </cell>
          <cell r="I495" t="str">
            <v>D</v>
          </cell>
          <cell r="J495">
            <v>1.8</v>
          </cell>
          <cell r="K495">
            <v>1.8047</v>
          </cell>
          <cell r="M495">
            <v>0</v>
          </cell>
          <cell r="N495" t="str">
            <v>VW</v>
          </cell>
          <cell r="O495">
            <v>0</v>
          </cell>
          <cell r="P495" t="str">
            <v>MLADA BOLESLAV</v>
          </cell>
          <cell r="Q495">
            <v>0</v>
          </cell>
        </row>
        <row r="496">
          <cell r="B496" t="str">
            <v>F VW 02 37469</v>
          </cell>
          <cell r="C496">
            <v>1</v>
          </cell>
          <cell r="D496">
            <v>6231</v>
          </cell>
          <cell r="E496">
            <v>32</v>
          </cell>
          <cell r="F496" t="str">
            <v>D2b</v>
          </cell>
          <cell r="G496">
            <v>80000</v>
          </cell>
          <cell r="H496" t="str">
            <v>Hella KG Hueck &amp; Co./Bremen</v>
          </cell>
          <cell r="I496" t="str">
            <v>D</v>
          </cell>
          <cell r="J496">
            <v>1.8</v>
          </cell>
          <cell r="K496">
            <v>1.8048999999999999</v>
          </cell>
          <cell r="M496">
            <v>0</v>
          </cell>
          <cell r="N496" t="str">
            <v>VW</v>
          </cell>
          <cell r="O496">
            <v>0</v>
          </cell>
          <cell r="P496" t="str">
            <v>VRCHLABI</v>
          </cell>
          <cell r="Q496">
            <v>0</v>
          </cell>
        </row>
        <row r="497">
          <cell r="B497" t="str">
            <v>F VW 02 37469</v>
          </cell>
          <cell r="C497">
            <v>1</v>
          </cell>
          <cell r="D497">
            <v>6270</v>
          </cell>
          <cell r="E497">
            <v>31</v>
          </cell>
          <cell r="F497" t="str">
            <v>D2b</v>
          </cell>
          <cell r="G497">
            <v>121000</v>
          </cell>
          <cell r="H497" t="str">
            <v>TRW - Autoelektronika s.r.o./</v>
          </cell>
          <cell r="M497">
            <v>0</v>
          </cell>
          <cell r="N497" t="str">
            <v>SK</v>
          </cell>
          <cell r="O497">
            <v>0</v>
          </cell>
          <cell r="P497" t="str">
            <v>MLADA BOLESLAV</v>
          </cell>
          <cell r="Q497">
            <v>0</v>
          </cell>
        </row>
        <row r="498">
          <cell r="B498" t="str">
            <v>F VW 02 37469</v>
          </cell>
          <cell r="C498">
            <v>1</v>
          </cell>
          <cell r="D498">
            <v>6270</v>
          </cell>
          <cell r="E498">
            <v>32</v>
          </cell>
          <cell r="F498" t="str">
            <v>D2b</v>
          </cell>
          <cell r="G498">
            <v>80000</v>
          </cell>
          <cell r="H498" t="str">
            <v>TRW - Autoelektronika s.r.o./</v>
          </cell>
          <cell r="M498">
            <v>0</v>
          </cell>
          <cell r="N498" t="str">
            <v>SK</v>
          </cell>
          <cell r="O498">
            <v>0</v>
          </cell>
          <cell r="P498" t="str">
            <v>VRCHLABI</v>
          </cell>
          <cell r="Q498">
            <v>0</v>
          </cell>
        </row>
        <row r="499">
          <cell r="B499" t="str">
            <v>F VW 02 37469</v>
          </cell>
          <cell r="C499">
            <v>1</v>
          </cell>
          <cell r="D499">
            <v>20505</v>
          </cell>
          <cell r="E499">
            <v>31</v>
          </cell>
          <cell r="F499" t="str">
            <v>D2b</v>
          </cell>
          <cell r="G499">
            <v>121000</v>
          </cell>
          <cell r="H499" t="str">
            <v>CEBI Deutschland Vertriebs-GmbH/Osimo</v>
          </cell>
          <cell r="I499" t="str">
            <v>D</v>
          </cell>
          <cell r="J499">
            <v>1.8</v>
          </cell>
          <cell r="K499">
            <v>1.8089</v>
          </cell>
          <cell r="M499">
            <v>0</v>
          </cell>
          <cell r="N499" t="str">
            <v>VW</v>
          </cell>
          <cell r="O499">
            <v>0</v>
          </cell>
          <cell r="P499" t="str">
            <v>MLADA BOLESLAV</v>
          </cell>
          <cell r="Q499">
            <v>0</v>
          </cell>
        </row>
        <row r="500">
          <cell r="B500" t="str">
            <v>F VW 02 37469</v>
          </cell>
          <cell r="C500">
            <v>1</v>
          </cell>
          <cell r="D500">
            <v>20505</v>
          </cell>
          <cell r="E500">
            <v>32</v>
          </cell>
          <cell r="F500" t="str">
            <v>D2b</v>
          </cell>
          <cell r="G500">
            <v>80000</v>
          </cell>
          <cell r="H500" t="str">
            <v>CEBI Deutschland Vertriebs-GmbH/Osimo</v>
          </cell>
          <cell r="I500" t="str">
            <v>D</v>
          </cell>
          <cell r="J500">
            <v>1.8</v>
          </cell>
          <cell r="K500">
            <v>1.8089</v>
          </cell>
          <cell r="M500">
            <v>0</v>
          </cell>
          <cell r="N500" t="str">
            <v>VW</v>
          </cell>
          <cell r="O500">
            <v>0</v>
          </cell>
          <cell r="P500" t="str">
            <v>VRCHLABI</v>
          </cell>
          <cell r="Q500">
            <v>0</v>
          </cell>
        </row>
        <row r="501">
          <cell r="B501" t="str">
            <v>F VW 02 37469</v>
          </cell>
          <cell r="C501">
            <v>1</v>
          </cell>
          <cell r="D501">
            <v>26946</v>
          </cell>
          <cell r="E501">
            <v>31</v>
          </cell>
          <cell r="F501" t="str">
            <v>D2b</v>
          </cell>
          <cell r="G501">
            <v>121000</v>
          </cell>
          <cell r="H501" t="str">
            <v>Yazaki Europe Ltd. - Components Coordination Center/</v>
          </cell>
          <cell r="M501">
            <v>0</v>
          </cell>
          <cell r="N501" t="str">
            <v>VW</v>
          </cell>
          <cell r="O501">
            <v>0</v>
          </cell>
          <cell r="P501" t="str">
            <v>MLADA BOLESLAV</v>
          </cell>
          <cell r="Q501">
            <v>0</v>
          </cell>
        </row>
        <row r="502">
          <cell r="B502" t="str">
            <v>F VW 02 37469</v>
          </cell>
          <cell r="C502">
            <v>1</v>
          </cell>
          <cell r="D502">
            <v>26946</v>
          </cell>
          <cell r="E502">
            <v>32</v>
          </cell>
          <cell r="F502" t="str">
            <v>D2b</v>
          </cell>
          <cell r="G502">
            <v>80000</v>
          </cell>
          <cell r="H502" t="str">
            <v>Yazaki Europe Ltd. - Components Coordination Center/</v>
          </cell>
          <cell r="M502">
            <v>0</v>
          </cell>
          <cell r="N502" t="str">
            <v>VW</v>
          </cell>
          <cell r="O502">
            <v>0</v>
          </cell>
          <cell r="P502" t="str">
            <v>VRCHLABI</v>
          </cell>
          <cell r="Q502">
            <v>0</v>
          </cell>
        </row>
        <row r="503">
          <cell r="B503" t="str">
            <v>F VW 02 37469</v>
          </cell>
          <cell r="C503">
            <v>1</v>
          </cell>
          <cell r="D503">
            <v>51506</v>
          </cell>
          <cell r="E503">
            <v>31</v>
          </cell>
          <cell r="F503" t="str">
            <v>D2b</v>
          </cell>
          <cell r="G503">
            <v>121000</v>
          </cell>
          <cell r="H503" t="str">
            <v>SIEMENS VDO S.A. DE C.V./</v>
          </cell>
          <cell r="M503">
            <v>0</v>
          </cell>
          <cell r="N503" t="str">
            <v>MX</v>
          </cell>
          <cell r="O503">
            <v>0</v>
          </cell>
          <cell r="P503" t="str">
            <v>MLADA BOLESLAV</v>
          </cell>
          <cell r="Q503">
            <v>0</v>
          </cell>
        </row>
        <row r="504">
          <cell r="B504" t="str">
            <v>F VW 02 37469</v>
          </cell>
          <cell r="C504">
            <v>1</v>
          </cell>
          <cell r="D504">
            <v>51506</v>
          </cell>
          <cell r="E504">
            <v>32</v>
          </cell>
          <cell r="F504" t="str">
            <v>D2b</v>
          </cell>
          <cell r="G504">
            <v>80000</v>
          </cell>
          <cell r="H504" t="str">
            <v>SIEMENS VDO S.A. DE C.V./</v>
          </cell>
          <cell r="M504">
            <v>0</v>
          </cell>
          <cell r="N504" t="str">
            <v>MX</v>
          </cell>
          <cell r="O504">
            <v>0</v>
          </cell>
          <cell r="P504" t="str">
            <v>VRCHLABI</v>
          </cell>
          <cell r="Q504">
            <v>0</v>
          </cell>
        </row>
        <row r="505">
          <cell r="B505" t="str">
            <v>F VW 02 37469</v>
          </cell>
          <cell r="C505">
            <v>1</v>
          </cell>
          <cell r="D505">
            <v>54824</v>
          </cell>
          <cell r="E505">
            <v>31</v>
          </cell>
          <cell r="F505" t="str">
            <v>D2b</v>
          </cell>
          <cell r="G505">
            <v>121000</v>
          </cell>
          <cell r="H505" t="str">
            <v>VALEO AUTO-ELECTRIC GMBH &amp; CO. KG/</v>
          </cell>
          <cell r="M505">
            <v>0</v>
          </cell>
          <cell r="N505" t="str">
            <v>VW</v>
          </cell>
          <cell r="O505">
            <v>0</v>
          </cell>
          <cell r="P505" t="str">
            <v>MLADA BOLESLAV</v>
          </cell>
          <cell r="Q505">
            <v>0</v>
          </cell>
        </row>
        <row r="506">
          <cell r="B506" t="str">
            <v>F VW 02 37469</v>
          </cell>
          <cell r="C506">
            <v>1</v>
          </cell>
          <cell r="D506">
            <v>54824</v>
          </cell>
          <cell r="E506">
            <v>32</v>
          </cell>
          <cell r="F506" t="str">
            <v>D2b</v>
          </cell>
          <cell r="G506">
            <v>80000</v>
          </cell>
          <cell r="H506" t="str">
            <v>VALEO AUTO-ELECTRIC GMBH &amp; CO. KG/</v>
          </cell>
          <cell r="M506">
            <v>0</v>
          </cell>
          <cell r="N506" t="str">
            <v>VW</v>
          </cell>
          <cell r="O506">
            <v>0</v>
          </cell>
          <cell r="P506" t="str">
            <v>VRCHLABI</v>
          </cell>
          <cell r="Q506">
            <v>0</v>
          </cell>
        </row>
        <row r="507">
          <cell r="B507" t="str">
            <v>F VW 02 37469</v>
          </cell>
          <cell r="C507">
            <v>2</v>
          </cell>
          <cell r="D507">
            <v>261</v>
          </cell>
          <cell r="E507">
            <v>15</v>
          </cell>
          <cell r="F507" t="str">
            <v>D2b</v>
          </cell>
          <cell r="G507">
            <v>66200</v>
          </cell>
          <cell r="H507" t="str">
            <v>Kiekert AG/Deutschland</v>
          </cell>
          <cell r="I507" t="str">
            <v>D</v>
          </cell>
          <cell r="J507">
            <v>2.66</v>
          </cell>
          <cell r="K507">
            <v>3.66</v>
          </cell>
          <cell r="M507">
            <v>65000</v>
          </cell>
          <cell r="N507" t="str">
            <v>VW</v>
          </cell>
          <cell r="O507">
            <v>0</v>
          </cell>
          <cell r="P507" t="str">
            <v>EMDEN</v>
          </cell>
          <cell r="Q507">
            <v>0</v>
          </cell>
        </row>
        <row r="508">
          <cell r="B508" t="str">
            <v>F VW 02 37469</v>
          </cell>
          <cell r="C508">
            <v>2</v>
          </cell>
          <cell r="D508">
            <v>261</v>
          </cell>
          <cell r="E508">
            <v>28</v>
          </cell>
          <cell r="F508" t="str">
            <v>D2b</v>
          </cell>
          <cell r="G508">
            <v>218500</v>
          </cell>
          <cell r="H508" t="str">
            <v>Kiekert AG/Deutschland</v>
          </cell>
          <cell r="I508" t="str">
            <v>D</v>
          </cell>
          <cell r="J508">
            <v>2.66</v>
          </cell>
          <cell r="K508">
            <v>3.66</v>
          </cell>
          <cell r="M508">
            <v>65000</v>
          </cell>
          <cell r="N508" t="str">
            <v>VW</v>
          </cell>
          <cell r="O508">
            <v>0</v>
          </cell>
          <cell r="P508" t="str">
            <v>MOSEL</v>
          </cell>
          <cell r="Q508">
            <v>0</v>
          </cell>
        </row>
        <row r="509">
          <cell r="B509" t="str">
            <v>F VW 02 37469</v>
          </cell>
          <cell r="C509">
            <v>2</v>
          </cell>
          <cell r="D509">
            <v>5083</v>
          </cell>
          <cell r="E509">
            <v>15</v>
          </cell>
          <cell r="F509" t="str">
            <v>D2b</v>
          </cell>
          <cell r="G509">
            <v>66200</v>
          </cell>
          <cell r="H509" t="str">
            <v>SO.GE.MI. Spa/</v>
          </cell>
          <cell r="M509">
            <v>0</v>
          </cell>
          <cell r="N509" t="str">
            <v>IT</v>
          </cell>
          <cell r="O509">
            <v>0</v>
          </cell>
          <cell r="P509" t="str">
            <v>EMDEN</v>
          </cell>
          <cell r="Q509">
            <v>0</v>
          </cell>
        </row>
        <row r="510">
          <cell r="B510" t="str">
            <v>F VW 02 37469</v>
          </cell>
          <cell r="C510">
            <v>2</v>
          </cell>
          <cell r="D510">
            <v>5083</v>
          </cell>
          <cell r="E510">
            <v>28</v>
          </cell>
          <cell r="F510" t="str">
            <v>D2b</v>
          </cell>
          <cell r="G510">
            <v>218500</v>
          </cell>
          <cell r="H510" t="str">
            <v>SO.GE.MI. Spa/</v>
          </cell>
          <cell r="M510">
            <v>0</v>
          </cell>
          <cell r="N510" t="str">
            <v>IT</v>
          </cell>
          <cell r="O510">
            <v>0</v>
          </cell>
          <cell r="P510" t="str">
            <v>MOSEL</v>
          </cell>
          <cell r="Q510">
            <v>0</v>
          </cell>
        </row>
        <row r="511">
          <cell r="B511" t="str">
            <v>F VW 02 37469</v>
          </cell>
          <cell r="C511">
            <v>2</v>
          </cell>
          <cell r="D511">
            <v>6231</v>
          </cell>
          <cell r="E511">
            <v>15</v>
          </cell>
          <cell r="F511" t="str">
            <v>D2b</v>
          </cell>
          <cell r="G511">
            <v>66200</v>
          </cell>
          <cell r="H511" t="str">
            <v>Hella KG Hueck &amp; Co./Bremen</v>
          </cell>
          <cell r="I511" t="str">
            <v>D</v>
          </cell>
          <cell r="J511">
            <v>2.0499999999999998</v>
          </cell>
          <cell r="K511">
            <v>2.052</v>
          </cell>
          <cell r="M511">
            <v>7000</v>
          </cell>
          <cell r="N511" t="str">
            <v>VW</v>
          </cell>
          <cell r="O511">
            <v>0</v>
          </cell>
          <cell r="P511" t="str">
            <v>EMDEN</v>
          </cell>
          <cell r="Q511">
            <v>0</v>
          </cell>
        </row>
        <row r="512">
          <cell r="B512" t="str">
            <v>F VW 02 37469</v>
          </cell>
          <cell r="C512">
            <v>2</v>
          </cell>
          <cell r="D512">
            <v>6231</v>
          </cell>
          <cell r="E512">
            <v>28</v>
          </cell>
          <cell r="F512" t="str">
            <v>D2b</v>
          </cell>
          <cell r="G512">
            <v>218500</v>
          </cell>
          <cell r="H512" t="str">
            <v>Hella KG Hueck &amp; Co./Bremen</v>
          </cell>
          <cell r="I512" t="str">
            <v>D</v>
          </cell>
          <cell r="J512">
            <v>2.0499999999999998</v>
          </cell>
          <cell r="K512">
            <v>2.0539999999999998</v>
          </cell>
          <cell r="M512">
            <v>7000</v>
          </cell>
          <cell r="N512" t="str">
            <v>VW</v>
          </cell>
          <cell r="O512">
            <v>0</v>
          </cell>
          <cell r="P512" t="str">
            <v>MOSEL</v>
          </cell>
          <cell r="Q512">
            <v>0</v>
          </cell>
        </row>
        <row r="513">
          <cell r="B513" t="str">
            <v>F VW 02 37469</v>
          </cell>
          <cell r="C513">
            <v>2</v>
          </cell>
          <cell r="D513">
            <v>6270</v>
          </cell>
          <cell r="E513">
            <v>15</v>
          </cell>
          <cell r="F513" t="str">
            <v>D2b</v>
          </cell>
          <cell r="G513">
            <v>66200</v>
          </cell>
          <cell r="H513" t="str">
            <v>TRW - Autoelektronika s.r.o./</v>
          </cell>
          <cell r="M513">
            <v>0</v>
          </cell>
          <cell r="N513" t="str">
            <v>SK</v>
          </cell>
          <cell r="O513">
            <v>0</v>
          </cell>
          <cell r="P513" t="str">
            <v>EMDEN</v>
          </cell>
          <cell r="Q513">
            <v>0</v>
          </cell>
        </row>
        <row r="514">
          <cell r="B514" t="str">
            <v>F VW 02 37469</v>
          </cell>
          <cell r="C514">
            <v>2</v>
          </cell>
          <cell r="D514">
            <v>6270</v>
          </cell>
          <cell r="E514">
            <v>28</v>
          </cell>
          <cell r="F514" t="str">
            <v>D2b</v>
          </cell>
          <cell r="G514">
            <v>218500</v>
          </cell>
          <cell r="H514" t="str">
            <v>TRW - Autoelektronika s.r.o./</v>
          </cell>
          <cell r="M514">
            <v>0</v>
          </cell>
          <cell r="N514" t="str">
            <v>SK</v>
          </cell>
          <cell r="O514">
            <v>0</v>
          </cell>
          <cell r="P514" t="str">
            <v>MOSEL</v>
          </cell>
          <cell r="Q514">
            <v>0</v>
          </cell>
        </row>
        <row r="515">
          <cell r="B515" t="str">
            <v>F VW 02 37469</v>
          </cell>
          <cell r="C515">
            <v>2</v>
          </cell>
          <cell r="D515">
            <v>20505</v>
          </cell>
          <cell r="E515">
            <v>15</v>
          </cell>
          <cell r="F515" t="str">
            <v>D2b</v>
          </cell>
          <cell r="G515">
            <v>66200</v>
          </cell>
          <cell r="H515" t="str">
            <v>CEBI Deutschland Vertriebs-GmbH/Osimo</v>
          </cell>
          <cell r="I515" t="str">
            <v>D</v>
          </cell>
          <cell r="J515">
            <v>2.0299999999999998</v>
          </cell>
          <cell r="K515">
            <v>2.0413000000000001</v>
          </cell>
          <cell r="M515">
            <v>0</v>
          </cell>
          <cell r="N515" t="str">
            <v>VW</v>
          </cell>
          <cell r="O515">
            <v>0</v>
          </cell>
          <cell r="P515" t="str">
            <v>EMDEN</v>
          </cell>
          <cell r="Q515">
            <v>0</v>
          </cell>
        </row>
        <row r="516">
          <cell r="B516" t="str">
            <v>F VW 02 37469</v>
          </cell>
          <cell r="C516">
            <v>2</v>
          </cell>
          <cell r="D516">
            <v>20505</v>
          </cell>
          <cell r="E516">
            <v>28</v>
          </cell>
          <cell r="F516" t="str">
            <v>D2b</v>
          </cell>
          <cell r="G516">
            <v>218500</v>
          </cell>
          <cell r="H516" t="str">
            <v>CEBI Deutschland Vertriebs-GmbH/Osimo</v>
          </cell>
          <cell r="I516" t="str">
            <v>D</v>
          </cell>
          <cell r="J516">
            <v>2.0299999999999998</v>
          </cell>
          <cell r="K516">
            <v>2.0381</v>
          </cell>
          <cell r="M516">
            <v>0</v>
          </cell>
          <cell r="N516" t="str">
            <v>VW</v>
          </cell>
          <cell r="O516">
            <v>0</v>
          </cell>
          <cell r="P516" t="str">
            <v>MOSEL</v>
          </cell>
          <cell r="Q516">
            <v>0</v>
          </cell>
        </row>
        <row r="517">
          <cell r="B517" t="str">
            <v>F VW 02 37469</v>
          </cell>
          <cell r="C517">
            <v>2</v>
          </cell>
          <cell r="D517">
            <v>26946</v>
          </cell>
          <cell r="E517">
            <v>15</v>
          </cell>
          <cell r="F517" t="str">
            <v>D2b</v>
          </cell>
          <cell r="G517">
            <v>66200</v>
          </cell>
          <cell r="H517" t="str">
            <v>Yazaki Europe Ltd. - Components Coordination Center/</v>
          </cell>
          <cell r="M517">
            <v>0</v>
          </cell>
          <cell r="N517" t="str">
            <v>VW</v>
          </cell>
          <cell r="O517">
            <v>0</v>
          </cell>
          <cell r="P517" t="str">
            <v>EMDEN</v>
          </cell>
          <cell r="Q517">
            <v>0</v>
          </cell>
        </row>
        <row r="518">
          <cell r="B518" t="str">
            <v>F VW 02 37469</v>
          </cell>
          <cell r="C518">
            <v>2</v>
          </cell>
          <cell r="D518">
            <v>26946</v>
          </cell>
          <cell r="E518">
            <v>28</v>
          </cell>
          <cell r="F518" t="str">
            <v>D2b</v>
          </cell>
          <cell r="G518">
            <v>218500</v>
          </cell>
          <cell r="H518" t="str">
            <v>Yazaki Europe Ltd. - Components Coordination Center/</v>
          </cell>
          <cell r="M518">
            <v>0</v>
          </cell>
          <cell r="N518" t="str">
            <v>VW</v>
          </cell>
          <cell r="O518">
            <v>0</v>
          </cell>
          <cell r="P518" t="str">
            <v>MOSEL</v>
          </cell>
          <cell r="Q518">
            <v>0</v>
          </cell>
        </row>
        <row r="519">
          <cell r="B519" t="str">
            <v>F VW 02 37469</v>
          </cell>
          <cell r="C519">
            <v>2</v>
          </cell>
          <cell r="D519">
            <v>51506</v>
          </cell>
          <cell r="E519">
            <v>15</v>
          </cell>
          <cell r="F519" t="str">
            <v>D2b</v>
          </cell>
          <cell r="G519">
            <v>66200</v>
          </cell>
          <cell r="H519" t="str">
            <v>SIEMENS VDO S.A. DE C.V./</v>
          </cell>
          <cell r="M519">
            <v>0</v>
          </cell>
          <cell r="N519" t="str">
            <v>MX</v>
          </cell>
          <cell r="O519">
            <v>0</v>
          </cell>
          <cell r="P519" t="str">
            <v>EMDEN</v>
          </cell>
          <cell r="Q519">
            <v>0</v>
          </cell>
        </row>
        <row r="520">
          <cell r="B520" t="str">
            <v>F VW 02 37469</v>
          </cell>
          <cell r="C520">
            <v>2</v>
          </cell>
          <cell r="D520">
            <v>51506</v>
          </cell>
          <cell r="E520">
            <v>28</v>
          </cell>
          <cell r="F520" t="str">
            <v>D2b</v>
          </cell>
          <cell r="G520">
            <v>218500</v>
          </cell>
          <cell r="H520" t="str">
            <v>SIEMENS VDO S.A. DE C.V./</v>
          </cell>
          <cell r="M520">
            <v>0</v>
          </cell>
          <cell r="N520" t="str">
            <v>MX</v>
          </cell>
          <cell r="O520">
            <v>0</v>
          </cell>
          <cell r="P520" t="str">
            <v>MOSEL</v>
          </cell>
          <cell r="Q520">
            <v>0</v>
          </cell>
        </row>
        <row r="521">
          <cell r="B521" t="str">
            <v>F VW 02 37469</v>
          </cell>
          <cell r="C521">
            <v>2</v>
          </cell>
          <cell r="D521">
            <v>54824</v>
          </cell>
          <cell r="E521">
            <v>15</v>
          </cell>
          <cell r="F521" t="str">
            <v>D2b</v>
          </cell>
          <cell r="G521">
            <v>66200</v>
          </cell>
          <cell r="H521" t="str">
            <v>VALEO AUTO-ELECTRIC GMBH &amp; CO. KG/</v>
          </cell>
          <cell r="M521">
            <v>0</v>
          </cell>
          <cell r="N521" t="str">
            <v>VW</v>
          </cell>
          <cell r="O521">
            <v>0</v>
          </cell>
          <cell r="P521" t="str">
            <v>EMDEN</v>
          </cell>
          <cell r="Q521">
            <v>0</v>
          </cell>
        </row>
        <row r="522">
          <cell r="B522" t="str">
            <v>F VW 02 37469</v>
          </cell>
          <cell r="C522">
            <v>2</v>
          </cell>
          <cell r="D522">
            <v>54824</v>
          </cell>
          <cell r="E522">
            <v>28</v>
          </cell>
          <cell r="F522" t="str">
            <v>D2b</v>
          </cell>
          <cell r="G522">
            <v>218500</v>
          </cell>
          <cell r="H522" t="str">
            <v>VALEO AUTO-ELECTRIC GMBH &amp; CO. KG/</v>
          </cell>
          <cell r="M522">
            <v>0</v>
          </cell>
          <cell r="N522" t="str">
            <v>VW</v>
          </cell>
          <cell r="O522">
            <v>0</v>
          </cell>
          <cell r="P522" t="str">
            <v>MOSEL</v>
          </cell>
          <cell r="Q522">
            <v>0</v>
          </cell>
        </row>
        <row r="523">
          <cell r="B523" t="str">
            <v>F VW 02 37469</v>
          </cell>
          <cell r="C523">
            <v>3</v>
          </cell>
          <cell r="D523">
            <v>261</v>
          </cell>
          <cell r="E523">
            <v>15</v>
          </cell>
          <cell r="F523" t="str">
            <v>D2b</v>
          </cell>
          <cell r="G523">
            <v>216300</v>
          </cell>
          <cell r="H523" t="str">
            <v>Kiekert AG/Deutschland</v>
          </cell>
          <cell r="I523" t="str">
            <v>D</v>
          </cell>
          <cell r="J523">
            <v>2.66</v>
          </cell>
          <cell r="K523">
            <v>3.66</v>
          </cell>
          <cell r="M523">
            <v>0</v>
          </cell>
          <cell r="N523" t="str">
            <v>VW</v>
          </cell>
          <cell r="O523">
            <v>0</v>
          </cell>
          <cell r="P523" t="str">
            <v>EMDEN</v>
          </cell>
          <cell r="Q523">
            <v>0</v>
          </cell>
        </row>
        <row r="524">
          <cell r="B524" t="str">
            <v>F VW 02 37469</v>
          </cell>
          <cell r="C524">
            <v>3</v>
          </cell>
          <cell r="D524">
            <v>5083</v>
          </cell>
          <cell r="E524">
            <v>15</v>
          </cell>
          <cell r="F524" t="str">
            <v>D2b</v>
          </cell>
          <cell r="G524">
            <v>216300</v>
          </cell>
          <cell r="H524" t="str">
            <v>SO.GE.MI. Spa/</v>
          </cell>
          <cell r="M524">
            <v>0</v>
          </cell>
          <cell r="N524" t="str">
            <v>IT</v>
          </cell>
          <cell r="O524">
            <v>0</v>
          </cell>
          <cell r="P524" t="str">
            <v>EMDEN</v>
          </cell>
          <cell r="Q524">
            <v>0</v>
          </cell>
        </row>
        <row r="525">
          <cell r="B525" t="str">
            <v>F VW 02 37469</v>
          </cell>
          <cell r="C525">
            <v>3</v>
          </cell>
          <cell r="D525">
            <v>6231</v>
          </cell>
          <cell r="E525">
            <v>15</v>
          </cell>
          <cell r="F525" t="str">
            <v>D2b</v>
          </cell>
          <cell r="G525">
            <v>216300</v>
          </cell>
          <cell r="H525" t="str">
            <v>Hella KG Hueck &amp; Co./Bremen</v>
          </cell>
          <cell r="I525" t="str">
            <v>D</v>
          </cell>
          <cell r="J525">
            <v>2.0499999999999998</v>
          </cell>
          <cell r="K525">
            <v>2.052</v>
          </cell>
          <cell r="M525">
            <v>7000</v>
          </cell>
          <cell r="N525" t="str">
            <v>VW</v>
          </cell>
          <cell r="O525">
            <v>0</v>
          </cell>
          <cell r="P525" t="str">
            <v>EMDEN</v>
          </cell>
          <cell r="Q525">
            <v>0</v>
          </cell>
        </row>
        <row r="526">
          <cell r="B526" t="str">
            <v>F VW 02 37469</v>
          </cell>
          <cell r="C526">
            <v>3</v>
          </cell>
          <cell r="D526">
            <v>6270</v>
          </cell>
          <cell r="E526">
            <v>15</v>
          </cell>
          <cell r="F526" t="str">
            <v>D2b</v>
          </cell>
          <cell r="G526">
            <v>216300</v>
          </cell>
          <cell r="H526" t="str">
            <v>TRW - Autoelektronika s.r.o./</v>
          </cell>
          <cell r="M526">
            <v>0</v>
          </cell>
          <cell r="N526" t="str">
            <v>SK</v>
          </cell>
          <cell r="O526">
            <v>0</v>
          </cell>
          <cell r="P526" t="str">
            <v>EMDEN</v>
          </cell>
          <cell r="Q526">
            <v>0</v>
          </cell>
        </row>
        <row r="527">
          <cell r="B527" t="str">
            <v>F VW 02 37469</v>
          </cell>
          <cell r="C527">
            <v>3</v>
          </cell>
          <cell r="D527">
            <v>20505</v>
          </cell>
          <cell r="E527">
            <v>15</v>
          </cell>
          <cell r="F527" t="str">
            <v>D2b</v>
          </cell>
          <cell r="G527">
            <v>216300</v>
          </cell>
          <cell r="H527" t="str">
            <v>CEBI Deutschland Vertriebs-GmbH/Osimo</v>
          </cell>
          <cell r="I527" t="str">
            <v>D</v>
          </cell>
          <cell r="J527">
            <v>2.0299999999999998</v>
          </cell>
          <cell r="K527">
            <v>2.0413000000000001</v>
          </cell>
          <cell r="M527">
            <v>0</v>
          </cell>
          <cell r="N527" t="str">
            <v>VW</v>
          </cell>
          <cell r="O527">
            <v>0</v>
          </cell>
          <cell r="P527" t="str">
            <v>EMDEN</v>
          </cell>
          <cell r="Q527">
            <v>0</v>
          </cell>
        </row>
        <row r="528">
          <cell r="B528" t="str">
            <v>F VW 02 37469</v>
          </cell>
          <cell r="C528">
            <v>3</v>
          </cell>
          <cell r="D528">
            <v>26946</v>
          </cell>
          <cell r="E528">
            <v>15</v>
          </cell>
          <cell r="F528" t="str">
            <v>D2b</v>
          </cell>
          <cell r="G528">
            <v>216300</v>
          </cell>
          <cell r="H528" t="str">
            <v>Yazaki Europe Ltd. - Components Coordination Center/</v>
          </cell>
          <cell r="M528">
            <v>0</v>
          </cell>
          <cell r="N528" t="str">
            <v>VW</v>
          </cell>
          <cell r="O528">
            <v>0</v>
          </cell>
          <cell r="P528" t="str">
            <v>EMDEN</v>
          </cell>
          <cell r="Q528">
            <v>0</v>
          </cell>
        </row>
        <row r="529">
          <cell r="B529" t="str">
            <v>F VW 02 37469</v>
          </cell>
          <cell r="C529">
            <v>3</v>
          </cell>
          <cell r="D529">
            <v>51506</v>
          </cell>
          <cell r="E529">
            <v>15</v>
          </cell>
          <cell r="F529" t="str">
            <v>D2b</v>
          </cell>
          <cell r="G529">
            <v>216300</v>
          </cell>
          <cell r="H529" t="str">
            <v>SIEMENS VDO S.A. DE C.V./</v>
          </cell>
          <cell r="M529">
            <v>0</v>
          </cell>
          <cell r="N529" t="str">
            <v>MX</v>
          </cell>
          <cell r="O529">
            <v>0</v>
          </cell>
          <cell r="P529" t="str">
            <v>EMDEN</v>
          </cell>
          <cell r="Q529">
            <v>0</v>
          </cell>
        </row>
        <row r="530">
          <cell r="B530" t="str">
            <v>F VW 02 37469</v>
          </cell>
          <cell r="C530">
            <v>3</v>
          </cell>
          <cell r="D530">
            <v>54824</v>
          </cell>
          <cell r="E530">
            <v>15</v>
          </cell>
          <cell r="F530" t="str">
            <v>D2b</v>
          </cell>
          <cell r="G530">
            <v>216300</v>
          </cell>
          <cell r="H530" t="str">
            <v>VALEO AUTO-ELECTRIC GMBH &amp; CO. KG/</v>
          </cell>
          <cell r="M530">
            <v>0</v>
          </cell>
          <cell r="N530" t="str">
            <v>VW</v>
          </cell>
          <cell r="O530">
            <v>0</v>
          </cell>
          <cell r="P530" t="str">
            <v>EMDEN</v>
          </cell>
          <cell r="Q530">
            <v>0</v>
          </cell>
        </row>
        <row r="531">
          <cell r="B531" t="str">
            <v>F VW 02 37469</v>
          </cell>
          <cell r="C531">
            <v>4</v>
          </cell>
          <cell r="D531">
            <v>261</v>
          </cell>
          <cell r="E531">
            <v>66</v>
          </cell>
          <cell r="F531" t="str">
            <v>D2b</v>
          </cell>
          <cell r="G531">
            <v>217000</v>
          </cell>
          <cell r="H531" t="str">
            <v>Kiekert AG/Pardubice</v>
          </cell>
          <cell r="I531" t="str">
            <v>CZ</v>
          </cell>
          <cell r="J531">
            <v>2.66</v>
          </cell>
          <cell r="K531">
            <v>2.66</v>
          </cell>
          <cell r="M531">
            <v>0</v>
          </cell>
          <cell r="N531" t="str">
            <v>VW</v>
          </cell>
          <cell r="O531">
            <v>0</v>
          </cell>
          <cell r="P531" t="str">
            <v>PUEBLA</v>
          </cell>
          <cell r="Q531">
            <v>0</v>
          </cell>
        </row>
        <row r="532">
          <cell r="B532" t="str">
            <v>F VW 02 37469</v>
          </cell>
          <cell r="C532">
            <v>4</v>
          </cell>
          <cell r="D532">
            <v>5083</v>
          </cell>
          <cell r="E532">
            <v>66</v>
          </cell>
          <cell r="F532" t="str">
            <v>D2b</v>
          </cell>
          <cell r="G532">
            <v>217000</v>
          </cell>
          <cell r="H532" t="str">
            <v>SO.GE.MI. Spa/</v>
          </cell>
          <cell r="M532">
            <v>0</v>
          </cell>
          <cell r="N532" t="str">
            <v>IT</v>
          </cell>
          <cell r="O532">
            <v>0</v>
          </cell>
          <cell r="P532" t="str">
            <v>PUEBLA</v>
          </cell>
          <cell r="Q532">
            <v>0</v>
          </cell>
        </row>
        <row r="533">
          <cell r="B533" t="str">
            <v>F VW 02 37469</v>
          </cell>
          <cell r="C533">
            <v>4</v>
          </cell>
          <cell r="D533">
            <v>6231</v>
          </cell>
          <cell r="E533">
            <v>66</v>
          </cell>
          <cell r="F533" t="str">
            <v>D2b</v>
          </cell>
          <cell r="G533">
            <v>217000</v>
          </cell>
          <cell r="H533" t="str">
            <v>Hella KG Hueck &amp; Co./Guadalajara</v>
          </cell>
          <cell r="I533" t="str">
            <v>MEX</v>
          </cell>
          <cell r="J533">
            <v>2.3313999999999999</v>
          </cell>
          <cell r="K533">
            <v>2.3521000000000001</v>
          </cell>
          <cell r="M533">
            <v>0</v>
          </cell>
          <cell r="N533" t="str">
            <v>VW</v>
          </cell>
          <cell r="O533">
            <v>0</v>
          </cell>
          <cell r="P533" t="str">
            <v>PUEBLA</v>
          </cell>
          <cell r="Q533">
            <v>0</v>
          </cell>
        </row>
        <row r="534">
          <cell r="B534" t="str">
            <v>F VW 02 37469</v>
          </cell>
          <cell r="C534">
            <v>4</v>
          </cell>
          <cell r="D534">
            <v>6270</v>
          </cell>
          <cell r="E534">
            <v>66</v>
          </cell>
          <cell r="F534" t="str">
            <v>D2b</v>
          </cell>
          <cell r="G534">
            <v>217000</v>
          </cell>
          <cell r="H534" t="str">
            <v>TRW - Autoelektronika s.r.o./</v>
          </cell>
          <cell r="M534">
            <v>0</v>
          </cell>
          <cell r="N534" t="str">
            <v>SK</v>
          </cell>
          <cell r="O534">
            <v>0</v>
          </cell>
          <cell r="P534" t="str">
            <v>PUEBLA</v>
          </cell>
          <cell r="Q534">
            <v>0</v>
          </cell>
        </row>
        <row r="535">
          <cell r="B535" t="str">
            <v>F VW 02 37469</v>
          </cell>
          <cell r="C535">
            <v>4</v>
          </cell>
          <cell r="D535">
            <v>20505</v>
          </cell>
          <cell r="E535">
            <v>66</v>
          </cell>
          <cell r="F535" t="str">
            <v>D2b</v>
          </cell>
          <cell r="G535">
            <v>217000</v>
          </cell>
          <cell r="H535" t="str">
            <v>CEBI Deutschland Vertriebs-GmbH/Osimo</v>
          </cell>
          <cell r="I535" t="str">
            <v>D</v>
          </cell>
          <cell r="J535">
            <v>2.0299999999999998</v>
          </cell>
          <cell r="K535">
            <v>2.17</v>
          </cell>
          <cell r="M535">
            <v>0</v>
          </cell>
          <cell r="N535" t="str">
            <v>VW</v>
          </cell>
          <cell r="O535">
            <v>0</v>
          </cell>
          <cell r="P535" t="str">
            <v>PUEBLA</v>
          </cell>
          <cell r="Q535">
            <v>0</v>
          </cell>
        </row>
        <row r="536">
          <cell r="B536" t="str">
            <v>F VW 02 37469</v>
          </cell>
          <cell r="C536">
            <v>4</v>
          </cell>
          <cell r="D536">
            <v>26946</v>
          </cell>
          <cell r="E536">
            <v>66</v>
          </cell>
          <cell r="F536" t="str">
            <v>D2b</v>
          </cell>
          <cell r="G536">
            <v>217000</v>
          </cell>
          <cell r="H536" t="str">
            <v>Yazaki Europe Ltd. - Components Coordination Center/</v>
          </cell>
          <cell r="M536">
            <v>0</v>
          </cell>
          <cell r="N536" t="str">
            <v>VW</v>
          </cell>
          <cell r="O536">
            <v>0</v>
          </cell>
          <cell r="P536" t="str">
            <v>PUEBLA</v>
          </cell>
          <cell r="Q536">
            <v>0</v>
          </cell>
        </row>
        <row r="537">
          <cell r="B537" t="str">
            <v>F VW 02 37469</v>
          </cell>
          <cell r="C537">
            <v>4</v>
          </cell>
          <cell r="D537">
            <v>51506</v>
          </cell>
          <cell r="E537">
            <v>66</v>
          </cell>
          <cell r="F537" t="str">
            <v>D2b</v>
          </cell>
          <cell r="G537">
            <v>217000</v>
          </cell>
          <cell r="H537" t="str">
            <v>SIEMENS VDO S.A. DE C.V./</v>
          </cell>
          <cell r="M537">
            <v>0</v>
          </cell>
          <cell r="N537" t="str">
            <v>MX</v>
          </cell>
          <cell r="O537">
            <v>0</v>
          </cell>
          <cell r="P537" t="str">
            <v>PUEBLA</v>
          </cell>
          <cell r="Q537">
            <v>0</v>
          </cell>
        </row>
        <row r="538">
          <cell r="B538" t="str">
            <v>F VW 02 37469</v>
          </cell>
          <cell r="C538">
            <v>4</v>
          </cell>
          <cell r="D538">
            <v>54824</v>
          </cell>
          <cell r="E538">
            <v>66</v>
          </cell>
          <cell r="F538" t="str">
            <v>D2b</v>
          </cell>
          <cell r="G538">
            <v>217000</v>
          </cell>
          <cell r="H538" t="str">
            <v>VALEO AUTO-ELECTRIC GMBH &amp; CO. KG/</v>
          </cell>
          <cell r="M538">
            <v>0</v>
          </cell>
          <cell r="N538" t="str">
            <v>VW</v>
          </cell>
          <cell r="O538">
            <v>0</v>
          </cell>
          <cell r="P538" t="str">
            <v>PUEBLA</v>
          </cell>
          <cell r="Q538">
            <v>0</v>
          </cell>
        </row>
        <row r="539">
          <cell r="B539" t="str">
            <v>F VW 02 37469</v>
          </cell>
          <cell r="C539">
            <v>5</v>
          </cell>
          <cell r="D539">
            <v>261</v>
          </cell>
          <cell r="E539">
            <v>11</v>
          </cell>
          <cell r="F539" t="str">
            <v>D2b</v>
          </cell>
          <cell r="G539">
            <v>328700</v>
          </cell>
          <cell r="H539" t="str">
            <v>Kiekert AG/Deutschland</v>
          </cell>
          <cell r="I539" t="str">
            <v>D</v>
          </cell>
          <cell r="J539">
            <v>2.66</v>
          </cell>
          <cell r="K539">
            <v>3.66</v>
          </cell>
          <cell r="M539">
            <v>0</v>
          </cell>
          <cell r="N539" t="str">
            <v>VW</v>
          </cell>
          <cell r="O539">
            <v>0</v>
          </cell>
          <cell r="P539" t="str">
            <v>WOLFSBURG</v>
          </cell>
          <cell r="Q539">
            <v>0</v>
          </cell>
        </row>
        <row r="540">
          <cell r="B540" t="str">
            <v>F VW 02 37469</v>
          </cell>
          <cell r="C540">
            <v>5</v>
          </cell>
          <cell r="D540">
            <v>5083</v>
          </cell>
          <cell r="E540">
            <v>11</v>
          </cell>
          <cell r="F540" t="str">
            <v>D2b</v>
          </cell>
          <cell r="G540">
            <v>328700</v>
          </cell>
          <cell r="H540" t="str">
            <v>SO.GE.MI. Spa/</v>
          </cell>
          <cell r="M540">
            <v>0</v>
          </cell>
          <cell r="N540" t="str">
            <v>IT</v>
          </cell>
          <cell r="O540">
            <v>0</v>
          </cell>
          <cell r="P540" t="str">
            <v>WOLFSBURG</v>
          </cell>
          <cell r="Q540">
            <v>0</v>
          </cell>
        </row>
        <row r="541">
          <cell r="B541" t="str">
            <v>F VW 02 37469</v>
          </cell>
          <cell r="C541">
            <v>5</v>
          </cell>
          <cell r="D541">
            <v>6231</v>
          </cell>
          <cell r="E541">
            <v>11</v>
          </cell>
          <cell r="F541" t="str">
            <v>D2b</v>
          </cell>
          <cell r="G541">
            <v>328700</v>
          </cell>
          <cell r="H541" t="str">
            <v>Hella KG Hueck &amp; Co./Bremen</v>
          </cell>
          <cell r="I541" t="str">
            <v>D</v>
          </cell>
          <cell r="J541">
            <v>2.0299999999999998</v>
          </cell>
          <cell r="K541">
            <v>2.0323000000000002</v>
          </cell>
          <cell r="M541">
            <v>0</v>
          </cell>
          <cell r="N541" t="str">
            <v>VW</v>
          </cell>
          <cell r="O541">
            <v>0</v>
          </cell>
          <cell r="P541" t="str">
            <v>WOLFSBURG</v>
          </cell>
          <cell r="Q541">
            <v>0</v>
          </cell>
        </row>
        <row r="542">
          <cell r="B542" t="str">
            <v>F VW 02 37469</v>
          </cell>
          <cell r="C542">
            <v>5</v>
          </cell>
          <cell r="D542">
            <v>6270</v>
          </cell>
          <cell r="E542">
            <v>11</v>
          </cell>
          <cell r="F542" t="str">
            <v>D2b</v>
          </cell>
          <cell r="G542">
            <v>328700</v>
          </cell>
          <cell r="H542" t="str">
            <v>TRW - Autoelektronika s.r.o./</v>
          </cell>
          <cell r="M542">
            <v>0</v>
          </cell>
          <cell r="N542" t="str">
            <v>SK</v>
          </cell>
          <cell r="O542">
            <v>0</v>
          </cell>
          <cell r="P542" t="str">
            <v>WOLFSBURG</v>
          </cell>
          <cell r="Q542">
            <v>0</v>
          </cell>
        </row>
        <row r="543">
          <cell r="B543" t="str">
            <v>F VW 02 37469</v>
          </cell>
          <cell r="C543">
            <v>5</v>
          </cell>
          <cell r="D543">
            <v>20505</v>
          </cell>
          <cell r="E543">
            <v>11</v>
          </cell>
          <cell r="F543" t="str">
            <v>D2b</v>
          </cell>
          <cell r="G543">
            <v>328700</v>
          </cell>
          <cell r="H543" t="str">
            <v>CEBI Deutschland Vertriebs-GmbH/Osimo</v>
          </cell>
          <cell r="I543" t="str">
            <v>D</v>
          </cell>
          <cell r="J543">
            <v>2.0299999999999998</v>
          </cell>
          <cell r="K543">
            <v>2.04</v>
          </cell>
          <cell r="M543">
            <v>0</v>
          </cell>
          <cell r="N543" t="str">
            <v>VW</v>
          </cell>
          <cell r="O543">
            <v>0</v>
          </cell>
          <cell r="P543" t="str">
            <v>WOLFSBURG</v>
          </cell>
          <cell r="Q543">
            <v>0</v>
          </cell>
        </row>
        <row r="544">
          <cell r="B544" t="str">
            <v>F VW 02 37469</v>
          </cell>
          <cell r="C544">
            <v>5</v>
          </cell>
          <cell r="D544">
            <v>26946</v>
          </cell>
          <cell r="E544">
            <v>11</v>
          </cell>
          <cell r="F544" t="str">
            <v>D2b</v>
          </cell>
          <cell r="G544">
            <v>328700</v>
          </cell>
          <cell r="H544" t="str">
            <v>Yazaki Europe Ltd. - Components Coordination Center/</v>
          </cell>
          <cell r="M544">
            <v>0</v>
          </cell>
          <cell r="N544" t="str">
            <v>VW</v>
          </cell>
          <cell r="O544">
            <v>0</v>
          </cell>
          <cell r="P544" t="str">
            <v>WOLFSBURG</v>
          </cell>
          <cell r="Q544">
            <v>0</v>
          </cell>
        </row>
        <row r="545">
          <cell r="B545" t="str">
            <v>F VW 02 37469</v>
          </cell>
          <cell r="C545">
            <v>5</v>
          </cell>
          <cell r="D545">
            <v>51506</v>
          </cell>
          <cell r="E545">
            <v>11</v>
          </cell>
          <cell r="F545" t="str">
            <v>D2b</v>
          </cell>
          <cell r="G545">
            <v>328700</v>
          </cell>
          <cell r="H545" t="str">
            <v>SIEMENS VDO S.A. DE C.V./</v>
          </cell>
          <cell r="M545">
            <v>0</v>
          </cell>
          <cell r="N545" t="str">
            <v>MX</v>
          </cell>
          <cell r="O545">
            <v>0</v>
          </cell>
          <cell r="P545" t="str">
            <v>WOLFSBURG</v>
          </cell>
          <cell r="Q545">
            <v>0</v>
          </cell>
        </row>
        <row r="546">
          <cell r="B546" t="str">
            <v>F VW 02 37469</v>
          </cell>
          <cell r="C546">
            <v>5</v>
          </cell>
          <cell r="D546">
            <v>54824</v>
          </cell>
          <cell r="E546">
            <v>11</v>
          </cell>
          <cell r="F546" t="str">
            <v>D2b</v>
          </cell>
          <cell r="G546">
            <v>328700</v>
          </cell>
          <cell r="H546" t="str">
            <v>VALEO AUTO-ELECTRIC GMBH &amp; CO. KG/</v>
          </cell>
          <cell r="M546">
            <v>0</v>
          </cell>
          <cell r="N546" t="str">
            <v>VW</v>
          </cell>
          <cell r="O546">
            <v>0</v>
          </cell>
          <cell r="P546" t="str">
            <v>WOLFSBURG</v>
          </cell>
          <cell r="Q546">
            <v>0</v>
          </cell>
        </row>
        <row r="550">
          <cell r="B550" t="str">
            <v>NUMBER</v>
          </cell>
          <cell r="C550" t="str">
            <v>NUMBER</v>
          </cell>
          <cell r="D550" t="str">
            <v>NUMBER</v>
          </cell>
          <cell r="E550" t="str">
            <v>NUMBER</v>
          </cell>
          <cell r="F550" t="str">
            <v>NUMBER</v>
          </cell>
          <cell r="G550" t="str">
            <v>NUMBER</v>
          </cell>
          <cell r="H550" t="str">
            <v>NUMBER</v>
          </cell>
          <cell r="I550" t="str">
            <v>NUMBER</v>
          </cell>
          <cell r="J550" t="str">
            <v>NUMBER</v>
          </cell>
          <cell r="K550" t="str">
            <v>NUMBER</v>
          </cell>
          <cell r="L550" t="str">
            <v>NUMBER</v>
          </cell>
          <cell r="M550" t="str">
            <v>NUMBER</v>
          </cell>
          <cell r="N550" t="str">
            <v>NUMBER</v>
          </cell>
          <cell r="O550" t="str">
            <v>NUMBER</v>
          </cell>
          <cell r="P550" t="str">
            <v>NUMBER</v>
          </cell>
        </row>
        <row r="551">
          <cell r="B551">
            <v>15</v>
          </cell>
        </row>
        <row r="552">
          <cell r="B552">
            <v>1</v>
          </cell>
          <cell r="C552">
            <v>261</v>
          </cell>
          <cell r="D552">
            <v>0</v>
          </cell>
          <cell r="E552">
            <v>0</v>
          </cell>
          <cell r="F552">
            <v>0</v>
          </cell>
          <cell r="G552">
            <v>2004</v>
          </cell>
        </row>
        <row r="553">
          <cell r="B553">
            <v>1</v>
          </cell>
          <cell r="C553">
            <v>6231</v>
          </cell>
          <cell r="D553">
            <v>0</v>
          </cell>
          <cell r="E553">
            <v>0</v>
          </cell>
          <cell r="F553">
            <v>0</v>
          </cell>
          <cell r="G553">
            <v>2004</v>
          </cell>
          <cell r="J553">
            <v>3</v>
          </cell>
          <cell r="K553">
            <v>3</v>
          </cell>
          <cell r="L553">
            <v>3</v>
          </cell>
        </row>
        <row r="554">
          <cell r="B554">
            <v>1</v>
          </cell>
          <cell r="C554">
            <v>20505</v>
          </cell>
          <cell r="D554">
            <v>0</v>
          </cell>
          <cell r="E554">
            <v>0</v>
          </cell>
          <cell r="F554">
            <v>0</v>
          </cell>
          <cell r="G554">
            <v>2004</v>
          </cell>
          <cell r="J554">
            <v>3</v>
          </cell>
          <cell r="K554">
            <v>3</v>
          </cell>
          <cell r="L554">
            <v>3</v>
          </cell>
          <cell r="P554">
            <v>0</v>
          </cell>
        </row>
        <row r="555">
          <cell r="B555">
            <v>2</v>
          </cell>
          <cell r="C555">
            <v>261</v>
          </cell>
          <cell r="D555">
            <v>0</v>
          </cell>
          <cell r="E555">
            <v>0</v>
          </cell>
          <cell r="F555">
            <v>0</v>
          </cell>
          <cell r="G555">
            <v>2004</v>
          </cell>
        </row>
        <row r="556">
          <cell r="B556">
            <v>2</v>
          </cell>
          <cell r="C556">
            <v>6231</v>
          </cell>
          <cell r="D556">
            <v>0</v>
          </cell>
          <cell r="E556">
            <v>0</v>
          </cell>
          <cell r="F556">
            <v>0</v>
          </cell>
          <cell r="G556">
            <v>2004</v>
          </cell>
          <cell r="J556">
            <v>2.5</v>
          </cell>
          <cell r="K556">
            <v>2.5</v>
          </cell>
          <cell r="L556">
            <v>2.5</v>
          </cell>
        </row>
        <row r="557">
          <cell r="B557">
            <v>2</v>
          </cell>
          <cell r="C557">
            <v>20505</v>
          </cell>
          <cell r="D557">
            <v>0</v>
          </cell>
          <cell r="E557">
            <v>0</v>
          </cell>
          <cell r="F557">
            <v>0</v>
          </cell>
          <cell r="G557">
            <v>2004</v>
          </cell>
          <cell r="J557">
            <v>3</v>
          </cell>
          <cell r="K557">
            <v>3</v>
          </cell>
          <cell r="L557">
            <v>3</v>
          </cell>
          <cell r="P557">
            <v>0</v>
          </cell>
        </row>
        <row r="558">
          <cell r="B558">
            <v>3</v>
          </cell>
          <cell r="C558">
            <v>261</v>
          </cell>
          <cell r="D558">
            <v>0</v>
          </cell>
          <cell r="E558">
            <v>0</v>
          </cell>
          <cell r="F558">
            <v>0</v>
          </cell>
          <cell r="G558">
            <v>2005</v>
          </cell>
        </row>
        <row r="559">
          <cell r="B559">
            <v>3</v>
          </cell>
          <cell r="C559">
            <v>6231</v>
          </cell>
          <cell r="D559">
            <v>0</v>
          </cell>
          <cell r="E559">
            <v>0</v>
          </cell>
          <cell r="F559">
            <v>0</v>
          </cell>
          <cell r="G559">
            <v>2005</v>
          </cell>
          <cell r="I559">
            <v>2.5</v>
          </cell>
          <cell r="J559">
            <v>2.5</v>
          </cell>
          <cell r="K559">
            <v>2.5</v>
          </cell>
        </row>
        <row r="560">
          <cell r="B560">
            <v>3</v>
          </cell>
          <cell r="C560">
            <v>20505</v>
          </cell>
          <cell r="D560">
            <v>0</v>
          </cell>
          <cell r="E560">
            <v>0</v>
          </cell>
          <cell r="F560">
            <v>0</v>
          </cell>
          <cell r="G560">
            <v>2005</v>
          </cell>
          <cell r="J560">
            <v>3</v>
          </cell>
          <cell r="K560">
            <v>3</v>
          </cell>
          <cell r="L560">
            <v>3</v>
          </cell>
          <cell r="P560">
            <v>0</v>
          </cell>
        </row>
        <row r="561">
          <cell r="B561">
            <v>4</v>
          </cell>
          <cell r="C561">
            <v>261</v>
          </cell>
          <cell r="D561">
            <v>0</v>
          </cell>
          <cell r="E561">
            <v>0</v>
          </cell>
          <cell r="F561">
            <v>0</v>
          </cell>
          <cell r="G561">
            <v>2004</v>
          </cell>
        </row>
        <row r="562">
          <cell r="B562">
            <v>4</v>
          </cell>
          <cell r="C562">
            <v>6231</v>
          </cell>
          <cell r="D562">
            <v>0</v>
          </cell>
          <cell r="E562">
            <v>0</v>
          </cell>
          <cell r="F562">
            <v>0</v>
          </cell>
          <cell r="G562">
            <v>2004</v>
          </cell>
          <cell r="J562">
            <v>3</v>
          </cell>
          <cell r="K562">
            <v>3</v>
          </cell>
          <cell r="L562">
            <v>3</v>
          </cell>
        </row>
        <row r="563">
          <cell r="B563">
            <v>4</v>
          </cell>
          <cell r="C563">
            <v>20505</v>
          </cell>
          <cell r="D563">
            <v>0</v>
          </cell>
          <cell r="E563">
            <v>0</v>
          </cell>
          <cell r="F563">
            <v>0</v>
          </cell>
          <cell r="G563">
            <v>2004</v>
          </cell>
          <cell r="J563">
            <v>3</v>
          </cell>
          <cell r="K563">
            <v>3</v>
          </cell>
          <cell r="L563">
            <v>3</v>
          </cell>
          <cell r="P563">
            <v>0</v>
          </cell>
        </row>
        <row r="564">
          <cell r="B564">
            <v>5</v>
          </cell>
          <cell r="C564">
            <v>261</v>
          </cell>
          <cell r="D564">
            <v>0</v>
          </cell>
          <cell r="E564">
            <v>0</v>
          </cell>
          <cell r="F564">
            <v>0</v>
          </cell>
          <cell r="G564">
            <v>2004</v>
          </cell>
        </row>
        <row r="565">
          <cell r="B565">
            <v>5</v>
          </cell>
          <cell r="C565">
            <v>6231</v>
          </cell>
          <cell r="D565">
            <v>0</v>
          </cell>
          <cell r="E565">
            <v>0</v>
          </cell>
          <cell r="F565">
            <v>0</v>
          </cell>
          <cell r="G565">
            <v>2004</v>
          </cell>
          <cell r="J565">
            <v>3</v>
          </cell>
          <cell r="K565">
            <v>3</v>
          </cell>
          <cell r="L565">
            <v>3</v>
          </cell>
        </row>
        <row r="566">
          <cell r="B566">
            <v>5</v>
          </cell>
          <cell r="C566">
            <v>20505</v>
          </cell>
          <cell r="D566">
            <v>0</v>
          </cell>
          <cell r="E566">
            <v>0</v>
          </cell>
          <cell r="F566">
            <v>0</v>
          </cell>
          <cell r="G566">
            <v>2004</v>
          </cell>
          <cell r="J566">
            <v>3</v>
          </cell>
          <cell r="K566">
            <v>3</v>
          </cell>
          <cell r="L566">
            <v>3</v>
          </cell>
          <cell r="P566">
            <v>0</v>
          </cell>
        </row>
        <row r="570">
          <cell r="B570" t="str">
            <v>NUMBER</v>
          </cell>
          <cell r="C570" t="str">
            <v>DATE</v>
          </cell>
          <cell r="D570" t="str">
            <v>NUMBER</v>
          </cell>
          <cell r="E570" t="str">
            <v>NUMBER</v>
          </cell>
          <cell r="F570" t="str">
            <v>NUMBER</v>
          </cell>
          <cell r="G570" t="str">
            <v>NUMBER</v>
          </cell>
          <cell r="H570" t="str">
            <v>NUMBER</v>
          </cell>
          <cell r="I570" t="str">
            <v>NUMBER</v>
          </cell>
          <cell r="J570" t="str">
            <v>NUMBER</v>
          </cell>
          <cell r="K570" t="str">
            <v>NUMBER</v>
          </cell>
          <cell r="L570" t="str">
            <v>NUMBER</v>
          </cell>
          <cell r="M570" t="str">
            <v>NUMBER</v>
          </cell>
        </row>
        <row r="571">
          <cell r="B571">
            <v>12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>
        <row r="4">
          <cell r="A4" t="str">
            <v>M01</v>
          </cell>
        </row>
        <row r="5">
          <cell r="A5" t="str">
            <v>M02</v>
          </cell>
        </row>
        <row r="6">
          <cell r="A6" t="str">
            <v>M03</v>
          </cell>
        </row>
        <row r="7">
          <cell r="A7" t="str">
            <v>M04</v>
          </cell>
        </row>
        <row r="8">
          <cell r="A8" t="str">
            <v>M05</v>
          </cell>
        </row>
        <row r="9">
          <cell r="A9" t="str">
            <v>M06</v>
          </cell>
        </row>
        <row r="10">
          <cell r="A10" t="str">
            <v>M07</v>
          </cell>
        </row>
        <row r="11">
          <cell r="A11" t="str">
            <v>M08</v>
          </cell>
        </row>
        <row r="12">
          <cell r="A12" t="str">
            <v>M09</v>
          </cell>
        </row>
        <row r="13">
          <cell r="A13" t="str">
            <v>M10</v>
          </cell>
        </row>
        <row r="14">
          <cell r="A14" t="str">
            <v>M11</v>
          </cell>
        </row>
        <row r="15">
          <cell r="A15" t="str">
            <v>M12</v>
          </cell>
        </row>
        <row r="16">
          <cell r="A16" t="str">
            <v>M13</v>
          </cell>
        </row>
        <row r="17">
          <cell r="A17" t="str">
            <v>M14</v>
          </cell>
        </row>
        <row r="18">
          <cell r="A18" t="str">
            <v>M15</v>
          </cell>
        </row>
        <row r="19">
          <cell r="A19" t="str">
            <v>M16</v>
          </cell>
        </row>
        <row r="20">
          <cell r="A20" t="str">
            <v>M17</v>
          </cell>
        </row>
        <row r="21">
          <cell r="A21" t="str">
            <v>M18</v>
          </cell>
        </row>
        <row r="22">
          <cell r="A22" t="str">
            <v>M19</v>
          </cell>
        </row>
        <row r="23">
          <cell r="A23" t="str">
            <v>M20</v>
          </cell>
        </row>
        <row r="24">
          <cell r="A24" t="str">
            <v>M21</v>
          </cell>
        </row>
        <row r="25">
          <cell r="A25" t="str">
            <v>M22</v>
          </cell>
        </row>
        <row r="26">
          <cell r="A26" t="str">
            <v>M23</v>
          </cell>
        </row>
        <row r="27">
          <cell r="A27" t="str">
            <v>M24</v>
          </cell>
        </row>
        <row r="28">
          <cell r="A28" t="str">
            <v>M25</v>
          </cell>
        </row>
        <row r="29">
          <cell r="A29" t="str">
            <v>M26</v>
          </cell>
        </row>
        <row r="30">
          <cell r="A30" t="str">
            <v>M27</v>
          </cell>
        </row>
        <row r="31">
          <cell r="A31" t="str">
            <v>M28</v>
          </cell>
        </row>
        <row r="32">
          <cell r="A32" t="str">
            <v>M29</v>
          </cell>
        </row>
        <row r="33">
          <cell r="A33" t="str">
            <v>M30</v>
          </cell>
        </row>
        <row r="34">
          <cell r="A34" t="str">
            <v>M31</v>
          </cell>
        </row>
        <row r="35">
          <cell r="A35" t="str">
            <v>M32</v>
          </cell>
        </row>
        <row r="36">
          <cell r="A36" t="str">
            <v>M33</v>
          </cell>
        </row>
        <row r="37">
          <cell r="A37" t="str">
            <v>M34</v>
          </cell>
        </row>
        <row r="38">
          <cell r="A38" t="str">
            <v>M35</v>
          </cell>
        </row>
        <row r="39">
          <cell r="A39" t="str">
            <v>M36</v>
          </cell>
        </row>
        <row r="40">
          <cell r="A40" t="str">
            <v>M37</v>
          </cell>
        </row>
        <row r="41">
          <cell r="A41" t="str">
            <v>M38</v>
          </cell>
        </row>
        <row r="42">
          <cell r="A42" t="str">
            <v>M39</v>
          </cell>
        </row>
        <row r="43">
          <cell r="A43" t="str">
            <v>M40</v>
          </cell>
        </row>
      </sheetData>
      <sheetData sheetId="1"/>
      <sheetData sheetId="2"/>
      <sheetData sheetId="3"/>
      <sheetData sheetId="4">
        <row r="31">
          <cell r="A31" t="str">
            <v>Baseline</v>
          </cell>
        </row>
        <row r="32">
          <cell r="A32" t="str">
            <v>Change1</v>
          </cell>
        </row>
        <row r="33">
          <cell r="A33" t="str">
            <v>Change2</v>
          </cell>
        </row>
        <row r="34">
          <cell r="A34" t="str">
            <v>Change3</v>
          </cell>
        </row>
        <row r="35">
          <cell r="A35" t="str">
            <v>Change4</v>
          </cell>
        </row>
        <row r="36">
          <cell r="A36" t="str">
            <v>Change5</v>
          </cell>
        </row>
        <row r="37">
          <cell r="A37" t="str">
            <v>Change6</v>
          </cell>
        </row>
        <row r="38">
          <cell r="A38" t="str">
            <v>Change7</v>
          </cell>
        </row>
        <row r="39">
          <cell r="A39" t="str">
            <v>Change8</v>
          </cell>
        </row>
        <row r="40">
          <cell r="A40" t="str">
            <v>Change9</v>
          </cell>
        </row>
        <row r="41">
          <cell r="A41" t="str">
            <v>Change10</v>
          </cell>
        </row>
        <row r="42">
          <cell r="A42" t="str">
            <v>Change11</v>
          </cell>
        </row>
        <row r="43">
          <cell r="A43" t="str">
            <v>Change12</v>
          </cell>
        </row>
        <row r="44">
          <cell r="A44" t="str">
            <v>Change13</v>
          </cell>
        </row>
        <row r="45">
          <cell r="A45" t="str">
            <v>Change14</v>
          </cell>
        </row>
        <row r="46">
          <cell r="A46" t="str">
            <v>Change15</v>
          </cell>
        </row>
        <row r="47">
          <cell r="A47" t="str">
            <v>Change16</v>
          </cell>
        </row>
        <row r="48">
          <cell r="A48" t="str">
            <v>Change17</v>
          </cell>
        </row>
        <row r="49">
          <cell r="A49" t="str">
            <v>Change18</v>
          </cell>
        </row>
        <row r="50">
          <cell r="A50" t="str">
            <v>Change19</v>
          </cell>
        </row>
        <row r="51">
          <cell r="A51" t="str">
            <v>Change20</v>
          </cell>
        </row>
        <row r="52">
          <cell r="A52" t="str">
            <v>Change21</v>
          </cell>
        </row>
        <row r="53">
          <cell r="A53" t="str">
            <v>Change22</v>
          </cell>
        </row>
        <row r="54">
          <cell r="A54" t="str">
            <v>Change23</v>
          </cell>
        </row>
        <row r="55">
          <cell r="A55" t="str">
            <v>Change24</v>
          </cell>
        </row>
        <row r="56">
          <cell r="A56" t="str">
            <v>Change25</v>
          </cell>
        </row>
        <row r="57">
          <cell r="A57" t="str">
            <v>Change26</v>
          </cell>
        </row>
      </sheetData>
      <sheetData sheetId="5" refreshError="1"/>
      <sheetData sheetId="6" refreshError="1"/>
      <sheetData sheetId="7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1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1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>
        <row r="2">
          <cell r="C2">
            <v>36077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>
        <row r="8">
          <cell r="G8">
            <v>0</v>
          </cell>
          <cell r="H8">
            <v>0</v>
          </cell>
        </row>
        <row r="13">
          <cell r="O13">
            <v>0</v>
          </cell>
        </row>
        <row r="63">
          <cell r="I63">
            <v>0</v>
          </cell>
          <cell r="J63">
            <v>0</v>
          </cell>
          <cell r="Q63">
            <v>0</v>
          </cell>
          <cell r="R63">
            <v>0</v>
          </cell>
        </row>
      </sheetData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DBL LPG시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2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협조전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  <sheetName val="협조전"/>
    </sheetNames>
    <sheetDataSet>
      <sheetData sheetId="0" refreshError="1">
        <row r="6">
          <cell r="C6" t="str">
            <v>Titel</v>
          </cell>
        </row>
        <row r="7">
          <cell r="C7" t="str">
            <v>Strategie &amp; Ziele</v>
          </cell>
        </row>
        <row r="8">
          <cell r="D8" t="str">
            <v>Bsp.</v>
          </cell>
          <cell r="F8" t="str">
            <v>Status &amp; Auftr?ge</v>
          </cell>
        </row>
        <row r="9">
          <cell r="C9" t="str">
            <v>Visualisierung</v>
          </cell>
          <cell r="D9" t="str">
            <v>Bsp.</v>
          </cell>
        </row>
        <row r="10">
          <cell r="C10" t="str">
            <v>Verbauorte &amp; Stückzahlen (Gesamt)</v>
          </cell>
          <cell r="D10" t="str">
            <v>Bsp.</v>
          </cell>
        </row>
        <row r="11">
          <cell r="C11" t="str">
            <v>Verbauorte &amp; Stückzahlen (LL&amp;RL)</v>
          </cell>
          <cell r="D11" t="str">
            <v>Bsp.</v>
          </cell>
        </row>
        <row r="12">
          <cell r="C12" t="str">
            <v>Konzern ("Harmonisierung der Neuteilvergaben")</v>
          </cell>
          <cell r="D12" t="str">
            <v>Bsp.</v>
          </cell>
        </row>
        <row r="13">
          <cell r="C13" t="str">
            <v>Heutige Lieferbeziehungen</v>
          </cell>
          <cell r="D13" t="str">
            <v>Bsp.</v>
          </cell>
          <cell r="F13" t="str">
            <v>Plausibilit?t Preis ("Waage")</v>
          </cell>
        </row>
        <row r="14">
          <cell r="F14" t="str">
            <v>Cost break Down</v>
          </cell>
        </row>
        <row r="15">
          <cell r="F15" t="str">
            <v>?bersicht der Anbieter/Entwicklungspartner</v>
          </cell>
        </row>
      </sheetData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/>
      <sheetData sheetId="21" refreshError="1"/>
      <sheetData sheetId="22"/>
      <sheetData sheetId="23"/>
      <sheetData sheetId="24" refreshError="1"/>
      <sheetData sheetId="25" refreshError="1"/>
      <sheetData sheetId="26" refreshError="1"/>
      <sheetData sheetId="27"/>
      <sheetData sheetId="28" refreshError="1"/>
      <sheetData sheetId="29"/>
      <sheetData sheetId="30"/>
      <sheetData sheetId="31" refreshError="1"/>
      <sheetData sheetId="32" refreshError="1"/>
      <sheetData sheetId="33" refreshError="1"/>
      <sheetData sheetId="34"/>
      <sheetData sheetId="35" refreshError="1"/>
      <sheetData sheetId="36"/>
      <sheetData sheetId="37"/>
      <sheetData sheetId="38" refreshError="1"/>
      <sheetData sheetId="39" refreshError="1"/>
      <sheetData sheetId="40" refreshError="1"/>
      <sheetData sheetId="41"/>
      <sheetData sheetId="42" refreshError="1"/>
      <sheetData sheetId="43"/>
      <sheetData sheetId="44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2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  <sheetName val="차수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>
        <row r="6">
          <cell r="B6" t="str">
            <v>F VW 01 35097</v>
          </cell>
          <cell r="C6">
            <v>1</v>
          </cell>
          <cell r="D6" t="str">
            <v>ZSB Formhimmel ND 2 Türer</v>
          </cell>
          <cell r="E6" t="str">
            <v>Assy moulded headlining 2 doors</v>
          </cell>
          <cell r="F6" t="str">
            <v xml:space="preserve"> 1K3 867 501</v>
          </cell>
          <cell r="G6">
            <v>1</v>
          </cell>
          <cell r="H6" t="str">
            <v>H. Maas</v>
          </cell>
          <cell r="I6">
            <v>163</v>
          </cell>
          <cell r="J6" t="str">
            <v>Jakobler</v>
          </cell>
          <cell r="K6" t="str">
            <v>Zecevic</v>
          </cell>
          <cell r="L6">
            <v>37834</v>
          </cell>
          <cell r="M6">
            <v>7</v>
          </cell>
          <cell r="N6">
            <v>37077</v>
          </cell>
          <cell r="O6">
            <v>21.63</v>
          </cell>
          <cell r="Q6">
            <v>32.5</v>
          </cell>
          <cell r="S6">
            <v>250000</v>
          </cell>
          <cell r="T6">
            <v>714000</v>
          </cell>
          <cell r="U6">
            <v>32.5</v>
          </cell>
          <cell r="V6">
            <v>0</v>
          </cell>
          <cell r="W6">
            <v>2.06</v>
          </cell>
          <cell r="X6">
            <v>37236</v>
          </cell>
          <cell r="Y6">
            <v>37239</v>
          </cell>
          <cell r="Z6" t="str">
            <v>EUR</v>
          </cell>
          <cell r="AA6">
            <v>157999</v>
          </cell>
          <cell r="AB6">
            <v>157999</v>
          </cell>
          <cell r="AD6" t="str">
            <v>C</v>
          </cell>
          <cell r="AE6">
            <v>51</v>
          </cell>
          <cell r="AG6" t="str">
            <v>Golf A5</v>
          </cell>
          <cell r="AH6" t="str">
            <v>Bicom  75g/m?</v>
          </cell>
          <cell r="AI6">
            <v>500</v>
          </cell>
          <cell r="AJ6">
            <v>122509.428571428</v>
          </cell>
          <cell r="AK6" t="str">
            <v>x</v>
          </cell>
          <cell r="AM6">
            <v>1</v>
          </cell>
          <cell r="AN6">
            <v>3</v>
          </cell>
        </row>
        <row r="7">
          <cell r="B7" t="str">
            <v>F VW 01 35097</v>
          </cell>
          <cell r="C7">
            <v>2</v>
          </cell>
          <cell r="D7" t="str">
            <v>ZSB Formhimmel ND 4 Türer</v>
          </cell>
          <cell r="E7" t="str">
            <v>Assy moulded headlining 4 doors</v>
          </cell>
          <cell r="F7" t="str">
            <v xml:space="preserve"> 1K4 867 501</v>
          </cell>
          <cell r="G7">
            <v>1</v>
          </cell>
          <cell r="H7" t="str">
            <v>H. Maas</v>
          </cell>
          <cell r="I7">
            <v>163</v>
          </cell>
          <cell r="J7" t="str">
            <v>Jakobler</v>
          </cell>
          <cell r="K7" t="str">
            <v>Zecevic</v>
          </cell>
          <cell r="L7">
            <v>37834</v>
          </cell>
          <cell r="M7">
            <v>7</v>
          </cell>
          <cell r="N7">
            <v>37077</v>
          </cell>
          <cell r="O7">
            <v>20.91</v>
          </cell>
          <cell r="Q7">
            <v>32.5</v>
          </cell>
          <cell r="S7">
            <v>250000</v>
          </cell>
          <cell r="T7">
            <v>714000</v>
          </cell>
          <cell r="U7">
            <v>32.5</v>
          </cell>
          <cell r="V7">
            <v>0</v>
          </cell>
          <cell r="W7">
            <v>2</v>
          </cell>
          <cell r="X7">
            <v>37236</v>
          </cell>
          <cell r="Y7">
            <v>37239</v>
          </cell>
          <cell r="Z7" t="str">
            <v>EUR</v>
          </cell>
          <cell r="AA7">
            <v>368665</v>
          </cell>
          <cell r="AB7">
            <v>368665</v>
          </cell>
          <cell r="AD7" t="str">
            <v>C</v>
          </cell>
          <cell r="AE7">
            <v>104</v>
          </cell>
          <cell r="AG7" t="str">
            <v>Golf A5</v>
          </cell>
          <cell r="AH7" t="str">
            <v>Bicom  75g/m?</v>
          </cell>
          <cell r="AI7">
            <v>500</v>
          </cell>
          <cell r="AJ7">
            <v>285855.428571428</v>
          </cell>
          <cell r="AK7" t="str">
            <v>x</v>
          </cell>
          <cell r="AM7">
            <v>1</v>
          </cell>
          <cell r="AN7">
            <v>3</v>
          </cell>
        </row>
        <row r="8">
          <cell r="B8" t="str">
            <v>F VW 01 35097</v>
          </cell>
          <cell r="C8">
            <v>3</v>
          </cell>
          <cell r="D8" t="str">
            <v>ZSB Formhimmel SAD 2 Türer</v>
          </cell>
          <cell r="E8" t="str">
            <v>Assy moulded headlining  TSS 2 doors</v>
          </cell>
          <cell r="F8" t="str">
            <v xml:space="preserve"> 1K3 867 501 B</v>
          </cell>
          <cell r="G8">
            <v>1</v>
          </cell>
          <cell r="H8" t="str">
            <v>H. Maas</v>
          </cell>
          <cell r="I8">
            <v>163</v>
          </cell>
          <cell r="J8" t="str">
            <v>Jakobler</v>
          </cell>
          <cell r="K8" t="str">
            <v>Zecevic</v>
          </cell>
          <cell r="L8">
            <v>37834</v>
          </cell>
          <cell r="M8">
            <v>7</v>
          </cell>
          <cell r="N8">
            <v>37077</v>
          </cell>
          <cell r="O8">
            <v>25.6</v>
          </cell>
          <cell r="Q8">
            <v>36.5</v>
          </cell>
          <cell r="S8">
            <v>270000</v>
          </cell>
          <cell r="T8">
            <v>714000</v>
          </cell>
          <cell r="U8">
            <v>36.5</v>
          </cell>
          <cell r="V8">
            <v>0</v>
          </cell>
          <cell r="W8">
            <v>1.7350000000000001</v>
          </cell>
          <cell r="X8">
            <v>37236</v>
          </cell>
          <cell r="Y8">
            <v>37239</v>
          </cell>
          <cell r="Z8" t="str">
            <v>EUR</v>
          </cell>
          <cell r="AA8">
            <v>25721</v>
          </cell>
          <cell r="AB8">
            <v>25721</v>
          </cell>
          <cell r="AD8" t="str">
            <v>C</v>
          </cell>
          <cell r="AE8">
            <v>70</v>
          </cell>
          <cell r="AG8" t="str">
            <v>Golf A5</v>
          </cell>
          <cell r="AH8" t="str">
            <v>Bicom  75g/m?</v>
          </cell>
          <cell r="AI8">
            <v>500</v>
          </cell>
          <cell r="AJ8">
            <v>19943.4285714285</v>
          </cell>
          <cell r="AK8" t="str">
            <v>x</v>
          </cell>
          <cell r="AM8">
            <v>1</v>
          </cell>
          <cell r="AN8">
            <v>3</v>
          </cell>
        </row>
        <row r="9">
          <cell r="B9" t="str">
            <v>F VW 01 35097</v>
          </cell>
          <cell r="C9">
            <v>4</v>
          </cell>
          <cell r="D9" t="str">
            <v>ZSB Formhimmel SAD 4 Türer</v>
          </cell>
          <cell r="E9" t="str">
            <v>Assy moulded headlining  TSS 4 doors</v>
          </cell>
          <cell r="F9" t="str">
            <v xml:space="preserve"> 1K4 867 501 B</v>
          </cell>
          <cell r="G9">
            <v>1</v>
          </cell>
          <cell r="H9" t="str">
            <v>H. Maas</v>
          </cell>
          <cell r="I9">
            <v>163</v>
          </cell>
          <cell r="J9" t="str">
            <v>Jakobler</v>
          </cell>
          <cell r="K9" t="str">
            <v>Zecevic</v>
          </cell>
          <cell r="L9">
            <v>37834</v>
          </cell>
          <cell r="M9">
            <v>7</v>
          </cell>
          <cell r="N9">
            <v>37077</v>
          </cell>
          <cell r="O9">
            <v>25.6</v>
          </cell>
          <cell r="Q9">
            <v>36.5</v>
          </cell>
          <cell r="S9">
            <v>270000</v>
          </cell>
          <cell r="T9">
            <v>714000</v>
          </cell>
          <cell r="U9">
            <v>36.5</v>
          </cell>
          <cell r="W9">
            <v>1.67</v>
          </cell>
          <cell r="X9">
            <v>37236</v>
          </cell>
          <cell r="Y9">
            <v>37239</v>
          </cell>
          <cell r="Z9" t="str">
            <v>EUR</v>
          </cell>
          <cell r="AA9">
            <v>60015</v>
          </cell>
          <cell r="AB9">
            <v>60015</v>
          </cell>
          <cell r="AD9" t="str">
            <v>C</v>
          </cell>
          <cell r="AE9">
            <v>151</v>
          </cell>
          <cell r="AG9" t="str">
            <v>Golf A5</v>
          </cell>
          <cell r="AH9" t="str">
            <v>Bicom 75g/m?</v>
          </cell>
          <cell r="AI9">
            <v>500</v>
          </cell>
          <cell r="AJ9">
            <v>46534.571428571398</v>
          </cell>
          <cell r="AK9" t="str">
            <v>x</v>
          </cell>
          <cell r="AM9">
            <v>1</v>
          </cell>
          <cell r="AN9">
            <v>3</v>
          </cell>
        </row>
        <row r="15">
          <cell r="B15">
            <v>1</v>
          </cell>
          <cell r="C15">
            <v>11</v>
          </cell>
          <cell r="D15">
            <v>2979</v>
          </cell>
          <cell r="E15">
            <v>35</v>
          </cell>
          <cell r="F15">
            <v>37.972999999999999</v>
          </cell>
          <cell r="G15">
            <v>84366</v>
          </cell>
          <cell r="H15" t="str">
            <v>WOLFSBURG</v>
          </cell>
          <cell r="I15">
            <v>37834</v>
          </cell>
          <cell r="J15" t="str">
            <v>Prestice</v>
          </cell>
          <cell r="L15" t="str">
            <v>VW</v>
          </cell>
        </row>
        <row r="16">
          <cell r="B16">
            <v>1</v>
          </cell>
          <cell r="C16">
            <v>11</v>
          </cell>
          <cell r="D16">
            <v>13030</v>
          </cell>
          <cell r="E16">
            <v>31.05</v>
          </cell>
          <cell r="F16">
            <v>36.030999999999999</v>
          </cell>
          <cell r="G16">
            <v>84366</v>
          </cell>
          <cell r="H16" t="str">
            <v>WOLFSBURG</v>
          </cell>
          <cell r="I16">
            <v>37834</v>
          </cell>
          <cell r="J16" t="str">
            <v>Tomaszow</v>
          </cell>
          <cell r="L16" t="str">
            <v>VW</v>
          </cell>
        </row>
        <row r="17">
          <cell r="B17">
            <v>1</v>
          </cell>
          <cell r="C17">
            <v>11</v>
          </cell>
          <cell r="D17">
            <v>20328</v>
          </cell>
          <cell r="E17">
            <v>38.479999999999997</v>
          </cell>
          <cell r="F17">
            <v>41.523000000000003</v>
          </cell>
          <cell r="G17">
            <v>84366</v>
          </cell>
          <cell r="H17" t="str">
            <v>WOLFSBURG</v>
          </cell>
          <cell r="I17">
            <v>37834</v>
          </cell>
          <cell r="J17" t="str">
            <v>Chrastava</v>
          </cell>
          <cell r="L17" t="str">
            <v>VW</v>
          </cell>
        </row>
        <row r="18">
          <cell r="B18">
            <v>1</v>
          </cell>
          <cell r="C18">
            <v>11</v>
          </cell>
          <cell r="D18">
            <v>29344</v>
          </cell>
          <cell r="E18">
            <v>41.77</v>
          </cell>
          <cell r="F18">
            <v>44.85</v>
          </cell>
          <cell r="G18">
            <v>84366</v>
          </cell>
          <cell r="H18" t="str">
            <v>WOLFSBURG</v>
          </cell>
          <cell r="I18">
            <v>37834</v>
          </cell>
          <cell r="J18" t="str">
            <v>Schweighouse</v>
          </cell>
          <cell r="L18" t="str">
            <v>VW</v>
          </cell>
        </row>
        <row r="19">
          <cell r="B19">
            <v>1</v>
          </cell>
          <cell r="C19">
            <v>11</v>
          </cell>
          <cell r="D19">
            <v>43249</v>
          </cell>
          <cell r="E19">
            <v>51.1</v>
          </cell>
          <cell r="F19">
            <v>55.66</v>
          </cell>
          <cell r="G19">
            <v>84366</v>
          </cell>
          <cell r="H19" t="str">
            <v>WOLFSBURG</v>
          </cell>
          <cell r="I19">
            <v>37834</v>
          </cell>
          <cell r="J19" t="str">
            <v>Leipzig</v>
          </cell>
          <cell r="L19" t="str">
            <v>VW</v>
          </cell>
        </row>
        <row r="20">
          <cell r="B20">
            <v>1</v>
          </cell>
          <cell r="C20">
            <v>28</v>
          </cell>
          <cell r="D20">
            <v>2979</v>
          </cell>
          <cell r="E20">
            <v>35</v>
          </cell>
          <cell r="F20">
            <v>37.146000000000001</v>
          </cell>
          <cell r="G20">
            <v>11868</v>
          </cell>
          <cell r="H20" t="str">
            <v>MOSEL</v>
          </cell>
          <cell r="I20">
            <v>37956</v>
          </cell>
          <cell r="J20" t="str">
            <v>Prestice</v>
          </cell>
          <cell r="L20" t="str">
            <v>VW</v>
          </cell>
        </row>
        <row r="21">
          <cell r="B21">
            <v>1</v>
          </cell>
          <cell r="C21">
            <v>28</v>
          </cell>
          <cell r="D21">
            <v>13030</v>
          </cell>
          <cell r="E21">
            <v>31.05</v>
          </cell>
          <cell r="F21">
            <v>35.308</v>
          </cell>
          <cell r="G21">
            <v>11868</v>
          </cell>
          <cell r="H21" t="str">
            <v>MOSEL</v>
          </cell>
          <cell r="I21">
            <v>37956</v>
          </cell>
          <cell r="J21" t="str">
            <v>Tomaszow</v>
          </cell>
          <cell r="L21" t="str">
            <v>VW</v>
          </cell>
        </row>
        <row r="22">
          <cell r="B22">
            <v>1</v>
          </cell>
          <cell r="C22">
            <v>28</v>
          </cell>
          <cell r="D22">
            <v>20328</v>
          </cell>
          <cell r="E22">
            <v>38.479999999999997</v>
          </cell>
          <cell r="F22">
            <v>40.869999999999997</v>
          </cell>
          <cell r="G22">
            <v>11868</v>
          </cell>
          <cell r="H22" t="str">
            <v>MOSEL</v>
          </cell>
          <cell r="I22">
            <v>37956</v>
          </cell>
          <cell r="J22" t="str">
            <v>Chrastava</v>
          </cell>
          <cell r="L22" t="str">
            <v>VW</v>
          </cell>
        </row>
        <row r="23">
          <cell r="B23">
            <v>1</v>
          </cell>
          <cell r="C23">
            <v>28</v>
          </cell>
          <cell r="D23">
            <v>29344</v>
          </cell>
          <cell r="E23">
            <v>41.77</v>
          </cell>
          <cell r="F23">
            <v>44.828000000000003</v>
          </cell>
          <cell r="G23">
            <v>11868</v>
          </cell>
          <cell r="H23" t="str">
            <v>MOSEL</v>
          </cell>
          <cell r="I23">
            <v>37956</v>
          </cell>
          <cell r="J23" t="str">
            <v>Schweighouse</v>
          </cell>
          <cell r="L23" t="str">
            <v>VW</v>
          </cell>
        </row>
        <row r="24">
          <cell r="B24">
            <v>1</v>
          </cell>
          <cell r="C24">
            <v>28</v>
          </cell>
          <cell r="D24">
            <v>43249</v>
          </cell>
          <cell r="E24">
            <v>51.1</v>
          </cell>
          <cell r="F24">
            <v>55.66</v>
          </cell>
          <cell r="G24">
            <v>11868</v>
          </cell>
          <cell r="H24" t="str">
            <v>MOSEL</v>
          </cell>
          <cell r="I24">
            <v>37956</v>
          </cell>
          <cell r="J24" t="str">
            <v>Leipzig</v>
          </cell>
          <cell r="L24" t="str">
            <v>VW</v>
          </cell>
        </row>
        <row r="25">
          <cell r="B25">
            <v>1</v>
          </cell>
          <cell r="C25">
            <v>37</v>
          </cell>
          <cell r="D25">
            <v>2979</v>
          </cell>
          <cell r="E25">
            <v>35</v>
          </cell>
          <cell r="F25">
            <v>37.796999999999997</v>
          </cell>
          <cell r="G25">
            <v>10784</v>
          </cell>
          <cell r="H25" t="str">
            <v>BRATISLAVA</v>
          </cell>
          <cell r="I25">
            <v>37865</v>
          </cell>
          <cell r="J25" t="str">
            <v>Prestice</v>
          </cell>
          <cell r="L25" t="str">
            <v>VW</v>
          </cell>
        </row>
        <row r="26">
          <cell r="B26">
            <v>1</v>
          </cell>
          <cell r="C26">
            <v>37</v>
          </cell>
          <cell r="D26">
            <v>13030</v>
          </cell>
          <cell r="E26">
            <v>31.05</v>
          </cell>
          <cell r="F26">
            <v>35.049999999999997</v>
          </cell>
          <cell r="G26">
            <v>10784</v>
          </cell>
          <cell r="H26" t="str">
            <v>BRATISLAVA</v>
          </cell>
          <cell r="I26">
            <v>37865</v>
          </cell>
          <cell r="J26" t="str">
            <v>Tomaszow</v>
          </cell>
          <cell r="L26" t="str">
            <v>VW</v>
          </cell>
        </row>
        <row r="27">
          <cell r="B27">
            <v>1</v>
          </cell>
          <cell r="C27">
            <v>37</v>
          </cell>
          <cell r="D27">
            <v>20328</v>
          </cell>
          <cell r="E27">
            <v>38.479999999999997</v>
          </cell>
          <cell r="F27">
            <v>41.375999999999998</v>
          </cell>
          <cell r="G27">
            <v>10784</v>
          </cell>
          <cell r="H27" t="str">
            <v>BRATISLAVA</v>
          </cell>
          <cell r="I27">
            <v>37865</v>
          </cell>
          <cell r="J27" t="str">
            <v>Chrastava</v>
          </cell>
          <cell r="L27" t="str">
            <v>VW</v>
          </cell>
        </row>
        <row r="28">
          <cell r="B28">
            <v>1</v>
          </cell>
          <cell r="C28">
            <v>37</v>
          </cell>
          <cell r="D28">
            <v>29344</v>
          </cell>
          <cell r="E28">
            <v>41.77</v>
          </cell>
          <cell r="F28">
            <v>46.295999999999999</v>
          </cell>
          <cell r="G28">
            <v>10784</v>
          </cell>
          <cell r="H28" t="str">
            <v>BRATISLAVA</v>
          </cell>
          <cell r="I28">
            <v>37865</v>
          </cell>
          <cell r="J28" t="str">
            <v>Schweighouse</v>
          </cell>
          <cell r="L28" t="str">
            <v>VW</v>
          </cell>
        </row>
        <row r="29">
          <cell r="B29">
            <v>1</v>
          </cell>
          <cell r="C29">
            <v>37</v>
          </cell>
          <cell r="D29">
            <v>43249</v>
          </cell>
          <cell r="E29">
            <v>51.1</v>
          </cell>
          <cell r="F29">
            <v>64.11</v>
          </cell>
          <cell r="G29">
            <v>10784</v>
          </cell>
          <cell r="H29" t="str">
            <v>BRATISLAVA</v>
          </cell>
          <cell r="I29">
            <v>37865</v>
          </cell>
          <cell r="J29" t="str">
            <v>Leipzig</v>
          </cell>
          <cell r="L29" t="str">
            <v>VW</v>
          </cell>
        </row>
        <row r="30">
          <cell r="B30">
            <v>1</v>
          </cell>
          <cell r="C30">
            <v>46</v>
          </cell>
          <cell r="D30">
            <v>2979</v>
          </cell>
          <cell r="E30">
            <v>35</v>
          </cell>
          <cell r="F30">
            <v>39.191000000000003</v>
          </cell>
          <cell r="G30">
            <v>41048</v>
          </cell>
          <cell r="H30" t="str">
            <v>VW BRUXELLES BRUESS</v>
          </cell>
          <cell r="I30">
            <v>37956</v>
          </cell>
          <cell r="J30" t="str">
            <v>Prestice</v>
          </cell>
          <cell r="L30" t="str">
            <v>VW</v>
          </cell>
        </row>
        <row r="31">
          <cell r="B31">
            <v>1</v>
          </cell>
          <cell r="C31">
            <v>46</v>
          </cell>
          <cell r="D31">
            <v>13030</v>
          </cell>
          <cell r="E31">
            <v>31.05</v>
          </cell>
          <cell r="F31">
            <v>38.598999999999997</v>
          </cell>
          <cell r="G31">
            <v>41048</v>
          </cell>
          <cell r="H31" t="str">
            <v>VW BRUXELLES BRUESS</v>
          </cell>
          <cell r="I31">
            <v>37956</v>
          </cell>
          <cell r="J31" t="str">
            <v>Tomaszow</v>
          </cell>
          <cell r="L31" t="str">
            <v>VW</v>
          </cell>
        </row>
        <row r="32">
          <cell r="B32">
            <v>1</v>
          </cell>
          <cell r="C32">
            <v>46</v>
          </cell>
          <cell r="D32">
            <v>20328</v>
          </cell>
          <cell r="E32">
            <v>38.479999999999997</v>
          </cell>
          <cell r="F32">
            <v>42.96</v>
          </cell>
          <cell r="G32">
            <v>41048</v>
          </cell>
          <cell r="H32" t="str">
            <v>VW BRUXELLES BRUESS</v>
          </cell>
          <cell r="I32">
            <v>37956</v>
          </cell>
          <cell r="J32" t="str">
            <v>Chrastava</v>
          </cell>
          <cell r="L32" t="str">
            <v>VW</v>
          </cell>
        </row>
        <row r="33">
          <cell r="B33">
            <v>1</v>
          </cell>
          <cell r="C33">
            <v>46</v>
          </cell>
          <cell r="D33">
            <v>29344</v>
          </cell>
          <cell r="E33">
            <v>41.77</v>
          </cell>
          <cell r="F33">
            <v>44.191000000000003</v>
          </cell>
          <cell r="G33">
            <v>41048</v>
          </cell>
          <cell r="H33" t="str">
            <v>VW BRUXELLES BRUESS</v>
          </cell>
          <cell r="I33">
            <v>37956</v>
          </cell>
          <cell r="J33" t="str">
            <v>Schweighouse</v>
          </cell>
          <cell r="L33" t="str">
            <v>VW</v>
          </cell>
        </row>
        <row r="34">
          <cell r="B34">
            <v>1</v>
          </cell>
          <cell r="C34">
            <v>46</v>
          </cell>
          <cell r="D34">
            <v>43249</v>
          </cell>
          <cell r="E34">
            <v>51.1</v>
          </cell>
          <cell r="F34">
            <v>64.11</v>
          </cell>
          <cell r="G34">
            <v>41048</v>
          </cell>
          <cell r="H34" t="str">
            <v>VW BRUXELLES BRUESS</v>
          </cell>
          <cell r="I34">
            <v>37956</v>
          </cell>
          <cell r="J34" t="str">
            <v>Leipzig</v>
          </cell>
          <cell r="L34" t="str">
            <v>VW</v>
          </cell>
        </row>
        <row r="35">
          <cell r="B35">
            <v>1</v>
          </cell>
          <cell r="C35">
            <v>68</v>
          </cell>
          <cell r="D35">
            <v>2979</v>
          </cell>
          <cell r="E35">
            <v>35</v>
          </cell>
          <cell r="F35">
            <v>37.972999999999999</v>
          </cell>
          <cell r="G35">
            <v>9933</v>
          </cell>
          <cell r="H35" t="str">
            <v>UITENHAGE</v>
          </cell>
          <cell r="I35">
            <v>37987</v>
          </cell>
          <cell r="J35" t="str">
            <v>Prestice</v>
          </cell>
          <cell r="L35" t="str">
            <v>VW</v>
          </cell>
        </row>
        <row r="36">
          <cell r="B36">
            <v>1</v>
          </cell>
          <cell r="C36">
            <v>68</v>
          </cell>
          <cell r="D36">
            <v>13030</v>
          </cell>
          <cell r="E36">
            <v>31.05</v>
          </cell>
          <cell r="F36">
            <v>36.030999999999999</v>
          </cell>
          <cell r="G36">
            <v>9933</v>
          </cell>
          <cell r="H36" t="str">
            <v>UITENHAGE</v>
          </cell>
          <cell r="I36">
            <v>37987</v>
          </cell>
          <cell r="J36" t="str">
            <v>Tomaszow</v>
          </cell>
          <cell r="L36" t="str">
            <v>VW</v>
          </cell>
        </row>
        <row r="37">
          <cell r="B37">
            <v>1</v>
          </cell>
          <cell r="C37">
            <v>68</v>
          </cell>
          <cell r="D37">
            <v>20328</v>
          </cell>
          <cell r="E37">
            <v>38.479999999999997</v>
          </cell>
          <cell r="F37">
            <v>41.523000000000003</v>
          </cell>
          <cell r="G37">
            <v>9933</v>
          </cell>
          <cell r="H37" t="str">
            <v>UITENHAGE</v>
          </cell>
          <cell r="I37">
            <v>37987</v>
          </cell>
          <cell r="J37" t="str">
            <v>Chrastava</v>
          </cell>
          <cell r="L37" t="str">
            <v>VW</v>
          </cell>
        </row>
        <row r="38">
          <cell r="B38">
            <v>1</v>
          </cell>
          <cell r="C38">
            <v>68</v>
          </cell>
          <cell r="D38">
            <v>29344</v>
          </cell>
          <cell r="E38">
            <v>41.77</v>
          </cell>
          <cell r="F38">
            <v>44.85</v>
          </cell>
          <cell r="G38">
            <v>9933</v>
          </cell>
          <cell r="H38" t="str">
            <v>UITENHAGE</v>
          </cell>
          <cell r="I38">
            <v>37987</v>
          </cell>
          <cell r="J38" t="str">
            <v>Schweighouse</v>
          </cell>
          <cell r="L38" t="str">
            <v>VW</v>
          </cell>
        </row>
        <row r="39">
          <cell r="B39">
            <v>1</v>
          </cell>
          <cell r="C39">
            <v>68</v>
          </cell>
          <cell r="D39">
            <v>43249</v>
          </cell>
          <cell r="E39">
            <v>51.1</v>
          </cell>
          <cell r="F39">
            <v>64.11</v>
          </cell>
          <cell r="G39">
            <v>9933</v>
          </cell>
          <cell r="H39" t="str">
            <v>UITENHAGE</v>
          </cell>
          <cell r="I39">
            <v>37987</v>
          </cell>
          <cell r="J39" t="str">
            <v>Leipzig</v>
          </cell>
          <cell r="L39" t="str">
            <v>VW</v>
          </cell>
        </row>
        <row r="40">
          <cell r="B40">
            <v>2</v>
          </cell>
          <cell r="C40">
            <v>11</v>
          </cell>
          <cell r="D40">
            <v>2979</v>
          </cell>
          <cell r="E40">
            <v>35</v>
          </cell>
          <cell r="F40">
            <v>37.954999999999998</v>
          </cell>
          <cell r="G40">
            <v>196854</v>
          </cell>
          <cell r="H40" t="str">
            <v>WOLFSBURG</v>
          </cell>
          <cell r="I40">
            <v>37834</v>
          </cell>
          <cell r="J40" t="str">
            <v>Prestice</v>
          </cell>
          <cell r="L40" t="str">
            <v>VW</v>
          </cell>
        </row>
        <row r="41">
          <cell r="B41">
            <v>2</v>
          </cell>
          <cell r="C41">
            <v>11</v>
          </cell>
          <cell r="D41">
            <v>13030</v>
          </cell>
          <cell r="E41">
            <v>30.97</v>
          </cell>
          <cell r="F41">
            <v>35.933</v>
          </cell>
          <cell r="G41">
            <v>196854</v>
          </cell>
          <cell r="H41" t="str">
            <v>WOLFSBURG</v>
          </cell>
          <cell r="I41">
            <v>37834</v>
          </cell>
          <cell r="J41" t="str">
            <v>Tomaszow</v>
          </cell>
          <cell r="L41" t="str">
            <v>VW</v>
          </cell>
        </row>
        <row r="42">
          <cell r="B42">
            <v>2</v>
          </cell>
          <cell r="C42">
            <v>11</v>
          </cell>
          <cell r="D42">
            <v>20328</v>
          </cell>
          <cell r="E42">
            <v>37.979999999999997</v>
          </cell>
          <cell r="F42">
            <v>41.005000000000003</v>
          </cell>
          <cell r="G42">
            <v>196854</v>
          </cell>
          <cell r="H42" t="str">
            <v>WOLFSBURG</v>
          </cell>
          <cell r="I42">
            <v>37834</v>
          </cell>
          <cell r="J42" t="str">
            <v>Chrastava</v>
          </cell>
          <cell r="L42" t="str">
            <v>VW</v>
          </cell>
        </row>
        <row r="43">
          <cell r="B43">
            <v>2</v>
          </cell>
          <cell r="C43">
            <v>11</v>
          </cell>
          <cell r="D43">
            <v>29344</v>
          </cell>
          <cell r="E43">
            <v>37.6</v>
          </cell>
          <cell r="F43">
            <v>40.67</v>
          </cell>
          <cell r="G43">
            <v>196854</v>
          </cell>
          <cell r="H43" t="str">
            <v>WOLFSBURG</v>
          </cell>
          <cell r="I43">
            <v>37834</v>
          </cell>
          <cell r="J43" t="str">
            <v>Schweighouse</v>
          </cell>
          <cell r="L43" t="str">
            <v>VW</v>
          </cell>
        </row>
        <row r="44">
          <cell r="B44">
            <v>2</v>
          </cell>
          <cell r="C44">
            <v>11</v>
          </cell>
          <cell r="D44">
            <v>43249</v>
          </cell>
          <cell r="E44">
            <v>51.1</v>
          </cell>
          <cell r="F44">
            <v>55.67</v>
          </cell>
          <cell r="G44">
            <v>196854</v>
          </cell>
          <cell r="H44" t="str">
            <v>WOLFSBURG</v>
          </cell>
          <cell r="I44">
            <v>37834</v>
          </cell>
          <cell r="J44" t="str">
            <v>Leipzig</v>
          </cell>
          <cell r="L44" t="str">
            <v>VW</v>
          </cell>
        </row>
        <row r="45">
          <cell r="B45">
            <v>2</v>
          </cell>
          <cell r="C45">
            <v>28</v>
          </cell>
          <cell r="D45">
            <v>2979</v>
          </cell>
          <cell r="E45">
            <v>35</v>
          </cell>
          <cell r="F45">
            <v>37.146000000000001</v>
          </cell>
          <cell r="G45">
            <v>27692</v>
          </cell>
          <cell r="H45" t="str">
            <v>MOSEL</v>
          </cell>
          <cell r="I45">
            <v>37956</v>
          </cell>
          <cell r="J45" t="str">
            <v>Prestice</v>
          </cell>
          <cell r="L45" t="str">
            <v>VW</v>
          </cell>
        </row>
        <row r="46">
          <cell r="B46">
            <v>2</v>
          </cell>
          <cell r="C46">
            <v>28</v>
          </cell>
          <cell r="D46">
            <v>13030</v>
          </cell>
          <cell r="E46">
            <v>30.97</v>
          </cell>
          <cell r="F46">
            <v>35.228000000000002</v>
          </cell>
          <cell r="G46">
            <v>27692</v>
          </cell>
          <cell r="H46" t="str">
            <v>MOSEL</v>
          </cell>
          <cell r="I46">
            <v>37956</v>
          </cell>
          <cell r="J46" t="str">
            <v>Tomaszow</v>
          </cell>
          <cell r="L46" t="str">
            <v>VW</v>
          </cell>
        </row>
        <row r="47">
          <cell r="B47">
            <v>2</v>
          </cell>
          <cell r="C47">
            <v>28</v>
          </cell>
          <cell r="D47">
            <v>20328</v>
          </cell>
          <cell r="E47">
            <v>37.979999999999997</v>
          </cell>
          <cell r="F47">
            <v>40.369999999999997</v>
          </cell>
          <cell r="G47">
            <v>27692</v>
          </cell>
          <cell r="H47" t="str">
            <v>MOSEL</v>
          </cell>
          <cell r="I47">
            <v>37956</v>
          </cell>
          <cell r="J47" t="str">
            <v>Chrastava</v>
          </cell>
          <cell r="L47" t="str">
            <v>VW</v>
          </cell>
        </row>
        <row r="48">
          <cell r="B48">
            <v>2</v>
          </cell>
          <cell r="C48">
            <v>28</v>
          </cell>
          <cell r="D48">
            <v>29344</v>
          </cell>
          <cell r="E48">
            <v>37.6</v>
          </cell>
          <cell r="F48">
            <v>40.658000000000001</v>
          </cell>
          <cell r="G48">
            <v>27692</v>
          </cell>
          <cell r="H48" t="str">
            <v>MOSEL</v>
          </cell>
          <cell r="I48">
            <v>37956</v>
          </cell>
          <cell r="J48" t="str">
            <v>Schweighouse</v>
          </cell>
          <cell r="L48" t="str">
            <v>VW</v>
          </cell>
        </row>
        <row r="49">
          <cell r="B49">
            <v>2</v>
          </cell>
          <cell r="C49">
            <v>28</v>
          </cell>
          <cell r="D49">
            <v>43249</v>
          </cell>
          <cell r="E49">
            <v>51.1</v>
          </cell>
          <cell r="F49">
            <v>55.67</v>
          </cell>
          <cell r="G49">
            <v>27692</v>
          </cell>
          <cell r="H49" t="str">
            <v>MOSEL</v>
          </cell>
          <cell r="I49">
            <v>37956</v>
          </cell>
          <cell r="J49" t="str">
            <v>Leipzig</v>
          </cell>
          <cell r="L49" t="str">
            <v>VW</v>
          </cell>
        </row>
        <row r="50">
          <cell r="B50">
            <v>2</v>
          </cell>
          <cell r="C50">
            <v>37</v>
          </cell>
          <cell r="D50">
            <v>2979</v>
          </cell>
          <cell r="E50">
            <v>35</v>
          </cell>
          <cell r="F50">
            <v>37.796999999999997</v>
          </cell>
          <cell r="G50">
            <v>25164</v>
          </cell>
          <cell r="H50" t="str">
            <v>BRATISLAVA</v>
          </cell>
          <cell r="I50">
            <v>37865</v>
          </cell>
          <cell r="J50" t="str">
            <v>Prestice</v>
          </cell>
          <cell r="L50" t="str">
            <v>VW</v>
          </cell>
        </row>
        <row r="51">
          <cell r="B51">
            <v>2</v>
          </cell>
          <cell r="C51">
            <v>37</v>
          </cell>
          <cell r="D51">
            <v>13030</v>
          </cell>
          <cell r="E51">
            <v>30.97</v>
          </cell>
          <cell r="F51">
            <v>34.979999999999997</v>
          </cell>
          <cell r="G51">
            <v>25164</v>
          </cell>
          <cell r="H51" t="str">
            <v>BRATISLAVA</v>
          </cell>
          <cell r="I51">
            <v>37865</v>
          </cell>
          <cell r="J51" t="str">
            <v>Tomaszow</v>
          </cell>
          <cell r="L51" t="str">
            <v>VW</v>
          </cell>
        </row>
        <row r="52">
          <cell r="B52">
            <v>2</v>
          </cell>
          <cell r="C52">
            <v>37</v>
          </cell>
          <cell r="D52">
            <v>20328</v>
          </cell>
          <cell r="E52">
            <v>37.979999999999997</v>
          </cell>
          <cell r="F52">
            <v>40.875999999999998</v>
          </cell>
          <cell r="G52">
            <v>25164</v>
          </cell>
          <cell r="H52" t="str">
            <v>BRATISLAVA</v>
          </cell>
          <cell r="I52">
            <v>37865</v>
          </cell>
          <cell r="J52" t="str">
            <v>Chrastava</v>
          </cell>
          <cell r="L52" t="str">
            <v>VW</v>
          </cell>
        </row>
        <row r="53">
          <cell r="B53">
            <v>2</v>
          </cell>
          <cell r="C53">
            <v>37</v>
          </cell>
          <cell r="D53">
            <v>29344</v>
          </cell>
          <cell r="E53">
            <v>37.6</v>
          </cell>
          <cell r="F53">
            <v>42.125999999999998</v>
          </cell>
          <cell r="G53">
            <v>25164</v>
          </cell>
          <cell r="H53" t="str">
            <v>BRATISLAVA</v>
          </cell>
          <cell r="I53">
            <v>37865</v>
          </cell>
          <cell r="J53" t="str">
            <v>Schweighouse</v>
          </cell>
          <cell r="L53" t="str">
            <v>VW</v>
          </cell>
        </row>
        <row r="54">
          <cell r="B54">
            <v>2</v>
          </cell>
          <cell r="C54">
            <v>37</v>
          </cell>
          <cell r="D54">
            <v>43249</v>
          </cell>
          <cell r="E54">
            <v>51.1</v>
          </cell>
          <cell r="F54">
            <v>64.12</v>
          </cell>
          <cell r="G54">
            <v>25164</v>
          </cell>
          <cell r="H54" t="str">
            <v>BRATISLAVA</v>
          </cell>
          <cell r="I54">
            <v>37865</v>
          </cell>
          <cell r="J54" t="str">
            <v>Leipzig</v>
          </cell>
          <cell r="L54" t="str">
            <v>VW</v>
          </cell>
        </row>
        <row r="55">
          <cell r="B55">
            <v>2</v>
          </cell>
          <cell r="C55">
            <v>46</v>
          </cell>
          <cell r="D55">
            <v>2979</v>
          </cell>
          <cell r="E55">
            <v>35</v>
          </cell>
          <cell r="F55">
            <v>39.134</v>
          </cell>
          <cell r="G55">
            <v>95778</v>
          </cell>
          <cell r="H55" t="str">
            <v>VW BRUXELLES BRUESS</v>
          </cell>
          <cell r="I55">
            <v>37956</v>
          </cell>
          <cell r="J55" t="str">
            <v>Prestice</v>
          </cell>
          <cell r="L55" t="str">
            <v>VW</v>
          </cell>
        </row>
        <row r="56">
          <cell r="B56">
            <v>2</v>
          </cell>
          <cell r="C56">
            <v>46</v>
          </cell>
          <cell r="D56">
            <v>13030</v>
          </cell>
          <cell r="E56">
            <v>30.97</v>
          </cell>
          <cell r="F56">
            <v>38.462000000000003</v>
          </cell>
          <cell r="G56">
            <v>95778</v>
          </cell>
          <cell r="H56" t="str">
            <v>VW BRUXELLES BRUESS</v>
          </cell>
          <cell r="I56">
            <v>37956</v>
          </cell>
          <cell r="J56" t="str">
            <v>Tomaszow</v>
          </cell>
          <cell r="L56" t="str">
            <v>VW</v>
          </cell>
        </row>
        <row r="57">
          <cell r="B57">
            <v>2</v>
          </cell>
          <cell r="C57">
            <v>46</v>
          </cell>
          <cell r="D57">
            <v>20328</v>
          </cell>
          <cell r="E57">
            <v>37.979999999999997</v>
          </cell>
          <cell r="F57">
            <v>42.4</v>
          </cell>
          <cell r="G57">
            <v>95778</v>
          </cell>
          <cell r="H57" t="str">
            <v>VW BRUXELLES BRUESS</v>
          </cell>
          <cell r="I57">
            <v>37956</v>
          </cell>
          <cell r="J57" t="str">
            <v>Chrastava</v>
          </cell>
          <cell r="L57" t="str">
            <v>VW</v>
          </cell>
        </row>
        <row r="58">
          <cell r="B58">
            <v>2</v>
          </cell>
          <cell r="C58">
            <v>46</v>
          </cell>
          <cell r="D58">
            <v>29344</v>
          </cell>
          <cell r="E58">
            <v>37.6</v>
          </cell>
          <cell r="F58">
            <v>39.982999999999997</v>
          </cell>
          <cell r="G58">
            <v>95778</v>
          </cell>
          <cell r="H58" t="str">
            <v>VW BRUXELLES BRUESS</v>
          </cell>
          <cell r="I58">
            <v>37956</v>
          </cell>
          <cell r="J58" t="str">
            <v>Schweighouse</v>
          </cell>
          <cell r="L58" t="str">
            <v>VW</v>
          </cell>
        </row>
        <row r="59">
          <cell r="B59">
            <v>2</v>
          </cell>
          <cell r="C59">
            <v>46</v>
          </cell>
          <cell r="D59">
            <v>43249</v>
          </cell>
          <cell r="E59">
            <v>51.1</v>
          </cell>
          <cell r="F59">
            <v>64.12</v>
          </cell>
          <cell r="G59">
            <v>95778</v>
          </cell>
          <cell r="H59" t="str">
            <v>VW BRUXELLES BRUESS</v>
          </cell>
          <cell r="I59">
            <v>37956</v>
          </cell>
          <cell r="J59" t="str">
            <v>Leipzig</v>
          </cell>
          <cell r="L59" t="str">
            <v>VW</v>
          </cell>
        </row>
        <row r="60">
          <cell r="B60">
            <v>2</v>
          </cell>
          <cell r="C60">
            <v>68</v>
          </cell>
          <cell r="D60">
            <v>2979</v>
          </cell>
          <cell r="E60">
            <v>35</v>
          </cell>
          <cell r="F60">
            <v>37.954999999999998</v>
          </cell>
          <cell r="G60">
            <v>23177</v>
          </cell>
          <cell r="H60" t="str">
            <v>UITENHAGE</v>
          </cell>
          <cell r="I60">
            <v>37987</v>
          </cell>
          <cell r="J60" t="str">
            <v>Prestice</v>
          </cell>
          <cell r="L60" t="str">
            <v>VW</v>
          </cell>
        </row>
        <row r="61">
          <cell r="B61">
            <v>2</v>
          </cell>
          <cell r="C61">
            <v>68</v>
          </cell>
          <cell r="D61">
            <v>13030</v>
          </cell>
          <cell r="E61">
            <v>30.97</v>
          </cell>
          <cell r="F61">
            <v>35.933</v>
          </cell>
          <cell r="G61">
            <v>23177</v>
          </cell>
          <cell r="H61" t="str">
            <v>UITENHAGE</v>
          </cell>
          <cell r="I61">
            <v>37987</v>
          </cell>
          <cell r="J61" t="str">
            <v>Tomaszow</v>
          </cell>
          <cell r="L61" t="str">
            <v>VW</v>
          </cell>
        </row>
        <row r="62">
          <cell r="B62">
            <v>2</v>
          </cell>
          <cell r="C62">
            <v>68</v>
          </cell>
          <cell r="D62">
            <v>20328</v>
          </cell>
          <cell r="E62">
            <v>37.979999999999997</v>
          </cell>
          <cell r="F62">
            <v>41.005000000000003</v>
          </cell>
          <cell r="G62">
            <v>23177</v>
          </cell>
          <cell r="H62" t="str">
            <v>UITENHAGE</v>
          </cell>
          <cell r="I62">
            <v>37987</v>
          </cell>
          <cell r="J62" t="str">
            <v>Chrastava</v>
          </cell>
          <cell r="L62" t="str">
            <v>VW</v>
          </cell>
        </row>
        <row r="63">
          <cell r="B63">
            <v>2</v>
          </cell>
          <cell r="C63">
            <v>68</v>
          </cell>
          <cell r="D63">
            <v>29344</v>
          </cell>
          <cell r="E63">
            <v>37.6</v>
          </cell>
          <cell r="F63">
            <v>40.67</v>
          </cell>
          <cell r="G63">
            <v>23177</v>
          </cell>
          <cell r="H63" t="str">
            <v>UITENHAGE</v>
          </cell>
          <cell r="I63">
            <v>37987</v>
          </cell>
          <cell r="J63" t="str">
            <v>Schweighouse</v>
          </cell>
          <cell r="L63" t="str">
            <v>VW</v>
          </cell>
        </row>
        <row r="64">
          <cell r="B64">
            <v>2</v>
          </cell>
          <cell r="C64">
            <v>68</v>
          </cell>
          <cell r="D64">
            <v>43249</v>
          </cell>
          <cell r="E64">
            <v>51.1</v>
          </cell>
          <cell r="F64">
            <v>64.12</v>
          </cell>
          <cell r="G64">
            <v>23177</v>
          </cell>
          <cell r="H64" t="str">
            <v>UITENHAGE</v>
          </cell>
          <cell r="I64">
            <v>37987</v>
          </cell>
          <cell r="J64" t="str">
            <v>Leipzig</v>
          </cell>
          <cell r="L64" t="str">
            <v>VW</v>
          </cell>
        </row>
        <row r="65">
          <cell r="B65">
            <v>3</v>
          </cell>
          <cell r="C65">
            <v>11</v>
          </cell>
          <cell r="D65">
            <v>2979</v>
          </cell>
          <cell r="E65">
            <v>38.5</v>
          </cell>
          <cell r="F65">
            <v>41.552999999999997</v>
          </cell>
          <cell r="G65">
            <v>13734</v>
          </cell>
          <cell r="H65" t="str">
            <v>WOLFSBURG</v>
          </cell>
          <cell r="I65">
            <v>37834</v>
          </cell>
          <cell r="J65" t="str">
            <v>Prestice</v>
          </cell>
          <cell r="L65" t="str">
            <v>VW</v>
          </cell>
        </row>
        <row r="66">
          <cell r="B66">
            <v>3</v>
          </cell>
          <cell r="C66">
            <v>11</v>
          </cell>
          <cell r="D66">
            <v>13030</v>
          </cell>
          <cell r="E66">
            <v>32.659999999999997</v>
          </cell>
          <cell r="F66">
            <v>37.720999999999997</v>
          </cell>
          <cell r="G66">
            <v>13734</v>
          </cell>
          <cell r="H66" t="str">
            <v>WOLFSBURG</v>
          </cell>
          <cell r="I66">
            <v>37834</v>
          </cell>
          <cell r="J66" t="str">
            <v>Tomaszow</v>
          </cell>
          <cell r="L66" t="str">
            <v>VW</v>
          </cell>
        </row>
        <row r="67">
          <cell r="B67">
            <v>3</v>
          </cell>
          <cell r="C67">
            <v>11</v>
          </cell>
          <cell r="D67">
            <v>20328</v>
          </cell>
          <cell r="E67">
            <v>43.48</v>
          </cell>
          <cell r="F67">
            <v>46.603000000000002</v>
          </cell>
          <cell r="G67">
            <v>13734</v>
          </cell>
          <cell r="H67" t="str">
            <v>WOLFSBURG</v>
          </cell>
          <cell r="I67">
            <v>37834</v>
          </cell>
          <cell r="J67" t="str">
            <v>Chrastava</v>
          </cell>
          <cell r="L67" t="str">
            <v>VW</v>
          </cell>
        </row>
        <row r="68">
          <cell r="B68">
            <v>3</v>
          </cell>
          <cell r="C68">
            <v>11</v>
          </cell>
          <cell r="D68">
            <v>29344</v>
          </cell>
          <cell r="E68">
            <v>44.75</v>
          </cell>
          <cell r="F68">
            <v>47.89</v>
          </cell>
          <cell r="G68">
            <v>13734</v>
          </cell>
          <cell r="H68" t="str">
            <v>WOLFSBURG</v>
          </cell>
          <cell r="I68">
            <v>37834</v>
          </cell>
          <cell r="J68" t="str">
            <v>?berherrn</v>
          </cell>
          <cell r="L68" t="str">
            <v>VW</v>
          </cell>
        </row>
        <row r="69">
          <cell r="B69">
            <v>3</v>
          </cell>
          <cell r="C69">
            <v>11</v>
          </cell>
          <cell r="D69">
            <v>43249</v>
          </cell>
          <cell r="E69">
            <v>53.43</v>
          </cell>
          <cell r="F69">
            <v>58</v>
          </cell>
          <cell r="G69">
            <v>13734</v>
          </cell>
          <cell r="H69" t="str">
            <v>WOLFSBURG</v>
          </cell>
          <cell r="I69">
            <v>37834</v>
          </cell>
          <cell r="J69" t="str">
            <v>Leipzig</v>
          </cell>
          <cell r="L69" t="str">
            <v>VW</v>
          </cell>
        </row>
        <row r="70">
          <cell r="B70">
            <v>3</v>
          </cell>
          <cell r="C70">
            <v>28</v>
          </cell>
          <cell r="D70">
            <v>2979</v>
          </cell>
          <cell r="E70">
            <v>38.5</v>
          </cell>
          <cell r="F70">
            <v>41.344000000000001</v>
          </cell>
          <cell r="G70">
            <v>1932</v>
          </cell>
          <cell r="H70" t="str">
            <v>MOSEL</v>
          </cell>
          <cell r="I70">
            <v>37956</v>
          </cell>
          <cell r="J70" t="str">
            <v>Prestice</v>
          </cell>
          <cell r="L70" t="str">
            <v>VW</v>
          </cell>
        </row>
        <row r="71">
          <cell r="B71">
            <v>3</v>
          </cell>
          <cell r="C71">
            <v>28</v>
          </cell>
          <cell r="D71">
            <v>13030</v>
          </cell>
          <cell r="E71">
            <v>32.659999999999997</v>
          </cell>
          <cell r="F71">
            <v>37.616</v>
          </cell>
          <cell r="G71">
            <v>1932</v>
          </cell>
          <cell r="H71" t="str">
            <v>MOSEL</v>
          </cell>
          <cell r="I71">
            <v>37956</v>
          </cell>
          <cell r="J71" t="str">
            <v>Tomaszow</v>
          </cell>
          <cell r="L71" t="str">
            <v>VW</v>
          </cell>
        </row>
        <row r="72">
          <cell r="B72">
            <v>3</v>
          </cell>
          <cell r="C72">
            <v>28</v>
          </cell>
          <cell r="D72">
            <v>20328</v>
          </cell>
          <cell r="E72">
            <v>43.48</v>
          </cell>
          <cell r="F72">
            <v>46.57</v>
          </cell>
          <cell r="G72">
            <v>1932</v>
          </cell>
          <cell r="H72" t="str">
            <v>MOSEL</v>
          </cell>
          <cell r="I72">
            <v>37956</v>
          </cell>
          <cell r="J72" t="str">
            <v>Chrastava</v>
          </cell>
          <cell r="L72" t="str">
            <v>VW</v>
          </cell>
        </row>
        <row r="73">
          <cell r="B73">
            <v>3</v>
          </cell>
          <cell r="C73">
            <v>28</v>
          </cell>
          <cell r="D73">
            <v>29344</v>
          </cell>
          <cell r="E73">
            <v>44.75</v>
          </cell>
          <cell r="F73">
            <v>48.283999999999999</v>
          </cell>
          <cell r="G73">
            <v>1932</v>
          </cell>
          <cell r="H73" t="str">
            <v>MOSEL</v>
          </cell>
          <cell r="I73">
            <v>37956</v>
          </cell>
          <cell r="J73" t="str">
            <v>?berherrn</v>
          </cell>
          <cell r="L73" t="str">
            <v>VW</v>
          </cell>
        </row>
        <row r="74">
          <cell r="B74">
            <v>3</v>
          </cell>
          <cell r="C74">
            <v>28</v>
          </cell>
          <cell r="D74">
            <v>43249</v>
          </cell>
          <cell r="E74">
            <v>53.43</v>
          </cell>
          <cell r="F74">
            <v>58</v>
          </cell>
          <cell r="G74">
            <v>1932</v>
          </cell>
          <cell r="H74" t="str">
            <v>MOSEL</v>
          </cell>
          <cell r="I74">
            <v>37956</v>
          </cell>
          <cell r="J74" t="str">
            <v>Leipzig</v>
          </cell>
          <cell r="L74" t="str">
            <v>VW</v>
          </cell>
        </row>
        <row r="75">
          <cell r="B75">
            <v>3</v>
          </cell>
          <cell r="C75">
            <v>37</v>
          </cell>
          <cell r="D75">
            <v>2979</v>
          </cell>
          <cell r="E75">
            <v>38.5</v>
          </cell>
          <cell r="F75">
            <v>41.936999999999998</v>
          </cell>
          <cell r="G75">
            <v>1756</v>
          </cell>
          <cell r="H75" t="str">
            <v>BRATISLAVA</v>
          </cell>
          <cell r="I75">
            <v>37865</v>
          </cell>
          <cell r="J75" t="str">
            <v>Prestice</v>
          </cell>
          <cell r="L75" t="str">
            <v>VW</v>
          </cell>
        </row>
        <row r="76">
          <cell r="B76">
            <v>3</v>
          </cell>
          <cell r="C76">
            <v>37</v>
          </cell>
          <cell r="D76">
            <v>13030</v>
          </cell>
          <cell r="E76">
            <v>32.659999999999997</v>
          </cell>
          <cell r="F76">
            <v>37.5</v>
          </cell>
          <cell r="G76">
            <v>1756</v>
          </cell>
          <cell r="H76" t="str">
            <v>BRATISLAVA</v>
          </cell>
          <cell r="I76">
            <v>37865</v>
          </cell>
          <cell r="J76" t="str">
            <v>Tomaszow</v>
          </cell>
          <cell r="L76" t="str">
            <v>VW</v>
          </cell>
        </row>
        <row r="77">
          <cell r="B77">
            <v>3</v>
          </cell>
          <cell r="C77">
            <v>37</v>
          </cell>
          <cell r="D77">
            <v>20328</v>
          </cell>
          <cell r="E77">
            <v>43.48</v>
          </cell>
          <cell r="F77">
            <v>47.015999999999998</v>
          </cell>
          <cell r="G77">
            <v>1756</v>
          </cell>
          <cell r="H77" t="str">
            <v>BRATISLAVA</v>
          </cell>
          <cell r="I77">
            <v>37865</v>
          </cell>
          <cell r="J77" t="str">
            <v>Chrastava</v>
          </cell>
          <cell r="L77" t="str">
            <v>VW</v>
          </cell>
        </row>
        <row r="78">
          <cell r="B78">
            <v>3</v>
          </cell>
          <cell r="C78">
            <v>37</v>
          </cell>
          <cell r="D78">
            <v>29344</v>
          </cell>
          <cell r="E78">
            <v>44.75</v>
          </cell>
          <cell r="F78">
            <v>50.043999999999997</v>
          </cell>
          <cell r="G78">
            <v>1756</v>
          </cell>
          <cell r="H78" t="str">
            <v>BRATISLAVA</v>
          </cell>
          <cell r="I78">
            <v>37865</v>
          </cell>
          <cell r="J78" t="str">
            <v>?berherrn</v>
          </cell>
          <cell r="L78" t="str">
            <v>VW</v>
          </cell>
        </row>
        <row r="79">
          <cell r="B79">
            <v>3</v>
          </cell>
          <cell r="C79">
            <v>37</v>
          </cell>
          <cell r="D79">
            <v>43249</v>
          </cell>
          <cell r="E79">
            <v>53.43</v>
          </cell>
          <cell r="F79">
            <v>66.45</v>
          </cell>
          <cell r="G79">
            <v>1756</v>
          </cell>
          <cell r="H79" t="str">
            <v>BRATISLAVA</v>
          </cell>
          <cell r="I79">
            <v>37865</v>
          </cell>
          <cell r="J79" t="str">
            <v>Leipzig</v>
          </cell>
          <cell r="L79" t="str">
            <v>VW</v>
          </cell>
        </row>
        <row r="80">
          <cell r="B80">
            <v>3</v>
          </cell>
          <cell r="C80">
            <v>46</v>
          </cell>
          <cell r="D80">
            <v>2979</v>
          </cell>
          <cell r="E80">
            <v>38.5</v>
          </cell>
          <cell r="F80">
            <v>42.793999999999997</v>
          </cell>
          <cell r="G80">
            <v>6682</v>
          </cell>
          <cell r="H80" t="str">
            <v>VW BRUXELLES BRUESS</v>
          </cell>
          <cell r="I80">
            <v>37956</v>
          </cell>
          <cell r="J80" t="str">
            <v>Prestice</v>
          </cell>
          <cell r="L80" t="str">
            <v>VW</v>
          </cell>
        </row>
        <row r="81">
          <cell r="B81">
            <v>3</v>
          </cell>
          <cell r="C81">
            <v>46</v>
          </cell>
          <cell r="D81">
            <v>13030</v>
          </cell>
          <cell r="E81">
            <v>32.659999999999997</v>
          </cell>
          <cell r="F81">
            <v>40.311999999999998</v>
          </cell>
          <cell r="G81">
            <v>6682</v>
          </cell>
          <cell r="H81" t="str">
            <v>VW BRUXELLES BRUESS</v>
          </cell>
          <cell r="I81">
            <v>37956</v>
          </cell>
          <cell r="J81" t="str">
            <v>Tomaszow</v>
          </cell>
          <cell r="L81" t="str">
            <v>VW</v>
          </cell>
        </row>
        <row r="82">
          <cell r="B82">
            <v>3</v>
          </cell>
          <cell r="C82">
            <v>46</v>
          </cell>
          <cell r="D82">
            <v>20328</v>
          </cell>
          <cell r="E82">
            <v>43.48</v>
          </cell>
          <cell r="F82">
            <v>48.06</v>
          </cell>
          <cell r="G82">
            <v>6682</v>
          </cell>
          <cell r="H82" t="str">
            <v>VW BRUXELLES BRUESS</v>
          </cell>
          <cell r="I82">
            <v>37956</v>
          </cell>
          <cell r="J82" t="str">
            <v>Chrastava</v>
          </cell>
          <cell r="L82" t="str">
            <v>VW</v>
          </cell>
        </row>
        <row r="83">
          <cell r="B83">
            <v>3</v>
          </cell>
          <cell r="C83">
            <v>46</v>
          </cell>
          <cell r="D83">
            <v>29344</v>
          </cell>
          <cell r="E83">
            <v>44.75</v>
          </cell>
          <cell r="F83">
            <v>47.24</v>
          </cell>
          <cell r="G83">
            <v>6682</v>
          </cell>
          <cell r="H83" t="str">
            <v>VW BRUXELLES BRUESS</v>
          </cell>
          <cell r="I83">
            <v>37956</v>
          </cell>
          <cell r="J83" t="str">
            <v>?berherrn</v>
          </cell>
          <cell r="L83" t="str">
            <v>VW</v>
          </cell>
        </row>
        <row r="84">
          <cell r="B84">
            <v>3</v>
          </cell>
          <cell r="C84">
            <v>46</v>
          </cell>
          <cell r="D84">
            <v>43249</v>
          </cell>
          <cell r="E84">
            <v>53.43</v>
          </cell>
          <cell r="F84">
            <v>66.45</v>
          </cell>
          <cell r="G84">
            <v>6682</v>
          </cell>
          <cell r="H84" t="str">
            <v>VW BRUXELLES BRUESS</v>
          </cell>
          <cell r="I84">
            <v>37956</v>
          </cell>
          <cell r="J84" t="str">
            <v>Leipzig</v>
          </cell>
          <cell r="L84" t="str">
            <v>VW</v>
          </cell>
        </row>
        <row r="85">
          <cell r="B85">
            <v>3</v>
          </cell>
          <cell r="C85">
            <v>68</v>
          </cell>
          <cell r="D85">
            <v>2979</v>
          </cell>
          <cell r="E85">
            <v>38.5</v>
          </cell>
          <cell r="F85">
            <v>41.552999999999997</v>
          </cell>
          <cell r="G85">
            <v>1617</v>
          </cell>
          <cell r="H85" t="str">
            <v>UITENHAGE</v>
          </cell>
          <cell r="I85">
            <v>37987</v>
          </cell>
          <cell r="J85" t="str">
            <v>Prestice</v>
          </cell>
          <cell r="L85" t="str">
            <v>VW</v>
          </cell>
        </row>
        <row r="86">
          <cell r="B86">
            <v>3</v>
          </cell>
          <cell r="C86">
            <v>68</v>
          </cell>
          <cell r="D86">
            <v>13030</v>
          </cell>
          <cell r="E86">
            <v>32.659999999999997</v>
          </cell>
          <cell r="F86">
            <v>37.720999999999997</v>
          </cell>
          <cell r="G86">
            <v>1617</v>
          </cell>
          <cell r="H86" t="str">
            <v>UITENHAGE</v>
          </cell>
          <cell r="I86">
            <v>37987</v>
          </cell>
          <cell r="J86" t="str">
            <v>Tomaszow</v>
          </cell>
          <cell r="L86" t="str">
            <v>VW</v>
          </cell>
        </row>
        <row r="87">
          <cell r="B87">
            <v>3</v>
          </cell>
          <cell r="C87">
            <v>68</v>
          </cell>
          <cell r="D87">
            <v>20328</v>
          </cell>
          <cell r="E87">
            <v>43.48</v>
          </cell>
          <cell r="F87">
            <v>46.603000000000002</v>
          </cell>
          <cell r="G87">
            <v>1617</v>
          </cell>
          <cell r="H87" t="str">
            <v>UITENHAGE</v>
          </cell>
          <cell r="I87">
            <v>37987</v>
          </cell>
          <cell r="J87" t="str">
            <v>Chrastava</v>
          </cell>
          <cell r="L87" t="str">
            <v>VW</v>
          </cell>
        </row>
        <row r="88">
          <cell r="B88">
            <v>3</v>
          </cell>
          <cell r="C88">
            <v>68</v>
          </cell>
          <cell r="D88">
            <v>29344</v>
          </cell>
          <cell r="E88">
            <v>44.75</v>
          </cell>
          <cell r="F88">
            <v>47.89</v>
          </cell>
          <cell r="G88">
            <v>1617</v>
          </cell>
          <cell r="H88" t="str">
            <v>UITENHAGE</v>
          </cell>
          <cell r="I88">
            <v>37987</v>
          </cell>
          <cell r="J88" t="str">
            <v>?berherrn</v>
          </cell>
          <cell r="L88" t="str">
            <v>VW</v>
          </cell>
        </row>
        <row r="89">
          <cell r="B89">
            <v>3</v>
          </cell>
          <cell r="C89">
            <v>68</v>
          </cell>
          <cell r="D89">
            <v>43249</v>
          </cell>
          <cell r="E89">
            <v>53.43</v>
          </cell>
          <cell r="F89">
            <v>66.45</v>
          </cell>
          <cell r="G89">
            <v>1617</v>
          </cell>
          <cell r="H89" t="str">
            <v>UITENHAGE</v>
          </cell>
          <cell r="I89">
            <v>37987</v>
          </cell>
          <cell r="J89" t="str">
            <v>Leipzig</v>
          </cell>
          <cell r="L89" t="str">
            <v>VW</v>
          </cell>
        </row>
        <row r="90">
          <cell r="B90">
            <v>4</v>
          </cell>
          <cell r="C90">
            <v>11</v>
          </cell>
          <cell r="D90">
            <v>2979</v>
          </cell>
          <cell r="E90">
            <v>38.5</v>
          </cell>
          <cell r="F90">
            <v>41.524999999999999</v>
          </cell>
          <cell r="G90">
            <v>32046</v>
          </cell>
          <cell r="H90" t="str">
            <v>WOLFSBURG</v>
          </cell>
          <cell r="I90">
            <v>37834</v>
          </cell>
          <cell r="J90" t="str">
            <v>Prestice</v>
          </cell>
          <cell r="L90" t="str">
            <v>VW</v>
          </cell>
        </row>
        <row r="91">
          <cell r="B91">
            <v>4</v>
          </cell>
          <cell r="C91">
            <v>11</v>
          </cell>
          <cell r="D91">
            <v>13030</v>
          </cell>
          <cell r="E91">
            <v>32.57</v>
          </cell>
          <cell r="F91">
            <v>37.603000000000002</v>
          </cell>
          <cell r="G91">
            <v>32046</v>
          </cell>
          <cell r="H91" t="str">
            <v>WOLFSBURG</v>
          </cell>
          <cell r="I91">
            <v>37834</v>
          </cell>
          <cell r="J91" t="str">
            <v>Tomaszow</v>
          </cell>
          <cell r="L91" t="str">
            <v>VW</v>
          </cell>
        </row>
        <row r="92">
          <cell r="B92">
            <v>4</v>
          </cell>
          <cell r="C92">
            <v>11</v>
          </cell>
          <cell r="D92">
            <v>20328</v>
          </cell>
          <cell r="E92">
            <v>43.28</v>
          </cell>
          <cell r="F92">
            <v>46.375</v>
          </cell>
          <cell r="G92">
            <v>32046</v>
          </cell>
          <cell r="H92" t="str">
            <v>WOLFSBURG</v>
          </cell>
          <cell r="I92">
            <v>37834</v>
          </cell>
          <cell r="J92" t="str">
            <v>Chrastava</v>
          </cell>
          <cell r="L92" t="str">
            <v>VW</v>
          </cell>
        </row>
        <row r="93">
          <cell r="B93">
            <v>4</v>
          </cell>
          <cell r="C93">
            <v>11</v>
          </cell>
          <cell r="D93">
            <v>29344</v>
          </cell>
          <cell r="E93">
            <v>44.75</v>
          </cell>
          <cell r="F93">
            <v>47.87</v>
          </cell>
          <cell r="G93">
            <v>32046</v>
          </cell>
          <cell r="H93" t="str">
            <v>WOLFSBURG</v>
          </cell>
          <cell r="I93">
            <v>37834</v>
          </cell>
          <cell r="J93" t="str">
            <v>?berherrn</v>
          </cell>
          <cell r="L93" t="str">
            <v>VW</v>
          </cell>
        </row>
        <row r="94">
          <cell r="B94">
            <v>4</v>
          </cell>
          <cell r="C94">
            <v>11</v>
          </cell>
          <cell r="D94">
            <v>43249</v>
          </cell>
          <cell r="E94">
            <v>53.43</v>
          </cell>
          <cell r="F94">
            <v>58</v>
          </cell>
          <cell r="G94">
            <v>32046</v>
          </cell>
          <cell r="H94" t="str">
            <v>WOLFSBURG</v>
          </cell>
          <cell r="I94">
            <v>37834</v>
          </cell>
          <cell r="J94" t="str">
            <v>Leipzig</v>
          </cell>
          <cell r="L94" t="str">
            <v>VW</v>
          </cell>
        </row>
        <row r="95">
          <cell r="B95">
            <v>4</v>
          </cell>
          <cell r="C95">
            <v>28</v>
          </cell>
          <cell r="D95">
            <v>2979</v>
          </cell>
          <cell r="E95">
            <v>38.5</v>
          </cell>
          <cell r="F95">
            <v>41.149000000000001</v>
          </cell>
          <cell r="G95">
            <v>4508</v>
          </cell>
          <cell r="H95" t="str">
            <v>MOSEL</v>
          </cell>
          <cell r="I95">
            <v>37956</v>
          </cell>
          <cell r="J95" t="str">
            <v>Prestice</v>
          </cell>
          <cell r="L95" t="str">
            <v>VW</v>
          </cell>
        </row>
        <row r="96">
          <cell r="B96">
            <v>4</v>
          </cell>
          <cell r="C96">
            <v>28</v>
          </cell>
          <cell r="D96">
            <v>13030</v>
          </cell>
          <cell r="E96">
            <v>32.57</v>
          </cell>
          <cell r="F96">
            <v>37.331000000000003</v>
          </cell>
          <cell r="G96">
            <v>4508</v>
          </cell>
          <cell r="H96" t="str">
            <v>MOSEL</v>
          </cell>
          <cell r="I96">
            <v>37956</v>
          </cell>
          <cell r="J96" t="str">
            <v>Tomaszow</v>
          </cell>
          <cell r="L96" t="str">
            <v>VW</v>
          </cell>
        </row>
        <row r="97">
          <cell r="B97">
            <v>4</v>
          </cell>
          <cell r="C97">
            <v>28</v>
          </cell>
          <cell r="D97">
            <v>20328</v>
          </cell>
          <cell r="E97">
            <v>43.28</v>
          </cell>
          <cell r="F97">
            <v>46.17</v>
          </cell>
          <cell r="G97">
            <v>4508</v>
          </cell>
          <cell r="H97" t="str">
            <v>MOSEL</v>
          </cell>
          <cell r="I97">
            <v>37956</v>
          </cell>
          <cell r="J97" t="str">
            <v>Chrastava</v>
          </cell>
          <cell r="L97" t="str">
            <v>VW</v>
          </cell>
        </row>
        <row r="98">
          <cell r="B98">
            <v>4</v>
          </cell>
          <cell r="C98">
            <v>28</v>
          </cell>
          <cell r="D98">
            <v>29344</v>
          </cell>
          <cell r="E98">
            <v>44.75</v>
          </cell>
          <cell r="F98">
            <v>48.154000000000003</v>
          </cell>
          <cell r="G98">
            <v>4508</v>
          </cell>
          <cell r="H98" t="str">
            <v>MOSEL</v>
          </cell>
          <cell r="I98">
            <v>37956</v>
          </cell>
          <cell r="J98" t="str">
            <v>?berherrn</v>
          </cell>
          <cell r="L98" t="str">
            <v>VW</v>
          </cell>
        </row>
        <row r="99">
          <cell r="B99">
            <v>4</v>
          </cell>
          <cell r="C99">
            <v>28</v>
          </cell>
          <cell r="D99">
            <v>43249</v>
          </cell>
          <cell r="E99">
            <v>53.43</v>
          </cell>
          <cell r="F99">
            <v>58</v>
          </cell>
          <cell r="G99">
            <v>4508</v>
          </cell>
          <cell r="H99" t="str">
            <v>MOSEL</v>
          </cell>
          <cell r="I99">
            <v>37956</v>
          </cell>
          <cell r="J99" t="str">
            <v>Leipzig</v>
          </cell>
          <cell r="L99" t="str">
            <v>VW</v>
          </cell>
        </row>
        <row r="100">
          <cell r="B100">
            <v>4</v>
          </cell>
          <cell r="C100">
            <v>37</v>
          </cell>
          <cell r="D100">
            <v>2979</v>
          </cell>
          <cell r="E100">
            <v>38.5</v>
          </cell>
          <cell r="F100">
            <v>41.758000000000003</v>
          </cell>
          <cell r="G100">
            <v>4096</v>
          </cell>
          <cell r="H100" t="str">
            <v>BRATISLAVA</v>
          </cell>
          <cell r="I100">
            <v>37865</v>
          </cell>
          <cell r="J100" t="str">
            <v>Prestice</v>
          </cell>
          <cell r="L100" t="str">
            <v>VW</v>
          </cell>
        </row>
        <row r="101">
          <cell r="B101">
            <v>4</v>
          </cell>
          <cell r="C101">
            <v>37</v>
          </cell>
          <cell r="D101">
            <v>13030</v>
          </cell>
          <cell r="E101">
            <v>32.57</v>
          </cell>
          <cell r="F101">
            <v>37.18</v>
          </cell>
          <cell r="G101">
            <v>4096</v>
          </cell>
          <cell r="H101" t="str">
            <v>BRATISLAVA</v>
          </cell>
          <cell r="I101">
            <v>37865</v>
          </cell>
          <cell r="J101" t="str">
            <v>Tomaszow</v>
          </cell>
          <cell r="L101" t="str">
            <v>VW</v>
          </cell>
        </row>
        <row r="102">
          <cell r="B102">
            <v>4</v>
          </cell>
          <cell r="C102">
            <v>37</v>
          </cell>
          <cell r="D102">
            <v>20328</v>
          </cell>
          <cell r="E102">
            <v>43.28</v>
          </cell>
          <cell r="F102">
            <v>46.637</v>
          </cell>
          <cell r="G102">
            <v>4096</v>
          </cell>
          <cell r="H102" t="str">
            <v>BRATISLAVA</v>
          </cell>
          <cell r="I102">
            <v>37865</v>
          </cell>
          <cell r="J102" t="str">
            <v>Chrastava</v>
          </cell>
          <cell r="L102" t="str">
            <v>VW</v>
          </cell>
        </row>
        <row r="103">
          <cell r="B103">
            <v>4</v>
          </cell>
          <cell r="C103">
            <v>37</v>
          </cell>
          <cell r="D103">
            <v>29344</v>
          </cell>
          <cell r="E103">
            <v>44.75</v>
          </cell>
          <cell r="F103">
            <v>49.83</v>
          </cell>
          <cell r="G103">
            <v>4096</v>
          </cell>
          <cell r="H103" t="str">
            <v>BRATISLAVA</v>
          </cell>
          <cell r="I103">
            <v>37865</v>
          </cell>
          <cell r="J103" t="str">
            <v>?berherrn</v>
          </cell>
          <cell r="L103" t="str">
            <v>VW</v>
          </cell>
        </row>
        <row r="104">
          <cell r="B104">
            <v>4</v>
          </cell>
          <cell r="C104">
            <v>37</v>
          </cell>
          <cell r="D104">
            <v>43249</v>
          </cell>
          <cell r="E104">
            <v>53.43</v>
          </cell>
          <cell r="F104">
            <v>66.45</v>
          </cell>
          <cell r="G104">
            <v>4096</v>
          </cell>
          <cell r="H104" t="str">
            <v>BRATISLAVA</v>
          </cell>
          <cell r="I104">
            <v>37865</v>
          </cell>
          <cell r="J104" t="str">
            <v>Leipzig</v>
          </cell>
          <cell r="L104" t="str">
            <v>VW</v>
          </cell>
        </row>
        <row r="105">
          <cell r="B105">
            <v>4</v>
          </cell>
          <cell r="C105">
            <v>46</v>
          </cell>
          <cell r="D105">
            <v>2979</v>
          </cell>
          <cell r="E105">
            <v>38.5</v>
          </cell>
          <cell r="F105">
            <v>42.652999999999999</v>
          </cell>
          <cell r="G105">
            <v>15592</v>
          </cell>
          <cell r="H105" t="str">
            <v>VW BRUXELLES BRUESS</v>
          </cell>
          <cell r="I105">
            <v>37956</v>
          </cell>
          <cell r="J105" t="str">
            <v>Prestice</v>
          </cell>
          <cell r="L105" t="str">
            <v>VW</v>
          </cell>
        </row>
        <row r="106">
          <cell r="B106">
            <v>4</v>
          </cell>
          <cell r="C106">
            <v>46</v>
          </cell>
          <cell r="D106">
            <v>13030</v>
          </cell>
          <cell r="E106">
            <v>32.57</v>
          </cell>
          <cell r="F106">
            <v>40.081000000000003</v>
          </cell>
          <cell r="G106">
            <v>15592</v>
          </cell>
          <cell r="H106" t="str">
            <v>VW BRUXELLES BRUESS</v>
          </cell>
          <cell r="I106">
            <v>37956</v>
          </cell>
          <cell r="J106" t="str">
            <v>Tomaszow</v>
          </cell>
          <cell r="L106" t="str">
            <v>VW</v>
          </cell>
        </row>
        <row r="107">
          <cell r="B107">
            <v>4</v>
          </cell>
          <cell r="C107">
            <v>46</v>
          </cell>
          <cell r="D107">
            <v>20328</v>
          </cell>
          <cell r="E107">
            <v>43.28</v>
          </cell>
          <cell r="F107">
            <v>47.72</v>
          </cell>
          <cell r="G107">
            <v>15592</v>
          </cell>
          <cell r="H107" t="str">
            <v>VW BRUXELLES BRUESS</v>
          </cell>
          <cell r="I107">
            <v>37956</v>
          </cell>
          <cell r="J107" t="str">
            <v>Chrastava</v>
          </cell>
          <cell r="L107" t="str">
            <v>VW</v>
          </cell>
        </row>
        <row r="108">
          <cell r="B108">
            <v>4</v>
          </cell>
          <cell r="C108">
            <v>46</v>
          </cell>
          <cell r="D108">
            <v>29344</v>
          </cell>
          <cell r="E108">
            <v>44.75</v>
          </cell>
          <cell r="F108">
            <v>47.146000000000001</v>
          </cell>
          <cell r="G108">
            <v>15592</v>
          </cell>
          <cell r="H108" t="str">
            <v>VW BRUXELLES BRUESS</v>
          </cell>
          <cell r="I108">
            <v>37956</v>
          </cell>
          <cell r="J108" t="str">
            <v>?berherrn</v>
          </cell>
          <cell r="L108" t="str">
            <v>VW</v>
          </cell>
        </row>
        <row r="109">
          <cell r="B109">
            <v>4</v>
          </cell>
          <cell r="C109">
            <v>46</v>
          </cell>
          <cell r="D109">
            <v>43249</v>
          </cell>
          <cell r="E109">
            <v>53.43</v>
          </cell>
          <cell r="F109">
            <v>66.45</v>
          </cell>
          <cell r="G109">
            <v>15592</v>
          </cell>
          <cell r="H109" t="str">
            <v>VW BRUXELLES BRUESS</v>
          </cell>
          <cell r="I109">
            <v>37956</v>
          </cell>
          <cell r="J109" t="str">
            <v>Leipzig</v>
          </cell>
          <cell r="L109" t="str">
            <v>VW</v>
          </cell>
        </row>
        <row r="110">
          <cell r="B110">
            <v>4</v>
          </cell>
          <cell r="C110">
            <v>68</v>
          </cell>
          <cell r="D110">
            <v>2979</v>
          </cell>
          <cell r="E110">
            <v>38.5</v>
          </cell>
          <cell r="F110">
            <v>41.524999999999999</v>
          </cell>
          <cell r="G110">
            <v>3773</v>
          </cell>
          <cell r="H110" t="str">
            <v>UITENHAGE</v>
          </cell>
          <cell r="I110">
            <v>37987</v>
          </cell>
          <cell r="J110" t="str">
            <v>Prestice</v>
          </cell>
          <cell r="L110" t="str">
            <v>VW</v>
          </cell>
        </row>
        <row r="111">
          <cell r="B111">
            <v>4</v>
          </cell>
          <cell r="C111">
            <v>68</v>
          </cell>
          <cell r="D111">
            <v>13030</v>
          </cell>
          <cell r="E111">
            <v>32.57</v>
          </cell>
          <cell r="F111">
            <v>37.603000000000002</v>
          </cell>
          <cell r="G111">
            <v>3773</v>
          </cell>
          <cell r="H111" t="str">
            <v>UITENHAGE</v>
          </cell>
          <cell r="I111">
            <v>37987</v>
          </cell>
          <cell r="J111" t="str">
            <v>Tomaszow</v>
          </cell>
          <cell r="L111" t="str">
            <v>VW</v>
          </cell>
        </row>
        <row r="112">
          <cell r="B112">
            <v>4</v>
          </cell>
          <cell r="C112">
            <v>68</v>
          </cell>
          <cell r="D112">
            <v>20328</v>
          </cell>
          <cell r="E112">
            <v>43.28</v>
          </cell>
          <cell r="F112">
            <v>46.375</v>
          </cell>
          <cell r="G112">
            <v>3773</v>
          </cell>
          <cell r="H112" t="str">
            <v>UITENHAGE</v>
          </cell>
          <cell r="I112">
            <v>37987</v>
          </cell>
          <cell r="J112" t="str">
            <v>Chrastava</v>
          </cell>
          <cell r="L112" t="str">
            <v>VW</v>
          </cell>
        </row>
        <row r="113">
          <cell r="B113">
            <v>4</v>
          </cell>
          <cell r="C113">
            <v>68</v>
          </cell>
          <cell r="D113">
            <v>29344</v>
          </cell>
          <cell r="E113">
            <v>44.75</v>
          </cell>
          <cell r="F113">
            <v>47.87</v>
          </cell>
          <cell r="G113">
            <v>3773</v>
          </cell>
          <cell r="H113" t="str">
            <v>UITENHAGE</v>
          </cell>
          <cell r="I113">
            <v>37987</v>
          </cell>
          <cell r="J113" t="str">
            <v>?berherrn</v>
          </cell>
          <cell r="L113" t="str">
            <v>VW</v>
          </cell>
        </row>
        <row r="114">
          <cell r="B114">
            <v>4</v>
          </cell>
          <cell r="C114">
            <v>68</v>
          </cell>
          <cell r="D114">
            <v>43249</v>
          </cell>
          <cell r="E114">
            <v>53.43</v>
          </cell>
          <cell r="F114">
            <v>66.45</v>
          </cell>
          <cell r="G114">
            <v>3773</v>
          </cell>
          <cell r="H114" t="str">
            <v>UITENHAGE</v>
          </cell>
          <cell r="I114">
            <v>37987</v>
          </cell>
          <cell r="J114" t="str">
            <v>Leipzig</v>
          </cell>
          <cell r="L114" t="str">
            <v>VW</v>
          </cell>
        </row>
        <row r="120">
          <cell r="B120">
            <v>1</v>
          </cell>
          <cell r="C120">
            <v>11</v>
          </cell>
          <cell r="D120" t="str">
            <v>WOLFSBURG</v>
          </cell>
          <cell r="E120">
            <v>84366</v>
          </cell>
        </row>
        <row r="121">
          <cell r="B121">
            <v>1</v>
          </cell>
          <cell r="C121">
            <v>28</v>
          </cell>
          <cell r="D121" t="str">
            <v>MOSEL</v>
          </cell>
          <cell r="E121">
            <v>11868</v>
          </cell>
        </row>
        <row r="122">
          <cell r="B122">
            <v>1</v>
          </cell>
          <cell r="C122">
            <v>37</v>
          </cell>
          <cell r="D122" t="str">
            <v>BRATISLAVA</v>
          </cell>
          <cell r="E122">
            <v>10784</v>
          </cell>
        </row>
        <row r="123">
          <cell r="B123">
            <v>1</v>
          </cell>
          <cell r="C123">
            <v>46</v>
          </cell>
          <cell r="D123" t="str">
            <v>VW BRUXELLES BRUESS</v>
          </cell>
          <cell r="E123">
            <v>41048</v>
          </cell>
        </row>
        <row r="124">
          <cell r="B124">
            <v>1</v>
          </cell>
          <cell r="C124">
            <v>68</v>
          </cell>
          <cell r="D124" t="str">
            <v>UITENHAGE</v>
          </cell>
          <cell r="E124">
            <v>9933</v>
          </cell>
        </row>
        <row r="125">
          <cell r="B125">
            <v>2</v>
          </cell>
          <cell r="C125">
            <v>11</v>
          </cell>
          <cell r="D125" t="str">
            <v>WOLFSBURG</v>
          </cell>
          <cell r="E125">
            <v>196854</v>
          </cell>
        </row>
        <row r="126">
          <cell r="B126">
            <v>2</v>
          </cell>
          <cell r="C126">
            <v>28</v>
          </cell>
          <cell r="D126" t="str">
            <v>MOSEL</v>
          </cell>
          <cell r="E126">
            <v>27692</v>
          </cell>
        </row>
        <row r="127">
          <cell r="B127">
            <v>2</v>
          </cell>
          <cell r="C127">
            <v>37</v>
          </cell>
          <cell r="D127" t="str">
            <v>BRATISLAVA</v>
          </cell>
          <cell r="E127">
            <v>25164</v>
          </cell>
        </row>
        <row r="128">
          <cell r="B128">
            <v>2</v>
          </cell>
          <cell r="C128">
            <v>46</v>
          </cell>
          <cell r="D128" t="str">
            <v>VW BRUXELLES BRUESS</v>
          </cell>
          <cell r="E128">
            <v>95778</v>
          </cell>
        </row>
        <row r="129">
          <cell r="B129">
            <v>2</v>
          </cell>
          <cell r="C129">
            <v>68</v>
          </cell>
          <cell r="D129" t="str">
            <v>UITENHAGE</v>
          </cell>
          <cell r="E129">
            <v>23177</v>
          </cell>
        </row>
        <row r="130">
          <cell r="B130">
            <v>3</v>
          </cell>
          <cell r="C130">
            <v>11</v>
          </cell>
          <cell r="D130" t="str">
            <v>WOLFSBURG</v>
          </cell>
          <cell r="E130">
            <v>13734</v>
          </cell>
        </row>
        <row r="131">
          <cell r="B131">
            <v>3</v>
          </cell>
          <cell r="C131">
            <v>28</v>
          </cell>
          <cell r="D131" t="str">
            <v>MOSEL</v>
          </cell>
          <cell r="E131">
            <v>1932</v>
          </cell>
        </row>
        <row r="132">
          <cell r="B132">
            <v>3</v>
          </cell>
          <cell r="C132">
            <v>37</v>
          </cell>
          <cell r="D132" t="str">
            <v>BRATISLAVA</v>
          </cell>
          <cell r="E132">
            <v>1756</v>
          </cell>
        </row>
        <row r="133">
          <cell r="B133">
            <v>3</v>
          </cell>
          <cell r="C133">
            <v>46</v>
          </cell>
          <cell r="D133" t="str">
            <v>VW BRUXELLES BRUESS</v>
          </cell>
          <cell r="E133">
            <v>6682</v>
          </cell>
        </row>
        <row r="134">
          <cell r="B134">
            <v>3</v>
          </cell>
          <cell r="C134">
            <v>68</v>
          </cell>
          <cell r="D134" t="str">
            <v>UITENHAGE</v>
          </cell>
          <cell r="E134">
            <v>1617</v>
          </cell>
        </row>
        <row r="135">
          <cell r="B135">
            <v>4</v>
          </cell>
          <cell r="C135">
            <v>11</v>
          </cell>
          <cell r="D135" t="str">
            <v>WOLFSBURG</v>
          </cell>
          <cell r="E135">
            <v>32046</v>
          </cell>
        </row>
        <row r="136">
          <cell r="B136">
            <v>4</v>
          </cell>
          <cell r="C136">
            <v>28</v>
          </cell>
          <cell r="D136" t="str">
            <v>MOSEL</v>
          </cell>
          <cell r="E136">
            <v>4508</v>
          </cell>
        </row>
        <row r="137">
          <cell r="B137">
            <v>4</v>
          </cell>
          <cell r="C137">
            <v>37</v>
          </cell>
          <cell r="D137" t="str">
            <v>BRATISLAVA</v>
          </cell>
          <cell r="E137">
            <v>4096</v>
          </cell>
        </row>
        <row r="138">
          <cell r="B138">
            <v>4</v>
          </cell>
          <cell r="C138">
            <v>46</v>
          </cell>
          <cell r="D138" t="str">
            <v>VW BRUXELLES BRUESS</v>
          </cell>
          <cell r="E138">
            <v>15592</v>
          </cell>
        </row>
        <row r="139">
          <cell r="B139">
            <v>4</v>
          </cell>
          <cell r="C139">
            <v>68</v>
          </cell>
          <cell r="D139" t="str">
            <v>UITENHAGE</v>
          </cell>
          <cell r="E139">
            <v>3773</v>
          </cell>
        </row>
        <row r="145">
          <cell r="B145" t="str">
            <v>F VW 01 35097</v>
          </cell>
          <cell r="C145">
            <v>1</v>
          </cell>
          <cell r="D145">
            <v>3</v>
          </cell>
        </row>
        <row r="146">
          <cell r="B146" t="str">
            <v>F VW 01 35097</v>
          </cell>
          <cell r="C146">
            <v>2</v>
          </cell>
          <cell r="D146">
            <v>3</v>
          </cell>
        </row>
        <row r="147">
          <cell r="B147" t="str">
            <v>F VW 01 35097</v>
          </cell>
          <cell r="C147">
            <v>3</v>
          </cell>
          <cell r="D147">
            <v>3</v>
          </cell>
        </row>
        <row r="148">
          <cell r="B148" t="str">
            <v>F VW 01 35097</v>
          </cell>
          <cell r="C148">
            <v>4</v>
          </cell>
          <cell r="D148">
            <v>3</v>
          </cell>
        </row>
        <row r="154">
          <cell r="B154">
            <v>1</v>
          </cell>
          <cell r="C154">
            <v>13030</v>
          </cell>
          <cell r="D154" t="str">
            <v>Findlay Ind. GmbH</v>
          </cell>
        </row>
        <row r="155">
          <cell r="B155">
            <v>1</v>
          </cell>
          <cell r="C155">
            <v>20328</v>
          </cell>
          <cell r="D155" t="str">
            <v>GRUPO ANTOLIN DEUTSCHLAND GMBH</v>
          </cell>
        </row>
        <row r="156">
          <cell r="B156">
            <v>1</v>
          </cell>
          <cell r="C156">
            <v>29344</v>
          </cell>
          <cell r="D156" t="str">
            <v>Johnson Controls Headliner GmbH</v>
          </cell>
        </row>
        <row r="157">
          <cell r="B157">
            <v>1</v>
          </cell>
          <cell r="C157">
            <v>2979</v>
          </cell>
          <cell r="D157" t="str">
            <v>Lear Corporation</v>
          </cell>
        </row>
        <row r="158">
          <cell r="B158">
            <v>1</v>
          </cell>
          <cell r="C158">
            <v>43249</v>
          </cell>
          <cell r="D158" t="str">
            <v>Magna Systems, S.A.</v>
          </cell>
        </row>
        <row r="159">
          <cell r="B159">
            <v>2</v>
          </cell>
          <cell r="C159">
            <v>13030</v>
          </cell>
          <cell r="D159" t="str">
            <v>Findlay Ind. GmbH</v>
          </cell>
        </row>
        <row r="160">
          <cell r="B160">
            <v>2</v>
          </cell>
          <cell r="C160">
            <v>20328</v>
          </cell>
          <cell r="D160" t="str">
            <v>GRUPO ANTOLIN DEUTSCHLAND GMBH</v>
          </cell>
        </row>
        <row r="161">
          <cell r="B161">
            <v>2</v>
          </cell>
          <cell r="C161">
            <v>29344</v>
          </cell>
          <cell r="D161" t="str">
            <v>Johnson Controls Headliner GmbH</v>
          </cell>
        </row>
        <row r="162">
          <cell r="B162">
            <v>2</v>
          </cell>
          <cell r="C162">
            <v>2979</v>
          </cell>
          <cell r="D162" t="str">
            <v>Lear Corporation</v>
          </cell>
        </row>
        <row r="163">
          <cell r="B163">
            <v>2</v>
          </cell>
          <cell r="C163">
            <v>43249</v>
          </cell>
          <cell r="D163" t="str">
            <v>Magna Systems, S.A.</v>
          </cell>
        </row>
        <row r="164">
          <cell r="B164">
            <v>3</v>
          </cell>
          <cell r="C164">
            <v>13030</v>
          </cell>
          <cell r="D164" t="str">
            <v>Findlay Ind. GmbH</v>
          </cell>
        </row>
        <row r="165">
          <cell r="B165">
            <v>3</v>
          </cell>
          <cell r="C165">
            <v>20328</v>
          </cell>
          <cell r="D165" t="str">
            <v>GRUPO ANTOLIN DEUTSCHLAND GMBH</v>
          </cell>
        </row>
        <row r="166">
          <cell r="B166">
            <v>3</v>
          </cell>
          <cell r="C166">
            <v>29344</v>
          </cell>
          <cell r="D166" t="str">
            <v>Johnson Controls Headliner GmbH</v>
          </cell>
        </row>
        <row r="167">
          <cell r="B167">
            <v>3</v>
          </cell>
          <cell r="C167">
            <v>2979</v>
          </cell>
          <cell r="D167" t="str">
            <v>Lear Corporation</v>
          </cell>
        </row>
        <row r="168">
          <cell r="B168">
            <v>3</v>
          </cell>
          <cell r="C168">
            <v>43249</v>
          </cell>
          <cell r="D168" t="str">
            <v>Magna Systems, S.A.</v>
          </cell>
        </row>
        <row r="169">
          <cell r="B169">
            <v>4</v>
          </cell>
          <cell r="C169">
            <v>13030</v>
          </cell>
          <cell r="D169" t="str">
            <v>Findlay Ind. GmbH</v>
          </cell>
        </row>
        <row r="170">
          <cell r="B170">
            <v>4</v>
          </cell>
          <cell r="C170">
            <v>20328</v>
          </cell>
          <cell r="D170" t="str">
            <v>GRUPO ANTOLIN DEUTSCHLAND GMBH</v>
          </cell>
        </row>
        <row r="171">
          <cell r="B171">
            <v>4</v>
          </cell>
          <cell r="C171">
            <v>29344</v>
          </cell>
          <cell r="D171" t="str">
            <v>Johnson Controls Headliner GmbH</v>
          </cell>
        </row>
        <row r="172">
          <cell r="B172">
            <v>4</v>
          </cell>
          <cell r="C172">
            <v>2979</v>
          </cell>
          <cell r="D172" t="str">
            <v>Lear Corporation</v>
          </cell>
        </row>
        <row r="173">
          <cell r="B173">
            <v>4</v>
          </cell>
          <cell r="C173">
            <v>43249</v>
          </cell>
          <cell r="D173" t="str">
            <v>Magna Systems, S.A.</v>
          </cell>
        </row>
        <row r="179">
          <cell r="B179">
            <v>1</v>
          </cell>
          <cell r="C179">
            <v>2979</v>
          </cell>
          <cell r="D179">
            <v>35</v>
          </cell>
          <cell r="E179">
            <v>38.215303077867503</v>
          </cell>
          <cell r="F179" t="str">
            <v>VW</v>
          </cell>
        </row>
        <row r="180">
          <cell r="B180">
            <v>1</v>
          </cell>
          <cell r="C180">
            <v>13030</v>
          </cell>
          <cell r="D180">
            <v>31.05</v>
          </cell>
          <cell r="E180">
            <v>36.576899632276103</v>
          </cell>
          <cell r="F180" t="str">
            <v>VW</v>
          </cell>
        </row>
        <row r="181">
          <cell r="B181">
            <v>1</v>
          </cell>
          <cell r="C181">
            <v>20328</v>
          </cell>
          <cell r="D181">
            <v>38.479999999999997</v>
          </cell>
          <cell r="E181">
            <v>41.837248343343902</v>
          </cell>
          <cell r="F181" t="str">
            <v>VW</v>
          </cell>
        </row>
        <row r="182">
          <cell r="B182">
            <v>1</v>
          </cell>
          <cell r="C182">
            <v>29344</v>
          </cell>
          <cell r="D182">
            <v>41.77</v>
          </cell>
          <cell r="E182">
            <v>44.775834568573202</v>
          </cell>
          <cell r="F182" t="str">
            <v>VW</v>
          </cell>
        </row>
        <row r="183">
          <cell r="B183">
            <v>1</v>
          </cell>
          <cell r="C183">
            <v>43249</v>
          </cell>
          <cell r="D183">
            <v>51.1</v>
          </cell>
          <cell r="E183">
            <v>58.963275653643301</v>
          </cell>
          <cell r="F183" t="str">
            <v>VW</v>
          </cell>
        </row>
        <row r="184">
          <cell r="B184">
            <v>2</v>
          </cell>
          <cell r="C184">
            <v>2979</v>
          </cell>
          <cell r="D184">
            <v>35</v>
          </cell>
          <cell r="E184">
            <v>38.189748408446597</v>
          </cell>
          <cell r="F184" t="str">
            <v>VW</v>
          </cell>
        </row>
        <row r="185">
          <cell r="B185">
            <v>2</v>
          </cell>
          <cell r="C185">
            <v>13030</v>
          </cell>
          <cell r="D185">
            <v>30.97</v>
          </cell>
          <cell r="E185">
            <v>36.4721093718207</v>
          </cell>
          <cell r="F185" t="str">
            <v>VW</v>
          </cell>
        </row>
        <row r="186">
          <cell r="B186">
            <v>2</v>
          </cell>
          <cell r="C186">
            <v>20328</v>
          </cell>
          <cell r="D186">
            <v>37.979999999999997</v>
          </cell>
          <cell r="E186">
            <v>41.310913862178403</v>
          </cell>
          <cell r="F186" t="str">
            <v>VW</v>
          </cell>
        </row>
        <row r="187">
          <cell r="B187">
            <v>2</v>
          </cell>
          <cell r="C187">
            <v>29344</v>
          </cell>
          <cell r="D187">
            <v>37.6</v>
          </cell>
          <cell r="E187">
            <v>40.590000526222902</v>
          </cell>
          <cell r="F187" t="str">
            <v>VW</v>
          </cell>
        </row>
        <row r="188">
          <cell r="B188">
            <v>2</v>
          </cell>
          <cell r="C188">
            <v>43249</v>
          </cell>
          <cell r="D188">
            <v>51.1</v>
          </cell>
          <cell r="E188">
            <v>58.973284960600999</v>
          </cell>
          <cell r="F188" t="str">
            <v>VW</v>
          </cell>
        </row>
        <row r="189">
          <cell r="B189">
            <v>3</v>
          </cell>
          <cell r="C189">
            <v>2979</v>
          </cell>
          <cell r="D189">
            <v>38.5</v>
          </cell>
          <cell r="E189">
            <v>41.885913883596999</v>
          </cell>
          <cell r="F189" t="str">
            <v>VW</v>
          </cell>
        </row>
        <row r="190">
          <cell r="B190">
            <v>3</v>
          </cell>
          <cell r="C190">
            <v>13030</v>
          </cell>
          <cell r="D190">
            <v>32.659999999999997</v>
          </cell>
          <cell r="E190">
            <v>38.371135142490502</v>
          </cell>
          <cell r="F190" t="str">
            <v>VW</v>
          </cell>
        </row>
        <row r="191">
          <cell r="B191">
            <v>3</v>
          </cell>
          <cell r="C191">
            <v>20328</v>
          </cell>
          <cell r="D191">
            <v>43.48</v>
          </cell>
          <cell r="E191">
            <v>47.0072279071575</v>
          </cell>
          <cell r="F191" t="str">
            <v>VW</v>
          </cell>
        </row>
        <row r="192">
          <cell r="B192">
            <v>3</v>
          </cell>
          <cell r="C192">
            <v>29344</v>
          </cell>
          <cell r="D192">
            <v>44.75</v>
          </cell>
          <cell r="E192">
            <v>47.897788655184399</v>
          </cell>
          <cell r="F192" t="str">
            <v>VW</v>
          </cell>
        </row>
        <row r="193">
          <cell r="B193">
            <v>3</v>
          </cell>
          <cell r="C193">
            <v>43249</v>
          </cell>
          <cell r="D193">
            <v>53.43</v>
          </cell>
          <cell r="E193">
            <v>61.303322188095301</v>
          </cell>
          <cell r="F193" t="str">
            <v>VW</v>
          </cell>
        </row>
        <row r="194">
          <cell r="B194">
            <v>4</v>
          </cell>
          <cell r="C194">
            <v>2979</v>
          </cell>
          <cell r="D194">
            <v>38.5</v>
          </cell>
          <cell r="E194">
            <v>41.805715421144697</v>
          </cell>
          <cell r="F194" t="str">
            <v>VW</v>
          </cell>
        </row>
        <row r="195">
          <cell r="B195">
            <v>4</v>
          </cell>
          <cell r="C195">
            <v>13030</v>
          </cell>
          <cell r="D195">
            <v>32.57</v>
          </cell>
          <cell r="E195">
            <v>38.197487911355402</v>
          </cell>
          <cell r="F195" t="str">
            <v>VW</v>
          </cell>
        </row>
        <row r="196">
          <cell r="B196">
            <v>4</v>
          </cell>
          <cell r="C196">
            <v>20328</v>
          </cell>
          <cell r="D196">
            <v>43.28</v>
          </cell>
          <cell r="E196">
            <v>46.726916220944702</v>
          </cell>
          <cell r="F196" t="str">
            <v>VW</v>
          </cell>
        </row>
        <row r="197">
          <cell r="B197">
            <v>4</v>
          </cell>
          <cell r="C197">
            <v>29344</v>
          </cell>
          <cell r="D197">
            <v>44.75</v>
          </cell>
          <cell r="E197">
            <v>47.837005315337798</v>
          </cell>
          <cell r="F197" t="str">
            <v>VW</v>
          </cell>
        </row>
        <row r="198">
          <cell r="B198">
            <v>4</v>
          </cell>
          <cell r="C198">
            <v>43249</v>
          </cell>
          <cell r="D198">
            <v>53.43</v>
          </cell>
          <cell r="E198">
            <v>61.303265017078999</v>
          </cell>
          <cell r="F198" t="str">
            <v>VW</v>
          </cell>
        </row>
        <row r="204">
          <cell r="B204">
            <v>1</v>
          </cell>
          <cell r="C204">
            <v>1</v>
          </cell>
        </row>
        <row r="205">
          <cell r="B205">
            <v>1</v>
          </cell>
          <cell r="C205">
            <v>2</v>
          </cell>
        </row>
        <row r="206">
          <cell r="B206">
            <v>1</v>
          </cell>
          <cell r="C206">
            <v>1</v>
          </cell>
        </row>
        <row r="207">
          <cell r="B207">
            <v>1</v>
          </cell>
          <cell r="C207">
            <v>2</v>
          </cell>
        </row>
        <row r="208">
          <cell r="B208">
            <v>1</v>
          </cell>
          <cell r="C208">
            <v>1</v>
          </cell>
        </row>
        <row r="209">
          <cell r="B209">
            <v>1</v>
          </cell>
          <cell r="C209">
            <v>2</v>
          </cell>
        </row>
        <row r="210">
          <cell r="B210">
            <v>1</v>
          </cell>
          <cell r="C210">
            <v>1</v>
          </cell>
        </row>
        <row r="211">
          <cell r="B211">
            <v>1</v>
          </cell>
          <cell r="C211">
            <v>2</v>
          </cell>
        </row>
        <row r="212">
          <cell r="B212">
            <v>1</v>
          </cell>
          <cell r="C212">
            <v>1</v>
          </cell>
        </row>
        <row r="213">
          <cell r="B213">
            <v>1</v>
          </cell>
          <cell r="C213">
            <v>2</v>
          </cell>
        </row>
        <row r="214">
          <cell r="B214">
            <v>1</v>
          </cell>
          <cell r="C214">
            <v>1</v>
          </cell>
        </row>
        <row r="215">
          <cell r="B215">
            <v>1</v>
          </cell>
          <cell r="C215">
            <v>2</v>
          </cell>
        </row>
        <row r="216">
          <cell r="B216">
            <v>1</v>
          </cell>
          <cell r="C216">
            <v>1</v>
          </cell>
          <cell r="D216">
            <v>70000</v>
          </cell>
          <cell r="E216">
            <v>90</v>
          </cell>
        </row>
        <row r="217">
          <cell r="B217">
            <v>1</v>
          </cell>
          <cell r="C217">
            <v>2</v>
          </cell>
          <cell r="D217">
            <v>0</v>
          </cell>
          <cell r="E217">
            <v>90</v>
          </cell>
        </row>
        <row r="218">
          <cell r="B218">
            <v>1</v>
          </cell>
          <cell r="C218">
            <v>1</v>
          </cell>
        </row>
        <row r="219">
          <cell r="B219">
            <v>1</v>
          </cell>
          <cell r="C219">
            <v>2</v>
          </cell>
        </row>
        <row r="220">
          <cell r="B220">
            <v>1</v>
          </cell>
          <cell r="C220">
            <v>1</v>
          </cell>
        </row>
        <row r="221">
          <cell r="B221">
            <v>1</v>
          </cell>
          <cell r="C221">
            <v>2</v>
          </cell>
        </row>
        <row r="222">
          <cell r="B222">
            <v>1</v>
          </cell>
          <cell r="C222">
            <v>1</v>
          </cell>
        </row>
        <row r="223">
          <cell r="B223">
            <v>1</v>
          </cell>
          <cell r="C223">
            <v>2</v>
          </cell>
        </row>
        <row r="224">
          <cell r="B224">
            <v>1</v>
          </cell>
          <cell r="C224">
            <v>1</v>
          </cell>
        </row>
        <row r="225">
          <cell r="B225">
            <v>1</v>
          </cell>
          <cell r="C225">
            <v>2</v>
          </cell>
        </row>
        <row r="226">
          <cell r="B226">
            <v>1</v>
          </cell>
          <cell r="C226">
            <v>1</v>
          </cell>
          <cell r="D226">
            <v>25000</v>
          </cell>
          <cell r="E226">
            <v>2600</v>
          </cell>
        </row>
        <row r="227">
          <cell r="B227">
            <v>1</v>
          </cell>
          <cell r="C227">
            <v>2</v>
          </cell>
          <cell r="D227">
            <v>205000</v>
          </cell>
          <cell r="E227">
            <v>2600</v>
          </cell>
        </row>
        <row r="228">
          <cell r="B228">
            <v>1</v>
          </cell>
          <cell r="C228">
            <v>1</v>
          </cell>
        </row>
        <row r="229">
          <cell r="B229">
            <v>1</v>
          </cell>
          <cell r="C229">
            <v>2</v>
          </cell>
        </row>
        <row r="230">
          <cell r="B230">
            <v>1</v>
          </cell>
          <cell r="C230">
            <v>1</v>
          </cell>
        </row>
        <row r="231">
          <cell r="B231">
            <v>1</v>
          </cell>
          <cell r="C231">
            <v>2</v>
          </cell>
        </row>
        <row r="232">
          <cell r="B232">
            <v>1</v>
          </cell>
          <cell r="C232">
            <v>1</v>
          </cell>
        </row>
        <row r="233">
          <cell r="B233">
            <v>1</v>
          </cell>
          <cell r="C233">
            <v>2</v>
          </cell>
        </row>
        <row r="234">
          <cell r="B234">
            <v>1</v>
          </cell>
          <cell r="C234">
            <v>1</v>
          </cell>
        </row>
        <row r="235">
          <cell r="B235">
            <v>1</v>
          </cell>
          <cell r="C235">
            <v>2</v>
          </cell>
        </row>
        <row r="236">
          <cell r="B236">
            <v>1</v>
          </cell>
          <cell r="C236">
            <v>1</v>
          </cell>
          <cell r="D236">
            <v>260000</v>
          </cell>
          <cell r="E236">
            <v>38.479999999999997</v>
          </cell>
        </row>
        <row r="237">
          <cell r="B237">
            <v>1</v>
          </cell>
          <cell r="C237">
            <v>2</v>
          </cell>
          <cell r="D237">
            <v>0</v>
          </cell>
          <cell r="E237">
            <v>38.479999999999997</v>
          </cell>
        </row>
        <row r="238">
          <cell r="B238">
            <v>1</v>
          </cell>
          <cell r="C238">
            <v>1</v>
          </cell>
        </row>
        <row r="239">
          <cell r="B239">
            <v>1</v>
          </cell>
          <cell r="C239">
            <v>2</v>
          </cell>
        </row>
        <row r="240">
          <cell r="B240">
            <v>1</v>
          </cell>
          <cell r="C240">
            <v>1</v>
          </cell>
        </row>
        <row r="241">
          <cell r="B241">
            <v>1</v>
          </cell>
          <cell r="C241">
            <v>2</v>
          </cell>
        </row>
        <row r="242">
          <cell r="B242">
            <v>1</v>
          </cell>
          <cell r="C242">
            <v>1</v>
          </cell>
        </row>
        <row r="243">
          <cell r="B243">
            <v>1</v>
          </cell>
          <cell r="C243">
            <v>2</v>
          </cell>
        </row>
        <row r="244">
          <cell r="B244">
            <v>1</v>
          </cell>
          <cell r="C244">
            <v>1</v>
          </cell>
        </row>
        <row r="245">
          <cell r="B245">
            <v>1</v>
          </cell>
          <cell r="C245">
            <v>2</v>
          </cell>
        </row>
        <row r="246">
          <cell r="B246">
            <v>1</v>
          </cell>
          <cell r="C246">
            <v>1</v>
          </cell>
        </row>
        <row r="247">
          <cell r="B247">
            <v>1</v>
          </cell>
          <cell r="C247">
            <v>2</v>
          </cell>
        </row>
        <row r="248">
          <cell r="B248">
            <v>1</v>
          </cell>
          <cell r="C248">
            <v>1</v>
          </cell>
        </row>
        <row r="249">
          <cell r="B249">
            <v>1</v>
          </cell>
          <cell r="C249">
            <v>2</v>
          </cell>
        </row>
        <row r="250">
          <cell r="B250">
            <v>1</v>
          </cell>
          <cell r="C250">
            <v>1</v>
          </cell>
        </row>
        <row r="251">
          <cell r="B251">
            <v>1</v>
          </cell>
          <cell r="C251">
            <v>2</v>
          </cell>
        </row>
        <row r="252">
          <cell r="B252">
            <v>1</v>
          </cell>
          <cell r="C252">
            <v>1</v>
          </cell>
        </row>
        <row r="253">
          <cell r="B253">
            <v>1</v>
          </cell>
          <cell r="C253">
            <v>2</v>
          </cell>
        </row>
        <row r="254">
          <cell r="B254">
            <v>1</v>
          </cell>
          <cell r="C254">
            <v>1</v>
          </cell>
          <cell r="D254">
            <v>303333</v>
          </cell>
          <cell r="E254">
            <v>1961</v>
          </cell>
        </row>
        <row r="255">
          <cell r="B255">
            <v>1</v>
          </cell>
          <cell r="C255">
            <v>2</v>
          </cell>
          <cell r="D255">
            <v>0</v>
          </cell>
          <cell r="E255">
            <v>1961</v>
          </cell>
        </row>
        <row r="256">
          <cell r="B256">
            <v>1</v>
          </cell>
          <cell r="C256">
            <v>1</v>
          </cell>
        </row>
        <row r="257">
          <cell r="B257">
            <v>1</v>
          </cell>
          <cell r="C257">
            <v>2</v>
          </cell>
        </row>
        <row r="258">
          <cell r="B258">
            <v>1</v>
          </cell>
          <cell r="C258">
            <v>1</v>
          </cell>
          <cell r="D258">
            <v>79400</v>
          </cell>
          <cell r="E258">
            <v>1460</v>
          </cell>
        </row>
        <row r="259">
          <cell r="B259">
            <v>1</v>
          </cell>
          <cell r="C259">
            <v>2</v>
          </cell>
          <cell r="D259">
            <v>0</v>
          </cell>
          <cell r="E259">
            <v>1460</v>
          </cell>
        </row>
        <row r="260">
          <cell r="B260">
            <v>2</v>
          </cell>
          <cell r="C260">
            <v>1</v>
          </cell>
        </row>
        <row r="261">
          <cell r="B261">
            <v>2</v>
          </cell>
          <cell r="C261">
            <v>2</v>
          </cell>
        </row>
        <row r="262">
          <cell r="B262">
            <v>2</v>
          </cell>
          <cell r="C262">
            <v>1</v>
          </cell>
        </row>
        <row r="263">
          <cell r="B263">
            <v>2</v>
          </cell>
          <cell r="C263">
            <v>2</v>
          </cell>
        </row>
        <row r="264">
          <cell r="B264">
            <v>2</v>
          </cell>
          <cell r="C264">
            <v>1</v>
          </cell>
        </row>
        <row r="265">
          <cell r="B265">
            <v>2</v>
          </cell>
          <cell r="C265">
            <v>2</v>
          </cell>
        </row>
        <row r="266">
          <cell r="B266">
            <v>2</v>
          </cell>
          <cell r="C266">
            <v>1</v>
          </cell>
        </row>
        <row r="267">
          <cell r="B267">
            <v>2</v>
          </cell>
          <cell r="C267">
            <v>2</v>
          </cell>
        </row>
        <row r="268">
          <cell r="B268">
            <v>2</v>
          </cell>
          <cell r="C268">
            <v>1</v>
          </cell>
        </row>
        <row r="269">
          <cell r="B269">
            <v>2</v>
          </cell>
          <cell r="C269">
            <v>2</v>
          </cell>
        </row>
        <row r="270">
          <cell r="B270">
            <v>2</v>
          </cell>
          <cell r="C270">
            <v>1</v>
          </cell>
        </row>
        <row r="271">
          <cell r="B271">
            <v>2</v>
          </cell>
          <cell r="C271">
            <v>2</v>
          </cell>
        </row>
        <row r="272">
          <cell r="B272">
            <v>2</v>
          </cell>
          <cell r="C272">
            <v>1</v>
          </cell>
          <cell r="D272">
            <v>70000</v>
          </cell>
          <cell r="E272">
            <v>90</v>
          </cell>
        </row>
        <row r="273">
          <cell r="B273">
            <v>2</v>
          </cell>
          <cell r="C273">
            <v>2</v>
          </cell>
          <cell r="D273">
            <v>0</v>
          </cell>
          <cell r="E273">
            <v>90</v>
          </cell>
        </row>
        <row r="274">
          <cell r="B274">
            <v>2</v>
          </cell>
          <cell r="C274">
            <v>1</v>
          </cell>
        </row>
        <row r="275">
          <cell r="B275">
            <v>2</v>
          </cell>
          <cell r="C275">
            <v>2</v>
          </cell>
        </row>
        <row r="276">
          <cell r="B276">
            <v>2</v>
          </cell>
          <cell r="C276">
            <v>1</v>
          </cell>
        </row>
        <row r="277">
          <cell r="B277">
            <v>2</v>
          </cell>
          <cell r="C277">
            <v>2</v>
          </cell>
        </row>
        <row r="278">
          <cell r="B278">
            <v>2</v>
          </cell>
          <cell r="C278">
            <v>1</v>
          </cell>
        </row>
        <row r="279">
          <cell r="B279">
            <v>2</v>
          </cell>
          <cell r="C279">
            <v>2</v>
          </cell>
        </row>
        <row r="280">
          <cell r="B280">
            <v>2</v>
          </cell>
          <cell r="C280">
            <v>1</v>
          </cell>
        </row>
        <row r="281">
          <cell r="B281">
            <v>2</v>
          </cell>
          <cell r="C281">
            <v>2</v>
          </cell>
        </row>
        <row r="282">
          <cell r="B282">
            <v>2</v>
          </cell>
          <cell r="C282">
            <v>1</v>
          </cell>
          <cell r="D282">
            <v>25000</v>
          </cell>
          <cell r="E282">
            <v>2600</v>
          </cell>
        </row>
        <row r="283">
          <cell r="B283">
            <v>2</v>
          </cell>
          <cell r="C283">
            <v>2</v>
          </cell>
          <cell r="D283">
            <v>170000</v>
          </cell>
          <cell r="E283">
            <v>250</v>
          </cell>
        </row>
        <row r="284">
          <cell r="B284">
            <v>2</v>
          </cell>
          <cell r="C284">
            <v>1</v>
          </cell>
        </row>
        <row r="285">
          <cell r="B285">
            <v>2</v>
          </cell>
          <cell r="C285">
            <v>2</v>
          </cell>
        </row>
        <row r="286">
          <cell r="B286">
            <v>2</v>
          </cell>
          <cell r="C286">
            <v>1</v>
          </cell>
        </row>
        <row r="287">
          <cell r="B287">
            <v>2</v>
          </cell>
          <cell r="C287">
            <v>2</v>
          </cell>
        </row>
        <row r="288">
          <cell r="B288">
            <v>2</v>
          </cell>
          <cell r="C288">
            <v>1</v>
          </cell>
        </row>
        <row r="289">
          <cell r="B289">
            <v>2</v>
          </cell>
          <cell r="C289">
            <v>2</v>
          </cell>
        </row>
        <row r="290">
          <cell r="B290">
            <v>2</v>
          </cell>
          <cell r="C290">
            <v>1</v>
          </cell>
        </row>
        <row r="291">
          <cell r="B291">
            <v>2</v>
          </cell>
          <cell r="C291">
            <v>2</v>
          </cell>
        </row>
        <row r="292">
          <cell r="B292">
            <v>2</v>
          </cell>
          <cell r="C292">
            <v>1</v>
          </cell>
          <cell r="D292">
            <v>260000</v>
          </cell>
          <cell r="E292">
            <v>37.979999999999997</v>
          </cell>
        </row>
        <row r="293">
          <cell r="B293">
            <v>2</v>
          </cell>
          <cell r="C293">
            <v>2</v>
          </cell>
          <cell r="D293">
            <v>0</v>
          </cell>
          <cell r="E293">
            <v>37.979999999999997</v>
          </cell>
        </row>
        <row r="294">
          <cell r="B294">
            <v>2</v>
          </cell>
          <cell r="C294">
            <v>1</v>
          </cell>
        </row>
        <row r="295">
          <cell r="B295">
            <v>2</v>
          </cell>
          <cell r="C295">
            <v>2</v>
          </cell>
        </row>
        <row r="296">
          <cell r="B296">
            <v>2</v>
          </cell>
          <cell r="C296">
            <v>1</v>
          </cell>
        </row>
        <row r="297">
          <cell r="B297">
            <v>2</v>
          </cell>
          <cell r="C297">
            <v>2</v>
          </cell>
        </row>
        <row r="298">
          <cell r="B298">
            <v>2</v>
          </cell>
          <cell r="C298">
            <v>1</v>
          </cell>
        </row>
        <row r="299">
          <cell r="B299">
            <v>2</v>
          </cell>
          <cell r="C299">
            <v>2</v>
          </cell>
        </row>
        <row r="300">
          <cell r="B300">
            <v>2</v>
          </cell>
          <cell r="C300">
            <v>1</v>
          </cell>
        </row>
        <row r="301">
          <cell r="B301">
            <v>2</v>
          </cell>
          <cell r="C301">
            <v>2</v>
          </cell>
        </row>
        <row r="302">
          <cell r="B302">
            <v>2</v>
          </cell>
          <cell r="C302">
            <v>1</v>
          </cell>
        </row>
        <row r="303">
          <cell r="B303">
            <v>2</v>
          </cell>
          <cell r="C303">
            <v>2</v>
          </cell>
        </row>
        <row r="304">
          <cell r="B304">
            <v>2</v>
          </cell>
          <cell r="C304">
            <v>1</v>
          </cell>
        </row>
        <row r="305">
          <cell r="B305">
            <v>2</v>
          </cell>
          <cell r="C305">
            <v>2</v>
          </cell>
        </row>
        <row r="306">
          <cell r="B306">
            <v>2</v>
          </cell>
          <cell r="C306">
            <v>1</v>
          </cell>
        </row>
        <row r="307">
          <cell r="B307">
            <v>2</v>
          </cell>
          <cell r="C307">
            <v>2</v>
          </cell>
        </row>
        <row r="308">
          <cell r="B308">
            <v>2</v>
          </cell>
          <cell r="C308">
            <v>1</v>
          </cell>
        </row>
        <row r="309">
          <cell r="B309">
            <v>2</v>
          </cell>
          <cell r="C309">
            <v>2</v>
          </cell>
        </row>
        <row r="310">
          <cell r="B310">
            <v>2</v>
          </cell>
          <cell r="C310">
            <v>1</v>
          </cell>
          <cell r="D310">
            <v>325000</v>
          </cell>
          <cell r="E310">
            <v>961.54</v>
          </cell>
        </row>
        <row r="311">
          <cell r="B311">
            <v>2</v>
          </cell>
          <cell r="C311">
            <v>2</v>
          </cell>
          <cell r="D311">
            <v>0</v>
          </cell>
          <cell r="E311">
            <v>961.54</v>
          </cell>
        </row>
        <row r="312">
          <cell r="B312">
            <v>2</v>
          </cell>
          <cell r="C312">
            <v>1</v>
          </cell>
        </row>
        <row r="313">
          <cell r="B313">
            <v>2</v>
          </cell>
          <cell r="C313">
            <v>2</v>
          </cell>
        </row>
        <row r="314">
          <cell r="B314">
            <v>2</v>
          </cell>
          <cell r="C314">
            <v>1</v>
          </cell>
          <cell r="D314">
            <v>79400</v>
          </cell>
          <cell r="E314">
            <v>716</v>
          </cell>
        </row>
        <row r="315">
          <cell r="B315">
            <v>2</v>
          </cell>
          <cell r="C315">
            <v>2</v>
          </cell>
          <cell r="D315">
            <v>0</v>
          </cell>
          <cell r="E315">
            <v>716</v>
          </cell>
        </row>
        <row r="316">
          <cell r="B316">
            <v>3</v>
          </cell>
          <cell r="C316">
            <v>1</v>
          </cell>
        </row>
        <row r="317">
          <cell r="B317">
            <v>3</v>
          </cell>
          <cell r="C317">
            <v>2</v>
          </cell>
        </row>
        <row r="318">
          <cell r="B318">
            <v>3</v>
          </cell>
          <cell r="C318">
            <v>1</v>
          </cell>
        </row>
        <row r="319">
          <cell r="B319">
            <v>3</v>
          </cell>
          <cell r="C319">
            <v>2</v>
          </cell>
        </row>
        <row r="320">
          <cell r="B320">
            <v>3</v>
          </cell>
          <cell r="C320">
            <v>1</v>
          </cell>
        </row>
        <row r="321">
          <cell r="B321">
            <v>3</v>
          </cell>
          <cell r="C321">
            <v>2</v>
          </cell>
        </row>
        <row r="322">
          <cell r="B322">
            <v>3</v>
          </cell>
          <cell r="C322">
            <v>1</v>
          </cell>
        </row>
        <row r="323">
          <cell r="B323">
            <v>3</v>
          </cell>
          <cell r="C323">
            <v>2</v>
          </cell>
        </row>
        <row r="324">
          <cell r="B324">
            <v>3</v>
          </cell>
          <cell r="C324">
            <v>1</v>
          </cell>
        </row>
        <row r="325">
          <cell r="B325">
            <v>3</v>
          </cell>
          <cell r="C325">
            <v>2</v>
          </cell>
        </row>
        <row r="326">
          <cell r="B326">
            <v>3</v>
          </cell>
          <cell r="C326">
            <v>1</v>
          </cell>
        </row>
        <row r="327">
          <cell r="B327">
            <v>3</v>
          </cell>
          <cell r="C327">
            <v>2</v>
          </cell>
        </row>
        <row r="328">
          <cell r="B328">
            <v>3</v>
          </cell>
          <cell r="C328">
            <v>1</v>
          </cell>
          <cell r="D328">
            <v>70000</v>
          </cell>
          <cell r="E328">
            <v>180</v>
          </cell>
        </row>
        <row r="329">
          <cell r="B329">
            <v>3</v>
          </cell>
          <cell r="C329">
            <v>2</v>
          </cell>
          <cell r="D329">
            <v>0</v>
          </cell>
          <cell r="E329">
            <v>180</v>
          </cell>
        </row>
        <row r="330">
          <cell r="B330">
            <v>3</v>
          </cell>
          <cell r="C330">
            <v>1</v>
          </cell>
        </row>
        <row r="331">
          <cell r="B331">
            <v>3</v>
          </cell>
          <cell r="C331">
            <v>2</v>
          </cell>
        </row>
        <row r="332">
          <cell r="B332">
            <v>3</v>
          </cell>
          <cell r="C332">
            <v>1</v>
          </cell>
        </row>
        <row r="333">
          <cell r="B333">
            <v>3</v>
          </cell>
          <cell r="C333">
            <v>2</v>
          </cell>
        </row>
        <row r="334">
          <cell r="B334">
            <v>3</v>
          </cell>
          <cell r="C334">
            <v>1</v>
          </cell>
        </row>
        <row r="335">
          <cell r="B335">
            <v>3</v>
          </cell>
          <cell r="C335">
            <v>2</v>
          </cell>
        </row>
        <row r="336">
          <cell r="B336">
            <v>3</v>
          </cell>
          <cell r="C336">
            <v>1</v>
          </cell>
        </row>
        <row r="337">
          <cell r="B337">
            <v>3</v>
          </cell>
          <cell r="C337">
            <v>2</v>
          </cell>
        </row>
        <row r="338">
          <cell r="B338">
            <v>3</v>
          </cell>
          <cell r="C338">
            <v>1</v>
          </cell>
          <cell r="D338">
            <v>28000</v>
          </cell>
          <cell r="E338">
            <v>2600</v>
          </cell>
        </row>
        <row r="339">
          <cell r="B339">
            <v>3</v>
          </cell>
          <cell r="C339">
            <v>2</v>
          </cell>
          <cell r="D339">
            <v>170500</v>
          </cell>
          <cell r="E339">
            <v>250</v>
          </cell>
        </row>
        <row r="340">
          <cell r="B340">
            <v>3</v>
          </cell>
          <cell r="C340">
            <v>1</v>
          </cell>
        </row>
        <row r="341">
          <cell r="B341">
            <v>3</v>
          </cell>
          <cell r="C341">
            <v>2</v>
          </cell>
        </row>
        <row r="342">
          <cell r="B342">
            <v>3</v>
          </cell>
          <cell r="C342">
            <v>1</v>
          </cell>
        </row>
        <row r="343">
          <cell r="B343">
            <v>3</v>
          </cell>
          <cell r="C343">
            <v>2</v>
          </cell>
        </row>
        <row r="344">
          <cell r="B344">
            <v>3</v>
          </cell>
          <cell r="C344">
            <v>1</v>
          </cell>
        </row>
        <row r="345">
          <cell r="B345">
            <v>3</v>
          </cell>
          <cell r="C345">
            <v>2</v>
          </cell>
        </row>
        <row r="346">
          <cell r="B346">
            <v>3</v>
          </cell>
          <cell r="C346">
            <v>1</v>
          </cell>
        </row>
        <row r="347">
          <cell r="B347">
            <v>3</v>
          </cell>
          <cell r="C347">
            <v>2</v>
          </cell>
        </row>
        <row r="348">
          <cell r="B348">
            <v>3</v>
          </cell>
          <cell r="C348">
            <v>1</v>
          </cell>
          <cell r="D348">
            <v>260000</v>
          </cell>
          <cell r="E348">
            <v>43.48</v>
          </cell>
        </row>
        <row r="349">
          <cell r="B349">
            <v>3</v>
          </cell>
          <cell r="C349">
            <v>2</v>
          </cell>
          <cell r="D349">
            <v>0</v>
          </cell>
          <cell r="E349">
            <v>43.48</v>
          </cell>
        </row>
        <row r="350">
          <cell r="B350">
            <v>3</v>
          </cell>
          <cell r="C350">
            <v>1</v>
          </cell>
        </row>
        <row r="351">
          <cell r="B351">
            <v>3</v>
          </cell>
          <cell r="C351">
            <v>2</v>
          </cell>
        </row>
        <row r="352">
          <cell r="B352">
            <v>3</v>
          </cell>
          <cell r="C352">
            <v>1</v>
          </cell>
        </row>
        <row r="353">
          <cell r="B353">
            <v>3</v>
          </cell>
          <cell r="C353">
            <v>2</v>
          </cell>
        </row>
        <row r="354">
          <cell r="B354">
            <v>3</v>
          </cell>
          <cell r="C354">
            <v>1</v>
          </cell>
        </row>
        <row r="355">
          <cell r="B355">
            <v>3</v>
          </cell>
          <cell r="C355">
            <v>2</v>
          </cell>
        </row>
        <row r="356">
          <cell r="B356">
            <v>3</v>
          </cell>
          <cell r="C356">
            <v>1</v>
          </cell>
        </row>
        <row r="357">
          <cell r="B357">
            <v>3</v>
          </cell>
          <cell r="C357">
            <v>2</v>
          </cell>
        </row>
        <row r="358">
          <cell r="B358">
            <v>3</v>
          </cell>
          <cell r="C358">
            <v>1</v>
          </cell>
        </row>
        <row r="359">
          <cell r="B359">
            <v>3</v>
          </cell>
          <cell r="C359">
            <v>2</v>
          </cell>
        </row>
        <row r="360">
          <cell r="B360">
            <v>3</v>
          </cell>
          <cell r="C360">
            <v>1</v>
          </cell>
        </row>
        <row r="361">
          <cell r="B361">
            <v>3</v>
          </cell>
          <cell r="C361">
            <v>2</v>
          </cell>
        </row>
        <row r="362">
          <cell r="B362">
            <v>3</v>
          </cell>
          <cell r="C362">
            <v>1</v>
          </cell>
        </row>
        <row r="363">
          <cell r="B363">
            <v>3</v>
          </cell>
          <cell r="C363">
            <v>2</v>
          </cell>
        </row>
        <row r="364">
          <cell r="B364">
            <v>3</v>
          </cell>
          <cell r="C364">
            <v>1</v>
          </cell>
        </row>
        <row r="365">
          <cell r="B365">
            <v>3</v>
          </cell>
          <cell r="C365">
            <v>2</v>
          </cell>
        </row>
        <row r="366">
          <cell r="B366">
            <v>3</v>
          </cell>
          <cell r="C366">
            <v>1</v>
          </cell>
          <cell r="D366">
            <v>303333</v>
          </cell>
          <cell r="E366">
            <v>1428.57</v>
          </cell>
        </row>
        <row r="367">
          <cell r="B367">
            <v>3</v>
          </cell>
          <cell r="C367">
            <v>2</v>
          </cell>
          <cell r="D367">
            <v>0</v>
          </cell>
          <cell r="E367">
            <v>1428.57</v>
          </cell>
        </row>
        <row r="368">
          <cell r="B368">
            <v>3</v>
          </cell>
          <cell r="C368">
            <v>1</v>
          </cell>
        </row>
        <row r="369">
          <cell r="B369">
            <v>3</v>
          </cell>
          <cell r="C369">
            <v>2</v>
          </cell>
        </row>
        <row r="370">
          <cell r="B370">
            <v>3</v>
          </cell>
          <cell r="C370">
            <v>1</v>
          </cell>
          <cell r="D370">
            <v>79400</v>
          </cell>
          <cell r="E370">
            <v>1064</v>
          </cell>
        </row>
        <row r="371">
          <cell r="B371">
            <v>3</v>
          </cell>
          <cell r="C371">
            <v>2</v>
          </cell>
          <cell r="D371">
            <v>0</v>
          </cell>
          <cell r="E371">
            <v>1064</v>
          </cell>
        </row>
        <row r="372">
          <cell r="B372">
            <v>4</v>
          </cell>
          <cell r="C372">
            <v>1</v>
          </cell>
        </row>
        <row r="373">
          <cell r="B373">
            <v>4</v>
          </cell>
          <cell r="C373">
            <v>2</v>
          </cell>
        </row>
        <row r="374">
          <cell r="B374">
            <v>4</v>
          </cell>
          <cell r="C374">
            <v>1</v>
          </cell>
        </row>
        <row r="375">
          <cell r="B375">
            <v>4</v>
          </cell>
          <cell r="C375">
            <v>2</v>
          </cell>
        </row>
        <row r="376">
          <cell r="B376">
            <v>4</v>
          </cell>
          <cell r="C376">
            <v>1</v>
          </cell>
        </row>
        <row r="377">
          <cell r="B377">
            <v>4</v>
          </cell>
          <cell r="C377">
            <v>2</v>
          </cell>
        </row>
        <row r="378">
          <cell r="B378">
            <v>4</v>
          </cell>
          <cell r="C378">
            <v>1</v>
          </cell>
        </row>
        <row r="379">
          <cell r="B379">
            <v>4</v>
          </cell>
          <cell r="C379">
            <v>2</v>
          </cell>
        </row>
        <row r="380">
          <cell r="B380">
            <v>4</v>
          </cell>
          <cell r="C380">
            <v>1</v>
          </cell>
        </row>
        <row r="381">
          <cell r="B381">
            <v>4</v>
          </cell>
          <cell r="C381">
            <v>2</v>
          </cell>
        </row>
        <row r="382">
          <cell r="B382">
            <v>4</v>
          </cell>
          <cell r="C382">
            <v>1</v>
          </cell>
        </row>
        <row r="383">
          <cell r="B383">
            <v>4</v>
          </cell>
          <cell r="C383">
            <v>2</v>
          </cell>
        </row>
        <row r="384">
          <cell r="B384">
            <v>4</v>
          </cell>
          <cell r="C384">
            <v>1</v>
          </cell>
          <cell r="D384">
            <v>70000</v>
          </cell>
          <cell r="E384">
            <v>180</v>
          </cell>
        </row>
        <row r="385">
          <cell r="B385">
            <v>4</v>
          </cell>
          <cell r="C385">
            <v>2</v>
          </cell>
          <cell r="D385">
            <v>0</v>
          </cell>
          <cell r="E385">
            <v>180</v>
          </cell>
        </row>
        <row r="386">
          <cell r="B386">
            <v>4</v>
          </cell>
          <cell r="C386">
            <v>1</v>
          </cell>
        </row>
        <row r="387">
          <cell r="B387">
            <v>4</v>
          </cell>
          <cell r="C387">
            <v>2</v>
          </cell>
        </row>
        <row r="388">
          <cell r="B388">
            <v>4</v>
          </cell>
          <cell r="C388">
            <v>1</v>
          </cell>
        </row>
        <row r="389">
          <cell r="B389">
            <v>4</v>
          </cell>
          <cell r="C389">
            <v>2</v>
          </cell>
        </row>
        <row r="390">
          <cell r="B390">
            <v>4</v>
          </cell>
          <cell r="C390">
            <v>1</v>
          </cell>
        </row>
        <row r="391">
          <cell r="B391">
            <v>4</v>
          </cell>
          <cell r="C391">
            <v>2</v>
          </cell>
        </row>
        <row r="392">
          <cell r="B392">
            <v>4</v>
          </cell>
          <cell r="C392">
            <v>1</v>
          </cell>
        </row>
        <row r="393">
          <cell r="B393">
            <v>4</v>
          </cell>
          <cell r="C393">
            <v>2</v>
          </cell>
        </row>
        <row r="394">
          <cell r="B394">
            <v>4</v>
          </cell>
          <cell r="C394">
            <v>1</v>
          </cell>
          <cell r="D394">
            <v>28000</v>
          </cell>
          <cell r="E394">
            <v>2600</v>
          </cell>
        </row>
        <row r="395">
          <cell r="B395">
            <v>4</v>
          </cell>
          <cell r="C395">
            <v>2</v>
          </cell>
          <cell r="D395">
            <v>170500</v>
          </cell>
          <cell r="E395">
            <v>270</v>
          </cell>
        </row>
        <row r="396">
          <cell r="B396">
            <v>4</v>
          </cell>
          <cell r="C396">
            <v>1</v>
          </cell>
        </row>
        <row r="397">
          <cell r="B397">
            <v>4</v>
          </cell>
          <cell r="C397">
            <v>2</v>
          </cell>
        </row>
        <row r="398">
          <cell r="B398">
            <v>4</v>
          </cell>
          <cell r="C398">
            <v>1</v>
          </cell>
        </row>
        <row r="399">
          <cell r="B399">
            <v>4</v>
          </cell>
          <cell r="C399">
            <v>2</v>
          </cell>
        </row>
        <row r="400">
          <cell r="B400">
            <v>4</v>
          </cell>
          <cell r="C400">
            <v>1</v>
          </cell>
        </row>
        <row r="401">
          <cell r="B401">
            <v>4</v>
          </cell>
          <cell r="C401">
            <v>2</v>
          </cell>
        </row>
        <row r="402">
          <cell r="B402">
            <v>4</v>
          </cell>
          <cell r="C402">
            <v>1</v>
          </cell>
        </row>
        <row r="403">
          <cell r="B403">
            <v>4</v>
          </cell>
          <cell r="C403">
            <v>2</v>
          </cell>
        </row>
        <row r="404">
          <cell r="B404">
            <v>4</v>
          </cell>
          <cell r="C404">
            <v>1</v>
          </cell>
          <cell r="D404">
            <v>260000</v>
          </cell>
          <cell r="E404">
            <v>43.28</v>
          </cell>
        </row>
        <row r="405">
          <cell r="B405">
            <v>4</v>
          </cell>
          <cell r="C405">
            <v>2</v>
          </cell>
          <cell r="D405">
            <v>0</v>
          </cell>
          <cell r="E405">
            <v>43.28</v>
          </cell>
        </row>
        <row r="406">
          <cell r="B406">
            <v>4</v>
          </cell>
          <cell r="C406">
            <v>1</v>
          </cell>
        </row>
        <row r="407">
          <cell r="B407">
            <v>4</v>
          </cell>
          <cell r="C407">
            <v>2</v>
          </cell>
        </row>
        <row r="408">
          <cell r="B408">
            <v>4</v>
          </cell>
          <cell r="C408">
            <v>1</v>
          </cell>
        </row>
        <row r="409">
          <cell r="B409">
            <v>4</v>
          </cell>
          <cell r="C409">
            <v>2</v>
          </cell>
        </row>
        <row r="410">
          <cell r="B410">
            <v>4</v>
          </cell>
          <cell r="C410">
            <v>1</v>
          </cell>
        </row>
        <row r="411">
          <cell r="B411">
            <v>4</v>
          </cell>
          <cell r="C411">
            <v>2</v>
          </cell>
        </row>
        <row r="412">
          <cell r="B412">
            <v>4</v>
          </cell>
          <cell r="C412">
            <v>1</v>
          </cell>
        </row>
        <row r="413">
          <cell r="B413">
            <v>4</v>
          </cell>
          <cell r="C413">
            <v>2</v>
          </cell>
        </row>
        <row r="414">
          <cell r="B414">
            <v>4</v>
          </cell>
          <cell r="C414">
            <v>1</v>
          </cell>
        </row>
        <row r="415">
          <cell r="B415">
            <v>4</v>
          </cell>
          <cell r="C415">
            <v>2</v>
          </cell>
        </row>
        <row r="416">
          <cell r="B416">
            <v>4</v>
          </cell>
          <cell r="C416">
            <v>1</v>
          </cell>
        </row>
        <row r="417">
          <cell r="B417">
            <v>4</v>
          </cell>
          <cell r="C417">
            <v>2</v>
          </cell>
        </row>
        <row r="418">
          <cell r="B418">
            <v>4</v>
          </cell>
          <cell r="C418">
            <v>1</v>
          </cell>
        </row>
        <row r="419">
          <cell r="B419">
            <v>4</v>
          </cell>
          <cell r="C419">
            <v>2</v>
          </cell>
        </row>
        <row r="420">
          <cell r="B420">
            <v>4</v>
          </cell>
          <cell r="C420">
            <v>1</v>
          </cell>
        </row>
        <row r="421">
          <cell r="B421">
            <v>4</v>
          </cell>
          <cell r="C421">
            <v>2</v>
          </cell>
        </row>
        <row r="422">
          <cell r="B422">
            <v>4</v>
          </cell>
          <cell r="C422">
            <v>1</v>
          </cell>
          <cell r="D422">
            <v>303333</v>
          </cell>
          <cell r="E422">
            <v>662.25</v>
          </cell>
        </row>
        <row r="423">
          <cell r="B423">
            <v>4</v>
          </cell>
          <cell r="C423">
            <v>2</v>
          </cell>
          <cell r="D423">
            <v>0</v>
          </cell>
          <cell r="E423">
            <v>662.25</v>
          </cell>
        </row>
        <row r="424">
          <cell r="B424">
            <v>4</v>
          </cell>
          <cell r="C424">
            <v>1</v>
          </cell>
        </row>
        <row r="425">
          <cell r="B425">
            <v>4</v>
          </cell>
          <cell r="C425">
            <v>2</v>
          </cell>
        </row>
        <row r="426">
          <cell r="B426">
            <v>4</v>
          </cell>
          <cell r="C426">
            <v>1</v>
          </cell>
          <cell r="D426">
            <v>79400</v>
          </cell>
          <cell r="E426">
            <v>493</v>
          </cell>
        </row>
        <row r="427">
          <cell r="B427">
            <v>4</v>
          </cell>
          <cell r="C427">
            <v>2</v>
          </cell>
          <cell r="D427">
            <v>0</v>
          </cell>
          <cell r="E427">
            <v>493</v>
          </cell>
        </row>
        <row r="433">
          <cell r="B433">
            <v>1</v>
          </cell>
          <cell r="C433">
            <v>1</v>
          </cell>
          <cell r="D433">
            <v>10</v>
          </cell>
        </row>
        <row r="434">
          <cell r="B434">
            <v>1</v>
          </cell>
          <cell r="C434">
            <v>2</v>
          </cell>
          <cell r="D434">
            <v>41</v>
          </cell>
        </row>
        <row r="435">
          <cell r="B435">
            <v>2</v>
          </cell>
          <cell r="C435">
            <v>1</v>
          </cell>
          <cell r="D435">
            <v>15</v>
          </cell>
        </row>
        <row r="436">
          <cell r="B436">
            <v>2</v>
          </cell>
          <cell r="C436">
            <v>2</v>
          </cell>
          <cell r="D436">
            <v>89</v>
          </cell>
        </row>
        <row r="437">
          <cell r="B437">
            <v>3</v>
          </cell>
          <cell r="C437">
            <v>1</v>
          </cell>
          <cell r="D437">
            <v>11</v>
          </cell>
        </row>
        <row r="438">
          <cell r="B438">
            <v>3</v>
          </cell>
          <cell r="C438">
            <v>2</v>
          </cell>
          <cell r="D438">
            <v>59</v>
          </cell>
        </row>
        <row r="439">
          <cell r="B439">
            <v>4</v>
          </cell>
          <cell r="C439">
            <v>1</v>
          </cell>
          <cell r="D439">
            <v>20</v>
          </cell>
        </row>
        <row r="440">
          <cell r="B440">
            <v>4</v>
          </cell>
          <cell r="C440">
            <v>2</v>
          </cell>
          <cell r="D440">
            <v>131</v>
          </cell>
        </row>
        <row r="446">
          <cell r="B446">
            <v>1</v>
          </cell>
          <cell r="C446">
            <v>159</v>
          </cell>
        </row>
        <row r="447">
          <cell r="B447">
            <v>1</v>
          </cell>
          <cell r="C447">
            <v>316</v>
          </cell>
        </row>
        <row r="448">
          <cell r="B448">
            <v>1</v>
          </cell>
          <cell r="C448">
            <v>1328</v>
          </cell>
        </row>
        <row r="449">
          <cell r="B449">
            <v>1</v>
          </cell>
          <cell r="C449">
            <v>1462</v>
          </cell>
        </row>
        <row r="450">
          <cell r="B450">
            <v>1</v>
          </cell>
          <cell r="C450">
            <v>2261</v>
          </cell>
        </row>
        <row r="451">
          <cell r="B451">
            <v>1</v>
          </cell>
          <cell r="C451">
            <v>2609</v>
          </cell>
        </row>
        <row r="452">
          <cell r="B452">
            <v>1</v>
          </cell>
          <cell r="C452">
            <v>2979</v>
          </cell>
          <cell r="D452">
            <v>90</v>
          </cell>
          <cell r="E452">
            <v>70000</v>
          </cell>
        </row>
        <row r="453">
          <cell r="B453">
            <v>1</v>
          </cell>
          <cell r="C453">
            <v>3478</v>
          </cell>
        </row>
        <row r="454">
          <cell r="B454">
            <v>1</v>
          </cell>
          <cell r="C454">
            <v>8319</v>
          </cell>
        </row>
        <row r="455">
          <cell r="B455">
            <v>1</v>
          </cell>
          <cell r="C455">
            <v>11330</v>
          </cell>
        </row>
        <row r="456">
          <cell r="B456">
            <v>1</v>
          </cell>
          <cell r="C456">
            <v>11451</v>
          </cell>
        </row>
        <row r="457">
          <cell r="B457">
            <v>1</v>
          </cell>
          <cell r="C457">
            <v>13030</v>
          </cell>
          <cell r="D457">
            <v>2600</v>
          </cell>
          <cell r="E457">
            <v>230000</v>
          </cell>
        </row>
        <row r="458">
          <cell r="B458">
            <v>1</v>
          </cell>
          <cell r="C458">
            <v>15245</v>
          </cell>
        </row>
        <row r="459">
          <cell r="B459">
            <v>1</v>
          </cell>
          <cell r="C459">
            <v>18244</v>
          </cell>
        </row>
        <row r="460">
          <cell r="B460">
            <v>1</v>
          </cell>
          <cell r="C460">
            <v>18245</v>
          </cell>
        </row>
        <row r="461">
          <cell r="B461">
            <v>1</v>
          </cell>
          <cell r="C461">
            <v>19964</v>
          </cell>
        </row>
        <row r="462">
          <cell r="B462">
            <v>1</v>
          </cell>
          <cell r="C462">
            <v>20328</v>
          </cell>
          <cell r="D462">
            <v>38.479999999999997</v>
          </cell>
          <cell r="E462">
            <v>260000</v>
          </cell>
        </row>
        <row r="463">
          <cell r="B463">
            <v>1</v>
          </cell>
          <cell r="C463">
            <v>23586</v>
          </cell>
        </row>
        <row r="464">
          <cell r="B464">
            <v>1</v>
          </cell>
          <cell r="C464">
            <v>24968</v>
          </cell>
        </row>
        <row r="465">
          <cell r="B465">
            <v>1</v>
          </cell>
          <cell r="C465">
            <v>24969</v>
          </cell>
        </row>
        <row r="466">
          <cell r="B466">
            <v>1</v>
          </cell>
          <cell r="C466">
            <v>25756</v>
          </cell>
        </row>
        <row r="467">
          <cell r="B467">
            <v>1</v>
          </cell>
          <cell r="C467">
            <v>27724</v>
          </cell>
        </row>
        <row r="468">
          <cell r="B468">
            <v>1</v>
          </cell>
          <cell r="C468">
            <v>27909</v>
          </cell>
        </row>
        <row r="469">
          <cell r="B469">
            <v>1</v>
          </cell>
          <cell r="C469">
            <v>28671</v>
          </cell>
        </row>
        <row r="470">
          <cell r="B470">
            <v>1</v>
          </cell>
          <cell r="C470">
            <v>28746</v>
          </cell>
        </row>
        <row r="471">
          <cell r="B471">
            <v>1</v>
          </cell>
          <cell r="C471">
            <v>29344</v>
          </cell>
          <cell r="D471">
            <v>1961</v>
          </cell>
          <cell r="E471">
            <v>303333</v>
          </cell>
        </row>
        <row r="472">
          <cell r="B472">
            <v>1</v>
          </cell>
          <cell r="C472">
            <v>38597</v>
          </cell>
        </row>
        <row r="473">
          <cell r="B473">
            <v>1</v>
          </cell>
          <cell r="C473">
            <v>43249</v>
          </cell>
          <cell r="D473">
            <v>1460</v>
          </cell>
          <cell r="E473">
            <v>79400</v>
          </cell>
        </row>
        <row r="474">
          <cell r="B474">
            <v>2</v>
          </cell>
          <cell r="C474">
            <v>159</v>
          </cell>
        </row>
        <row r="475">
          <cell r="B475">
            <v>2</v>
          </cell>
          <cell r="C475">
            <v>316</v>
          </cell>
        </row>
        <row r="476">
          <cell r="B476">
            <v>2</v>
          </cell>
          <cell r="C476">
            <v>1328</v>
          </cell>
        </row>
        <row r="477">
          <cell r="B477">
            <v>2</v>
          </cell>
          <cell r="C477">
            <v>1462</v>
          </cell>
        </row>
        <row r="478">
          <cell r="B478">
            <v>2</v>
          </cell>
          <cell r="C478">
            <v>2261</v>
          </cell>
        </row>
        <row r="479">
          <cell r="B479">
            <v>2</v>
          </cell>
          <cell r="C479">
            <v>2609</v>
          </cell>
        </row>
        <row r="480">
          <cell r="B480">
            <v>2</v>
          </cell>
          <cell r="C480">
            <v>2979</v>
          </cell>
          <cell r="D480">
            <v>90</v>
          </cell>
          <cell r="E480">
            <v>70000</v>
          </cell>
        </row>
        <row r="481">
          <cell r="B481">
            <v>2</v>
          </cell>
          <cell r="C481">
            <v>3478</v>
          </cell>
        </row>
        <row r="482">
          <cell r="B482">
            <v>2</v>
          </cell>
          <cell r="C482">
            <v>8319</v>
          </cell>
        </row>
        <row r="483">
          <cell r="B483">
            <v>2</v>
          </cell>
          <cell r="C483">
            <v>11330</v>
          </cell>
        </row>
        <row r="484">
          <cell r="B484">
            <v>2</v>
          </cell>
          <cell r="C484">
            <v>11451</v>
          </cell>
        </row>
        <row r="485">
          <cell r="B485">
            <v>2</v>
          </cell>
          <cell r="C485">
            <v>13030</v>
          </cell>
          <cell r="D485">
            <v>588.94230769230705</v>
          </cell>
          <cell r="E485">
            <v>195000</v>
          </cell>
        </row>
        <row r="486">
          <cell r="B486">
            <v>2</v>
          </cell>
          <cell r="C486">
            <v>15245</v>
          </cell>
        </row>
        <row r="487">
          <cell r="B487">
            <v>2</v>
          </cell>
          <cell r="C487">
            <v>18244</v>
          </cell>
        </row>
        <row r="488">
          <cell r="B488">
            <v>2</v>
          </cell>
          <cell r="C488">
            <v>18245</v>
          </cell>
        </row>
        <row r="489">
          <cell r="B489">
            <v>2</v>
          </cell>
          <cell r="C489">
            <v>19964</v>
          </cell>
        </row>
        <row r="490">
          <cell r="B490">
            <v>2</v>
          </cell>
          <cell r="C490">
            <v>20328</v>
          </cell>
          <cell r="D490">
            <v>37.979999999999997</v>
          </cell>
          <cell r="E490">
            <v>260000</v>
          </cell>
        </row>
        <row r="491">
          <cell r="B491">
            <v>2</v>
          </cell>
          <cell r="C491">
            <v>23586</v>
          </cell>
        </row>
        <row r="492">
          <cell r="B492">
            <v>2</v>
          </cell>
          <cell r="C492">
            <v>24968</v>
          </cell>
        </row>
        <row r="493">
          <cell r="B493">
            <v>2</v>
          </cell>
          <cell r="C493">
            <v>24969</v>
          </cell>
        </row>
        <row r="494">
          <cell r="B494">
            <v>2</v>
          </cell>
          <cell r="C494">
            <v>25756</v>
          </cell>
        </row>
        <row r="495">
          <cell r="B495">
            <v>2</v>
          </cell>
          <cell r="C495">
            <v>27724</v>
          </cell>
        </row>
        <row r="496">
          <cell r="B496">
            <v>2</v>
          </cell>
          <cell r="C496">
            <v>27909</v>
          </cell>
        </row>
        <row r="497">
          <cell r="B497">
            <v>2</v>
          </cell>
          <cell r="C497">
            <v>28671</v>
          </cell>
        </row>
        <row r="498">
          <cell r="B498">
            <v>2</v>
          </cell>
          <cell r="C498">
            <v>28746</v>
          </cell>
        </row>
        <row r="499">
          <cell r="B499">
            <v>2</v>
          </cell>
          <cell r="C499">
            <v>29344</v>
          </cell>
          <cell r="D499">
            <v>961.54</v>
          </cell>
          <cell r="E499">
            <v>325000</v>
          </cell>
        </row>
        <row r="500">
          <cell r="B500">
            <v>2</v>
          </cell>
          <cell r="C500">
            <v>38597</v>
          </cell>
        </row>
        <row r="501">
          <cell r="B501">
            <v>2</v>
          </cell>
          <cell r="C501">
            <v>43249</v>
          </cell>
          <cell r="D501">
            <v>716</v>
          </cell>
          <cell r="E501">
            <v>79400</v>
          </cell>
        </row>
        <row r="502">
          <cell r="B502">
            <v>3</v>
          </cell>
          <cell r="C502">
            <v>159</v>
          </cell>
        </row>
        <row r="503">
          <cell r="B503">
            <v>3</v>
          </cell>
          <cell r="C503">
            <v>316</v>
          </cell>
        </row>
        <row r="504">
          <cell r="B504">
            <v>3</v>
          </cell>
          <cell r="C504">
            <v>1328</v>
          </cell>
        </row>
        <row r="505">
          <cell r="B505">
            <v>3</v>
          </cell>
          <cell r="C505">
            <v>1462</v>
          </cell>
        </row>
        <row r="506">
          <cell r="B506">
            <v>3</v>
          </cell>
          <cell r="C506">
            <v>2261</v>
          </cell>
        </row>
        <row r="507">
          <cell r="B507">
            <v>3</v>
          </cell>
          <cell r="C507">
            <v>2609</v>
          </cell>
        </row>
        <row r="508">
          <cell r="B508">
            <v>3</v>
          </cell>
          <cell r="C508">
            <v>2979</v>
          </cell>
          <cell r="D508">
            <v>180</v>
          </cell>
          <cell r="E508">
            <v>70000</v>
          </cell>
        </row>
        <row r="509">
          <cell r="B509">
            <v>3</v>
          </cell>
          <cell r="C509">
            <v>3478</v>
          </cell>
        </row>
        <row r="510">
          <cell r="B510">
            <v>3</v>
          </cell>
          <cell r="C510">
            <v>8319</v>
          </cell>
        </row>
        <row r="511">
          <cell r="B511">
            <v>3</v>
          </cell>
          <cell r="C511">
            <v>11330</v>
          </cell>
        </row>
        <row r="512">
          <cell r="B512">
            <v>3</v>
          </cell>
          <cell r="C512">
            <v>11451</v>
          </cell>
        </row>
        <row r="513">
          <cell r="B513">
            <v>3</v>
          </cell>
          <cell r="C513">
            <v>13030</v>
          </cell>
          <cell r="D513">
            <v>619.28571428571399</v>
          </cell>
          <cell r="E513">
            <v>198500</v>
          </cell>
        </row>
        <row r="514">
          <cell r="B514">
            <v>3</v>
          </cell>
          <cell r="C514">
            <v>15245</v>
          </cell>
        </row>
        <row r="515">
          <cell r="B515">
            <v>3</v>
          </cell>
          <cell r="C515">
            <v>18244</v>
          </cell>
        </row>
        <row r="516">
          <cell r="B516">
            <v>3</v>
          </cell>
          <cell r="C516">
            <v>18245</v>
          </cell>
        </row>
        <row r="517">
          <cell r="B517">
            <v>3</v>
          </cell>
          <cell r="C517">
            <v>19964</v>
          </cell>
        </row>
        <row r="518">
          <cell r="B518">
            <v>3</v>
          </cell>
          <cell r="C518">
            <v>20328</v>
          </cell>
          <cell r="D518">
            <v>43.48</v>
          </cell>
          <cell r="E518">
            <v>260000</v>
          </cell>
        </row>
        <row r="519">
          <cell r="B519">
            <v>3</v>
          </cell>
          <cell r="C519">
            <v>23586</v>
          </cell>
        </row>
        <row r="520">
          <cell r="B520">
            <v>3</v>
          </cell>
          <cell r="C520">
            <v>24968</v>
          </cell>
        </row>
        <row r="521">
          <cell r="B521">
            <v>3</v>
          </cell>
          <cell r="C521">
            <v>24969</v>
          </cell>
        </row>
        <row r="522">
          <cell r="B522">
            <v>3</v>
          </cell>
          <cell r="C522">
            <v>25756</v>
          </cell>
        </row>
        <row r="523">
          <cell r="B523">
            <v>3</v>
          </cell>
          <cell r="C523">
            <v>27724</v>
          </cell>
        </row>
        <row r="524">
          <cell r="B524">
            <v>3</v>
          </cell>
          <cell r="C524">
            <v>27909</v>
          </cell>
        </row>
        <row r="525">
          <cell r="B525">
            <v>3</v>
          </cell>
          <cell r="C525">
            <v>28671</v>
          </cell>
        </row>
        <row r="526">
          <cell r="B526">
            <v>3</v>
          </cell>
          <cell r="C526">
            <v>28746</v>
          </cell>
        </row>
        <row r="527">
          <cell r="B527">
            <v>3</v>
          </cell>
          <cell r="C527">
            <v>29344</v>
          </cell>
          <cell r="D527">
            <v>1428.57</v>
          </cell>
          <cell r="E527">
            <v>303333</v>
          </cell>
        </row>
        <row r="528">
          <cell r="B528">
            <v>3</v>
          </cell>
          <cell r="C528">
            <v>38597</v>
          </cell>
        </row>
        <row r="529">
          <cell r="B529">
            <v>3</v>
          </cell>
          <cell r="C529">
            <v>43249</v>
          </cell>
          <cell r="D529">
            <v>1064</v>
          </cell>
          <cell r="E529">
            <v>79400</v>
          </cell>
        </row>
        <row r="530">
          <cell r="B530">
            <v>4</v>
          </cell>
          <cell r="C530">
            <v>159</v>
          </cell>
        </row>
        <row r="531">
          <cell r="B531">
            <v>4</v>
          </cell>
          <cell r="C531">
            <v>316</v>
          </cell>
        </row>
        <row r="532">
          <cell r="B532">
            <v>4</v>
          </cell>
          <cell r="C532">
            <v>1328</v>
          </cell>
        </row>
        <row r="533">
          <cell r="B533">
            <v>4</v>
          </cell>
          <cell r="C533">
            <v>1462</v>
          </cell>
        </row>
        <row r="534">
          <cell r="B534">
            <v>4</v>
          </cell>
          <cell r="C534">
            <v>2261</v>
          </cell>
        </row>
        <row r="535">
          <cell r="B535">
            <v>4</v>
          </cell>
          <cell r="C535">
            <v>2609</v>
          </cell>
        </row>
        <row r="536">
          <cell r="B536">
            <v>4</v>
          </cell>
          <cell r="C536">
            <v>2979</v>
          </cell>
          <cell r="D536">
            <v>180</v>
          </cell>
          <cell r="E536">
            <v>70000</v>
          </cell>
        </row>
        <row r="537">
          <cell r="B537">
            <v>4</v>
          </cell>
          <cell r="C537">
            <v>3478</v>
          </cell>
        </row>
        <row r="538">
          <cell r="B538">
            <v>4</v>
          </cell>
          <cell r="C538">
            <v>8319</v>
          </cell>
        </row>
        <row r="539">
          <cell r="B539">
            <v>4</v>
          </cell>
          <cell r="C539">
            <v>11330</v>
          </cell>
        </row>
        <row r="540">
          <cell r="B540">
            <v>4</v>
          </cell>
          <cell r="C540">
            <v>11451</v>
          </cell>
        </row>
        <row r="541">
          <cell r="B541">
            <v>4</v>
          </cell>
          <cell r="C541">
            <v>13030</v>
          </cell>
          <cell r="D541">
            <v>578.60927152317799</v>
          </cell>
          <cell r="E541">
            <v>198500</v>
          </cell>
        </row>
        <row r="542">
          <cell r="B542">
            <v>4</v>
          </cell>
          <cell r="C542">
            <v>15245</v>
          </cell>
        </row>
        <row r="543">
          <cell r="B543">
            <v>4</v>
          </cell>
          <cell r="C543">
            <v>18244</v>
          </cell>
        </row>
        <row r="544">
          <cell r="B544">
            <v>4</v>
          </cell>
          <cell r="C544">
            <v>18245</v>
          </cell>
        </row>
        <row r="545">
          <cell r="B545">
            <v>4</v>
          </cell>
          <cell r="C545">
            <v>19964</v>
          </cell>
        </row>
        <row r="546">
          <cell r="B546">
            <v>4</v>
          </cell>
          <cell r="C546">
            <v>20328</v>
          </cell>
          <cell r="D546">
            <v>43.28</v>
          </cell>
          <cell r="E546">
            <v>260000</v>
          </cell>
        </row>
        <row r="547">
          <cell r="B547">
            <v>4</v>
          </cell>
          <cell r="C547">
            <v>23586</v>
          </cell>
        </row>
        <row r="548">
          <cell r="B548">
            <v>4</v>
          </cell>
          <cell r="C548">
            <v>24968</v>
          </cell>
        </row>
        <row r="549">
          <cell r="B549">
            <v>4</v>
          </cell>
          <cell r="C549">
            <v>24969</v>
          </cell>
        </row>
        <row r="550">
          <cell r="B550">
            <v>4</v>
          </cell>
          <cell r="C550">
            <v>25756</v>
          </cell>
        </row>
        <row r="551">
          <cell r="B551">
            <v>4</v>
          </cell>
          <cell r="C551">
            <v>27724</v>
          </cell>
        </row>
        <row r="552">
          <cell r="B552">
            <v>4</v>
          </cell>
          <cell r="C552">
            <v>27909</v>
          </cell>
        </row>
        <row r="553">
          <cell r="B553">
            <v>4</v>
          </cell>
          <cell r="C553">
            <v>28671</v>
          </cell>
        </row>
        <row r="554">
          <cell r="B554">
            <v>4</v>
          </cell>
          <cell r="C554">
            <v>28746</v>
          </cell>
        </row>
        <row r="555">
          <cell r="B555">
            <v>4</v>
          </cell>
          <cell r="C555">
            <v>29344</v>
          </cell>
          <cell r="D555">
            <v>662.25</v>
          </cell>
          <cell r="E555">
            <v>303333</v>
          </cell>
        </row>
        <row r="556">
          <cell r="B556">
            <v>4</v>
          </cell>
          <cell r="C556">
            <v>38597</v>
          </cell>
        </row>
        <row r="557">
          <cell r="B557">
            <v>4</v>
          </cell>
          <cell r="C557">
            <v>43249</v>
          </cell>
          <cell r="D557">
            <v>493</v>
          </cell>
          <cell r="E557">
            <v>79400</v>
          </cell>
        </row>
        <row r="563">
          <cell r="B563">
            <v>1</v>
          </cell>
          <cell r="C563" t="str">
            <v>Lear Corporation/Prestice/CZ</v>
          </cell>
          <cell r="E563" t="str">
            <v>B</v>
          </cell>
          <cell r="F563" t="str">
            <v>-</v>
          </cell>
          <cell r="G563">
            <v>353000</v>
          </cell>
          <cell r="H563">
            <v>2.42</v>
          </cell>
          <cell r="J563">
            <v>2.2000000000000002</v>
          </cell>
          <cell r="K563" t="str">
            <v>D</v>
          </cell>
          <cell r="L563">
            <v>100</v>
          </cell>
          <cell r="M563">
            <v>35</v>
          </cell>
          <cell r="N563">
            <v>38.215303077867503</v>
          </cell>
          <cell r="O563">
            <v>90</v>
          </cell>
          <cell r="P563">
            <v>70000</v>
          </cell>
          <cell r="Q563" t="str">
            <v>VW</v>
          </cell>
          <cell r="R563">
            <v>2979</v>
          </cell>
        </row>
        <row r="564">
          <cell r="B564">
            <v>1</v>
          </cell>
          <cell r="C564" t="str">
            <v>Findlay Ind. GmbH/Tomaszow PL</v>
          </cell>
          <cell r="D564" t="str">
            <v>-</v>
          </cell>
          <cell r="E564" t="str">
            <v>B</v>
          </cell>
          <cell r="F564" t="str">
            <v>-</v>
          </cell>
          <cell r="G564">
            <v>1290000</v>
          </cell>
          <cell r="J564">
            <v>2</v>
          </cell>
          <cell r="K564" t="str">
            <v>D</v>
          </cell>
          <cell r="L564">
            <v>100</v>
          </cell>
          <cell r="M564">
            <v>31.05</v>
          </cell>
          <cell r="N564">
            <v>36.576899632276103</v>
          </cell>
          <cell r="O564">
            <v>2600</v>
          </cell>
          <cell r="P564">
            <v>230000</v>
          </cell>
          <cell r="Q564" t="str">
            <v>VW</v>
          </cell>
          <cell r="R564">
            <v>13030</v>
          </cell>
        </row>
        <row r="565">
          <cell r="B565">
            <v>1</v>
          </cell>
          <cell r="C565" t="str">
            <v>GRUPO ANTOLIN DEUTSCHLAND GMBH/GA Bohemia</v>
          </cell>
          <cell r="E565" t="str">
            <v>-</v>
          </cell>
          <cell r="F565" t="str">
            <v>-</v>
          </cell>
          <cell r="G565">
            <v>404250</v>
          </cell>
          <cell r="K565" t="str">
            <v>D</v>
          </cell>
          <cell r="L565">
            <v>100</v>
          </cell>
          <cell r="M565">
            <v>38.479999999999997</v>
          </cell>
          <cell r="N565">
            <v>41.837248343343902</v>
          </cell>
          <cell r="O565">
            <v>38.479999999999997</v>
          </cell>
          <cell r="P565">
            <v>260000</v>
          </cell>
          <cell r="Q565" t="str">
            <v>VW</v>
          </cell>
          <cell r="R565">
            <v>20328</v>
          </cell>
        </row>
        <row r="566">
          <cell r="B566">
            <v>1</v>
          </cell>
          <cell r="C566" t="str">
            <v>Johnson Controls Headliner GmbH/Schweighouse</v>
          </cell>
          <cell r="D566" t="str">
            <v>B</v>
          </cell>
          <cell r="G566">
            <v>385000</v>
          </cell>
          <cell r="K566" t="str">
            <v>D</v>
          </cell>
          <cell r="L566">
            <v>100</v>
          </cell>
          <cell r="M566">
            <v>41.77</v>
          </cell>
          <cell r="N566">
            <v>44.775834568573202</v>
          </cell>
          <cell r="O566">
            <v>1961</v>
          </cell>
          <cell r="P566">
            <v>303333</v>
          </cell>
          <cell r="Q566" t="str">
            <v>VW</v>
          </cell>
          <cell r="R566">
            <v>29344</v>
          </cell>
        </row>
        <row r="567">
          <cell r="B567">
            <v>1</v>
          </cell>
          <cell r="C567" t="str">
            <v>Magna Systems, S.A./Germany</v>
          </cell>
          <cell r="E567" t="str">
            <v>-</v>
          </cell>
          <cell r="F567" t="str">
            <v>-</v>
          </cell>
          <cell r="G567">
            <v>1655350</v>
          </cell>
          <cell r="K567" t="str">
            <v>D</v>
          </cell>
          <cell r="L567">
            <v>100</v>
          </cell>
          <cell r="M567">
            <v>51.1</v>
          </cell>
          <cell r="N567">
            <v>58.963275653643301</v>
          </cell>
          <cell r="O567">
            <v>1460</v>
          </cell>
          <cell r="P567">
            <v>79400</v>
          </cell>
          <cell r="Q567" t="str">
            <v>VW</v>
          </cell>
          <cell r="R567">
            <v>43249</v>
          </cell>
        </row>
        <row r="568">
          <cell r="B568">
            <v>2</v>
          </cell>
          <cell r="C568" t="str">
            <v>Lear Corporation/Prestice</v>
          </cell>
          <cell r="E568" t="str">
            <v>B</v>
          </cell>
          <cell r="F568" t="str">
            <v>-</v>
          </cell>
          <cell r="G568">
            <v>400000</v>
          </cell>
          <cell r="H568">
            <v>2.31</v>
          </cell>
          <cell r="J568">
            <v>2.1</v>
          </cell>
          <cell r="K568" t="str">
            <v>D</v>
          </cell>
          <cell r="L568">
            <v>100</v>
          </cell>
          <cell r="M568">
            <v>35</v>
          </cell>
          <cell r="N568">
            <v>38.189748408446597</v>
          </cell>
          <cell r="O568">
            <v>90</v>
          </cell>
          <cell r="P568">
            <v>70000</v>
          </cell>
          <cell r="Q568" t="str">
            <v>VW</v>
          </cell>
          <cell r="R568">
            <v>2979</v>
          </cell>
        </row>
        <row r="569">
          <cell r="B569">
            <v>2</v>
          </cell>
          <cell r="C569" t="str">
            <v>Findlay Ind. GmbH/Tomaszow PL</v>
          </cell>
          <cell r="D569" t="str">
            <v>-</v>
          </cell>
          <cell r="E569" t="str">
            <v>B</v>
          </cell>
          <cell r="F569" t="str">
            <v>-</v>
          </cell>
          <cell r="G569">
            <v>1640000</v>
          </cell>
          <cell r="J569">
            <v>2</v>
          </cell>
          <cell r="K569" t="str">
            <v>D</v>
          </cell>
          <cell r="L569">
            <v>99.983725062048194</v>
          </cell>
          <cell r="M569">
            <v>30.97</v>
          </cell>
          <cell r="N569">
            <v>36.4721093718207</v>
          </cell>
          <cell r="O569">
            <v>588.94230769230705</v>
          </cell>
          <cell r="P569">
            <v>195000</v>
          </cell>
          <cell r="Q569" t="str">
            <v>VW</v>
          </cell>
          <cell r="R569">
            <v>13030</v>
          </cell>
        </row>
        <row r="570">
          <cell r="B570">
            <v>2</v>
          </cell>
          <cell r="C570" t="str">
            <v>GRUPO ANTOLIN DEUTSCHLAND GMBH/GA Bohemia</v>
          </cell>
          <cell r="E570" t="str">
            <v>-</v>
          </cell>
          <cell r="F570" t="str">
            <v>-</v>
          </cell>
          <cell r="G570">
            <v>400250</v>
          </cell>
          <cell r="K570" t="str">
            <v>D</v>
          </cell>
          <cell r="L570">
            <v>100</v>
          </cell>
          <cell r="M570">
            <v>37.979999999999997</v>
          </cell>
          <cell r="N570">
            <v>41.310913862178403</v>
          </cell>
          <cell r="O570">
            <v>37.979999999999997</v>
          </cell>
          <cell r="P570">
            <v>260000</v>
          </cell>
          <cell r="Q570" t="str">
            <v>VW</v>
          </cell>
          <cell r="R570">
            <v>20328</v>
          </cell>
        </row>
        <row r="571">
          <cell r="B571">
            <v>2</v>
          </cell>
          <cell r="C571" t="str">
            <v>Johnson Controls Headliner GmbH/</v>
          </cell>
          <cell r="D571" t="str">
            <v>B</v>
          </cell>
          <cell r="E571" t="str">
            <v>-</v>
          </cell>
          <cell r="F571" t="str">
            <v>B</v>
          </cell>
          <cell r="G571">
            <v>375000</v>
          </cell>
          <cell r="K571" t="str">
            <v>D</v>
          </cell>
          <cell r="L571">
            <v>100</v>
          </cell>
          <cell r="M571">
            <v>37.6</v>
          </cell>
          <cell r="N571">
            <v>40.590000526222902</v>
          </cell>
          <cell r="O571">
            <v>961.54</v>
          </cell>
          <cell r="P571">
            <v>325000</v>
          </cell>
          <cell r="Q571" t="str">
            <v>VW</v>
          </cell>
          <cell r="R571">
            <v>29344</v>
          </cell>
        </row>
        <row r="572">
          <cell r="B572">
            <v>2</v>
          </cell>
          <cell r="C572" t="str">
            <v>Magna Systems, S.A./Germany</v>
          </cell>
          <cell r="E572" t="str">
            <v>-</v>
          </cell>
          <cell r="F572" t="str">
            <v>-</v>
          </cell>
          <cell r="G572">
            <v>1520350</v>
          </cell>
          <cell r="K572" t="str">
            <v>D</v>
          </cell>
          <cell r="L572">
            <v>100</v>
          </cell>
          <cell r="M572">
            <v>51.1</v>
          </cell>
          <cell r="N572">
            <v>58.973284960600999</v>
          </cell>
          <cell r="O572">
            <v>716</v>
          </cell>
          <cell r="P572">
            <v>79400</v>
          </cell>
          <cell r="Q572" t="str">
            <v>VW</v>
          </cell>
          <cell r="R572">
            <v>43249</v>
          </cell>
        </row>
        <row r="573">
          <cell r="B573">
            <v>3</v>
          </cell>
          <cell r="C573" t="str">
            <v>Lear Corporation/Prestice</v>
          </cell>
          <cell r="E573" t="str">
            <v>B</v>
          </cell>
          <cell r="F573" t="str">
            <v>-</v>
          </cell>
          <cell r="G573">
            <v>535500</v>
          </cell>
          <cell r="H573">
            <v>2.64</v>
          </cell>
          <cell r="J573">
            <v>2.4</v>
          </cell>
          <cell r="K573" t="str">
            <v>D</v>
          </cell>
          <cell r="L573">
            <v>100</v>
          </cell>
          <cell r="M573">
            <v>38.5</v>
          </cell>
          <cell r="N573">
            <v>41.885913883596999</v>
          </cell>
          <cell r="O573">
            <v>180</v>
          </cell>
          <cell r="P573">
            <v>70000</v>
          </cell>
          <cell r="Q573" t="str">
            <v>VW</v>
          </cell>
          <cell r="R573">
            <v>2979</v>
          </cell>
        </row>
        <row r="574">
          <cell r="B574">
            <v>3</v>
          </cell>
          <cell r="C574" t="str">
            <v>Findlay Ind. GmbH/Tomaszow PL</v>
          </cell>
          <cell r="D574" t="str">
            <v>-</v>
          </cell>
          <cell r="E574" t="str">
            <v>B</v>
          </cell>
          <cell r="F574" t="str">
            <v>-</v>
          </cell>
          <cell r="G574">
            <v>1110000</v>
          </cell>
          <cell r="J574">
            <v>1.9</v>
          </cell>
          <cell r="K574" t="str">
            <v>D</v>
          </cell>
          <cell r="L574">
            <v>100</v>
          </cell>
          <cell r="M574">
            <v>32.659999999999997</v>
          </cell>
          <cell r="N574">
            <v>38.371135142490502</v>
          </cell>
          <cell r="O574">
            <v>619.28571428571399</v>
          </cell>
          <cell r="P574">
            <v>198500</v>
          </cell>
          <cell r="Q574" t="str">
            <v>VW</v>
          </cell>
          <cell r="R574">
            <v>13030</v>
          </cell>
        </row>
        <row r="575">
          <cell r="B575">
            <v>3</v>
          </cell>
          <cell r="C575" t="str">
            <v>GRUPO ANTOLIN DEUTSCHLAND GMBH/GA Bohemia</v>
          </cell>
          <cell r="E575" t="str">
            <v>-</v>
          </cell>
          <cell r="F575" t="str">
            <v>-</v>
          </cell>
          <cell r="G575">
            <v>511250</v>
          </cell>
          <cell r="K575" t="str">
            <v>D</v>
          </cell>
          <cell r="L575">
            <v>100</v>
          </cell>
          <cell r="M575">
            <v>43.48</v>
          </cell>
          <cell r="N575">
            <v>47.0072279071575</v>
          </cell>
          <cell r="O575">
            <v>43.48</v>
          </cell>
          <cell r="P575">
            <v>260000</v>
          </cell>
          <cell r="Q575" t="str">
            <v>VW</v>
          </cell>
          <cell r="R575">
            <v>20328</v>
          </cell>
        </row>
        <row r="576">
          <cell r="B576">
            <v>3</v>
          </cell>
          <cell r="C576" t="str">
            <v>Johnson Controls Headliner GmbH/</v>
          </cell>
          <cell r="D576" t="str">
            <v>B</v>
          </cell>
          <cell r="E576" t="str">
            <v>-</v>
          </cell>
          <cell r="F576" t="str">
            <v>B</v>
          </cell>
          <cell r="G576">
            <v>480000</v>
          </cell>
          <cell r="K576" t="str">
            <v>D</v>
          </cell>
          <cell r="L576">
            <v>100</v>
          </cell>
          <cell r="M576">
            <v>44.75</v>
          </cell>
          <cell r="N576">
            <v>47.897788655184399</v>
          </cell>
          <cell r="O576">
            <v>1428.57</v>
          </cell>
          <cell r="P576">
            <v>303333</v>
          </cell>
          <cell r="Q576" t="str">
            <v>VW</v>
          </cell>
          <cell r="R576">
            <v>29344</v>
          </cell>
        </row>
        <row r="577">
          <cell r="B577">
            <v>3</v>
          </cell>
          <cell r="C577" t="str">
            <v>Magna Systems, S.A./Germany</v>
          </cell>
          <cell r="E577" t="str">
            <v>-</v>
          </cell>
          <cell r="F577" t="str">
            <v>-</v>
          </cell>
          <cell r="G577">
            <v>1730517</v>
          </cell>
          <cell r="K577" t="str">
            <v>D</v>
          </cell>
          <cell r="L577">
            <v>100</v>
          </cell>
          <cell r="M577">
            <v>53.43</v>
          </cell>
          <cell r="N577">
            <v>61.303322188095301</v>
          </cell>
          <cell r="O577">
            <v>1064</v>
          </cell>
          <cell r="P577">
            <v>79400</v>
          </cell>
          <cell r="Q577" t="str">
            <v>VW</v>
          </cell>
          <cell r="R577">
            <v>43249</v>
          </cell>
        </row>
        <row r="578">
          <cell r="B578">
            <v>4</v>
          </cell>
          <cell r="C578" t="str">
            <v>Lear Corporation/Prestice</v>
          </cell>
          <cell r="E578" t="str">
            <v>B</v>
          </cell>
          <cell r="F578" t="str">
            <v>-</v>
          </cell>
          <cell r="G578">
            <v>691500</v>
          </cell>
          <cell r="H578">
            <v>2.5299999999999998</v>
          </cell>
          <cell r="J578">
            <v>2.2999999999999998</v>
          </cell>
          <cell r="K578" t="str">
            <v>D</v>
          </cell>
          <cell r="L578">
            <v>100</v>
          </cell>
          <cell r="M578">
            <v>38.5</v>
          </cell>
          <cell r="N578">
            <v>41.805715421144697</v>
          </cell>
          <cell r="O578">
            <v>180</v>
          </cell>
          <cell r="P578">
            <v>70000</v>
          </cell>
          <cell r="Q578" t="str">
            <v>VW</v>
          </cell>
          <cell r="R578">
            <v>2979</v>
          </cell>
        </row>
        <row r="579">
          <cell r="B579">
            <v>4</v>
          </cell>
          <cell r="C579" t="str">
            <v>Findlay Ind. GmbH/Tomaszow PL</v>
          </cell>
          <cell r="D579" t="str">
            <v>-</v>
          </cell>
          <cell r="E579" t="str">
            <v>B</v>
          </cell>
          <cell r="F579" t="str">
            <v>-</v>
          </cell>
          <cell r="G579">
            <v>390000</v>
          </cell>
          <cell r="J579">
            <v>1.9</v>
          </cell>
          <cell r="K579" t="str">
            <v>D</v>
          </cell>
          <cell r="L579">
            <v>100</v>
          </cell>
          <cell r="M579">
            <v>32.57</v>
          </cell>
          <cell r="N579">
            <v>38.197487911355402</v>
          </cell>
          <cell r="O579">
            <v>578.60927152317799</v>
          </cell>
          <cell r="P579">
            <v>198500</v>
          </cell>
          <cell r="Q579" t="str">
            <v>VW</v>
          </cell>
          <cell r="R579">
            <v>13030</v>
          </cell>
        </row>
        <row r="580">
          <cell r="B580">
            <v>4</v>
          </cell>
          <cell r="C580" t="str">
            <v>GRUPO ANTOLIN DEUTSCHLAND GMBH/GA Bohemia</v>
          </cell>
          <cell r="E580" t="str">
            <v>-</v>
          </cell>
          <cell r="F580" t="str">
            <v>-</v>
          </cell>
          <cell r="G580">
            <v>505750</v>
          </cell>
          <cell r="K580" t="str">
            <v>D</v>
          </cell>
          <cell r="L580">
            <v>100</v>
          </cell>
          <cell r="M580">
            <v>43.28</v>
          </cell>
          <cell r="N580">
            <v>46.726916220944702</v>
          </cell>
          <cell r="O580">
            <v>43.28</v>
          </cell>
          <cell r="P580">
            <v>260000</v>
          </cell>
          <cell r="Q580" t="str">
            <v>VW</v>
          </cell>
          <cell r="R580">
            <v>20328</v>
          </cell>
        </row>
        <row r="581">
          <cell r="B581">
            <v>4</v>
          </cell>
          <cell r="C581" t="str">
            <v>Johnson Controls Headliner GmbH/</v>
          </cell>
          <cell r="D581" t="str">
            <v>B</v>
          </cell>
          <cell r="E581" t="str">
            <v>-</v>
          </cell>
          <cell r="F581" t="str">
            <v>B</v>
          </cell>
          <cell r="G581">
            <v>485000</v>
          </cell>
          <cell r="K581" t="str">
            <v>D</v>
          </cell>
          <cell r="L581">
            <v>100</v>
          </cell>
          <cell r="M581">
            <v>44.75</v>
          </cell>
          <cell r="N581">
            <v>47.837005315337798</v>
          </cell>
          <cell r="O581">
            <v>662.25</v>
          </cell>
          <cell r="P581">
            <v>303333</v>
          </cell>
          <cell r="Q581" t="str">
            <v>VW</v>
          </cell>
          <cell r="R581">
            <v>29344</v>
          </cell>
        </row>
        <row r="582">
          <cell r="B582">
            <v>4</v>
          </cell>
          <cell r="C582" t="str">
            <v>Magna Systems, S.A./Germany</v>
          </cell>
          <cell r="E582" t="str">
            <v>-</v>
          </cell>
          <cell r="F582" t="str">
            <v>-</v>
          </cell>
          <cell r="G582">
            <v>1140201</v>
          </cell>
          <cell r="K582" t="str">
            <v>D</v>
          </cell>
          <cell r="L582">
            <v>100</v>
          </cell>
          <cell r="M582">
            <v>53.43</v>
          </cell>
          <cell r="N582">
            <v>61.303265017078999</v>
          </cell>
          <cell r="O582">
            <v>493</v>
          </cell>
          <cell r="P582">
            <v>79400</v>
          </cell>
          <cell r="Q582" t="str">
            <v>VW</v>
          </cell>
          <cell r="R582">
            <v>43249</v>
          </cell>
        </row>
        <row r="588">
          <cell r="B588">
            <v>1</v>
          </cell>
          <cell r="C588">
            <v>2979</v>
          </cell>
          <cell r="D588" t="str">
            <v>Lear Corporation/Prestice/CZ</v>
          </cell>
          <cell r="E588">
            <v>2004</v>
          </cell>
          <cell r="F588">
            <v>2</v>
          </cell>
          <cell r="G588">
            <v>2005</v>
          </cell>
          <cell r="H588">
            <v>2</v>
          </cell>
          <cell r="I588">
            <v>2006</v>
          </cell>
          <cell r="J588">
            <v>1</v>
          </cell>
          <cell r="K588">
            <v>2007</v>
          </cell>
          <cell r="L588">
            <v>1</v>
          </cell>
          <cell r="M588">
            <v>2008</v>
          </cell>
          <cell r="N588">
            <v>0</v>
          </cell>
          <cell r="O588">
            <v>2009</v>
          </cell>
          <cell r="P588">
            <v>0</v>
          </cell>
          <cell r="Q588">
            <v>2010</v>
          </cell>
          <cell r="S588">
            <v>2011</v>
          </cell>
          <cell r="U588">
            <v>353000</v>
          </cell>
          <cell r="V588">
            <v>23227485.073098999</v>
          </cell>
          <cell r="W588">
            <v>74590</v>
          </cell>
        </row>
        <row r="589">
          <cell r="B589">
            <v>1</v>
          </cell>
          <cell r="C589">
            <v>13030</v>
          </cell>
          <cell r="D589" t="str">
            <v>Findlay Ind. GmbH/Tomaszow PL</v>
          </cell>
          <cell r="E589">
            <v>2004</v>
          </cell>
          <cell r="F589">
            <v>0</v>
          </cell>
          <cell r="G589">
            <v>2005</v>
          </cell>
          <cell r="H589">
            <v>1</v>
          </cell>
          <cell r="I589">
            <v>2006</v>
          </cell>
          <cell r="J589">
            <v>1</v>
          </cell>
          <cell r="K589">
            <v>2007</v>
          </cell>
          <cell r="L589">
            <v>1</v>
          </cell>
          <cell r="M589">
            <v>2008</v>
          </cell>
          <cell r="N589">
            <v>1</v>
          </cell>
          <cell r="O589">
            <v>2009</v>
          </cell>
          <cell r="P589">
            <v>0</v>
          </cell>
          <cell r="Q589">
            <v>2010</v>
          </cell>
          <cell r="S589">
            <v>2011</v>
          </cell>
          <cell r="U589">
            <v>1290000</v>
          </cell>
          <cell r="V589">
            <v>24149199.6378497</v>
          </cell>
          <cell r="W589">
            <v>362600</v>
          </cell>
        </row>
        <row r="590">
          <cell r="B590">
            <v>1</v>
          </cell>
          <cell r="C590">
            <v>20328</v>
          </cell>
          <cell r="D590" t="str">
            <v>GRUPO ANTOLIN DEUTSCHLAND GMBH/GA Bohemia</v>
          </cell>
          <cell r="E590">
            <v>2004</v>
          </cell>
          <cell r="F590">
            <v>1</v>
          </cell>
          <cell r="G590">
            <v>2005</v>
          </cell>
          <cell r="H590">
            <v>2.5</v>
          </cell>
          <cell r="I590">
            <v>2006</v>
          </cell>
          <cell r="J590">
            <v>2.5</v>
          </cell>
          <cell r="K590">
            <v>2007</v>
          </cell>
          <cell r="L590">
            <v>1.5</v>
          </cell>
          <cell r="M590">
            <v>2008</v>
          </cell>
          <cell r="N590">
            <v>1</v>
          </cell>
          <cell r="O590">
            <v>2009</v>
          </cell>
          <cell r="P590">
            <v>0.5</v>
          </cell>
          <cell r="Q590">
            <v>2010</v>
          </cell>
          <cell r="S590">
            <v>2011</v>
          </cell>
          <cell r="U590">
            <v>404250</v>
          </cell>
          <cell r="V590">
            <v>25496542.762023501</v>
          </cell>
          <cell r="W590">
            <v>261962.48</v>
          </cell>
        </row>
        <row r="591">
          <cell r="B591">
            <v>1</v>
          </cell>
          <cell r="C591">
            <v>29344</v>
          </cell>
          <cell r="D591" t="str">
            <v>Johnson Controls Headliner GmbH/Schweighouse</v>
          </cell>
          <cell r="E591">
            <v>2004</v>
          </cell>
          <cell r="F591">
            <v>0</v>
          </cell>
          <cell r="G591">
            <v>2005</v>
          </cell>
          <cell r="H591">
            <v>1</v>
          </cell>
          <cell r="I591">
            <v>2006</v>
          </cell>
          <cell r="J591">
            <v>1.5</v>
          </cell>
          <cell r="K591">
            <v>2007</v>
          </cell>
          <cell r="L591">
            <v>1</v>
          </cell>
          <cell r="M591">
            <v>2008</v>
          </cell>
          <cell r="N591">
            <v>0</v>
          </cell>
          <cell r="O591">
            <v>2009</v>
          </cell>
          <cell r="P591">
            <v>0</v>
          </cell>
          <cell r="Q591">
            <v>2010</v>
          </cell>
          <cell r="S591">
            <v>2011</v>
          </cell>
          <cell r="U591">
            <v>385000</v>
          </cell>
          <cell r="V591">
            <v>28132918.709421199</v>
          </cell>
          <cell r="W591">
            <v>403344</v>
          </cell>
        </row>
        <row r="592">
          <cell r="B592">
            <v>1</v>
          </cell>
          <cell r="C592">
            <v>43249</v>
          </cell>
          <cell r="D592" t="str">
            <v>Magna Systems, S.A./Germany</v>
          </cell>
          <cell r="E592">
            <v>2004</v>
          </cell>
          <cell r="F592">
            <v>2</v>
          </cell>
          <cell r="G592">
            <v>2005</v>
          </cell>
          <cell r="H592">
            <v>1.5</v>
          </cell>
          <cell r="I592">
            <v>2006</v>
          </cell>
          <cell r="J592">
            <v>1.5</v>
          </cell>
          <cell r="K592">
            <v>2007</v>
          </cell>
          <cell r="L592">
            <v>1.5</v>
          </cell>
          <cell r="M592">
            <v>2008</v>
          </cell>
          <cell r="N592">
            <v>0</v>
          </cell>
          <cell r="O592">
            <v>2009</v>
          </cell>
          <cell r="P592">
            <v>0</v>
          </cell>
          <cell r="Q592">
            <v>2010</v>
          </cell>
          <cell r="S592">
            <v>2011</v>
          </cell>
          <cell r="U592">
            <v>1655350</v>
          </cell>
          <cell r="V592">
            <v>37167477.814002402</v>
          </cell>
          <cell r="W592">
            <v>153860</v>
          </cell>
        </row>
        <row r="593">
          <cell r="B593">
            <v>2</v>
          </cell>
          <cell r="C593">
            <v>2979</v>
          </cell>
          <cell r="D593" t="str">
            <v>Lear Corporation/Prestice</v>
          </cell>
          <cell r="E593">
            <v>2004</v>
          </cell>
          <cell r="F593">
            <v>2</v>
          </cell>
          <cell r="G593">
            <v>2005</v>
          </cell>
          <cell r="H593">
            <v>2</v>
          </cell>
          <cell r="I593">
            <v>2006</v>
          </cell>
          <cell r="J593">
            <v>1</v>
          </cell>
          <cell r="K593">
            <v>2007</v>
          </cell>
          <cell r="L593">
            <v>1</v>
          </cell>
          <cell r="M593">
            <v>2008</v>
          </cell>
          <cell r="N593">
            <v>0</v>
          </cell>
          <cell r="O593">
            <v>2009</v>
          </cell>
          <cell r="P593">
            <v>0</v>
          </cell>
          <cell r="Q593">
            <v>2010</v>
          </cell>
          <cell r="S593">
            <v>2011</v>
          </cell>
          <cell r="U593">
            <v>400000</v>
          </cell>
          <cell r="V593">
            <v>53585156.053330697</v>
          </cell>
          <cell r="W593">
            <v>79360</v>
          </cell>
        </row>
        <row r="594">
          <cell r="B594">
            <v>2</v>
          </cell>
          <cell r="C594">
            <v>13030</v>
          </cell>
          <cell r="D594" t="str">
            <v>Findlay Ind. GmbH/Tomaszow PL</v>
          </cell>
          <cell r="E594">
            <v>2004</v>
          </cell>
          <cell r="F594">
            <v>0</v>
          </cell>
          <cell r="G594">
            <v>2005</v>
          </cell>
          <cell r="H594">
            <v>1</v>
          </cell>
          <cell r="I594">
            <v>2006</v>
          </cell>
          <cell r="J594">
            <v>1</v>
          </cell>
          <cell r="K594">
            <v>2007</v>
          </cell>
          <cell r="L594">
            <v>1</v>
          </cell>
          <cell r="M594">
            <v>2008</v>
          </cell>
          <cell r="N594">
            <v>1</v>
          </cell>
          <cell r="O594">
            <v>2009</v>
          </cell>
          <cell r="P594">
            <v>0</v>
          </cell>
          <cell r="Q594">
            <v>2010</v>
          </cell>
          <cell r="S594">
            <v>2011</v>
          </cell>
          <cell r="U594">
            <v>1640000</v>
          </cell>
          <cell r="V594">
            <v>54023347.748526797</v>
          </cell>
          <cell r="W594">
            <v>256250</v>
          </cell>
        </row>
        <row r="595">
          <cell r="B595">
            <v>2</v>
          </cell>
          <cell r="C595">
            <v>20328</v>
          </cell>
          <cell r="D595" t="str">
            <v>GRUPO ANTOLIN DEUTSCHLAND GMBH/GA Bohemia</v>
          </cell>
          <cell r="E595">
            <v>2004</v>
          </cell>
          <cell r="F595">
            <v>1</v>
          </cell>
          <cell r="G595">
            <v>2005</v>
          </cell>
          <cell r="H595">
            <v>2.5</v>
          </cell>
          <cell r="I595">
            <v>2006</v>
          </cell>
          <cell r="J595">
            <v>2.5</v>
          </cell>
          <cell r="K595">
            <v>2007</v>
          </cell>
          <cell r="L595">
            <v>1.5</v>
          </cell>
          <cell r="M595">
            <v>2008</v>
          </cell>
          <cell r="N595">
            <v>1</v>
          </cell>
          <cell r="O595">
            <v>2009</v>
          </cell>
          <cell r="P595">
            <v>0.5</v>
          </cell>
          <cell r="Q595">
            <v>2010</v>
          </cell>
          <cell r="S595">
            <v>2011</v>
          </cell>
          <cell r="U595">
            <v>400250</v>
          </cell>
          <cell r="V595">
            <v>57778140.743202798</v>
          </cell>
          <cell r="W595">
            <v>263949.92</v>
          </cell>
        </row>
        <row r="596">
          <cell r="B596">
            <v>2</v>
          </cell>
          <cell r="C596">
            <v>29344</v>
          </cell>
          <cell r="D596" t="str">
            <v>Johnson Controls Headliner GmbH/</v>
          </cell>
          <cell r="E596">
            <v>2004</v>
          </cell>
          <cell r="F596">
            <v>0</v>
          </cell>
          <cell r="G596">
            <v>2005</v>
          </cell>
          <cell r="H596">
            <v>1</v>
          </cell>
          <cell r="I596">
            <v>2006</v>
          </cell>
          <cell r="J596">
            <v>1.5</v>
          </cell>
          <cell r="K596">
            <v>2007</v>
          </cell>
          <cell r="L596">
            <v>1</v>
          </cell>
          <cell r="M596">
            <v>2008</v>
          </cell>
          <cell r="N596">
            <v>0</v>
          </cell>
          <cell r="O596">
            <v>2009</v>
          </cell>
          <cell r="P596">
            <v>0</v>
          </cell>
          <cell r="Q596">
            <v>2010</v>
          </cell>
          <cell r="S596">
            <v>2011</v>
          </cell>
          <cell r="U596">
            <v>375000</v>
          </cell>
          <cell r="V596">
            <v>58551376.549509898</v>
          </cell>
          <cell r="W596">
            <v>425000.16</v>
          </cell>
        </row>
        <row r="597">
          <cell r="B597">
            <v>2</v>
          </cell>
          <cell r="C597">
            <v>43249</v>
          </cell>
          <cell r="D597" t="str">
            <v>Magna Systems, S.A./Germany</v>
          </cell>
          <cell r="E597">
            <v>2004</v>
          </cell>
          <cell r="F597">
            <v>2</v>
          </cell>
          <cell r="G597">
            <v>2005</v>
          </cell>
          <cell r="H597">
            <v>1.5</v>
          </cell>
          <cell r="I597">
            <v>2006</v>
          </cell>
          <cell r="J597">
            <v>1.5</v>
          </cell>
          <cell r="K597">
            <v>2007</v>
          </cell>
          <cell r="L597">
            <v>1.5</v>
          </cell>
          <cell r="M597">
            <v>2008</v>
          </cell>
          <cell r="N597">
            <v>0</v>
          </cell>
          <cell r="O597">
            <v>2009</v>
          </cell>
          <cell r="P597">
            <v>0</v>
          </cell>
          <cell r="Q597">
            <v>2010</v>
          </cell>
          <cell r="S597">
            <v>2011</v>
          </cell>
          <cell r="U597">
            <v>1520350</v>
          </cell>
          <cell r="V597">
            <v>83911159.504289702</v>
          </cell>
          <cell r="W597">
            <v>153864</v>
          </cell>
        </row>
        <row r="598">
          <cell r="B598">
            <v>3</v>
          </cell>
          <cell r="C598">
            <v>2979</v>
          </cell>
          <cell r="D598" t="str">
            <v>Lear Corporation/Prestice</v>
          </cell>
          <cell r="E598">
            <v>2004</v>
          </cell>
          <cell r="F598">
            <v>2</v>
          </cell>
          <cell r="G598">
            <v>2005</v>
          </cell>
          <cell r="H598">
            <v>2</v>
          </cell>
          <cell r="I598">
            <v>2006</v>
          </cell>
          <cell r="J598">
            <v>1</v>
          </cell>
          <cell r="K598">
            <v>2007</v>
          </cell>
          <cell r="L598">
            <v>1</v>
          </cell>
          <cell r="M598">
            <v>2008</v>
          </cell>
          <cell r="N598">
            <v>0</v>
          </cell>
          <cell r="O598">
            <v>2009</v>
          </cell>
          <cell r="P598">
            <v>0</v>
          </cell>
          <cell r="Q598">
            <v>2010</v>
          </cell>
          <cell r="S598">
            <v>2011</v>
          </cell>
          <cell r="U598">
            <v>535500</v>
          </cell>
          <cell r="V598">
            <v>4745218.9837559499</v>
          </cell>
          <cell r="W598">
            <v>82600</v>
          </cell>
        </row>
        <row r="599">
          <cell r="B599">
            <v>3</v>
          </cell>
          <cell r="C599">
            <v>13030</v>
          </cell>
          <cell r="D599" t="str">
            <v>Findlay Ind. GmbH/Tomaszow PL</v>
          </cell>
          <cell r="E599">
            <v>2004</v>
          </cell>
          <cell r="F599">
            <v>0</v>
          </cell>
          <cell r="G599">
            <v>2005</v>
          </cell>
          <cell r="H599">
            <v>1</v>
          </cell>
          <cell r="I599">
            <v>2006</v>
          </cell>
          <cell r="J599">
            <v>1</v>
          </cell>
          <cell r="K599">
            <v>2007</v>
          </cell>
          <cell r="L599">
            <v>1</v>
          </cell>
          <cell r="M599">
            <v>2008</v>
          </cell>
          <cell r="N599">
            <v>1</v>
          </cell>
          <cell r="O599">
            <v>2009</v>
          </cell>
          <cell r="P599">
            <v>0</v>
          </cell>
          <cell r="Q599">
            <v>2010</v>
          </cell>
          <cell r="S599">
            <v>2011</v>
          </cell>
          <cell r="U599">
            <v>1110000</v>
          </cell>
          <cell r="V599">
            <v>5311237.3369447999</v>
          </cell>
          <cell r="W599">
            <v>241850</v>
          </cell>
        </row>
        <row r="600">
          <cell r="B600">
            <v>3</v>
          </cell>
          <cell r="C600">
            <v>20328</v>
          </cell>
          <cell r="D600" t="str">
            <v>GRUPO ANTOLIN DEUTSCHLAND GMBH/GA Bohemia</v>
          </cell>
          <cell r="E600">
            <v>2004</v>
          </cell>
          <cell r="F600">
            <v>1</v>
          </cell>
          <cell r="G600">
            <v>2005</v>
          </cell>
          <cell r="H600">
            <v>2.5</v>
          </cell>
          <cell r="I600">
            <v>2006</v>
          </cell>
          <cell r="J600">
            <v>2.5</v>
          </cell>
          <cell r="K600">
            <v>2007</v>
          </cell>
          <cell r="L600">
            <v>1.5</v>
          </cell>
          <cell r="M600">
            <v>2008</v>
          </cell>
          <cell r="N600">
            <v>1</v>
          </cell>
          <cell r="O600">
            <v>2009</v>
          </cell>
          <cell r="P600">
            <v>0.5</v>
          </cell>
          <cell r="Q600">
            <v>2010</v>
          </cell>
          <cell r="S600">
            <v>2011</v>
          </cell>
          <cell r="U600">
            <v>511250</v>
          </cell>
          <cell r="V600">
            <v>5386499.66855992</v>
          </cell>
          <cell r="W600">
            <v>263043.59999999998</v>
          </cell>
        </row>
        <row r="601">
          <cell r="B601">
            <v>3</v>
          </cell>
          <cell r="C601">
            <v>29344</v>
          </cell>
          <cell r="D601" t="str">
            <v>Johnson Controls Headliner GmbH/</v>
          </cell>
          <cell r="E601">
            <v>2004</v>
          </cell>
          <cell r="F601">
            <v>0</v>
          </cell>
          <cell r="G601">
            <v>2005</v>
          </cell>
          <cell r="H601">
            <v>1</v>
          </cell>
          <cell r="I601">
            <v>2006</v>
          </cell>
          <cell r="J601">
            <v>1.5</v>
          </cell>
          <cell r="K601">
            <v>2007</v>
          </cell>
          <cell r="L601">
            <v>1</v>
          </cell>
          <cell r="M601">
            <v>2008</v>
          </cell>
          <cell r="N601">
            <v>0</v>
          </cell>
          <cell r="O601">
            <v>2009</v>
          </cell>
          <cell r="P601">
            <v>0</v>
          </cell>
          <cell r="Q601">
            <v>2010</v>
          </cell>
          <cell r="S601">
            <v>2011</v>
          </cell>
          <cell r="U601">
            <v>480000</v>
          </cell>
          <cell r="V601">
            <v>5727093.2149389703</v>
          </cell>
          <cell r="W601">
            <v>403332.9</v>
          </cell>
        </row>
        <row r="602">
          <cell r="B602">
            <v>3</v>
          </cell>
          <cell r="C602">
            <v>43249</v>
          </cell>
          <cell r="D602" t="str">
            <v>Magna Systems, S.A./Germany</v>
          </cell>
          <cell r="E602">
            <v>2004</v>
          </cell>
          <cell r="F602">
            <v>2</v>
          </cell>
          <cell r="G602">
            <v>2005</v>
          </cell>
          <cell r="H602">
            <v>1.5</v>
          </cell>
          <cell r="I602">
            <v>2006</v>
          </cell>
          <cell r="J602">
            <v>1.5</v>
          </cell>
          <cell r="K602">
            <v>2007</v>
          </cell>
          <cell r="L602">
            <v>1.5</v>
          </cell>
          <cell r="M602">
            <v>2008</v>
          </cell>
          <cell r="N602">
            <v>0</v>
          </cell>
          <cell r="O602">
            <v>2009</v>
          </cell>
          <cell r="P602">
            <v>0</v>
          </cell>
          <cell r="Q602">
            <v>2010</v>
          </cell>
          <cell r="S602">
            <v>2011</v>
          </cell>
          <cell r="U602">
            <v>1730517</v>
          </cell>
          <cell r="V602">
            <v>8041101.6179938996</v>
          </cell>
          <cell r="W602">
            <v>153880</v>
          </cell>
        </row>
        <row r="603">
          <cell r="B603">
            <v>4</v>
          </cell>
          <cell r="C603">
            <v>2979</v>
          </cell>
          <cell r="D603" t="str">
            <v>Lear Corporation/Prestice</v>
          </cell>
          <cell r="E603">
            <v>2004</v>
          </cell>
          <cell r="F603">
            <v>2</v>
          </cell>
          <cell r="G603">
            <v>2005</v>
          </cell>
          <cell r="H603">
            <v>2</v>
          </cell>
          <cell r="I603">
            <v>2006</v>
          </cell>
          <cell r="J603">
            <v>1</v>
          </cell>
          <cell r="K603">
            <v>2007</v>
          </cell>
          <cell r="L603">
            <v>1</v>
          </cell>
          <cell r="M603">
            <v>2008</v>
          </cell>
          <cell r="N603">
            <v>0</v>
          </cell>
          <cell r="O603">
            <v>2009</v>
          </cell>
          <cell r="P603">
            <v>0</v>
          </cell>
          <cell r="Q603">
            <v>2010</v>
          </cell>
          <cell r="S603">
            <v>2011</v>
          </cell>
          <cell r="U603">
            <v>691500</v>
          </cell>
          <cell r="V603">
            <v>10327817.9844018</v>
          </cell>
          <cell r="W603">
            <v>97180</v>
          </cell>
        </row>
        <row r="604">
          <cell r="B604">
            <v>4</v>
          </cell>
          <cell r="C604">
            <v>13030</v>
          </cell>
          <cell r="D604" t="str">
            <v>Findlay Ind. GmbH/Tomaszow PL</v>
          </cell>
          <cell r="E604">
            <v>2004</v>
          </cell>
          <cell r="F604">
            <v>0</v>
          </cell>
          <cell r="G604">
            <v>2005</v>
          </cell>
          <cell r="H604">
            <v>1</v>
          </cell>
          <cell r="I604">
            <v>2006</v>
          </cell>
          <cell r="J604">
            <v>1</v>
          </cell>
          <cell r="K604">
            <v>2007</v>
          </cell>
          <cell r="L604">
            <v>1</v>
          </cell>
          <cell r="M604">
            <v>2008</v>
          </cell>
          <cell r="N604">
            <v>1</v>
          </cell>
          <cell r="O604">
            <v>2009</v>
          </cell>
          <cell r="P604">
            <v>0</v>
          </cell>
          <cell r="Q604">
            <v>2010</v>
          </cell>
          <cell r="S604">
            <v>2011</v>
          </cell>
          <cell r="U604">
            <v>390000</v>
          </cell>
          <cell r="V604">
            <v>9601289.5103643909</v>
          </cell>
          <cell r="W604">
            <v>285870</v>
          </cell>
        </row>
        <row r="605">
          <cell r="B605">
            <v>4</v>
          </cell>
          <cell r="C605">
            <v>20328</v>
          </cell>
          <cell r="D605" t="str">
            <v>GRUPO ANTOLIN DEUTSCHLAND GMBH/GA Bohemia</v>
          </cell>
          <cell r="E605">
            <v>2004</v>
          </cell>
          <cell r="F605">
            <v>1</v>
          </cell>
          <cell r="G605">
            <v>2005</v>
          </cell>
          <cell r="H605">
            <v>2.5</v>
          </cell>
          <cell r="I605">
            <v>2006</v>
          </cell>
          <cell r="J605">
            <v>2.5</v>
          </cell>
          <cell r="K605">
            <v>2007</v>
          </cell>
          <cell r="L605">
            <v>1.5</v>
          </cell>
          <cell r="M605">
            <v>2008</v>
          </cell>
          <cell r="N605">
            <v>1</v>
          </cell>
          <cell r="O605">
            <v>2009</v>
          </cell>
          <cell r="P605">
            <v>0.5</v>
          </cell>
          <cell r="Q605">
            <v>2010</v>
          </cell>
          <cell r="S605">
            <v>2011</v>
          </cell>
          <cell r="U605">
            <v>505750</v>
          </cell>
          <cell r="V605">
            <v>11356601.734020401</v>
          </cell>
          <cell r="W605">
            <v>266535.28000000003</v>
          </cell>
        </row>
        <row r="606">
          <cell r="B606">
            <v>4</v>
          </cell>
          <cell r="C606">
            <v>29344</v>
          </cell>
          <cell r="D606" t="str">
            <v>Johnson Controls Headliner GmbH/</v>
          </cell>
          <cell r="E606">
            <v>2004</v>
          </cell>
          <cell r="F606">
            <v>0</v>
          </cell>
          <cell r="G606">
            <v>2005</v>
          </cell>
          <cell r="H606">
            <v>1</v>
          </cell>
          <cell r="I606">
            <v>2006</v>
          </cell>
          <cell r="J606">
            <v>1.5</v>
          </cell>
          <cell r="K606">
            <v>2007</v>
          </cell>
          <cell r="L606">
            <v>1</v>
          </cell>
          <cell r="M606">
            <v>2008</v>
          </cell>
          <cell r="N606">
            <v>0</v>
          </cell>
          <cell r="O606">
            <v>2009</v>
          </cell>
          <cell r="P606">
            <v>0</v>
          </cell>
          <cell r="Q606">
            <v>2010</v>
          </cell>
          <cell r="S606">
            <v>2011</v>
          </cell>
          <cell r="U606">
            <v>485000</v>
          </cell>
          <cell r="V606">
            <v>12047086.3307142</v>
          </cell>
          <cell r="W606">
            <v>403332.75</v>
          </cell>
        </row>
        <row r="607">
          <cell r="B607">
            <v>4</v>
          </cell>
          <cell r="C607">
            <v>43249</v>
          </cell>
          <cell r="D607" t="str">
            <v>Magna Systems, S.A./Germany</v>
          </cell>
          <cell r="E607">
            <v>2004</v>
          </cell>
          <cell r="F607">
            <v>2</v>
          </cell>
          <cell r="G607">
            <v>2005</v>
          </cell>
          <cell r="H607">
            <v>1.5</v>
          </cell>
          <cell r="I607">
            <v>2006</v>
          </cell>
          <cell r="J607">
            <v>1.5</v>
          </cell>
          <cell r="K607">
            <v>2007</v>
          </cell>
          <cell r="L607">
            <v>1.5</v>
          </cell>
          <cell r="M607">
            <v>2008</v>
          </cell>
          <cell r="N607">
            <v>0</v>
          </cell>
          <cell r="O607">
            <v>2009</v>
          </cell>
          <cell r="P607">
            <v>0</v>
          </cell>
          <cell r="Q607">
            <v>2010</v>
          </cell>
          <cell r="S607">
            <v>2011</v>
          </cell>
          <cell r="U607">
            <v>1140201</v>
          </cell>
          <cell r="V607">
            <v>15318314.427933</v>
          </cell>
          <cell r="W607">
            <v>153843</v>
          </cell>
        </row>
        <row r="613">
          <cell r="B613">
            <v>1</v>
          </cell>
          <cell r="C613">
            <v>2979</v>
          </cell>
          <cell r="D613">
            <v>2003</v>
          </cell>
          <cell r="E613" t="str">
            <v>Lear Corporation</v>
          </cell>
          <cell r="F613">
            <v>21.63</v>
          </cell>
          <cell r="H613">
            <v>35</v>
          </cell>
          <cell r="I613">
            <v>3.21530307786758</v>
          </cell>
          <cell r="J613" t="str">
            <v>#</v>
          </cell>
          <cell r="K613">
            <v>714000</v>
          </cell>
          <cell r="L613">
            <v>90</v>
          </cell>
          <cell r="M613">
            <v>353000</v>
          </cell>
          <cell r="N613">
            <v>70000</v>
          </cell>
          <cell r="O613">
            <v>2</v>
          </cell>
          <cell r="P613">
            <v>2</v>
          </cell>
          <cell r="Q613">
            <v>1</v>
          </cell>
          <cell r="R613">
            <v>1</v>
          </cell>
          <cell r="S613">
            <v>0</v>
          </cell>
          <cell r="T613">
            <v>0</v>
          </cell>
          <cell r="W613">
            <v>23227485.073098999</v>
          </cell>
          <cell r="X613">
            <v>361000</v>
          </cell>
          <cell r="Y613">
            <v>-137978.4</v>
          </cell>
          <cell r="Z613">
            <v>-3928023.12</v>
          </cell>
          <cell r="AA613">
            <v>-1850173.808</v>
          </cell>
          <cell r="AB613">
            <v>-1752001.21404</v>
          </cell>
          <cell r="AC613">
            <v>-1650859.0611785999</v>
          </cell>
          <cell r="AD613">
            <v>-1612037.0168951999</v>
          </cell>
          <cell r="AE613">
            <v>-1087141.7058306001</v>
          </cell>
          <cell r="AF613">
            <v>0</v>
          </cell>
          <cell r="AG613">
            <v>-12121214.325944399</v>
          </cell>
        </row>
        <row r="614">
          <cell r="B614">
            <v>1</v>
          </cell>
          <cell r="C614">
            <v>13030</v>
          </cell>
          <cell r="D614">
            <v>2003</v>
          </cell>
          <cell r="E614" t="str">
            <v>Findlay Ind. GmbH</v>
          </cell>
          <cell r="F614">
            <v>21.63</v>
          </cell>
          <cell r="H614">
            <v>31.05</v>
          </cell>
          <cell r="I614">
            <v>5.5268996322761499</v>
          </cell>
          <cell r="J614" t="str">
            <v>#</v>
          </cell>
          <cell r="K614">
            <v>714000</v>
          </cell>
          <cell r="L614">
            <v>2600</v>
          </cell>
          <cell r="M614">
            <v>1290000</v>
          </cell>
          <cell r="N614">
            <v>230000</v>
          </cell>
          <cell r="O614">
            <v>0</v>
          </cell>
          <cell r="P614">
            <v>1</v>
          </cell>
          <cell r="Q614">
            <v>1</v>
          </cell>
          <cell r="R614">
            <v>1</v>
          </cell>
          <cell r="S614">
            <v>1</v>
          </cell>
          <cell r="T614">
            <v>0</v>
          </cell>
          <cell r="W614">
            <v>24149199.6378497</v>
          </cell>
          <cell r="X614">
            <v>-576000</v>
          </cell>
          <cell r="Y614">
            <v>-97214.399999999994</v>
          </cell>
          <cell r="Z614">
            <v>-2845461.72</v>
          </cell>
          <cell r="AA614">
            <v>-1406388.3765</v>
          </cell>
          <cell r="AB614">
            <v>-1323959.8214700001</v>
          </cell>
          <cell r="AC614">
            <v>-1239818.18052105</v>
          </cell>
          <cell r="AD614">
            <v>-1167739.8325507101</v>
          </cell>
          <cell r="AE614">
            <v>-787512.11059072905</v>
          </cell>
          <cell r="AF614">
            <v>0</v>
          </cell>
          <cell r="AG614">
            <v>-9908094.4416324906</v>
          </cell>
        </row>
        <row r="615">
          <cell r="B615">
            <v>1</v>
          </cell>
          <cell r="C615">
            <v>20328</v>
          </cell>
          <cell r="D615">
            <v>2003</v>
          </cell>
          <cell r="E615" t="str">
            <v>GRUPO ANTOLIN DEUTSCHLAND GMBH</v>
          </cell>
          <cell r="F615">
            <v>21.63</v>
          </cell>
          <cell r="H615">
            <v>38.479999999999997</v>
          </cell>
          <cell r="I615">
            <v>3.3572483433439402</v>
          </cell>
          <cell r="J615" t="str">
            <v>#</v>
          </cell>
          <cell r="K615">
            <v>714000</v>
          </cell>
          <cell r="L615">
            <v>38.479999999999997</v>
          </cell>
          <cell r="M615">
            <v>404250</v>
          </cell>
          <cell r="N615">
            <v>260000</v>
          </cell>
          <cell r="O615">
            <v>1</v>
          </cell>
          <cell r="P615">
            <v>2.5</v>
          </cell>
          <cell r="Q615">
            <v>2.5</v>
          </cell>
          <cell r="R615">
            <v>1.5</v>
          </cell>
          <cell r="S615">
            <v>1</v>
          </cell>
          <cell r="T615">
            <v>0.5</v>
          </cell>
          <cell r="W615">
            <v>25496542.762023501</v>
          </cell>
          <cell r="X615">
            <v>309750</v>
          </cell>
          <cell r="Y615">
            <v>-173892</v>
          </cell>
          <cell r="Z615">
            <v>-5029014.0848000003</v>
          </cell>
          <cell r="AA615">
            <v>-2394977.7413400002</v>
          </cell>
          <cell r="AB615">
            <v>-2193675.3042930001</v>
          </cell>
          <cell r="AC615">
            <v>-2048573.0759834901</v>
          </cell>
          <cell r="AD615">
            <v>-1949578.4710765099</v>
          </cell>
          <cell r="AE615">
            <v>-1297811.4747488899</v>
          </cell>
          <cell r="AF615">
            <v>0</v>
          </cell>
          <cell r="AG615">
            <v>-15241772.152241901</v>
          </cell>
        </row>
        <row r="616">
          <cell r="B616">
            <v>1</v>
          </cell>
          <cell r="C616">
            <v>29344</v>
          </cell>
          <cell r="D616">
            <v>2003</v>
          </cell>
          <cell r="E616" t="str">
            <v>Johnson Controls Headliner GmbH</v>
          </cell>
          <cell r="F616">
            <v>21.63</v>
          </cell>
          <cell r="H616">
            <v>41.77</v>
          </cell>
          <cell r="I616">
            <v>3.00583456857321</v>
          </cell>
          <cell r="J616" t="str">
            <v>#</v>
          </cell>
          <cell r="K616">
            <v>714000</v>
          </cell>
          <cell r="L616">
            <v>1961</v>
          </cell>
          <cell r="M616">
            <v>385000</v>
          </cell>
          <cell r="N616">
            <v>303333</v>
          </cell>
          <cell r="O616">
            <v>0</v>
          </cell>
          <cell r="P616">
            <v>1</v>
          </cell>
          <cell r="Q616">
            <v>1.5</v>
          </cell>
          <cell r="R616">
            <v>1</v>
          </cell>
          <cell r="S616">
            <v>0</v>
          </cell>
          <cell r="T616">
            <v>0</v>
          </cell>
          <cell r="W616">
            <v>28132918.709421199</v>
          </cell>
          <cell r="X616">
            <v>329000</v>
          </cell>
          <cell r="Y616">
            <v>-207844.8</v>
          </cell>
          <cell r="Z616">
            <v>-6083609.2400000002</v>
          </cell>
          <cell r="AA616">
            <v>-3044866.7300999998</v>
          </cell>
          <cell r="AB616">
            <v>-2873210.559417</v>
          </cell>
          <cell r="AC616">
            <v>-2727537.3561401502</v>
          </cell>
          <cell r="AD616">
            <v>-2663395.8564114599</v>
          </cell>
          <cell r="AE616">
            <v>-1796167.6340522501</v>
          </cell>
          <cell r="AF616">
            <v>0</v>
          </cell>
          <cell r="AG616">
            <v>-19531632.176120799</v>
          </cell>
        </row>
        <row r="617">
          <cell r="B617">
            <v>1</v>
          </cell>
          <cell r="C617">
            <v>43249</v>
          </cell>
          <cell r="D617">
            <v>2003</v>
          </cell>
          <cell r="E617" t="str">
            <v>Magna Systems, S.A.</v>
          </cell>
          <cell r="F617">
            <v>21.63</v>
          </cell>
          <cell r="H617">
            <v>51.1</v>
          </cell>
          <cell r="I617">
            <v>7.8632756536433703</v>
          </cell>
          <cell r="J617" t="str">
            <v>#</v>
          </cell>
          <cell r="K617">
            <v>714000</v>
          </cell>
          <cell r="L617">
            <v>1460</v>
          </cell>
          <cell r="M617">
            <v>1655350</v>
          </cell>
          <cell r="N617">
            <v>79400</v>
          </cell>
          <cell r="O617">
            <v>2</v>
          </cell>
          <cell r="P617">
            <v>1.5</v>
          </cell>
          <cell r="Q617">
            <v>1.5</v>
          </cell>
          <cell r="R617">
            <v>1.5</v>
          </cell>
          <cell r="S617">
            <v>0</v>
          </cell>
          <cell r="T617">
            <v>0</v>
          </cell>
          <cell r="W617">
            <v>37167477.814002402</v>
          </cell>
          <cell r="X617">
            <v>-941350</v>
          </cell>
          <cell r="Y617">
            <v>-304130.40000000002</v>
          </cell>
          <cell r="Z617">
            <v>-8740410.0419999994</v>
          </cell>
          <cell r="AA617">
            <v>-4276030.49321</v>
          </cell>
          <cell r="AB617">
            <v>-4054699.3005057001</v>
          </cell>
          <cell r="AC617">
            <v>-3826657.0104781799</v>
          </cell>
          <cell r="AD617">
            <v>-3736668.3182804901</v>
          </cell>
          <cell r="AE617">
            <v>-2519971.8908953001</v>
          </cell>
          <cell r="AF617">
            <v>0</v>
          </cell>
          <cell r="AG617">
            <v>-28863917.455369599</v>
          </cell>
        </row>
        <row r="618">
          <cell r="B618">
            <v>2</v>
          </cell>
          <cell r="C618">
            <v>2979</v>
          </cell>
          <cell r="D618">
            <v>2003</v>
          </cell>
          <cell r="E618" t="str">
            <v>Lear Corporation</v>
          </cell>
          <cell r="F618">
            <v>20.91</v>
          </cell>
          <cell r="H618">
            <v>35</v>
          </cell>
          <cell r="I618">
            <v>3.1897484084466901</v>
          </cell>
          <cell r="J618" t="str">
            <v>#</v>
          </cell>
          <cell r="K618">
            <v>714000</v>
          </cell>
          <cell r="L618">
            <v>90</v>
          </cell>
          <cell r="M618">
            <v>400000</v>
          </cell>
          <cell r="N618">
            <v>70000</v>
          </cell>
          <cell r="O618">
            <v>2</v>
          </cell>
          <cell r="P618">
            <v>2</v>
          </cell>
          <cell r="Q618">
            <v>1</v>
          </cell>
          <cell r="R618">
            <v>1</v>
          </cell>
          <cell r="S618">
            <v>0</v>
          </cell>
          <cell r="T618">
            <v>0</v>
          </cell>
          <cell r="W618">
            <v>53585156.053330697</v>
          </cell>
          <cell r="X618">
            <v>314000</v>
          </cell>
          <cell r="Y618">
            <v>-339287.2</v>
          </cell>
          <cell r="Z618">
            <v>-9672876.4800000004</v>
          </cell>
          <cell r="AA618">
            <v>-4576450.8480000002</v>
          </cell>
          <cell r="AB618">
            <v>-4340698.3527600002</v>
          </cell>
          <cell r="AC618">
            <v>-4097114.7960834</v>
          </cell>
          <cell r="AD618">
            <v>-4000749.8993135998</v>
          </cell>
          <cell r="AE618">
            <v>-2698084.7236589999</v>
          </cell>
          <cell r="AF618">
            <v>0</v>
          </cell>
          <cell r="AG618">
            <v>-29875262.299816001</v>
          </cell>
        </row>
        <row r="619">
          <cell r="B619">
            <v>2</v>
          </cell>
          <cell r="C619">
            <v>13030</v>
          </cell>
          <cell r="D619">
            <v>2003</v>
          </cell>
          <cell r="E619" t="str">
            <v>Findlay Ind. GmbH</v>
          </cell>
          <cell r="F619">
            <v>20.91</v>
          </cell>
          <cell r="H619">
            <v>30.97</v>
          </cell>
          <cell r="I619">
            <v>5.5021093718207803</v>
          </cell>
          <cell r="J619" t="str">
            <v>#</v>
          </cell>
          <cell r="K619">
            <v>714000</v>
          </cell>
          <cell r="L619">
            <v>588.94230769230705</v>
          </cell>
          <cell r="M619">
            <v>1640000</v>
          </cell>
          <cell r="N619">
            <v>195000</v>
          </cell>
          <cell r="O619">
            <v>0</v>
          </cell>
          <cell r="P619">
            <v>1</v>
          </cell>
          <cell r="Q619">
            <v>1</v>
          </cell>
          <cell r="R619">
            <v>1</v>
          </cell>
          <cell r="S619">
            <v>1</v>
          </cell>
          <cell r="T619">
            <v>0</v>
          </cell>
          <cell r="W619">
            <v>54023347.748526797</v>
          </cell>
          <cell r="X619">
            <v>-926000</v>
          </cell>
          <cell r="Y619">
            <v>-242244.8</v>
          </cell>
          <cell r="Z619">
            <v>-7090509.3200000003</v>
          </cell>
          <cell r="AA619">
            <v>-3512418.8210999998</v>
          </cell>
          <cell r="AB619">
            <v>-3314416.5613020002</v>
          </cell>
          <cell r="AC619">
            <v>-3111593.81917293</v>
          </cell>
          <cell r="AD619">
            <v>-2938514.6138345902</v>
          </cell>
          <cell r="AE619">
            <v>-1981718.8250622901</v>
          </cell>
          <cell r="AF619">
            <v>0</v>
          </cell>
          <cell r="AG619">
            <v>-23581416.760471798</v>
          </cell>
        </row>
        <row r="620">
          <cell r="B620">
            <v>2</v>
          </cell>
          <cell r="C620">
            <v>20328</v>
          </cell>
          <cell r="D620">
            <v>2003</v>
          </cell>
          <cell r="E620" t="str">
            <v>GRUPO ANTOLIN DEUTSCHLAND GMBH</v>
          </cell>
          <cell r="F620">
            <v>20.91</v>
          </cell>
          <cell r="H620">
            <v>37.979999999999997</v>
          </cell>
          <cell r="I620">
            <v>3.3309138621784</v>
          </cell>
          <cell r="J620" t="str">
            <v>#</v>
          </cell>
          <cell r="K620">
            <v>714000</v>
          </cell>
          <cell r="L620">
            <v>37.979999999999997</v>
          </cell>
          <cell r="M620">
            <v>400250</v>
          </cell>
          <cell r="N620">
            <v>260000</v>
          </cell>
          <cell r="O620">
            <v>1</v>
          </cell>
          <cell r="P620">
            <v>2.5</v>
          </cell>
          <cell r="Q620">
            <v>2.5</v>
          </cell>
          <cell r="R620">
            <v>1.5</v>
          </cell>
          <cell r="S620">
            <v>1</v>
          </cell>
          <cell r="T620">
            <v>0.5</v>
          </cell>
          <cell r="W620">
            <v>57778140.743202798</v>
          </cell>
          <cell r="X620">
            <v>313750</v>
          </cell>
          <cell r="Y620">
            <v>-411045.6</v>
          </cell>
          <cell r="Z620">
            <v>-11891292.573000001</v>
          </cell>
          <cell r="AA620">
            <v>-5673802.9962149998</v>
          </cell>
          <cell r="AB620">
            <v>-5206120.8884107498</v>
          </cell>
          <cell r="AC620">
            <v>-4867324.0603497103</v>
          </cell>
          <cell r="AD620">
            <v>-4635805.4040270904</v>
          </cell>
          <cell r="AE620">
            <v>-3087292.4654254802</v>
          </cell>
          <cell r="AF620">
            <v>0</v>
          </cell>
          <cell r="AG620">
            <v>-35922933.987428002</v>
          </cell>
        </row>
        <row r="621">
          <cell r="B621">
            <v>2</v>
          </cell>
          <cell r="C621">
            <v>29344</v>
          </cell>
          <cell r="D621">
            <v>2003</v>
          </cell>
          <cell r="E621" t="str">
            <v>Johnson Controls Headliner GmbH</v>
          </cell>
          <cell r="F621">
            <v>20.91</v>
          </cell>
          <cell r="H621">
            <v>37.6</v>
          </cell>
          <cell r="I621">
            <v>2.9900005262229898</v>
          </cell>
          <cell r="J621" t="str">
            <v>#</v>
          </cell>
          <cell r="K621">
            <v>714000</v>
          </cell>
          <cell r="L621">
            <v>961.54</v>
          </cell>
          <cell r="M621">
            <v>375000</v>
          </cell>
          <cell r="N621">
            <v>325000</v>
          </cell>
          <cell r="O621">
            <v>0</v>
          </cell>
          <cell r="P621">
            <v>1</v>
          </cell>
          <cell r="Q621">
            <v>1.5</v>
          </cell>
          <cell r="R621">
            <v>1</v>
          </cell>
          <cell r="S621">
            <v>0</v>
          </cell>
          <cell r="T621">
            <v>0</v>
          </cell>
          <cell r="W621">
            <v>58551376.549509898</v>
          </cell>
          <cell r="X621">
            <v>339000</v>
          </cell>
          <cell r="Y621">
            <v>-401895.2</v>
          </cell>
          <cell r="Z621">
            <v>-11763479.18</v>
          </cell>
          <cell r="AA621">
            <v>-5876906.4179999996</v>
          </cell>
          <cell r="AB621">
            <v>-5529693.9482399998</v>
          </cell>
          <cell r="AC621">
            <v>-5238887.0759316003</v>
          </cell>
          <cell r="AD621">
            <v>-5115667.4842464002</v>
          </cell>
          <cell r="AE621">
            <v>-3449979.2883660002</v>
          </cell>
          <cell r="AF621">
            <v>0</v>
          </cell>
          <cell r="AG621">
            <v>-37501508.594783999</v>
          </cell>
        </row>
        <row r="622">
          <cell r="B622">
            <v>2</v>
          </cell>
          <cell r="C622">
            <v>43249</v>
          </cell>
          <cell r="D622">
            <v>2003</v>
          </cell>
          <cell r="E622" t="str">
            <v>Magna Systems, S.A.</v>
          </cell>
          <cell r="F622">
            <v>20.91</v>
          </cell>
          <cell r="H622">
            <v>51.1</v>
          </cell>
          <cell r="I622">
            <v>7.8732849606010804</v>
          </cell>
          <cell r="J622" t="str">
            <v>#</v>
          </cell>
          <cell r="K622">
            <v>714000</v>
          </cell>
          <cell r="L622">
            <v>716</v>
          </cell>
          <cell r="M622">
            <v>1520350</v>
          </cell>
          <cell r="N622">
            <v>79400</v>
          </cell>
          <cell r="O622">
            <v>2</v>
          </cell>
          <cell r="P622">
            <v>1.5</v>
          </cell>
          <cell r="Q622">
            <v>1.5</v>
          </cell>
          <cell r="R622">
            <v>1.5</v>
          </cell>
          <cell r="S622">
            <v>0</v>
          </cell>
          <cell r="T622">
            <v>0</v>
          </cell>
          <cell r="W622">
            <v>83911159.504289702</v>
          </cell>
          <cell r="X622">
            <v>-806350</v>
          </cell>
          <cell r="Y622">
            <v>-726975.2</v>
          </cell>
          <cell r="Z622">
            <v>-20901800.550000001</v>
          </cell>
          <cell r="AA622">
            <v>-10236793.588710001</v>
          </cell>
          <cell r="AB622">
            <v>-9713660.5545132998</v>
          </cell>
          <cell r="AC622">
            <v>-9173976.6777824294</v>
          </cell>
          <cell r="AD622">
            <v>-8958203.0518229809</v>
          </cell>
          <cell r="AE622">
            <v>-6041365.0975047899</v>
          </cell>
          <cell r="AF622">
            <v>0</v>
          </cell>
          <cell r="AG622">
            <v>-67023124.720333502</v>
          </cell>
        </row>
        <row r="623">
          <cell r="B623">
            <v>3</v>
          </cell>
          <cell r="C623">
            <v>2979</v>
          </cell>
          <cell r="D623">
            <v>2003</v>
          </cell>
          <cell r="E623" t="str">
            <v>Lear Corporation</v>
          </cell>
          <cell r="F623">
            <v>25.6</v>
          </cell>
          <cell r="H623">
            <v>38.5</v>
          </cell>
          <cell r="I623">
            <v>3.3859138835970599</v>
          </cell>
          <cell r="J623" t="str">
            <v>#</v>
          </cell>
          <cell r="K623">
            <v>714000</v>
          </cell>
          <cell r="L623">
            <v>180</v>
          </cell>
          <cell r="M623">
            <v>535500</v>
          </cell>
          <cell r="N623">
            <v>70000</v>
          </cell>
          <cell r="O623">
            <v>2</v>
          </cell>
          <cell r="P623">
            <v>2</v>
          </cell>
          <cell r="Q623">
            <v>1</v>
          </cell>
          <cell r="R623">
            <v>1</v>
          </cell>
          <cell r="S623">
            <v>0</v>
          </cell>
          <cell r="T623">
            <v>0</v>
          </cell>
          <cell r="W623">
            <v>4745218.9837559499</v>
          </cell>
          <cell r="X623">
            <v>178500</v>
          </cell>
          <cell r="Y623">
            <v>-21672</v>
          </cell>
          <cell r="Z623">
            <v>-614539.43000000005</v>
          </cell>
          <cell r="AA623">
            <v>-285897.92820000002</v>
          </cell>
          <cell r="AB623">
            <v>-269484.24795599998</v>
          </cell>
          <cell r="AC623">
            <v>-252700.89116453999</v>
          </cell>
          <cell r="AD623">
            <v>-246753.36061167999</v>
          </cell>
          <cell r="AE623">
            <v>-166413.81999513999</v>
          </cell>
          <cell r="AF623">
            <v>0</v>
          </cell>
          <cell r="AG623">
            <v>-2122961.6779273599</v>
          </cell>
        </row>
        <row r="624">
          <cell r="B624">
            <v>3</v>
          </cell>
          <cell r="C624">
            <v>13030</v>
          </cell>
          <cell r="D624">
            <v>2003</v>
          </cell>
          <cell r="E624" t="str">
            <v>Findlay Ind. GmbH</v>
          </cell>
          <cell r="F624">
            <v>25.6</v>
          </cell>
          <cell r="H624">
            <v>32.659999999999997</v>
          </cell>
          <cell r="I624">
            <v>5.7111351424905701</v>
          </cell>
          <cell r="J624" t="str">
            <v>#</v>
          </cell>
          <cell r="K624">
            <v>714000</v>
          </cell>
          <cell r="L624">
            <v>619.28571428571399</v>
          </cell>
          <cell r="M624">
            <v>1110000</v>
          </cell>
          <cell r="N624">
            <v>198500</v>
          </cell>
          <cell r="O624">
            <v>0</v>
          </cell>
          <cell r="P624">
            <v>1</v>
          </cell>
          <cell r="Q624">
            <v>1</v>
          </cell>
          <cell r="R624">
            <v>1</v>
          </cell>
          <cell r="S624">
            <v>1</v>
          </cell>
          <cell r="T624">
            <v>0</v>
          </cell>
          <cell r="W624">
            <v>5311237.3369447999</v>
          </cell>
          <cell r="X624">
            <v>-396000</v>
          </cell>
          <cell r="Y624">
            <v>-11860.8</v>
          </cell>
          <cell r="Z624">
            <v>-347168.44</v>
          </cell>
          <cell r="AA624">
            <v>-169230.5422</v>
          </cell>
          <cell r="AB624">
            <v>-156956.87607599999</v>
          </cell>
          <cell r="AC624">
            <v>-144642.76679034001</v>
          </cell>
          <cell r="AD624">
            <v>-133888.93940362701</v>
          </cell>
          <cell r="AE624">
            <v>-90296.520404110604</v>
          </cell>
          <cell r="AF624">
            <v>0</v>
          </cell>
          <cell r="AG624">
            <v>-1894044.8848740701</v>
          </cell>
        </row>
        <row r="625">
          <cell r="B625">
            <v>3</v>
          </cell>
          <cell r="C625">
            <v>20328</v>
          </cell>
          <cell r="D625">
            <v>2003</v>
          </cell>
          <cell r="E625" t="str">
            <v>GRUPO ANTOLIN DEUTSCHLAND GMBH</v>
          </cell>
          <cell r="F625">
            <v>25.6</v>
          </cell>
          <cell r="H625">
            <v>43.48</v>
          </cell>
          <cell r="I625">
            <v>3.5272279071575698</v>
          </cell>
          <cell r="J625" t="str">
            <v>#</v>
          </cell>
          <cell r="K625">
            <v>714000</v>
          </cell>
          <cell r="L625">
            <v>43.48</v>
          </cell>
          <cell r="M625">
            <v>511250</v>
          </cell>
          <cell r="N625">
            <v>260000</v>
          </cell>
          <cell r="O625">
            <v>1</v>
          </cell>
          <cell r="P625">
            <v>2.5</v>
          </cell>
          <cell r="Q625">
            <v>2.5</v>
          </cell>
          <cell r="R625">
            <v>1.5</v>
          </cell>
          <cell r="S625">
            <v>1</v>
          </cell>
          <cell r="T625">
            <v>0.5</v>
          </cell>
          <cell r="W625">
            <v>5386499.66855992</v>
          </cell>
          <cell r="X625">
            <v>202750</v>
          </cell>
          <cell r="Y625">
            <v>-30038.400000000001</v>
          </cell>
          <cell r="Z625">
            <v>-868047.62919999997</v>
          </cell>
          <cell r="AA625">
            <v>-411403.83630999998</v>
          </cell>
          <cell r="AB625">
            <v>-375121.68181949999</v>
          </cell>
          <cell r="AC625">
            <v>-349283.28907528799</v>
          </cell>
          <cell r="AD625">
            <v>-331714.83148834802</v>
          </cell>
          <cell r="AE625">
            <v>-220592.377703376</v>
          </cell>
          <cell r="AF625">
            <v>0</v>
          </cell>
          <cell r="AG625">
            <v>-2827452.0455965102</v>
          </cell>
        </row>
        <row r="626">
          <cell r="B626">
            <v>3</v>
          </cell>
          <cell r="C626">
            <v>29344</v>
          </cell>
          <cell r="D626">
            <v>2003</v>
          </cell>
          <cell r="E626" t="str">
            <v>Johnson Controls Headliner GmbH</v>
          </cell>
          <cell r="F626">
            <v>25.6</v>
          </cell>
          <cell r="H626">
            <v>44.75</v>
          </cell>
          <cell r="I626">
            <v>3.14778865518447</v>
          </cell>
          <cell r="J626" t="str">
            <v>#</v>
          </cell>
          <cell r="K626">
            <v>714000</v>
          </cell>
          <cell r="L626">
            <v>1428.57</v>
          </cell>
          <cell r="M626">
            <v>480000</v>
          </cell>
          <cell r="N626">
            <v>303333</v>
          </cell>
          <cell r="O626">
            <v>0</v>
          </cell>
          <cell r="P626">
            <v>1</v>
          </cell>
          <cell r="Q626">
            <v>1.5</v>
          </cell>
          <cell r="R626">
            <v>1</v>
          </cell>
          <cell r="S626">
            <v>0</v>
          </cell>
          <cell r="T626">
            <v>0</v>
          </cell>
          <cell r="W626">
            <v>5727093.2149389703</v>
          </cell>
          <cell r="X626">
            <v>234000</v>
          </cell>
          <cell r="Y626">
            <v>-32172</v>
          </cell>
          <cell r="Z626">
            <v>-941682.1</v>
          </cell>
          <cell r="AA626">
            <v>-470049.9325</v>
          </cell>
          <cell r="AB626">
            <v>-441677.54977500002</v>
          </cell>
          <cell r="AC626">
            <v>-418055.19486412499</v>
          </cell>
          <cell r="AD626">
            <v>-408215.91003700002</v>
          </cell>
          <cell r="AE626">
            <v>-275306.35774787498</v>
          </cell>
          <cell r="AF626">
            <v>0</v>
          </cell>
          <cell r="AG626">
            <v>-3197159.0449239998</v>
          </cell>
        </row>
        <row r="627">
          <cell r="B627">
            <v>3</v>
          </cell>
          <cell r="C627">
            <v>43249</v>
          </cell>
          <cell r="D627">
            <v>2003</v>
          </cell>
          <cell r="E627" t="str">
            <v>Magna Systems, S.A.</v>
          </cell>
          <cell r="F627">
            <v>25.6</v>
          </cell>
          <cell r="H627">
            <v>53.43</v>
          </cell>
          <cell r="I627">
            <v>7.8733221880953304</v>
          </cell>
          <cell r="J627" t="str">
            <v>#</v>
          </cell>
          <cell r="K627">
            <v>714000</v>
          </cell>
          <cell r="L627">
            <v>1064</v>
          </cell>
          <cell r="M627">
            <v>1730517</v>
          </cell>
          <cell r="N627">
            <v>79400</v>
          </cell>
          <cell r="O627">
            <v>2</v>
          </cell>
          <cell r="P627">
            <v>1.5</v>
          </cell>
          <cell r="Q627">
            <v>1.5</v>
          </cell>
          <cell r="R627">
            <v>1.5</v>
          </cell>
          <cell r="S627">
            <v>0</v>
          </cell>
          <cell r="T627">
            <v>0</v>
          </cell>
          <cell r="W627">
            <v>8041101.6179938996</v>
          </cell>
          <cell r="X627">
            <v>-1016517</v>
          </cell>
          <cell r="Y627">
            <v>-46754.400000000001</v>
          </cell>
          <cell r="Z627">
            <v>-1341026.9594000001</v>
          </cell>
          <cell r="AA627">
            <v>-652854.28020699997</v>
          </cell>
          <cell r="AB627">
            <v>-617104.48046709003</v>
          </cell>
          <cell r="AC627">
            <v>-580481.66565450595</v>
          </cell>
          <cell r="AD627">
            <v>-566819.53559257695</v>
          </cell>
          <cell r="AE627">
            <v>-382270.79838752601</v>
          </cell>
          <cell r="AF627">
            <v>0</v>
          </cell>
          <cell r="AG627">
            <v>-5647829.1197087001</v>
          </cell>
        </row>
        <row r="628">
          <cell r="B628">
            <v>4</v>
          </cell>
          <cell r="C628">
            <v>2979</v>
          </cell>
          <cell r="D628">
            <v>2003</v>
          </cell>
          <cell r="E628" t="str">
            <v>Lear Corporation</v>
          </cell>
          <cell r="F628">
            <v>25.6</v>
          </cell>
          <cell r="H628">
            <v>38.5</v>
          </cell>
          <cell r="I628">
            <v>3.30571542114471</v>
          </cell>
          <cell r="J628" t="str">
            <v>#</v>
          </cell>
          <cell r="K628">
            <v>714000</v>
          </cell>
          <cell r="L628">
            <v>180</v>
          </cell>
          <cell r="M628">
            <v>691500</v>
          </cell>
          <cell r="N628">
            <v>70000</v>
          </cell>
          <cell r="O628">
            <v>2</v>
          </cell>
          <cell r="P628">
            <v>2</v>
          </cell>
          <cell r="Q628">
            <v>1</v>
          </cell>
          <cell r="R628">
            <v>1</v>
          </cell>
          <cell r="S628">
            <v>0</v>
          </cell>
          <cell r="T628">
            <v>0</v>
          </cell>
          <cell r="W628">
            <v>10327817.9844018</v>
          </cell>
          <cell r="X628">
            <v>22500</v>
          </cell>
          <cell r="Y628">
            <v>-50568</v>
          </cell>
          <cell r="Z628">
            <v>-1433908.65</v>
          </cell>
          <cell r="AA628">
            <v>-667087.58219999995</v>
          </cell>
          <cell r="AB628">
            <v>-628796.57856399997</v>
          </cell>
          <cell r="AC628">
            <v>-589635.41271725995</v>
          </cell>
          <cell r="AD628">
            <v>-575772.02754664002</v>
          </cell>
          <cell r="AE628">
            <v>-388291.82026230003</v>
          </cell>
          <cell r="AF628">
            <v>0</v>
          </cell>
          <cell r="AG628">
            <v>-4755560.0712901996</v>
          </cell>
        </row>
        <row r="629">
          <cell r="B629">
            <v>4</v>
          </cell>
          <cell r="C629">
            <v>13030</v>
          </cell>
          <cell r="D629">
            <v>2003</v>
          </cell>
          <cell r="E629" t="str">
            <v>Findlay Ind. GmbH</v>
          </cell>
          <cell r="F629">
            <v>25.6</v>
          </cell>
          <cell r="H629">
            <v>32.57</v>
          </cell>
          <cell r="I629">
            <v>5.6274879113554901</v>
          </cell>
          <cell r="J629" t="str">
            <v>#</v>
          </cell>
          <cell r="K629">
            <v>714000</v>
          </cell>
          <cell r="L629">
            <v>578.60927152317799</v>
          </cell>
          <cell r="M629">
            <v>390000</v>
          </cell>
          <cell r="N629">
            <v>198500</v>
          </cell>
          <cell r="O629">
            <v>0</v>
          </cell>
          <cell r="P629">
            <v>1</v>
          </cell>
          <cell r="Q629">
            <v>1</v>
          </cell>
          <cell r="R629">
            <v>1</v>
          </cell>
          <cell r="S629">
            <v>1</v>
          </cell>
          <cell r="T629">
            <v>0</v>
          </cell>
          <cell r="W629">
            <v>9601289.5103643909</v>
          </cell>
          <cell r="X629">
            <v>324000</v>
          </cell>
          <cell r="Y629">
            <v>-27322.400000000001</v>
          </cell>
          <cell r="Z629">
            <v>-799723.86</v>
          </cell>
          <cell r="AA629">
            <v>-389641.68489999999</v>
          </cell>
          <cell r="AB629">
            <v>-361192.97783799999</v>
          </cell>
          <cell r="AC629">
            <v>-332660.21915217</v>
          </cell>
          <cell r="AD629">
            <v>-307736.69746510102</v>
          </cell>
          <cell r="AE629">
            <v>-207532.906607821</v>
          </cell>
          <cell r="AF629">
            <v>0</v>
          </cell>
          <cell r="AG629">
            <v>-2545810.7459630901</v>
          </cell>
        </row>
        <row r="630">
          <cell r="B630">
            <v>4</v>
          </cell>
          <cell r="C630">
            <v>20328</v>
          </cell>
          <cell r="D630">
            <v>2003</v>
          </cell>
          <cell r="E630" t="str">
            <v>GRUPO ANTOLIN DEUTSCHLAND GMBH</v>
          </cell>
          <cell r="F630">
            <v>25.6</v>
          </cell>
          <cell r="H630">
            <v>43.28</v>
          </cell>
          <cell r="I630">
            <v>3.4469162209447601</v>
          </cell>
          <cell r="J630" t="str">
            <v>#</v>
          </cell>
          <cell r="K630">
            <v>714000</v>
          </cell>
          <cell r="L630">
            <v>43.28</v>
          </cell>
          <cell r="M630">
            <v>505750</v>
          </cell>
          <cell r="N630">
            <v>260000</v>
          </cell>
          <cell r="O630">
            <v>1</v>
          </cell>
          <cell r="P630">
            <v>2.5</v>
          </cell>
          <cell r="Q630">
            <v>2.5</v>
          </cell>
          <cell r="R630">
            <v>1.5</v>
          </cell>
          <cell r="S630">
            <v>1</v>
          </cell>
          <cell r="T630">
            <v>0.5</v>
          </cell>
          <cell r="W630">
            <v>11356601.734020401</v>
          </cell>
          <cell r="X630">
            <v>208250</v>
          </cell>
          <cell r="Y630">
            <v>-69305.600000000006</v>
          </cell>
          <cell r="Z630">
            <v>-2002593.348</v>
          </cell>
          <cell r="AA630">
            <v>-948610.34086</v>
          </cell>
          <cell r="AB630">
            <v>-864529.94851300004</v>
          </cell>
          <cell r="AC630">
            <v>-804719.63675444201</v>
          </cell>
          <cell r="AD630">
            <v>-764087.54768857895</v>
          </cell>
          <cell r="AE630">
            <v>-508041.112792339</v>
          </cell>
          <cell r="AF630">
            <v>0</v>
          </cell>
          <cell r="AG630">
            <v>-6197637.5346083604</v>
          </cell>
        </row>
        <row r="631">
          <cell r="B631">
            <v>4</v>
          </cell>
          <cell r="C631">
            <v>29344</v>
          </cell>
          <cell r="D631">
            <v>2003</v>
          </cell>
          <cell r="E631" t="str">
            <v>Johnson Controls Headliner GmbH</v>
          </cell>
          <cell r="F631">
            <v>25.6</v>
          </cell>
          <cell r="H631">
            <v>44.75</v>
          </cell>
          <cell r="I631">
            <v>3.0870053153378301</v>
          </cell>
          <cell r="J631" t="str">
            <v>#</v>
          </cell>
          <cell r="K631">
            <v>714000</v>
          </cell>
          <cell r="L631">
            <v>662.25</v>
          </cell>
          <cell r="M631">
            <v>485000</v>
          </cell>
          <cell r="N631">
            <v>303333</v>
          </cell>
          <cell r="O631">
            <v>0</v>
          </cell>
          <cell r="P631">
            <v>1</v>
          </cell>
          <cell r="Q631">
            <v>1.5</v>
          </cell>
          <cell r="R631">
            <v>1</v>
          </cell>
          <cell r="S631">
            <v>0</v>
          </cell>
          <cell r="T631">
            <v>0</v>
          </cell>
          <cell r="W631">
            <v>12047086.3307142</v>
          </cell>
          <cell r="X631">
            <v>229000</v>
          </cell>
          <cell r="Y631">
            <v>-75068</v>
          </cell>
          <cell r="Z631">
            <v>-2197232.7000000002</v>
          </cell>
          <cell r="AA631">
            <v>-1096770.7075</v>
          </cell>
          <cell r="AB631">
            <v>-1030580.949475</v>
          </cell>
          <cell r="AC631">
            <v>-975462.12134962506</v>
          </cell>
          <cell r="AD631">
            <v>-952527.25886349997</v>
          </cell>
          <cell r="AE631">
            <v>-642369.76702312496</v>
          </cell>
          <cell r="AF631">
            <v>0</v>
          </cell>
          <cell r="AG631">
            <v>-7185011.5042112498</v>
          </cell>
        </row>
        <row r="632">
          <cell r="B632">
            <v>4</v>
          </cell>
          <cell r="C632">
            <v>43249</v>
          </cell>
          <cell r="D632">
            <v>2003</v>
          </cell>
          <cell r="E632" t="str">
            <v>Magna Systems, S.A.</v>
          </cell>
          <cell r="F632">
            <v>25.6</v>
          </cell>
          <cell r="H632">
            <v>53.43</v>
          </cell>
          <cell r="I632">
            <v>7.8732650170790599</v>
          </cell>
          <cell r="J632" t="str">
            <v>#</v>
          </cell>
          <cell r="K632">
            <v>714000</v>
          </cell>
          <cell r="L632">
            <v>493</v>
          </cell>
          <cell r="M632">
            <v>1140201</v>
          </cell>
          <cell r="N632">
            <v>79400</v>
          </cell>
          <cell r="O632">
            <v>2</v>
          </cell>
          <cell r="P632">
            <v>1.5</v>
          </cell>
          <cell r="Q632">
            <v>1.5</v>
          </cell>
          <cell r="R632">
            <v>1.5</v>
          </cell>
          <cell r="S632">
            <v>0</v>
          </cell>
          <cell r="T632">
            <v>0</v>
          </cell>
          <cell r="W632">
            <v>15318314.427933</v>
          </cell>
          <cell r="X632">
            <v>-426201</v>
          </cell>
          <cell r="Y632">
            <v>-109093.6</v>
          </cell>
          <cell r="Z632">
            <v>-3129026.5109999999</v>
          </cell>
          <cell r="AA632">
            <v>-1523309.336497</v>
          </cell>
          <cell r="AB632">
            <v>-1439910.4544232099</v>
          </cell>
          <cell r="AC632">
            <v>-1354457.21986051</v>
          </cell>
          <cell r="AD632">
            <v>-1322611.50345498</v>
          </cell>
          <cell r="AE632">
            <v>-891948.90270141105</v>
          </cell>
          <cell r="AF632">
            <v>0</v>
          </cell>
          <cell r="AG632">
            <v>-10640558.527937099</v>
          </cell>
        </row>
        <row r="638">
          <cell r="B638">
            <v>1</v>
          </cell>
          <cell r="C638" t="str">
            <v>EUR</v>
          </cell>
          <cell r="D638">
            <v>1</v>
          </cell>
          <cell r="E638">
            <v>36161</v>
          </cell>
          <cell r="F638">
            <v>11330</v>
          </cell>
        </row>
        <row r="639">
          <cell r="B639">
            <v>1</v>
          </cell>
          <cell r="C639" t="str">
            <v>EUR</v>
          </cell>
          <cell r="D639">
            <v>1</v>
          </cell>
          <cell r="E639">
            <v>36161</v>
          </cell>
          <cell r="F639">
            <v>11451</v>
          </cell>
        </row>
        <row r="640">
          <cell r="B640">
            <v>1</v>
          </cell>
          <cell r="C640" t="str">
            <v>EUR</v>
          </cell>
          <cell r="D640">
            <v>1</v>
          </cell>
          <cell r="E640">
            <v>36161</v>
          </cell>
          <cell r="F640">
            <v>28671</v>
          </cell>
        </row>
        <row r="641">
          <cell r="B641">
            <v>1</v>
          </cell>
          <cell r="C641" t="str">
            <v>EUR</v>
          </cell>
          <cell r="D641">
            <v>1</v>
          </cell>
          <cell r="E641">
            <v>36161</v>
          </cell>
          <cell r="F641">
            <v>1328</v>
          </cell>
        </row>
        <row r="642">
          <cell r="B642">
            <v>1</v>
          </cell>
          <cell r="C642" t="str">
            <v>EUR</v>
          </cell>
          <cell r="D642">
            <v>1</v>
          </cell>
          <cell r="E642">
            <v>36161</v>
          </cell>
          <cell r="F642">
            <v>1462</v>
          </cell>
        </row>
        <row r="643">
          <cell r="B643">
            <v>1</v>
          </cell>
          <cell r="C643" t="str">
            <v>EUR</v>
          </cell>
          <cell r="D643">
            <v>1</v>
          </cell>
          <cell r="E643">
            <v>36161</v>
          </cell>
          <cell r="F643">
            <v>28746</v>
          </cell>
        </row>
        <row r="644">
          <cell r="B644">
            <v>1</v>
          </cell>
          <cell r="C644" t="str">
            <v>EUR</v>
          </cell>
          <cell r="D644">
            <v>1</v>
          </cell>
          <cell r="E644">
            <v>36161</v>
          </cell>
          <cell r="F644">
            <v>23586</v>
          </cell>
        </row>
        <row r="645">
          <cell r="B645">
            <v>1</v>
          </cell>
          <cell r="C645" t="str">
            <v>EUR</v>
          </cell>
          <cell r="D645">
            <v>1</v>
          </cell>
          <cell r="E645">
            <v>36161</v>
          </cell>
          <cell r="F645">
            <v>18244</v>
          </cell>
        </row>
        <row r="646">
          <cell r="B646">
            <v>1</v>
          </cell>
          <cell r="C646" t="str">
            <v>EUR</v>
          </cell>
          <cell r="D646">
            <v>1</v>
          </cell>
          <cell r="E646">
            <v>36161</v>
          </cell>
          <cell r="F646">
            <v>18245</v>
          </cell>
        </row>
        <row r="647">
          <cell r="B647">
            <v>1</v>
          </cell>
          <cell r="C647" t="str">
            <v>EUR</v>
          </cell>
          <cell r="D647">
            <v>1</v>
          </cell>
          <cell r="E647">
            <v>36161</v>
          </cell>
          <cell r="F647">
            <v>25756</v>
          </cell>
        </row>
        <row r="648">
          <cell r="B648">
            <v>1</v>
          </cell>
          <cell r="C648" t="str">
            <v>EUR</v>
          </cell>
          <cell r="D648">
            <v>1</v>
          </cell>
          <cell r="E648">
            <v>36161</v>
          </cell>
          <cell r="F648">
            <v>2609</v>
          </cell>
        </row>
        <row r="649">
          <cell r="B649">
            <v>1</v>
          </cell>
          <cell r="C649" t="str">
            <v>EUR</v>
          </cell>
          <cell r="D649">
            <v>1</v>
          </cell>
          <cell r="E649">
            <v>36161</v>
          </cell>
          <cell r="F649">
            <v>316</v>
          </cell>
        </row>
        <row r="650">
          <cell r="B650">
            <v>1</v>
          </cell>
          <cell r="C650" t="str">
            <v>EUR</v>
          </cell>
          <cell r="D650">
            <v>1</v>
          </cell>
          <cell r="E650">
            <v>36161</v>
          </cell>
          <cell r="F650">
            <v>15245</v>
          </cell>
        </row>
        <row r="651">
          <cell r="B651">
            <v>1</v>
          </cell>
          <cell r="C651" t="str">
            <v>EUR</v>
          </cell>
          <cell r="D651">
            <v>1</v>
          </cell>
          <cell r="E651">
            <v>36161</v>
          </cell>
          <cell r="F651">
            <v>159</v>
          </cell>
        </row>
        <row r="652">
          <cell r="B652">
            <v>1</v>
          </cell>
          <cell r="C652" t="str">
            <v>EUR</v>
          </cell>
          <cell r="D652">
            <v>1</v>
          </cell>
          <cell r="E652">
            <v>36161</v>
          </cell>
          <cell r="F652">
            <v>3478</v>
          </cell>
        </row>
        <row r="653">
          <cell r="B653">
            <v>1</v>
          </cell>
          <cell r="C653" t="str">
            <v>EUR</v>
          </cell>
          <cell r="D653">
            <v>1</v>
          </cell>
          <cell r="E653">
            <v>36161</v>
          </cell>
          <cell r="F653">
            <v>19964</v>
          </cell>
        </row>
        <row r="654">
          <cell r="B654">
            <v>1</v>
          </cell>
          <cell r="C654" t="str">
            <v>EUR</v>
          </cell>
          <cell r="D654">
            <v>1</v>
          </cell>
          <cell r="E654">
            <v>36161</v>
          </cell>
          <cell r="F654">
            <v>24968</v>
          </cell>
        </row>
        <row r="655">
          <cell r="B655">
            <v>1</v>
          </cell>
          <cell r="C655" t="str">
            <v>EUR</v>
          </cell>
          <cell r="D655">
            <v>1</v>
          </cell>
          <cell r="E655">
            <v>36161</v>
          </cell>
          <cell r="F655">
            <v>24969</v>
          </cell>
        </row>
        <row r="656">
          <cell r="B656">
            <v>1</v>
          </cell>
          <cell r="C656" t="str">
            <v>EUR</v>
          </cell>
          <cell r="D656">
            <v>1</v>
          </cell>
          <cell r="E656">
            <v>36161</v>
          </cell>
          <cell r="F656">
            <v>27724</v>
          </cell>
        </row>
        <row r="657">
          <cell r="B657">
            <v>1</v>
          </cell>
          <cell r="C657" t="str">
            <v>EUR</v>
          </cell>
          <cell r="D657">
            <v>1</v>
          </cell>
          <cell r="E657">
            <v>36161</v>
          </cell>
          <cell r="F657">
            <v>27909</v>
          </cell>
        </row>
        <row r="658">
          <cell r="B658">
            <v>1</v>
          </cell>
          <cell r="C658" t="str">
            <v>EUR</v>
          </cell>
          <cell r="D658">
            <v>1</v>
          </cell>
          <cell r="E658">
            <v>36161</v>
          </cell>
          <cell r="F658">
            <v>2261</v>
          </cell>
        </row>
        <row r="659">
          <cell r="B659">
            <v>1</v>
          </cell>
          <cell r="C659" t="str">
            <v>EUR</v>
          </cell>
          <cell r="D659">
            <v>1</v>
          </cell>
          <cell r="E659">
            <v>36161</v>
          </cell>
          <cell r="F659">
            <v>2979</v>
          </cell>
        </row>
        <row r="660">
          <cell r="B660">
            <v>1</v>
          </cell>
          <cell r="C660" t="str">
            <v>EUR</v>
          </cell>
          <cell r="D660">
            <v>1</v>
          </cell>
          <cell r="E660">
            <v>36161</v>
          </cell>
          <cell r="F660">
            <v>8319</v>
          </cell>
        </row>
        <row r="661">
          <cell r="B661">
            <v>1</v>
          </cell>
          <cell r="C661" t="str">
            <v>EUR</v>
          </cell>
          <cell r="D661">
            <v>1</v>
          </cell>
          <cell r="E661">
            <v>36161</v>
          </cell>
          <cell r="F661">
            <v>13030</v>
          </cell>
        </row>
        <row r="662">
          <cell r="B662">
            <v>1</v>
          </cell>
          <cell r="C662" t="str">
            <v>EUR</v>
          </cell>
          <cell r="D662">
            <v>1</v>
          </cell>
          <cell r="E662">
            <v>36161</v>
          </cell>
          <cell r="F662">
            <v>20328</v>
          </cell>
        </row>
        <row r="663">
          <cell r="B663">
            <v>1</v>
          </cell>
          <cell r="C663" t="str">
            <v>EUR</v>
          </cell>
          <cell r="D663">
            <v>1</v>
          </cell>
          <cell r="E663">
            <v>36161</v>
          </cell>
          <cell r="F663">
            <v>29344</v>
          </cell>
        </row>
        <row r="664">
          <cell r="B664">
            <v>1</v>
          </cell>
          <cell r="C664" t="str">
            <v>EUR</v>
          </cell>
          <cell r="D664">
            <v>1</v>
          </cell>
          <cell r="E664">
            <v>36161</v>
          </cell>
          <cell r="F664">
            <v>43249</v>
          </cell>
        </row>
        <row r="665">
          <cell r="B665">
            <v>1</v>
          </cell>
          <cell r="C665" t="str">
            <v>EUR</v>
          </cell>
          <cell r="D665">
            <v>1</v>
          </cell>
          <cell r="E665">
            <v>36161</v>
          </cell>
          <cell r="F665">
            <v>38597</v>
          </cell>
        </row>
        <row r="666">
          <cell r="B666">
            <v>2</v>
          </cell>
          <cell r="C666" t="str">
            <v>EUR</v>
          </cell>
          <cell r="D666">
            <v>1</v>
          </cell>
          <cell r="E666">
            <v>36161</v>
          </cell>
          <cell r="F666">
            <v>11330</v>
          </cell>
        </row>
        <row r="667">
          <cell r="B667">
            <v>2</v>
          </cell>
          <cell r="C667" t="str">
            <v>EUR</v>
          </cell>
          <cell r="D667">
            <v>1</v>
          </cell>
          <cell r="E667">
            <v>36161</v>
          </cell>
          <cell r="F667">
            <v>11451</v>
          </cell>
        </row>
        <row r="668">
          <cell r="B668">
            <v>2</v>
          </cell>
          <cell r="C668" t="str">
            <v>EUR</v>
          </cell>
          <cell r="D668">
            <v>1</v>
          </cell>
          <cell r="E668">
            <v>36161</v>
          </cell>
          <cell r="F668">
            <v>28671</v>
          </cell>
        </row>
        <row r="669">
          <cell r="B669">
            <v>2</v>
          </cell>
          <cell r="C669" t="str">
            <v>EUR</v>
          </cell>
          <cell r="D669">
            <v>1</v>
          </cell>
          <cell r="E669">
            <v>36161</v>
          </cell>
          <cell r="F669">
            <v>1328</v>
          </cell>
        </row>
        <row r="670">
          <cell r="B670">
            <v>2</v>
          </cell>
          <cell r="C670" t="str">
            <v>EUR</v>
          </cell>
          <cell r="D670">
            <v>1</v>
          </cell>
          <cell r="E670">
            <v>36161</v>
          </cell>
          <cell r="F670">
            <v>1462</v>
          </cell>
        </row>
        <row r="671">
          <cell r="B671">
            <v>2</v>
          </cell>
          <cell r="C671" t="str">
            <v>EUR</v>
          </cell>
          <cell r="D671">
            <v>1</v>
          </cell>
          <cell r="E671">
            <v>36161</v>
          </cell>
          <cell r="F671">
            <v>28746</v>
          </cell>
        </row>
        <row r="672">
          <cell r="B672">
            <v>2</v>
          </cell>
          <cell r="C672" t="str">
            <v>EUR</v>
          </cell>
          <cell r="D672">
            <v>1</v>
          </cell>
          <cell r="E672">
            <v>36161</v>
          </cell>
          <cell r="F672">
            <v>23586</v>
          </cell>
        </row>
        <row r="673">
          <cell r="B673">
            <v>2</v>
          </cell>
          <cell r="C673" t="str">
            <v>EUR</v>
          </cell>
          <cell r="D673">
            <v>1</v>
          </cell>
          <cell r="E673">
            <v>36161</v>
          </cell>
          <cell r="F673">
            <v>18244</v>
          </cell>
        </row>
        <row r="674">
          <cell r="B674">
            <v>2</v>
          </cell>
          <cell r="C674" t="str">
            <v>EUR</v>
          </cell>
          <cell r="D674">
            <v>1</v>
          </cell>
          <cell r="E674">
            <v>36161</v>
          </cell>
          <cell r="F674">
            <v>18245</v>
          </cell>
        </row>
        <row r="675">
          <cell r="B675">
            <v>2</v>
          </cell>
          <cell r="C675" t="str">
            <v>EUR</v>
          </cell>
          <cell r="D675">
            <v>1</v>
          </cell>
          <cell r="E675">
            <v>36161</v>
          </cell>
          <cell r="F675">
            <v>25756</v>
          </cell>
        </row>
        <row r="676">
          <cell r="B676">
            <v>2</v>
          </cell>
          <cell r="C676" t="str">
            <v>EUR</v>
          </cell>
          <cell r="D676">
            <v>1</v>
          </cell>
          <cell r="E676">
            <v>36161</v>
          </cell>
          <cell r="F676">
            <v>2609</v>
          </cell>
        </row>
        <row r="677">
          <cell r="B677">
            <v>2</v>
          </cell>
          <cell r="C677" t="str">
            <v>EUR</v>
          </cell>
          <cell r="D677">
            <v>1</v>
          </cell>
          <cell r="E677">
            <v>36161</v>
          </cell>
          <cell r="F677">
            <v>316</v>
          </cell>
        </row>
        <row r="678">
          <cell r="B678">
            <v>2</v>
          </cell>
          <cell r="C678" t="str">
            <v>EUR</v>
          </cell>
          <cell r="D678">
            <v>1</v>
          </cell>
          <cell r="E678">
            <v>36161</v>
          </cell>
          <cell r="F678">
            <v>15245</v>
          </cell>
        </row>
        <row r="679">
          <cell r="B679">
            <v>2</v>
          </cell>
          <cell r="C679" t="str">
            <v>EUR</v>
          </cell>
          <cell r="D679">
            <v>1</v>
          </cell>
          <cell r="E679">
            <v>36161</v>
          </cell>
          <cell r="F679">
            <v>159</v>
          </cell>
        </row>
        <row r="680">
          <cell r="B680">
            <v>2</v>
          </cell>
          <cell r="C680" t="str">
            <v>EUR</v>
          </cell>
          <cell r="D680">
            <v>1</v>
          </cell>
          <cell r="E680">
            <v>36161</v>
          </cell>
          <cell r="F680">
            <v>3478</v>
          </cell>
        </row>
        <row r="681">
          <cell r="B681">
            <v>2</v>
          </cell>
          <cell r="C681" t="str">
            <v>EUR</v>
          </cell>
          <cell r="D681">
            <v>1</v>
          </cell>
          <cell r="E681">
            <v>36161</v>
          </cell>
          <cell r="F681">
            <v>19964</v>
          </cell>
        </row>
        <row r="682">
          <cell r="B682">
            <v>2</v>
          </cell>
          <cell r="C682" t="str">
            <v>EUR</v>
          </cell>
          <cell r="D682">
            <v>1</v>
          </cell>
          <cell r="E682">
            <v>36161</v>
          </cell>
          <cell r="F682">
            <v>24968</v>
          </cell>
        </row>
        <row r="683">
          <cell r="B683">
            <v>2</v>
          </cell>
          <cell r="C683" t="str">
            <v>EUR</v>
          </cell>
          <cell r="D683">
            <v>1</v>
          </cell>
          <cell r="E683">
            <v>36161</v>
          </cell>
          <cell r="F683">
            <v>24969</v>
          </cell>
        </row>
        <row r="684">
          <cell r="B684">
            <v>2</v>
          </cell>
          <cell r="C684" t="str">
            <v>EUR</v>
          </cell>
          <cell r="D684">
            <v>1</v>
          </cell>
          <cell r="E684">
            <v>36161</v>
          </cell>
          <cell r="F684">
            <v>27724</v>
          </cell>
        </row>
        <row r="685">
          <cell r="B685">
            <v>2</v>
          </cell>
          <cell r="C685" t="str">
            <v>EUR</v>
          </cell>
          <cell r="D685">
            <v>1</v>
          </cell>
          <cell r="E685">
            <v>36161</v>
          </cell>
          <cell r="F685">
            <v>27909</v>
          </cell>
        </row>
        <row r="686">
          <cell r="B686">
            <v>2</v>
          </cell>
          <cell r="C686" t="str">
            <v>EUR</v>
          </cell>
          <cell r="D686">
            <v>1</v>
          </cell>
          <cell r="E686">
            <v>36161</v>
          </cell>
          <cell r="F686">
            <v>2261</v>
          </cell>
        </row>
        <row r="687">
          <cell r="B687">
            <v>2</v>
          </cell>
          <cell r="C687" t="str">
            <v>EUR</v>
          </cell>
          <cell r="D687">
            <v>1</v>
          </cell>
          <cell r="E687">
            <v>36161</v>
          </cell>
          <cell r="F687">
            <v>2979</v>
          </cell>
        </row>
        <row r="688">
          <cell r="B688">
            <v>2</v>
          </cell>
          <cell r="C688" t="str">
            <v>EUR</v>
          </cell>
          <cell r="D688">
            <v>1</v>
          </cell>
          <cell r="E688">
            <v>36161</v>
          </cell>
          <cell r="F688">
            <v>8319</v>
          </cell>
        </row>
        <row r="689">
          <cell r="B689">
            <v>2</v>
          </cell>
          <cell r="C689" t="str">
            <v>EUR</v>
          </cell>
          <cell r="D689">
            <v>1</v>
          </cell>
          <cell r="E689">
            <v>36161</v>
          </cell>
          <cell r="F689">
            <v>13030</v>
          </cell>
        </row>
        <row r="690">
          <cell r="B690">
            <v>2</v>
          </cell>
          <cell r="C690" t="str">
            <v>EUR</v>
          </cell>
          <cell r="D690">
            <v>1</v>
          </cell>
          <cell r="E690">
            <v>36161</v>
          </cell>
          <cell r="F690">
            <v>20328</v>
          </cell>
        </row>
        <row r="691">
          <cell r="B691">
            <v>2</v>
          </cell>
          <cell r="C691" t="str">
            <v>EUR</v>
          </cell>
          <cell r="D691">
            <v>1</v>
          </cell>
          <cell r="E691">
            <v>36161</v>
          </cell>
          <cell r="F691">
            <v>29344</v>
          </cell>
        </row>
        <row r="692">
          <cell r="B692">
            <v>2</v>
          </cell>
          <cell r="C692" t="str">
            <v>EUR</v>
          </cell>
          <cell r="D692">
            <v>1</v>
          </cell>
          <cell r="E692">
            <v>36161</v>
          </cell>
          <cell r="F692">
            <v>43249</v>
          </cell>
        </row>
        <row r="693">
          <cell r="B693">
            <v>2</v>
          </cell>
          <cell r="C693" t="str">
            <v>EUR</v>
          </cell>
          <cell r="D693">
            <v>1</v>
          </cell>
          <cell r="E693">
            <v>36161</v>
          </cell>
          <cell r="F693">
            <v>38597</v>
          </cell>
        </row>
        <row r="694">
          <cell r="B694">
            <v>3</v>
          </cell>
          <cell r="C694" t="str">
            <v>EUR</v>
          </cell>
          <cell r="D694">
            <v>1</v>
          </cell>
          <cell r="E694">
            <v>36161</v>
          </cell>
          <cell r="F694">
            <v>11330</v>
          </cell>
        </row>
        <row r="695">
          <cell r="B695">
            <v>3</v>
          </cell>
          <cell r="C695" t="str">
            <v>EUR</v>
          </cell>
          <cell r="D695">
            <v>1</v>
          </cell>
          <cell r="E695">
            <v>36161</v>
          </cell>
          <cell r="F695">
            <v>11451</v>
          </cell>
        </row>
        <row r="696">
          <cell r="B696">
            <v>3</v>
          </cell>
          <cell r="C696" t="str">
            <v>EUR</v>
          </cell>
          <cell r="D696">
            <v>1</v>
          </cell>
          <cell r="E696">
            <v>36161</v>
          </cell>
          <cell r="F696">
            <v>28671</v>
          </cell>
        </row>
        <row r="697">
          <cell r="B697">
            <v>3</v>
          </cell>
          <cell r="C697" t="str">
            <v>EUR</v>
          </cell>
          <cell r="D697">
            <v>1</v>
          </cell>
          <cell r="E697">
            <v>36161</v>
          </cell>
          <cell r="F697">
            <v>1328</v>
          </cell>
        </row>
        <row r="698">
          <cell r="B698">
            <v>3</v>
          </cell>
          <cell r="C698" t="str">
            <v>EUR</v>
          </cell>
          <cell r="D698">
            <v>1</v>
          </cell>
          <cell r="E698">
            <v>36161</v>
          </cell>
          <cell r="F698">
            <v>1462</v>
          </cell>
        </row>
        <row r="699">
          <cell r="B699">
            <v>3</v>
          </cell>
          <cell r="C699" t="str">
            <v>EUR</v>
          </cell>
          <cell r="D699">
            <v>1</v>
          </cell>
          <cell r="E699">
            <v>36161</v>
          </cell>
          <cell r="F699">
            <v>28746</v>
          </cell>
        </row>
        <row r="700">
          <cell r="B700">
            <v>3</v>
          </cell>
          <cell r="C700" t="str">
            <v>EUR</v>
          </cell>
          <cell r="D700">
            <v>1</v>
          </cell>
          <cell r="E700">
            <v>36161</v>
          </cell>
          <cell r="F700">
            <v>23586</v>
          </cell>
        </row>
        <row r="701">
          <cell r="B701">
            <v>3</v>
          </cell>
          <cell r="C701" t="str">
            <v>EUR</v>
          </cell>
          <cell r="D701">
            <v>1</v>
          </cell>
          <cell r="E701">
            <v>36161</v>
          </cell>
          <cell r="F701">
            <v>18244</v>
          </cell>
        </row>
        <row r="702">
          <cell r="B702">
            <v>3</v>
          </cell>
          <cell r="C702" t="str">
            <v>EUR</v>
          </cell>
          <cell r="D702">
            <v>1</v>
          </cell>
          <cell r="E702">
            <v>36161</v>
          </cell>
          <cell r="F702">
            <v>18245</v>
          </cell>
        </row>
        <row r="703">
          <cell r="B703">
            <v>3</v>
          </cell>
          <cell r="C703" t="str">
            <v>EUR</v>
          </cell>
          <cell r="D703">
            <v>1</v>
          </cell>
          <cell r="E703">
            <v>36161</v>
          </cell>
          <cell r="F703">
            <v>25756</v>
          </cell>
        </row>
        <row r="704">
          <cell r="B704">
            <v>3</v>
          </cell>
          <cell r="C704" t="str">
            <v>EUR</v>
          </cell>
          <cell r="D704">
            <v>1</v>
          </cell>
          <cell r="E704">
            <v>36161</v>
          </cell>
          <cell r="F704">
            <v>2609</v>
          </cell>
        </row>
        <row r="705">
          <cell r="B705">
            <v>3</v>
          </cell>
          <cell r="C705" t="str">
            <v>EUR</v>
          </cell>
          <cell r="D705">
            <v>1</v>
          </cell>
          <cell r="E705">
            <v>36161</v>
          </cell>
          <cell r="F705">
            <v>316</v>
          </cell>
        </row>
        <row r="706">
          <cell r="B706">
            <v>3</v>
          </cell>
          <cell r="C706" t="str">
            <v>EUR</v>
          </cell>
          <cell r="D706">
            <v>1</v>
          </cell>
          <cell r="E706">
            <v>36161</v>
          </cell>
          <cell r="F706">
            <v>15245</v>
          </cell>
        </row>
        <row r="707">
          <cell r="B707">
            <v>3</v>
          </cell>
          <cell r="C707" t="str">
            <v>EUR</v>
          </cell>
          <cell r="D707">
            <v>1</v>
          </cell>
          <cell r="E707">
            <v>36161</v>
          </cell>
          <cell r="F707">
            <v>159</v>
          </cell>
        </row>
        <row r="708">
          <cell r="B708">
            <v>3</v>
          </cell>
          <cell r="C708" t="str">
            <v>EUR</v>
          </cell>
          <cell r="D708">
            <v>1</v>
          </cell>
          <cell r="E708">
            <v>36161</v>
          </cell>
          <cell r="F708">
            <v>3478</v>
          </cell>
        </row>
        <row r="709">
          <cell r="B709">
            <v>3</v>
          </cell>
          <cell r="C709" t="str">
            <v>EUR</v>
          </cell>
          <cell r="D709">
            <v>1</v>
          </cell>
          <cell r="E709">
            <v>36161</v>
          </cell>
          <cell r="F709">
            <v>19964</v>
          </cell>
        </row>
        <row r="710">
          <cell r="B710">
            <v>3</v>
          </cell>
          <cell r="C710" t="str">
            <v>EUR</v>
          </cell>
          <cell r="D710">
            <v>1</v>
          </cell>
          <cell r="E710">
            <v>36161</v>
          </cell>
          <cell r="F710">
            <v>24968</v>
          </cell>
        </row>
        <row r="711">
          <cell r="B711">
            <v>3</v>
          </cell>
          <cell r="C711" t="str">
            <v>EUR</v>
          </cell>
          <cell r="D711">
            <v>1</v>
          </cell>
          <cell r="E711">
            <v>36161</v>
          </cell>
          <cell r="F711">
            <v>24969</v>
          </cell>
        </row>
        <row r="712">
          <cell r="B712">
            <v>3</v>
          </cell>
          <cell r="C712" t="str">
            <v>EUR</v>
          </cell>
          <cell r="D712">
            <v>1</v>
          </cell>
          <cell r="E712">
            <v>36161</v>
          </cell>
          <cell r="F712">
            <v>27724</v>
          </cell>
        </row>
        <row r="713">
          <cell r="B713">
            <v>3</v>
          </cell>
          <cell r="C713" t="str">
            <v>EUR</v>
          </cell>
          <cell r="D713">
            <v>1</v>
          </cell>
          <cell r="E713">
            <v>36161</v>
          </cell>
          <cell r="F713">
            <v>27909</v>
          </cell>
        </row>
        <row r="714">
          <cell r="B714">
            <v>3</v>
          </cell>
          <cell r="C714" t="str">
            <v>EUR</v>
          </cell>
          <cell r="D714">
            <v>1</v>
          </cell>
          <cell r="E714">
            <v>36161</v>
          </cell>
          <cell r="F714">
            <v>2261</v>
          </cell>
        </row>
        <row r="715">
          <cell r="B715">
            <v>3</v>
          </cell>
          <cell r="C715" t="str">
            <v>EUR</v>
          </cell>
          <cell r="D715">
            <v>1</v>
          </cell>
          <cell r="E715">
            <v>36161</v>
          </cell>
          <cell r="F715">
            <v>2979</v>
          </cell>
        </row>
        <row r="716">
          <cell r="B716">
            <v>3</v>
          </cell>
          <cell r="C716" t="str">
            <v>EUR</v>
          </cell>
          <cell r="D716">
            <v>1</v>
          </cell>
          <cell r="E716">
            <v>36161</v>
          </cell>
          <cell r="F716">
            <v>8319</v>
          </cell>
        </row>
        <row r="717">
          <cell r="B717">
            <v>3</v>
          </cell>
          <cell r="C717" t="str">
            <v>EUR</v>
          </cell>
          <cell r="D717">
            <v>1</v>
          </cell>
          <cell r="E717">
            <v>36161</v>
          </cell>
          <cell r="F717">
            <v>13030</v>
          </cell>
        </row>
        <row r="718">
          <cell r="B718">
            <v>3</v>
          </cell>
          <cell r="C718" t="str">
            <v>EUR</v>
          </cell>
          <cell r="D718">
            <v>1</v>
          </cell>
          <cell r="E718">
            <v>36161</v>
          </cell>
          <cell r="F718">
            <v>20328</v>
          </cell>
        </row>
        <row r="719">
          <cell r="B719">
            <v>3</v>
          </cell>
          <cell r="C719" t="str">
            <v>EUR</v>
          </cell>
          <cell r="D719">
            <v>1</v>
          </cell>
          <cell r="E719">
            <v>36161</v>
          </cell>
          <cell r="F719">
            <v>29344</v>
          </cell>
        </row>
        <row r="720">
          <cell r="B720">
            <v>3</v>
          </cell>
          <cell r="C720" t="str">
            <v>EUR</v>
          </cell>
          <cell r="D720">
            <v>1</v>
          </cell>
          <cell r="E720">
            <v>36161</v>
          </cell>
          <cell r="F720">
            <v>43249</v>
          </cell>
        </row>
        <row r="721">
          <cell r="B721">
            <v>3</v>
          </cell>
          <cell r="C721" t="str">
            <v>EUR</v>
          </cell>
          <cell r="D721">
            <v>1</v>
          </cell>
          <cell r="E721">
            <v>36161</v>
          </cell>
          <cell r="F721">
            <v>38597</v>
          </cell>
        </row>
        <row r="722">
          <cell r="B722">
            <v>4</v>
          </cell>
          <cell r="C722" t="str">
            <v>EUR</v>
          </cell>
          <cell r="D722">
            <v>1</v>
          </cell>
          <cell r="E722">
            <v>36161</v>
          </cell>
          <cell r="F722">
            <v>11330</v>
          </cell>
        </row>
        <row r="723">
          <cell r="B723">
            <v>4</v>
          </cell>
          <cell r="C723" t="str">
            <v>EUR</v>
          </cell>
          <cell r="D723">
            <v>1</v>
          </cell>
          <cell r="E723">
            <v>36161</v>
          </cell>
          <cell r="F723">
            <v>11451</v>
          </cell>
        </row>
        <row r="724">
          <cell r="B724">
            <v>4</v>
          </cell>
          <cell r="C724" t="str">
            <v>EUR</v>
          </cell>
          <cell r="D724">
            <v>1</v>
          </cell>
          <cell r="E724">
            <v>36161</v>
          </cell>
          <cell r="F724">
            <v>28671</v>
          </cell>
        </row>
        <row r="725">
          <cell r="B725">
            <v>4</v>
          </cell>
          <cell r="C725" t="str">
            <v>EUR</v>
          </cell>
          <cell r="D725">
            <v>1</v>
          </cell>
          <cell r="E725">
            <v>36161</v>
          </cell>
          <cell r="F725">
            <v>1328</v>
          </cell>
        </row>
        <row r="726">
          <cell r="B726">
            <v>4</v>
          </cell>
          <cell r="C726" t="str">
            <v>EUR</v>
          </cell>
          <cell r="D726">
            <v>1</v>
          </cell>
          <cell r="E726">
            <v>36161</v>
          </cell>
          <cell r="F726">
            <v>1462</v>
          </cell>
        </row>
        <row r="727">
          <cell r="B727">
            <v>4</v>
          </cell>
          <cell r="C727" t="str">
            <v>EUR</v>
          </cell>
          <cell r="D727">
            <v>1</v>
          </cell>
          <cell r="E727">
            <v>36161</v>
          </cell>
          <cell r="F727">
            <v>28746</v>
          </cell>
        </row>
        <row r="728">
          <cell r="B728">
            <v>4</v>
          </cell>
          <cell r="C728" t="str">
            <v>EUR</v>
          </cell>
          <cell r="D728">
            <v>1</v>
          </cell>
          <cell r="E728">
            <v>36161</v>
          </cell>
          <cell r="F728">
            <v>23586</v>
          </cell>
        </row>
        <row r="729">
          <cell r="B729">
            <v>4</v>
          </cell>
          <cell r="C729" t="str">
            <v>EUR</v>
          </cell>
          <cell r="D729">
            <v>1</v>
          </cell>
          <cell r="E729">
            <v>36161</v>
          </cell>
          <cell r="F729">
            <v>18244</v>
          </cell>
        </row>
        <row r="730">
          <cell r="B730">
            <v>4</v>
          </cell>
          <cell r="C730" t="str">
            <v>EUR</v>
          </cell>
          <cell r="D730">
            <v>1</v>
          </cell>
          <cell r="E730">
            <v>36161</v>
          </cell>
          <cell r="F730">
            <v>18245</v>
          </cell>
        </row>
        <row r="731">
          <cell r="B731">
            <v>4</v>
          </cell>
          <cell r="C731" t="str">
            <v>EUR</v>
          </cell>
          <cell r="D731">
            <v>1</v>
          </cell>
          <cell r="E731">
            <v>36161</v>
          </cell>
          <cell r="F731">
            <v>25756</v>
          </cell>
        </row>
        <row r="732">
          <cell r="B732">
            <v>4</v>
          </cell>
          <cell r="C732" t="str">
            <v>EUR</v>
          </cell>
          <cell r="D732">
            <v>1</v>
          </cell>
          <cell r="E732">
            <v>36161</v>
          </cell>
          <cell r="F732">
            <v>2609</v>
          </cell>
        </row>
        <row r="733">
          <cell r="B733">
            <v>4</v>
          </cell>
          <cell r="C733" t="str">
            <v>EUR</v>
          </cell>
          <cell r="D733">
            <v>1</v>
          </cell>
          <cell r="E733">
            <v>36161</v>
          </cell>
          <cell r="F733">
            <v>316</v>
          </cell>
        </row>
        <row r="734">
          <cell r="B734">
            <v>4</v>
          </cell>
          <cell r="C734" t="str">
            <v>EUR</v>
          </cell>
          <cell r="D734">
            <v>1</v>
          </cell>
          <cell r="E734">
            <v>36161</v>
          </cell>
          <cell r="F734">
            <v>15245</v>
          </cell>
        </row>
        <row r="735">
          <cell r="B735">
            <v>4</v>
          </cell>
          <cell r="C735" t="str">
            <v>EUR</v>
          </cell>
          <cell r="D735">
            <v>1</v>
          </cell>
          <cell r="E735">
            <v>36161</v>
          </cell>
          <cell r="F735">
            <v>159</v>
          </cell>
        </row>
        <row r="736">
          <cell r="B736">
            <v>4</v>
          </cell>
          <cell r="C736" t="str">
            <v>EUR</v>
          </cell>
          <cell r="D736">
            <v>1</v>
          </cell>
          <cell r="E736">
            <v>36161</v>
          </cell>
          <cell r="F736">
            <v>3478</v>
          </cell>
        </row>
        <row r="737">
          <cell r="B737">
            <v>4</v>
          </cell>
          <cell r="C737" t="str">
            <v>EUR</v>
          </cell>
          <cell r="D737">
            <v>1</v>
          </cell>
          <cell r="E737">
            <v>36161</v>
          </cell>
          <cell r="F737">
            <v>19964</v>
          </cell>
        </row>
        <row r="738">
          <cell r="B738">
            <v>4</v>
          </cell>
          <cell r="C738" t="str">
            <v>EUR</v>
          </cell>
          <cell r="D738">
            <v>1</v>
          </cell>
          <cell r="E738">
            <v>36161</v>
          </cell>
          <cell r="F738">
            <v>24968</v>
          </cell>
        </row>
        <row r="739">
          <cell r="B739">
            <v>4</v>
          </cell>
          <cell r="C739" t="str">
            <v>EUR</v>
          </cell>
          <cell r="D739">
            <v>1</v>
          </cell>
          <cell r="E739">
            <v>36161</v>
          </cell>
          <cell r="F739">
            <v>24969</v>
          </cell>
        </row>
        <row r="740">
          <cell r="B740">
            <v>4</v>
          </cell>
          <cell r="C740" t="str">
            <v>EUR</v>
          </cell>
          <cell r="D740">
            <v>1</v>
          </cell>
          <cell r="E740">
            <v>36161</v>
          </cell>
          <cell r="F740">
            <v>27724</v>
          </cell>
        </row>
        <row r="741">
          <cell r="B741">
            <v>4</v>
          </cell>
          <cell r="C741" t="str">
            <v>EUR</v>
          </cell>
          <cell r="D741">
            <v>1</v>
          </cell>
          <cell r="E741">
            <v>36161</v>
          </cell>
          <cell r="F741">
            <v>27909</v>
          </cell>
        </row>
        <row r="742">
          <cell r="B742">
            <v>4</v>
          </cell>
          <cell r="C742" t="str">
            <v>EUR</v>
          </cell>
          <cell r="D742">
            <v>1</v>
          </cell>
          <cell r="E742">
            <v>36161</v>
          </cell>
          <cell r="F742">
            <v>2261</v>
          </cell>
        </row>
        <row r="743">
          <cell r="B743">
            <v>4</v>
          </cell>
          <cell r="C743" t="str">
            <v>EUR</v>
          </cell>
          <cell r="D743">
            <v>1</v>
          </cell>
          <cell r="E743">
            <v>36161</v>
          </cell>
          <cell r="F743">
            <v>2979</v>
          </cell>
        </row>
        <row r="744">
          <cell r="B744">
            <v>4</v>
          </cell>
          <cell r="C744" t="str">
            <v>EUR</v>
          </cell>
          <cell r="D744">
            <v>1</v>
          </cell>
          <cell r="E744">
            <v>36161</v>
          </cell>
          <cell r="F744">
            <v>8319</v>
          </cell>
        </row>
        <row r="745">
          <cell r="B745">
            <v>4</v>
          </cell>
          <cell r="C745" t="str">
            <v>EUR</v>
          </cell>
          <cell r="D745">
            <v>1</v>
          </cell>
          <cell r="E745">
            <v>36161</v>
          </cell>
          <cell r="F745">
            <v>13030</v>
          </cell>
        </row>
        <row r="746">
          <cell r="B746">
            <v>4</v>
          </cell>
          <cell r="C746" t="str">
            <v>EUR</v>
          </cell>
          <cell r="D746">
            <v>1</v>
          </cell>
          <cell r="E746">
            <v>36161</v>
          </cell>
          <cell r="F746">
            <v>20328</v>
          </cell>
        </row>
        <row r="747">
          <cell r="B747">
            <v>4</v>
          </cell>
          <cell r="C747" t="str">
            <v>EUR</v>
          </cell>
          <cell r="D747">
            <v>1</v>
          </cell>
          <cell r="E747">
            <v>36161</v>
          </cell>
          <cell r="F747">
            <v>29344</v>
          </cell>
        </row>
        <row r="748">
          <cell r="B748">
            <v>4</v>
          </cell>
          <cell r="C748" t="str">
            <v>EUR</v>
          </cell>
          <cell r="D748">
            <v>1</v>
          </cell>
          <cell r="E748">
            <v>36161</v>
          </cell>
          <cell r="F748">
            <v>43249</v>
          </cell>
        </row>
        <row r="749">
          <cell r="B749">
            <v>4</v>
          </cell>
          <cell r="C749" t="str">
            <v>EUR</v>
          </cell>
          <cell r="D749">
            <v>1</v>
          </cell>
          <cell r="E749">
            <v>36161</v>
          </cell>
          <cell r="F749">
            <v>38597</v>
          </cell>
        </row>
        <row r="755">
          <cell r="B755">
            <v>1</v>
          </cell>
          <cell r="C755">
            <v>159</v>
          </cell>
          <cell r="D755" t="str">
            <v>EUR</v>
          </cell>
          <cell r="E755">
            <v>1</v>
          </cell>
          <cell r="F755">
            <v>36161</v>
          </cell>
        </row>
        <row r="756">
          <cell r="B756">
            <v>1</v>
          </cell>
          <cell r="C756">
            <v>316</v>
          </cell>
          <cell r="D756" t="str">
            <v>EUR</v>
          </cell>
          <cell r="E756">
            <v>1</v>
          </cell>
          <cell r="F756">
            <v>36161</v>
          </cell>
        </row>
        <row r="757">
          <cell r="B757">
            <v>1</v>
          </cell>
          <cell r="C757">
            <v>1328</v>
          </cell>
          <cell r="D757" t="str">
            <v>EUR</v>
          </cell>
          <cell r="E757">
            <v>1</v>
          </cell>
          <cell r="F757">
            <v>36161</v>
          </cell>
        </row>
        <row r="758">
          <cell r="B758">
            <v>1</v>
          </cell>
          <cell r="C758">
            <v>1462</v>
          </cell>
          <cell r="D758" t="str">
            <v>EUR</v>
          </cell>
          <cell r="E758">
            <v>1</v>
          </cell>
          <cell r="F758">
            <v>36161</v>
          </cell>
        </row>
        <row r="759">
          <cell r="B759">
            <v>1</v>
          </cell>
          <cell r="C759">
            <v>2261</v>
          </cell>
          <cell r="D759" t="str">
            <v>EUR</v>
          </cell>
          <cell r="E759">
            <v>1</v>
          </cell>
          <cell r="F759">
            <v>36161</v>
          </cell>
        </row>
        <row r="760">
          <cell r="B760">
            <v>1</v>
          </cell>
          <cell r="C760">
            <v>2609</v>
          </cell>
          <cell r="D760" t="str">
            <v>EUR</v>
          </cell>
          <cell r="E760">
            <v>1</v>
          </cell>
          <cell r="F760">
            <v>36161</v>
          </cell>
        </row>
        <row r="761">
          <cell r="B761">
            <v>1</v>
          </cell>
          <cell r="C761">
            <v>2979</v>
          </cell>
          <cell r="D761" t="str">
            <v>EUR</v>
          </cell>
          <cell r="E761">
            <v>1</v>
          </cell>
          <cell r="F761">
            <v>36161</v>
          </cell>
        </row>
        <row r="762">
          <cell r="B762">
            <v>1</v>
          </cell>
          <cell r="C762">
            <v>3478</v>
          </cell>
          <cell r="D762" t="str">
            <v>EUR</v>
          </cell>
          <cell r="E762">
            <v>1</v>
          </cell>
          <cell r="F762">
            <v>36161</v>
          </cell>
        </row>
        <row r="763">
          <cell r="B763">
            <v>1</v>
          </cell>
          <cell r="C763">
            <v>8319</v>
          </cell>
          <cell r="D763" t="str">
            <v>EUR</v>
          </cell>
          <cell r="E763">
            <v>1</v>
          </cell>
          <cell r="F763">
            <v>36161</v>
          </cell>
        </row>
        <row r="764">
          <cell r="B764">
            <v>1</v>
          </cell>
          <cell r="C764">
            <v>11330</v>
          </cell>
          <cell r="D764" t="str">
            <v>EUR</v>
          </cell>
          <cell r="E764">
            <v>1</v>
          </cell>
          <cell r="F764">
            <v>36161</v>
          </cell>
        </row>
        <row r="765">
          <cell r="B765">
            <v>1</v>
          </cell>
          <cell r="C765">
            <v>11451</v>
          </cell>
          <cell r="D765" t="str">
            <v>EUR</v>
          </cell>
          <cell r="E765">
            <v>1</v>
          </cell>
          <cell r="F765">
            <v>36161</v>
          </cell>
        </row>
        <row r="766">
          <cell r="B766">
            <v>1</v>
          </cell>
          <cell r="C766">
            <v>13030</v>
          </cell>
          <cell r="D766" t="str">
            <v>EUR</v>
          </cell>
          <cell r="E766">
            <v>1</v>
          </cell>
          <cell r="F766">
            <v>36161</v>
          </cell>
        </row>
        <row r="767">
          <cell r="B767">
            <v>1</v>
          </cell>
          <cell r="C767">
            <v>15245</v>
          </cell>
          <cell r="D767" t="str">
            <v>EUR</v>
          </cell>
          <cell r="E767">
            <v>1</v>
          </cell>
          <cell r="F767">
            <v>36161</v>
          </cell>
        </row>
        <row r="768">
          <cell r="B768">
            <v>1</v>
          </cell>
          <cell r="C768">
            <v>18244</v>
          </cell>
          <cell r="D768" t="str">
            <v>EUR</v>
          </cell>
          <cell r="E768">
            <v>1</v>
          </cell>
          <cell r="F768">
            <v>36161</v>
          </cell>
        </row>
        <row r="769">
          <cell r="B769">
            <v>1</v>
          </cell>
          <cell r="C769">
            <v>18245</v>
          </cell>
          <cell r="D769" t="str">
            <v>EUR</v>
          </cell>
          <cell r="E769">
            <v>1</v>
          </cell>
          <cell r="F769">
            <v>36161</v>
          </cell>
        </row>
        <row r="770">
          <cell r="B770">
            <v>1</v>
          </cell>
          <cell r="C770">
            <v>19964</v>
          </cell>
          <cell r="D770" t="str">
            <v>EUR</v>
          </cell>
          <cell r="E770">
            <v>1</v>
          </cell>
          <cell r="F770">
            <v>36161</v>
          </cell>
        </row>
        <row r="771">
          <cell r="B771">
            <v>1</v>
          </cell>
          <cell r="C771">
            <v>20328</v>
          </cell>
          <cell r="D771" t="str">
            <v>EUR</v>
          </cell>
          <cell r="E771">
            <v>1</v>
          </cell>
          <cell r="F771">
            <v>36161</v>
          </cell>
        </row>
        <row r="772">
          <cell r="B772">
            <v>1</v>
          </cell>
          <cell r="C772">
            <v>23586</v>
          </cell>
          <cell r="D772" t="str">
            <v>EUR</v>
          </cell>
          <cell r="E772">
            <v>1</v>
          </cell>
          <cell r="F772">
            <v>36161</v>
          </cell>
        </row>
        <row r="773">
          <cell r="B773">
            <v>1</v>
          </cell>
          <cell r="C773">
            <v>24968</v>
          </cell>
          <cell r="D773" t="str">
            <v>EUR</v>
          </cell>
          <cell r="E773">
            <v>1</v>
          </cell>
          <cell r="F773">
            <v>36161</v>
          </cell>
        </row>
        <row r="774">
          <cell r="B774">
            <v>1</v>
          </cell>
          <cell r="C774">
            <v>24969</v>
          </cell>
          <cell r="D774" t="str">
            <v>EUR</v>
          </cell>
          <cell r="E774">
            <v>1</v>
          </cell>
          <cell r="F774">
            <v>36161</v>
          </cell>
        </row>
        <row r="775">
          <cell r="B775">
            <v>1</v>
          </cell>
          <cell r="C775">
            <v>25756</v>
          </cell>
          <cell r="D775" t="str">
            <v>EUR</v>
          </cell>
          <cell r="E775">
            <v>1</v>
          </cell>
          <cell r="F775">
            <v>36161</v>
          </cell>
        </row>
        <row r="776">
          <cell r="B776">
            <v>1</v>
          </cell>
          <cell r="C776">
            <v>27724</v>
          </cell>
          <cell r="D776" t="str">
            <v>EUR</v>
          </cell>
          <cell r="E776">
            <v>1</v>
          </cell>
          <cell r="F776">
            <v>36161</v>
          </cell>
        </row>
        <row r="777">
          <cell r="B777">
            <v>1</v>
          </cell>
          <cell r="C777">
            <v>27909</v>
          </cell>
          <cell r="D777" t="str">
            <v>EUR</v>
          </cell>
          <cell r="E777">
            <v>1</v>
          </cell>
          <cell r="F777">
            <v>36161</v>
          </cell>
        </row>
        <row r="778">
          <cell r="B778">
            <v>1</v>
          </cell>
          <cell r="C778">
            <v>28671</v>
          </cell>
          <cell r="D778" t="str">
            <v>EUR</v>
          </cell>
          <cell r="E778">
            <v>1</v>
          </cell>
          <cell r="F778">
            <v>36161</v>
          </cell>
        </row>
        <row r="779">
          <cell r="B779">
            <v>1</v>
          </cell>
          <cell r="C779">
            <v>28746</v>
          </cell>
          <cell r="D779" t="str">
            <v>EUR</v>
          </cell>
          <cell r="E779">
            <v>1</v>
          </cell>
          <cell r="F779">
            <v>36161</v>
          </cell>
        </row>
        <row r="780">
          <cell r="B780">
            <v>1</v>
          </cell>
          <cell r="C780">
            <v>29344</v>
          </cell>
          <cell r="D780" t="str">
            <v>EUR</v>
          </cell>
          <cell r="E780">
            <v>1</v>
          </cell>
          <cell r="F780">
            <v>36161</v>
          </cell>
        </row>
        <row r="781">
          <cell r="B781">
            <v>1</v>
          </cell>
          <cell r="C781">
            <v>38597</v>
          </cell>
          <cell r="D781" t="str">
            <v>EUR</v>
          </cell>
          <cell r="E781">
            <v>1</v>
          </cell>
          <cell r="F781">
            <v>36161</v>
          </cell>
        </row>
        <row r="782">
          <cell r="B782">
            <v>1</v>
          </cell>
          <cell r="C782">
            <v>43249</v>
          </cell>
          <cell r="D782" t="str">
            <v>EUR</v>
          </cell>
          <cell r="E782">
            <v>1</v>
          </cell>
          <cell r="F782">
            <v>36161</v>
          </cell>
        </row>
        <row r="783">
          <cell r="B783">
            <v>2</v>
          </cell>
          <cell r="C783">
            <v>159</v>
          </cell>
          <cell r="D783" t="str">
            <v>EUR</v>
          </cell>
          <cell r="E783">
            <v>1</v>
          </cell>
          <cell r="F783">
            <v>36161</v>
          </cell>
        </row>
        <row r="784">
          <cell r="B784">
            <v>2</v>
          </cell>
          <cell r="C784">
            <v>316</v>
          </cell>
          <cell r="D784" t="str">
            <v>EUR</v>
          </cell>
          <cell r="E784">
            <v>1</v>
          </cell>
          <cell r="F784">
            <v>36161</v>
          </cell>
        </row>
        <row r="785">
          <cell r="B785">
            <v>2</v>
          </cell>
          <cell r="C785">
            <v>1328</v>
          </cell>
          <cell r="D785" t="str">
            <v>EUR</v>
          </cell>
          <cell r="E785">
            <v>1</v>
          </cell>
          <cell r="F785">
            <v>36161</v>
          </cell>
        </row>
        <row r="786">
          <cell r="B786">
            <v>2</v>
          </cell>
          <cell r="C786">
            <v>1462</v>
          </cell>
          <cell r="D786" t="str">
            <v>EUR</v>
          </cell>
          <cell r="E786">
            <v>1</v>
          </cell>
          <cell r="F786">
            <v>36161</v>
          </cell>
        </row>
        <row r="787">
          <cell r="B787">
            <v>2</v>
          </cell>
          <cell r="C787">
            <v>2261</v>
          </cell>
          <cell r="D787" t="str">
            <v>EUR</v>
          </cell>
          <cell r="E787">
            <v>1</v>
          </cell>
          <cell r="F787">
            <v>36161</v>
          </cell>
        </row>
        <row r="788">
          <cell r="B788">
            <v>2</v>
          </cell>
          <cell r="C788">
            <v>2609</v>
          </cell>
          <cell r="D788" t="str">
            <v>EUR</v>
          </cell>
          <cell r="E788">
            <v>1</v>
          </cell>
          <cell r="F788">
            <v>36161</v>
          </cell>
        </row>
        <row r="789">
          <cell r="B789">
            <v>2</v>
          </cell>
          <cell r="C789">
            <v>2979</v>
          </cell>
          <cell r="D789" t="str">
            <v>EUR</v>
          </cell>
          <cell r="E789">
            <v>1</v>
          </cell>
          <cell r="F789">
            <v>36161</v>
          </cell>
        </row>
        <row r="790">
          <cell r="B790">
            <v>2</v>
          </cell>
          <cell r="C790">
            <v>3478</v>
          </cell>
          <cell r="D790" t="str">
            <v>EUR</v>
          </cell>
          <cell r="E790">
            <v>1</v>
          </cell>
          <cell r="F790">
            <v>36161</v>
          </cell>
        </row>
        <row r="791">
          <cell r="B791">
            <v>2</v>
          </cell>
          <cell r="C791">
            <v>8319</v>
          </cell>
          <cell r="D791" t="str">
            <v>EUR</v>
          </cell>
          <cell r="E791">
            <v>1</v>
          </cell>
          <cell r="F791">
            <v>36161</v>
          </cell>
        </row>
        <row r="792">
          <cell r="B792">
            <v>2</v>
          </cell>
          <cell r="C792">
            <v>11330</v>
          </cell>
          <cell r="D792" t="str">
            <v>EUR</v>
          </cell>
          <cell r="E792">
            <v>1</v>
          </cell>
          <cell r="F792">
            <v>36161</v>
          </cell>
        </row>
        <row r="793">
          <cell r="B793">
            <v>2</v>
          </cell>
          <cell r="C793">
            <v>11451</v>
          </cell>
          <cell r="D793" t="str">
            <v>EUR</v>
          </cell>
          <cell r="E793">
            <v>1</v>
          </cell>
          <cell r="F793">
            <v>36161</v>
          </cell>
        </row>
        <row r="794">
          <cell r="B794">
            <v>2</v>
          </cell>
          <cell r="C794">
            <v>13030</v>
          </cell>
          <cell r="D794" t="str">
            <v>EUR</v>
          </cell>
          <cell r="E794">
            <v>1</v>
          </cell>
          <cell r="F794">
            <v>36161</v>
          </cell>
        </row>
        <row r="795">
          <cell r="B795">
            <v>2</v>
          </cell>
          <cell r="C795">
            <v>15245</v>
          </cell>
          <cell r="D795" t="str">
            <v>EUR</v>
          </cell>
          <cell r="E795">
            <v>1</v>
          </cell>
          <cell r="F795">
            <v>36161</v>
          </cell>
        </row>
        <row r="796">
          <cell r="B796">
            <v>2</v>
          </cell>
          <cell r="C796">
            <v>18244</v>
          </cell>
          <cell r="D796" t="str">
            <v>EUR</v>
          </cell>
          <cell r="E796">
            <v>1</v>
          </cell>
          <cell r="F796">
            <v>36161</v>
          </cell>
        </row>
        <row r="797">
          <cell r="B797">
            <v>2</v>
          </cell>
          <cell r="C797">
            <v>18245</v>
          </cell>
          <cell r="D797" t="str">
            <v>EUR</v>
          </cell>
          <cell r="E797">
            <v>1</v>
          </cell>
          <cell r="F797">
            <v>36161</v>
          </cell>
        </row>
        <row r="798">
          <cell r="B798">
            <v>2</v>
          </cell>
          <cell r="C798">
            <v>19964</v>
          </cell>
          <cell r="D798" t="str">
            <v>EUR</v>
          </cell>
          <cell r="E798">
            <v>1</v>
          </cell>
          <cell r="F798">
            <v>36161</v>
          </cell>
        </row>
        <row r="799">
          <cell r="B799">
            <v>2</v>
          </cell>
          <cell r="C799">
            <v>20328</v>
          </cell>
          <cell r="D799" t="str">
            <v>EUR</v>
          </cell>
          <cell r="E799">
            <v>1</v>
          </cell>
          <cell r="F799">
            <v>36161</v>
          </cell>
        </row>
        <row r="800">
          <cell r="B800">
            <v>2</v>
          </cell>
          <cell r="C800">
            <v>23586</v>
          </cell>
          <cell r="D800" t="str">
            <v>EUR</v>
          </cell>
          <cell r="E800">
            <v>1</v>
          </cell>
          <cell r="F800">
            <v>36161</v>
          </cell>
        </row>
        <row r="801">
          <cell r="B801">
            <v>2</v>
          </cell>
          <cell r="C801">
            <v>24968</v>
          </cell>
          <cell r="D801" t="str">
            <v>EUR</v>
          </cell>
          <cell r="E801">
            <v>1</v>
          </cell>
          <cell r="F801">
            <v>36161</v>
          </cell>
        </row>
        <row r="802">
          <cell r="B802">
            <v>2</v>
          </cell>
          <cell r="C802">
            <v>24969</v>
          </cell>
          <cell r="D802" t="str">
            <v>EUR</v>
          </cell>
          <cell r="E802">
            <v>1</v>
          </cell>
          <cell r="F802">
            <v>36161</v>
          </cell>
        </row>
        <row r="803">
          <cell r="B803">
            <v>2</v>
          </cell>
          <cell r="C803">
            <v>25756</v>
          </cell>
          <cell r="D803" t="str">
            <v>EUR</v>
          </cell>
          <cell r="E803">
            <v>1</v>
          </cell>
          <cell r="F803">
            <v>36161</v>
          </cell>
        </row>
        <row r="804">
          <cell r="B804">
            <v>2</v>
          </cell>
          <cell r="C804">
            <v>27724</v>
          </cell>
          <cell r="D804" t="str">
            <v>EUR</v>
          </cell>
          <cell r="E804">
            <v>1</v>
          </cell>
          <cell r="F804">
            <v>36161</v>
          </cell>
        </row>
        <row r="805">
          <cell r="B805">
            <v>2</v>
          </cell>
          <cell r="C805">
            <v>27909</v>
          </cell>
          <cell r="D805" t="str">
            <v>EUR</v>
          </cell>
          <cell r="E805">
            <v>1</v>
          </cell>
          <cell r="F805">
            <v>36161</v>
          </cell>
        </row>
        <row r="806">
          <cell r="B806">
            <v>2</v>
          </cell>
          <cell r="C806">
            <v>28671</v>
          </cell>
          <cell r="D806" t="str">
            <v>EUR</v>
          </cell>
          <cell r="E806">
            <v>1</v>
          </cell>
          <cell r="F806">
            <v>36161</v>
          </cell>
        </row>
        <row r="807">
          <cell r="B807">
            <v>2</v>
          </cell>
          <cell r="C807">
            <v>28746</v>
          </cell>
          <cell r="D807" t="str">
            <v>EUR</v>
          </cell>
          <cell r="E807">
            <v>1</v>
          </cell>
          <cell r="F807">
            <v>36161</v>
          </cell>
        </row>
        <row r="808">
          <cell r="B808">
            <v>2</v>
          </cell>
          <cell r="C808">
            <v>29344</v>
          </cell>
          <cell r="D808" t="str">
            <v>EUR</v>
          </cell>
          <cell r="E808">
            <v>1</v>
          </cell>
          <cell r="F808">
            <v>36161</v>
          </cell>
        </row>
        <row r="809">
          <cell r="B809">
            <v>2</v>
          </cell>
          <cell r="C809">
            <v>38597</v>
          </cell>
          <cell r="D809" t="str">
            <v>EUR</v>
          </cell>
          <cell r="E809">
            <v>1</v>
          </cell>
          <cell r="F809">
            <v>36161</v>
          </cell>
        </row>
        <row r="810">
          <cell r="B810">
            <v>2</v>
          </cell>
          <cell r="C810">
            <v>43249</v>
          </cell>
          <cell r="D810" t="str">
            <v>EUR</v>
          </cell>
          <cell r="E810">
            <v>1</v>
          </cell>
          <cell r="F810">
            <v>36161</v>
          </cell>
        </row>
        <row r="811">
          <cell r="B811">
            <v>3</v>
          </cell>
          <cell r="C811">
            <v>159</v>
          </cell>
          <cell r="D811" t="str">
            <v>EUR</v>
          </cell>
          <cell r="E811">
            <v>1</v>
          </cell>
          <cell r="F811">
            <v>36161</v>
          </cell>
        </row>
        <row r="812">
          <cell r="B812">
            <v>3</v>
          </cell>
          <cell r="C812">
            <v>316</v>
          </cell>
          <cell r="D812" t="str">
            <v>EUR</v>
          </cell>
          <cell r="E812">
            <v>1</v>
          </cell>
          <cell r="F812">
            <v>36161</v>
          </cell>
        </row>
        <row r="813">
          <cell r="B813">
            <v>3</v>
          </cell>
          <cell r="C813">
            <v>1328</v>
          </cell>
          <cell r="D813" t="str">
            <v>EUR</v>
          </cell>
          <cell r="E813">
            <v>1</v>
          </cell>
          <cell r="F813">
            <v>36161</v>
          </cell>
        </row>
        <row r="814">
          <cell r="B814">
            <v>3</v>
          </cell>
          <cell r="C814">
            <v>1462</v>
          </cell>
          <cell r="D814" t="str">
            <v>EUR</v>
          </cell>
          <cell r="E814">
            <v>1</v>
          </cell>
          <cell r="F814">
            <v>36161</v>
          </cell>
        </row>
        <row r="815">
          <cell r="B815">
            <v>3</v>
          </cell>
          <cell r="C815">
            <v>2261</v>
          </cell>
          <cell r="D815" t="str">
            <v>EUR</v>
          </cell>
          <cell r="E815">
            <v>1</v>
          </cell>
          <cell r="F815">
            <v>36161</v>
          </cell>
        </row>
        <row r="816">
          <cell r="B816">
            <v>3</v>
          </cell>
          <cell r="C816">
            <v>2609</v>
          </cell>
          <cell r="D816" t="str">
            <v>EUR</v>
          </cell>
          <cell r="E816">
            <v>1</v>
          </cell>
          <cell r="F816">
            <v>36161</v>
          </cell>
        </row>
        <row r="817">
          <cell r="B817">
            <v>3</v>
          </cell>
          <cell r="C817">
            <v>2979</v>
          </cell>
          <cell r="D817" t="str">
            <v>EUR</v>
          </cell>
          <cell r="E817">
            <v>1</v>
          </cell>
          <cell r="F817">
            <v>36161</v>
          </cell>
        </row>
        <row r="818">
          <cell r="B818">
            <v>3</v>
          </cell>
          <cell r="C818">
            <v>3478</v>
          </cell>
          <cell r="D818" t="str">
            <v>EUR</v>
          </cell>
          <cell r="E818">
            <v>1</v>
          </cell>
          <cell r="F818">
            <v>36161</v>
          </cell>
        </row>
        <row r="819">
          <cell r="B819">
            <v>3</v>
          </cell>
          <cell r="C819">
            <v>8319</v>
          </cell>
          <cell r="D819" t="str">
            <v>EUR</v>
          </cell>
          <cell r="E819">
            <v>1</v>
          </cell>
          <cell r="F819">
            <v>36161</v>
          </cell>
        </row>
        <row r="820">
          <cell r="B820">
            <v>3</v>
          </cell>
          <cell r="C820">
            <v>11330</v>
          </cell>
          <cell r="D820" t="str">
            <v>EUR</v>
          </cell>
          <cell r="E820">
            <v>1</v>
          </cell>
          <cell r="F820">
            <v>36161</v>
          </cell>
        </row>
        <row r="821">
          <cell r="B821">
            <v>3</v>
          </cell>
          <cell r="C821">
            <v>11451</v>
          </cell>
          <cell r="D821" t="str">
            <v>EUR</v>
          </cell>
          <cell r="E821">
            <v>1</v>
          </cell>
          <cell r="F821">
            <v>36161</v>
          </cell>
        </row>
        <row r="822">
          <cell r="B822">
            <v>3</v>
          </cell>
          <cell r="C822">
            <v>13030</v>
          </cell>
          <cell r="D822" t="str">
            <v>EUR</v>
          </cell>
          <cell r="E822">
            <v>1</v>
          </cell>
          <cell r="F822">
            <v>36161</v>
          </cell>
        </row>
        <row r="823">
          <cell r="B823">
            <v>3</v>
          </cell>
          <cell r="C823">
            <v>15245</v>
          </cell>
          <cell r="D823" t="str">
            <v>EUR</v>
          </cell>
          <cell r="E823">
            <v>1</v>
          </cell>
          <cell r="F823">
            <v>36161</v>
          </cell>
        </row>
        <row r="824">
          <cell r="B824">
            <v>3</v>
          </cell>
          <cell r="C824">
            <v>18244</v>
          </cell>
          <cell r="D824" t="str">
            <v>EUR</v>
          </cell>
          <cell r="E824">
            <v>1</v>
          </cell>
          <cell r="F824">
            <v>36161</v>
          </cell>
        </row>
        <row r="825">
          <cell r="B825">
            <v>3</v>
          </cell>
          <cell r="C825">
            <v>18245</v>
          </cell>
          <cell r="D825" t="str">
            <v>EUR</v>
          </cell>
          <cell r="E825">
            <v>1</v>
          </cell>
          <cell r="F825">
            <v>36161</v>
          </cell>
        </row>
        <row r="826">
          <cell r="B826">
            <v>3</v>
          </cell>
          <cell r="C826">
            <v>19964</v>
          </cell>
          <cell r="D826" t="str">
            <v>EUR</v>
          </cell>
          <cell r="E826">
            <v>1</v>
          </cell>
          <cell r="F826">
            <v>36161</v>
          </cell>
        </row>
        <row r="827">
          <cell r="B827">
            <v>3</v>
          </cell>
          <cell r="C827">
            <v>20328</v>
          </cell>
          <cell r="D827" t="str">
            <v>EUR</v>
          </cell>
          <cell r="E827">
            <v>1</v>
          </cell>
          <cell r="F827">
            <v>36161</v>
          </cell>
        </row>
        <row r="828">
          <cell r="B828">
            <v>3</v>
          </cell>
          <cell r="C828">
            <v>23586</v>
          </cell>
          <cell r="D828" t="str">
            <v>EUR</v>
          </cell>
          <cell r="E828">
            <v>1</v>
          </cell>
          <cell r="F828">
            <v>36161</v>
          </cell>
        </row>
        <row r="829">
          <cell r="B829">
            <v>3</v>
          </cell>
          <cell r="C829">
            <v>24968</v>
          </cell>
          <cell r="D829" t="str">
            <v>EUR</v>
          </cell>
          <cell r="E829">
            <v>1</v>
          </cell>
          <cell r="F829">
            <v>36161</v>
          </cell>
        </row>
        <row r="830">
          <cell r="B830">
            <v>3</v>
          </cell>
          <cell r="C830">
            <v>24969</v>
          </cell>
          <cell r="D830" t="str">
            <v>EUR</v>
          </cell>
          <cell r="E830">
            <v>1</v>
          </cell>
          <cell r="F830">
            <v>36161</v>
          </cell>
        </row>
        <row r="831">
          <cell r="B831">
            <v>3</v>
          </cell>
          <cell r="C831">
            <v>25756</v>
          </cell>
          <cell r="D831" t="str">
            <v>EUR</v>
          </cell>
          <cell r="E831">
            <v>1</v>
          </cell>
          <cell r="F831">
            <v>36161</v>
          </cell>
        </row>
        <row r="832">
          <cell r="B832">
            <v>3</v>
          </cell>
          <cell r="C832">
            <v>27724</v>
          </cell>
          <cell r="D832" t="str">
            <v>EUR</v>
          </cell>
          <cell r="E832">
            <v>1</v>
          </cell>
          <cell r="F832">
            <v>36161</v>
          </cell>
        </row>
        <row r="833">
          <cell r="B833">
            <v>3</v>
          </cell>
          <cell r="C833">
            <v>27909</v>
          </cell>
          <cell r="D833" t="str">
            <v>EUR</v>
          </cell>
          <cell r="E833">
            <v>1</v>
          </cell>
          <cell r="F833">
            <v>36161</v>
          </cell>
        </row>
        <row r="834">
          <cell r="B834">
            <v>3</v>
          </cell>
          <cell r="C834">
            <v>28671</v>
          </cell>
          <cell r="D834" t="str">
            <v>EUR</v>
          </cell>
          <cell r="E834">
            <v>1</v>
          </cell>
          <cell r="F834">
            <v>36161</v>
          </cell>
        </row>
        <row r="835">
          <cell r="B835">
            <v>3</v>
          </cell>
          <cell r="C835">
            <v>28746</v>
          </cell>
          <cell r="D835" t="str">
            <v>EUR</v>
          </cell>
          <cell r="E835">
            <v>1</v>
          </cell>
          <cell r="F835">
            <v>36161</v>
          </cell>
        </row>
        <row r="836">
          <cell r="B836">
            <v>3</v>
          </cell>
          <cell r="C836">
            <v>29344</v>
          </cell>
          <cell r="D836" t="str">
            <v>EUR</v>
          </cell>
          <cell r="E836">
            <v>1</v>
          </cell>
          <cell r="F836">
            <v>36161</v>
          </cell>
        </row>
        <row r="837">
          <cell r="B837">
            <v>3</v>
          </cell>
          <cell r="C837">
            <v>38597</v>
          </cell>
          <cell r="D837" t="str">
            <v>EUR</v>
          </cell>
          <cell r="E837">
            <v>1</v>
          </cell>
          <cell r="F837">
            <v>36161</v>
          </cell>
        </row>
        <row r="838">
          <cell r="B838">
            <v>3</v>
          </cell>
          <cell r="C838">
            <v>43249</v>
          </cell>
          <cell r="D838" t="str">
            <v>EUR</v>
          </cell>
          <cell r="E838">
            <v>1</v>
          </cell>
          <cell r="F838">
            <v>36161</v>
          </cell>
        </row>
        <row r="839">
          <cell r="B839">
            <v>4</v>
          </cell>
          <cell r="C839">
            <v>159</v>
          </cell>
          <cell r="D839" t="str">
            <v>EUR</v>
          </cell>
          <cell r="E839">
            <v>1</v>
          </cell>
          <cell r="F839">
            <v>36161</v>
          </cell>
        </row>
        <row r="840">
          <cell r="B840">
            <v>4</v>
          </cell>
          <cell r="C840">
            <v>316</v>
          </cell>
          <cell r="D840" t="str">
            <v>EUR</v>
          </cell>
          <cell r="E840">
            <v>1</v>
          </cell>
          <cell r="F840">
            <v>36161</v>
          </cell>
        </row>
        <row r="841">
          <cell r="B841">
            <v>4</v>
          </cell>
          <cell r="C841">
            <v>1328</v>
          </cell>
          <cell r="D841" t="str">
            <v>EUR</v>
          </cell>
          <cell r="E841">
            <v>1</v>
          </cell>
          <cell r="F841">
            <v>36161</v>
          </cell>
        </row>
        <row r="842">
          <cell r="B842">
            <v>4</v>
          </cell>
          <cell r="C842">
            <v>1462</v>
          </cell>
          <cell r="D842" t="str">
            <v>EUR</v>
          </cell>
          <cell r="E842">
            <v>1</v>
          </cell>
          <cell r="F842">
            <v>36161</v>
          </cell>
        </row>
        <row r="843">
          <cell r="B843">
            <v>4</v>
          </cell>
          <cell r="C843">
            <v>2261</v>
          </cell>
          <cell r="D843" t="str">
            <v>EUR</v>
          </cell>
          <cell r="E843">
            <v>1</v>
          </cell>
          <cell r="F843">
            <v>36161</v>
          </cell>
        </row>
        <row r="844">
          <cell r="B844">
            <v>4</v>
          </cell>
          <cell r="C844">
            <v>2609</v>
          </cell>
          <cell r="D844" t="str">
            <v>EUR</v>
          </cell>
          <cell r="E844">
            <v>1</v>
          </cell>
          <cell r="F844">
            <v>36161</v>
          </cell>
        </row>
        <row r="845">
          <cell r="B845">
            <v>4</v>
          </cell>
          <cell r="C845">
            <v>2979</v>
          </cell>
          <cell r="D845" t="str">
            <v>EUR</v>
          </cell>
          <cell r="E845">
            <v>1</v>
          </cell>
          <cell r="F845">
            <v>36161</v>
          </cell>
        </row>
        <row r="846">
          <cell r="B846">
            <v>4</v>
          </cell>
          <cell r="C846">
            <v>3478</v>
          </cell>
          <cell r="D846" t="str">
            <v>EUR</v>
          </cell>
          <cell r="E846">
            <v>1</v>
          </cell>
          <cell r="F846">
            <v>36161</v>
          </cell>
        </row>
        <row r="847">
          <cell r="B847">
            <v>4</v>
          </cell>
          <cell r="C847">
            <v>8319</v>
          </cell>
          <cell r="D847" t="str">
            <v>EUR</v>
          </cell>
          <cell r="E847">
            <v>1</v>
          </cell>
          <cell r="F847">
            <v>36161</v>
          </cell>
        </row>
        <row r="848">
          <cell r="B848">
            <v>4</v>
          </cell>
          <cell r="C848">
            <v>11330</v>
          </cell>
          <cell r="D848" t="str">
            <v>EUR</v>
          </cell>
          <cell r="E848">
            <v>1</v>
          </cell>
          <cell r="F848">
            <v>36161</v>
          </cell>
        </row>
        <row r="849">
          <cell r="B849">
            <v>4</v>
          </cell>
          <cell r="C849">
            <v>11451</v>
          </cell>
          <cell r="D849" t="str">
            <v>EUR</v>
          </cell>
          <cell r="E849">
            <v>1</v>
          </cell>
          <cell r="F849">
            <v>36161</v>
          </cell>
        </row>
        <row r="850">
          <cell r="B850">
            <v>4</v>
          </cell>
          <cell r="C850">
            <v>13030</v>
          </cell>
          <cell r="D850" t="str">
            <v>EUR</v>
          </cell>
          <cell r="E850">
            <v>1</v>
          </cell>
          <cell r="F850">
            <v>36161</v>
          </cell>
        </row>
        <row r="851">
          <cell r="B851">
            <v>4</v>
          </cell>
          <cell r="C851">
            <v>15245</v>
          </cell>
          <cell r="D851" t="str">
            <v>EUR</v>
          </cell>
          <cell r="E851">
            <v>1</v>
          </cell>
          <cell r="F851">
            <v>36161</v>
          </cell>
        </row>
        <row r="852">
          <cell r="B852">
            <v>4</v>
          </cell>
          <cell r="C852">
            <v>18244</v>
          </cell>
          <cell r="D852" t="str">
            <v>EUR</v>
          </cell>
          <cell r="E852">
            <v>1</v>
          </cell>
          <cell r="F852">
            <v>36161</v>
          </cell>
        </row>
        <row r="853">
          <cell r="B853">
            <v>4</v>
          </cell>
          <cell r="C853">
            <v>18245</v>
          </cell>
          <cell r="D853" t="str">
            <v>EUR</v>
          </cell>
          <cell r="E853">
            <v>1</v>
          </cell>
          <cell r="F853">
            <v>36161</v>
          </cell>
        </row>
        <row r="854">
          <cell r="B854">
            <v>4</v>
          </cell>
          <cell r="C854">
            <v>19964</v>
          </cell>
          <cell r="D854" t="str">
            <v>EUR</v>
          </cell>
          <cell r="E854">
            <v>1</v>
          </cell>
          <cell r="F854">
            <v>36161</v>
          </cell>
        </row>
        <row r="855">
          <cell r="B855">
            <v>4</v>
          </cell>
          <cell r="C855">
            <v>20328</v>
          </cell>
          <cell r="D855" t="str">
            <v>EUR</v>
          </cell>
          <cell r="E855">
            <v>1</v>
          </cell>
          <cell r="F855">
            <v>36161</v>
          </cell>
        </row>
        <row r="856">
          <cell r="B856">
            <v>4</v>
          </cell>
          <cell r="C856">
            <v>23586</v>
          </cell>
          <cell r="D856" t="str">
            <v>EUR</v>
          </cell>
          <cell r="E856">
            <v>1</v>
          </cell>
          <cell r="F856">
            <v>36161</v>
          </cell>
        </row>
        <row r="857">
          <cell r="B857">
            <v>4</v>
          </cell>
          <cell r="C857">
            <v>24968</v>
          </cell>
          <cell r="D857" t="str">
            <v>EUR</v>
          </cell>
          <cell r="E857">
            <v>1</v>
          </cell>
          <cell r="F857">
            <v>36161</v>
          </cell>
        </row>
        <row r="858">
          <cell r="B858">
            <v>4</v>
          </cell>
          <cell r="C858">
            <v>24969</v>
          </cell>
          <cell r="D858" t="str">
            <v>EUR</v>
          </cell>
          <cell r="E858">
            <v>1</v>
          </cell>
          <cell r="F858">
            <v>36161</v>
          </cell>
        </row>
        <row r="859">
          <cell r="B859">
            <v>4</v>
          </cell>
          <cell r="C859">
            <v>25756</v>
          </cell>
          <cell r="D859" t="str">
            <v>EUR</v>
          </cell>
          <cell r="E859">
            <v>1</v>
          </cell>
          <cell r="F859">
            <v>36161</v>
          </cell>
        </row>
        <row r="860">
          <cell r="B860">
            <v>4</v>
          </cell>
          <cell r="C860">
            <v>27724</v>
          </cell>
          <cell r="D860" t="str">
            <v>EUR</v>
          </cell>
          <cell r="E860">
            <v>1</v>
          </cell>
          <cell r="F860">
            <v>36161</v>
          </cell>
        </row>
        <row r="861">
          <cell r="B861">
            <v>4</v>
          </cell>
          <cell r="C861">
            <v>27909</v>
          </cell>
          <cell r="D861" t="str">
            <v>EUR</v>
          </cell>
          <cell r="E861">
            <v>1</v>
          </cell>
          <cell r="F861">
            <v>36161</v>
          </cell>
        </row>
        <row r="862">
          <cell r="B862">
            <v>4</v>
          </cell>
          <cell r="C862">
            <v>28671</v>
          </cell>
          <cell r="D862" t="str">
            <v>EUR</v>
          </cell>
          <cell r="E862">
            <v>1</v>
          </cell>
          <cell r="F862">
            <v>36161</v>
          </cell>
        </row>
        <row r="863">
          <cell r="B863">
            <v>4</v>
          </cell>
          <cell r="C863">
            <v>28746</v>
          </cell>
          <cell r="D863" t="str">
            <v>EUR</v>
          </cell>
          <cell r="E863">
            <v>1</v>
          </cell>
          <cell r="F863">
            <v>36161</v>
          </cell>
        </row>
        <row r="864">
          <cell r="B864">
            <v>4</v>
          </cell>
          <cell r="C864">
            <v>29344</v>
          </cell>
          <cell r="D864" t="str">
            <v>EUR</v>
          </cell>
          <cell r="E864">
            <v>1</v>
          </cell>
          <cell r="F864">
            <v>36161</v>
          </cell>
        </row>
        <row r="865">
          <cell r="B865">
            <v>4</v>
          </cell>
          <cell r="C865">
            <v>38597</v>
          </cell>
          <cell r="D865" t="str">
            <v>EUR</v>
          </cell>
          <cell r="E865">
            <v>1</v>
          </cell>
          <cell r="F865">
            <v>36161</v>
          </cell>
        </row>
        <row r="866">
          <cell r="B866">
            <v>4</v>
          </cell>
          <cell r="C866">
            <v>43249</v>
          </cell>
          <cell r="D866" t="str">
            <v>EUR</v>
          </cell>
          <cell r="E866">
            <v>1</v>
          </cell>
          <cell r="F866">
            <v>36161</v>
          </cell>
        </row>
        <row r="872">
          <cell r="B872">
            <v>1</v>
          </cell>
          <cell r="C872">
            <v>316</v>
          </cell>
          <cell r="D872" t="str">
            <v>EMPETEK autodily s.r.o.</v>
          </cell>
          <cell r="E872" t="str">
            <v>CZ</v>
          </cell>
          <cell r="F872">
            <v>-10</v>
          </cell>
          <cell r="G872">
            <v>510</v>
          </cell>
          <cell r="H872" t="str">
            <v>Skoda</v>
          </cell>
          <cell r="I872" t="str">
            <v>SK</v>
          </cell>
          <cell r="K872">
            <v>4</v>
          </cell>
        </row>
        <row r="873">
          <cell r="B873">
            <v>1</v>
          </cell>
          <cell r="C873">
            <v>13030</v>
          </cell>
          <cell r="D873" t="str">
            <v>Findlay Ind. GmbH</v>
          </cell>
          <cell r="E873" t="str">
            <v>D</v>
          </cell>
          <cell r="F873">
            <v>60</v>
          </cell>
          <cell r="G873">
            <v>520</v>
          </cell>
          <cell r="H873" t="str">
            <v>VW</v>
          </cell>
          <cell r="I873" t="str">
            <v>VW</v>
          </cell>
          <cell r="J873" t="str">
            <v>O</v>
          </cell>
        </row>
        <row r="874">
          <cell r="B874">
            <v>1</v>
          </cell>
          <cell r="C874">
            <v>24968</v>
          </cell>
          <cell r="D874" t="str">
            <v>Findlay Industries, Inc.</v>
          </cell>
          <cell r="E874" t="str">
            <v>USA</v>
          </cell>
          <cell r="F874">
            <v>-10</v>
          </cell>
          <cell r="G874">
            <v>510</v>
          </cell>
          <cell r="H874" t="str">
            <v>VWoA</v>
          </cell>
          <cell r="I874" t="str">
            <v>US</v>
          </cell>
          <cell r="K874">
            <v>4</v>
          </cell>
        </row>
        <row r="875">
          <cell r="B875">
            <v>1</v>
          </cell>
          <cell r="C875">
            <v>11330</v>
          </cell>
          <cell r="D875" t="str">
            <v>FORMTAP</v>
          </cell>
          <cell r="E875" t="str">
            <v>BR</v>
          </cell>
          <cell r="F875">
            <v>50</v>
          </cell>
          <cell r="G875">
            <v>510</v>
          </cell>
          <cell r="H875" t="str">
            <v>Brasilien</v>
          </cell>
          <cell r="I875" t="str">
            <v>BR</v>
          </cell>
        </row>
        <row r="876">
          <cell r="B876">
            <v>1</v>
          </cell>
          <cell r="C876">
            <v>38597</v>
          </cell>
          <cell r="D876" t="str">
            <v>Grupo Antolin</v>
          </cell>
          <cell r="E876" t="str">
            <v>ZA</v>
          </cell>
          <cell r="F876">
            <v>-10</v>
          </cell>
          <cell r="G876">
            <v>510</v>
          </cell>
          <cell r="H876" t="str">
            <v>Südafrika</v>
          </cell>
          <cell r="I876" t="str">
            <v>ZA</v>
          </cell>
          <cell r="K876">
            <v>4</v>
          </cell>
        </row>
        <row r="877">
          <cell r="B877">
            <v>1</v>
          </cell>
          <cell r="C877">
            <v>15245</v>
          </cell>
          <cell r="D877" t="str">
            <v>Grupo Antolin Bohemia a.s.</v>
          </cell>
          <cell r="E877" t="str">
            <v>CZ</v>
          </cell>
          <cell r="F877">
            <v>-10</v>
          </cell>
          <cell r="G877">
            <v>510</v>
          </cell>
          <cell r="H877" t="str">
            <v>Skoda</v>
          </cell>
          <cell r="I877" t="str">
            <v>SK</v>
          </cell>
          <cell r="K877">
            <v>4</v>
          </cell>
        </row>
        <row r="878">
          <cell r="B878">
            <v>1</v>
          </cell>
          <cell r="C878">
            <v>20328</v>
          </cell>
          <cell r="D878" t="str">
            <v>GRUPO ANTOLIN DEUTSCHLAND GMBH</v>
          </cell>
          <cell r="E878" t="str">
            <v>D</v>
          </cell>
          <cell r="F878">
            <v>60</v>
          </cell>
          <cell r="G878">
            <v>520</v>
          </cell>
          <cell r="H878" t="str">
            <v>VW</v>
          </cell>
          <cell r="I878" t="str">
            <v>VW</v>
          </cell>
          <cell r="J878" t="str">
            <v>O</v>
          </cell>
        </row>
        <row r="879">
          <cell r="B879">
            <v>1</v>
          </cell>
          <cell r="C879">
            <v>3478</v>
          </cell>
          <cell r="D879" t="str">
            <v>GRUPO ANTOLIN S.A.</v>
          </cell>
          <cell r="E879" t="str">
            <v>E</v>
          </cell>
          <cell r="F879">
            <v>-13</v>
          </cell>
          <cell r="G879">
            <v>510</v>
          </cell>
          <cell r="H879" t="str">
            <v>Seat</v>
          </cell>
          <cell r="I879" t="str">
            <v>ST</v>
          </cell>
          <cell r="K879">
            <v>4</v>
          </cell>
        </row>
        <row r="880">
          <cell r="B880">
            <v>1</v>
          </cell>
          <cell r="C880">
            <v>25756</v>
          </cell>
          <cell r="D880" t="str">
            <v>GRUPO ANTOLIN SILAO, S. A. DE C. V.</v>
          </cell>
          <cell r="E880" t="str">
            <v>MEX</v>
          </cell>
          <cell r="F880">
            <v>-13</v>
          </cell>
          <cell r="G880">
            <v>510</v>
          </cell>
          <cell r="H880" t="str">
            <v>Mexiko</v>
          </cell>
          <cell r="I880" t="str">
            <v>MX</v>
          </cell>
          <cell r="K880">
            <v>4</v>
          </cell>
        </row>
        <row r="881">
          <cell r="B881">
            <v>1</v>
          </cell>
          <cell r="C881">
            <v>1462</v>
          </cell>
          <cell r="D881" t="str">
            <v>GRUPO ANTOLIN VOSGES</v>
          </cell>
          <cell r="E881" t="str">
            <v>F</v>
          </cell>
          <cell r="F881">
            <v>50</v>
          </cell>
          <cell r="G881">
            <v>510</v>
          </cell>
          <cell r="H881" t="str">
            <v xml:space="preserve">Brüssel </v>
          </cell>
          <cell r="I881" t="str">
            <v>BX</v>
          </cell>
        </row>
        <row r="882">
          <cell r="B882">
            <v>1</v>
          </cell>
          <cell r="C882">
            <v>11451</v>
          </cell>
          <cell r="D882" t="str">
            <v>INDARU</v>
          </cell>
          <cell r="E882" t="str">
            <v>BR</v>
          </cell>
          <cell r="F882">
            <v>-10</v>
          </cell>
          <cell r="G882">
            <v>510</v>
          </cell>
          <cell r="H882" t="str">
            <v>Brasilien</v>
          </cell>
          <cell r="I882" t="str">
            <v>BR</v>
          </cell>
          <cell r="K882">
            <v>8</v>
          </cell>
        </row>
        <row r="883">
          <cell r="B883">
            <v>1</v>
          </cell>
          <cell r="C883">
            <v>2261</v>
          </cell>
          <cell r="D883" t="str">
            <v>Intier Automotive Eybl GmbH</v>
          </cell>
          <cell r="E883" t="str">
            <v>A</v>
          </cell>
          <cell r="F883">
            <v>50</v>
          </cell>
          <cell r="G883">
            <v>510</v>
          </cell>
          <cell r="H883" t="str">
            <v>VW</v>
          </cell>
          <cell r="I883" t="str">
            <v>VW</v>
          </cell>
        </row>
        <row r="884">
          <cell r="B884">
            <v>1</v>
          </cell>
          <cell r="C884">
            <v>18244</v>
          </cell>
          <cell r="D884" t="str">
            <v>JCAM (Johnson Controls)</v>
          </cell>
          <cell r="E884" t="str">
            <v>MEX</v>
          </cell>
          <cell r="F884">
            <v>-10</v>
          </cell>
          <cell r="G884">
            <v>510</v>
          </cell>
          <cell r="H884" t="str">
            <v>Mexiko</v>
          </cell>
          <cell r="I884" t="str">
            <v>MX</v>
          </cell>
          <cell r="K884">
            <v>4</v>
          </cell>
        </row>
        <row r="885">
          <cell r="B885">
            <v>1</v>
          </cell>
          <cell r="C885">
            <v>1328</v>
          </cell>
          <cell r="D885" t="str">
            <v>Johnson Controls - Roth</v>
          </cell>
          <cell r="E885" t="str">
            <v>F</v>
          </cell>
          <cell r="F885">
            <v>-10</v>
          </cell>
          <cell r="G885">
            <v>510</v>
          </cell>
          <cell r="H885" t="str">
            <v xml:space="preserve">Brüssel </v>
          </cell>
          <cell r="I885" t="str">
            <v>BX</v>
          </cell>
          <cell r="K885">
            <v>8</v>
          </cell>
        </row>
        <row r="886">
          <cell r="B886">
            <v>1</v>
          </cell>
          <cell r="C886">
            <v>29344</v>
          </cell>
          <cell r="D886" t="str">
            <v>Johnson Controls Headliner GmbH</v>
          </cell>
          <cell r="E886" t="str">
            <v>D</v>
          </cell>
          <cell r="F886">
            <v>60</v>
          </cell>
          <cell r="G886">
            <v>520</v>
          </cell>
          <cell r="H886" t="str">
            <v>VW</v>
          </cell>
          <cell r="I886" t="str">
            <v>VW</v>
          </cell>
          <cell r="J886" t="str">
            <v>O</v>
          </cell>
        </row>
        <row r="887">
          <cell r="B887">
            <v>1</v>
          </cell>
          <cell r="C887">
            <v>18245</v>
          </cell>
          <cell r="D887" t="str">
            <v>Lear Co.</v>
          </cell>
          <cell r="E887" t="str">
            <v>MEX</v>
          </cell>
          <cell r="F887">
            <v>-10</v>
          </cell>
          <cell r="G887">
            <v>510</v>
          </cell>
          <cell r="H887" t="str">
            <v>Mexiko</v>
          </cell>
          <cell r="I887" t="str">
            <v>MX</v>
          </cell>
          <cell r="K887">
            <v>4</v>
          </cell>
        </row>
        <row r="888">
          <cell r="B888">
            <v>1</v>
          </cell>
          <cell r="C888">
            <v>2609</v>
          </cell>
          <cell r="D888" t="str">
            <v>Lear Corp - Automotive Industries</v>
          </cell>
          <cell r="E888" t="str">
            <v>GB</v>
          </cell>
          <cell r="F888">
            <v>50</v>
          </cell>
          <cell r="G888">
            <v>510</v>
          </cell>
          <cell r="H888" t="str">
            <v>RR'&amp;'BMC</v>
          </cell>
          <cell r="I888" t="str">
            <v>RR</v>
          </cell>
        </row>
        <row r="889">
          <cell r="B889">
            <v>1</v>
          </cell>
          <cell r="C889">
            <v>2979</v>
          </cell>
          <cell r="D889" t="str">
            <v>Lear Corporation</v>
          </cell>
          <cell r="E889" t="str">
            <v>D</v>
          </cell>
          <cell r="F889">
            <v>60</v>
          </cell>
          <cell r="G889">
            <v>520</v>
          </cell>
          <cell r="H889" t="str">
            <v>VW</v>
          </cell>
          <cell r="I889" t="str">
            <v>VW</v>
          </cell>
          <cell r="J889" t="str">
            <v>O</v>
          </cell>
        </row>
        <row r="890">
          <cell r="B890">
            <v>1</v>
          </cell>
          <cell r="C890">
            <v>8319</v>
          </cell>
          <cell r="D890" t="str">
            <v>Magna Automotive Services GmbH (Anfr. VW)</v>
          </cell>
          <cell r="E890" t="str">
            <v>D</v>
          </cell>
          <cell r="F890">
            <v>-10</v>
          </cell>
          <cell r="G890">
            <v>510</v>
          </cell>
          <cell r="H890" t="str">
            <v>VW</v>
          </cell>
          <cell r="I890" t="str">
            <v>VW</v>
          </cell>
          <cell r="K890">
            <v>4</v>
          </cell>
        </row>
        <row r="891">
          <cell r="B891">
            <v>1</v>
          </cell>
          <cell r="C891">
            <v>159</v>
          </cell>
          <cell r="D891" t="str">
            <v>MAGNA EMFISINT</v>
          </cell>
          <cell r="E891" t="str">
            <v>E</v>
          </cell>
          <cell r="F891">
            <v>50</v>
          </cell>
          <cell r="G891">
            <v>510</v>
          </cell>
          <cell r="H891" t="str">
            <v>Seat</v>
          </cell>
          <cell r="I891" t="str">
            <v>ST</v>
          </cell>
        </row>
        <row r="892">
          <cell r="B892">
            <v>1</v>
          </cell>
          <cell r="C892">
            <v>27724</v>
          </cell>
          <cell r="D892" t="str">
            <v>Magna Interior Systems</v>
          </cell>
          <cell r="E892" t="str">
            <v>USA</v>
          </cell>
          <cell r="F892">
            <v>-10</v>
          </cell>
          <cell r="G892">
            <v>510</v>
          </cell>
          <cell r="H892" t="str">
            <v>VWoA</v>
          </cell>
          <cell r="I892" t="str">
            <v>US</v>
          </cell>
          <cell r="K892">
            <v>4</v>
          </cell>
        </row>
        <row r="893">
          <cell r="B893">
            <v>1</v>
          </cell>
          <cell r="C893">
            <v>43249</v>
          </cell>
          <cell r="D893" t="str">
            <v>Magna Systems, S.A.</v>
          </cell>
          <cell r="E893" t="str">
            <v>D</v>
          </cell>
          <cell r="F893">
            <v>60</v>
          </cell>
          <cell r="G893">
            <v>520</v>
          </cell>
          <cell r="H893" t="str">
            <v>VW</v>
          </cell>
          <cell r="I893" t="str">
            <v>VW</v>
          </cell>
          <cell r="J893" t="str">
            <v>O</v>
          </cell>
        </row>
        <row r="894">
          <cell r="B894">
            <v>1</v>
          </cell>
          <cell r="C894">
            <v>19964</v>
          </cell>
          <cell r="D894" t="str">
            <v>Martur Entegre Sünger ve Koltuk Tesisleri Sanayi Tic A.S.</v>
          </cell>
          <cell r="E894" t="str">
            <v>TR</v>
          </cell>
          <cell r="F894">
            <v>50</v>
          </cell>
          <cell r="G894">
            <v>510</v>
          </cell>
          <cell r="H894" t="str">
            <v>LPT-TR</v>
          </cell>
          <cell r="I894" t="str">
            <v>TR</v>
          </cell>
        </row>
        <row r="895">
          <cell r="B895">
            <v>1</v>
          </cell>
          <cell r="C895">
            <v>24969</v>
          </cell>
          <cell r="D895" t="str">
            <v>Rieter Automotive North</v>
          </cell>
          <cell r="E895" t="str">
            <v>USA</v>
          </cell>
          <cell r="F895">
            <v>50</v>
          </cell>
          <cell r="G895">
            <v>510</v>
          </cell>
          <cell r="H895" t="str">
            <v>VWoA</v>
          </cell>
          <cell r="I895" t="str">
            <v>US</v>
          </cell>
        </row>
        <row r="896">
          <cell r="B896">
            <v>1</v>
          </cell>
          <cell r="C896">
            <v>28671</v>
          </cell>
          <cell r="D896" t="str">
            <v>RIETER ELLO ARTEFATOS DE FIBRAS TEXTEIS LTDA</v>
          </cell>
          <cell r="E896" t="str">
            <v>BR</v>
          </cell>
          <cell r="F896">
            <v>50</v>
          </cell>
          <cell r="G896">
            <v>510</v>
          </cell>
          <cell r="H896" t="str">
            <v>Brasilien</v>
          </cell>
          <cell r="I896" t="str">
            <v>BR</v>
          </cell>
        </row>
        <row r="897">
          <cell r="B897">
            <v>1</v>
          </cell>
          <cell r="C897">
            <v>27909</v>
          </cell>
          <cell r="D897" t="str">
            <v>Textron Automotive Company</v>
          </cell>
          <cell r="E897" t="str">
            <v>USA</v>
          </cell>
          <cell r="F897">
            <v>50</v>
          </cell>
          <cell r="G897">
            <v>510</v>
          </cell>
          <cell r="H897" t="str">
            <v>VWoA</v>
          </cell>
          <cell r="I897" t="str">
            <v>US</v>
          </cell>
        </row>
        <row r="898">
          <cell r="B898">
            <v>1</v>
          </cell>
          <cell r="C898">
            <v>28746</v>
          </cell>
          <cell r="D898" t="str">
            <v>TRAMICO</v>
          </cell>
          <cell r="E898" t="str">
            <v>F</v>
          </cell>
          <cell r="F898">
            <v>-10</v>
          </cell>
          <cell r="G898">
            <v>510</v>
          </cell>
          <cell r="H898" t="str">
            <v xml:space="preserve">Brüssel </v>
          </cell>
          <cell r="I898" t="str">
            <v>BX</v>
          </cell>
          <cell r="K898">
            <v>1</v>
          </cell>
        </row>
        <row r="899">
          <cell r="B899">
            <v>1</v>
          </cell>
          <cell r="C899">
            <v>23586</v>
          </cell>
          <cell r="D899" t="str">
            <v>VW Wolfsburg</v>
          </cell>
          <cell r="E899" t="str">
            <v>D</v>
          </cell>
          <cell r="F899">
            <v>50</v>
          </cell>
          <cell r="G899">
            <v>510</v>
          </cell>
          <cell r="H899" t="str">
            <v>HA-VW</v>
          </cell>
          <cell r="I899" t="str">
            <v>HA</v>
          </cell>
        </row>
        <row r="900">
          <cell r="B900">
            <v>2</v>
          </cell>
          <cell r="C900">
            <v>316</v>
          </cell>
          <cell r="D900" t="str">
            <v>EMPETEK autodily s.r.o.</v>
          </cell>
          <cell r="E900" t="str">
            <v>CZ</v>
          </cell>
          <cell r="F900">
            <v>-10</v>
          </cell>
          <cell r="G900">
            <v>510</v>
          </cell>
          <cell r="H900" t="str">
            <v>Skoda</v>
          </cell>
          <cell r="I900" t="str">
            <v>SK</v>
          </cell>
          <cell r="K900">
            <v>4</v>
          </cell>
        </row>
        <row r="901">
          <cell r="B901">
            <v>2</v>
          </cell>
          <cell r="C901">
            <v>13030</v>
          </cell>
          <cell r="D901" t="str">
            <v>Findlay Ind. GmbH</v>
          </cell>
          <cell r="E901" t="str">
            <v>D</v>
          </cell>
          <cell r="F901">
            <v>60</v>
          </cell>
          <cell r="G901">
            <v>520</v>
          </cell>
          <cell r="H901" t="str">
            <v>VW</v>
          </cell>
          <cell r="I901" t="str">
            <v>VW</v>
          </cell>
          <cell r="J901" t="str">
            <v>O</v>
          </cell>
        </row>
        <row r="902">
          <cell r="B902">
            <v>2</v>
          </cell>
          <cell r="C902">
            <v>24968</v>
          </cell>
          <cell r="D902" t="str">
            <v>Findlay Industries, Inc.</v>
          </cell>
          <cell r="E902" t="str">
            <v>USA</v>
          </cell>
          <cell r="F902">
            <v>-10</v>
          </cell>
          <cell r="G902">
            <v>510</v>
          </cell>
          <cell r="H902" t="str">
            <v>VWoA</v>
          </cell>
          <cell r="I902" t="str">
            <v>US</v>
          </cell>
          <cell r="K902">
            <v>4</v>
          </cell>
        </row>
        <row r="903">
          <cell r="B903">
            <v>2</v>
          </cell>
          <cell r="C903">
            <v>11330</v>
          </cell>
          <cell r="D903" t="str">
            <v>FORMTAP</v>
          </cell>
          <cell r="E903" t="str">
            <v>BR</v>
          </cell>
          <cell r="F903">
            <v>50</v>
          </cell>
          <cell r="G903">
            <v>510</v>
          </cell>
          <cell r="H903" t="str">
            <v>Brasilien</v>
          </cell>
          <cell r="I903" t="str">
            <v>BR</v>
          </cell>
        </row>
        <row r="904">
          <cell r="B904">
            <v>2</v>
          </cell>
          <cell r="C904">
            <v>38597</v>
          </cell>
          <cell r="D904" t="str">
            <v>Grupo Antolin</v>
          </cell>
          <cell r="E904" t="str">
            <v>ZA</v>
          </cell>
          <cell r="F904">
            <v>-10</v>
          </cell>
          <cell r="G904">
            <v>510</v>
          </cell>
          <cell r="H904" t="str">
            <v>Südafrika</v>
          </cell>
          <cell r="I904" t="str">
            <v>ZA</v>
          </cell>
          <cell r="K904">
            <v>4</v>
          </cell>
        </row>
        <row r="905">
          <cell r="B905">
            <v>2</v>
          </cell>
          <cell r="C905">
            <v>15245</v>
          </cell>
          <cell r="D905" t="str">
            <v>Grupo Antolin Bohemia a.s.</v>
          </cell>
          <cell r="E905" t="str">
            <v>CZ</v>
          </cell>
          <cell r="F905">
            <v>-10</v>
          </cell>
          <cell r="G905">
            <v>510</v>
          </cell>
          <cell r="H905" t="str">
            <v>Skoda</v>
          </cell>
          <cell r="I905" t="str">
            <v>SK</v>
          </cell>
          <cell r="K905">
            <v>4</v>
          </cell>
        </row>
        <row r="906">
          <cell r="B906">
            <v>2</v>
          </cell>
          <cell r="C906">
            <v>20328</v>
          </cell>
          <cell r="D906" t="str">
            <v>GRUPO ANTOLIN DEUTSCHLAND GMBH</v>
          </cell>
          <cell r="E906" t="str">
            <v>D</v>
          </cell>
          <cell r="F906">
            <v>60</v>
          </cell>
          <cell r="G906">
            <v>520</v>
          </cell>
          <cell r="H906" t="str">
            <v>VW</v>
          </cell>
          <cell r="I906" t="str">
            <v>VW</v>
          </cell>
          <cell r="J906" t="str">
            <v>O</v>
          </cell>
        </row>
        <row r="907">
          <cell r="B907">
            <v>2</v>
          </cell>
          <cell r="C907">
            <v>3478</v>
          </cell>
          <cell r="D907" t="str">
            <v>GRUPO ANTOLIN S.A.</v>
          </cell>
          <cell r="E907" t="str">
            <v>E</v>
          </cell>
          <cell r="F907">
            <v>-13</v>
          </cell>
          <cell r="G907">
            <v>510</v>
          </cell>
          <cell r="H907" t="str">
            <v>Seat</v>
          </cell>
          <cell r="I907" t="str">
            <v>ST</v>
          </cell>
          <cell r="K907">
            <v>4</v>
          </cell>
        </row>
        <row r="908">
          <cell r="B908">
            <v>2</v>
          </cell>
          <cell r="C908">
            <v>25756</v>
          </cell>
          <cell r="D908" t="str">
            <v>GRUPO ANTOLIN SILAO, S. A. DE C. V.</v>
          </cell>
          <cell r="E908" t="str">
            <v>MEX</v>
          </cell>
          <cell r="F908">
            <v>-13</v>
          </cell>
          <cell r="G908">
            <v>510</v>
          </cell>
          <cell r="H908" t="str">
            <v>Mexiko</v>
          </cell>
          <cell r="I908" t="str">
            <v>MX</v>
          </cell>
          <cell r="K908">
            <v>4</v>
          </cell>
        </row>
        <row r="909">
          <cell r="B909">
            <v>2</v>
          </cell>
          <cell r="C909">
            <v>1462</v>
          </cell>
          <cell r="D909" t="str">
            <v>GRUPO ANTOLIN VOSGES</v>
          </cell>
          <cell r="E909" t="str">
            <v>F</v>
          </cell>
          <cell r="F909">
            <v>50</v>
          </cell>
          <cell r="G909">
            <v>510</v>
          </cell>
          <cell r="H909" t="str">
            <v xml:space="preserve">Brüssel </v>
          </cell>
          <cell r="I909" t="str">
            <v>BX</v>
          </cell>
        </row>
        <row r="910">
          <cell r="B910">
            <v>2</v>
          </cell>
          <cell r="C910">
            <v>11451</v>
          </cell>
          <cell r="D910" t="str">
            <v>INDARU</v>
          </cell>
          <cell r="E910" t="str">
            <v>BR</v>
          </cell>
          <cell r="F910">
            <v>-10</v>
          </cell>
          <cell r="G910">
            <v>510</v>
          </cell>
          <cell r="H910" t="str">
            <v>Brasilien</v>
          </cell>
          <cell r="I910" t="str">
            <v>BR</v>
          </cell>
          <cell r="K910">
            <v>8</v>
          </cell>
        </row>
        <row r="911">
          <cell r="B911">
            <v>2</v>
          </cell>
          <cell r="C911">
            <v>2261</v>
          </cell>
          <cell r="D911" t="str">
            <v>Intier Automotive Eybl GmbH</v>
          </cell>
          <cell r="E911" t="str">
            <v>A</v>
          </cell>
          <cell r="F911">
            <v>50</v>
          </cell>
          <cell r="G911">
            <v>510</v>
          </cell>
          <cell r="H911" t="str">
            <v>VW</v>
          </cell>
          <cell r="I911" t="str">
            <v>VW</v>
          </cell>
        </row>
        <row r="912">
          <cell r="B912">
            <v>2</v>
          </cell>
          <cell r="C912">
            <v>18244</v>
          </cell>
          <cell r="D912" t="str">
            <v>JCAM (Johnson Controls)</v>
          </cell>
          <cell r="E912" t="str">
            <v>MEX</v>
          </cell>
          <cell r="F912">
            <v>-10</v>
          </cell>
          <cell r="G912">
            <v>510</v>
          </cell>
          <cell r="H912" t="str">
            <v>Mexiko</v>
          </cell>
          <cell r="I912" t="str">
            <v>MX</v>
          </cell>
          <cell r="K912">
            <v>4</v>
          </cell>
        </row>
        <row r="913">
          <cell r="B913">
            <v>2</v>
          </cell>
          <cell r="C913">
            <v>1328</v>
          </cell>
          <cell r="D913" t="str">
            <v>Johnson Controls - Roth</v>
          </cell>
          <cell r="E913" t="str">
            <v>F</v>
          </cell>
          <cell r="F913">
            <v>-10</v>
          </cell>
          <cell r="G913">
            <v>510</v>
          </cell>
          <cell r="H913" t="str">
            <v xml:space="preserve">Brüssel </v>
          </cell>
          <cell r="I913" t="str">
            <v>BX</v>
          </cell>
          <cell r="K913">
            <v>8</v>
          </cell>
        </row>
        <row r="914">
          <cell r="B914">
            <v>2</v>
          </cell>
          <cell r="C914">
            <v>29344</v>
          </cell>
          <cell r="D914" t="str">
            <v>Johnson Controls Headliner GmbH</v>
          </cell>
          <cell r="E914" t="str">
            <v>D</v>
          </cell>
          <cell r="F914">
            <v>60</v>
          </cell>
          <cell r="G914">
            <v>520</v>
          </cell>
          <cell r="H914" t="str">
            <v>VW</v>
          </cell>
          <cell r="I914" t="str">
            <v>VW</v>
          </cell>
          <cell r="J914" t="str">
            <v>O</v>
          </cell>
        </row>
        <row r="915">
          <cell r="B915">
            <v>2</v>
          </cell>
          <cell r="C915">
            <v>18245</v>
          </cell>
          <cell r="D915" t="str">
            <v>Lear Co.</v>
          </cell>
          <cell r="E915" t="str">
            <v>MEX</v>
          </cell>
          <cell r="F915">
            <v>-10</v>
          </cell>
          <cell r="G915">
            <v>510</v>
          </cell>
          <cell r="H915" t="str">
            <v>Mexiko</v>
          </cell>
          <cell r="I915" t="str">
            <v>MX</v>
          </cell>
          <cell r="K915">
            <v>4</v>
          </cell>
        </row>
        <row r="916">
          <cell r="B916">
            <v>2</v>
          </cell>
          <cell r="C916">
            <v>2609</v>
          </cell>
          <cell r="D916" t="str">
            <v>Lear Corp - Automotive Industries</v>
          </cell>
          <cell r="E916" t="str">
            <v>GB</v>
          </cell>
          <cell r="F916">
            <v>50</v>
          </cell>
          <cell r="G916">
            <v>510</v>
          </cell>
          <cell r="H916" t="str">
            <v>RR'&amp;'BMC</v>
          </cell>
          <cell r="I916" t="str">
            <v>RR</v>
          </cell>
        </row>
        <row r="917">
          <cell r="B917">
            <v>2</v>
          </cell>
          <cell r="C917">
            <v>2979</v>
          </cell>
          <cell r="D917" t="str">
            <v>Lear Corporation</v>
          </cell>
          <cell r="E917" t="str">
            <v>D</v>
          </cell>
          <cell r="F917">
            <v>60</v>
          </cell>
          <cell r="G917">
            <v>520</v>
          </cell>
          <cell r="H917" t="str">
            <v>VW</v>
          </cell>
          <cell r="I917" t="str">
            <v>VW</v>
          </cell>
          <cell r="J917" t="str">
            <v>O</v>
          </cell>
        </row>
        <row r="918">
          <cell r="B918">
            <v>2</v>
          </cell>
          <cell r="C918">
            <v>8319</v>
          </cell>
          <cell r="D918" t="str">
            <v>Magna Automotive Services GmbH (Anfr. VW)</v>
          </cell>
          <cell r="E918" t="str">
            <v>D</v>
          </cell>
          <cell r="F918">
            <v>-10</v>
          </cell>
          <cell r="G918">
            <v>510</v>
          </cell>
          <cell r="H918" t="str">
            <v>VW</v>
          </cell>
          <cell r="I918" t="str">
            <v>VW</v>
          </cell>
          <cell r="K918">
            <v>4</v>
          </cell>
        </row>
        <row r="919">
          <cell r="B919">
            <v>2</v>
          </cell>
          <cell r="C919">
            <v>159</v>
          </cell>
          <cell r="D919" t="str">
            <v>MAGNA EMFISINT</v>
          </cell>
          <cell r="E919" t="str">
            <v>E</v>
          </cell>
          <cell r="F919">
            <v>50</v>
          </cell>
          <cell r="G919">
            <v>510</v>
          </cell>
          <cell r="H919" t="str">
            <v>Seat</v>
          </cell>
          <cell r="I919" t="str">
            <v>ST</v>
          </cell>
        </row>
        <row r="920">
          <cell r="B920">
            <v>2</v>
          </cell>
          <cell r="C920">
            <v>27724</v>
          </cell>
          <cell r="D920" t="str">
            <v>Magna Interior Systems</v>
          </cell>
          <cell r="E920" t="str">
            <v>USA</v>
          </cell>
          <cell r="F920">
            <v>-10</v>
          </cell>
          <cell r="G920">
            <v>510</v>
          </cell>
          <cell r="H920" t="str">
            <v>VWoA</v>
          </cell>
          <cell r="I920" t="str">
            <v>US</v>
          </cell>
          <cell r="K920">
            <v>4</v>
          </cell>
        </row>
        <row r="921">
          <cell r="B921">
            <v>2</v>
          </cell>
          <cell r="C921">
            <v>43249</v>
          </cell>
          <cell r="D921" t="str">
            <v>Magna Systems, S.A.</v>
          </cell>
          <cell r="E921" t="str">
            <v>D</v>
          </cell>
          <cell r="F921">
            <v>60</v>
          </cell>
          <cell r="G921">
            <v>520</v>
          </cell>
          <cell r="H921" t="str">
            <v>VW</v>
          </cell>
          <cell r="I921" t="str">
            <v>VW</v>
          </cell>
          <cell r="J921" t="str">
            <v>O</v>
          </cell>
        </row>
        <row r="922">
          <cell r="B922">
            <v>2</v>
          </cell>
          <cell r="C922">
            <v>19964</v>
          </cell>
          <cell r="D922" t="str">
            <v>Martur Entegre Sünger ve Koltuk Tesisleri Sanayi Tic A.S.</v>
          </cell>
          <cell r="E922" t="str">
            <v>TR</v>
          </cell>
          <cell r="F922">
            <v>50</v>
          </cell>
          <cell r="G922">
            <v>510</v>
          </cell>
          <cell r="H922" t="str">
            <v>LPT-TR</v>
          </cell>
          <cell r="I922" t="str">
            <v>TR</v>
          </cell>
        </row>
        <row r="923">
          <cell r="B923">
            <v>2</v>
          </cell>
          <cell r="C923">
            <v>24969</v>
          </cell>
          <cell r="D923" t="str">
            <v>Rieter Automotive North</v>
          </cell>
          <cell r="E923" t="str">
            <v>USA</v>
          </cell>
          <cell r="F923">
            <v>50</v>
          </cell>
          <cell r="G923">
            <v>510</v>
          </cell>
          <cell r="H923" t="str">
            <v>VWoA</v>
          </cell>
          <cell r="I923" t="str">
            <v>US</v>
          </cell>
        </row>
        <row r="924">
          <cell r="B924">
            <v>2</v>
          </cell>
          <cell r="C924">
            <v>28671</v>
          </cell>
          <cell r="D924" t="str">
            <v>RIETER ELLO ARTEFATOS DE FIBRAS TEXTEIS LTDA</v>
          </cell>
          <cell r="E924" t="str">
            <v>BR</v>
          </cell>
          <cell r="F924">
            <v>50</v>
          </cell>
          <cell r="G924">
            <v>510</v>
          </cell>
          <cell r="H924" t="str">
            <v>Brasilien</v>
          </cell>
          <cell r="I924" t="str">
            <v>BR</v>
          </cell>
        </row>
        <row r="925">
          <cell r="B925">
            <v>2</v>
          </cell>
          <cell r="C925">
            <v>27909</v>
          </cell>
          <cell r="D925" t="str">
            <v>Textron Automotive Company</v>
          </cell>
          <cell r="E925" t="str">
            <v>USA</v>
          </cell>
          <cell r="F925">
            <v>50</v>
          </cell>
          <cell r="G925">
            <v>510</v>
          </cell>
          <cell r="H925" t="str">
            <v>VWoA</v>
          </cell>
          <cell r="I925" t="str">
            <v>US</v>
          </cell>
        </row>
        <row r="926">
          <cell r="B926">
            <v>2</v>
          </cell>
          <cell r="C926">
            <v>28746</v>
          </cell>
          <cell r="D926" t="str">
            <v>TRAMICO</v>
          </cell>
          <cell r="E926" t="str">
            <v>F</v>
          </cell>
          <cell r="F926">
            <v>-10</v>
          </cell>
          <cell r="G926">
            <v>510</v>
          </cell>
          <cell r="H926" t="str">
            <v xml:space="preserve">Brüssel </v>
          </cell>
          <cell r="I926" t="str">
            <v>BX</v>
          </cell>
          <cell r="K926">
            <v>1</v>
          </cell>
        </row>
        <row r="927">
          <cell r="B927">
            <v>2</v>
          </cell>
          <cell r="C927">
            <v>23586</v>
          </cell>
          <cell r="D927" t="str">
            <v>VW Wolfsburg</v>
          </cell>
          <cell r="E927" t="str">
            <v>D</v>
          </cell>
          <cell r="F927">
            <v>50</v>
          </cell>
          <cell r="G927">
            <v>510</v>
          </cell>
          <cell r="H927" t="str">
            <v>HA-VW</v>
          </cell>
          <cell r="I927" t="str">
            <v>HA</v>
          </cell>
        </row>
        <row r="928">
          <cell r="B928">
            <v>3</v>
          </cell>
          <cell r="C928">
            <v>316</v>
          </cell>
          <cell r="D928" t="str">
            <v>EMPETEK autodily s.r.o.</v>
          </cell>
          <cell r="E928" t="str">
            <v>CZ</v>
          </cell>
          <cell r="F928">
            <v>-10</v>
          </cell>
          <cell r="G928">
            <v>510</v>
          </cell>
          <cell r="H928" t="str">
            <v>Skoda</v>
          </cell>
          <cell r="I928" t="str">
            <v>SK</v>
          </cell>
          <cell r="K928">
            <v>4</v>
          </cell>
        </row>
        <row r="929">
          <cell r="B929">
            <v>3</v>
          </cell>
          <cell r="C929">
            <v>13030</v>
          </cell>
          <cell r="D929" t="str">
            <v>Findlay Ind. GmbH</v>
          </cell>
          <cell r="E929" t="str">
            <v>D</v>
          </cell>
          <cell r="F929">
            <v>60</v>
          </cell>
          <cell r="G929">
            <v>520</v>
          </cell>
          <cell r="H929" t="str">
            <v>VW</v>
          </cell>
          <cell r="I929" t="str">
            <v>VW</v>
          </cell>
          <cell r="J929" t="str">
            <v>O</v>
          </cell>
        </row>
        <row r="930">
          <cell r="B930">
            <v>3</v>
          </cell>
          <cell r="C930">
            <v>24968</v>
          </cell>
          <cell r="D930" t="str">
            <v>Findlay Industries, Inc.</v>
          </cell>
          <cell r="E930" t="str">
            <v>USA</v>
          </cell>
          <cell r="F930">
            <v>-10</v>
          </cell>
          <cell r="G930">
            <v>510</v>
          </cell>
          <cell r="H930" t="str">
            <v>VWoA</v>
          </cell>
          <cell r="I930" t="str">
            <v>US</v>
          </cell>
          <cell r="K930">
            <v>4</v>
          </cell>
        </row>
        <row r="931">
          <cell r="B931">
            <v>3</v>
          </cell>
          <cell r="C931">
            <v>11330</v>
          </cell>
          <cell r="D931" t="str">
            <v>FORMTAP</v>
          </cell>
          <cell r="E931" t="str">
            <v>BR</v>
          </cell>
          <cell r="F931">
            <v>50</v>
          </cell>
          <cell r="G931">
            <v>510</v>
          </cell>
          <cell r="H931" t="str">
            <v>Brasilien</v>
          </cell>
          <cell r="I931" t="str">
            <v>BR</v>
          </cell>
        </row>
        <row r="932">
          <cell r="B932">
            <v>3</v>
          </cell>
          <cell r="C932">
            <v>38597</v>
          </cell>
          <cell r="D932" t="str">
            <v>Grupo Antolin</v>
          </cell>
          <cell r="E932" t="str">
            <v>ZA</v>
          </cell>
          <cell r="F932">
            <v>-10</v>
          </cell>
          <cell r="G932">
            <v>510</v>
          </cell>
          <cell r="H932" t="str">
            <v>Südafrika</v>
          </cell>
          <cell r="I932" t="str">
            <v>ZA</v>
          </cell>
          <cell r="K932">
            <v>4</v>
          </cell>
        </row>
        <row r="933">
          <cell r="B933">
            <v>3</v>
          </cell>
          <cell r="C933">
            <v>15245</v>
          </cell>
          <cell r="D933" t="str">
            <v>Grupo Antolin Bohemia a.s.</v>
          </cell>
          <cell r="E933" t="str">
            <v>CZ</v>
          </cell>
          <cell r="F933">
            <v>-10</v>
          </cell>
          <cell r="G933">
            <v>510</v>
          </cell>
          <cell r="H933" t="str">
            <v>Skoda</v>
          </cell>
          <cell r="I933" t="str">
            <v>SK</v>
          </cell>
          <cell r="K933">
            <v>4</v>
          </cell>
        </row>
        <row r="934">
          <cell r="B934">
            <v>3</v>
          </cell>
          <cell r="C934">
            <v>20328</v>
          </cell>
          <cell r="D934" t="str">
            <v>GRUPO ANTOLIN DEUTSCHLAND GMBH</v>
          </cell>
          <cell r="E934" t="str">
            <v>D</v>
          </cell>
          <cell r="F934">
            <v>60</v>
          </cell>
          <cell r="G934">
            <v>520</v>
          </cell>
          <cell r="H934" t="str">
            <v>VW</v>
          </cell>
          <cell r="I934" t="str">
            <v>VW</v>
          </cell>
          <cell r="J934" t="str">
            <v>O</v>
          </cell>
        </row>
        <row r="935">
          <cell r="B935">
            <v>3</v>
          </cell>
          <cell r="C935">
            <v>3478</v>
          </cell>
          <cell r="D935" t="str">
            <v>GRUPO ANTOLIN S.A.</v>
          </cell>
          <cell r="E935" t="str">
            <v>E</v>
          </cell>
          <cell r="F935">
            <v>-13</v>
          </cell>
          <cell r="G935">
            <v>510</v>
          </cell>
          <cell r="H935" t="str">
            <v>Seat</v>
          </cell>
          <cell r="I935" t="str">
            <v>ST</v>
          </cell>
          <cell r="K935">
            <v>4</v>
          </cell>
        </row>
        <row r="936">
          <cell r="B936">
            <v>3</v>
          </cell>
          <cell r="C936">
            <v>25756</v>
          </cell>
          <cell r="D936" t="str">
            <v>GRUPO ANTOLIN SILAO, S. A. DE C. V.</v>
          </cell>
          <cell r="E936" t="str">
            <v>MEX</v>
          </cell>
          <cell r="F936">
            <v>-13</v>
          </cell>
          <cell r="G936">
            <v>510</v>
          </cell>
          <cell r="H936" t="str">
            <v>Mexiko</v>
          </cell>
          <cell r="I936" t="str">
            <v>MX</v>
          </cell>
          <cell r="K936">
            <v>4</v>
          </cell>
        </row>
        <row r="937">
          <cell r="B937">
            <v>3</v>
          </cell>
          <cell r="C937">
            <v>1462</v>
          </cell>
          <cell r="D937" t="str">
            <v>GRUPO ANTOLIN VOSGES</v>
          </cell>
          <cell r="E937" t="str">
            <v>F</v>
          </cell>
          <cell r="F937">
            <v>50</v>
          </cell>
          <cell r="G937">
            <v>510</v>
          </cell>
          <cell r="H937" t="str">
            <v xml:space="preserve">Brüssel </v>
          </cell>
          <cell r="I937" t="str">
            <v>BX</v>
          </cell>
        </row>
        <row r="938">
          <cell r="B938">
            <v>3</v>
          </cell>
          <cell r="C938">
            <v>11451</v>
          </cell>
          <cell r="D938" t="str">
            <v>INDARU</v>
          </cell>
          <cell r="E938" t="str">
            <v>BR</v>
          </cell>
          <cell r="F938">
            <v>-10</v>
          </cell>
          <cell r="G938">
            <v>510</v>
          </cell>
          <cell r="H938" t="str">
            <v>Brasilien</v>
          </cell>
          <cell r="I938" t="str">
            <v>BR</v>
          </cell>
          <cell r="K938">
            <v>8</v>
          </cell>
        </row>
        <row r="939">
          <cell r="B939">
            <v>3</v>
          </cell>
          <cell r="C939">
            <v>2261</v>
          </cell>
          <cell r="D939" t="str">
            <v>Intier Automotive Eybl GmbH</v>
          </cell>
          <cell r="E939" t="str">
            <v>A</v>
          </cell>
          <cell r="F939">
            <v>50</v>
          </cell>
          <cell r="G939">
            <v>510</v>
          </cell>
          <cell r="H939" t="str">
            <v>VW</v>
          </cell>
          <cell r="I939" t="str">
            <v>VW</v>
          </cell>
        </row>
        <row r="940">
          <cell r="B940">
            <v>3</v>
          </cell>
          <cell r="C940">
            <v>18244</v>
          </cell>
          <cell r="D940" t="str">
            <v>JCAM (Johnson Controls)</v>
          </cell>
          <cell r="E940" t="str">
            <v>MEX</v>
          </cell>
          <cell r="F940">
            <v>-10</v>
          </cell>
          <cell r="G940">
            <v>510</v>
          </cell>
          <cell r="H940" t="str">
            <v>Mexiko</v>
          </cell>
          <cell r="I940" t="str">
            <v>MX</v>
          </cell>
          <cell r="K940">
            <v>4</v>
          </cell>
        </row>
        <row r="941">
          <cell r="B941">
            <v>3</v>
          </cell>
          <cell r="C941">
            <v>1328</v>
          </cell>
          <cell r="D941" t="str">
            <v>Johnson Controls - Roth</v>
          </cell>
          <cell r="E941" t="str">
            <v>F</v>
          </cell>
          <cell r="F941">
            <v>-10</v>
          </cell>
          <cell r="G941">
            <v>510</v>
          </cell>
          <cell r="H941" t="str">
            <v xml:space="preserve">Brüssel </v>
          </cell>
          <cell r="I941" t="str">
            <v>BX</v>
          </cell>
          <cell r="K941">
            <v>8</v>
          </cell>
        </row>
        <row r="942">
          <cell r="B942">
            <v>3</v>
          </cell>
          <cell r="C942">
            <v>29344</v>
          </cell>
          <cell r="D942" t="str">
            <v>Johnson Controls Headliner GmbH</v>
          </cell>
          <cell r="E942" t="str">
            <v>D</v>
          </cell>
          <cell r="F942">
            <v>60</v>
          </cell>
          <cell r="G942">
            <v>520</v>
          </cell>
          <cell r="H942" t="str">
            <v>VW</v>
          </cell>
          <cell r="I942" t="str">
            <v>VW</v>
          </cell>
          <cell r="J942" t="str">
            <v>O</v>
          </cell>
        </row>
        <row r="943">
          <cell r="B943">
            <v>3</v>
          </cell>
          <cell r="C943">
            <v>18245</v>
          </cell>
          <cell r="D943" t="str">
            <v>Lear Co.</v>
          </cell>
          <cell r="E943" t="str">
            <v>MEX</v>
          </cell>
          <cell r="F943">
            <v>-10</v>
          </cell>
          <cell r="G943">
            <v>510</v>
          </cell>
          <cell r="H943" t="str">
            <v>Mexiko</v>
          </cell>
          <cell r="I943" t="str">
            <v>MX</v>
          </cell>
          <cell r="K943">
            <v>4</v>
          </cell>
        </row>
        <row r="944">
          <cell r="B944">
            <v>3</v>
          </cell>
          <cell r="C944">
            <v>2609</v>
          </cell>
          <cell r="D944" t="str">
            <v>Lear Corp - Automotive Industries</v>
          </cell>
          <cell r="E944" t="str">
            <v>GB</v>
          </cell>
          <cell r="F944">
            <v>50</v>
          </cell>
          <cell r="G944">
            <v>510</v>
          </cell>
          <cell r="H944" t="str">
            <v>RR'&amp;'BMC</v>
          </cell>
          <cell r="I944" t="str">
            <v>RR</v>
          </cell>
        </row>
        <row r="945">
          <cell r="B945">
            <v>3</v>
          </cell>
          <cell r="C945">
            <v>2979</v>
          </cell>
          <cell r="D945" t="str">
            <v>Lear Corporation</v>
          </cell>
          <cell r="E945" t="str">
            <v>D</v>
          </cell>
          <cell r="F945">
            <v>60</v>
          </cell>
          <cell r="G945">
            <v>520</v>
          </cell>
          <cell r="H945" t="str">
            <v>VW</v>
          </cell>
          <cell r="I945" t="str">
            <v>VW</v>
          </cell>
          <cell r="J945" t="str">
            <v>O</v>
          </cell>
        </row>
        <row r="946">
          <cell r="B946">
            <v>3</v>
          </cell>
          <cell r="C946">
            <v>8319</v>
          </cell>
          <cell r="D946" t="str">
            <v>Magna Automotive Services GmbH (Anfr. VW)</v>
          </cell>
          <cell r="E946" t="str">
            <v>D</v>
          </cell>
          <cell r="F946">
            <v>-10</v>
          </cell>
          <cell r="G946">
            <v>510</v>
          </cell>
          <cell r="H946" t="str">
            <v>VW</v>
          </cell>
          <cell r="I946" t="str">
            <v>VW</v>
          </cell>
          <cell r="K946">
            <v>4</v>
          </cell>
        </row>
        <row r="947">
          <cell r="B947">
            <v>3</v>
          </cell>
          <cell r="C947">
            <v>159</v>
          </cell>
          <cell r="D947" t="str">
            <v>MAGNA EMFISINT</v>
          </cell>
          <cell r="E947" t="str">
            <v>E</v>
          </cell>
          <cell r="F947">
            <v>50</v>
          </cell>
          <cell r="G947">
            <v>510</v>
          </cell>
          <cell r="H947" t="str">
            <v>Seat</v>
          </cell>
          <cell r="I947" t="str">
            <v>ST</v>
          </cell>
        </row>
        <row r="948">
          <cell r="B948">
            <v>3</v>
          </cell>
          <cell r="C948">
            <v>27724</v>
          </cell>
          <cell r="D948" t="str">
            <v>Magna Interior Systems</v>
          </cell>
          <cell r="E948" t="str">
            <v>USA</v>
          </cell>
          <cell r="F948">
            <v>-10</v>
          </cell>
          <cell r="G948">
            <v>510</v>
          </cell>
          <cell r="H948" t="str">
            <v>VWoA</v>
          </cell>
          <cell r="I948" t="str">
            <v>US</v>
          </cell>
          <cell r="K948">
            <v>4</v>
          </cell>
        </row>
        <row r="949">
          <cell r="B949">
            <v>3</v>
          </cell>
          <cell r="C949">
            <v>43249</v>
          </cell>
          <cell r="D949" t="str">
            <v>Magna Systems, S.A.</v>
          </cell>
          <cell r="E949" t="str">
            <v>D</v>
          </cell>
          <cell r="F949">
            <v>60</v>
          </cell>
          <cell r="G949">
            <v>520</v>
          </cell>
          <cell r="H949" t="str">
            <v>VW</v>
          </cell>
          <cell r="I949" t="str">
            <v>VW</v>
          </cell>
          <cell r="J949" t="str">
            <v>O</v>
          </cell>
        </row>
        <row r="950">
          <cell r="B950">
            <v>3</v>
          </cell>
          <cell r="C950">
            <v>19964</v>
          </cell>
          <cell r="D950" t="str">
            <v>Martur Entegre Sünger ve Koltuk Tesisleri Sanayi Tic A.S.</v>
          </cell>
          <cell r="E950" t="str">
            <v>TR</v>
          </cell>
          <cell r="F950">
            <v>50</v>
          </cell>
          <cell r="G950">
            <v>510</v>
          </cell>
          <cell r="H950" t="str">
            <v>LPT-TR</v>
          </cell>
          <cell r="I950" t="str">
            <v>TR</v>
          </cell>
        </row>
        <row r="951">
          <cell r="B951">
            <v>3</v>
          </cell>
          <cell r="C951">
            <v>24969</v>
          </cell>
          <cell r="D951" t="str">
            <v>Rieter Automotive North</v>
          </cell>
          <cell r="E951" t="str">
            <v>USA</v>
          </cell>
          <cell r="F951">
            <v>50</v>
          </cell>
          <cell r="G951">
            <v>510</v>
          </cell>
          <cell r="H951" t="str">
            <v>VWoA</v>
          </cell>
          <cell r="I951" t="str">
            <v>US</v>
          </cell>
        </row>
        <row r="952">
          <cell r="B952">
            <v>3</v>
          </cell>
          <cell r="C952">
            <v>28671</v>
          </cell>
          <cell r="D952" t="str">
            <v>RIETER ELLO ARTEFATOS DE FIBRAS TEXTEIS LTDA</v>
          </cell>
          <cell r="E952" t="str">
            <v>BR</v>
          </cell>
          <cell r="F952">
            <v>50</v>
          </cell>
          <cell r="G952">
            <v>510</v>
          </cell>
          <cell r="H952" t="str">
            <v>Brasilien</v>
          </cell>
          <cell r="I952" t="str">
            <v>BR</v>
          </cell>
        </row>
        <row r="953">
          <cell r="B953">
            <v>3</v>
          </cell>
          <cell r="C953">
            <v>27909</v>
          </cell>
          <cell r="D953" t="str">
            <v>Textron Automotive Company</v>
          </cell>
          <cell r="E953" t="str">
            <v>USA</v>
          </cell>
          <cell r="F953">
            <v>50</v>
          </cell>
          <cell r="G953">
            <v>510</v>
          </cell>
          <cell r="H953" t="str">
            <v>VWoA</v>
          </cell>
          <cell r="I953" t="str">
            <v>US</v>
          </cell>
        </row>
        <row r="954">
          <cell r="B954">
            <v>3</v>
          </cell>
          <cell r="C954">
            <v>28746</v>
          </cell>
          <cell r="D954" t="str">
            <v>TRAMICO</v>
          </cell>
          <cell r="E954" t="str">
            <v>F</v>
          </cell>
          <cell r="F954">
            <v>-10</v>
          </cell>
          <cell r="G954">
            <v>510</v>
          </cell>
          <cell r="H954" t="str">
            <v xml:space="preserve">Brüssel </v>
          </cell>
          <cell r="I954" t="str">
            <v>BX</v>
          </cell>
          <cell r="K954">
            <v>1</v>
          </cell>
        </row>
        <row r="955">
          <cell r="B955">
            <v>3</v>
          </cell>
          <cell r="C955">
            <v>23586</v>
          </cell>
          <cell r="D955" t="str">
            <v>VW Wolfsburg</v>
          </cell>
          <cell r="E955" t="str">
            <v>D</v>
          </cell>
          <cell r="F955">
            <v>50</v>
          </cell>
          <cell r="G955">
            <v>510</v>
          </cell>
          <cell r="H955" t="str">
            <v>HA-VW</v>
          </cell>
          <cell r="I955" t="str">
            <v>HA</v>
          </cell>
        </row>
        <row r="956">
          <cell r="B956">
            <v>4</v>
          </cell>
          <cell r="C956">
            <v>316</v>
          </cell>
          <cell r="D956" t="str">
            <v>EMPETEK autodily s.r.o.</v>
          </cell>
          <cell r="E956" t="str">
            <v>CZ</v>
          </cell>
          <cell r="F956">
            <v>-10</v>
          </cell>
          <cell r="G956">
            <v>510</v>
          </cell>
          <cell r="H956" t="str">
            <v>Skoda</v>
          </cell>
          <cell r="I956" t="str">
            <v>SK</v>
          </cell>
          <cell r="K956">
            <v>4</v>
          </cell>
        </row>
        <row r="957">
          <cell r="B957">
            <v>4</v>
          </cell>
          <cell r="C957">
            <v>13030</v>
          </cell>
          <cell r="D957" t="str">
            <v>Findlay Ind. GmbH</v>
          </cell>
          <cell r="E957" t="str">
            <v>D</v>
          </cell>
          <cell r="F957">
            <v>60</v>
          </cell>
          <cell r="G957">
            <v>520</v>
          </cell>
          <cell r="H957" t="str">
            <v>VW</v>
          </cell>
          <cell r="I957" t="str">
            <v>VW</v>
          </cell>
          <cell r="J957" t="str">
            <v>O</v>
          </cell>
        </row>
        <row r="958">
          <cell r="B958">
            <v>4</v>
          </cell>
          <cell r="C958">
            <v>24968</v>
          </cell>
          <cell r="D958" t="str">
            <v>Findlay Industries, Inc.</v>
          </cell>
          <cell r="E958" t="str">
            <v>USA</v>
          </cell>
          <cell r="F958">
            <v>-10</v>
          </cell>
          <cell r="G958">
            <v>510</v>
          </cell>
          <cell r="H958" t="str">
            <v>VWoA</v>
          </cell>
          <cell r="I958" t="str">
            <v>US</v>
          </cell>
          <cell r="K958">
            <v>4</v>
          </cell>
        </row>
        <row r="959">
          <cell r="B959">
            <v>4</v>
          </cell>
          <cell r="C959">
            <v>11330</v>
          </cell>
          <cell r="D959" t="str">
            <v>FORMTAP</v>
          </cell>
          <cell r="E959" t="str">
            <v>BR</v>
          </cell>
          <cell r="F959">
            <v>50</v>
          </cell>
          <cell r="G959">
            <v>510</v>
          </cell>
          <cell r="H959" t="str">
            <v>Brasilien</v>
          </cell>
          <cell r="I959" t="str">
            <v>BR</v>
          </cell>
        </row>
        <row r="960">
          <cell r="B960">
            <v>4</v>
          </cell>
          <cell r="C960">
            <v>38597</v>
          </cell>
          <cell r="D960" t="str">
            <v>Grupo Antolin</v>
          </cell>
          <cell r="E960" t="str">
            <v>ZA</v>
          </cell>
          <cell r="F960">
            <v>-10</v>
          </cell>
          <cell r="G960">
            <v>510</v>
          </cell>
          <cell r="H960" t="str">
            <v>Südafrika</v>
          </cell>
          <cell r="I960" t="str">
            <v>ZA</v>
          </cell>
          <cell r="K960">
            <v>4</v>
          </cell>
        </row>
        <row r="961">
          <cell r="B961">
            <v>4</v>
          </cell>
          <cell r="C961">
            <v>15245</v>
          </cell>
          <cell r="D961" t="str">
            <v>Grupo Antolin Bohemia a.s.</v>
          </cell>
          <cell r="E961" t="str">
            <v>CZ</v>
          </cell>
          <cell r="F961">
            <v>-10</v>
          </cell>
          <cell r="G961">
            <v>510</v>
          </cell>
          <cell r="H961" t="str">
            <v>Skoda</v>
          </cell>
          <cell r="I961" t="str">
            <v>SK</v>
          </cell>
          <cell r="K961">
            <v>4</v>
          </cell>
        </row>
        <row r="962">
          <cell r="B962">
            <v>4</v>
          </cell>
          <cell r="C962">
            <v>20328</v>
          </cell>
          <cell r="D962" t="str">
            <v>GRUPO ANTOLIN DEUTSCHLAND GMBH</v>
          </cell>
          <cell r="E962" t="str">
            <v>D</v>
          </cell>
          <cell r="F962">
            <v>60</v>
          </cell>
          <cell r="G962">
            <v>520</v>
          </cell>
          <cell r="H962" t="str">
            <v>VW</v>
          </cell>
          <cell r="I962" t="str">
            <v>VW</v>
          </cell>
          <cell r="J962" t="str">
            <v>O</v>
          </cell>
        </row>
        <row r="963">
          <cell r="B963">
            <v>4</v>
          </cell>
          <cell r="C963">
            <v>3478</v>
          </cell>
          <cell r="D963" t="str">
            <v>GRUPO ANTOLIN S.A.</v>
          </cell>
          <cell r="E963" t="str">
            <v>E</v>
          </cell>
          <cell r="F963">
            <v>-13</v>
          </cell>
          <cell r="G963">
            <v>510</v>
          </cell>
          <cell r="H963" t="str">
            <v>Seat</v>
          </cell>
          <cell r="I963" t="str">
            <v>ST</v>
          </cell>
          <cell r="K963">
            <v>4</v>
          </cell>
        </row>
        <row r="964">
          <cell r="B964">
            <v>4</v>
          </cell>
          <cell r="C964">
            <v>25756</v>
          </cell>
          <cell r="D964" t="str">
            <v>GRUPO ANTOLIN SILAO, S. A. DE C. V.</v>
          </cell>
          <cell r="E964" t="str">
            <v>MEX</v>
          </cell>
          <cell r="F964">
            <v>-13</v>
          </cell>
          <cell r="G964">
            <v>510</v>
          </cell>
          <cell r="H964" t="str">
            <v>Mexiko</v>
          </cell>
          <cell r="I964" t="str">
            <v>MX</v>
          </cell>
          <cell r="K964">
            <v>4</v>
          </cell>
        </row>
        <row r="965">
          <cell r="B965">
            <v>4</v>
          </cell>
          <cell r="C965">
            <v>1462</v>
          </cell>
          <cell r="D965" t="str">
            <v>GRUPO ANTOLIN VOSGES</v>
          </cell>
          <cell r="E965" t="str">
            <v>F</v>
          </cell>
          <cell r="F965">
            <v>50</v>
          </cell>
          <cell r="G965">
            <v>510</v>
          </cell>
          <cell r="H965" t="str">
            <v xml:space="preserve">Brüssel </v>
          </cell>
          <cell r="I965" t="str">
            <v>BX</v>
          </cell>
        </row>
        <row r="966">
          <cell r="B966">
            <v>4</v>
          </cell>
          <cell r="C966">
            <v>11451</v>
          </cell>
          <cell r="D966" t="str">
            <v>INDARU</v>
          </cell>
          <cell r="E966" t="str">
            <v>BR</v>
          </cell>
          <cell r="F966">
            <v>-10</v>
          </cell>
          <cell r="G966">
            <v>510</v>
          </cell>
          <cell r="H966" t="str">
            <v>Brasilien</v>
          </cell>
          <cell r="I966" t="str">
            <v>BR</v>
          </cell>
          <cell r="K966">
            <v>8</v>
          </cell>
        </row>
        <row r="967">
          <cell r="B967">
            <v>4</v>
          </cell>
          <cell r="C967">
            <v>2261</v>
          </cell>
          <cell r="D967" t="str">
            <v>Intier Automotive Eybl GmbH</v>
          </cell>
          <cell r="E967" t="str">
            <v>A</v>
          </cell>
          <cell r="F967">
            <v>50</v>
          </cell>
          <cell r="G967">
            <v>510</v>
          </cell>
          <cell r="H967" t="str">
            <v>VW</v>
          </cell>
          <cell r="I967" t="str">
            <v>VW</v>
          </cell>
        </row>
        <row r="968">
          <cell r="B968">
            <v>4</v>
          </cell>
          <cell r="C968">
            <v>18244</v>
          </cell>
          <cell r="D968" t="str">
            <v>JCAM (Johnson Controls)</v>
          </cell>
          <cell r="E968" t="str">
            <v>MEX</v>
          </cell>
          <cell r="F968">
            <v>-10</v>
          </cell>
          <cell r="G968">
            <v>510</v>
          </cell>
          <cell r="H968" t="str">
            <v>Mexiko</v>
          </cell>
          <cell r="I968" t="str">
            <v>MX</v>
          </cell>
          <cell r="K968">
            <v>4</v>
          </cell>
        </row>
        <row r="969">
          <cell r="B969">
            <v>4</v>
          </cell>
          <cell r="C969">
            <v>1328</v>
          </cell>
          <cell r="D969" t="str">
            <v>Johnson Controls - Roth</v>
          </cell>
          <cell r="E969" t="str">
            <v>F</v>
          </cell>
          <cell r="F969">
            <v>-10</v>
          </cell>
          <cell r="G969">
            <v>510</v>
          </cell>
          <cell r="H969" t="str">
            <v xml:space="preserve">Brüssel </v>
          </cell>
          <cell r="I969" t="str">
            <v>BX</v>
          </cell>
          <cell r="K969">
            <v>8</v>
          </cell>
        </row>
        <row r="970">
          <cell r="B970">
            <v>4</v>
          </cell>
          <cell r="C970">
            <v>29344</v>
          </cell>
          <cell r="D970" t="str">
            <v>Johnson Controls Headliner GmbH</v>
          </cell>
          <cell r="E970" t="str">
            <v>D</v>
          </cell>
          <cell r="F970">
            <v>60</v>
          </cell>
          <cell r="G970">
            <v>520</v>
          </cell>
          <cell r="H970" t="str">
            <v>VW</v>
          </cell>
          <cell r="I970" t="str">
            <v>VW</v>
          </cell>
          <cell r="J970" t="str">
            <v>O</v>
          </cell>
        </row>
        <row r="971">
          <cell r="B971">
            <v>4</v>
          </cell>
          <cell r="C971">
            <v>18245</v>
          </cell>
          <cell r="D971" t="str">
            <v>Lear Co.</v>
          </cell>
          <cell r="E971" t="str">
            <v>MEX</v>
          </cell>
          <cell r="F971">
            <v>-10</v>
          </cell>
          <cell r="G971">
            <v>510</v>
          </cell>
          <cell r="H971" t="str">
            <v>Mexiko</v>
          </cell>
          <cell r="I971" t="str">
            <v>MX</v>
          </cell>
          <cell r="K971">
            <v>4</v>
          </cell>
        </row>
        <row r="972">
          <cell r="B972">
            <v>4</v>
          </cell>
          <cell r="C972">
            <v>2609</v>
          </cell>
          <cell r="D972" t="str">
            <v>Lear Corp - Automotive Industries</v>
          </cell>
          <cell r="E972" t="str">
            <v>GB</v>
          </cell>
          <cell r="F972">
            <v>50</v>
          </cell>
          <cell r="G972">
            <v>510</v>
          </cell>
          <cell r="H972" t="str">
            <v>RR'&amp;'BMC</v>
          </cell>
          <cell r="I972" t="str">
            <v>RR</v>
          </cell>
        </row>
        <row r="973">
          <cell r="B973">
            <v>4</v>
          </cell>
          <cell r="C973">
            <v>2979</v>
          </cell>
          <cell r="D973" t="str">
            <v>Lear Corporation</v>
          </cell>
          <cell r="E973" t="str">
            <v>D</v>
          </cell>
          <cell r="F973">
            <v>60</v>
          </cell>
          <cell r="G973">
            <v>520</v>
          </cell>
          <cell r="H973" t="str">
            <v>VW</v>
          </cell>
          <cell r="I973" t="str">
            <v>VW</v>
          </cell>
          <cell r="J973" t="str">
            <v>O</v>
          </cell>
        </row>
        <row r="974">
          <cell r="B974">
            <v>4</v>
          </cell>
          <cell r="C974">
            <v>8319</v>
          </cell>
          <cell r="D974" t="str">
            <v>Magna Automotive Services GmbH (Anfr. VW)</v>
          </cell>
          <cell r="E974" t="str">
            <v>D</v>
          </cell>
          <cell r="F974">
            <v>-10</v>
          </cell>
          <cell r="G974">
            <v>510</v>
          </cell>
          <cell r="H974" t="str">
            <v>VW</v>
          </cell>
          <cell r="I974" t="str">
            <v>VW</v>
          </cell>
          <cell r="K974">
            <v>4</v>
          </cell>
        </row>
        <row r="975">
          <cell r="B975">
            <v>4</v>
          </cell>
          <cell r="C975">
            <v>159</v>
          </cell>
          <cell r="D975" t="str">
            <v>MAGNA EMFISINT</v>
          </cell>
          <cell r="E975" t="str">
            <v>E</v>
          </cell>
          <cell r="F975">
            <v>50</v>
          </cell>
          <cell r="G975">
            <v>510</v>
          </cell>
          <cell r="H975" t="str">
            <v>Seat</v>
          </cell>
          <cell r="I975" t="str">
            <v>ST</v>
          </cell>
        </row>
        <row r="976">
          <cell r="B976">
            <v>4</v>
          </cell>
          <cell r="C976">
            <v>27724</v>
          </cell>
          <cell r="D976" t="str">
            <v>Magna Interior Systems</v>
          </cell>
          <cell r="E976" t="str">
            <v>USA</v>
          </cell>
          <cell r="F976">
            <v>-10</v>
          </cell>
          <cell r="G976">
            <v>510</v>
          </cell>
          <cell r="H976" t="str">
            <v>VWoA</v>
          </cell>
          <cell r="I976" t="str">
            <v>US</v>
          </cell>
          <cell r="K976">
            <v>4</v>
          </cell>
        </row>
        <row r="977">
          <cell r="B977">
            <v>4</v>
          </cell>
          <cell r="C977">
            <v>43249</v>
          </cell>
          <cell r="D977" t="str">
            <v>Magna Systems, S.A.</v>
          </cell>
          <cell r="E977" t="str">
            <v>D</v>
          </cell>
          <cell r="F977">
            <v>60</v>
          </cell>
          <cell r="G977">
            <v>520</v>
          </cell>
          <cell r="H977" t="str">
            <v>VW</v>
          </cell>
          <cell r="I977" t="str">
            <v>VW</v>
          </cell>
          <cell r="J977" t="str">
            <v>O</v>
          </cell>
        </row>
        <row r="978">
          <cell r="B978">
            <v>4</v>
          </cell>
          <cell r="C978">
            <v>19964</v>
          </cell>
          <cell r="D978" t="str">
            <v>Martur Entegre Sünger ve Koltuk Tesisleri Sanayi Tic A.S.</v>
          </cell>
          <cell r="E978" t="str">
            <v>TR</v>
          </cell>
          <cell r="F978">
            <v>50</v>
          </cell>
          <cell r="G978">
            <v>510</v>
          </cell>
          <cell r="H978" t="str">
            <v>LPT-TR</v>
          </cell>
          <cell r="I978" t="str">
            <v>TR</v>
          </cell>
        </row>
        <row r="979">
          <cell r="B979">
            <v>4</v>
          </cell>
          <cell r="C979">
            <v>24969</v>
          </cell>
          <cell r="D979" t="str">
            <v>Rieter Automotive North</v>
          </cell>
          <cell r="E979" t="str">
            <v>USA</v>
          </cell>
          <cell r="F979">
            <v>50</v>
          </cell>
          <cell r="G979">
            <v>510</v>
          </cell>
          <cell r="H979" t="str">
            <v>VWoA</v>
          </cell>
          <cell r="I979" t="str">
            <v>US</v>
          </cell>
        </row>
        <row r="980">
          <cell r="B980">
            <v>4</v>
          </cell>
          <cell r="C980">
            <v>28671</v>
          </cell>
          <cell r="D980" t="str">
            <v>RIETER ELLO ARTEFATOS DE FIBRAS TEXTEIS LTDA</v>
          </cell>
          <cell r="E980" t="str">
            <v>BR</v>
          </cell>
          <cell r="F980">
            <v>50</v>
          </cell>
          <cell r="G980">
            <v>510</v>
          </cell>
          <cell r="H980" t="str">
            <v>Brasilien</v>
          </cell>
          <cell r="I980" t="str">
            <v>BR</v>
          </cell>
        </row>
        <row r="981">
          <cell r="B981">
            <v>4</v>
          </cell>
          <cell r="C981">
            <v>27909</v>
          </cell>
          <cell r="D981" t="str">
            <v>Textron Automotive Company</v>
          </cell>
          <cell r="E981" t="str">
            <v>USA</v>
          </cell>
          <cell r="F981">
            <v>50</v>
          </cell>
          <cell r="G981">
            <v>510</v>
          </cell>
          <cell r="H981" t="str">
            <v>VWoA</v>
          </cell>
          <cell r="I981" t="str">
            <v>US</v>
          </cell>
        </row>
        <row r="982">
          <cell r="B982">
            <v>4</v>
          </cell>
          <cell r="C982">
            <v>28746</v>
          </cell>
          <cell r="D982" t="str">
            <v>TRAMICO</v>
          </cell>
          <cell r="E982" t="str">
            <v>F</v>
          </cell>
          <cell r="F982">
            <v>-10</v>
          </cell>
          <cell r="G982">
            <v>510</v>
          </cell>
          <cell r="H982" t="str">
            <v xml:space="preserve">Brüssel </v>
          </cell>
          <cell r="I982" t="str">
            <v>BX</v>
          </cell>
          <cell r="K982">
            <v>1</v>
          </cell>
        </row>
        <row r="983">
          <cell r="B983">
            <v>4</v>
          </cell>
          <cell r="C983">
            <v>23586</v>
          </cell>
          <cell r="D983" t="str">
            <v>VW Wolfsburg</v>
          </cell>
          <cell r="E983" t="str">
            <v>D</v>
          </cell>
          <cell r="F983">
            <v>50</v>
          </cell>
          <cell r="G983">
            <v>510</v>
          </cell>
          <cell r="H983" t="str">
            <v>HA-VW</v>
          </cell>
          <cell r="I983" t="str">
            <v>HA</v>
          </cell>
        </row>
        <row r="989">
          <cell r="B989" t="str">
            <v>F VW 01 35097</v>
          </cell>
          <cell r="C989">
            <v>1</v>
          </cell>
          <cell r="D989">
            <v>159</v>
          </cell>
          <cell r="E989">
            <v>11</v>
          </cell>
          <cell r="F989" t="str">
            <v>D2a</v>
          </cell>
          <cell r="G989">
            <v>84366</v>
          </cell>
          <cell r="H989" t="str">
            <v>MAGNA EMFISINT/</v>
          </cell>
          <cell r="I989" t="str">
            <v>E</v>
          </cell>
          <cell r="M989">
            <v>0</v>
          </cell>
          <cell r="N989" t="str">
            <v>ST</v>
          </cell>
          <cell r="O989">
            <v>0</v>
          </cell>
          <cell r="P989" t="str">
            <v>WOLFSBURG</v>
          </cell>
          <cell r="Q989">
            <v>3</v>
          </cell>
        </row>
        <row r="990">
          <cell r="B990" t="str">
            <v>F VW 01 35097</v>
          </cell>
          <cell r="C990">
            <v>1</v>
          </cell>
          <cell r="D990">
            <v>159</v>
          </cell>
          <cell r="E990">
            <v>28</v>
          </cell>
          <cell r="F990" t="str">
            <v>D2a</v>
          </cell>
          <cell r="G990">
            <v>11868</v>
          </cell>
          <cell r="H990" t="str">
            <v>MAGNA EMFISINT/</v>
          </cell>
          <cell r="I990" t="str">
            <v>E</v>
          </cell>
          <cell r="M990">
            <v>0</v>
          </cell>
          <cell r="N990" t="str">
            <v>ST</v>
          </cell>
          <cell r="O990">
            <v>0</v>
          </cell>
          <cell r="P990" t="str">
            <v>MOSEL</v>
          </cell>
          <cell r="Q990">
            <v>3</v>
          </cell>
        </row>
        <row r="991">
          <cell r="B991" t="str">
            <v>F VW 01 35097</v>
          </cell>
          <cell r="C991">
            <v>1</v>
          </cell>
          <cell r="D991">
            <v>159</v>
          </cell>
          <cell r="E991">
            <v>37</v>
          </cell>
          <cell r="F991" t="str">
            <v>D2a</v>
          </cell>
          <cell r="G991">
            <v>10784</v>
          </cell>
          <cell r="H991" t="str">
            <v>MAGNA EMFISINT/</v>
          </cell>
          <cell r="I991" t="str">
            <v>E</v>
          </cell>
          <cell r="M991">
            <v>0</v>
          </cell>
          <cell r="N991" t="str">
            <v>ST</v>
          </cell>
          <cell r="O991">
            <v>0</v>
          </cell>
          <cell r="P991" t="str">
            <v>BRATISLAVA</v>
          </cell>
          <cell r="Q991">
            <v>3</v>
          </cell>
        </row>
        <row r="992">
          <cell r="B992" t="str">
            <v>F VW 01 35097</v>
          </cell>
          <cell r="C992">
            <v>1</v>
          </cell>
          <cell r="D992">
            <v>159</v>
          </cell>
          <cell r="E992">
            <v>46</v>
          </cell>
          <cell r="F992" t="str">
            <v>D2a</v>
          </cell>
          <cell r="G992">
            <v>41048</v>
          </cell>
          <cell r="H992" t="str">
            <v>MAGNA EMFISINT/</v>
          </cell>
          <cell r="I992" t="str">
            <v>E</v>
          </cell>
          <cell r="M992">
            <v>0</v>
          </cell>
          <cell r="N992" t="str">
            <v>ST</v>
          </cell>
          <cell r="O992">
            <v>0</v>
          </cell>
          <cell r="P992" t="str">
            <v>VW BRUXELLES BRUESS</v>
          </cell>
          <cell r="Q992">
            <v>3</v>
          </cell>
        </row>
        <row r="993">
          <cell r="B993" t="str">
            <v>F VW 01 35097</v>
          </cell>
          <cell r="C993">
            <v>1</v>
          </cell>
          <cell r="D993">
            <v>159</v>
          </cell>
          <cell r="E993">
            <v>68</v>
          </cell>
          <cell r="F993" t="str">
            <v>D2a</v>
          </cell>
          <cell r="G993">
            <v>9933</v>
          </cell>
          <cell r="H993" t="str">
            <v>MAGNA EMFISINT/</v>
          </cell>
          <cell r="I993" t="str">
            <v>E</v>
          </cell>
          <cell r="M993">
            <v>0</v>
          </cell>
          <cell r="N993" t="str">
            <v>ST</v>
          </cell>
          <cell r="O993">
            <v>0</v>
          </cell>
          <cell r="P993" t="str">
            <v>UITENHAGE</v>
          </cell>
          <cell r="Q993">
            <v>3</v>
          </cell>
        </row>
        <row r="994">
          <cell r="B994" t="str">
            <v>F VW 01 35097</v>
          </cell>
          <cell r="C994">
            <v>1</v>
          </cell>
          <cell r="D994">
            <v>1462</v>
          </cell>
          <cell r="E994">
            <v>11</v>
          </cell>
          <cell r="F994" t="str">
            <v>D2a</v>
          </cell>
          <cell r="G994">
            <v>84366</v>
          </cell>
          <cell r="H994" t="str">
            <v>GRUPO ANTOLIN VOSGES/</v>
          </cell>
          <cell r="I994" t="str">
            <v>F</v>
          </cell>
          <cell r="M994">
            <v>0</v>
          </cell>
          <cell r="N994" t="str">
            <v>BX</v>
          </cell>
          <cell r="O994">
            <v>0</v>
          </cell>
          <cell r="P994" t="str">
            <v>WOLFSBURG</v>
          </cell>
          <cell r="Q994">
            <v>3</v>
          </cell>
        </row>
        <row r="995">
          <cell r="B995" t="str">
            <v>F VW 01 35097</v>
          </cell>
          <cell r="C995">
            <v>1</v>
          </cell>
          <cell r="D995">
            <v>1462</v>
          </cell>
          <cell r="E995">
            <v>28</v>
          </cell>
          <cell r="F995" t="str">
            <v>D2a</v>
          </cell>
          <cell r="G995">
            <v>11868</v>
          </cell>
          <cell r="H995" t="str">
            <v>GRUPO ANTOLIN VOSGES/</v>
          </cell>
          <cell r="I995" t="str">
            <v>F</v>
          </cell>
          <cell r="M995">
            <v>0</v>
          </cell>
          <cell r="N995" t="str">
            <v>BX</v>
          </cell>
          <cell r="O995">
            <v>0</v>
          </cell>
          <cell r="P995" t="str">
            <v>MOSEL</v>
          </cell>
          <cell r="Q995">
            <v>3</v>
          </cell>
        </row>
        <row r="996">
          <cell r="B996" t="str">
            <v>F VW 01 35097</v>
          </cell>
          <cell r="C996">
            <v>1</v>
          </cell>
          <cell r="D996">
            <v>1462</v>
          </cell>
          <cell r="E996">
            <v>37</v>
          </cell>
          <cell r="F996" t="str">
            <v>D2a</v>
          </cell>
          <cell r="G996">
            <v>10784</v>
          </cell>
          <cell r="H996" t="str">
            <v>GRUPO ANTOLIN VOSGES/</v>
          </cell>
          <cell r="I996" t="str">
            <v>F</v>
          </cell>
          <cell r="M996">
            <v>0</v>
          </cell>
          <cell r="N996" t="str">
            <v>BX</v>
          </cell>
          <cell r="O996">
            <v>0</v>
          </cell>
          <cell r="P996" t="str">
            <v>BRATISLAVA</v>
          </cell>
          <cell r="Q996">
            <v>3</v>
          </cell>
        </row>
        <row r="997">
          <cell r="B997" t="str">
            <v>F VW 01 35097</v>
          </cell>
          <cell r="C997">
            <v>1</v>
          </cell>
          <cell r="D997">
            <v>1462</v>
          </cell>
          <cell r="E997">
            <v>46</v>
          </cell>
          <cell r="F997" t="str">
            <v>D2a</v>
          </cell>
          <cell r="G997">
            <v>41048</v>
          </cell>
          <cell r="H997" t="str">
            <v>GRUPO ANTOLIN VOSGES/</v>
          </cell>
          <cell r="I997" t="str">
            <v>F</v>
          </cell>
          <cell r="M997">
            <v>0</v>
          </cell>
          <cell r="N997" t="str">
            <v>BX</v>
          </cell>
          <cell r="O997">
            <v>0</v>
          </cell>
          <cell r="P997" t="str">
            <v>VW BRUXELLES BRUESS</v>
          </cell>
          <cell r="Q997">
            <v>3</v>
          </cell>
        </row>
        <row r="998">
          <cell r="B998" t="str">
            <v>F VW 01 35097</v>
          </cell>
          <cell r="C998">
            <v>1</v>
          </cell>
          <cell r="D998">
            <v>1462</v>
          </cell>
          <cell r="E998">
            <v>68</v>
          </cell>
          <cell r="F998" t="str">
            <v>D2a</v>
          </cell>
          <cell r="G998">
            <v>9933</v>
          </cell>
          <cell r="H998" t="str">
            <v>GRUPO ANTOLIN VOSGES/</v>
          </cell>
          <cell r="I998" t="str">
            <v>F</v>
          </cell>
          <cell r="M998">
            <v>0</v>
          </cell>
          <cell r="N998" t="str">
            <v>BX</v>
          </cell>
          <cell r="O998">
            <v>0</v>
          </cell>
          <cell r="P998" t="str">
            <v>UITENHAGE</v>
          </cell>
          <cell r="Q998">
            <v>3</v>
          </cell>
        </row>
        <row r="999">
          <cell r="B999" t="str">
            <v>F VW 01 35097</v>
          </cell>
          <cell r="C999">
            <v>1</v>
          </cell>
          <cell r="D999">
            <v>2261</v>
          </cell>
          <cell r="E999">
            <v>11</v>
          </cell>
          <cell r="F999" t="str">
            <v>D2a</v>
          </cell>
          <cell r="G999">
            <v>84366</v>
          </cell>
          <cell r="H999" t="str">
            <v>Intier Automotive Eybl GmbH/</v>
          </cell>
          <cell r="I999" t="str">
            <v>A</v>
          </cell>
          <cell r="M999">
            <v>0</v>
          </cell>
          <cell r="N999" t="str">
            <v>VW</v>
          </cell>
          <cell r="O999">
            <v>0</v>
          </cell>
          <cell r="P999" t="str">
            <v>WOLFSBURG</v>
          </cell>
          <cell r="Q999">
            <v>3</v>
          </cell>
        </row>
        <row r="1000">
          <cell r="B1000" t="str">
            <v>F VW 01 35097</v>
          </cell>
          <cell r="C1000">
            <v>1</v>
          </cell>
          <cell r="D1000">
            <v>2261</v>
          </cell>
          <cell r="E1000">
            <v>28</v>
          </cell>
          <cell r="F1000" t="str">
            <v>D2a</v>
          </cell>
          <cell r="G1000">
            <v>11868</v>
          </cell>
          <cell r="H1000" t="str">
            <v>Intier Automotive Eybl GmbH/</v>
          </cell>
          <cell r="I1000" t="str">
            <v>A</v>
          </cell>
          <cell r="M1000">
            <v>0</v>
          </cell>
          <cell r="N1000" t="str">
            <v>VW</v>
          </cell>
          <cell r="O1000">
            <v>0</v>
          </cell>
          <cell r="P1000" t="str">
            <v>MOSEL</v>
          </cell>
          <cell r="Q1000">
            <v>3</v>
          </cell>
        </row>
        <row r="1001">
          <cell r="B1001" t="str">
            <v>F VW 01 35097</v>
          </cell>
          <cell r="C1001">
            <v>1</v>
          </cell>
          <cell r="D1001">
            <v>2261</v>
          </cell>
          <cell r="E1001">
            <v>37</v>
          </cell>
          <cell r="F1001" t="str">
            <v>D2a</v>
          </cell>
          <cell r="G1001">
            <v>10784</v>
          </cell>
          <cell r="H1001" t="str">
            <v>Intier Automotive Eybl GmbH/</v>
          </cell>
          <cell r="I1001" t="str">
            <v>A</v>
          </cell>
          <cell r="M1001">
            <v>0</v>
          </cell>
          <cell r="N1001" t="str">
            <v>VW</v>
          </cell>
          <cell r="O1001">
            <v>0</v>
          </cell>
          <cell r="P1001" t="str">
            <v>BRATISLAVA</v>
          </cell>
          <cell r="Q1001">
            <v>3</v>
          </cell>
        </row>
        <row r="1002">
          <cell r="B1002" t="str">
            <v>F VW 01 35097</v>
          </cell>
          <cell r="C1002">
            <v>1</v>
          </cell>
          <cell r="D1002">
            <v>2261</v>
          </cell>
          <cell r="E1002">
            <v>46</v>
          </cell>
          <cell r="F1002" t="str">
            <v>D2a</v>
          </cell>
          <cell r="G1002">
            <v>41048</v>
          </cell>
          <cell r="H1002" t="str">
            <v>Intier Automotive Eybl GmbH/</v>
          </cell>
          <cell r="I1002" t="str">
            <v>A</v>
          </cell>
          <cell r="M1002">
            <v>0</v>
          </cell>
          <cell r="N1002" t="str">
            <v>VW</v>
          </cell>
          <cell r="O1002">
            <v>0</v>
          </cell>
          <cell r="P1002" t="str">
            <v>VW BRUXELLES BRUESS</v>
          </cell>
          <cell r="Q1002">
            <v>3</v>
          </cell>
        </row>
        <row r="1003">
          <cell r="B1003" t="str">
            <v>F VW 01 35097</v>
          </cell>
          <cell r="C1003">
            <v>1</v>
          </cell>
          <cell r="D1003">
            <v>2261</v>
          </cell>
          <cell r="E1003">
            <v>68</v>
          </cell>
          <cell r="F1003" t="str">
            <v>D2a</v>
          </cell>
          <cell r="G1003">
            <v>9933</v>
          </cell>
          <cell r="H1003" t="str">
            <v>Intier Automotive Eybl GmbH/</v>
          </cell>
          <cell r="I1003" t="str">
            <v>A</v>
          </cell>
          <cell r="M1003">
            <v>0</v>
          </cell>
          <cell r="N1003" t="str">
            <v>VW</v>
          </cell>
          <cell r="O1003">
            <v>0</v>
          </cell>
          <cell r="P1003" t="str">
            <v>UITENHAGE</v>
          </cell>
          <cell r="Q1003">
            <v>3</v>
          </cell>
        </row>
        <row r="1004">
          <cell r="B1004" t="str">
            <v>F VW 01 35097</v>
          </cell>
          <cell r="C1004">
            <v>1</v>
          </cell>
          <cell r="D1004">
            <v>2609</v>
          </cell>
          <cell r="E1004">
            <v>11</v>
          </cell>
          <cell r="F1004" t="str">
            <v>D2a</v>
          </cell>
          <cell r="G1004">
            <v>84366</v>
          </cell>
          <cell r="H1004" t="str">
            <v>Lear Corp - Automotive Industries/</v>
          </cell>
          <cell r="I1004" t="str">
            <v>GB</v>
          </cell>
          <cell r="M1004">
            <v>0</v>
          </cell>
          <cell r="N1004" t="str">
            <v>RR</v>
          </cell>
          <cell r="O1004">
            <v>0</v>
          </cell>
          <cell r="P1004" t="str">
            <v>WOLFSBURG</v>
          </cell>
          <cell r="Q1004">
            <v>3</v>
          </cell>
        </row>
        <row r="1005">
          <cell r="B1005" t="str">
            <v>F VW 01 35097</v>
          </cell>
          <cell r="C1005">
            <v>1</v>
          </cell>
          <cell r="D1005">
            <v>2609</v>
          </cell>
          <cell r="E1005">
            <v>28</v>
          </cell>
          <cell r="F1005" t="str">
            <v>D2a</v>
          </cell>
          <cell r="G1005">
            <v>11868</v>
          </cell>
          <cell r="H1005" t="str">
            <v>Lear Corp - Automotive Industries/</v>
          </cell>
          <cell r="I1005" t="str">
            <v>GB</v>
          </cell>
          <cell r="M1005">
            <v>0</v>
          </cell>
          <cell r="N1005" t="str">
            <v>RR</v>
          </cell>
          <cell r="O1005">
            <v>0</v>
          </cell>
          <cell r="P1005" t="str">
            <v>MOSEL</v>
          </cell>
          <cell r="Q1005">
            <v>3</v>
          </cell>
        </row>
        <row r="1006">
          <cell r="B1006" t="str">
            <v>F VW 01 35097</v>
          </cell>
          <cell r="C1006">
            <v>1</v>
          </cell>
          <cell r="D1006">
            <v>2609</v>
          </cell>
          <cell r="E1006">
            <v>37</v>
          </cell>
          <cell r="F1006" t="str">
            <v>D2a</v>
          </cell>
          <cell r="G1006">
            <v>10784</v>
          </cell>
          <cell r="H1006" t="str">
            <v>Lear Corp - Automotive Industries/</v>
          </cell>
          <cell r="I1006" t="str">
            <v>GB</v>
          </cell>
          <cell r="M1006">
            <v>0</v>
          </cell>
          <cell r="N1006" t="str">
            <v>RR</v>
          </cell>
          <cell r="O1006">
            <v>0</v>
          </cell>
          <cell r="P1006" t="str">
            <v>BRATISLAVA</v>
          </cell>
          <cell r="Q1006">
            <v>3</v>
          </cell>
        </row>
        <row r="1007">
          <cell r="B1007" t="str">
            <v>F VW 01 35097</v>
          </cell>
          <cell r="C1007">
            <v>1</v>
          </cell>
          <cell r="D1007">
            <v>2609</v>
          </cell>
          <cell r="E1007">
            <v>46</v>
          </cell>
          <cell r="F1007" t="str">
            <v>D2a</v>
          </cell>
          <cell r="G1007">
            <v>41048</v>
          </cell>
          <cell r="H1007" t="str">
            <v>Lear Corp - Automotive Industries/</v>
          </cell>
          <cell r="I1007" t="str">
            <v>GB</v>
          </cell>
          <cell r="M1007">
            <v>0</v>
          </cell>
          <cell r="N1007" t="str">
            <v>RR</v>
          </cell>
          <cell r="O1007">
            <v>0</v>
          </cell>
          <cell r="P1007" t="str">
            <v>VW BRUXELLES BRUESS</v>
          </cell>
          <cell r="Q1007">
            <v>3</v>
          </cell>
        </row>
        <row r="1008">
          <cell r="B1008" t="str">
            <v>F VW 01 35097</v>
          </cell>
          <cell r="C1008">
            <v>1</v>
          </cell>
          <cell r="D1008">
            <v>2609</v>
          </cell>
          <cell r="E1008">
            <v>68</v>
          </cell>
          <cell r="F1008" t="str">
            <v>D2a</v>
          </cell>
          <cell r="G1008">
            <v>9933</v>
          </cell>
          <cell r="H1008" t="str">
            <v>Lear Corp - Automotive Industries/</v>
          </cell>
          <cell r="I1008" t="str">
            <v>GB</v>
          </cell>
          <cell r="M1008">
            <v>0</v>
          </cell>
          <cell r="N1008" t="str">
            <v>RR</v>
          </cell>
          <cell r="O1008">
            <v>0</v>
          </cell>
          <cell r="P1008" t="str">
            <v>UITENHAGE</v>
          </cell>
          <cell r="Q1008">
            <v>3</v>
          </cell>
        </row>
        <row r="1009">
          <cell r="B1009" t="str">
            <v>F VW 01 35097</v>
          </cell>
          <cell r="C1009">
            <v>1</v>
          </cell>
          <cell r="D1009">
            <v>2979</v>
          </cell>
          <cell r="E1009">
            <v>11</v>
          </cell>
          <cell r="F1009" t="str">
            <v>D2a</v>
          </cell>
          <cell r="G1009">
            <v>84366</v>
          </cell>
          <cell r="H1009" t="str">
            <v>Lear Corporation/Prestice/CZ</v>
          </cell>
          <cell r="I1009" t="str">
            <v>D</v>
          </cell>
          <cell r="J1009">
            <v>35</v>
          </cell>
          <cell r="K1009">
            <v>37.972999999999999</v>
          </cell>
          <cell r="M1009">
            <v>353000</v>
          </cell>
          <cell r="N1009" t="str">
            <v>VW</v>
          </cell>
          <cell r="O1009">
            <v>0</v>
          </cell>
          <cell r="P1009" t="str">
            <v>WOLFSBURG</v>
          </cell>
          <cell r="Q1009">
            <v>3</v>
          </cell>
        </row>
        <row r="1010">
          <cell r="B1010" t="str">
            <v>F VW 01 35097</v>
          </cell>
          <cell r="C1010">
            <v>1</v>
          </cell>
          <cell r="D1010">
            <v>2979</v>
          </cell>
          <cell r="E1010">
            <v>28</v>
          </cell>
          <cell r="F1010" t="str">
            <v>D2a</v>
          </cell>
          <cell r="G1010">
            <v>11868</v>
          </cell>
          <cell r="H1010" t="str">
            <v>Lear Corporation/Prestice/CZ</v>
          </cell>
          <cell r="I1010" t="str">
            <v>D</v>
          </cell>
          <cell r="J1010">
            <v>35</v>
          </cell>
          <cell r="K1010">
            <v>37.146000000000001</v>
          </cell>
          <cell r="M1010">
            <v>353000</v>
          </cell>
          <cell r="N1010" t="str">
            <v>VW</v>
          </cell>
          <cell r="O1010">
            <v>0</v>
          </cell>
          <cell r="P1010" t="str">
            <v>MOSEL</v>
          </cell>
          <cell r="Q1010">
            <v>3</v>
          </cell>
        </row>
        <row r="1011">
          <cell r="B1011" t="str">
            <v>F VW 01 35097</v>
          </cell>
          <cell r="C1011">
            <v>1</v>
          </cell>
          <cell r="D1011">
            <v>2979</v>
          </cell>
          <cell r="E1011">
            <v>37</v>
          </cell>
          <cell r="F1011" t="str">
            <v>D2a</v>
          </cell>
          <cell r="G1011">
            <v>10784</v>
          </cell>
          <cell r="H1011" t="str">
            <v>Lear Corporation/Prestice/CZ</v>
          </cell>
          <cell r="I1011" t="str">
            <v>D</v>
          </cell>
          <cell r="J1011">
            <v>35</v>
          </cell>
          <cell r="K1011">
            <v>37.796999999999997</v>
          </cell>
          <cell r="M1011">
            <v>353000</v>
          </cell>
          <cell r="N1011" t="str">
            <v>VW</v>
          </cell>
          <cell r="O1011">
            <v>0</v>
          </cell>
          <cell r="P1011" t="str">
            <v>BRATISLAVA</v>
          </cell>
          <cell r="Q1011">
            <v>3</v>
          </cell>
        </row>
        <row r="1012">
          <cell r="B1012" t="str">
            <v>F VW 01 35097</v>
          </cell>
          <cell r="C1012">
            <v>1</v>
          </cell>
          <cell r="D1012">
            <v>2979</v>
          </cell>
          <cell r="E1012">
            <v>46</v>
          </cell>
          <cell r="F1012" t="str">
            <v>D2a</v>
          </cell>
          <cell r="G1012">
            <v>41048</v>
          </cell>
          <cell r="H1012" t="str">
            <v>Lear Corporation/Prestice/CZ</v>
          </cell>
          <cell r="I1012" t="str">
            <v>D</v>
          </cell>
          <cell r="J1012">
            <v>35</v>
          </cell>
          <cell r="K1012">
            <v>39.191000000000003</v>
          </cell>
          <cell r="M1012">
            <v>353000</v>
          </cell>
          <cell r="N1012" t="str">
            <v>VW</v>
          </cell>
          <cell r="O1012">
            <v>0</v>
          </cell>
          <cell r="P1012" t="str">
            <v>VW BRUXELLES BRUESS</v>
          </cell>
          <cell r="Q1012">
            <v>3</v>
          </cell>
        </row>
        <row r="1013">
          <cell r="B1013" t="str">
            <v>F VW 01 35097</v>
          </cell>
          <cell r="C1013">
            <v>1</v>
          </cell>
          <cell r="D1013">
            <v>2979</v>
          </cell>
          <cell r="E1013">
            <v>68</v>
          </cell>
          <cell r="F1013" t="str">
            <v>D2a</v>
          </cell>
          <cell r="G1013">
            <v>9933</v>
          </cell>
          <cell r="H1013" t="str">
            <v>Lear Corporation/Prestice/CZ</v>
          </cell>
          <cell r="I1013" t="str">
            <v>D</v>
          </cell>
          <cell r="J1013">
            <v>35</v>
          </cell>
          <cell r="K1013">
            <v>37.972999999999999</v>
          </cell>
          <cell r="M1013">
            <v>353000</v>
          </cell>
          <cell r="N1013" t="str">
            <v>VW</v>
          </cell>
          <cell r="O1013">
            <v>0</v>
          </cell>
          <cell r="P1013" t="str">
            <v>UITENHAGE</v>
          </cell>
          <cell r="Q1013">
            <v>3</v>
          </cell>
        </row>
        <row r="1014">
          <cell r="B1014" t="str">
            <v>F VW 01 35097</v>
          </cell>
          <cell r="C1014">
            <v>1</v>
          </cell>
          <cell r="D1014">
            <v>11330</v>
          </cell>
          <cell r="E1014">
            <v>11</v>
          </cell>
          <cell r="F1014" t="str">
            <v>D2a</v>
          </cell>
          <cell r="G1014">
            <v>84366</v>
          </cell>
          <cell r="H1014" t="str">
            <v>FORMTAP/</v>
          </cell>
          <cell r="I1014" t="str">
            <v>BR</v>
          </cell>
          <cell r="M1014">
            <v>0</v>
          </cell>
          <cell r="N1014" t="str">
            <v>BR</v>
          </cell>
          <cell r="O1014">
            <v>0</v>
          </cell>
          <cell r="P1014" t="str">
            <v>WOLFSBURG</v>
          </cell>
          <cell r="Q1014">
            <v>3</v>
          </cell>
        </row>
        <row r="1015">
          <cell r="B1015" t="str">
            <v>F VW 01 35097</v>
          </cell>
          <cell r="C1015">
            <v>1</v>
          </cell>
          <cell r="D1015">
            <v>11330</v>
          </cell>
          <cell r="E1015">
            <v>28</v>
          </cell>
          <cell r="F1015" t="str">
            <v>D2a</v>
          </cell>
          <cell r="G1015">
            <v>11868</v>
          </cell>
          <cell r="H1015" t="str">
            <v>FORMTAP/</v>
          </cell>
          <cell r="I1015" t="str">
            <v>BR</v>
          </cell>
          <cell r="M1015">
            <v>0</v>
          </cell>
          <cell r="N1015" t="str">
            <v>BR</v>
          </cell>
          <cell r="O1015">
            <v>0</v>
          </cell>
          <cell r="P1015" t="str">
            <v>MOSEL</v>
          </cell>
          <cell r="Q1015">
            <v>3</v>
          </cell>
        </row>
        <row r="1016">
          <cell r="B1016" t="str">
            <v>F VW 01 35097</v>
          </cell>
          <cell r="C1016">
            <v>1</v>
          </cell>
          <cell r="D1016">
            <v>11330</v>
          </cell>
          <cell r="E1016">
            <v>37</v>
          </cell>
          <cell r="F1016" t="str">
            <v>D2a</v>
          </cell>
          <cell r="G1016">
            <v>10784</v>
          </cell>
          <cell r="H1016" t="str">
            <v>FORMTAP/</v>
          </cell>
          <cell r="I1016" t="str">
            <v>BR</v>
          </cell>
          <cell r="M1016">
            <v>0</v>
          </cell>
          <cell r="N1016" t="str">
            <v>BR</v>
          </cell>
          <cell r="O1016">
            <v>0</v>
          </cell>
          <cell r="P1016" t="str">
            <v>BRATISLAVA</v>
          </cell>
          <cell r="Q1016">
            <v>3</v>
          </cell>
        </row>
        <row r="1017">
          <cell r="B1017" t="str">
            <v>F VW 01 35097</v>
          </cell>
          <cell r="C1017">
            <v>1</v>
          </cell>
          <cell r="D1017">
            <v>11330</v>
          </cell>
          <cell r="E1017">
            <v>46</v>
          </cell>
          <cell r="F1017" t="str">
            <v>D2a</v>
          </cell>
          <cell r="G1017">
            <v>41048</v>
          </cell>
          <cell r="H1017" t="str">
            <v>FORMTAP/</v>
          </cell>
          <cell r="I1017" t="str">
            <v>BR</v>
          </cell>
          <cell r="M1017">
            <v>0</v>
          </cell>
          <cell r="N1017" t="str">
            <v>BR</v>
          </cell>
          <cell r="O1017">
            <v>0</v>
          </cell>
          <cell r="P1017" t="str">
            <v>VW BRUXELLES BRUESS</v>
          </cell>
          <cell r="Q1017">
            <v>3</v>
          </cell>
        </row>
        <row r="1018">
          <cell r="B1018" t="str">
            <v>F VW 01 35097</v>
          </cell>
          <cell r="C1018">
            <v>1</v>
          </cell>
          <cell r="D1018">
            <v>11330</v>
          </cell>
          <cell r="E1018">
            <v>68</v>
          </cell>
          <cell r="F1018" t="str">
            <v>D2a</v>
          </cell>
          <cell r="G1018">
            <v>9933</v>
          </cell>
          <cell r="H1018" t="str">
            <v>FORMTAP/</v>
          </cell>
          <cell r="I1018" t="str">
            <v>BR</v>
          </cell>
          <cell r="M1018">
            <v>0</v>
          </cell>
          <cell r="N1018" t="str">
            <v>BR</v>
          </cell>
          <cell r="O1018">
            <v>0</v>
          </cell>
          <cell r="P1018" t="str">
            <v>UITENHAGE</v>
          </cell>
          <cell r="Q1018">
            <v>3</v>
          </cell>
        </row>
        <row r="1019">
          <cell r="B1019" t="str">
            <v>F VW 01 35097</v>
          </cell>
          <cell r="C1019">
            <v>1</v>
          </cell>
          <cell r="D1019">
            <v>13030</v>
          </cell>
          <cell r="E1019">
            <v>11</v>
          </cell>
          <cell r="F1019" t="str">
            <v>D2a</v>
          </cell>
          <cell r="G1019">
            <v>84366</v>
          </cell>
          <cell r="H1019" t="str">
            <v>Findlay Ind. GmbH/Tomaszow PL</v>
          </cell>
          <cell r="I1019" t="str">
            <v>D</v>
          </cell>
          <cell r="J1019">
            <v>31.05</v>
          </cell>
          <cell r="K1019">
            <v>36.030999999999999</v>
          </cell>
          <cell r="M1019">
            <v>1290000</v>
          </cell>
          <cell r="N1019" t="str">
            <v>VW</v>
          </cell>
          <cell r="O1019">
            <v>0</v>
          </cell>
          <cell r="P1019" t="str">
            <v>WOLFSBURG</v>
          </cell>
          <cell r="Q1019">
            <v>3</v>
          </cell>
        </row>
        <row r="1020">
          <cell r="B1020" t="str">
            <v>F VW 01 35097</v>
          </cell>
          <cell r="C1020">
            <v>1</v>
          </cell>
          <cell r="D1020">
            <v>13030</v>
          </cell>
          <cell r="E1020">
            <v>28</v>
          </cell>
          <cell r="F1020" t="str">
            <v>D2a</v>
          </cell>
          <cell r="G1020">
            <v>11868</v>
          </cell>
          <cell r="H1020" t="str">
            <v>Findlay Ind. GmbH/Tomaszow PL</v>
          </cell>
          <cell r="I1020" t="str">
            <v>D</v>
          </cell>
          <cell r="J1020">
            <v>31.05</v>
          </cell>
          <cell r="K1020">
            <v>35.308</v>
          </cell>
          <cell r="M1020">
            <v>1290000</v>
          </cell>
          <cell r="N1020" t="str">
            <v>VW</v>
          </cell>
          <cell r="O1020">
            <v>0</v>
          </cell>
          <cell r="P1020" t="str">
            <v>MOSEL</v>
          </cell>
          <cell r="Q1020">
            <v>3</v>
          </cell>
        </row>
        <row r="1021">
          <cell r="B1021" t="str">
            <v>F VW 01 35097</v>
          </cell>
          <cell r="C1021">
            <v>1</v>
          </cell>
          <cell r="D1021">
            <v>13030</v>
          </cell>
          <cell r="E1021">
            <v>37</v>
          </cell>
          <cell r="F1021" t="str">
            <v>D2a</v>
          </cell>
          <cell r="G1021">
            <v>10784</v>
          </cell>
          <cell r="H1021" t="str">
            <v>Findlay Ind. GmbH/Tomaszow PL</v>
          </cell>
          <cell r="I1021" t="str">
            <v>D</v>
          </cell>
          <cell r="J1021">
            <v>31.05</v>
          </cell>
          <cell r="K1021">
            <v>35.049999999999997</v>
          </cell>
          <cell r="M1021">
            <v>1290000</v>
          </cell>
          <cell r="N1021" t="str">
            <v>VW</v>
          </cell>
          <cell r="O1021">
            <v>0</v>
          </cell>
          <cell r="P1021" t="str">
            <v>BRATISLAVA</v>
          </cell>
          <cell r="Q1021">
            <v>3</v>
          </cell>
        </row>
        <row r="1022">
          <cell r="B1022" t="str">
            <v>F VW 01 35097</v>
          </cell>
          <cell r="C1022">
            <v>1</v>
          </cell>
          <cell r="D1022">
            <v>13030</v>
          </cell>
          <cell r="E1022">
            <v>46</v>
          </cell>
          <cell r="F1022" t="str">
            <v>D2a</v>
          </cell>
          <cell r="G1022">
            <v>41048</v>
          </cell>
          <cell r="H1022" t="str">
            <v>Findlay Ind. GmbH/Tomaszow PL</v>
          </cell>
          <cell r="I1022" t="str">
            <v>D</v>
          </cell>
          <cell r="J1022">
            <v>31.05</v>
          </cell>
          <cell r="K1022">
            <v>38.598999999999997</v>
          </cell>
          <cell r="M1022">
            <v>1290000</v>
          </cell>
          <cell r="N1022" t="str">
            <v>VW</v>
          </cell>
          <cell r="O1022">
            <v>0</v>
          </cell>
          <cell r="P1022" t="str">
            <v>VW BRUXELLES BRUESS</v>
          </cell>
          <cell r="Q1022">
            <v>3</v>
          </cell>
        </row>
        <row r="1023">
          <cell r="B1023" t="str">
            <v>F VW 01 35097</v>
          </cell>
          <cell r="C1023">
            <v>1</v>
          </cell>
          <cell r="D1023">
            <v>13030</v>
          </cell>
          <cell r="E1023">
            <v>68</v>
          </cell>
          <cell r="F1023" t="str">
            <v>D2a</v>
          </cell>
          <cell r="G1023">
            <v>9933</v>
          </cell>
          <cell r="H1023" t="str">
            <v>Findlay Ind. GmbH/Tomaszow PL</v>
          </cell>
          <cell r="I1023" t="str">
            <v>D</v>
          </cell>
          <cell r="J1023">
            <v>31.05</v>
          </cell>
          <cell r="K1023">
            <v>36.030999999999999</v>
          </cell>
          <cell r="M1023">
            <v>1290000</v>
          </cell>
          <cell r="N1023" t="str">
            <v>VW</v>
          </cell>
          <cell r="O1023">
            <v>0</v>
          </cell>
          <cell r="P1023" t="str">
            <v>UITENHAGE</v>
          </cell>
          <cell r="Q1023">
            <v>3</v>
          </cell>
        </row>
        <row r="1024">
          <cell r="B1024" t="str">
            <v>F VW 01 35097</v>
          </cell>
          <cell r="C1024">
            <v>1</v>
          </cell>
          <cell r="D1024">
            <v>19964</v>
          </cell>
          <cell r="E1024">
            <v>11</v>
          </cell>
          <cell r="F1024" t="str">
            <v>D2a</v>
          </cell>
          <cell r="G1024">
            <v>84366</v>
          </cell>
          <cell r="H1024" t="str">
            <v>Martur Entegre Sünger ve Koltuk Tesisleri Sanayi Tic A.S./</v>
          </cell>
          <cell r="I1024" t="str">
            <v>TR</v>
          </cell>
          <cell r="M1024">
            <v>0</v>
          </cell>
          <cell r="N1024" t="str">
            <v>TR</v>
          </cell>
          <cell r="O1024">
            <v>0</v>
          </cell>
          <cell r="P1024" t="str">
            <v>WOLFSBURG</v>
          </cell>
          <cell r="Q1024">
            <v>3</v>
          </cell>
        </row>
        <row r="1025">
          <cell r="B1025" t="str">
            <v>F VW 01 35097</v>
          </cell>
          <cell r="C1025">
            <v>1</v>
          </cell>
          <cell r="D1025">
            <v>19964</v>
          </cell>
          <cell r="E1025">
            <v>28</v>
          </cell>
          <cell r="F1025" t="str">
            <v>D2a</v>
          </cell>
          <cell r="G1025">
            <v>11868</v>
          </cell>
          <cell r="H1025" t="str">
            <v>Martur Entegre Sünger ve Koltuk Tesisleri Sanayi Tic A.S./</v>
          </cell>
          <cell r="I1025" t="str">
            <v>TR</v>
          </cell>
          <cell r="M1025">
            <v>0</v>
          </cell>
          <cell r="N1025" t="str">
            <v>TR</v>
          </cell>
          <cell r="O1025">
            <v>0</v>
          </cell>
          <cell r="P1025" t="str">
            <v>MOSEL</v>
          </cell>
          <cell r="Q1025">
            <v>3</v>
          </cell>
        </row>
        <row r="1026">
          <cell r="B1026" t="str">
            <v>F VW 01 35097</v>
          </cell>
          <cell r="C1026">
            <v>1</v>
          </cell>
          <cell r="D1026">
            <v>19964</v>
          </cell>
          <cell r="E1026">
            <v>37</v>
          </cell>
          <cell r="F1026" t="str">
            <v>D2a</v>
          </cell>
          <cell r="G1026">
            <v>10784</v>
          </cell>
          <cell r="H1026" t="str">
            <v>Martur Entegre Sünger ve Koltuk Tesisleri Sanayi Tic A.S./</v>
          </cell>
          <cell r="I1026" t="str">
            <v>TR</v>
          </cell>
          <cell r="M1026">
            <v>0</v>
          </cell>
          <cell r="N1026" t="str">
            <v>TR</v>
          </cell>
          <cell r="O1026">
            <v>0</v>
          </cell>
          <cell r="P1026" t="str">
            <v>BRATISLAVA</v>
          </cell>
          <cell r="Q1026">
            <v>3</v>
          </cell>
        </row>
        <row r="1027">
          <cell r="B1027" t="str">
            <v>F VW 01 35097</v>
          </cell>
          <cell r="C1027">
            <v>1</v>
          </cell>
          <cell r="D1027">
            <v>19964</v>
          </cell>
          <cell r="E1027">
            <v>46</v>
          </cell>
          <cell r="F1027" t="str">
            <v>D2a</v>
          </cell>
          <cell r="G1027">
            <v>41048</v>
          </cell>
          <cell r="H1027" t="str">
            <v>Martur Entegre Sünger ve Koltuk Tesisleri Sanayi Tic A.S./</v>
          </cell>
          <cell r="I1027" t="str">
            <v>TR</v>
          </cell>
          <cell r="M1027">
            <v>0</v>
          </cell>
          <cell r="N1027" t="str">
            <v>TR</v>
          </cell>
          <cell r="O1027">
            <v>0</v>
          </cell>
          <cell r="P1027" t="str">
            <v>VW BRUXELLES BRUESS</v>
          </cell>
          <cell r="Q1027">
            <v>3</v>
          </cell>
        </row>
        <row r="1028">
          <cell r="B1028" t="str">
            <v>F VW 01 35097</v>
          </cell>
          <cell r="C1028">
            <v>1</v>
          </cell>
          <cell r="D1028">
            <v>19964</v>
          </cell>
          <cell r="E1028">
            <v>68</v>
          </cell>
          <cell r="F1028" t="str">
            <v>D2a</v>
          </cell>
          <cell r="G1028">
            <v>9933</v>
          </cell>
          <cell r="H1028" t="str">
            <v>Martur Entegre Sünger ve Koltuk Tesisleri Sanayi Tic A.S./</v>
          </cell>
          <cell r="I1028" t="str">
            <v>TR</v>
          </cell>
          <cell r="M1028">
            <v>0</v>
          </cell>
          <cell r="N1028" t="str">
            <v>TR</v>
          </cell>
          <cell r="O1028">
            <v>0</v>
          </cell>
          <cell r="P1028" t="str">
            <v>UITENHAGE</v>
          </cell>
          <cell r="Q1028">
            <v>3</v>
          </cell>
        </row>
        <row r="1029">
          <cell r="B1029" t="str">
            <v>F VW 01 35097</v>
          </cell>
          <cell r="C1029">
            <v>1</v>
          </cell>
          <cell r="D1029">
            <v>20328</v>
          </cell>
          <cell r="E1029">
            <v>11</v>
          </cell>
          <cell r="F1029" t="str">
            <v>D2a</v>
          </cell>
          <cell r="G1029">
            <v>84366</v>
          </cell>
          <cell r="H1029" t="str">
            <v>GRUPO ANTOLIN DEUTSCHLAND GMBH/GA Bohemia</v>
          </cell>
          <cell r="I1029" t="str">
            <v>D</v>
          </cell>
          <cell r="J1029">
            <v>38.479999999999997</v>
          </cell>
          <cell r="K1029">
            <v>41.523000000000003</v>
          </cell>
          <cell r="M1029">
            <v>404250</v>
          </cell>
          <cell r="N1029" t="str">
            <v>VW</v>
          </cell>
          <cell r="O1029">
            <v>0</v>
          </cell>
          <cell r="P1029" t="str">
            <v>WOLFSBURG</v>
          </cell>
          <cell r="Q1029">
            <v>3</v>
          </cell>
        </row>
        <row r="1030">
          <cell r="B1030" t="str">
            <v>F VW 01 35097</v>
          </cell>
          <cell r="C1030">
            <v>1</v>
          </cell>
          <cell r="D1030">
            <v>20328</v>
          </cell>
          <cell r="E1030">
            <v>28</v>
          </cell>
          <cell r="F1030" t="str">
            <v>D2a</v>
          </cell>
          <cell r="G1030">
            <v>11868</v>
          </cell>
          <cell r="H1030" t="str">
            <v>GRUPO ANTOLIN DEUTSCHLAND GMBH/GA Bohemia</v>
          </cell>
          <cell r="I1030" t="str">
            <v>D</v>
          </cell>
          <cell r="J1030">
            <v>38.479999999999997</v>
          </cell>
          <cell r="K1030">
            <v>40.869999999999997</v>
          </cell>
          <cell r="M1030">
            <v>404250</v>
          </cell>
          <cell r="N1030" t="str">
            <v>VW</v>
          </cell>
          <cell r="O1030">
            <v>0</v>
          </cell>
          <cell r="P1030" t="str">
            <v>MOSEL</v>
          </cell>
          <cell r="Q1030">
            <v>3</v>
          </cell>
        </row>
        <row r="1031">
          <cell r="B1031" t="str">
            <v>F VW 01 35097</v>
          </cell>
          <cell r="C1031">
            <v>1</v>
          </cell>
          <cell r="D1031">
            <v>20328</v>
          </cell>
          <cell r="E1031">
            <v>37</v>
          </cell>
          <cell r="F1031" t="str">
            <v>D2a</v>
          </cell>
          <cell r="G1031">
            <v>10784</v>
          </cell>
          <cell r="H1031" t="str">
            <v>GRUPO ANTOLIN DEUTSCHLAND GMBH/GA Bohemia</v>
          </cell>
          <cell r="I1031" t="str">
            <v>D</v>
          </cell>
          <cell r="J1031">
            <v>38.479999999999997</v>
          </cell>
          <cell r="K1031">
            <v>41.375999999999998</v>
          </cell>
          <cell r="M1031">
            <v>404250</v>
          </cell>
          <cell r="N1031" t="str">
            <v>VW</v>
          </cell>
          <cell r="O1031">
            <v>0</v>
          </cell>
          <cell r="P1031" t="str">
            <v>BRATISLAVA</v>
          </cell>
          <cell r="Q1031">
            <v>3</v>
          </cell>
        </row>
        <row r="1032">
          <cell r="B1032" t="str">
            <v>F VW 01 35097</v>
          </cell>
          <cell r="C1032">
            <v>1</v>
          </cell>
          <cell r="D1032">
            <v>20328</v>
          </cell>
          <cell r="E1032">
            <v>46</v>
          </cell>
          <cell r="F1032" t="str">
            <v>D2a</v>
          </cell>
          <cell r="G1032">
            <v>41048</v>
          </cell>
          <cell r="H1032" t="str">
            <v>GRUPO ANTOLIN DEUTSCHLAND GMBH/GA Bohemia</v>
          </cell>
          <cell r="I1032" t="str">
            <v>D</v>
          </cell>
          <cell r="J1032">
            <v>38.479999999999997</v>
          </cell>
          <cell r="K1032">
            <v>42.96</v>
          </cell>
          <cell r="M1032">
            <v>404250</v>
          </cell>
          <cell r="N1032" t="str">
            <v>VW</v>
          </cell>
          <cell r="O1032">
            <v>0</v>
          </cell>
          <cell r="P1032" t="str">
            <v>VW BRUXELLES BRUESS</v>
          </cell>
          <cell r="Q1032">
            <v>3</v>
          </cell>
        </row>
        <row r="1033">
          <cell r="B1033" t="str">
            <v>F VW 01 35097</v>
          </cell>
          <cell r="C1033">
            <v>1</v>
          </cell>
          <cell r="D1033">
            <v>20328</v>
          </cell>
          <cell r="E1033">
            <v>68</v>
          </cell>
          <cell r="F1033" t="str">
            <v>D2a</v>
          </cell>
          <cell r="G1033">
            <v>9933</v>
          </cell>
          <cell r="H1033" t="str">
            <v>GRUPO ANTOLIN DEUTSCHLAND GMBH/GA Bohemia</v>
          </cell>
          <cell r="I1033" t="str">
            <v>D</v>
          </cell>
          <cell r="J1033">
            <v>38.479999999999997</v>
          </cell>
          <cell r="K1033">
            <v>41.523000000000003</v>
          </cell>
          <cell r="M1033">
            <v>404250</v>
          </cell>
          <cell r="N1033" t="str">
            <v>VW</v>
          </cell>
          <cell r="O1033">
            <v>0</v>
          </cell>
          <cell r="P1033" t="str">
            <v>UITENHAGE</v>
          </cell>
          <cell r="Q1033">
            <v>3</v>
          </cell>
        </row>
        <row r="1034">
          <cell r="B1034" t="str">
            <v>F VW 01 35097</v>
          </cell>
          <cell r="C1034">
            <v>1</v>
          </cell>
          <cell r="D1034">
            <v>23586</v>
          </cell>
          <cell r="E1034">
            <v>11</v>
          </cell>
          <cell r="F1034" t="str">
            <v>D2a</v>
          </cell>
          <cell r="G1034">
            <v>84366</v>
          </cell>
          <cell r="H1034" t="str">
            <v>VW Wolfsburg/</v>
          </cell>
          <cell r="I1034" t="str">
            <v>D</v>
          </cell>
          <cell r="M1034">
            <v>0</v>
          </cell>
          <cell r="N1034" t="str">
            <v>HA</v>
          </cell>
          <cell r="O1034">
            <v>0</v>
          </cell>
          <cell r="P1034" t="str">
            <v>WOLFSBURG</v>
          </cell>
          <cell r="Q1034">
            <v>3</v>
          </cell>
        </row>
        <row r="1035">
          <cell r="B1035" t="str">
            <v>F VW 01 35097</v>
          </cell>
          <cell r="C1035">
            <v>1</v>
          </cell>
          <cell r="D1035">
            <v>23586</v>
          </cell>
          <cell r="E1035">
            <v>28</v>
          </cell>
          <cell r="F1035" t="str">
            <v>D2a</v>
          </cell>
          <cell r="G1035">
            <v>11868</v>
          </cell>
          <cell r="H1035" t="str">
            <v>VW Wolfsburg/</v>
          </cell>
          <cell r="I1035" t="str">
            <v>D</v>
          </cell>
          <cell r="M1035">
            <v>0</v>
          </cell>
          <cell r="N1035" t="str">
            <v>HA</v>
          </cell>
          <cell r="O1035">
            <v>0</v>
          </cell>
          <cell r="P1035" t="str">
            <v>MOSEL</v>
          </cell>
          <cell r="Q1035">
            <v>3</v>
          </cell>
        </row>
        <row r="1036">
          <cell r="B1036" t="str">
            <v>F VW 01 35097</v>
          </cell>
          <cell r="C1036">
            <v>1</v>
          </cell>
          <cell r="D1036">
            <v>23586</v>
          </cell>
          <cell r="E1036">
            <v>37</v>
          </cell>
          <cell r="F1036" t="str">
            <v>D2a</v>
          </cell>
          <cell r="G1036">
            <v>10784</v>
          </cell>
          <cell r="H1036" t="str">
            <v>VW Wolfsburg/</v>
          </cell>
          <cell r="I1036" t="str">
            <v>D</v>
          </cell>
          <cell r="M1036">
            <v>0</v>
          </cell>
          <cell r="N1036" t="str">
            <v>HA</v>
          </cell>
          <cell r="O1036">
            <v>0</v>
          </cell>
          <cell r="P1036" t="str">
            <v>BRATISLAVA</v>
          </cell>
          <cell r="Q1036">
            <v>3</v>
          </cell>
        </row>
        <row r="1037">
          <cell r="B1037" t="str">
            <v>F VW 01 35097</v>
          </cell>
          <cell r="C1037">
            <v>1</v>
          </cell>
          <cell r="D1037">
            <v>23586</v>
          </cell>
          <cell r="E1037">
            <v>46</v>
          </cell>
          <cell r="F1037" t="str">
            <v>D2a</v>
          </cell>
          <cell r="G1037">
            <v>41048</v>
          </cell>
          <cell r="H1037" t="str">
            <v>VW Wolfsburg/</v>
          </cell>
          <cell r="I1037" t="str">
            <v>D</v>
          </cell>
          <cell r="M1037">
            <v>0</v>
          </cell>
          <cell r="N1037" t="str">
            <v>HA</v>
          </cell>
          <cell r="O1037">
            <v>0</v>
          </cell>
          <cell r="P1037" t="str">
            <v>VW BRUXELLES BRUESS</v>
          </cell>
          <cell r="Q1037">
            <v>3</v>
          </cell>
        </row>
        <row r="1038">
          <cell r="B1038" t="str">
            <v>F VW 01 35097</v>
          </cell>
          <cell r="C1038">
            <v>1</v>
          </cell>
          <cell r="D1038">
            <v>23586</v>
          </cell>
          <cell r="E1038">
            <v>68</v>
          </cell>
          <cell r="F1038" t="str">
            <v>D2a</v>
          </cell>
          <cell r="G1038">
            <v>9933</v>
          </cell>
          <cell r="H1038" t="str">
            <v>VW Wolfsburg/</v>
          </cell>
          <cell r="I1038" t="str">
            <v>D</v>
          </cell>
          <cell r="M1038">
            <v>0</v>
          </cell>
          <cell r="N1038" t="str">
            <v>HA</v>
          </cell>
          <cell r="O1038">
            <v>0</v>
          </cell>
          <cell r="P1038" t="str">
            <v>UITENHAGE</v>
          </cell>
          <cell r="Q1038">
            <v>3</v>
          </cell>
        </row>
        <row r="1039">
          <cell r="B1039" t="str">
            <v>F VW 01 35097</v>
          </cell>
          <cell r="C1039">
            <v>1</v>
          </cell>
          <cell r="D1039">
            <v>24969</v>
          </cell>
          <cell r="E1039">
            <v>11</v>
          </cell>
          <cell r="F1039" t="str">
            <v>D2a</v>
          </cell>
          <cell r="G1039">
            <v>84366</v>
          </cell>
          <cell r="H1039" t="str">
            <v>Rieter Automotive North/</v>
          </cell>
          <cell r="I1039" t="str">
            <v>USA</v>
          </cell>
          <cell r="M1039">
            <v>0</v>
          </cell>
          <cell r="N1039" t="str">
            <v>US</v>
          </cell>
          <cell r="O1039">
            <v>0</v>
          </cell>
          <cell r="P1039" t="str">
            <v>WOLFSBURG</v>
          </cell>
          <cell r="Q1039">
            <v>3</v>
          </cell>
        </row>
        <row r="1040">
          <cell r="B1040" t="str">
            <v>F VW 01 35097</v>
          </cell>
          <cell r="C1040">
            <v>1</v>
          </cell>
          <cell r="D1040">
            <v>24969</v>
          </cell>
          <cell r="E1040">
            <v>28</v>
          </cell>
          <cell r="F1040" t="str">
            <v>D2a</v>
          </cell>
          <cell r="G1040">
            <v>11868</v>
          </cell>
          <cell r="H1040" t="str">
            <v>Rieter Automotive North/</v>
          </cell>
          <cell r="I1040" t="str">
            <v>USA</v>
          </cell>
          <cell r="M1040">
            <v>0</v>
          </cell>
          <cell r="N1040" t="str">
            <v>US</v>
          </cell>
          <cell r="O1040">
            <v>0</v>
          </cell>
          <cell r="P1040" t="str">
            <v>MOSEL</v>
          </cell>
          <cell r="Q1040">
            <v>3</v>
          </cell>
        </row>
        <row r="1041">
          <cell r="B1041" t="str">
            <v>F VW 01 35097</v>
          </cell>
          <cell r="C1041">
            <v>1</v>
          </cell>
          <cell r="D1041">
            <v>24969</v>
          </cell>
          <cell r="E1041">
            <v>37</v>
          </cell>
          <cell r="F1041" t="str">
            <v>D2a</v>
          </cell>
          <cell r="G1041">
            <v>10784</v>
          </cell>
          <cell r="H1041" t="str">
            <v>Rieter Automotive North/</v>
          </cell>
          <cell r="I1041" t="str">
            <v>USA</v>
          </cell>
          <cell r="M1041">
            <v>0</v>
          </cell>
          <cell r="N1041" t="str">
            <v>US</v>
          </cell>
          <cell r="O1041">
            <v>0</v>
          </cell>
          <cell r="P1041" t="str">
            <v>BRATISLAVA</v>
          </cell>
          <cell r="Q1041">
            <v>3</v>
          </cell>
        </row>
        <row r="1042">
          <cell r="B1042" t="str">
            <v>F VW 01 35097</v>
          </cell>
          <cell r="C1042">
            <v>1</v>
          </cell>
          <cell r="D1042">
            <v>24969</v>
          </cell>
          <cell r="E1042">
            <v>46</v>
          </cell>
          <cell r="F1042" t="str">
            <v>D2a</v>
          </cell>
          <cell r="G1042">
            <v>41048</v>
          </cell>
          <cell r="H1042" t="str">
            <v>Rieter Automotive North/</v>
          </cell>
          <cell r="I1042" t="str">
            <v>USA</v>
          </cell>
          <cell r="M1042">
            <v>0</v>
          </cell>
          <cell r="N1042" t="str">
            <v>US</v>
          </cell>
          <cell r="O1042">
            <v>0</v>
          </cell>
          <cell r="P1042" t="str">
            <v>VW BRUXELLES BRUESS</v>
          </cell>
          <cell r="Q1042">
            <v>3</v>
          </cell>
        </row>
        <row r="1043">
          <cell r="B1043" t="str">
            <v>F VW 01 35097</v>
          </cell>
          <cell r="C1043">
            <v>1</v>
          </cell>
          <cell r="D1043">
            <v>24969</v>
          </cell>
          <cell r="E1043">
            <v>68</v>
          </cell>
          <cell r="F1043" t="str">
            <v>D2a</v>
          </cell>
          <cell r="G1043">
            <v>9933</v>
          </cell>
          <cell r="H1043" t="str">
            <v>Rieter Automotive North/</v>
          </cell>
          <cell r="I1043" t="str">
            <v>USA</v>
          </cell>
          <cell r="M1043">
            <v>0</v>
          </cell>
          <cell r="N1043" t="str">
            <v>US</v>
          </cell>
          <cell r="O1043">
            <v>0</v>
          </cell>
          <cell r="P1043" t="str">
            <v>UITENHAGE</v>
          </cell>
          <cell r="Q1043">
            <v>3</v>
          </cell>
        </row>
        <row r="1044">
          <cell r="B1044" t="str">
            <v>F VW 01 35097</v>
          </cell>
          <cell r="C1044">
            <v>1</v>
          </cell>
          <cell r="D1044">
            <v>27909</v>
          </cell>
          <cell r="E1044">
            <v>11</v>
          </cell>
          <cell r="F1044" t="str">
            <v>D2a</v>
          </cell>
          <cell r="G1044">
            <v>84366</v>
          </cell>
          <cell r="H1044" t="str">
            <v>Textron Automotive Company/</v>
          </cell>
          <cell r="I1044" t="str">
            <v>USA</v>
          </cell>
          <cell r="M1044">
            <v>0</v>
          </cell>
          <cell r="N1044" t="str">
            <v>US</v>
          </cell>
          <cell r="O1044">
            <v>0</v>
          </cell>
          <cell r="P1044" t="str">
            <v>WOLFSBURG</v>
          </cell>
          <cell r="Q1044">
            <v>3</v>
          </cell>
        </row>
        <row r="1045">
          <cell r="B1045" t="str">
            <v>F VW 01 35097</v>
          </cell>
          <cell r="C1045">
            <v>1</v>
          </cell>
          <cell r="D1045">
            <v>27909</v>
          </cell>
          <cell r="E1045">
            <v>28</v>
          </cell>
          <cell r="F1045" t="str">
            <v>D2a</v>
          </cell>
          <cell r="G1045">
            <v>11868</v>
          </cell>
          <cell r="H1045" t="str">
            <v>Textron Automotive Company/</v>
          </cell>
          <cell r="I1045" t="str">
            <v>USA</v>
          </cell>
          <cell r="M1045">
            <v>0</v>
          </cell>
          <cell r="N1045" t="str">
            <v>US</v>
          </cell>
          <cell r="O1045">
            <v>0</v>
          </cell>
          <cell r="P1045" t="str">
            <v>MOSEL</v>
          </cell>
          <cell r="Q1045">
            <v>3</v>
          </cell>
        </row>
        <row r="1046">
          <cell r="B1046" t="str">
            <v>F VW 01 35097</v>
          </cell>
          <cell r="C1046">
            <v>1</v>
          </cell>
          <cell r="D1046">
            <v>27909</v>
          </cell>
          <cell r="E1046">
            <v>37</v>
          </cell>
          <cell r="F1046" t="str">
            <v>D2a</v>
          </cell>
          <cell r="G1046">
            <v>10784</v>
          </cell>
          <cell r="H1046" t="str">
            <v>Textron Automotive Company/</v>
          </cell>
          <cell r="I1046" t="str">
            <v>USA</v>
          </cell>
          <cell r="M1046">
            <v>0</v>
          </cell>
          <cell r="N1046" t="str">
            <v>US</v>
          </cell>
          <cell r="O1046">
            <v>0</v>
          </cell>
          <cell r="P1046" t="str">
            <v>BRATISLAVA</v>
          </cell>
          <cell r="Q1046">
            <v>3</v>
          </cell>
        </row>
        <row r="1047">
          <cell r="B1047" t="str">
            <v>F VW 01 35097</v>
          </cell>
          <cell r="C1047">
            <v>1</v>
          </cell>
          <cell r="D1047">
            <v>27909</v>
          </cell>
          <cell r="E1047">
            <v>46</v>
          </cell>
          <cell r="F1047" t="str">
            <v>D2a</v>
          </cell>
          <cell r="G1047">
            <v>41048</v>
          </cell>
          <cell r="H1047" t="str">
            <v>Textron Automotive Company/</v>
          </cell>
          <cell r="I1047" t="str">
            <v>USA</v>
          </cell>
          <cell r="M1047">
            <v>0</v>
          </cell>
          <cell r="N1047" t="str">
            <v>US</v>
          </cell>
          <cell r="O1047">
            <v>0</v>
          </cell>
          <cell r="P1047" t="str">
            <v>VW BRUXELLES BRUESS</v>
          </cell>
          <cell r="Q1047">
            <v>3</v>
          </cell>
        </row>
        <row r="1048">
          <cell r="B1048" t="str">
            <v>F VW 01 35097</v>
          </cell>
          <cell r="C1048">
            <v>1</v>
          </cell>
          <cell r="D1048">
            <v>27909</v>
          </cell>
          <cell r="E1048">
            <v>68</v>
          </cell>
          <cell r="F1048" t="str">
            <v>D2a</v>
          </cell>
          <cell r="G1048">
            <v>9933</v>
          </cell>
          <cell r="H1048" t="str">
            <v>Textron Automotive Company/</v>
          </cell>
          <cell r="I1048" t="str">
            <v>USA</v>
          </cell>
          <cell r="M1048">
            <v>0</v>
          </cell>
          <cell r="N1048" t="str">
            <v>US</v>
          </cell>
          <cell r="O1048">
            <v>0</v>
          </cell>
          <cell r="P1048" t="str">
            <v>UITENHAGE</v>
          </cell>
          <cell r="Q1048">
            <v>3</v>
          </cell>
        </row>
        <row r="1049">
          <cell r="B1049" t="str">
            <v>F VW 01 35097</v>
          </cell>
          <cell r="C1049">
            <v>1</v>
          </cell>
          <cell r="D1049">
            <v>28671</v>
          </cell>
          <cell r="E1049">
            <v>11</v>
          </cell>
          <cell r="F1049" t="str">
            <v>D2a</v>
          </cell>
          <cell r="G1049">
            <v>84366</v>
          </cell>
          <cell r="H1049" t="str">
            <v>RIETER ELLO ARTEFATOS DE FIBRAS TEXTEIS LTDA/</v>
          </cell>
          <cell r="I1049" t="str">
            <v>BR</v>
          </cell>
          <cell r="M1049">
            <v>0</v>
          </cell>
          <cell r="N1049" t="str">
            <v>BR</v>
          </cell>
          <cell r="O1049">
            <v>0</v>
          </cell>
          <cell r="P1049" t="str">
            <v>WOLFSBURG</v>
          </cell>
          <cell r="Q1049">
            <v>3</v>
          </cell>
        </row>
        <row r="1050">
          <cell r="B1050" t="str">
            <v>F VW 01 35097</v>
          </cell>
          <cell r="C1050">
            <v>1</v>
          </cell>
          <cell r="D1050">
            <v>28671</v>
          </cell>
          <cell r="E1050">
            <v>28</v>
          </cell>
          <cell r="F1050" t="str">
            <v>D2a</v>
          </cell>
          <cell r="G1050">
            <v>11868</v>
          </cell>
          <cell r="H1050" t="str">
            <v>RIETER ELLO ARTEFATOS DE FIBRAS TEXTEIS LTDA/</v>
          </cell>
          <cell r="I1050" t="str">
            <v>BR</v>
          </cell>
          <cell r="M1050">
            <v>0</v>
          </cell>
          <cell r="N1050" t="str">
            <v>BR</v>
          </cell>
          <cell r="O1050">
            <v>0</v>
          </cell>
          <cell r="P1050" t="str">
            <v>MOSEL</v>
          </cell>
          <cell r="Q1050">
            <v>3</v>
          </cell>
        </row>
        <row r="1051">
          <cell r="B1051" t="str">
            <v>F VW 01 35097</v>
          </cell>
          <cell r="C1051">
            <v>1</v>
          </cell>
          <cell r="D1051">
            <v>28671</v>
          </cell>
          <cell r="E1051">
            <v>37</v>
          </cell>
          <cell r="F1051" t="str">
            <v>D2a</v>
          </cell>
          <cell r="G1051">
            <v>10784</v>
          </cell>
          <cell r="H1051" t="str">
            <v>RIETER ELLO ARTEFATOS DE FIBRAS TEXTEIS LTDA/</v>
          </cell>
          <cell r="I1051" t="str">
            <v>BR</v>
          </cell>
          <cell r="M1051">
            <v>0</v>
          </cell>
          <cell r="N1051" t="str">
            <v>BR</v>
          </cell>
          <cell r="O1051">
            <v>0</v>
          </cell>
          <cell r="P1051" t="str">
            <v>BRATISLAVA</v>
          </cell>
          <cell r="Q1051">
            <v>3</v>
          </cell>
        </row>
        <row r="1052">
          <cell r="B1052" t="str">
            <v>F VW 01 35097</v>
          </cell>
          <cell r="C1052">
            <v>1</v>
          </cell>
          <cell r="D1052">
            <v>28671</v>
          </cell>
          <cell r="E1052">
            <v>46</v>
          </cell>
          <cell r="F1052" t="str">
            <v>D2a</v>
          </cell>
          <cell r="G1052">
            <v>41048</v>
          </cell>
          <cell r="H1052" t="str">
            <v>RIETER ELLO ARTEFATOS DE FIBRAS TEXTEIS LTDA/</v>
          </cell>
          <cell r="I1052" t="str">
            <v>BR</v>
          </cell>
          <cell r="M1052">
            <v>0</v>
          </cell>
          <cell r="N1052" t="str">
            <v>BR</v>
          </cell>
          <cell r="O1052">
            <v>0</v>
          </cell>
          <cell r="P1052" t="str">
            <v>VW BRUXELLES BRUESS</v>
          </cell>
          <cell r="Q1052">
            <v>3</v>
          </cell>
        </row>
        <row r="1053">
          <cell r="B1053" t="str">
            <v>F VW 01 35097</v>
          </cell>
          <cell r="C1053">
            <v>1</v>
          </cell>
          <cell r="D1053">
            <v>28671</v>
          </cell>
          <cell r="E1053">
            <v>68</v>
          </cell>
          <cell r="F1053" t="str">
            <v>D2a</v>
          </cell>
          <cell r="G1053">
            <v>9933</v>
          </cell>
          <cell r="H1053" t="str">
            <v>RIETER ELLO ARTEFATOS DE FIBRAS TEXTEIS LTDA/</v>
          </cell>
          <cell r="I1053" t="str">
            <v>BR</v>
          </cell>
          <cell r="M1053">
            <v>0</v>
          </cell>
          <cell r="N1053" t="str">
            <v>BR</v>
          </cell>
          <cell r="O1053">
            <v>0</v>
          </cell>
          <cell r="P1053" t="str">
            <v>UITENHAGE</v>
          </cell>
          <cell r="Q1053">
            <v>3</v>
          </cell>
        </row>
        <row r="1054">
          <cell r="B1054" t="str">
            <v>F VW 01 35097</v>
          </cell>
          <cell r="C1054">
            <v>1</v>
          </cell>
          <cell r="D1054">
            <v>29344</v>
          </cell>
          <cell r="E1054">
            <v>11</v>
          </cell>
          <cell r="F1054" t="str">
            <v>D2a</v>
          </cell>
          <cell r="G1054">
            <v>84366</v>
          </cell>
          <cell r="H1054" t="str">
            <v>Johnson Controls Headliner GmbH/Schweighouse</v>
          </cell>
          <cell r="I1054" t="str">
            <v>D</v>
          </cell>
          <cell r="J1054">
            <v>41.77</v>
          </cell>
          <cell r="K1054">
            <v>44.85</v>
          </cell>
          <cell r="M1054">
            <v>385000</v>
          </cell>
          <cell r="N1054" t="str">
            <v>VW</v>
          </cell>
          <cell r="O1054">
            <v>0</v>
          </cell>
          <cell r="P1054" t="str">
            <v>WOLFSBURG</v>
          </cell>
          <cell r="Q1054">
            <v>3</v>
          </cell>
        </row>
        <row r="1055">
          <cell r="B1055" t="str">
            <v>F VW 01 35097</v>
          </cell>
          <cell r="C1055">
            <v>1</v>
          </cell>
          <cell r="D1055">
            <v>29344</v>
          </cell>
          <cell r="E1055">
            <v>28</v>
          </cell>
          <cell r="F1055" t="str">
            <v>D2a</v>
          </cell>
          <cell r="G1055">
            <v>11868</v>
          </cell>
          <cell r="H1055" t="str">
            <v>Johnson Controls Headliner GmbH/Schweighouse</v>
          </cell>
          <cell r="I1055" t="str">
            <v>D</v>
          </cell>
          <cell r="J1055">
            <v>41.77</v>
          </cell>
          <cell r="K1055">
            <v>44.828000000000003</v>
          </cell>
          <cell r="M1055">
            <v>385000</v>
          </cell>
          <cell r="N1055" t="str">
            <v>VW</v>
          </cell>
          <cell r="O1055">
            <v>0</v>
          </cell>
          <cell r="P1055" t="str">
            <v>MOSEL</v>
          </cell>
          <cell r="Q1055">
            <v>3</v>
          </cell>
        </row>
        <row r="1056">
          <cell r="B1056" t="str">
            <v>F VW 01 35097</v>
          </cell>
          <cell r="C1056">
            <v>1</v>
          </cell>
          <cell r="D1056">
            <v>29344</v>
          </cell>
          <cell r="E1056">
            <v>37</v>
          </cell>
          <cell r="F1056" t="str">
            <v>D2a</v>
          </cell>
          <cell r="G1056">
            <v>10784</v>
          </cell>
          <cell r="H1056" t="str">
            <v>Johnson Controls Headliner GmbH/Schweighouse</v>
          </cell>
          <cell r="I1056" t="str">
            <v>D</v>
          </cell>
          <cell r="J1056">
            <v>41.77</v>
          </cell>
          <cell r="K1056">
            <v>46.295999999999999</v>
          </cell>
          <cell r="M1056">
            <v>385000</v>
          </cell>
          <cell r="N1056" t="str">
            <v>VW</v>
          </cell>
          <cell r="O1056">
            <v>0</v>
          </cell>
          <cell r="P1056" t="str">
            <v>BRATISLAVA</v>
          </cell>
          <cell r="Q1056">
            <v>3</v>
          </cell>
        </row>
        <row r="1057">
          <cell r="B1057" t="str">
            <v>F VW 01 35097</v>
          </cell>
          <cell r="C1057">
            <v>1</v>
          </cell>
          <cell r="D1057">
            <v>29344</v>
          </cell>
          <cell r="E1057">
            <v>46</v>
          </cell>
          <cell r="F1057" t="str">
            <v>D2a</v>
          </cell>
          <cell r="G1057">
            <v>41048</v>
          </cell>
          <cell r="H1057" t="str">
            <v>Johnson Controls Headliner GmbH/Schweighouse</v>
          </cell>
          <cell r="I1057" t="str">
            <v>D</v>
          </cell>
          <cell r="J1057">
            <v>41.77</v>
          </cell>
          <cell r="K1057">
            <v>44.191000000000003</v>
          </cell>
          <cell r="M1057">
            <v>385000</v>
          </cell>
          <cell r="N1057" t="str">
            <v>VW</v>
          </cell>
          <cell r="O1057">
            <v>0</v>
          </cell>
          <cell r="P1057" t="str">
            <v>VW BRUXELLES BRUESS</v>
          </cell>
          <cell r="Q1057">
            <v>3</v>
          </cell>
        </row>
        <row r="1058">
          <cell r="B1058" t="str">
            <v>F VW 01 35097</v>
          </cell>
          <cell r="C1058">
            <v>1</v>
          </cell>
          <cell r="D1058">
            <v>29344</v>
          </cell>
          <cell r="E1058">
            <v>68</v>
          </cell>
          <cell r="F1058" t="str">
            <v>D2a</v>
          </cell>
          <cell r="G1058">
            <v>9933</v>
          </cell>
          <cell r="H1058" t="str">
            <v>Johnson Controls Headliner GmbH/Schweighouse</v>
          </cell>
          <cell r="I1058" t="str">
            <v>D</v>
          </cell>
          <cell r="J1058">
            <v>41.77</v>
          </cell>
          <cell r="K1058">
            <v>44.85</v>
          </cell>
          <cell r="M1058">
            <v>385000</v>
          </cell>
          <cell r="N1058" t="str">
            <v>VW</v>
          </cell>
          <cell r="O1058">
            <v>0</v>
          </cell>
          <cell r="P1058" t="str">
            <v>UITENHAGE</v>
          </cell>
          <cell r="Q1058">
            <v>3</v>
          </cell>
        </row>
        <row r="1059">
          <cell r="B1059" t="str">
            <v>F VW 01 35097</v>
          </cell>
          <cell r="C1059">
            <v>1</v>
          </cell>
          <cell r="D1059">
            <v>43249</v>
          </cell>
          <cell r="E1059">
            <v>11</v>
          </cell>
          <cell r="F1059" t="str">
            <v>D2a</v>
          </cell>
          <cell r="G1059">
            <v>84366</v>
          </cell>
          <cell r="H1059" t="str">
            <v>Magna Systems, S.A./Germany</v>
          </cell>
          <cell r="I1059" t="str">
            <v>D</v>
          </cell>
          <cell r="J1059">
            <v>51.1</v>
          </cell>
          <cell r="K1059">
            <v>55.66</v>
          </cell>
          <cell r="M1059">
            <v>1655350</v>
          </cell>
          <cell r="N1059" t="str">
            <v>VW</v>
          </cell>
          <cell r="O1059">
            <v>0</v>
          </cell>
          <cell r="P1059" t="str">
            <v>WOLFSBURG</v>
          </cell>
          <cell r="Q1059">
            <v>3</v>
          </cell>
        </row>
        <row r="1060">
          <cell r="B1060" t="str">
            <v>F VW 01 35097</v>
          </cell>
          <cell r="C1060">
            <v>1</v>
          </cell>
          <cell r="D1060">
            <v>43249</v>
          </cell>
          <cell r="E1060">
            <v>28</v>
          </cell>
          <cell r="F1060" t="str">
            <v>D2a</v>
          </cell>
          <cell r="G1060">
            <v>11868</v>
          </cell>
          <cell r="H1060" t="str">
            <v>Magna Systems, S.A./Germany</v>
          </cell>
          <cell r="I1060" t="str">
            <v>D</v>
          </cell>
          <cell r="J1060">
            <v>51.1</v>
          </cell>
          <cell r="K1060">
            <v>55.66</v>
          </cell>
          <cell r="M1060">
            <v>1655350</v>
          </cell>
          <cell r="N1060" t="str">
            <v>VW</v>
          </cell>
          <cell r="O1060">
            <v>0</v>
          </cell>
          <cell r="P1060" t="str">
            <v>MOSEL</v>
          </cell>
          <cell r="Q1060">
            <v>3</v>
          </cell>
        </row>
        <row r="1061">
          <cell r="B1061" t="str">
            <v>F VW 01 35097</v>
          </cell>
          <cell r="C1061">
            <v>1</v>
          </cell>
          <cell r="D1061">
            <v>43249</v>
          </cell>
          <cell r="E1061">
            <v>37</v>
          </cell>
          <cell r="F1061" t="str">
            <v>D2a</v>
          </cell>
          <cell r="G1061">
            <v>10784</v>
          </cell>
          <cell r="H1061" t="str">
            <v>Magna Systems, S.A./Germany</v>
          </cell>
          <cell r="I1061" t="str">
            <v>D</v>
          </cell>
          <cell r="J1061">
            <v>51.1</v>
          </cell>
          <cell r="K1061">
            <v>64.11</v>
          </cell>
          <cell r="M1061">
            <v>1655350</v>
          </cell>
          <cell r="N1061" t="str">
            <v>VW</v>
          </cell>
          <cell r="O1061">
            <v>0</v>
          </cell>
          <cell r="P1061" t="str">
            <v>BRATISLAVA</v>
          </cell>
          <cell r="Q1061">
            <v>3</v>
          </cell>
        </row>
        <row r="1062">
          <cell r="B1062" t="str">
            <v>F VW 01 35097</v>
          </cell>
          <cell r="C1062">
            <v>1</v>
          </cell>
          <cell r="D1062">
            <v>43249</v>
          </cell>
          <cell r="E1062">
            <v>46</v>
          </cell>
          <cell r="F1062" t="str">
            <v>D2a</v>
          </cell>
          <cell r="G1062">
            <v>41048</v>
          </cell>
          <cell r="H1062" t="str">
            <v>Magna Systems, S.A./Germany</v>
          </cell>
          <cell r="I1062" t="str">
            <v>D</v>
          </cell>
          <cell r="J1062">
            <v>51.1</v>
          </cell>
          <cell r="K1062">
            <v>64.11</v>
          </cell>
          <cell r="M1062">
            <v>1655350</v>
          </cell>
          <cell r="N1062" t="str">
            <v>VW</v>
          </cell>
          <cell r="O1062">
            <v>0</v>
          </cell>
          <cell r="P1062" t="str">
            <v>VW BRUXELLES BRUESS</v>
          </cell>
          <cell r="Q1062">
            <v>3</v>
          </cell>
        </row>
        <row r="1063">
          <cell r="B1063" t="str">
            <v>F VW 01 35097</v>
          </cell>
          <cell r="C1063">
            <v>1</v>
          </cell>
          <cell r="D1063">
            <v>43249</v>
          </cell>
          <cell r="E1063">
            <v>68</v>
          </cell>
          <cell r="F1063" t="str">
            <v>D2a</v>
          </cell>
          <cell r="G1063">
            <v>9933</v>
          </cell>
          <cell r="H1063" t="str">
            <v>Magna Systems, S.A./Germany</v>
          </cell>
          <cell r="I1063" t="str">
            <v>D</v>
          </cell>
          <cell r="J1063">
            <v>51.1</v>
          </cell>
          <cell r="K1063">
            <v>64.11</v>
          </cell>
          <cell r="M1063">
            <v>1655350</v>
          </cell>
          <cell r="N1063" t="str">
            <v>VW</v>
          </cell>
          <cell r="O1063">
            <v>0</v>
          </cell>
          <cell r="P1063" t="str">
            <v>UITENHAGE</v>
          </cell>
          <cell r="Q1063">
            <v>3</v>
          </cell>
        </row>
        <row r="1064">
          <cell r="B1064" t="str">
            <v>F VW 01 35097</v>
          </cell>
          <cell r="C1064">
            <v>2</v>
          </cell>
          <cell r="D1064">
            <v>159</v>
          </cell>
          <cell r="E1064">
            <v>11</v>
          </cell>
          <cell r="F1064" t="str">
            <v>D2a</v>
          </cell>
          <cell r="G1064">
            <v>196854</v>
          </cell>
          <cell r="H1064" t="str">
            <v>MAGNA EMFISINT/</v>
          </cell>
          <cell r="I1064" t="str">
            <v>E</v>
          </cell>
          <cell r="M1064">
            <v>0</v>
          </cell>
          <cell r="N1064" t="str">
            <v>ST</v>
          </cell>
          <cell r="O1064">
            <v>0</v>
          </cell>
          <cell r="P1064" t="str">
            <v>WOLFSBURG</v>
          </cell>
          <cell r="Q1064">
            <v>3</v>
          </cell>
        </row>
        <row r="1065">
          <cell r="B1065" t="str">
            <v>F VW 01 35097</v>
          </cell>
          <cell r="C1065">
            <v>2</v>
          </cell>
          <cell r="D1065">
            <v>159</v>
          </cell>
          <cell r="E1065">
            <v>28</v>
          </cell>
          <cell r="F1065" t="str">
            <v>D2a</v>
          </cell>
          <cell r="G1065">
            <v>27692</v>
          </cell>
          <cell r="H1065" t="str">
            <v>MAGNA EMFISINT/</v>
          </cell>
          <cell r="I1065" t="str">
            <v>E</v>
          </cell>
          <cell r="M1065">
            <v>0</v>
          </cell>
          <cell r="N1065" t="str">
            <v>ST</v>
          </cell>
          <cell r="O1065">
            <v>0</v>
          </cell>
          <cell r="P1065" t="str">
            <v>MOSEL</v>
          </cell>
          <cell r="Q1065">
            <v>3</v>
          </cell>
        </row>
        <row r="1066">
          <cell r="B1066" t="str">
            <v>F VW 01 35097</v>
          </cell>
          <cell r="C1066">
            <v>2</v>
          </cell>
          <cell r="D1066">
            <v>159</v>
          </cell>
          <cell r="E1066">
            <v>37</v>
          </cell>
          <cell r="F1066" t="str">
            <v>D2a</v>
          </cell>
          <cell r="G1066">
            <v>25164</v>
          </cell>
          <cell r="H1066" t="str">
            <v>MAGNA EMFISINT/</v>
          </cell>
          <cell r="I1066" t="str">
            <v>E</v>
          </cell>
          <cell r="M1066">
            <v>0</v>
          </cell>
          <cell r="N1066" t="str">
            <v>ST</v>
          </cell>
          <cell r="O1066">
            <v>0</v>
          </cell>
          <cell r="P1066" t="str">
            <v>BRATISLAVA</v>
          </cell>
          <cell r="Q1066">
            <v>3</v>
          </cell>
        </row>
        <row r="1067">
          <cell r="B1067" t="str">
            <v>F VW 01 35097</v>
          </cell>
          <cell r="C1067">
            <v>2</v>
          </cell>
          <cell r="D1067">
            <v>159</v>
          </cell>
          <cell r="E1067">
            <v>46</v>
          </cell>
          <cell r="F1067" t="str">
            <v>D2a</v>
          </cell>
          <cell r="G1067">
            <v>95778</v>
          </cell>
          <cell r="H1067" t="str">
            <v>MAGNA EMFISINT/</v>
          </cell>
          <cell r="I1067" t="str">
            <v>E</v>
          </cell>
          <cell r="M1067">
            <v>0</v>
          </cell>
          <cell r="N1067" t="str">
            <v>ST</v>
          </cell>
          <cell r="O1067">
            <v>0</v>
          </cell>
          <cell r="P1067" t="str">
            <v>VW BRUXELLES BRUESS</v>
          </cell>
          <cell r="Q1067">
            <v>3</v>
          </cell>
        </row>
        <row r="1068">
          <cell r="B1068" t="str">
            <v>F VW 01 35097</v>
          </cell>
          <cell r="C1068">
            <v>2</v>
          </cell>
          <cell r="D1068">
            <v>159</v>
          </cell>
          <cell r="E1068">
            <v>68</v>
          </cell>
          <cell r="F1068" t="str">
            <v>D2a</v>
          </cell>
          <cell r="G1068">
            <v>23177</v>
          </cell>
          <cell r="H1068" t="str">
            <v>MAGNA EMFISINT/</v>
          </cell>
          <cell r="I1068" t="str">
            <v>E</v>
          </cell>
          <cell r="M1068">
            <v>0</v>
          </cell>
          <cell r="N1068" t="str">
            <v>ST</v>
          </cell>
          <cell r="O1068">
            <v>0</v>
          </cell>
          <cell r="P1068" t="str">
            <v>UITENHAGE</v>
          </cell>
          <cell r="Q1068">
            <v>3</v>
          </cell>
        </row>
        <row r="1069">
          <cell r="B1069" t="str">
            <v>F VW 01 35097</v>
          </cell>
          <cell r="C1069">
            <v>2</v>
          </cell>
          <cell r="D1069">
            <v>1462</v>
          </cell>
          <cell r="E1069">
            <v>11</v>
          </cell>
          <cell r="F1069" t="str">
            <v>D2a</v>
          </cell>
          <cell r="G1069">
            <v>196854</v>
          </cell>
          <cell r="H1069" t="str">
            <v>GRUPO ANTOLIN VOSGES/</v>
          </cell>
          <cell r="I1069" t="str">
            <v>F</v>
          </cell>
          <cell r="M1069">
            <v>0</v>
          </cell>
          <cell r="N1069" t="str">
            <v>BX</v>
          </cell>
          <cell r="O1069">
            <v>0</v>
          </cell>
          <cell r="P1069" t="str">
            <v>WOLFSBURG</v>
          </cell>
          <cell r="Q1069">
            <v>3</v>
          </cell>
        </row>
        <row r="1070">
          <cell r="B1070" t="str">
            <v>F VW 01 35097</v>
          </cell>
          <cell r="C1070">
            <v>2</v>
          </cell>
          <cell r="D1070">
            <v>1462</v>
          </cell>
          <cell r="E1070">
            <v>28</v>
          </cell>
          <cell r="F1070" t="str">
            <v>D2a</v>
          </cell>
          <cell r="G1070">
            <v>27692</v>
          </cell>
          <cell r="H1070" t="str">
            <v>GRUPO ANTOLIN VOSGES/</v>
          </cell>
          <cell r="I1070" t="str">
            <v>F</v>
          </cell>
          <cell r="M1070">
            <v>0</v>
          </cell>
          <cell r="N1070" t="str">
            <v>BX</v>
          </cell>
          <cell r="O1070">
            <v>0</v>
          </cell>
          <cell r="P1070" t="str">
            <v>MOSEL</v>
          </cell>
          <cell r="Q1070">
            <v>3</v>
          </cell>
        </row>
        <row r="1071">
          <cell r="B1071" t="str">
            <v>F VW 01 35097</v>
          </cell>
          <cell r="C1071">
            <v>2</v>
          </cell>
          <cell r="D1071">
            <v>1462</v>
          </cell>
          <cell r="E1071">
            <v>37</v>
          </cell>
          <cell r="F1071" t="str">
            <v>D2a</v>
          </cell>
          <cell r="G1071">
            <v>25164</v>
          </cell>
          <cell r="H1071" t="str">
            <v>GRUPO ANTOLIN VOSGES/</v>
          </cell>
          <cell r="I1071" t="str">
            <v>F</v>
          </cell>
          <cell r="M1071">
            <v>0</v>
          </cell>
          <cell r="N1071" t="str">
            <v>BX</v>
          </cell>
          <cell r="O1071">
            <v>0</v>
          </cell>
          <cell r="P1071" t="str">
            <v>BRATISLAVA</v>
          </cell>
          <cell r="Q1071">
            <v>3</v>
          </cell>
        </row>
        <row r="1072">
          <cell r="B1072" t="str">
            <v>F VW 01 35097</v>
          </cell>
          <cell r="C1072">
            <v>2</v>
          </cell>
          <cell r="D1072">
            <v>1462</v>
          </cell>
          <cell r="E1072">
            <v>46</v>
          </cell>
          <cell r="F1072" t="str">
            <v>D2a</v>
          </cell>
          <cell r="G1072">
            <v>95778</v>
          </cell>
          <cell r="H1072" t="str">
            <v>GRUPO ANTOLIN VOSGES/</v>
          </cell>
          <cell r="I1072" t="str">
            <v>F</v>
          </cell>
          <cell r="M1072">
            <v>0</v>
          </cell>
          <cell r="N1072" t="str">
            <v>BX</v>
          </cell>
          <cell r="O1072">
            <v>0</v>
          </cell>
          <cell r="P1072" t="str">
            <v>VW BRUXELLES BRUESS</v>
          </cell>
          <cell r="Q1072">
            <v>3</v>
          </cell>
        </row>
        <row r="1073">
          <cell r="B1073" t="str">
            <v>F VW 01 35097</v>
          </cell>
          <cell r="C1073">
            <v>2</v>
          </cell>
          <cell r="D1073">
            <v>1462</v>
          </cell>
          <cell r="E1073">
            <v>68</v>
          </cell>
          <cell r="F1073" t="str">
            <v>D2a</v>
          </cell>
          <cell r="G1073">
            <v>23177</v>
          </cell>
          <cell r="H1073" t="str">
            <v>GRUPO ANTOLIN VOSGES/</v>
          </cell>
          <cell r="I1073" t="str">
            <v>F</v>
          </cell>
          <cell r="M1073">
            <v>0</v>
          </cell>
          <cell r="N1073" t="str">
            <v>BX</v>
          </cell>
          <cell r="O1073">
            <v>0</v>
          </cell>
          <cell r="P1073" t="str">
            <v>UITENHAGE</v>
          </cell>
          <cell r="Q1073">
            <v>3</v>
          </cell>
        </row>
        <row r="1074">
          <cell r="B1074" t="str">
            <v>F VW 01 35097</v>
          </cell>
          <cell r="C1074">
            <v>2</v>
          </cell>
          <cell r="D1074">
            <v>2261</v>
          </cell>
          <cell r="E1074">
            <v>11</v>
          </cell>
          <cell r="F1074" t="str">
            <v>D2a</v>
          </cell>
          <cell r="G1074">
            <v>196854</v>
          </cell>
          <cell r="H1074" t="str">
            <v>Intier Automotive Eybl GmbH/</v>
          </cell>
          <cell r="I1074" t="str">
            <v>A</v>
          </cell>
          <cell r="M1074">
            <v>0</v>
          </cell>
          <cell r="N1074" t="str">
            <v>VW</v>
          </cell>
          <cell r="O1074">
            <v>0</v>
          </cell>
          <cell r="P1074" t="str">
            <v>WOLFSBURG</v>
          </cell>
          <cell r="Q1074">
            <v>3</v>
          </cell>
        </row>
        <row r="1075">
          <cell r="B1075" t="str">
            <v>F VW 01 35097</v>
          </cell>
          <cell r="C1075">
            <v>2</v>
          </cell>
          <cell r="D1075">
            <v>2261</v>
          </cell>
          <cell r="E1075">
            <v>28</v>
          </cell>
          <cell r="F1075" t="str">
            <v>D2a</v>
          </cell>
          <cell r="G1075">
            <v>27692</v>
          </cell>
          <cell r="H1075" t="str">
            <v>Intier Automotive Eybl GmbH/</v>
          </cell>
          <cell r="I1075" t="str">
            <v>A</v>
          </cell>
          <cell r="M1075">
            <v>0</v>
          </cell>
          <cell r="N1075" t="str">
            <v>VW</v>
          </cell>
          <cell r="O1075">
            <v>0</v>
          </cell>
          <cell r="P1075" t="str">
            <v>MOSEL</v>
          </cell>
          <cell r="Q1075">
            <v>3</v>
          </cell>
        </row>
        <row r="1076">
          <cell r="B1076" t="str">
            <v>F VW 01 35097</v>
          </cell>
          <cell r="C1076">
            <v>2</v>
          </cell>
          <cell r="D1076">
            <v>2261</v>
          </cell>
          <cell r="E1076">
            <v>37</v>
          </cell>
          <cell r="F1076" t="str">
            <v>D2a</v>
          </cell>
          <cell r="G1076">
            <v>25164</v>
          </cell>
          <cell r="H1076" t="str">
            <v>Intier Automotive Eybl GmbH/</v>
          </cell>
          <cell r="I1076" t="str">
            <v>A</v>
          </cell>
          <cell r="M1076">
            <v>0</v>
          </cell>
          <cell r="N1076" t="str">
            <v>VW</v>
          </cell>
          <cell r="O1076">
            <v>0</v>
          </cell>
          <cell r="P1076" t="str">
            <v>BRATISLAVA</v>
          </cell>
          <cell r="Q1076">
            <v>3</v>
          </cell>
        </row>
        <row r="1077">
          <cell r="B1077" t="str">
            <v>F VW 01 35097</v>
          </cell>
          <cell r="C1077">
            <v>2</v>
          </cell>
          <cell r="D1077">
            <v>2261</v>
          </cell>
          <cell r="E1077">
            <v>46</v>
          </cell>
          <cell r="F1077" t="str">
            <v>D2a</v>
          </cell>
          <cell r="G1077">
            <v>95778</v>
          </cell>
          <cell r="H1077" t="str">
            <v>Intier Automotive Eybl GmbH/</v>
          </cell>
          <cell r="I1077" t="str">
            <v>A</v>
          </cell>
          <cell r="M1077">
            <v>0</v>
          </cell>
          <cell r="N1077" t="str">
            <v>VW</v>
          </cell>
          <cell r="O1077">
            <v>0</v>
          </cell>
          <cell r="P1077" t="str">
            <v>VW BRUXELLES BRUESS</v>
          </cell>
          <cell r="Q1077">
            <v>3</v>
          </cell>
        </row>
        <row r="1078">
          <cell r="B1078" t="str">
            <v>F VW 01 35097</v>
          </cell>
          <cell r="C1078">
            <v>2</v>
          </cell>
          <cell r="D1078">
            <v>2261</v>
          </cell>
          <cell r="E1078">
            <v>68</v>
          </cell>
          <cell r="F1078" t="str">
            <v>D2a</v>
          </cell>
          <cell r="G1078">
            <v>23177</v>
          </cell>
          <cell r="H1078" t="str">
            <v>Intier Automotive Eybl GmbH/</v>
          </cell>
          <cell r="I1078" t="str">
            <v>A</v>
          </cell>
          <cell r="M1078">
            <v>0</v>
          </cell>
          <cell r="N1078" t="str">
            <v>VW</v>
          </cell>
          <cell r="O1078">
            <v>0</v>
          </cell>
          <cell r="P1078" t="str">
            <v>UITENHAGE</v>
          </cell>
          <cell r="Q1078">
            <v>3</v>
          </cell>
        </row>
        <row r="1079">
          <cell r="B1079" t="str">
            <v>F VW 01 35097</v>
          </cell>
          <cell r="C1079">
            <v>2</v>
          </cell>
          <cell r="D1079">
            <v>2609</v>
          </cell>
          <cell r="E1079">
            <v>11</v>
          </cell>
          <cell r="F1079" t="str">
            <v>D2a</v>
          </cell>
          <cell r="G1079">
            <v>196854</v>
          </cell>
          <cell r="H1079" t="str">
            <v>Lear Corp - Automotive Industries/</v>
          </cell>
          <cell r="I1079" t="str">
            <v>GB</v>
          </cell>
          <cell r="M1079">
            <v>0</v>
          </cell>
          <cell r="N1079" t="str">
            <v>RR</v>
          </cell>
          <cell r="O1079">
            <v>0</v>
          </cell>
          <cell r="P1079" t="str">
            <v>WOLFSBURG</v>
          </cell>
          <cell r="Q1079">
            <v>3</v>
          </cell>
        </row>
        <row r="1080">
          <cell r="B1080" t="str">
            <v>F VW 01 35097</v>
          </cell>
          <cell r="C1080">
            <v>2</v>
          </cell>
          <cell r="D1080">
            <v>2609</v>
          </cell>
          <cell r="E1080">
            <v>28</v>
          </cell>
          <cell r="F1080" t="str">
            <v>D2a</v>
          </cell>
          <cell r="G1080">
            <v>27692</v>
          </cell>
          <cell r="H1080" t="str">
            <v>Lear Corp - Automotive Industries/</v>
          </cell>
          <cell r="I1080" t="str">
            <v>GB</v>
          </cell>
          <cell r="M1080">
            <v>0</v>
          </cell>
          <cell r="N1080" t="str">
            <v>RR</v>
          </cell>
          <cell r="O1080">
            <v>0</v>
          </cell>
          <cell r="P1080" t="str">
            <v>MOSEL</v>
          </cell>
          <cell r="Q1080">
            <v>3</v>
          </cell>
        </row>
        <row r="1081">
          <cell r="B1081" t="str">
            <v>F VW 01 35097</v>
          </cell>
          <cell r="C1081">
            <v>2</v>
          </cell>
          <cell r="D1081">
            <v>2609</v>
          </cell>
          <cell r="E1081">
            <v>37</v>
          </cell>
          <cell r="F1081" t="str">
            <v>D2a</v>
          </cell>
          <cell r="G1081">
            <v>25164</v>
          </cell>
          <cell r="H1081" t="str">
            <v>Lear Corp - Automotive Industries/</v>
          </cell>
          <cell r="I1081" t="str">
            <v>GB</v>
          </cell>
          <cell r="M1081">
            <v>0</v>
          </cell>
          <cell r="N1081" t="str">
            <v>RR</v>
          </cell>
          <cell r="O1081">
            <v>0</v>
          </cell>
          <cell r="P1081" t="str">
            <v>BRATISLAVA</v>
          </cell>
          <cell r="Q1081">
            <v>3</v>
          </cell>
        </row>
        <row r="1082">
          <cell r="B1082" t="str">
            <v>F VW 01 35097</v>
          </cell>
          <cell r="C1082">
            <v>2</v>
          </cell>
          <cell r="D1082">
            <v>2609</v>
          </cell>
          <cell r="E1082">
            <v>46</v>
          </cell>
          <cell r="F1082" t="str">
            <v>D2a</v>
          </cell>
          <cell r="G1082">
            <v>95778</v>
          </cell>
          <cell r="H1082" t="str">
            <v>Lear Corp - Automotive Industries/</v>
          </cell>
          <cell r="I1082" t="str">
            <v>GB</v>
          </cell>
          <cell r="M1082">
            <v>0</v>
          </cell>
          <cell r="N1082" t="str">
            <v>RR</v>
          </cell>
          <cell r="O1082">
            <v>0</v>
          </cell>
          <cell r="P1082" t="str">
            <v>VW BRUXELLES BRUESS</v>
          </cell>
          <cell r="Q1082">
            <v>3</v>
          </cell>
        </row>
        <row r="1083">
          <cell r="B1083" t="str">
            <v>F VW 01 35097</v>
          </cell>
          <cell r="C1083">
            <v>2</v>
          </cell>
          <cell r="D1083">
            <v>2609</v>
          </cell>
          <cell r="E1083">
            <v>68</v>
          </cell>
          <cell r="F1083" t="str">
            <v>D2a</v>
          </cell>
          <cell r="G1083">
            <v>23177</v>
          </cell>
          <cell r="H1083" t="str">
            <v>Lear Corp - Automotive Industries/</v>
          </cell>
          <cell r="I1083" t="str">
            <v>GB</v>
          </cell>
          <cell r="M1083">
            <v>0</v>
          </cell>
          <cell r="N1083" t="str">
            <v>RR</v>
          </cell>
          <cell r="O1083">
            <v>0</v>
          </cell>
          <cell r="P1083" t="str">
            <v>UITENHAGE</v>
          </cell>
          <cell r="Q1083">
            <v>3</v>
          </cell>
        </row>
        <row r="1084">
          <cell r="B1084" t="str">
            <v>F VW 01 35097</v>
          </cell>
          <cell r="C1084">
            <v>2</v>
          </cell>
          <cell r="D1084">
            <v>2979</v>
          </cell>
          <cell r="E1084">
            <v>11</v>
          </cell>
          <cell r="F1084" t="str">
            <v>D2a</v>
          </cell>
          <cell r="G1084">
            <v>196854</v>
          </cell>
          <cell r="H1084" t="str">
            <v>Lear Corporation/Prestice</v>
          </cell>
          <cell r="I1084" t="str">
            <v>D</v>
          </cell>
          <cell r="J1084">
            <v>35</v>
          </cell>
          <cell r="K1084">
            <v>37.954999999999998</v>
          </cell>
          <cell r="M1084">
            <v>400000</v>
          </cell>
          <cell r="N1084" t="str">
            <v>VW</v>
          </cell>
          <cell r="O1084">
            <v>0</v>
          </cell>
          <cell r="P1084" t="str">
            <v>WOLFSBURG</v>
          </cell>
          <cell r="Q1084">
            <v>3</v>
          </cell>
        </row>
        <row r="1085">
          <cell r="B1085" t="str">
            <v>F VW 01 35097</v>
          </cell>
          <cell r="C1085">
            <v>2</v>
          </cell>
          <cell r="D1085">
            <v>2979</v>
          </cell>
          <cell r="E1085">
            <v>28</v>
          </cell>
          <cell r="F1085" t="str">
            <v>D2a</v>
          </cell>
          <cell r="G1085">
            <v>27692</v>
          </cell>
          <cell r="H1085" t="str">
            <v>Lear Corporation/Prestice</v>
          </cell>
          <cell r="I1085" t="str">
            <v>D</v>
          </cell>
          <cell r="J1085">
            <v>35</v>
          </cell>
          <cell r="K1085">
            <v>37.146000000000001</v>
          </cell>
          <cell r="M1085">
            <v>400000</v>
          </cell>
          <cell r="N1085" t="str">
            <v>VW</v>
          </cell>
          <cell r="O1085">
            <v>0</v>
          </cell>
          <cell r="P1085" t="str">
            <v>MOSEL</v>
          </cell>
          <cell r="Q1085">
            <v>3</v>
          </cell>
        </row>
        <row r="1086">
          <cell r="B1086" t="str">
            <v>F VW 01 35097</v>
          </cell>
          <cell r="C1086">
            <v>2</v>
          </cell>
          <cell r="D1086">
            <v>2979</v>
          </cell>
          <cell r="E1086">
            <v>37</v>
          </cell>
          <cell r="F1086" t="str">
            <v>D2a</v>
          </cell>
          <cell r="G1086">
            <v>25164</v>
          </cell>
          <cell r="H1086" t="str">
            <v>Lear Corporation/Prestice</v>
          </cell>
          <cell r="I1086" t="str">
            <v>D</v>
          </cell>
          <cell r="J1086">
            <v>35</v>
          </cell>
          <cell r="K1086">
            <v>37.796999999999997</v>
          </cell>
          <cell r="M1086">
            <v>400000</v>
          </cell>
          <cell r="N1086" t="str">
            <v>VW</v>
          </cell>
          <cell r="O1086">
            <v>0</v>
          </cell>
          <cell r="P1086" t="str">
            <v>BRATISLAVA</v>
          </cell>
          <cell r="Q1086">
            <v>3</v>
          </cell>
        </row>
        <row r="1087">
          <cell r="B1087" t="str">
            <v>F VW 01 35097</v>
          </cell>
          <cell r="C1087">
            <v>2</v>
          </cell>
          <cell r="D1087">
            <v>2979</v>
          </cell>
          <cell r="E1087">
            <v>46</v>
          </cell>
          <cell r="F1087" t="str">
            <v>D2a</v>
          </cell>
          <cell r="G1087">
            <v>95778</v>
          </cell>
          <cell r="H1087" t="str">
            <v>Lear Corporation/Prestice</v>
          </cell>
          <cell r="I1087" t="str">
            <v>D</v>
          </cell>
          <cell r="J1087">
            <v>35</v>
          </cell>
          <cell r="K1087">
            <v>39.134</v>
          </cell>
          <cell r="M1087">
            <v>400000</v>
          </cell>
          <cell r="N1087" t="str">
            <v>VW</v>
          </cell>
          <cell r="O1087">
            <v>0</v>
          </cell>
          <cell r="P1087" t="str">
            <v>VW BRUXELLES BRUESS</v>
          </cell>
          <cell r="Q1087">
            <v>3</v>
          </cell>
        </row>
        <row r="1088">
          <cell r="B1088" t="str">
            <v>F VW 01 35097</v>
          </cell>
          <cell r="C1088">
            <v>2</v>
          </cell>
          <cell r="D1088">
            <v>2979</v>
          </cell>
          <cell r="E1088">
            <v>68</v>
          </cell>
          <cell r="F1088" t="str">
            <v>D2a</v>
          </cell>
          <cell r="G1088">
            <v>23177</v>
          </cell>
          <cell r="H1088" t="str">
            <v>Lear Corporation/Prestice</v>
          </cell>
          <cell r="I1088" t="str">
            <v>D</v>
          </cell>
          <cell r="J1088">
            <v>35</v>
          </cell>
          <cell r="K1088">
            <v>37.954999999999998</v>
          </cell>
          <cell r="M1088">
            <v>400000</v>
          </cell>
          <cell r="N1088" t="str">
            <v>VW</v>
          </cell>
          <cell r="O1088">
            <v>0</v>
          </cell>
          <cell r="P1088" t="str">
            <v>UITENHAGE</v>
          </cell>
          <cell r="Q1088">
            <v>3</v>
          </cell>
        </row>
        <row r="1089">
          <cell r="B1089" t="str">
            <v>F VW 01 35097</v>
          </cell>
          <cell r="C1089">
            <v>2</v>
          </cell>
          <cell r="D1089">
            <v>11330</v>
          </cell>
          <cell r="E1089">
            <v>11</v>
          </cell>
          <cell r="F1089" t="str">
            <v>D2a</v>
          </cell>
          <cell r="G1089">
            <v>196854</v>
          </cell>
          <cell r="H1089" t="str">
            <v>FORMTAP/</v>
          </cell>
          <cell r="I1089" t="str">
            <v>BR</v>
          </cell>
          <cell r="M1089">
            <v>0</v>
          </cell>
          <cell r="N1089" t="str">
            <v>BR</v>
          </cell>
          <cell r="O1089">
            <v>0</v>
          </cell>
          <cell r="P1089" t="str">
            <v>WOLFSBURG</v>
          </cell>
          <cell r="Q1089">
            <v>3</v>
          </cell>
        </row>
        <row r="1090">
          <cell r="B1090" t="str">
            <v>F VW 01 35097</v>
          </cell>
          <cell r="C1090">
            <v>2</v>
          </cell>
          <cell r="D1090">
            <v>11330</v>
          </cell>
          <cell r="E1090">
            <v>28</v>
          </cell>
          <cell r="F1090" t="str">
            <v>D2a</v>
          </cell>
          <cell r="G1090">
            <v>27692</v>
          </cell>
          <cell r="H1090" t="str">
            <v>FORMTAP/</v>
          </cell>
          <cell r="I1090" t="str">
            <v>BR</v>
          </cell>
          <cell r="M1090">
            <v>0</v>
          </cell>
          <cell r="N1090" t="str">
            <v>BR</v>
          </cell>
          <cell r="O1090">
            <v>0</v>
          </cell>
          <cell r="P1090" t="str">
            <v>MOSEL</v>
          </cell>
          <cell r="Q1090">
            <v>3</v>
          </cell>
        </row>
        <row r="1091">
          <cell r="B1091" t="str">
            <v>F VW 01 35097</v>
          </cell>
          <cell r="C1091">
            <v>2</v>
          </cell>
          <cell r="D1091">
            <v>11330</v>
          </cell>
          <cell r="E1091">
            <v>37</v>
          </cell>
          <cell r="F1091" t="str">
            <v>D2a</v>
          </cell>
          <cell r="G1091">
            <v>25164</v>
          </cell>
          <cell r="H1091" t="str">
            <v>FORMTAP/</v>
          </cell>
          <cell r="I1091" t="str">
            <v>BR</v>
          </cell>
          <cell r="M1091">
            <v>0</v>
          </cell>
          <cell r="N1091" t="str">
            <v>BR</v>
          </cell>
          <cell r="O1091">
            <v>0</v>
          </cell>
          <cell r="P1091" t="str">
            <v>BRATISLAVA</v>
          </cell>
          <cell r="Q1091">
            <v>3</v>
          </cell>
        </row>
        <row r="1092">
          <cell r="B1092" t="str">
            <v>F VW 01 35097</v>
          </cell>
          <cell r="C1092">
            <v>2</v>
          </cell>
          <cell r="D1092">
            <v>11330</v>
          </cell>
          <cell r="E1092">
            <v>46</v>
          </cell>
          <cell r="F1092" t="str">
            <v>D2a</v>
          </cell>
          <cell r="G1092">
            <v>95778</v>
          </cell>
          <cell r="H1092" t="str">
            <v>FORMTAP/</v>
          </cell>
          <cell r="I1092" t="str">
            <v>BR</v>
          </cell>
          <cell r="M1092">
            <v>0</v>
          </cell>
          <cell r="N1092" t="str">
            <v>BR</v>
          </cell>
          <cell r="O1092">
            <v>0</v>
          </cell>
          <cell r="P1092" t="str">
            <v>VW BRUXELLES BRUESS</v>
          </cell>
          <cell r="Q1092">
            <v>3</v>
          </cell>
        </row>
        <row r="1093">
          <cell r="B1093" t="str">
            <v>F VW 01 35097</v>
          </cell>
          <cell r="C1093">
            <v>2</v>
          </cell>
          <cell r="D1093">
            <v>11330</v>
          </cell>
          <cell r="E1093">
            <v>68</v>
          </cell>
          <cell r="F1093" t="str">
            <v>D2a</v>
          </cell>
          <cell r="G1093">
            <v>23177</v>
          </cell>
          <cell r="H1093" t="str">
            <v>FORMTAP/</v>
          </cell>
          <cell r="I1093" t="str">
            <v>BR</v>
          </cell>
          <cell r="M1093">
            <v>0</v>
          </cell>
          <cell r="N1093" t="str">
            <v>BR</v>
          </cell>
          <cell r="O1093">
            <v>0</v>
          </cell>
          <cell r="P1093" t="str">
            <v>UITENHAGE</v>
          </cell>
          <cell r="Q1093">
            <v>3</v>
          </cell>
        </row>
        <row r="1094">
          <cell r="B1094" t="str">
            <v>F VW 01 35097</v>
          </cell>
          <cell r="C1094">
            <v>2</v>
          </cell>
          <cell r="D1094">
            <v>13030</v>
          </cell>
          <cell r="E1094">
            <v>11</v>
          </cell>
          <cell r="F1094" t="str">
            <v>D2a</v>
          </cell>
          <cell r="G1094">
            <v>196854</v>
          </cell>
          <cell r="H1094" t="str">
            <v>Findlay Ind. GmbH/Tomaszow PL</v>
          </cell>
          <cell r="I1094" t="str">
            <v>D</v>
          </cell>
          <cell r="J1094">
            <v>30.97</v>
          </cell>
          <cell r="K1094">
            <v>35.933</v>
          </cell>
          <cell r="M1094">
            <v>1640000</v>
          </cell>
          <cell r="N1094" t="str">
            <v>VW</v>
          </cell>
          <cell r="O1094">
            <v>0</v>
          </cell>
          <cell r="P1094" t="str">
            <v>WOLFSBURG</v>
          </cell>
          <cell r="Q1094">
            <v>3</v>
          </cell>
        </row>
        <row r="1095">
          <cell r="B1095" t="str">
            <v>F VW 01 35097</v>
          </cell>
          <cell r="C1095">
            <v>2</v>
          </cell>
          <cell r="D1095">
            <v>13030</v>
          </cell>
          <cell r="E1095">
            <v>28</v>
          </cell>
          <cell r="F1095" t="str">
            <v>D2a</v>
          </cell>
          <cell r="G1095">
            <v>27692</v>
          </cell>
          <cell r="H1095" t="str">
            <v>Findlay Ind. GmbH/Tomaszow PL</v>
          </cell>
          <cell r="I1095" t="str">
            <v>D</v>
          </cell>
          <cell r="J1095">
            <v>30.97</v>
          </cell>
          <cell r="K1095">
            <v>35.228000000000002</v>
          </cell>
          <cell r="M1095">
            <v>1640000</v>
          </cell>
          <cell r="N1095" t="str">
            <v>VW</v>
          </cell>
          <cell r="O1095">
            <v>0</v>
          </cell>
          <cell r="P1095" t="str">
            <v>MOSEL</v>
          </cell>
          <cell r="Q1095">
            <v>3</v>
          </cell>
        </row>
        <row r="1096">
          <cell r="B1096" t="str">
            <v>F VW 01 35097</v>
          </cell>
          <cell r="C1096">
            <v>2</v>
          </cell>
          <cell r="D1096">
            <v>13030</v>
          </cell>
          <cell r="E1096">
            <v>37</v>
          </cell>
          <cell r="F1096" t="str">
            <v>D2a</v>
          </cell>
          <cell r="G1096">
            <v>25164</v>
          </cell>
          <cell r="H1096" t="str">
            <v>Findlay Ind. GmbH/Tomaszow PL</v>
          </cell>
          <cell r="I1096" t="str">
            <v>D</v>
          </cell>
          <cell r="J1096">
            <v>30.97</v>
          </cell>
          <cell r="K1096">
            <v>34.979999999999997</v>
          </cell>
          <cell r="M1096">
            <v>1640000</v>
          </cell>
          <cell r="N1096" t="str">
            <v>VW</v>
          </cell>
          <cell r="O1096">
            <v>0</v>
          </cell>
          <cell r="P1096" t="str">
            <v>BRATISLAVA</v>
          </cell>
          <cell r="Q1096">
            <v>3</v>
          </cell>
        </row>
        <row r="1097">
          <cell r="B1097" t="str">
            <v>F VW 01 35097</v>
          </cell>
          <cell r="C1097">
            <v>2</v>
          </cell>
          <cell r="D1097">
            <v>13030</v>
          </cell>
          <cell r="E1097">
            <v>46</v>
          </cell>
          <cell r="F1097" t="str">
            <v>D2a</v>
          </cell>
          <cell r="G1097">
            <v>95778</v>
          </cell>
          <cell r="H1097" t="str">
            <v>Findlay Ind. GmbH/Tomaszow PL</v>
          </cell>
          <cell r="I1097" t="str">
            <v>D</v>
          </cell>
          <cell r="J1097">
            <v>30.97</v>
          </cell>
          <cell r="K1097">
            <v>38.462000000000003</v>
          </cell>
          <cell r="M1097">
            <v>1640000</v>
          </cell>
          <cell r="N1097" t="str">
            <v>VW</v>
          </cell>
          <cell r="O1097">
            <v>0</v>
          </cell>
          <cell r="P1097" t="str">
            <v>VW BRUXELLES BRUESS</v>
          </cell>
          <cell r="Q1097">
            <v>3</v>
          </cell>
        </row>
        <row r="1098">
          <cell r="B1098" t="str">
            <v>F VW 01 35097</v>
          </cell>
          <cell r="C1098">
            <v>2</v>
          </cell>
          <cell r="D1098">
            <v>13030</v>
          </cell>
          <cell r="E1098">
            <v>68</v>
          </cell>
          <cell r="F1098" t="str">
            <v>D2a</v>
          </cell>
          <cell r="G1098">
            <v>23177</v>
          </cell>
          <cell r="H1098" t="str">
            <v>Findlay Ind. GmbH/Tomaszow PL</v>
          </cell>
          <cell r="I1098" t="str">
            <v>D</v>
          </cell>
          <cell r="J1098">
            <v>30.97</v>
          </cell>
          <cell r="K1098">
            <v>35.933</v>
          </cell>
          <cell r="M1098">
            <v>1640000</v>
          </cell>
          <cell r="N1098" t="str">
            <v>VW</v>
          </cell>
          <cell r="O1098">
            <v>0</v>
          </cell>
          <cell r="P1098" t="str">
            <v>UITENHAGE</v>
          </cell>
          <cell r="Q1098">
            <v>3</v>
          </cell>
        </row>
        <row r="1099">
          <cell r="B1099" t="str">
            <v>F VW 01 35097</v>
          </cell>
          <cell r="C1099">
            <v>2</v>
          </cell>
          <cell r="D1099">
            <v>19964</v>
          </cell>
          <cell r="E1099">
            <v>11</v>
          </cell>
          <cell r="F1099" t="str">
            <v>D2a</v>
          </cell>
          <cell r="G1099">
            <v>196854</v>
          </cell>
          <cell r="H1099" t="str">
            <v>Martur Entegre Sünger ve Koltuk Tesisleri Sanayi Tic A.S./</v>
          </cell>
          <cell r="I1099" t="str">
            <v>TR</v>
          </cell>
          <cell r="M1099">
            <v>0</v>
          </cell>
          <cell r="N1099" t="str">
            <v>TR</v>
          </cell>
          <cell r="O1099">
            <v>0</v>
          </cell>
          <cell r="P1099" t="str">
            <v>WOLFSBURG</v>
          </cell>
          <cell r="Q1099">
            <v>3</v>
          </cell>
        </row>
        <row r="1100">
          <cell r="B1100" t="str">
            <v>F VW 01 35097</v>
          </cell>
          <cell r="C1100">
            <v>2</v>
          </cell>
          <cell r="D1100">
            <v>19964</v>
          </cell>
          <cell r="E1100">
            <v>28</v>
          </cell>
          <cell r="F1100" t="str">
            <v>D2a</v>
          </cell>
          <cell r="G1100">
            <v>27692</v>
          </cell>
          <cell r="H1100" t="str">
            <v>Martur Entegre Sünger ve Koltuk Tesisleri Sanayi Tic A.S./</v>
          </cell>
          <cell r="I1100" t="str">
            <v>TR</v>
          </cell>
          <cell r="M1100">
            <v>0</v>
          </cell>
          <cell r="N1100" t="str">
            <v>TR</v>
          </cell>
          <cell r="O1100">
            <v>0</v>
          </cell>
          <cell r="P1100" t="str">
            <v>MOSEL</v>
          </cell>
          <cell r="Q1100">
            <v>3</v>
          </cell>
        </row>
        <row r="1101">
          <cell r="B1101" t="str">
            <v>F VW 01 35097</v>
          </cell>
          <cell r="C1101">
            <v>2</v>
          </cell>
          <cell r="D1101">
            <v>19964</v>
          </cell>
          <cell r="E1101">
            <v>37</v>
          </cell>
          <cell r="F1101" t="str">
            <v>D2a</v>
          </cell>
          <cell r="G1101">
            <v>25164</v>
          </cell>
          <cell r="H1101" t="str">
            <v>Martur Entegre Sünger ve Koltuk Tesisleri Sanayi Tic A.S./</v>
          </cell>
          <cell r="I1101" t="str">
            <v>TR</v>
          </cell>
          <cell r="M1101">
            <v>0</v>
          </cell>
          <cell r="N1101" t="str">
            <v>TR</v>
          </cell>
          <cell r="O1101">
            <v>0</v>
          </cell>
          <cell r="P1101" t="str">
            <v>BRATISLAVA</v>
          </cell>
          <cell r="Q1101">
            <v>3</v>
          </cell>
        </row>
        <row r="1102">
          <cell r="B1102" t="str">
            <v>F VW 01 35097</v>
          </cell>
          <cell r="C1102">
            <v>2</v>
          </cell>
          <cell r="D1102">
            <v>19964</v>
          </cell>
          <cell r="E1102">
            <v>46</v>
          </cell>
          <cell r="F1102" t="str">
            <v>D2a</v>
          </cell>
          <cell r="G1102">
            <v>95778</v>
          </cell>
          <cell r="H1102" t="str">
            <v>Martur Entegre Sünger ve Koltuk Tesisleri Sanayi Tic A.S./</v>
          </cell>
          <cell r="I1102" t="str">
            <v>TR</v>
          </cell>
          <cell r="M1102">
            <v>0</v>
          </cell>
          <cell r="N1102" t="str">
            <v>TR</v>
          </cell>
          <cell r="O1102">
            <v>0</v>
          </cell>
          <cell r="P1102" t="str">
            <v>VW BRUXELLES BRUESS</v>
          </cell>
          <cell r="Q1102">
            <v>3</v>
          </cell>
        </row>
        <row r="1103">
          <cell r="B1103" t="str">
            <v>F VW 01 35097</v>
          </cell>
          <cell r="C1103">
            <v>2</v>
          </cell>
          <cell r="D1103">
            <v>19964</v>
          </cell>
          <cell r="E1103">
            <v>68</v>
          </cell>
          <cell r="F1103" t="str">
            <v>D2a</v>
          </cell>
          <cell r="G1103">
            <v>23177</v>
          </cell>
          <cell r="H1103" t="str">
            <v>Martur Entegre Sünger ve Koltuk Tesisleri Sanayi Tic A.S./</v>
          </cell>
          <cell r="I1103" t="str">
            <v>TR</v>
          </cell>
          <cell r="M1103">
            <v>0</v>
          </cell>
          <cell r="N1103" t="str">
            <v>TR</v>
          </cell>
          <cell r="O1103">
            <v>0</v>
          </cell>
          <cell r="P1103" t="str">
            <v>UITENHAGE</v>
          </cell>
          <cell r="Q1103">
            <v>3</v>
          </cell>
        </row>
        <row r="1104">
          <cell r="B1104" t="str">
            <v>F VW 01 35097</v>
          </cell>
          <cell r="C1104">
            <v>2</v>
          </cell>
          <cell r="D1104">
            <v>20328</v>
          </cell>
          <cell r="E1104">
            <v>11</v>
          </cell>
          <cell r="F1104" t="str">
            <v>D2a</v>
          </cell>
          <cell r="G1104">
            <v>196854</v>
          </cell>
          <cell r="H1104" t="str">
            <v>GRUPO ANTOLIN DEUTSCHLAND GMBH/GA Bohemia</v>
          </cell>
          <cell r="I1104" t="str">
            <v>D</v>
          </cell>
          <cell r="J1104">
            <v>37.979999999999997</v>
          </cell>
          <cell r="K1104">
            <v>41.005000000000003</v>
          </cell>
          <cell r="M1104">
            <v>400250</v>
          </cell>
          <cell r="N1104" t="str">
            <v>VW</v>
          </cell>
          <cell r="O1104">
            <v>0</v>
          </cell>
          <cell r="P1104" t="str">
            <v>WOLFSBURG</v>
          </cell>
          <cell r="Q1104">
            <v>3</v>
          </cell>
        </row>
        <row r="1105">
          <cell r="B1105" t="str">
            <v>F VW 01 35097</v>
          </cell>
          <cell r="C1105">
            <v>2</v>
          </cell>
          <cell r="D1105">
            <v>20328</v>
          </cell>
          <cell r="E1105">
            <v>28</v>
          </cell>
          <cell r="F1105" t="str">
            <v>D2a</v>
          </cell>
          <cell r="G1105">
            <v>27692</v>
          </cell>
          <cell r="H1105" t="str">
            <v>GRUPO ANTOLIN DEUTSCHLAND GMBH/GA Bohemia</v>
          </cell>
          <cell r="I1105" t="str">
            <v>D</v>
          </cell>
          <cell r="J1105">
            <v>37.979999999999997</v>
          </cell>
          <cell r="K1105">
            <v>40.369999999999997</v>
          </cell>
          <cell r="M1105">
            <v>400250</v>
          </cell>
          <cell r="N1105" t="str">
            <v>VW</v>
          </cell>
          <cell r="O1105">
            <v>0</v>
          </cell>
          <cell r="P1105" t="str">
            <v>MOSEL</v>
          </cell>
          <cell r="Q1105">
            <v>3</v>
          </cell>
        </row>
        <row r="1106">
          <cell r="B1106" t="str">
            <v>F VW 01 35097</v>
          </cell>
          <cell r="C1106">
            <v>2</v>
          </cell>
          <cell r="D1106">
            <v>20328</v>
          </cell>
          <cell r="E1106">
            <v>37</v>
          </cell>
          <cell r="F1106" t="str">
            <v>D2a</v>
          </cell>
          <cell r="G1106">
            <v>25164</v>
          </cell>
          <cell r="H1106" t="str">
            <v>GRUPO ANTOLIN DEUTSCHLAND GMBH/GA Bohemia</v>
          </cell>
          <cell r="I1106" t="str">
            <v>D</v>
          </cell>
          <cell r="J1106">
            <v>37.979999999999997</v>
          </cell>
          <cell r="K1106">
            <v>40.875999999999998</v>
          </cell>
          <cell r="M1106">
            <v>400250</v>
          </cell>
          <cell r="N1106" t="str">
            <v>VW</v>
          </cell>
          <cell r="O1106">
            <v>0</v>
          </cell>
          <cell r="P1106" t="str">
            <v>BRATISLAVA</v>
          </cell>
          <cell r="Q1106">
            <v>3</v>
          </cell>
        </row>
        <row r="1107">
          <cell r="B1107" t="str">
            <v>F VW 01 35097</v>
          </cell>
          <cell r="C1107">
            <v>2</v>
          </cell>
          <cell r="D1107">
            <v>20328</v>
          </cell>
          <cell r="E1107">
            <v>46</v>
          </cell>
          <cell r="F1107" t="str">
            <v>D2a</v>
          </cell>
          <cell r="G1107">
            <v>95778</v>
          </cell>
          <cell r="H1107" t="str">
            <v>GRUPO ANTOLIN DEUTSCHLAND GMBH/GA Bohemia</v>
          </cell>
          <cell r="I1107" t="str">
            <v>D</v>
          </cell>
          <cell r="J1107">
            <v>37.979999999999997</v>
          </cell>
          <cell r="K1107">
            <v>42.4</v>
          </cell>
          <cell r="M1107">
            <v>400250</v>
          </cell>
          <cell r="N1107" t="str">
            <v>VW</v>
          </cell>
          <cell r="O1107">
            <v>0</v>
          </cell>
          <cell r="P1107" t="str">
            <v>VW BRUXELLES BRUESS</v>
          </cell>
          <cell r="Q1107">
            <v>3</v>
          </cell>
        </row>
        <row r="1108">
          <cell r="B1108" t="str">
            <v>F VW 01 35097</v>
          </cell>
          <cell r="C1108">
            <v>2</v>
          </cell>
          <cell r="D1108">
            <v>20328</v>
          </cell>
          <cell r="E1108">
            <v>68</v>
          </cell>
          <cell r="F1108" t="str">
            <v>D2a</v>
          </cell>
          <cell r="G1108">
            <v>23177</v>
          </cell>
          <cell r="H1108" t="str">
            <v>GRUPO ANTOLIN DEUTSCHLAND GMBH/GA Bohemia</v>
          </cell>
          <cell r="I1108" t="str">
            <v>D</v>
          </cell>
          <cell r="J1108">
            <v>37.979999999999997</v>
          </cell>
          <cell r="K1108">
            <v>41.005000000000003</v>
          </cell>
          <cell r="M1108">
            <v>400250</v>
          </cell>
          <cell r="N1108" t="str">
            <v>VW</v>
          </cell>
          <cell r="O1108">
            <v>0</v>
          </cell>
          <cell r="P1108" t="str">
            <v>UITENHAGE</v>
          </cell>
          <cell r="Q1108">
            <v>3</v>
          </cell>
        </row>
        <row r="1109">
          <cell r="B1109" t="str">
            <v>F VW 01 35097</v>
          </cell>
          <cell r="C1109">
            <v>2</v>
          </cell>
          <cell r="D1109">
            <v>23586</v>
          </cell>
          <cell r="E1109">
            <v>11</v>
          </cell>
          <cell r="F1109" t="str">
            <v>D2a</v>
          </cell>
          <cell r="G1109">
            <v>196854</v>
          </cell>
          <cell r="H1109" t="str">
            <v>VW Wolfsburg/</v>
          </cell>
          <cell r="I1109" t="str">
            <v>D</v>
          </cell>
          <cell r="M1109">
            <v>0</v>
          </cell>
          <cell r="N1109" t="str">
            <v>HA</v>
          </cell>
          <cell r="O1109">
            <v>0</v>
          </cell>
          <cell r="P1109" t="str">
            <v>WOLFSBURG</v>
          </cell>
          <cell r="Q1109">
            <v>3</v>
          </cell>
        </row>
        <row r="1110">
          <cell r="B1110" t="str">
            <v>F VW 01 35097</v>
          </cell>
          <cell r="C1110">
            <v>2</v>
          </cell>
          <cell r="D1110">
            <v>23586</v>
          </cell>
          <cell r="E1110">
            <v>28</v>
          </cell>
          <cell r="F1110" t="str">
            <v>D2a</v>
          </cell>
          <cell r="G1110">
            <v>27692</v>
          </cell>
          <cell r="H1110" t="str">
            <v>VW Wolfsburg/</v>
          </cell>
          <cell r="I1110" t="str">
            <v>D</v>
          </cell>
          <cell r="M1110">
            <v>0</v>
          </cell>
          <cell r="N1110" t="str">
            <v>HA</v>
          </cell>
          <cell r="O1110">
            <v>0</v>
          </cell>
          <cell r="P1110" t="str">
            <v>MOSEL</v>
          </cell>
          <cell r="Q1110">
            <v>3</v>
          </cell>
        </row>
        <row r="1111">
          <cell r="B1111" t="str">
            <v>F VW 01 35097</v>
          </cell>
          <cell r="C1111">
            <v>2</v>
          </cell>
          <cell r="D1111">
            <v>23586</v>
          </cell>
          <cell r="E1111">
            <v>37</v>
          </cell>
          <cell r="F1111" t="str">
            <v>D2a</v>
          </cell>
          <cell r="G1111">
            <v>25164</v>
          </cell>
          <cell r="H1111" t="str">
            <v>VW Wolfsburg/</v>
          </cell>
          <cell r="I1111" t="str">
            <v>D</v>
          </cell>
          <cell r="M1111">
            <v>0</v>
          </cell>
          <cell r="N1111" t="str">
            <v>HA</v>
          </cell>
          <cell r="O1111">
            <v>0</v>
          </cell>
          <cell r="P1111" t="str">
            <v>BRATISLAVA</v>
          </cell>
          <cell r="Q1111">
            <v>3</v>
          </cell>
        </row>
        <row r="1112">
          <cell r="B1112" t="str">
            <v>F VW 01 35097</v>
          </cell>
          <cell r="C1112">
            <v>2</v>
          </cell>
          <cell r="D1112">
            <v>23586</v>
          </cell>
          <cell r="E1112">
            <v>46</v>
          </cell>
          <cell r="F1112" t="str">
            <v>D2a</v>
          </cell>
          <cell r="G1112">
            <v>95778</v>
          </cell>
          <cell r="H1112" t="str">
            <v>VW Wolfsburg/</v>
          </cell>
          <cell r="I1112" t="str">
            <v>D</v>
          </cell>
          <cell r="M1112">
            <v>0</v>
          </cell>
          <cell r="N1112" t="str">
            <v>HA</v>
          </cell>
          <cell r="O1112">
            <v>0</v>
          </cell>
          <cell r="P1112" t="str">
            <v>VW BRUXELLES BRUESS</v>
          </cell>
          <cell r="Q1112">
            <v>3</v>
          </cell>
        </row>
        <row r="1113">
          <cell r="B1113" t="str">
            <v>F VW 01 35097</v>
          </cell>
          <cell r="C1113">
            <v>2</v>
          </cell>
          <cell r="D1113">
            <v>23586</v>
          </cell>
          <cell r="E1113">
            <v>68</v>
          </cell>
          <cell r="F1113" t="str">
            <v>D2a</v>
          </cell>
          <cell r="G1113">
            <v>23177</v>
          </cell>
          <cell r="H1113" t="str">
            <v>VW Wolfsburg/</v>
          </cell>
          <cell r="I1113" t="str">
            <v>D</v>
          </cell>
          <cell r="M1113">
            <v>0</v>
          </cell>
          <cell r="N1113" t="str">
            <v>HA</v>
          </cell>
          <cell r="O1113">
            <v>0</v>
          </cell>
          <cell r="P1113" t="str">
            <v>UITENHAGE</v>
          </cell>
          <cell r="Q1113">
            <v>3</v>
          </cell>
        </row>
        <row r="1114">
          <cell r="B1114" t="str">
            <v>F VW 01 35097</v>
          </cell>
          <cell r="C1114">
            <v>2</v>
          </cell>
          <cell r="D1114">
            <v>24969</v>
          </cell>
          <cell r="E1114">
            <v>11</v>
          </cell>
          <cell r="F1114" t="str">
            <v>D2a</v>
          </cell>
          <cell r="G1114">
            <v>196854</v>
          </cell>
          <cell r="H1114" t="str">
            <v>Rieter Automotive North/</v>
          </cell>
          <cell r="I1114" t="str">
            <v>USA</v>
          </cell>
          <cell r="M1114">
            <v>0</v>
          </cell>
          <cell r="N1114" t="str">
            <v>US</v>
          </cell>
          <cell r="O1114">
            <v>0</v>
          </cell>
          <cell r="P1114" t="str">
            <v>WOLFSBURG</v>
          </cell>
          <cell r="Q1114">
            <v>3</v>
          </cell>
        </row>
        <row r="1115">
          <cell r="B1115" t="str">
            <v>F VW 01 35097</v>
          </cell>
          <cell r="C1115">
            <v>2</v>
          </cell>
          <cell r="D1115">
            <v>24969</v>
          </cell>
          <cell r="E1115">
            <v>28</v>
          </cell>
          <cell r="F1115" t="str">
            <v>D2a</v>
          </cell>
          <cell r="G1115">
            <v>27692</v>
          </cell>
          <cell r="H1115" t="str">
            <v>Rieter Automotive North/</v>
          </cell>
          <cell r="I1115" t="str">
            <v>USA</v>
          </cell>
          <cell r="M1115">
            <v>0</v>
          </cell>
          <cell r="N1115" t="str">
            <v>US</v>
          </cell>
          <cell r="O1115">
            <v>0</v>
          </cell>
          <cell r="P1115" t="str">
            <v>MOSEL</v>
          </cell>
          <cell r="Q1115">
            <v>3</v>
          </cell>
        </row>
        <row r="1116">
          <cell r="B1116" t="str">
            <v>F VW 01 35097</v>
          </cell>
          <cell r="C1116">
            <v>2</v>
          </cell>
          <cell r="D1116">
            <v>24969</v>
          </cell>
          <cell r="E1116">
            <v>37</v>
          </cell>
          <cell r="F1116" t="str">
            <v>D2a</v>
          </cell>
          <cell r="G1116">
            <v>25164</v>
          </cell>
          <cell r="H1116" t="str">
            <v>Rieter Automotive North/</v>
          </cell>
          <cell r="I1116" t="str">
            <v>USA</v>
          </cell>
          <cell r="M1116">
            <v>0</v>
          </cell>
          <cell r="N1116" t="str">
            <v>US</v>
          </cell>
          <cell r="O1116">
            <v>0</v>
          </cell>
          <cell r="P1116" t="str">
            <v>BRATISLAVA</v>
          </cell>
          <cell r="Q1116">
            <v>3</v>
          </cell>
        </row>
        <row r="1117">
          <cell r="B1117" t="str">
            <v>F VW 01 35097</v>
          </cell>
          <cell r="C1117">
            <v>2</v>
          </cell>
          <cell r="D1117">
            <v>24969</v>
          </cell>
          <cell r="E1117">
            <v>46</v>
          </cell>
          <cell r="F1117" t="str">
            <v>D2a</v>
          </cell>
          <cell r="G1117">
            <v>95778</v>
          </cell>
          <cell r="H1117" t="str">
            <v>Rieter Automotive North/</v>
          </cell>
          <cell r="I1117" t="str">
            <v>USA</v>
          </cell>
          <cell r="M1117">
            <v>0</v>
          </cell>
          <cell r="N1117" t="str">
            <v>US</v>
          </cell>
          <cell r="O1117">
            <v>0</v>
          </cell>
          <cell r="P1117" t="str">
            <v>VW BRUXELLES BRUESS</v>
          </cell>
          <cell r="Q1117">
            <v>3</v>
          </cell>
        </row>
        <row r="1118">
          <cell r="B1118" t="str">
            <v>F VW 01 35097</v>
          </cell>
          <cell r="C1118">
            <v>2</v>
          </cell>
          <cell r="D1118">
            <v>24969</v>
          </cell>
          <cell r="E1118">
            <v>68</v>
          </cell>
          <cell r="F1118" t="str">
            <v>D2a</v>
          </cell>
          <cell r="G1118">
            <v>23177</v>
          </cell>
          <cell r="H1118" t="str">
            <v>Rieter Automotive North/</v>
          </cell>
          <cell r="I1118" t="str">
            <v>USA</v>
          </cell>
          <cell r="M1118">
            <v>0</v>
          </cell>
          <cell r="N1118" t="str">
            <v>US</v>
          </cell>
          <cell r="O1118">
            <v>0</v>
          </cell>
          <cell r="P1118" t="str">
            <v>UITENHAGE</v>
          </cell>
          <cell r="Q1118">
            <v>3</v>
          </cell>
        </row>
        <row r="1119">
          <cell r="B1119" t="str">
            <v>F VW 01 35097</v>
          </cell>
          <cell r="C1119">
            <v>2</v>
          </cell>
          <cell r="D1119">
            <v>27909</v>
          </cell>
          <cell r="E1119">
            <v>11</v>
          </cell>
          <cell r="F1119" t="str">
            <v>D2a</v>
          </cell>
          <cell r="G1119">
            <v>196854</v>
          </cell>
          <cell r="H1119" t="str">
            <v>Textron Automotive Company/</v>
          </cell>
          <cell r="I1119" t="str">
            <v>USA</v>
          </cell>
          <cell r="M1119">
            <v>0</v>
          </cell>
          <cell r="N1119" t="str">
            <v>US</v>
          </cell>
          <cell r="O1119">
            <v>0</v>
          </cell>
          <cell r="P1119" t="str">
            <v>WOLFSBURG</v>
          </cell>
          <cell r="Q1119">
            <v>3</v>
          </cell>
        </row>
        <row r="1120">
          <cell r="B1120" t="str">
            <v>F VW 01 35097</v>
          </cell>
          <cell r="C1120">
            <v>2</v>
          </cell>
          <cell r="D1120">
            <v>27909</v>
          </cell>
          <cell r="E1120">
            <v>28</v>
          </cell>
          <cell r="F1120" t="str">
            <v>D2a</v>
          </cell>
          <cell r="G1120">
            <v>27692</v>
          </cell>
          <cell r="H1120" t="str">
            <v>Textron Automotive Company/</v>
          </cell>
          <cell r="I1120" t="str">
            <v>USA</v>
          </cell>
          <cell r="M1120">
            <v>0</v>
          </cell>
          <cell r="N1120" t="str">
            <v>US</v>
          </cell>
          <cell r="O1120">
            <v>0</v>
          </cell>
          <cell r="P1120" t="str">
            <v>MOSEL</v>
          </cell>
          <cell r="Q1120">
            <v>3</v>
          </cell>
        </row>
        <row r="1121">
          <cell r="B1121" t="str">
            <v>F VW 01 35097</v>
          </cell>
          <cell r="C1121">
            <v>2</v>
          </cell>
          <cell r="D1121">
            <v>27909</v>
          </cell>
          <cell r="E1121">
            <v>37</v>
          </cell>
          <cell r="F1121" t="str">
            <v>D2a</v>
          </cell>
          <cell r="G1121">
            <v>25164</v>
          </cell>
          <cell r="H1121" t="str">
            <v>Textron Automotive Company/</v>
          </cell>
          <cell r="I1121" t="str">
            <v>USA</v>
          </cell>
          <cell r="M1121">
            <v>0</v>
          </cell>
          <cell r="N1121" t="str">
            <v>US</v>
          </cell>
          <cell r="O1121">
            <v>0</v>
          </cell>
          <cell r="P1121" t="str">
            <v>BRATISLAVA</v>
          </cell>
          <cell r="Q1121">
            <v>3</v>
          </cell>
        </row>
        <row r="1122">
          <cell r="B1122" t="str">
            <v>F VW 01 35097</v>
          </cell>
          <cell r="C1122">
            <v>2</v>
          </cell>
          <cell r="D1122">
            <v>27909</v>
          </cell>
          <cell r="E1122">
            <v>46</v>
          </cell>
          <cell r="F1122" t="str">
            <v>D2a</v>
          </cell>
          <cell r="G1122">
            <v>95778</v>
          </cell>
          <cell r="H1122" t="str">
            <v>Textron Automotive Company/</v>
          </cell>
          <cell r="I1122" t="str">
            <v>USA</v>
          </cell>
          <cell r="M1122">
            <v>0</v>
          </cell>
          <cell r="N1122" t="str">
            <v>US</v>
          </cell>
          <cell r="O1122">
            <v>0</v>
          </cell>
          <cell r="P1122" t="str">
            <v>VW BRUXELLES BRUESS</v>
          </cell>
          <cell r="Q1122">
            <v>3</v>
          </cell>
        </row>
        <row r="1123">
          <cell r="B1123" t="str">
            <v>F VW 01 35097</v>
          </cell>
          <cell r="C1123">
            <v>2</v>
          </cell>
          <cell r="D1123">
            <v>27909</v>
          </cell>
          <cell r="E1123">
            <v>68</v>
          </cell>
          <cell r="F1123" t="str">
            <v>D2a</v>
          </cell>
          <cell r="G1123">
            <v>23177</v>
          </cell>
          <cell r="H1123" t="str">
            <v>Textron Automotive Company/</v>
          </cell>
          <cell r="I1123" t="str">
            <v>USA</v>
          </cell>
          <cell r="M1123">
            <v>0</v>
          </cell>
          <cell r="N1123" t="str">
            <v>US</v>
          </cell>
          <cell r="O1123">
            <v>0</v>
          </cell>
          <cell r="P1123" t="str">
            <v>UITENHAGE</v>
          </cell>
          <cell r="Q1123">
            <v>3</v>
          </cell>
        </row>
        <row r="1124">
          <cell r="B1124" t="str">
            <v>F VW 01 35097</v>
          </cell>
          <cell r="C1124">
            <v>2</v>
          </cell>
          <cell r="D1124">
            <v>28671</v>
          </cell>
          <cell r="E1124">
            <v>11</v>
          </cell>
          <cell r="F1124" t="str">
            <v>D2a</v>
          </cell>
          <cell r="G1124">
            <v>196854</v>
          </cell>
          <cell r="H1124" t="str">
            <v>RIETER ELLO ARTEFATOS DE FIBRAS TEXTEIS LTDA/</v>
          </cell>
          <cell r="I1124" t="str">
            <v>BR</v>
          </cell>
          <cell r="M1124">
            <v>0</v>
          </cell>
          <cell r="N1124" t="str">
            <v>BR</v>
          </cell>
          <cell r="O1124">
            <v>0</v>
          </cell>
          <cell r="P1124" t="str">
            <v>WOLFSBURG</v>
          </cell>
          <cell r="Q1124">
            <v>3</v>
          </cell>
        </row>
        <row r="1125">
          <cell r="B1125" t="str">
            <v>F VW 01 35097</v>
          </cell>
          <cell r="C1125">
            <v>2</v>
          </cell>
          <cell r="D1125">
            <v>28671</v>
          </cell>
          <cell r="E1125">
            <v>28</v>
          </cell>
          <cell r="F1125" t="str">
            <v>D2a</v>
          </cell>
          <cell r="G1125">
            <v>27692</v>
          </cell>
          <cell r="H1125" t="str">
            <v>RIETER ELLO ARTEFATOS DE FIBRAS TEXTEIS LTDA/</v>
          </cell>
          <cell r="I1125" t="str">
            <v>BR</v>
          </cell>
          <cell r="M1125">
            <v>0</v>
          </cell>
          <cell r="N1125" t="str">
            <v>BR</v>
          </cell>
          <cell r="O1125">
            <v>0</v>
          </cell>
          <cell r="P1125" t="str">
            <v>MOSEL</v>
          </cell>
          <cell r="Q1125">
            <v>3</v>
          </cell>
        </row>
        <row r="1126">
          <cell r="B1126" t="str">
            <v>F VW 01 35097</v>
          </cell>
          <cell r="C1126">
            <v>2</v>
          </cell>
          <cell r="D1126">
            <v>28671</v>
          </cell>
          <cell r="E1126">
            <v>37</v>
          </cell>
          <cell r="F1126" t="str">
            <v>D2a</v>
          </cell>
          <cell r="G1126">
            <v>25164</v>
          </cell>
          <cell r="H1126" t="str">
            <v>RIETER ELLO ARTEFATOS DE FIBRAS TEXTEIS LTDA/</v>
          </cell>
          <cell r="I1126" t="str">
            <v>BR</v>
          </cell>
          <cell r="M1126">
            <v>0</v>
          </cell>
          <cell r="N1126" t="str">
            <v>BR</v>
          </cell>
          <cell r="O1126">
            <v>0</v>
          </cell>
          <cell r="P1126" t="str">
            <v>BRATISLAVA</v>
          </cell>
          <cell r="Q1126">
            <v>3</v>
          </cell>
        </row>
        <row r="1127">
          <cell r="B1127" t="str">
            <v>F VW 01 35097</v>
          </cell>
          <cell r="C1127">
            <v>2</v>
          </cell>
          <cell r="D1127">
            <v>28671</v>
          </cell>
          <cell r="E1127">
            <v>46</v>
          </cell>
          <cell r="F1127" t="str">
            <v>D2a</v>
          </cell>
          <cell r="G1127">
            <v>95778</v>
          </cell>
          <cell r="H1127" t="str">
            <v>RIETER ELLO ARTEFATOS DE FIBRAS TEXTEIS LTDA/</v>
          </cell>
          <cell r="I1127" t="str">
            <v>BR</v>
          </cell>
          <cell r="M1127">
            <v>0</v>
          </cell>
          <cell r="N1127" t="str">
            <v>BR</v>
          </cell>
          <cell r="O1127">
            <v>0</v>
          </cell>
          <cell r="P1127" t="str">
            <v>VW BRUXELLES BRUESS</v>
          </cell>
          <cell r="Q1127">
            <v>3</v>
          </cell>
        </row>
        <row r="1128">
          <cell r="B1128" t="str">
            <v>F VW 01 35097</v>
          </cell>
          <cell r="C1128">
            <v>2</v>
          </cell>
          <cell r="D1128">
            <v>28671</v>
          </cell>
          <cell r="E1128">
            <v>68</v>
          </cell>
          <cell r="F1128" t="str">
            <v>D2a</v>
          </cell>
          <cell r="G1128">
            <v>23177</v>
          </cell>
          <cell r="H1128" t="str">
            <v>RIETER ELLO ARTEFATOS DE FIBRAS TEXTEIS LTDA/</v>
          </cell>
          <cell r="I1128" t="str">
            <v>BR</v>
          </cell>
          <cell r="M1128">
            <v>0</v>
          </cell>
          <cell r="N1128" t="str">
            <v>BR</v>
          </cell>
          <cell r="O1128">
            <v>0</v>
          </cell>
          <cell r="P1128" t="str">
            <v>UITENHAGE</v>
          </cell>
          <cell r="Q1128">
            <v>3</v>
          </cell>
        </row>
        <row r="1129">
          <cell r="B1129" t="str">
            <v>F VW 01 35097</v>
          </cell>
          <cell r="C1129">
            <v>2</v>
          </cell>
          <cell r="D1129">
            <v>29344</v>
          </cell>
          <cell r="E1129">
            <v>11</v>
          </cell>
          <cell r="F1129" t="str">
            <v>D2a</v>
          </cell>
          <cell r="G1129">
            <v>196854</v>
          </cell>
          <cell r="H1129" t="str">
            <v>Johnson Controls Headliner GmbH/</v>
          </cell>
          <cell r="I1129" t="str">
            <v>D</v>
          </cell>
          <cell r="J1129">
            <v>37.6</v>
          </cell>
          <cell r="K1129">
            <v>40.67</v>
          </cell>
          <cell r="M1129">
            <v>375000</v>
          </cell>
          <cell r="N1129" t="str">
            <v>VW</v>
          </cell>
          <cell r="O1129">
            <v>0</v>
          </cell>
          <cell r="P1129" t="str">
            <v>WOLFSBURG</v>
          </cell>
          <cell r="Q1129">
            <v>3</v>
          </cell>
        </row>
        <row r="1130">
          <cell r="B1130" t="str">
            <v>F VW 01 35097</v>
          </cell>
          <cell r="C1130">
            <v>2</v>
          </cell>
          <cell r="D1130">
            <v>29344</v>
          </cell>
          <cell r="E1130">
            <v>28</v>
          </cell>
          <cell r="F1130" t="str">
            <v>D2a</v>
          </cell>
          <cell r="G1130">
            <v>27692</v>
          </cell>
          <cell r="H1130" t="str">
            <v>Johnson Controls Headliner GmbH/</v>
          </cell>
          <cell r="I1130" t="str">
            <v>D</v>
          </cell>
          <cell r="J1130">
            <v>37.6</v>
          </cell>
          <cell r="K1130">
            <v>40.658000000000001</v>
          </cell>
          <cell r="M1130">
            <v>375000</v>
          </cell>
          <cell r="N1130" t="str">
            <v>VW</v>
          </cell>
          <cell r="O1130">
            <v>0</v>
          </cell>
          <cell r="P1130" t="str">
            <v>MOSEL</v>
          </cell>
          <cell r="Q1130">
            <v>3</v>
          </cell>
        </row>
        <row r="1131">
          <cell r="B1131" t="str">
            <v>F VW 01 35097</v>
          </cell>
          <cell r="C1131">
            <v>2</v>
          </cell>
          <cell r="D1131">
            <v>29344</v>
          </cell>
          <cell r="E1131">
            <v>37</v>
          </cell>
          <cell r="F1131" t="str">
            <v>D2a</v>
          </cell>
          <cell r="G1131">
            <v>25164</v>
          </cell>
          <cell r="H1131" t="str">
            <v>Johnson Controls Headliner GmbH/</v>
          </cell>
          <cell r="I1131" t="str">
            <v>D</v>
          </cell>
          <cell r="J1131">
            <v>37.6</v>
          </cell>
          <cell r="K1131">
            <v>42.125999999999998</v>
          </cell>
          <cell r="M1131">
            <v>375000</v>
          </cell>
          <cell r="N1131" t="str">
            <v>VW</v>
          </cell>
          <cell r="O1131">
            <v>0</v>
          </cell>
          <cell r="P1131" t="str">
            <v>BRATISLAVA</v>
          </cell>
          <cell r="Q1131">
            <v>3</v>
          </cell>
        </row>
        <row r="1132">
          <cell r="B1132" t="str">
            <v>F VW 01 35097</v>
          </cell>
          <cell r="C1132">
            <v>2</v>
          </cell>
          <cell r="D1132">
            <v>29344</v>
          </cell>
          <cell r="E1132">
            <v>46</v>
          </cell>
          <cell r="F1132" t="str">
            <v>D2a</v>
          </cell>
          <cell r="G1132">
            <v>95778</v>
          </cell>
          <cell r="H1132" t="str">
            <v>Johnson Controls Headliner GmbH/</v>
          </cell>
          <cell r="I1132" t="str">
            <v>D</v>
          </cell>
          <cell r="J1132">
            <v>37.6</v>
          </cell>
          <cell r="K1132">
            <v>39.982999999999997</v>
          </cell>
          <cell r="M1132">
            <v>375000</v>
          </cell>
          <cell r="N1132" t="str">
            <v>VW</v>
          </cell>
          <cell r="O1132">
            <v>0</v>
          </cell>
          <cell r="P1132" t="str">
            <v>VW BRUXELLES BRUESS</v>
          </cell>
          <cell r="Q1132">
            <v>3</v>
          </cell>
        </row>
        <row r="1133">
          <cell r="B1133" t="str">
            <v>F VW 01 35097</v>
          </cell>
          <cell r="C1133">
            <v>2</v>
          </cell>
          <cell r="D1133">
            <v>29344</v>
          </cell>
          <cell r="E1133">
            <v>68</v>
          </cell>
          <cell r="F1133" t="str">
            <v>D2a</v>
          </cell>
          <cell r="G1133">
            <v>23177</v>
          </cell>
          <cell r="H1133" t="str">
            <v>Johnson Controls Headliner GmbH/</v>
          </cell>
          <cell r="I1133" t="str">
            <v>D</v>
          </cell>
          <cell r="J1133">
            <v>37.6</v>
          </cell>
          <cell r="K1133">
            <v>40.67</v>
          </cell>
          <cell r="M1133">
            <v>375000</v>
          </cell>
          <cell r="N1133" t="str">
            <v>VW</v>
          </cell>
          <cell r="O1133">
            <v>0</v>
          </cell>
          <cell r="P1133" t="str">
            <v>UITENHAGE</v>
          </cell>
          <cell r="Q1133">
            <v>3</v>
          </cell>
        </row>
        <row r="1134">
          <cell r="B1134" t="str">
            <v>F VW 01 35097</v>
          </cell>
          <cell r="C1134">
            <v>2</v>
          </cell>
          <cell r="D1134">
            <v>43249</v>
          </cell>
          <cell r="E1134">
            <v>11</v>
          </cell>
          <cell r="F1134" t="str">
            <v>D2a</v>
          </cell>
          <cell r="G1134">
            <v>196854</v>
          </cell>
          <cell r="H1134" t="str">
            <v>Magna Systems, S.A./Germany</v>
          </cell>
          <cell r="I1134" t="str">
            <v>D</v>
          </cell>
          <cell r="J1134">
            <v>51.1</v>
          </cell>
          <cell r="K1134">
            <v>55.67</v>
          </cell>
          <cell r="M1134">
            <v>1520350</v>
          </cell>
          <cell r="N1134" t="str">
            <v>VW</v>
          </cell>
          <cell r="O1134">
            <v>0</v>
          </cell>
          <cell r="P1134" t="str">
            <v>WOLFSBURG</v>
          </cell>
          <cell r="Q1134">
            <v>3</v>
          </cell>
        </row>
        <row r="1135">
          <cell r="B1135" t="str">
            <v>F VW 01 35097</v>
          </cell>
          <cell r="C1135">
            <v>2</v>
          </cell>
          <cell r="D1135">
            <v>43249</v>
          </cell>
          <cell r="E1135">
            <v>28</v>
          </cell>
          <cell r="F1135" t="str">
            <v>D2a</v>
          </cell>
          <cell r="G1135">
            <v>27692</v>
          </cell>
          <cell r="H1135" t="str">
            <v>Magna Systems, S.A./Germany</v>
          </cell>
          <cell r="I1135" t="str">
            <v>D</v>
          </cell>
          <cell r="J1135">
            <v>51.1</v>
          </cell>
          <cell r="K1135">
            <v>55.67</v>
          </cell>
          <cell r="M1135">
            <v>1520350</v>
          </cell>
          <cell r="N1135" t="str">
            <v>VW</v>
          </cell>
          <cell r="O1135">
            <v>0</v>
          </cell>
          <cell r="P1135" t="str">
            <v>MOSEL</v>
          </cell>
          <cell r="Q1135">
            <v>3</v>
          </cell>
        </row>
        <row r="1136">
          <cell r="B1136" t="str">
            <v>F VW 01 35097</v>
          </cell>
          <cell r="C1136">
            <v>2</v>
          </cell>
          <cell r="D1136">
            <v>43249</v>
          </cell>
          <cell r="E1136">
            <v>37</v>
          </cell>
          <cell r="F1136" t="str">
            <v>D2a</v>
          </cell>
          <cell r="G1136">
            <v>25164</v>
          </cell>
          <cell r="H1136" t="str">
            <v>Magna Systems, S.A./Germany</v>
          </cell>
          <cell r="I1136" t="str">
            <v>D</v>
          </cell>
          <cell r="J1136">
            <v>51.1</v>
          </cell>
          <cell r="K1136">
            <v>64.12</v>
          </cell>
          <cell r="M1136">
            <v>1520350</v>
          </cell>
          <cell r="N1136" t="str">
            <v>VW</v>
          </cell>
          <cell r="O1136">
            <v>0</v>
          </cell>
          <cell r="P1136" t="str">
            <v>BRATISLAVA</v>
          </cell>
          <cell r="Q1136">
            <v>3</v>
          </cell>
        </row>
        <row r="1137">
          <cell r="B1137" t="str">
            <v>F VW 01 35097</v>
          </cell>
          <cell r="C1137">
            <v>2</v>
          </cell>
          <cell r="D1137">
            <v>43249</v>
          </cell>
          <cell r="E1137">
            <v>46</v>
          </cell>
          <cell r="F1137" t="str">
            <v>D2a</v>
          </cell>
          <cell r="G1137">
            <v>95778</v>
          </cell>
          <cell r="H1137" t="str">
            <v>Magna Systems, S.A./Germany</v>
          </cell>
          <cell r="I1137" t="str">
            <v>D</v>
          </cell>
          <cell r="J1137">
            <v>51.1</v>
          </cell>
          <cell r="K1137">
            <v>64.12</v>
          </cell>
          <cell r="M1137">
            <v>1520350</v>
          </cell>
          <cell r="N1137" t="str">
            <v>VW</v>
          </cell>
          <cell r="O1137">
            <v>0</v>
          </cell>
          <cell r="P1137" t="str">
            <v>VW BRUXELLES BRUESS</v>
          </cell>
          <cell r="Q1137">
            <v>3</v>
          </cell>
        </row>
        <row r="1138">
          <cell r="B1138" t="str">
            <v>F VW 01 35097</v>
          </cell>
          <cell r="C1138">
            <v>2</v>
          </cell>
          <cell r="D1138">
            <v>43249</v>
          </cell>
          <cell r="E1138">
            <v>68</v>
          </cell>
          <cell r="F1138" t="str">
            <v>D2a</v>
          </cell>
          <cell r="G1138">
            <v>23177</v>
          </cell>
          <cell r="H1138" t="str">
            <v>Magna Systems, S.A./Germany</v>
          </cell>
          <cell r="I1138" t="str">
            <v>D</v>
          </cell>
          <cell r="J1138">
            <v>51.1</v>
          </cell>
          <cell r="K1138">
            <v>64.12</v>
          </cell>
          <cell r="M1138">
            <v>1520350</v>
          </cell>
          <cell r="N1138" t="str">
            <v>VW</v>
          </cell>
          <cell r="O1138">
            <v>0</v>
          </cell>
          <cell r="P1138" t="str">
            <v>UITENHAGE</v>
          </cell>
          <cell r="Q1138">
            <v>3</v>
          </cell>
        </row>
        <row r="1139">
          <cell r="B1139" t="str">
            <v>F VW 01 35097</v>
          </cell>
          <cell r="C1139">
            <v>3</v>
          </cell>
          <cell r="D1139">
            <v>159</v>
          </cell>
          <cell r="E1139">
            <v>11</v>
          </cell>
          <cell r="F1139" t="str">
            <v>D2a</v>
          </cell>
          <cell r="G1139">
            <v>13734</v>
          </cell>
          <cell r="H1139" t="str">
            <v>MAGNA EMFISINT/</v>
          </cell>
          <cell r="I1139" t="str">
            <v>E</v>
          </cell>
          <cell r="M1139">
            <v>0</v>
          </cell>
          <cell r="N1139" t="str">
            <v>ST</v>
          </cell>
          <cell r="O1139">
            <v>0</v>
          </cell>
          <cell r="P1139" t="str">
            <v>WOLFSBURG</v>
          </cell>
          <cell r="Q1139">
            <v>3</v>
          </cell>
        </row>
        <row r="1140">
          <cell r="B1140" t="str">
            <v>F VW 01 35097</v>
          </cell>
          <cell r="C1140">
            <v>3</v>
          </cell>
          <cell r="D1140">
            <v>159</v>
          </cell>
          <cell r="E1140">
            <v>28</v>
          </cell>
          <cell r="F1140" t="str">
            <v>D2a</v>
          </cell>
          <cell r="G1140">
            <v>1932</v>
          </cell>
          <cell r="H1140" t="str">
            <v>MAGNA EMFISINT/</v>
          </cell>
          <cell r="I1140" t="str">
            <v>E</v>
          </cell>
          <cell r="M1140">
            <v>0</v>
          </cell>
          <cell r="N1140" t="str">
            <v>ST</v>
          </cell>
          <cell r="O1140">
            <v>0</v>
          </cell>
          <cell r="P1140" t="str">
            <v>MOSEL</v>
          </cell>
          <cell r="Q1140">
            <v>3</v>
          </cell>
        </row>
        <row r="1141">
          <cell r="B1141" t="str">
            <v>F VW 01 35097</v>
          </cell>
          <cell r="C1141">
            <v>3</v>
          </cell>
          <cell r="D1141">
            <v>159</v>
          </cell>
          <cell r="E1141">
            <v>37</v>
          </cell>
          <cell r="F1141" t="str">
            <v>D2a</v>
          </cell>
          <cell r="G1141">
            <v>1756</v>
          </cell>
          <cell r="H1141" t="str">
            <v>MAGNA EMFISINT/</v>
          </cell>
          <cell r="I1141" t="str">
            <v>E</v>
          </cell>
          <cell r="M1141">
            <v>0</v>
          </cell>
          <cell r="N1141" t="str">
            <v>ST</v>
          </cell>
          <cell r="O1141">
            <v>0</v>
          </cell>
          <cell r="P1141" t="str">
            <v>BRATISLAVA</v>
          </cell>
          <cell r="Q1141">
            <v>3</v>
          </cell>
        </row>
        <row r="1142">
          <cell r="B1142" t="str">
            <v>F VW 01 35097</v>
          </cell>
          <cell r="C1142">
            <v>3</v>
          </cell>
          <cell r="D1142">
            <v>159</v>
          </cell>
          <cell r="E1142">
            <v>46</v>
          </cell>
          <cell r="F1142" t="str">
            <v>D2a</v>
          </cell>
          <cell r="G1142">
            <v>6682</v>
          </cell>
          <cell r="H1142" t="str">
            <v>MAGNA EMFISINT/</v>
          </cell>
          <cell r="I1142" t="str">
            <v>E</v>
          </cell>
          <cell r="M1142">
            <v>0</v>
          </cell>
          <cell r="N1142" t="str">
            <v>ST</v>
          </cell>
          <cell r="O1142">
            <v>0</v>
          </cell>
          <cell r="P1142" t="str">
            <v>VW BRUXELLES BRUESS</v>
          </cell>
          <cell r="Q1142">
            <v>3</v>
          </cell>
        </row>
        <row r="1143">
          <cell r="B1143" t="str">
            <v>F VW 01 35097</v>
          </cell>
          <cell r="C1143">
            <v>3</v>
          </cell>
          <cell r="D1143">
            <v>159</v>
          </cell>
          <cell r="E1143">
            <v>68</v>
          </cell>
          <cell r="F1143" t="str">
            <v>D2a</v>
          </cell>
          <cell r="G1143">
            <v>1617</v>
          </cell>
          <cell r="H1143" t="str">
            <v>MAGNA EMFISINT/</v>
          </cell>
          <cell r="I1143" t="str">
            <v>E</v>
          </cell>
          <cell r="M1143">
            <v>0</v>
          </cell>
          <cell r="N1143" t="str">
            <v>ST</v>
          </cell>
          <cell r="O1143">
            <v>0</v>
          </cell>
          <cell r="P1143" t="str">
            <v>UITENHAGE</v>
          </cell>
          <cell r="Q1143">
            <v>3</v>
          </cell>
        </row>
        <row r="1144">
          <cell r="B1144" t="str">
            <v>F VW 01 35097</v>
          </cell>
          <cell r="C1144">
            <v>3</v>
          </cell>
          <cell r="D1144">
            <v>1462</v>
          </cell>
          <cell r="E1144">
            <v>11</v>
          </cell>
          <cell r="F1144" t="str">
            <v>D2a</v>
          </cell>
          <cell r="G1144">
            <v>13734</v>
          </cell>
          <cell r="H1144" t="str">
            <v>GRUPO ANTOLIN VOSGES/</v>
          </cell>
          <cell r="I1144" t="str">
            <v>F</v>
          </cell>
          <cell r="M1144">
            <v>0</v>
          </cell>
          <cell r="N1144" t="str">
            <v>BX</v>
          </cell>
          <cell r="O1144">
            <v>0</v>
          </cell>
          <cell r="P1144" t="str">
            <v>WOLFSBURG</v>
          </cell>
          <cell r="Q1144">
            <v>3</v>
          </cell>
        </row>
        <row r="1145">
          <cell r="B1145" t="str">
            <v>F VW 01 35097</v>
          </cell>
          <cell r="C1145">
            <v>3</v>
          </cell>
          <cell r="D1145">
            <v>1462</v>
          </cell>
          <cell r="E1145">
            <v>28</v>
          </cell>
          <cell r="F1145" t="str">
            <v>D2a</v>
          </cell>
          <cell r="G1145">
            <v>1932</v>
          </cell>
          <cell r="H1145" t="str">
            <v>GRUPO ANTOLIN VOSGES/</v>
          </cell>
          <cell r="I1145" t="str">
            <v>F</v>
          </cell>
          <cell r="M1145">
            <v>0</v>
          </cell>
          <cell r="N1145" t="str">
            <v>BX</v>
          </cell>
          <cell r="O1145">
            <v>0</v>
          </cell>
          <cell r="P1145" t="str">
            <v>MOSEL</v>
          </cell>
          <cell r="Q1145">
            <v>3</v>
          </cell>
        </row>
        <row r="1146">
          <cell r="B1146" t="str">
            <v>F VW 01 35097</v>
          </cell>
          <cell r="C1146">
            <v>3</v>
          </cell>
          <cell r="D1146">
            <v>1462</v>
          </cell>
          <cell r="E1146">
            <v>37</v>
          </cell>
          <cell r="F1146" t="str">
            <v>D2a</v>
          </cell>
          <cell r="G1146">
            <v>1756</v>
          </cell>
          <cell r="H1146" t="str">
            <v>GRUPO ANTOLIN VOSGES/</v>
          </cell>
          <cell r="I1146" t="str">
            <v>F</v>
          </cell>
          <cell r="M1146">
            <v>0</v>
          </cell>
          <cell r="N1146" t="str">
            <v>BX</v>
          </cell>
          <cell r="O1146">
            <v>0</v>
          </cell>
          <cell r="P1146" t="str">
            <v>BRATISLAVA</v>
          </cell>
          <cell r="Q1146">
            <v>3</v>
          </cell>
        </row>
        <row r="1147">
          <cell r="B1147" t="str">
            <v>F VW 01 35097</v>
          </cell>
          <cell r="C1147">
            <v>3</v>
          </cell>
          <cell r="D1147">
            <v>1462</v>
          </cell>
          <cell r="E1147">
            <v>46</v>
          </cell>
          <cell r="F1147" t="str">
            <v>D2a</v>
          </cell>
          <cell r="G1147">
            <v>6682</v>
          </cell>
          <cell r="H1147" t="str">
            <v>GRUPO ANTOLIN VOSGES/</v>
          </cell>
          <cell r="I1147" t="str">
            <v>F</v>
          </cell>
          <cell r="M1147">
            <v>0</v>
          </cell>
          <cell r="N1147" t="str">
            <v>BX</v>
          </cell>
          <cell r="O1147">
            <v>0</v>
          </cell>
          <cell r="P1147" t="str">
            <v>VW BRUXELLES BRUESS</v>
          </cell>
          <cell r="Q1147">
            <v>3</v>
          </cell>
        </row>
        <row r="1148">
          <cell r="B1148" t="str">
            <v>F VW 01 35097</v>
          </cell>
          <cell r="C1148">
            <v>3</v>
          </cell>
          <cell r="D1148">
            <v>1462</v>
          </cell>
          <cell r="E1148">
            <v>68</v>
          </cell>
          <cell r="F1148" t="str">
            <v>D2a</v>
          </cell>
          <cell r="G1148">
            <v>1617</v>
          </cell>
          <cell r="H1148" t="str">
            <v>GRUPO ANTOLIN VOSGES/</v>
          </cell>
          <cell r="I1148" t="str">
            <v>F</v>
          </cell>
          <cell r="M1148">
            <v>0</v>
          </cell>
          <cell r="N1148" t="str">
            <v>BX</v>
          </cell>
          <cell r="O1148">
            <v>0</v>
          </cell>
          <cell r="P1148" t="str">
            <v>UITENHAGE</v>
          </cell>
          <cell r="Q1148">
            <v>3</v>
          </cell>
        </row>
        <row r="1149">
          <cell r="B1149" t="str">
            <v>F VW 01 35097</v>
          </cell>
          <cell r="C1149">
            <v>3</v>
          </cell>
          <cell r="D1149">
            <v>2261</v>
          </cell>
          <cell r="E1149">
            <v>11</v>
          </cell>
          <cell r="F1149" t="str">
            <v>D2a</v>
          </cell>
          <cell r="G1149">
            <v>13734</v>
          </cell>
          <cell r="H1149" t="str">
            <v>Intier Automotive Eybl GmbH/</v>
          </cell>
          <cell r="I1149" t="str">
            <v>A</v>
          </cell>
          <cell r="M1149">
            <v>0</v>
          </cell>
          <cell r="N1149" t="str">
            <v>VW</v>
          </cell>
          <cell r="O1149">
            <v>0</v>
          </cell>
          <cell r="P1149" t="str">
            <v>WOLFSBURG</v>
          </cell>
          <cell r="Q1149">
            <v>3</v>
          </cell>
        </row>
        <row r="1150">
          <cell r="B1150" t="str">
            <v>F VW 01 35097</v>
          </cell>
          <cell r="C1150">
            <v>3</v>
          </cell>
          <cell r="D1150">
            <v>2261</v>
          </cell>
          <cell r="E1150">
            <v>28</v>
          </cell>
          <cell r="F1150" t="str">
            <v>D2a</v>
          </cell>
          <cell r="G1150">
            <v>1932</v>
          </cell>
          <cell r="H1150" t="str">
            <v>Intier Automotive Eybl GmbH/</v>
          </cell>
          <cell r="I1150" t="str">
            <v>A</v>
          </cell>
          <cell r="M1150">
            <v>0</v>
          </cell>
          <cell r="N1150" t="str">
            <v>VW</v>
          </cell>
          <cell r="O1150">
            <v>0</v>
          </cell>
          <cell r="P1150" t="str">
            <v>MOSEL</v>
          </cell>
          <cell r="Q1150">
            <v>3</v>
          </cell>
        </row>
        <row r="1151">
          <cell r="B1151" t="str">
            <v>F VW 01 35097</v>
          </cell>
          <cell r="C1151">
            <v>3</v>
          </cell>
          <cell r="D1151">
            <v>2261</v>
          </cell>
          <cell r="E1151">
            <v>37</v>
          </cell>
          <cell r="F1151" t="str">
            <v>D2a</v>
          </cell>
          <cell r="G1151">
            <v>1756</v>
          </cell>
          <cell r="H1151" t="str">
            <v>Intier Automotive Eybl GmbH/</v>
          </cell>
          <cell r="I1151" t="str">
            <v>A</v>
          </cell>
          <cell r="M1151">
            <v>0</v>
          </cell>
          <cell r="N1151" t="str">
            <v>VW</v>
          </cell>
          <cell r="O1151">
            <v>0</v>
          </cell>
          <cell r="P1151" t="str">
            <v>BRATISLAVA</v>
          </cell>
          <cell r="Q1151">
            <v>3</v>
          </cell>
        </row>
        <row r="1152">
          <cell r="B1152" t="str">
            <v>F VW 01 35097</v>
          </cell>
          <cell r="C1152">
            <v>3</v>
          </cell>
          <cell r="D1152">
            <v>2261</v>
          </cell>
          <cell r="E1152">
            <v>46</v>
          </cell>
          <cell r="F1152" t="str">
            <v>D2a</v>
          </cell>
          <cell r="G1152">
            <v>6682</v>
          </cell>
          <cell r="H1152" t="str">
            <v>Intier Automotive Eybl GmbH/</v>
          </cell>
          <cell r="I1152" t="str">
            <v>A</v>
          </cell>
          <cell r="M1152">
            <v>0</v>
          </cell>
          <cell r="N1152" t="str">
            <v>VW</v>
          </cell>
          <cell r="O1152">
            <v>0</v>
          </cell>
          <cell r="P1152" t="str">
            <v>VW BRUXELLES BRUESS</v>
          </cell>
          <cell r="Q1152">
            <v>3</v>
          </cell>
        </row>
        <row r="1153">
          <cell r="B1153" t="str">
            <v>F VW 01 35097</v>
          </cell>
          <cell r="C1153">
            <v>3</v>
          </cell>
          <cell r="D1153">
            <v>2261</v>
          </cell>
          <cell r="E1153">
            <v>68</v>
          </cell>
          <cell r="F1153" t="str">
            <v>D2a</v>
          </cell>
          <cell r="G1153">
            <v>1617</v>
          </cell>
          <cell r="H1153" t="str">
            <v>Intier Automotive Eybl GmbH/</v>
          </cell>
          <cell r="I1153" t="str">
            <v>A</v>
          </cell>
          <cell r="M1153">
            <v>0</v>
          </cell>
          <cell r="N1153" t="str">
            <v>VW</v>
          </cell>
          <cell r="O1153">
            <v>0</v>
          </cell>
          <cell r="P1153" t="str">
            <v>UITENHAGE</v>
          </cell>
          <cell r="Q1153">
            <v>3</v>
          </cell>
        </row>
        <row r="1154">
          <cell r="B1154" t="str">
            <v>F VW 01 35097</v>
          </cell>
          <cell r="C1154">
            <v>3</v>
          </cell>
          <cell r="D1154">
            <v>2609</v>
          </cell>
          <cell r="E1154">
            <v>11</v>
          </cell>
          <cell r="F1154" t="str">
            <v>D2a</v>
          </cell>
          <cell r="G1154">
            <v>13734</v>
          </cell>
          <cell r="H1154" t="str">
            <v>Lear Corp - Automotive Industries/</v>
          </cell>
          <cell r="I1154" t="str">
            <v>GB</v>
          </cell>
          <cell r="M1154">
            <v>0</v>
          </cell>
          <cell r="N1154" t="str">
            <v>RR</v>
          </cell>
          <cell r="O1154">
            <v>0</v>
          </cell>
          <cell r="P1154" t="str">
            <v>WOLFSBURG</v>
          </cell>
          <cell r="Q1154">
            <v>3</v>
          </cell>
        </row>
        <row r="1155">
          <cell r="B1155" t="str">
            <v>F VW 01 35097</v>
          </cell>
          <cell r="C1155">
            <v>3</v>
          </cell>
          <cell r="D1155">
            <v>2609</v>
          </cell>
          <cell r="E1155">
            <v>28</v>
          </cell>
          <cell r="F1155" t="str">
            <v>D2a</v>
          </cell>
          <cell r="G1155">
            <v>1932</v>
          </cell>
          <cell r="H1155" t="str">
            <v>Lear Corp - Automotive Industries/</v>
          </cell>
          <cell r="I1155" t="str">
            <v>GB</v>
          </cell>
          <cell r="M1155">
            <v>0</v>
          </cell>
          <cell r="N1155" t="str">
            <v>RR</v>
          </cell>
          <cell r="O1155">
            <v>0</v>
          </cell>
          <cell r="P1155" t="str">
            <v>MOSEL</v>
          </cell>
          <cell r="Q1155">
            <v>3</v>
          </cell>
        </row>
        <row r="1156">
          <cell r="B1156" t="str">
            <v>F VW 01 35097</v>
          </cell>
          <cell r="C1156">
            <v>3</v>
          </cell>
          <cell r="D1156">
            <v>2609</v>
          </cell>
          <cell r="E1156">
            <v>37</v>
          </cell>
          <cell r="F1156" t="str">
            <v>D2a</v>
          </cell>
          <cell r="G1156">
            <v>1756</v>
          </cell>
          <cell r="H1156" t="str">
            <v>Lear Corp - Automotive Industries/</v>
          </cell>
          <cell r="I1156" t="str">
            <v>GB</v>
          </cell>
          <cell r="M1156">
            <v>0</v>
          </cell>
          <cell r="N1156" t="str">
            <v>RR</v>
          </cell>
          <cell r="O1156">
            <v>0</v>
          </cell>
          <cell r="P1156" t="str">
            <v>BRATISLAVA</v>
          </cell>
          <cell r="Q1156">
            <v>3</v>
          </cell>
        </row>
        <row r="1157">
          <cell r="B1157" t="str">
            <v>F VW 01 35097</v>
          </cell>
          <cell r="C1157">
            <v>3</v>
          </cell>
          <cell r="D1157">
            <v>2609</v>
          </cell>
          <cell r="E1157">
            <v>46</v>
          </cell>
          <cell r="F1157" t="str">
            <v>D2a</v>
          </cell>
          <cell r="G1157">
            <v>6682</v>
          </cell>
          <cell r="H1157" t="str">
            <v>Lear Corp - Automotive Industries/</v>
          </cell>
          <cell r="I1157" t="str">
            <v>GB</v>
          </cell>
          <cell r="M1157">
            <v>0</v>
          </cell>
          <cell r="N1157" t="str">
            <v>RR</v>
          </cell>
          <cell r="O1157">
            <v>0</v>
          </cell>
          <cell r="P1157" t="str">
            <v>VW BRUXELLES BRUESS</v>
          </cell>
          <cell r="Q1157">
            <v>3</v>
          </cell>
        </row>
        <row r="1158">
          <cell r="B1158" t="str">
            <v>F VW 01 35097</v>
          </cell>
          <cell r="C1158">
            <v>3</v>
          </cell>
          <cell r="D1158">
            <v>2609</v>
          </cell>
          <cell r="E1158">
            <v>68</v>
          </cell>
          <cell r="F1158" t="str">
            <v>D2a</v>
          </cell>
          <cell r="G1158">
            <v>1617</v>
          </cell>
          <cell r="H1158" t="str">
            <v>Lear Corp - Automotive Industries/</v>
          </cell>
          <cell r="I1158" t="str">
            <v>GB</v>
          </cell>
          <cell r="M1158">
            <v>0</v>
          </cell>
          <cell r="N1158" t="str">
            <v>RR</v>
          </cell>
          <cell r="O1158">
            <v>0</v>
          </cell>
          <cell r="P1158" t="str">
            <v>UITENHAGE</v>
          </cell>
          <cell r="Q1158">
            <v>3</v>
          </cell>
        </row>
        <row r="1159">
          <cell r="B1159" t="str">
            <v>F VW 01 35097</v>
          </cell>
          <cell r="C1159">
            <v>3</v>
          </cell>
          <cell r="D1159">
            <v>2979</v>
          </cell>
          <cell r="E1159">
            <v>11</v>
          </cell>
          <cell r="F1159" t="str">
            <v>D2a</v>
          </cell>
          <cell r="G1159">
            <v>13734</v>
          </cell>
          <cell r="H1159" t="str">
            <v>Lear Corporation/Prestice</v>
          </cell>
          <cell r="I1159" t="str">
            <v>D</v>
          </cell>
          <cell r="J1159">
            <v>38.5</v>
          </cell>
          <cell r="K1159">
            <v>41.552999999999997</v>
          </cell>
          <cell r="M1159">
            <v>535500</v>
          </cell>
          <cell r="N1159" t="str">
            <v>VW</v>
          </cell>
          <cell r="O1159">
            <v>0</v>
          </cell>
          <cell r="P1159" t="str">
            <v>WOLFSBURG</v>
          </cell>
          <cell r="Q1159">
            <v>3</v>
          </cell>
        </row>
        <row r="1160">
          <cell r="B1160" t="str">
            <v>F VW 01 35097</v>
          </cell>
          <cell r="C1160">
            <v>3</v>
          </cell>
          <cell r="D1160">
            <v>2979</v>
          </cell>
          <cell r="E1160">
            <v>28</v>
          </cell>
          <cell r="F1160" t="str">
            <v>D2a</v>
          </cell>
          <cell r="G1160">
            <v>1932</v>
          </cell>
          <cell r="H1160" t="str">
            <v>Lear Corporation/Prestice</v>
          </cell>
          <cell r="I1160" t="str">
            <v>D</v>
          </cell>
          <cell r="J1160">
            <v>38.5</v>
          </cell>
          <cell r="K1160">
            <v>41.344000000000001</v>
          </cell>
          <cell r="M1160">
            <v>535500</v>
          </cell>
          <cell r="N1160" t="str">
            <v>VW</v>
          </cell>
          <cell r="O1160">
            <v>0</v>
          </cell>
          <cell r="P1160" t="str">
            <v>MOSEL</v>
          </cell>
          <cell r="Q1160">
            <v>3</v>
          </cell>
        </row>
        <row r="1161">
          <cell r="B1161" t="str">
            <v>F VW 01 35097</v>
          </cell>
          <cell r="C1161">
            <v>3</v>
          </cell>
          <cell r="D1161">
            <v>2979</v>
          </cell>
          <cell r="E1161">
            <v>37</v>
          </cell>
          <cell r="F1161" t="str">
            <v>D2a</v>
          </cell>
          <cell r="G1161">
            <v>1756</v>
          </cell>
          <cell r="H1161" t="str">
            <v>Lear Corporation/Prestice</v>
          </cell>
          <cell r="I1161" t="str">
            <v>D</v>
          </cell>
          <cell r="J1161">
            <v>38.5</v>
          </cell>
          <cell r="K1161">
            <v>41.936999999999998</v>
          </cell>
          <cell r="M1161">
            <v>535500</v>
          </cell>
          <cell r="N1161" t="str">
            <v>VW</v>
          </cell>
          <cell r="O1161">
            <v>0</v>
          </cell>
          <cell r="P1161" t="str">
            <v>BRATISLAVA</v>
          </cell>
          <cell r="Q1161">
            <v>3</v>
          </cell>
        </row>
        <row r="1162">
          <cell r="B1162" t="str">
            <v>F VW 01 35097</v>
          </cell>
          <cell r="C1162">
            <v>3</v>
          </cell>
          <cell r="D1162">
            <v>2979</v>
          </cell>
          <cell r="E1162">
            <v>46</v>
          </cell>
          <cell r="F1162" t="str">
            <v>D2a</v>
          </cell>
          <cell r="G1162">
            <v>6682</v>
          </cell>
          <cell r="H1162" t="str">
            <v>Lear Corporation/Prestice</v>
          </cell>
          <cell r="I1162" t="str">
            <v>D</v>
          </cell>
          <cell r="J1162">
            <v>38.5</v>
          </cell>
          <cell r="K1162">
            <v>42.793999999999997</v>
          </cell>
          <cell r="M1162">
            <v>535500</v>
          </cell>
          <cell r="N1162" t="str">
            <v>VW</v>
          </cell>
          <cell r="O1162">
            <v>0</v>
          </cell>
          <cell r="P1162" t="str">
            <v>VW BRUXELLES BRUESS</v>
          </cell>
          <cell r="Q1162">
            <v>3</v>
          </cell>
        </row>
        <row r="1163">
          <cell r="B1163" t="str">
            <v>F VW 01 35097</v>
          </cell>
          <cell r="C1163">
            <v>3</v>
          </cell>
          <cell r="D1163">
            <v>2979</v>
          </cell>
          <cell r="E1163">
            <v>68</v>
          </cell>
          <cell r="F1163" t="str">
            <v>D2a</v>
          </cell>
          <cell r="G1163">
            <v>1617</v>
          </cell>
          <cell r="H1163" t="str">
            <v>Lear Corporation/Prestice</v>
          </cell>
          <cell r="I1163" t="str">
            <v>D</v>
          </cell>
          <cell r="J1163">
            <v>38.5</v>
          </cell>
          <cell r="K1163">
            <v>41.552999999999997</v>
          </cell>
          <cell r="M1163">
            <v>535500</v>
          </cell>
          <cell r="N1163" t="str">
            <v>VW</v>
          </cell>
          <cell r="O1163">
            <v>0</v>
          </cell>
          <cell r="P1163" t="str">
            <v>UITENHAGE</v>
          </cell>
          <cell r="Q1163">
            <v>3</v>
          </cell>
        </row>
        <row r="1164">
          <cell r="B1164" t="str">
            <v>F VW 01 35097</v>
          </cell>
          <cell r="C1164">
            <v>3</v>
          </cell>
          <cell r="D1164">
            <v>11330</v>
          </cell>
          <cell r="E1164">
            <v>11</v>
          </cell>
          <cell r="F1164" t="str">
            <v>D2a</v>
          </cell>
          <cell r="G1164">
            <v>13734</v>
          </cell>
          <cell r="H1164" t="str">
            <v>FORMTAP/</v>
          </cell>
          <cell r="I1164" t="str">
            <v>BR</v>
          </cell>
          <cell r="M1164">
            <v>0</v>
          </cell>
          <cell r="N1164" t="str">
            <v>BR</v>
          </cell>
          <cell r="O1164">
            <v>0</v>
          </cell>
          <cell r="P1164" t="str">
            <v>WOLFSBURG</v>
          </cell>
          <cell r="Q1164">
            <v>3</v>
          </cell>
        </row>
        <row r="1165">
          <cell r="B1165" t="str">
            <v>F VW 01 35097</v>
          </cell>
          <cell r="C1165">
            <v>3</v>
          </cell>
          <cell r="D1165">
            <v>11330</v>
          </cell>
          <cell r="E1165">
            <v>28</v>
          </cell>
          <cell r="F1165" t="str">
            <v>D2a</v>
          </cell>
          <cell r="G1165">
            <v>1932</v>
          </cell>
          <cell r="H1165" t="str">
            <v>FORMTAP/</v>
          </cell>
          <cell r="I1165" t="str">
            <v>BR</v>
          </cell>
          <cell r="M1165">
            <v>0</v>
          </cell>
          <cell r="N1165" t="str">
            <v>BR</v>
          </cell>
          <cell r="O1165">
            <v>0</v>
          </cell>
          <cell r="P1165" t="str">
            <v>MOSEL</v>
          </cell>
          <cell r="Q1165">
            <v>3</v>
          </cell>
        </row>
        <row r="1166">
          <cell r="B1166" t="str">
            <v>F VW 01 35097</v>
          </cell>
          <cell r="C1166">
            <v>3</v>
          </cell>
          <cell r="D1166">
            <v>11330</v>
          </cell>
          <cell r="E1166">
            <v>37</v>
          </cell>
          <cell r="F1166" t="str">
            <v>D2a</v>
          </cell>
          <cell r="G1166">
            <v>1756</v>
          </cell>
          <cell r="H1166" t="str">
            <v>FORMTAP/</v>
          </cell>
          <cell r="I1166" t="str">
            <v>BR</v>
          </cell>
          <cell r="M1166">
            <v>0</v>
          </cell>
          <cell r="N1166" t="str">
            <v>BR</v>
          </cell>
          <cell r="O1166">
            <v>0</v>
          </cell>
          <cell r="P1166" t="str">
            <v>BRATISLAVA</v>
          </cell>
          <cell r="Q1166">
            <v>3</v>
          </cell>
        </row>
        <row r="1167">
          <cell r="B1167" t="str">
            <v>F VW 01 35097</v>
          </cell>
          <cell r="C1167">
            <v>3</v>
          </cell>
          <cell r="D1167">
            <v>11330</v>
          </cell>
          <cell r="E1167">
            <v>46</v>
          </cell>
          <cell r="F1167" t="str">
            <v>D2a</v>
          </cell>
          <cell r="G1167">
            <v>6682</v>
          </cell>
          <cell r="H1167" t="str">
            <v>FORMTAP/</v>
          </cell>
          <cell r="I1167" t="str">
            <v>BR</v>
          </cell>
          <cell r="M1167">
            <v>0</v>
          </cell>
          <cell r="N1167" t="str">
            <v>BR</v>
          </cell>
          <cell r="O1167">
            <v>0</v>
          </cell>
          <cell r="P1167" t="str">
            <v>VW BRUXELLES BRUESS</v>
          </cell>
          <cell r="Q1167">
            <v>3</v>
          </cell>
        </row>
        <row r="1168">
          <cell r="B1168" t="str">
            <v>F VW 01 35097</v>
          </cell>
          <cell r="C1168">
            <v>3</v>
          </cell>
          <cell r="D1168">
            <v>11330</v>
          </cell>
          <cell r="E1168">
            <v>68</v>
          </cell>
          <cell r="F1168" t="str">
            <v>D2a</v>
          </cell>
          <cell r="G1168">
            <v>1617</v>
          </cell>
          <cell r="H1168" t="str">
            <v>FORMTAP/</v>
          </cell>
          <cell r="I1168" t="str">
            <v>BR</v>
          </cell>
          <cell r="M1168">
            <v>0</v>
          </cell>
          <cell r="N1168" t="str">
            <v>BR</v>
          </cell>
          <cell r="O1168">
            <v>0</v>
          </cell>
          <cell r="P1168" t="str">
            <v>UITENHAGE</v>
          </cell>
          <cell r="Q1168">
            <v>3</v>
          </cell>
        </row>
        <row r="1169">
          <cell r="B1169" t="str">
            <v>F VW 01 35097</v>
          </cell>
          <cell r="C1169">
            <v>3</v>
          </cell>
          <cell r="D1169">
            <v>13030</v>
          </cell>
          <cell r="E1169">
            <v>11</v>
          </cell>
          <cell r="F1169" t="str">
            <v>D2a</v>
          </cell>
          <cell r="G1169">
            <v>13734</v>
          </cell>
          <cell r="H1169" t="str">
            <v>Findlay Ind. GmbH/Tomaszow PL</v>
          </cell>
          <cell r="I1169" t="str">
            <v>D</v>
          </cell>
          <cell r="J1169">
            <v>32.659999999999997</v>
          </cell>
          <cell r="K1169">
            <v>37.720999999999997</v>
          </cell>
          <cell r="M1169">
            <v>1110000</v>
          </cell>
          <cell r="N1169" t="str">
            <v>VW</v>
          </cell>
          <cell r="O1169">
            <v>0</v>
          </cell>
          <cell r="P1169" t="str">
            <v>WOLFSBURG</v>
          </cell>
          <cell r="Q1169">
            <v>3</v>
          </cell>
        </row>
        <row r="1170">
          <cell r="B1170" t="str">
            <v>F VW 01 35097</v>
          </cell>
          <cell r="C1170">
            <v>3</v>
          </cell>
          <cell r="D1170">
            <v>13030</v>
          </cell>
          <cell r="E1170">
            <v>28</v>
          </cell>
          <cell r="F1170" t="str">
            <v>D2a</v>
          </cell>
          <cell r="G1170">
            <v>1932</v>
          </cell>
          <cell r="H1170" t="str">
            <v>Findlay Ind. GmbH/Tomaszow PL</v>
          </cell>
          <cell r="I1170" t="str">
            <v>D</v>
          </cell>
          <cell r="J1170">
            <v>32.659999999999997</v>
          </cell>
          <cell r="K1170">
            <v>37.616</v>
          </cell>
          <cell r="M1170">
            <v>1110000</v>
          </cell>
          <cell r="N1170" t="str">
            <v>VW</v>
          </cell>
          <cell r="O1170">
            <v>0</v>
          </cell>
          <cell r="P1170" t="str">
            <v>MOSEL</v>
          </cell>
          <cell r="Q1170">
            <v>3</v>
          </cell>
        </row>
        <row r="1171">
          <cell r="B1171" t="str">
            <v>F VW 01 35097</v>
          </cell>
          <cell r="C1171">
            <v>3</v>
          </cell>
          <cell r="D1171">
            <v>13030</v>
          </cell>
          <cell r="E1171">
            <v>37</v>
          </cell>
          <cell r="F1171" t="str">
            <v>D2a</v>
          </cell>
          <cell r="G1171">
            <v>1756</v>
          </cell>
          <cell r="H1171" t="str">
            <v>Findlay Ind. GmbH/Tomaszow PL</v>
          </cell>
          <cell r="I1171" t="str">
            <v>D</v>
          </cell>
          <cell r="J1171">
            <v>32.659999999999997</v>
          </cell>
          <cell r="K1171">
            <v>37.5</v>
          </cell>
          <cell r="M1171">
            <v>1110000</v>
          </cell>
          <cell r="N1171" t="str">
            <v>VW</v>
          </cell>
          <cell r="O1171">
            <v>0</v>
          </cell>
          <cell r="P1171" t="str">
            <v>BRATISLAVA</v>
          </cell>
          <cell r="Q1171">
            <v>3</v>
          </cell>
        </row>
        <row r="1172">
          <cell r="B1172" t="str">
            <v>F VW 01 35097</v>
          </cell>
          <cell r="C1172">
            <v>3</v>
          </cell>
          <cell r="D1172">
            <v>13030</v>
          </cell>
          <cell r="E1172">
            <v>46</v>
          </cell>
          <cell r="F1172" t="str">
            <v>D2a</v>
          </cell>
          <cell r="G1172">
            <v>6682</v>
          </cell>
          <cell r="H1172" t="str">
            <v>Findlay Ind. GmbH/Tomaszow PL</v>
          </cell>
          <cell r="I1172" t="str">
            <v>D</v>
          </cell>
          <cell r="J1172">
            <v>32.659999999999997</v>
          </cell>
          <cell r="K1172">
            <v>40.311999999999998</v>
          </cell>
          <cell r="M1172">
            <v>1110000</v>
          </cell>
          <cell r="N1172" t="str">
            <v>VW</v>
          </cell>
          <cell r="O1172">
            <v>0</v>
          </cell>
          <cell r="P1172" t="str">
            <v>VW BRUXELLES BRUESS</v>
          </cell>
          <cell r="Q1172">
            <v>3</v>
          </cell>
        </row>
        <row r="1173">
          <cell r="B1173" t="str">
            <v>F VW 01 35097</v>
          </cell>
          <cell r="C1173">
            <v>3</v>
          </cell>
          <cell r="D1173">
            <v>13030</v>
          </cell>
          <cell r="E1173">
            <v>68</v>
          </cell>
          <cell r="F1173" t="str">
            <v>D2a</v>
          </cell>
          <cell r="G1173">
            <v>1617</v>
          </cell>
          <cell r="H1173" t="str">
            <v>Findlay Ind. GmbH/Tomaszow PL</v>
          </cell>
          <cell r="I1173" t="str">
            <v>D</v>
          </cell>
          <cell r="J1173">
            <v>32.659999999999997</v>
          </cell>
          <cell r="K1173">
            <v>37.720999999999997</v>
          </cell>
          <cell r="M1173">
            <v>1110000</v>
          </cell>
          <cell r="N1173" t="str">
            <v>VW</v>
          </cell>
          <cell r="O1173">
            <v>0</v>
          </cell>
          <cell r="P1173" t="str">
            <v>UITENHAGE</v>
          </cell>
          <cell r="Q1173">
            <v>3</v>
          </cell>
        </row>
        <row r="1174">
          <cell r="B1174" t="str">
            <v>F VW 01 35097</v>
          </cell>
          <cell r="C1174">
            <v>3</v>
          </cell>
          <cell r="D1174">
            <v>19964</v>
          </cell>
          <cell r="E1174">
            <v>11</v>
          </cell>
          <cell r="F1174" t="str">
            <v>D2a</v>
          </cell>
          <cell r="G1174">
            <v>13734</v>
          </cell>
          <cell r="H1174" t="str">
            <v>Martur Entegre Sünger ve Koltuk Tesisleri Sanayi Tic A.S./</v>
          </cell>
          <cell r="I1174" t="str">
            <v>TR</v>
          </cell>
          <cell r="M1174">
            <v>0</v>
          </cell>
          <cell r="N1174" t="str">
            <v>TR</v>
          </cell>
          <cell r="O1174">
            <v>0</v>
          </cell>
          <cell r="P1174" t="str">
            <v>WOLFSBURG</v>
          </cell>
          <cell r="Q1174">
            <v>3</v>
          </cell>
        </row>
        <row r="1175">
          <cell r="B1175" t="str">
            <v>F VW 01 35097</v>
          </cell>
          <cell r="C1175">
            <v>3</v>
          </cell>
          <cell r="D1175">
            <v>19964</v>
          </cell>
          <cell r="E1175">
            <v>28</v>
          </cell>
          <cell r="F1175" t="str">
            <v>D2a</v>
          </cell>
          <cell r="G1175">
            <v>1932</v>
          </cell>
          <cell r="H1175" t="str">
            <v>Martur Entegre Sünger ve Koltuk Tesisleri Sanayi Tic A.S./</v>
          </cell>
          <cell r="I1175" t="str">
            <v>TR</v>
          </cell>
          <cell r="M1175">
            <v>0</v>
          </cell>
          <cell r="N1175" t="str">
            <v>TR</v>
          </cell>
          <cell r="O1175">
            <v>0</v>
          </cell>
          <cell r="P1175" t="str">
            <v>MOSEL</v>
          </cell>
          <cell r="Q1175">
            <v>3</v>
          </cell>
        </row>
        <row r="1176">
          <cell r="B1176" t="str">
            <v>F VW 01 35097</v>
          </cell>
          <cell r="C1176">
            <v>3</v>
          </cell>
          <cell r="D1176">
            <v>19964</v>
          </cell>
          <cell r="E1176">
            <v>37</v>
          </cell>
          <cell r="F1176" t="str">
            <v>D2a</v>
          </cell>
          <cell r="G1176">
            <v>1756</v>
          </cell>
          <cell r="H1176" t="str">
            <v>Martur Entegre Sünger ve Koltuk Tesisleri Sanayi Tic A.S./</v>
          </cell>
          <cell r="I1176" t="str">
            <v>TR</v>
          </cell>
          <cell r="M1176">
            <v>0</v>
          </cell>
          <cell r="N1176" t="str">
            <v>TR</v>
          </cell>
          <cell r="O1176">
            <v>0</v>
          </cell>
          <cell r="P1176" t="str">
            <v>BRATISLAVA</v>
          </cell>
          <cell r="Q1176">
            <v>3</v>
          </cell>
        </row>
        <row r="1177">
          <cell r="B1177" t="str">
            <v>F VW 01 35097</v>
          </cell>
          <cell r="C1177">
            <v>3</v>
          </cell>
          <cell r="D1177">
            <v>19964</v>
          </cell>
          <cell r="E1177">
            <v>46</v>
          </cell>
          <cell r="F1177" t="str">
            <v>D2a</v>
          </cell>
          <cell r="G1177">
            <v>6682</v>
          </cell>
          <cell r="H1177" t="str">
            <v>Martur Entegre Sünger ve Koltuk Tesisleri Sanayi Tic A.S./</v>
          </cell>
          <cell r="I1177" t="str">
            <v>TR</v>
          </cell>
          <cell r="M1177">
            <v>0</v>
          </cell>
          <cell r="N1177" t="str">
            <v>TR</v>
          </cell>
          <cell r="O1177">
            <v>0</v>
          </cell>
          <cell r="P1177" t="str">
            <v>VW BRUXELLES BRUESS</v>
          </cell>
          <cell r="Q1177">
            <v>3</v>
          </cell>
        </row>
        <row r="1178">
          <cell r="B1178" t="str">
            <v>F VW 01 35097</v>
          </cell>
          <cell r="C1178">
            <v>3</v>
          </cell>
          <cell r="D1178">
            <v>19964</v>
          </cell>
          <cell r="E1178">
            <v>68</v>
          </cell>
          <cell r="F1178" t="str">
            <v>D2a</v>
          </cell>
          <cell r="G1178">
            <v>1617</v>
          </cell>
          <cell r="H1178" t="str">
            <v>Martur Entegre Sünger ve Koltuk Tesisleri Sanayi Tic A.S./</v>
          </cell>
          <cell r="I1178" t="str">
            <v>TR</v>
          </cell>
          <cell r="M1178">
            <v>0</v>
          </cell>
          <cell r="N1178" t="str">
            <v>TR</v>
          </cell>
          <cell r="O1178">
            <v>0</v>
          </cell>
          <cell r="P1178" t="str">
            <v>UITENHAGE</v>
          </cell>
          <cell r="Q1178">
            <v>3</v>
          </cell>
        </row>
        <row r="1179">
          <cell r="B1179" t="str">
            <v>F VW 01 35097</v>
          </cell>
          <cell r="C1179">
            <v>3</v>
          </cell>
          <cell r="D1179">
            <v>20328</v>
          </cell>
          <cell r="E1179">
            <v>11</v>
          </cell>
          <cell r="F1179" t="str">
            <v>D2a</v>
          </cell>
          <cell r="G1179">
            <v>13734</v>
          </cell>
          <cell r="H1179" t="str">
            <v>GRUPO ANTOLIN DEUTSCHLAND GMBH/GA Bohemia</v>
          </cell>
          <cell r="I1179" t="str">
            <v>D</v>
          </cell>
          <cell r="J1179">
            <v>43.48</v>
          </cell>
          <cell r="K1179">
            <v>46.603000000000002</v>
          </cell>
          <cell r="M1179">
            <v>511250</v>
          </cell>
          <cell r="N1179" t="str">
            <v>VW</v>
          </cell>
          <cell r="O1179">
            <v>0</v>
          </cell>
          <cell r="P1179" t="str">
            <v>WOLFSBURG</v>
          </cell>
          <cell r="Q1179">
            <v>3</v>
          </cell>
        </row>
        <row r="1180">
          <cell r="B1180" t="str">
            <v>F VW 01 35097</v>
          </cell>
          <cell r="C1180">
            <v>3</v>
          </cell>
          <cell r="D1180">
            <v>20328</v>
          </cell>
          <cell r="E1180">
            <v>28</v>
          </cell>
          <cell r="F1180" t="str">
            <v>D2a</v>
          </cell>
          <cell r="G1180">
            <v>1932</v>
          </cell>
          <cell r="H1180" t="str">
            <v>GRUPO ANTOLIN DEUTSCHLAND GMBH/GA Bohemia</v>
          </cell>
          <cell r="I1180" t="str">
            <v>D</v>
          </cell>
          <cell r="J1180">
            <v>43.48</v>
          </cell>
          <cell r="K1180">
            <v>46.57</v>
          </cell>
          <cell r="M1180">
            <v>511250</v>
          </cell>
          <cell r="N1180" t="str">
            <v>VW</v>
          </cell>
          <cell r="O1180">
            <v>0</v>
          </cell>
          <cell r="P1180" t="str">
            <v>MOSEL</v>
          </cell>
          <cell r="Q1180">
            <v>3</v>
          </cell>
        </row>
        <row r="1181">
          <cell r="B1181" t="str">
            <v>F VW 01 35097</v>
          </cell>
          <cell r="C1181">
            <v>3</v>
          </cell>
          <cell r="D1181">
            <v>20328</v>
          </cell>
          <cell r="E1181">
            <v>37</v>
          </cell>
          <cell r="F1181" t="str">
            <v>D2a</v>
          </cell>
          <cell r="G1181">
            <v>1756</v>
          </cell>
          <cell r="H1181" t="str">
            <v>GRUPO ANTOLIN DEUTSCHLAND GMBH/GA Bohemia</v>
          </cell>
          <cell r="I1181" t="str">
            <v>D</v>
          </cell>
          <cell r="J1181">
            <v>43.48</v>
          </cell>
          <cell r="K1181">
            <v>47.015999999999998</v>
          </cell>
          <cell r="M1181">
            <v>511250</v>
          </cell>
          <cell r="N1181" t="str">
            <v>VW</v>
          </cell>
          <cell r="O1181">
            <v>0</v>
          </cell>
          <cell r="P1181" t="str">
            <v>BRATISLAVA</v>
          </cell>
          <cell r="Q1181">
            <v>3</v>
          </cell>
        </row>
        <row r="1182">
          <cell r="B1182" t="str">
            <v>F VW 01 35097</v>
          </cell>
          <cell r="C1182">
            <v>3</v>
          </cell>
          <cell r="D1182">
            <v>20328</v>
          </cell>
          <cell r="E1182">
            <v>46</v>
          </cell>
          <cell r="F1182" t="str">
            <v>D2a</v>
          </cell>
          <cell r="G1182">
            <v>6682</v>
          </cell>
          <cell r="H1182" t="str">
            <v>GRUPO ANTOLIN DEUTSCHLAND GMBH/GA Bohemia</v>
          </cell>
          <cell r="I1182" t="str">
            <v>D</v>
          </cell>
          <cell r="J1182">
            <v>43.48</v>
          </cell>
          <cell r="K1182">
            <v>48.06</v>
          </cell>
          <cell r="M1182">
            <v>511250</v>
          </cell>
          <cell r="N1182" t="str">
            <v>VW</v>
          </cell>
          <cell r="O1182">
            <v>0</v>
          </cell>
          <cell r="P1182" t="str">
            <v>VW BRUXELLES BRUESS</v>
          </cell>
          <cell r="Q1182">
            <v>3</v>
          </cell>
        </row>
        <row r="1183">
          <cell r="B1183" t="str">
            <v>F VW 01 35097</v>
          </cell>
          <cell r="C1183">
            <v>3</v>
          </cell>
          <cell r="D1183">
            <v>20328</v>
          </cell>
          <cell r="E1183">
            <v>68</v>
          </cell>
          <cell r="F1183" t="str">
            <v>D2a</v>
          </cell>
          <cell r="G1183">
            <v>1617</v>
          </cell>
          <cell r="H1183" t="str">
            <v>GRUPO ANTOLIN DEUTSCHLAND GMBH/GA Bohemia</v>
          </cell>
          <cell r="I1183" t="str">
            <v>D</v>
          </cell>
          <cell r="J1183">
            <v>43.48</v>
          </cell>
          <cell r="K1183">
            <v>46.603000000000002</v>
          </cell>
          <cell r="M1183">
            <v>511250</v>
          </cell>
          <cell r="N1183" t="str">
            <v>VW</v>
          </cell>
          <cell r="O1183">
            <v>0</v>
          </cell>
          <cell r="P1183" t="str">
            <v>UITENHAGE</v>
          </cell>
          <cell r="Q1183">
            <v>3</v>
          </cell>
        </row>
        <row r="1184">
          <cell r="B1184" t="str">
            <v>F VW 01 35097</v>
          </cell>
          <cell r="C1184">
            <v>3</v>
          </cell>
          <cell r="D1184">
            <v>23586</v>
          </cell>
          <cell r="E1184">
            <v>11</v>
          </cell>
          <cell r="F1184" t="str">
            <v>D2a</v>
          </cell>
          <cell r="G1184">
            <v>13734</v>
          </cell>
          <cell r="H1184" t="str">
            <v>VW Wolfsburg/</v>
          </cell>
          <cell r="I1184" t="str">
            <v>D</v>
          </cell>
          <cell r="M1184">
            <v>0</v>
          </cell>
          <cell r="N1184" t="str">
            <v>HA</v>
          </cell>
          <cell r="O1184">
            <v>0</v>
          </cell>
          <cell r="P1184" t="str">
            <v>WOLFSBURG</v>
          </cell>
          <cell r="Q1184">
            <v>3</v>
          </cell>
        </row>
        <row r="1185">
          <cell r="B1185" t="str">
            <v>F VW 01 35097</v>
          </cell>
          <cell r="C1185">
            <v>3</v>
          </cell>
          <cell r="D1185">
            <v>23586</v>
          </cell>
          <cell r="E1185">
            <v>28</v>
          </cell>
          <cell r="F1185" t="str">
            <v>D2a</v>
          </cell>
          <cell r="G1185">
            <v>1932</v>
          </cell>
          <cell r="H1185" t="str">
            <v>VW Wolfsburg/</v>
          </cell>
          <cell r="I1185" t="str">
            <v>D</v>
          </cell>
          <cell r="M1185">
            <v>0</v>
          </cell>
          <cell r="N1185" t="str">
            <v>HA</v>
          </cell>
          <cell r="O1185">
            <v>0</v>
          </cell>
          <cell r="P1185" t="str">
            <v>MOSEL</v>
          </cell>
          <cell r="Q1185">
            <v>3</v>
          </cell>
        </row>
        <row r="1186">
          <cell r="B1186" t="str">
            <v>F VW 01 35097</v>
          </cell>
          <cell r="C1186">
            <v>3</v>
          </cell>
          <cell r="D1186">
            <v>23586</v>
          </cell>
          <cell r="E1186">
            <v>37</v>
          </cell>
          <cell r="F1186" t="str">
            <v>D2a</v>
          </cell>
          <cell r="G1186">
            <v>1756</v>
          </cell>
          <cell r="H1186" t="str">
            <v>VW Wolfsburg/</v>
          </cell>
          <cell r="I1186" t="str">
            <v>D</v>
          </cell>
          <cell r="M1186">
            <v>0</v>
          </cell>
          <cell r="N1186" t="str">
            <v>HA</v>
          </cell>
          <cell r="O1186">
            <v>0</v>
          </cell>
          <cell r="P1186" t="str">
            <v>BRATISLAVA</v>
          </cell>
          <cell r="Q1186">
            <v>3</v>
          </cell>
        </row>
        <row r="1187">
          <cell r="B1187" t="str">
            <v>F VW 01 35097</v>
          </cell>
          <cell r="C1187">
            <v>3</v>
          </cell>
          <cell r="D1187">
            <v>23586</v>
          </cell>
          <cell r="E1187">
            <v>46</v>
          </cell>
          <cell r="F1187" t="str">
            <v>D2a</v>
          </cell>
          <cell r="G1187">
            <v>6682</v>
          </cell>
          <cell r="H1187" t="str">
            <v>VW Wolfsburg/</v>
          </cell>
          <cell r="I1187" t="str">
            <v>D</v>
          </cell>
          <cell r="M1187">
            <v>0</v>
          </cell>
          <cell r="N1187" t="str">
            <v>HA</v>
          </cell>
          <cell r="O1187">
            <v>0</v>
          </cell>
          <cell r="P1187" t="str">
            <v>VW BRUXELLES BRUESS</v>
          </cell>
          <cell r="Q1187">
            <v>3</v>
          </cell>
        </row>
        <row r="1188">
          <cell r="B1188" t="str">
            <v>F VW 01 35097</v>
          </cell>
          <cell r="C1188">
            <v>3</v>
          </cell>
          <cell r="D1188">
            <v>23586</v>
          </cell>
          <cell r="E1188">
            <v>68</v>
          </cell>
          <cell r="F1188" t="str">
            <v>D2a</v>
          </cell>
          <cell r="G1188">
            <v>1617</v>
          </cell>
          <cell r="H1188" t="str">
            <v>VW Wolfsburg/</v>
          </cell>
          <cell r="I1188" t="str">
            <v>D</v>
          </cell>
          <cell r="M1188">
            <v>0</v>
          </cell>
          <cell r="N1188" t="str">
            <v>HA</v>
          </cell>
          <cell r="O1188">
            <v>0</v>
          </cell>
          <cell r="P1188" t="str">
            <v>UITENHAGE</v>
          </cell>
          <cell r="Q1188">
            <v>3</v>
          </cell>
        </row>
        <row r="1189">
          <cell r="B1189" t="str">
            <v>F VW 01 35097</v>
          </cell>
          <cell r="C1189">
            <v>3</v>
          </cell>
          <cell r="D1189">
            <v>24969</v>
          </cell>
          <cell r="E1189">
            <v>11</v>
          </cell>
          <cell r="F1189" t="str">
            <v>D2a</v>
          </cell>
          <cell r="G1189">
            <v>13734</v>
          </cell>
          <cell r="H1189" t="str">
            <v>Rieter Automotive North/</v>
          </cell>
          <cell r="I1189" t="str">
            <v>USA</v>
          </cell>
          <cell r="M1189">
            <v>0</v>
          </cell>
          <cell r="N1189" t="str">
            <v>US</v>
          </cell>
          <cell r="O1189">
            <v>0</v>
          </cell>
          <cell r="P1189" t="str">
            <v>WOLFSBURG</v>
          </cell>
          <cell r="Q1189">
            <v>3</v>
          </cell>
        </row>
        <row r="1190">
          <cell r="B1190" t="str">
            <v>F VW 01 35097</v>
          </cell>
          <cell r="C1190">
            <v>3</v>
          </cell>
          <cell r="D1190">
            <v>24969</v>
          </cell>
          <cell r="E1190">
            <v>28</v>
          </cell>
          <cell r="F1190" t="str">
            <v>D2a</v>
          </cell>
          <cell r="G1190">
            <v>1932</v>
          </cell>
          <cell r="H1190" t="str">
            <v>Rieter Automotive North/</v>
          </cell>
          <cell r="I1190" t="str">
            <v>USA</v>
          </cell>
          <cell r="M1190">
            <v>0</v>
          </cell>
          <cell r="N1190" t="str">
            <v>US</v>
          </cell>
          <cell r="O1190">
            <v>0</v>
          </cell>
          <cell r="P1190" t="str">
            <v>MOSEL</v>
          </cell>
          <cell r="Q1190">
            <v>3</v>
          </cell>
        </row>
        <row r="1191">
          <cell r="B1191" t="str">
            <v>F VW 01 35097</v>
          </cell>
          <cell r="C1191">
            <v>3</v>
          </cell>
          <cell r="D1191">
            <v>24969</v>
          </cell>
          <cell r="E1191">
            <v>37</v>
          </cell>
          <cell r="F1191" t="str">
            <v>D2a</v>
          </cell>
          <cell r="G1191">
            <v>1756</v>
          </cell>
          <cell r="H1191" t="str">
            <v>Rieter Automotive North/</v>
          </cell>
          <cell r="I1191" t="str">
            <v>USA</v>
          </cell>
          <cell r="M1191">
            <v>0</v>
          </cell>
          <cell r="N1191" t="str">
            <v>US</v>
          </cell>
          <cell r="O1191">
            <v>0</v>
          </cell>
          <cell r="P1191" t="str">
            <v>BRATISLAVA</v>
          </cell>
          <cell r="Q1191">
            <v>3</v>
          </cell>
        </row>
        <row r="1192">
          <cell r="B1192" t="str">
            <v>F VW 01 35097</v>
          </cell>
          <cell r="C1192">
            <v>3</v>
          </cell>
          <cell r="D1192">
            <v>24969</v>
          </cell>
          <cell r="E1192">
            <v>46</v>
          </cell>
          <cell r="F1192" t="str">
            <v>D2a</v>
          </cell>
          <cell r="G1192">
            <v>6682</v>
          </cell>
          <cell r="H1192" t="str">
            <v>Rieter Automotive North/</v>
          </cell>
          <cell r="I1192" t="str">
            <v>USA</v>
          </cell>
          <cell r="M1192">
            <v>0</v>
          </cell>
          <cell r="N1192" t="str">
            <v>US</v>
          </cell>
          <cell r="O1192">
            <v>0</v>
          </cell>
          <cell r="P1192" t="str">
            <v>VW BRUXELLES BRUESS</v>
          </cell>
          <cell r="Q1192">
            <v>3</v>
          </cell>
        </row>
        <row r="1193">
          <cell r="B1193" t="str">
            <v>F VW 01 35097</v>
          </cell>
          <cell r="C1193">
            <v>3</v>
          </cell>
          <cell r="D1193">
            <v>24969</v>
          </cell>
          <cell r="E1193">
            <v>68</v>
          </cell>
          <cell r="F1193" t="str">
            <v>D2a</v>
          </cell>
          <cell r="G1193">
            <v>1617</v>
          </cell>
          <cell r="H1193" t="str">
            <v>Rieter Automotive North/</v>
          </cell>
          <cell r="I1193" t="str">
            <v>USA</v>
          </cell>
          <cell r="M1193">
            <v>0</v>
          </cell>
          <cell r="N1193" t="str">
            <v>US</v>
          </cell>
          <cell r="O1193">
            <v>0</v>
          </cell>
          <cell r="P1193" t="str">
            <v>UITENHAGE</v>
          </cell>
          <cell r="Q1193">
            <v>3</v>
          </cell>
        </row>
        <row r="1194">
          <cell r="B1194" t="str">
            <v>F VW 01 35097</v>
          </cell>
          <cell r="C1194">
            <v>3</v>
          </cell>
          <cell r="D1194">
            <v>27909</v>
          </cell>
          <cell r="E1194">
            <v>11</v>
          </cell>
          <cell r="F1194" t="str">
            <v>D2a</v>
          </cell>
          <cell r="G1194">
            <v>13734</v>
          </cell>
          <cell r="H1194" t="str">
            <v>Textron Automotive Company/</v>
          </cell>
          <cell r="I1194" t="str">
            <v>USA</v>
          </cell>
          <cell r="M1194">
            <v>0</v>
          </cell>
          <cell r="N1194" t="str">
            <v>US</v>
          </cell>
          <cell r="O1194">
            <v>0</v>
          </cell>
          <cell r="P1194" t="str">
            <v>WOLFSBURG</v>
          </cell>
          <cell r="Q1194">
            <v>3</v>
          </cell>
        </row>
        <row r="1195">
          <cell r="B1195" t="str">
            <v>F VW 01 35097</v>
          </cell>
          <cell r="C1195">
            <v>3</v>
          </cell>
          <cell r="D1195">
            <v>27909</v>
          </cell>
          <cell r="E1195">
            <v>28</v>
          </cell>
          <cell r="F1195" t="str">
            <v>D2a</v>
          </cell>
          <cell r="G1195">
            <v>1932</v>
          </cell>
          <cell r="H1195" t="str">
            <v>Textron Automotive Company/</v>
          </cell>
          <cell r="I1195" t="str">
            <v>USA</v>
          </cell>
          <cell r="M1195">
            <v>0</v>
          </cell>
          <cell r="N1195" t="str">
            <v>US</v>
          </cell>
          <cell r="O1195">
            <v>0</v>
          </cell>
          <cell r="P1195" t="str">
            <v>MOSEL</v>
          </cell>
          <cell r="Q1195">
            <v>3</v>
          </cell>
        </row>
        <row r="1196">
          <cell r="B1196" t="str">
            <v>F VW 01 35097</v>
          </cell>
          <cell r="C1196">
            <v>3</v>
          </cell>
          <cell r="D1196">
            <v>27909</v>
          </cell>
          <cell r="E1196">
            <v>37</v>
          </cell>
          <cell r="F1196" t="str">
            <v>D2a</v>
          </cell>
          <cell r="G1196">
            <v>1756</v>
          </cell>
          <cell r="H1196" t="str">
            <v>Textron Automotive Company/</v>
          </cell>
          <cell r="I1196" t="str">
            <v>USA</v>
          </cell>
          <cell r="M1196">
            <v>0</v>
          </cell>
          <cell r="N1196" t="str">
            <v>US</v>
          </cell>
          <cell r="O1196">
            <v>0</v>
          </cell>
          <cell r="P1196" t="str">
            <v>BRATISLAVA</v>
          </cell>
          <cell r="Q1196">
            <v>3</v>
          </cell>
        </row>
        <row r="1197">
          <cell r="B1197" t="str">
            <v>F VW 01 35097</v>
          </cell>
          <cell r="C1197">
            <v>3</v>
          </cell>
          <cell r="D1197">
            <v>27909</v>
          </cell>
          <cell r="E1197">
            <v>46</v>
          </cell>
          <cell r="F1197" t="str">
            <v>D2a</v>
          </cell>
          <cell r="G1197">
            <v>6682</v>
          </cell>
          <cell r="H1197" t="str">
            <v>Textron Automotive Company/</v>
          </cell>
          <cell r="I1197" t="str">
            <v>USA</v>
          </cell>
          <cell r="M1197">
            <v>0</v>
          </cell>
          <cell r="N1197" t="str">
            <v>US</v>
          </cell>
          <cell r="O1197">
            <v>0</v>
          </cell>
          <cell r="P1197" t="str">
            <v>VW BRUXELLES BRUESS</v>
          </cell>
          <cell r="Q1197">
            <v>3</v>
          </cell>
        </row>
        <row r="1198">
          <cell r="B1198" t="str">
            <v>F VW 01 35097</v>
          </cell>
          <cell r="C1198">
            <v>3</v>
          </cell>
          <cell r="D1198">
            <v>27909</v>
          </cell>
          <cell r="E1198">
            <v>68</v>
          </cell>
          <cell r="F1198" t="str">
            <v>D2a</v>
          </cell>
          <cell r="G1198">
            <v>1617</v>
          </cell>
          <cell r="H1198" t="str">
            <v>Textron Automotive Company/</v>
          </cell>
          <cell r="I1198" t="str">
            <v>USA</v>
          </cell>
          <cell r="M1198">
            <v>0</v>
          </cell>
          <cell r="N1198" t="str">
            <v>US</v>
          </cell>
          <cell r="O1198">
            <v>0</v>
          </cell>
          <cell r="P1198" t="str">
            <v>UITENHAGE</v>
          </cell>
          <cell r="Q1198">
            <v>3</v>
          </cell>
        </row>
        <row r="1199">
          <cell r="B1199" t="str">
            <v>F VW 01 35097</v>
          </cell>
          <cell r="C1199">
            <v>3</v>
          </cell>
          <cell r="D1199">
            <v>28671</v>
          </cell>
          <cell r="E1199">
            <v>11</v>
          </cell>
          <cell r="F1199" t="str">
            <v>D2a</v>
          </cell>
          <cell r="G1199">
            <v>13734</v>
          </cell>
          <cell r="H1199" t="str">
            <v>RIETER ELLO ARTEFATOS DE FIBRAS TEXTEIS LTDA/</v>
          </cell>
          <cell r="I1199" t="str">
            <v>BR</v>
          </cell>
          <cell r="M1199">
            <v>0</v>
          </cell>
          <cell r="N1199" t="str">
            <v>BR</v>
          </cell>
          <cell r="O1199">
            <v>0</v>
          </cell>
          <cell r="P1199" t="str">
            <v>WOLFSBURG</v>
          </cell>
          <cell r="Q1199">
            <v>3</v>
          </cell>
        </row>
        <row r="1200">
          <cell r="B1200" t="str">
            <v>F VW 01 35097</v>
          </cell>
          <cell r="C1200">
            <v>3</v>
          </cell>
          <cell r="D1200">
            <v>28671</v>
          </cell>
          <cell r="E1200">
            <v>28</v>
          </cell>
          <cell r="F1200" t="str">
            <v>D2a</v>
          </cell>
          <cell r="G1200">
            <v>1932</v>
          </cell>
          <cell r="H1200" t="str">
            <v>RIETER ELLO ARTEFATOS DE FIBRAS TEXTEIS LTDA/</v>
          </cell>
          <cell r="I1200" t="str">
            <v>BR</v>
          </cell>
          <cell r="M1200">
            <v>0</v>
          </cell>
          <cell r="N1200" t="str">
            <v>BR</v>
          </cell>
          <cell r="O1200">
            <v>0</v>
          </cell>
          <cell r="P1200" t="str">
            <v>MOSEL</v>
          </cell>
          <cell r="Q1200">
            <v>3</v>
          </cell>
        </row>
        <row r="1201">
          <cell r="B1201" t="str">
            <v>F VW 01 35097</v>
          </cell>
          <cell r="C1201">
            <v>3</v>
          </cell>
          <cell r="D1201">
            <v>28671</v>
          </cell>
          <cell r="E1201">
            <v>37</v>
          </cell>
          <cell r="F1201" t="str">
            <v>D2a</v>
          </cell>
          <cell r="G1201">
            <v>1756</v>
          </cell>
          <cell r="H1201" t="str">
            <v>RIETER ELLO ARTEFATOS DE FIBRAS TEXTEIS LTDA/</v>
          </cell>
          <cell r="I1201" t="str">
            <v>BR</v>
          </cell>
          <cell r="M1201">
            <v>0</v>
          </cell>
          <cell r="N1201" t="str">
            <v>BR</v>
          </cell>
          <cell r="O1201">
            <v>0</v>
          </cell>
          <cell r="P1201" t="str">
            <v>BRATISLAVA</v>
          </cell>
          <cell r="Q1201">
            <v>3</v>
          </cell>
        </row>
        <row r="1202">
          <cell r="B1202" t="str">
            <v>F VW 01 35097</v>
          </cell>
          <cell r="C1202">
            <v>3</v>
          </cell>
          <cell r="D1202">
            <v>28671</v>
          </cell>
          <cell r="E1202">
            <v>46</v>
          </cell>
          <cell r="F1202" t="str">
            <v>D2a</v>
          </cell>
          <cell r="G1202">
            <v>6682</v>
          </cell>
          <cell r="H1202" t="str">
            <v>RIETER ELLO ARTEFATOS DE FIBRAS TEXTEIS LTDA/</v>
          </cell>
          <cell r="I1202" t="str">
            <v>BR</v>
          </cell>
          <cell r="M1202">
            <v>0</v>
          </cell>
          <cell r="N1202" t="str">
            <v>BR</v>
          </cell>
          <cell r="O1202">
            <v>0</v>
          </cell>
          <cell r="P1202" t="str">
            <v>VW BRUXELLES BRUESS</v>
          </cell>
          <cell r="Q1202">
            <v>3</v>
          </cell>
        </row>
        <row r="1203">
          <cell r="B1203" t="str">
            <v>F VW 01 35097</v>
          </cell>
          <cell r="C1203">
            <v>3</v>
          </cell>
          <cell r="D1203">
            <v>28671</v>
          </cell>
          <cell r="E1203">
            <v>68</v>
          </cell>
          <cell r="F1203" t="str">
            <v>D2a</v>
          </cell>
          <cell r="G1203">
            <v>1617</v>
          </cell>
          <cell r="H1203" t="str">
            <v>RIETER ELLO ARTEFATOS DE FIBRAS TEXTEIS LTDA/</v>
          </cell>
          <cell r="I1203" t="str">
            <v>BR</v>
          </cell>
          <cell r="M1203">
            <v>0</v>
          </cell>
          <cell r="N1203" t="str">
            <v>BR</v>
          </cell>
          <cell r="O1203">
            <v>0</v>
          </cell>
          <cell r="P1203" t="str">
            <v>UITENHAGE</v>
          </cell>
          <cell r="Q1203">
            <v>3</v>
          </cell>
        </row>
        <row r="1204">
          <cell r="B1204" t="str">
            <v>F VW 01 35097</v>
          </cell>
          <cell r="C1204">
            <v>3</v>
          </cell>
          <cell r="D1204">
            <v>29344</v>
          </cell>
          <cell r="E1204">
            <v>11</v>
          </cell>
          <cell r="F1204" t="str">
            <v>D2a</v>
          </cell>
          <cell r="G1204">
            <v>13734</v>
          </cell>
          <cell r="H1204" t="str">
            <v>Johnson Controls Headliner GmbH/</v>
          </cell>
          <cell r="I1204" t="str">
            <v>D</v>
          </cell>
          <cell r="J1204">
            <v>44.75</v>
          </cell>
          <cell r="K1204">
            <v>47.89</v>
          </cell>
          <cell r="M1204">
            <v>480000</v>
          </cell>
          <cell r="N1204" t="str">
            <v>VW</v>
          </cell>
          <cell r="O1204">
            <v>0</v>
          </cell>
          <cell r="P1204" t="str">
            <v>WOLFSBURG</v>
          </cell>
          <cell r="Q1204">
            <v>3</v>
          </cell>
        </row>
        <row r="1205">
          <cell r="B1205" t="str">
            <v>F VW 01 35097</v>
          </cell>
          <cell r="C1205">
            <v>3</v>
          </cell>
          <cell r="D1205">
            <v>29344</v>
          </cell>
          <cell r="E1205">
            <v>28</v>
          </cell>
          <cell r="F1205" t="str">
            <v>D2a</v>
          </cell>
          <cell r="G1205">
            <v>1932</v>
          </cell>
          <cell r="H1205" t="str">
            <v>Johnson Controls Headliner GmbH/</v>
          </cell>
          <cell r="I1205" t="str">
            <v>D</v>
          </cell>
          <cell r="J1205">
            <v>44.75</v>
          </cell>
          <cell r="K1205">
            <v>48.283999999999999</v>
          </cell>
          <cell r="M1205">
            <v>480000</v>
          </cell>
          <cell r="N1205" t="str">
            <v>VW</v>
          </cell>
          <cell r="O1205">
            <v>0</v>
          </cell>
          <cell r="P1205" t="str">
            <v>MOSEL</v>
          </cell>
          <cell r="Q1205">
            <v>3</v>
          </cell>
        </row>
        <row r="1206">
          <cell r="B1206" t="str">
            <v>F VW 01 35097</v>
          </cell>
          <cell r="C1206">
            <v>3</v>
          </cell>
          <cell r="D1206">
            <v>29344</v>
          </cell>
          <cell r="E1206">
            <v>37</v>
          </cell>
          <cell r="F1206" t="str">
            <v>D2a</v>
          </cell>
          <cell r="G1206">
            <v>1756</v>
          </cell>
          <cell r="H1206" t="str">
            <v>Johnson Controls Headliner GmbH/</v>
          </cell>
          <cell r="I1206" t="str">
            <v>D</v>
          </cell>
          <cell r="J1206">
            <v>44.75</v>
          </cell>
          <cell r="K1206">
            <v>50.043999999999997</v>
          </cell>
          <cell r="M1206">
            <v>480000</v>
          </cell>
          <cell r="N1206" t="str">
            <v>VW</v>
          </cell>
          <cell r="O1206">
            <v>0</v>
          </cell>
          <cell r="P1206" t="str">
            <v>BRATISLAVA</v>
          </cell>
          <cell r="Q1206">
            <v>3</v>
          </cell>
        </row>
        <row r="1207">
          <cell r="B1207" t="str">
            <v>F VW 01 35097</v>
          </cell>
          <cell r="C1207">
            <v>3</v>
          </cell>
          <cell r="D1207">
            <v>29344</v>
          </cell>
          <cell r="E1207">
            <v>46</v>
          </cell>
          <cell r="F1207" t="str">
            <v>D2a</v>
          </cell>
          <cell r="G1207">
            <v>6682</v>
          </cell>
          <cell r="H1207" t="str">
            <v>Johnson Controls Headliner GmbH/</v>
          </cell>
          <cell r="I1207" t="str">
            <v>D</v>
          </cell>
          <cell r="J1207">
            <v>44.75</v>
          </cell>
          <cell r="K1207">
            <v>47.24</v>
          </cell>
          <cell r="M1207">
            <v>480000</v>
          </cell>
          <cell r="N1207" t="str">
            <v>VW</v>
          </cell>
          <cell r="O1207">
            <v>0</v>
          </cell>
          <cell r="P1207" t="str">
            <v>VW BRUXELLES BRUESS</v>
          </cell>
          <cell r="Q1207">
            <v>3</v>
          </cell>
        </row>
        <row r="1208">
          <cell r="B1208" t="str">
            <v>F VW 01 35097</v>
          </cell>
          <cell r="C1208">
            <v>3</v>
          </cell>
          <cell r="D1208">
            <v>29344</v>
          </cell>
          <cell r="E1208">
            <v>68</v>
          </cell>
          <cell r="F1208" t="str">
            <v>D2a</v>
          </cell>
          <cell r="G1208">
            <v>1617</v>
          </cell>
          <cell r="H1208" t="str">
            <v>Johnson Controls Headliner GmbH/</v>
          </cell>
          <cell r="I1208" t="str">
            <v>D</v>
          </cell>
          <cell r="J1208">
            <v>44.75</v>
          </cell>
          <cell r="K1208">
            <v>47.89</v>
          </cell>
          <cell r="M1208">
            <v>480000</v>
          </cell>
          <cell r="N1208" t="str">
            <v>VW</v>
          </cell>
          <cell r="O1208">
            <v>0</v>
          </cell>
          <cell r="P1208" t="str">
            <v>UITENHAGE</v>
          </cell>
          <cell r="Q1208">
            <v>3</v>
          </cell>
        </row>
        <row r="1209">
          <cell r="B1209" t="str">
            <v>F VW 01 35097</v>
          </cell>
          <cell r="C1209">
            <v>3</v>
          </cell>
          <cell r="D1209">
            <v>43249</v>
          </cell>
          <cell r="E1209">
            <v>11</v>
          </cell>
          <cell r="F1209" t="str">
            <v>D2a</v>
          </cell>
          <cell r="G1209">
            <v>13734</v>
          </cell>
          <cell r="H1209" t="str">
            <v>Magna Systems, S.A./Germany</v>
          </cell>
          <cell r="I1209" t="str">
            <v>D</v>
          </cell>
          <cell r="J1209">
            <v>53.43</v>
          </cell>
          <cell r="K1209">
            <v>58</v>
          </cell>
          <cell r="M1209">
            <v>1730517</v>
          </cell>
          <cell r="N1209" t="str">
            <v>VW</v>
          </cell>
          <cell r="O1209">
            <v>0</v>
          </cell>
          <cell r="P1209" t="str">
            <v>WOLFSBURG</v>
          </cell>
          <cell r="Q1209">
            <v>3</v>
          </cell>
        </row>
        <row r="1210">
          <cell r="B1210" t="str">
            <v>F VW 01 35097</v>
          </cell>
          <cell r="C1210">
            <v>3</v>
          </cell>
          <cell r="D1210">
            <v>43249</v>
          </cell>
          <cell r="E1210">
            <v>28</v>
          </cell>
          <cell r="F1210" t="str">
            <v>D2a</v>
          </cell>
          <cell r="G1210">
            <v>1932</v>
          </cell>
          <cell r="H1210" t="str">
            <v>Magna Systems, S.A./Germany</v>
          </cell>
          <cell r="I1210" t="str">
            <v>D</v>
          </cell>
          <cell r="J1210">
            <v>53.43</v>
          </cell>
          <cell r="K1210">
            <v>58</v>
          </cell>
          <cell r="M1210">
            <v>1730517</v>
          </cell>
          <cell r="N1210" t="str">
            <v>VW</v>
          </cell>
          <cell r="O1210">
            <v>0</v>
          </cell>
          <cell r="P1210" t="str">
            <v>MOSEL</v>
          </cell>
          <cell r="Q1210">
            <v>3</v>
          </cell>
        </row>
        <row r="1211">
          <cell r="B1211" t="str">
            <v>F VW 01 35097</v>
          </cell>
          <cell r="C1211">
            <v>3</v>
          </cell>
          <cell r="D1211">
            <v>43249</v>
          </cell>
          <cell r="E1211">
            <v>37</v>
          </cell>
          <cell r="F1211" t="str">
            <v>D2a</v>
          </cell>
          <cell r="G1211">
            <v>1756</v>
          </cell>
          <cell r="H1211" t="str">
            <v>Magna Systems, S.A./Germany</v>
          </cell>
          <cell r="I1211" t="str">
            <v>D</v>
          </cell>
          <cell r="J1211">
            <v>53.43</v>
          </cell>
          <cell r="K1211">
            <v>66.45</v>
          </cell>
          <cell r="M1211">
            <v>1730517</v>
          </cell>
          <cell r="N1211" t="str">
            <v>VW</v>
          </cell>
          <cell r="O1211">
            <v>0</v>
          </cell>
          <cell r="P1211" t="str">
            <v>BRATISLAVA</v>
          </cell>
          <cell r="Q1211">
            <v>3</v>
          </cell>
        </row>
        <row r="1212">
          <cell r="B1212" t="str">
            <v>F VW 01 35097</v>
          </cell>
          <cell r="C1212">
            <v>3</v>
          </cell>
          <cell r="D1212">
            <v>43249</v>
          </cell>
          <cell r="E1212">
            <v>46</v>
          </cell>
          <cell r="F1212" t="str">
            <v>D2a</v>
          </cell>
          <cell r="G1212">
            <v>6682</v>
          </cell>
          <cell r="H1212" t="str">
            <v>Magna Systems, S.A./Germany</v>
          </cell>
          <cell r="I1212" t="str">
            <v>D</v>
          </cell>
          <cell r="J1212">
            <v>53.43</v>
          </cell>
          <cell r="K1212">
            <v>66.45</v>
          </cell>
          <cell r="M1212">
            <v>1730517</v>
          </cell>
          <cell r="N1212" t="str">
            <v>VW</v>
          </cell>
          <cell r="O1212">
            <v>0</v>
          </cell>
          <cell r="P1212" t="str">
            <v>VW BRUXELLES BRUESS</v>
          </cell>
          <cell r="Q1212">
            <v>3</v>
          </cell>
        </row>
        <row r="1213">
          <cell r="B1213" t="str">
            <v>F VW 01 35097</v>
          </cell>
          <cell r="C1213">
            <v>3</v>
          </cell>
          <cell r="D1213">
            <v>43249</v>
          </cell>
          <cell r="E1213">
            <v>68</v>
          </cell>
          <cell r="F1213" t="str">
            <v>D2a</v>
          </cell>
          <cell r="G1213">
            <v>1617</v>
          </cell>
          <cell r="H1213" t="str">
            <v>Magna Systems, S.A./Germany</v>
          </cell>
          <cell r="I1213" t="str">
            <v>D</v>
          </cell>
          <cell r="J1213">
            <v>53.43</v>
          </cell>
          <cell r="K1213">
            <v>66.45</v>
          </cell>
          <cell r="M1213">
            <v>1730517</v>
          </cell>
          <cell r="N1213" t="str">
            <v>VW</v>
          </cell>
          <cell r="O1213">
            <v>0</v>
          </cell>
          <cell r="P1213" t="str">
            <v>UITENHAGE</v>
          </cell>
          <cell r="Q1213">
            <v>3</v>
          </cell>
        </row>
        <row r="1214">
          <cell r="B1214" t="str">
            <v>F VW 01 35097</v>
          </cell>
          <cell r="C1214">
            <v>4</v>
          </cell>
          <cell r="D1214">
            <v>159</v>
          </cell>
          <cell r="E1214">
            <v>11</v>
          </cell>
          <cell r="F1214" t="str">
            <v>D2a</v>
          </cell>
          <cell r="G1214">
            <v>32046</v>
          </cell>
          <cell r="H1214" t="str">
            <v>MAGNA EMFISINT/</v>
          </cell>
          <cell r="I1214" t="str">
            <v>E</v>
          </cell>
          <cell r="M1214">
            <v>0</v>
          </cell>
          <cell r="N1214" t="str">
            <v>ST</v>
          </cell>
          <cell r="O1214">
            <v>0</v>
          </cell>
          <cell r="P1214" t="str">
            <v>WOLFSBURG</v>
          </cell>
          <cell r="Q1214">
            <v>3</v>
          </cell>
        </row>
        <row r="1215">
          <cell r="B1215" t="str">
            <v>F VW 01 35097</v>
          </cell>
          <cell r="C1215">
            <v>4</v>
          </cell>
          <cell r="D1215">
            <v>159</v>
          </cell>
          <cell r="E1215">
            <v>28</v>
          </cell>
          <cell r="F1215" t="str">
            <v>D2a</v>
          </cell>
          <cell r="G1215">
            <v>4508</v>
          </cell>
          <cell r="H1215" t="str">
            <v>MAGNA EMFISINT/</v>
          </cell>
          <cell r="I1215" t="str">
            <v>E</v>
          </cell>
          <cell r="M1215">
            <v>0</v>
          </cell>
          <cell r="N1215" t="str">
            <v>ST</v>
          </cell>
          <cell r="O1215">
            <v>0</v>
          </cell>
          <cell r="P1215" t="str">
            <v>MOSEL</v>
          </cell>
          <cell r="Q1215">
            <v>3</v>
          </cell>
        </row>
        <row r="1216">
          <cell r="B1216" t="str">
            <v>F VW 01 35097</v>
          </cell>
          <cell r="C1216">
            <v>4</v>
          </cell>
          <cell r="D1216">
            <v>159</v>
          </cell>
          <cell r="E1216">
            <v>37</v>
          </cell>
          <cell r="F1216" t="str">
            <v>D2a</v>
          </cell>
          <cell r="G1216">
            <v>4096</v>
          </cell>
          <cell r="H1216" t="str">
            <v>MAGNA EMFISINT/</v>
          </cell>
          <cell r="I1216" t="str">
            <v>E</v>
          </cell>
          <cell r="M1216">
            <v>0</v>
          </cell>
          <cell r="N1216" t="str">
            <v>ST</v>
          </cell>
          <cell r="O1216">
            <v>0</v>
          </cell>
          <cell r="P1216" t="str">
            <v>BRATISLAVA</v>
          </cell>
          <cell r="Q1216">
            <v>3</v>
          </cell>
        </row>
        <row r="1217">
          <cell r="B1217" t="str">
            <v>F VW 01 35097</v>
          </cell>
          <cell r="C1217">
            <v>4</v>
          </cell>
          <cell r="D1217">
            <v>159</v>
          </cell>
          <cell r="E1217">
            <v>46</v>
          </cell>
          <cell r="F1217" t="str">
            <v>D2a</v>
          </cell>
          <cell r="G1217">
            <v>15592</v>
          </cell>
          <cell r="H1217" t="str">
            <v>MAGNA EMFISINT/</v>
          </cell>
          <cell r="I1217" t="str">
            <v>E</v>
          </cell>
          <cell r="M1217">
            <v>0</v>
          </cell>
          <cell r="N1217" t="str">
            <v>ST</v>
          </cell>
          <cell r="O1217">
            <v>0</v>
          </cell>
          <cell r="P1217" t="str">
            <v>VW BRUXELLES BRUESS</v>
          </cell>
          <cell r="Q1217">
            <v>3</v>
          </cell>
        </row>
        <row r="1218">
          <cell r="B1218" t="str">
            <v>F VW 01 35097</v>
          </cell>
          <cell r="C1218">
            <v>4</v>
          </cell>
          <cell r="D1218">
            <v>159</v>
          </cell>
          <cell r="E1218">
            <v>68</v>
          </cell>
          <cell r="F1218" t="str">
            <v>D2a</v>
          </cell>
          <cell r="G1218">
            <v>3773</v>
          </cell>
          <cell r="H1218" t="str">
            <v>MAGNA EMFISINT/</v>
          </cell>
          <cell r="I1218" t="str">
            <v>E</v>
          </cell>
          <cell r="M1218">
            <v>0</v>
          </cell>
          <cell r="N1218" t="str">
            <v>ST</v>
          </cell>
          <cell r="O1218">
            <v>0</v>
          </cell>
          <cell r="P1218" t="str">
            <v>UITENHAGE</v>
          </cell>
          <cell r="Q1218">
            <v>3</v>
          </cell>
        </row>
        <row r="1219">
          <cell r="B1219" t="str">
            <v>F VW 01 35097</v>
          </cell>
          <cell r="C1219">
            <v>4</v>
          </cell>
          <cell r="D1219">
            <v>1462</v>
          </cell>
          <cell r="E1219">
            <v>11</v>
          </cell>
          <cell r="F1219" t="str">
            <v>D2a</v>
          </cell>
          <cell r="G1219">
            <v>32046</v>
          </cell>
          <cell r="H1219" t="str">
            <v>GRUPO ANTOLIN VOSGES/</v>
          </cell>
          <cell r="I1219" t="str">
            <v>F</v>
          </cell>
          <cell r="M1219">
            <v>0</v>
          </cell>
          <cell r="N1219" t="str">
            <v>BX</v>
          </cell>
          <cell r="O1219">
            <v>0</v>
          </cell>
          <cell r="P1219" t="str">
            <v>WOLFSBURG</v>
          </cell>
          <cell r="Q1219">
            <v>3</v>
          </cell>
        </row>
        <row r="1220">
          <cell r="B1220" t="str">
            <v>F VW 01 35097</v>
          </cell>
          <cell r="C1220">
            <v>4</v>
          </cell>
          <cell r="D1220">
            <v>1462</v>
          </cell>
          <cell r="E1220">
            <v>28</v>
          </cell>
          <cell r="F1220" t="str">
            <v>D2a</v>
          </cell>
          <cell r="G1220">
            <v>4508</v>
          </cell>
          <cell r="H1220" t="str">
            <v>GRUPO ANTOLIN VOSGES/</v>
          </cell>
          <cell r="I1220" t="str">
            <v>F</v>
          </cell>
          <cell r="M1220">
            <v>0</v>
          </cell>
          <cell r="N1220" t="str">
            <v>BX</v>
          </cell>
          <cell r="O1220">
            <v>0</v>
          </cell>
          <cell r="P1220" t="str">
            <v>MOSEL</v>
          </cell>
          <cell r="Q1220">
            <v>3</v>
          </cell>
        </row>
        <row r="1221">
          <cell r="B1221" t="str">
            <v>F VW 01 35097</v>
          </cell>
          <cell r="C1221">
            <v>4</v>
          </cell>
          <cell r="D1221">
            <v>1462</v>
          </cell>
          <cell r="E1221">
            <v>37</v>
          </cell>
          <cell r="F1221" t="str">
            <v>D2a</v>
          </cell>
          <cell r="G1221">
            <v>4096</v>
          </cell>
          <cell r="H1221" t="str">
            <v>GRUPO ANTOLIN VOSGES/</v>
          </cell>
          <cell r="I1221" t="str">
            <v>F</v>
          </cell>
          <cell r="M1221">
            <v>0</v>
          </cell>
          <cell r="N1221" t="str">
            <v>BX</v>
          </cell>
          <cell r="O1221">
            <v>0</v>
          </cell>
          <cell r="P1221" t="str">
            <v>BRATISLAVA</v>
          </cell>
          <cell r="Q1221">
            <v>3</v>
          </cell>
        </row>
        <row r="1222">
          <cell r="B1222" t="str">
            <v>F VW 01 35097</v>
          </cell>
          <cell r="C1222">
            <v>4</v>
          </cell>
          <cell r="D1222">
            <v>1462</v>
          </cell>
          <cell r="E1222">
            <v>46</v>
          </cell>
          <cell r="F1222" t="str">
            <v>D2a</v>
          </cell>
          <cell r="G1222">
            <v>15592</v>
          </cell>
          <cell r="H1222" t="str">
            <v>GRUPO ANTOLIN VOSGES/</v>
          </cell>
          <cell r="I1222" t="str">
            <v>F</v>
          </cell>
          <cell r="M1222">
            <v>0</v>
          </cell>
          <cell r="N1222" t="str">
            <v>BX</v>
          </cell>
          <cell r="O1222">
            <v>0</v>
          </cell>
          <cell r="P1222" t="str">
            <v>VW BRUXELLES BRUESS</v>
          </cell>
          <cell r="Q1222">
            <v>3</v>
          </cell>
        </row>
        <row r="1223">
          <cell r="B1223" t="str">
            <v>F VW 01 35097</v>
          </cell>
          <cell r="C1223">
            <v>4</v>
          </cell>
          <cell r="D1223">
            <v>1462</v>
          </cell>
          <cell r="E1223">
            <v>68</v>
          </cell>
          <cell r="F1223" t="str">
            <v>D2a</v>
          </cell>
          <cell r="G1223">
            <v>3773</v>
          </cell>
          <cell r="H1223" t="str">
            <v>GRUPO ANTOLIN VOSGES/</v>
          </cell>
          <cell r="I1223" t="str">
            <v>F</v>
          </cell>
          <cell r="M1223">
            <v>0</v>
          </cell>
          <cell r="N1223" t="str">
            <v>BX</v>
          </cell>
          <cell r="O1223">
            <v>0</v>
          </cell>
          <cell r="P1223" t="str">
            <v>UITENHAGE</v>
          </cell>
          <cell r="Q1223">
            <v>3</v>
          </cell>
        </row>
        <row r="1224">
          <cell r="B1224" t="str">
            <v>F VW 01 35097</v>
          </cell>
          <cell r="C1224">
            <v>4</v>
          </cell>
          <cell r="D1224">
            <v>2261</v>
          </cell>
          <cell r="E1224">
            <v>11</v>
          </cell>
          <cell r="F1224" t="str">
            <v>D2a</v>
          </cell>
          <cell r="G1224">
            <v>32046</v>
          </cell>
          <cell r="H1224" t="str">
            <v>Intier Automotive Eybl GmbH/</v>
          </cell>
          <cell r="I1224" t="str">
            <v>A</v>
          </cell>
          <cell r="M1224">
            <v>0</v>
          </cell>
          <cell r="N1224" t="str">
            <v>VW</v>
          </cell>
          <cell r="O1224">
            <v>0</v>
          </cell>
          <cell r="P1224" t="str">
            <v>WOLFSBURG</v>
          </cell>
          <cell r="Q1224">
            <v>3</v>
          </cell>
        </row>
        <row r="1225">
          <cell r="B1225" t="str">
            <v>F VW 01 35097</v>
          </cell>
          <cell r="C1225">
            <v>4</v>
          </cell>
          <cell r="D1225">
            <v>2261</v>
          </cell>
          <cell r="E1225">
            <v>28</v>
          </cell>
          <cell r="F1225" t="str">
            <v>D2a</v>
          </cell>
          <cell r="G1225">
            <v>4508</v>
          </cell>
          <cell r="H1225" t="str">
            <v>Intier Automotive Eybl GmbH/</v>
          </cell>
          <cell r="I1225" t="str">
            <v>A</v>
          </cell>
          <cell r="M1225">
            <v>0</v>
          </cell>
          <cell r="N1225" t="str">
            <v>VW</v>
          </cell>
          <cell r="O1225">
            <v>0</v>
          </cell>
          <cell r="P1225" t="str">
            <v>MOSEL</v>
          </cell>
          <cell r="Q1225">
            <v>3</v>
          </cell>
        </row>
        <row r="1226">
          <cell r="B1226" t="str">
            <v>F VW 01 35097</v>
          </cell>
          <cell r="C1226">
            <v>4</v>
          </cell>
          <cell r="D1226">
            <v>2261</v>
          </cell>
          <cell r="E1226">
            <v>37</v>
          </cell>
          <cell r="F1226" t="str">
            <v>D2a</v>
          </cell>
          <cell r="G1226">
            <v>4096</v>
          </cell>
          <cell r="H1226" t="str">
            <v>Intier Automotive Eybl GmbH/</v>
          </cell>
          <cell r="I1226" t="str">
            <v>A</v>
          </cell>
          <cell r="M1226">
            <v>0</v>
          </cell>
          <cell r="N1226" t="str">
            <v>VW</v>
          </cell>
          <cell r="O1226">
            <v>0</v>
          </cell>
          <cell r="P1226" t="str">
            <v>BRATISLAVA</v>
          </cell>
          <cell r="Q1226">
            <v>3</v>
          </cell>
        </row>
        <row r="1227">
          <cell r="B1227" t="str">
            <v>F VW 01 35097</v>
          </cell>
          <cell r="C1227">
            <v>4</v>
          </cell>
          <cell r="D1227">
            <v>2261</v>
          </cell>
          <cell r="E1227">
            <v>46</v>
          </cell>
          <cell r="F1227" t="str">
            <v>D2a</v>
          </cell>
          <cell r="G1227">
            <v>15592</v>
          </cell>
          <cell r="H1227" t="str">
            <v>Intier Automotive Eybl GmbH/</v>
          </cell>
          <cell r="I1227" t="str">
            <v>A</v>
          </cell>
          <cell r="M1227">
            <v>0</v>
          </cell>
          <cell r="N1227" t="str">
            <v>VW</v>
          </cell>
          <cell r="O1227">
            <v>0</v>
          </cell>
          <cell r="P1227" t="str">
            <v>VW BRUXELLES BRUESS</v>
          </cell>
          <cell r="Q1227">
            <v>3</v>
          </cell>
        </row>
        <row r="1228">
          <cell r="B1228" t="str">
            <v>F VW 01 35097</v>
          </cell>
          <cell r="C1228">
            <v>4</v>
          </cell>
          <cell r="D1228">
            <v>2261</v>
          </cell>
          <cell r="E1228">
            <v>68</v>
          </cell>
          <cell r="F1228" t="str">
            <v>D2a</v>
          </cell>
          <cell r="G1228">
            <v>3773</v>
          </cell>
          <cell r="H1228" t="str">
            <v>Intier Automotive Eybl GmbH/</v>
          </cell>
          <cell r="I1228" t="str">
            <v>A</v>
          </cell>
          <cell r="M1228">
            <v>0</v>
          </cell>
          <cell r="N1228" t="str">
            <v>VW</v>
          </cell>
          <cell r="O1228">
            <v>0</v>
          </cell>
          <cell r="P1228" t="str">
            <v>UITENHAGE</v>
          </cell>
          <cell r="Q1228">
            <v>3</v>
          </cell>
        </row>
        <row r="1229">
          <cell r="B1229" t="str">
            <v>F VW 01 35097</v>
          </cell>
          <cell r="C1229">
            <v>4</v>
          </cell>
          <cell r="D1229">
            <v>2609</v>
          </cell>
          <cell r="E1229">
            <v>11</v>
          </cell>
          <cell r="F1229" t="str">
            <v>D2a</v>
          </cell>
          <cell r="G1229">
            <v>32046</v>
          </cell>
          <cell r="H1229" t="str">
            <v>Lear Corp - Automotive Industries/</v>
          </cell>
          <cell r="I1229" t="str">
            <v>GB</v>
          </cell>
          <cell r="M1229">
            <v>0</v>
          </cell>
          <cell r="N1229" t="str">
            <v>RR</v>
          </cell>
          <cell r="O1229">
            <v>0</v>
          </cell>
          <cell r="P1229" t="str">
            <v>WOLFSBURG</v>
          </cell>
          <cell r="Q1229">
            <v>3</v>
          </cell>
        </row>
        <row r="1230">
          <cell r="B1230" t="str">
            <v>F VW 01 35097</v>
          </cell>
          <cell r="C1230">
            <v>4</v>
          </cell>
          <cell r="D1230">
            <v>2609</v>
          </cell>
          <cell r="E1230">
            <v>28</v>
          </cell>
          <cell r="F1230" t="str">
            <v>D2a</v>
          </cell>
          <cell r="G1230">
            <v>4508</v>
          </cell>
          <cell r="H1230" t="str">
            <v>Lear Corp - Automotive Industries/</v>
          </cell>
          <cell r="I1230" t="str">
            <v>GB</v>
          </cell>
          <cell r="M1230">
            <v>0</v>
          </cell>
          <cell r="N1230" t="str">
            <v>RR</v>
          </cell>
          <cell r="O1230">
            <v>0</v>
          </cell>
          <cell r="P1230" t="str">
            <v>MOSEL</v>
          </cell>
          <cell r="Q1230">
            <v>3</v>
          </cell>
        </row>
        <row r="1231">
          <cell r="B1231" t="str">
            <v>F VW 01 35097</v>
          </cell>
          <cell r="C1231">
            <v>4</v>
          </cell>
          <cell r="D1231">
            <v>2609</v>
          </cell>
          <cell r="E1231">
            <v>37</v>
          </cell>
          <cell r="F1231" t="str">
            <v>D2a</v>
          </cell>
          <cell r="G1231">
            <v>4096</v>
          </cell>
          <cell r="H1231" t="str">
            <v>Lear Corp - Automotive Industries/</v>
          </cell>
          <cell r="I1231" t="str">
            <v>GB</v>
          </cell>
          <cell r="M1231">
            <v>0</v>
          </cell>
          <cell r="N1231" t="str">
            <v>RR</v>
          </cell>
          <cell r="O1231">
            <v>0</v>
          </cell>
          <cell r="P1231" t="str">
            <v>BRATISLAVA</v>
          </cell>
          <cell r="Q1231">
            <v>3</v>
          </cell>
        </row>
        <row r="1232">
          <cell r="B1232" t="str">
            <v>F VW 01 35097</v>
          </cell>
          <cell r="C1232">
            <v>4</v>
          </cell>
          <cell r="D1232">
            <v>2609</v>
          </cell>
          <cell r="E1232">
            <v>46</v>
          </cell>
          <cell r="F1232" t="str">
            <v>D2a</v>
          </cell>
          <cell r="G1232">
            <v>15592</v>
          </cell>
          <cell r="H1232" t="str">
            <v>Lear Corp - Automotive Industries/</v>
          </cell>
          <cell r="I1232" t="str">
            <v>GB</v>
          </cell>
          <cell r="M1232">
            <v>0</v>
          </cell>
          <cell r="N1232" t="str">
            <v>RR</v>
          </cell>
          <cell r="O1232">
            <v>0</v>
          </cell>
          <cell r="P1232" t="str">
            <v>VW BRUXELLES BRUESS</v>
          </cell>
          <cell r="Q1232">
            <v>3</v>
          </cell>
        </row>
        <row r="1233">
          <cell r="B1233" t="str">
            <v>F VW 01 35097</v>
          </cell>
          <cell r="C1233">
            <v>4</v>
          </cell>
          <cell r="D1233">
            <v>2609</v>
          </cell>
          <cell r="E1233">
            <v>68</v>
          </cell>
          <cell r="F1233" t="str">
            <v>D2a</v>
          </cell>
          <cell r="G1233">
            <v>3773</v>
          </cell>
          <cell r="H1233" t="str">
            <v>Lear Corp - Automotive Industries/</v>
          </cell>
          <cell r="I1233" t="str">
            <v>GB</v>
          </cell>
          <cell r="M1233">
            <v>0</v>
          </cell>
          <cell r="N1233" t="str">
            <v>RR</v>
          </cell>
          <cell r="O1233">
            <v>0</v>
          </cell>
          <cell r="P1233" t="str">
            <v>UITENHAGE</v>
          </cell>
          <cell r="Q1233">
            <v>3</v>
          </cell>
        </row>
        <row r="1234">
          <cell r="B1234" t="str">
            <v>F VW 01 35097</v>
          </cell>
          <cell r="C1234">
            <v>4</v>
          </cell>
          <cell r="D1234">
            <v>2979</v>
          </cell>
          <cell r="E1234">
            <v>11</v>
          </cell>
          <cell r="F1234" t="str">
            <v>D2a</v>
          </cell>
          <cell r="G1234">
            <v>32046</v>
          </cell>
          <cell r="H1234" t="str">
            <v>Lear Corporation/Prestice</v>
          </cell>
          <cell r="I1234" t="str">
            <v>D</v>
          </cell>
          <cell r="J1234">
            <v>38.5</v>
          </cell>
          <cell r="K1234">
            <v>41.524999999999999</v>
          </cell>
          <cell r="M1234">
            <v>691500</v>
          </cell>
          <cell r="N1234" t="str">
            <v>VW</v>
          </cell>
          <cell r="O1234">
            <v>0</v>
          </cell>
          <cell r="P1234" t="str">
            <v>WOLFSBURG</v>
          </cell>
          <cell r="Q1234">
            <v>3</v>
          </cell>
        </row>
        <row r="1235">
          <cell r="B1235" t="str">
            <v>F VW 01 35097</v>
          </cell>
          <cell r="C1235">
            <v>4</v>
          </cell>
          <cell r="D1235">
            <v>2979</v>
          </cell>
          <cell r="E1235">
            <v>28</v>
          </cell>
          <cell r="F1235" t="str">
            <v>D2a</v>
          </cell>
          <cell r="G1235">
            <v>4508</v>
          </cell>
          <cell r="H1235" t="str">
            <v>Lear Corporation/Prestice</v>
          </cell>
          <cell r="I1235" t="str">
            <v>D</v>
          </cell>
          <cell r="J1235">
            <v>38.5</v>
          </cell>
          <cell r="K1235">
            <v>41.149000000000001</v>
          </cell>
          <cell r="M1235">
            <v>691500</v>
          </cell>
          <cell r="N1235" t="str">
            <v>VW</v>
          </cell>
          <cell r="O1235">
            <v>0</v>
          </cell>
          <cell r="P1235" t="str">
            <v>MOSEL</v>
          </cell>
          <cell r="Q1235">
            <v>3</v>
          </cell>
        </row>
        <row r="1236">
          <cell r="B1236" t="str">
            <v>F VW 01 35097</v>
          </cell>
          <cell r="C1236">
            <v>4</v>
          </cell>
          <cell r="D1236">
            <v>2979</v>
          </cell>
          <cell r="E1236">
            <v>37</v>
          </cell>
          <cell r="F1236" t="str">
            <v>D2a</v>
          </cell>
          <cell r="G1236">
            <v>4096</v>
          </cell>
          <cell r="H1236" t="str">
            <v>Lear Corporation/Prestice</v>
          </cell>
          <cell r="I1236" t="str">
            <v>D</v>
          </cell>
          <cell r="J1236">
            <v>38.5</v>
          </cell>
          <cell r="K1236">
            <v>41.758000000000003</v>
          </cell>
          <cell r="M1236">
            <v>691500</v>
          </cell>
          <cell r="N1236" t="str">
            <v>VW</v>
          </cell>
          <cell r="O1236">
            <v>0</v>
          </cell>
          <cell r="P1236" t="str">
            <v>BRATISLAVA</v>
          </cell>
          <cell r="Q1236">
            <v>3</v>
          </cell>
        </row>
        <row r="1237">
          <cell r="B1237" t="str">
            <v>F VW 01 35097</v>
          </cell>
          <cell r="C1237">
            <v>4</v>
          </cell>
          <cell r="D1237">
            <v>2979</v>
          </cell>
          <cell r="E1237">
            <v>46</v>
          </cell>
          <cell r="F1237" t="str">
            <v>D2a</v>
          </cell>
          <cell r="G1237">
            <v>15592</v>
          </cell>
          <cell r="H1237" t="str">
            <v>Lear Corporation/Prestice</v>
          </cell>
          <cell r="I1237" t="str">
            <v>D</v>
          </cell>
          <cell r="J1237">
            <v>38.5</v>
          </cell>
          <cell r="K1237">
            <v>42.652999999999999</v>
          </cell>
          <cell r="M1237">
            <v>691500</v>
          </cell>
          <cell r="N1237" t="str">
            <v>VW</v>
          </cell>
          <cell r="O1237">
            <v>0</v>
          </cell>
          <cell r="P1237" t="str">
            <v>VW BRUXELLES BRUESS</v>
          </cell>
          <cell r="Q1237">
            <v>3</v>
          </cell>
        </row>
        <row r="1238">
          <cell r="B1238" t="str">
            <v>F VW 01 35097</v>
          </cell>
          <cell r="C1238">
            <v>4</v>
          </cell>
          <cell r="D1238">
            <v>2979</v>
          </cell>
          <cell r="E1238">
            <v>68</v>
          </cell>
          <cell r="F1238" t="str">
            <v>D2a</v>
          </cell>
          <cell r="G1238">
            <v>3773</v>
          </cell>
          <cell r="H1238" t="str">
            <v>Lear Corporation/Prestice</v>
          </cell>
          <cell r="I1238" t="str">
            <v>D</v>
          </cell>
          <cell r="J1238">
            <v>38.5</v>
          </cell>
          <cell r="K1238">
            <v>41.524999999999999</v>
          </cell>
          <cell r="M1238">
            <v>691500</v>
          </cell>
          <cell r="N1238" t="str">
            <v>VW</v>
          </cell>
          <cell r="O1238">
            <v>0</v>
          </cell>
          <cell r="P1238" t="str">
            <v>UITENHAGE</v>
          </cell>
          <cell r="Q1238">
            <v>3</v>
          </cell>
        </row>
        <row r="1239">
          <cell r="B1239" t="str">
            <v>F VW 01 35097</v>
          </cell>
          <cell r="C1239">
            <v>4</v>
          </cell>
          <cell r="D1239">
            <v>11330</v>
          </cell>
          <cell r="E1239">
            <v>11</v>
          </cell>
          <cell r="F1239" t="str">
            <v>D2a</v>
          </cell>
          <cell r="G1239">
            <v>32046</v>
          </cell>
          <cell r="H1239" t="str">
            <v>FORMTAP/</v>
          </cell>
          <cell r="I1239" t="str">
            <v>BR</v>
          </cell>
          <cell r="M1239">
            <v>0</v>
          </cell>
          <cell r="N1239" t="str">
            <v>BR</v>
          </cell>
          <cell r="O1239">
            <v>0</v>
          </cell>
          <cell r="P1239" t="str">
            <v>WOLFSBURG</v>
          </cell>
          <cell r="Q1239">
            <v>3</v>
          </cell>
        </row>
        <row r="1240">
          <cell r="B1240" t="str">
            <v>F VW 01 35097</v>
          </cell>
          <cell r="C1240">
            <v>4</v>
          </cell>
          <cell r="D1240">
            <v>11330</v>
          </cell>
          <cell r="E1240">
            <v>28</v>
          </cell>
          <cell r="F1240" t="str">
            <v>D2a</v>
          </cell>
          <cell r="G1240">
            <v>4508</v>
          </cell>
          <cell r="H1240" t="str">
            <v>FORMTAP/</v>
          </cell>
          <cell r="I1240" t="str">
            <v>BR</v>
          </cell>
          <cell r="M1240">
            <v>0</v>
          </cell>
          <cell r="N1240" t="str">
            <v>BR</v>
          </cell>
          <cell r="O1240">
            <v>0</v>
          </cell>
          <cell r="P1240" t="str">
            <v>MOSEL</v>
          </cell>
          <cell r="Q1240">
            <v>3</v>
          </cell>
        </row>
        <row r="1241">
          <cell r="B1241" t="str">
            <v>F VW 01 35097</v>
          </cell>
          <cell r="C1241">
            <v>4</v>
          </cell>
          <cell r="D1241">
            <v>11330</v>
          </cell>
          <cell r="E1241">
            <v>37</v>
          </cell>
          <cell r="F1241" t="str">
            <v>D2a</v>
          </cell>
          <cell r="G1241">
            <v>4096</v>
          </cell>
          <cell r="H1241" t="str">
            <v>FORMTAP/</v>
          </cell>
          <cell r="I1241" t="str">
            <v>BR</v>
          </cell>
          <cell r="M1241">
            <v>0</v>
          </cell>
          <cell r="N1241" t="str">
            <v>BR</v>
          </cell>
          <cell r="O1241">
            <v>0</v>
          </cell>
          <cell r="P1241" t="str">
            <v>BRATISLAVA</v>
          </cell>
          <cell r="Q1241">
            <v>3</v>
          </cell>
        </row>
        <row r="1242">
          <cell r="B1242" t="str">
            <v>F VW 01 35097</v>
          </cell>
          <cell r="C1242">
            <v>4</v>
          </cell>
          <cell r="D1242">
            <v>11330</v>
          </cell>
          <cell r="E1242">
            <v>46</v>
          </cell>
          <cell r="F1242" t="str">
            <v>D2a</v>
          </cell>
          <cell r="G1242">
            <v>15592</v>
          </cell>
          <cell r="H1242" t="str">
            <v>FORMTAP/</v>
          </cell>
          <cell r="I1242" t="str">
            <v>BR</v>
          </cell>
          <cell r="M1242">
            <v>0</v>
          </cell>
          <cell r="N1242" t="str">
            <v>BR</v>
          </cell>
          <cell r="O1242">
            <v>0</v>
          </cell>
          <cell r="P1242" t="str">
            <v>VW BRUXELLES BRUESS</v>
          </cell>
          <cell r="Q1242">
            <v>3</v>
          </cell>
        </row>
        <row r="1243">
          <cell r="B1243" t="str">
            <v>F VW 01 35097</v>
          </cell>
          <cell r="C1243">
            <v>4</v>
          </cell>
          <cell r="D1243">
            <v>11330</v>
          </cell>
          <cell r="E1243">
            <v>68</v>
          </cell>
          <cell r="F1243" t="str">
            <v>D2a</v>
          </cell>
          <cell r="G1243">
            <v>3773</v>
          </cell>
          <cell r="H1243" t="str">
            <v>FORMTAP/</v>
          </cell>
          <cell r="I1243" t="str">
            <v>BR</v>
          </cell>
          <cell r="M1243">
            <v>0</v>
          </cell>
          <cell r="N1243" t="str">
            <v>BR</v>
          </cell>
          <cell r="O1243">
            <v>0</v>
          </cell>
          <cell r="P1243" t="str">
            <v>UITENHAGE</v>
          </cell>
          <cell r="Q1243">
            <v>3</v>
          </cell>
        </row>
        <row r="1244">
          <cell r="B1244" t="str">
            <v>F VW 01 35097</v>
          </cell>
          <cell r="C1244">
            <v>4</v>
          </cell>
          <cell r="D1244">
            <v>13030</v>
          </cell>
          <cell r="E1244">
            <v>11</v>
          </cell>
          <cell r="F1244" t="str">
            <v>D2a</v>
          </cell>
          <cell r="G1244">
            <v>32046</v>
          </cell>
          <cell r="H1244" t="str">
            <v>Findlay Ind. GmbH/Tomaszow PL</v>
          </cell>
          <cell r="I1244" t="str">
            <v>D</v>
          </cell>
          <cell r="J1244">
            <v>32.57</v>
          </cell>
          <cell r="K1244">
            <v>37.603000000000002</v>
          </cell>
          <cell r="M1244">
            <v>390000</v>
          </cell>
          <cell r="N1244" t="str">
            <v>VW</v>
          </cell>
          <cell r="O1244">
            <v>0</v>
          </cell>
          <cell r="P1244" t="str">
            <v>WOLFSBURG</v>
          </cell>
          <cell r="Q1244">
            <v>3</v>
          </cell>
        </row>
        <row r="1245">
          <cell r="B1245" t="str">
            <v>F VW 01 35097</v>
          </cell>
          <cell r="C1245">
            <v>4</v>
          </cell>
          <cell r="D1245">
            <v>13030</v>
          </cell>
          <cell r="E1245">
            <v>28</v>
          </cell>
          <cell r="F1245" t="str">
            <v>D2a</v>
          </cell>
          <cell r="G1245">
            <v>4508</v>
          </cell>
          <cell r="H1245" t="str">
            <v>Findlay Ind. GmbH/Tomaszow PL</v>
          </cell>
          <cell r="I1245" t="str">
            <v>D</v>
          </cell>
          <cell r="J1245">
            <v>32.57</v>
          </cell>
          <cell r="K1245">
            <v>37.331000000000003</v>
          </cell>
          <cell r="M1245">
            <v>390000</v>
          </cell>
          <cell r="N1245" t="str">
            <v>VW</v>
          </cell>
          <cell r="O1245">
            <v>0</v>
          </cell>
          <cell r="P1245" t="str">
            <v>MOSEL</v>
          </cell>
          <cell r="Q1245">
            <v>3</v>
          </cell>
        </row>
        <row r="1246">
          <cell r="B1246" t="str">
            <v>F VW 01 35097</v>
          </cell>
          <cell r="C1246">
            <v>4</v>
          </cell>
          <cell r="D1246">
            <v>13030</v>
          </cell>
          <cell r="E1246">
            <v>37</v>
          </cell>
          <cell r="F1246" t="str">
            <v>D2a</v>
          </cell>
          <cell r="G1246">
            <v>4096</v>
          </cell>
          <cell r="H1246" t="str">
            <v>Findlay Ind. GmbH/Tomaszow PL</v>
          </cell>
          <cell r="I1246" t="str">
            <v>D</v>
          </cell>
          <cell r="J1246">
            <v>32.57</v>
          </cell>
          <cell r="K1246">
            <v>37.18</v>
          </cell>
          <cell r="M1246">
            <v>390000</v>
          </cell>
          <cell r="N1246" t="str">
            <v>VW</v>
          </cell>
          <cell r="O1246">
            <v>0</v>
          </cell>
          <cell r="P1246" t="str">
            <v>BRATISLAVA</v>
          </cell>
          <cell r="Q1246">
            <v>3</v>
          </cell>
        </row>
        <row r="1247">
          <cell r="B1247" t="str">
            <v>F VW 01 35097</v>
          </cell>
          <cell r="C1247">
            <v>4</v>
          </cell>
          <cell r="D1247">
            <v>13030</v>
          </cell>
          <cell r="E1247">
            <v>46</v>
          </cell>
          <cell r="F1247" t="str">
            <v>D2a</v>
          </cell>
          <cell r="G1247">
            <v>15592</v>
          </cell>
          <cell r="H1247" t="str">
            <v>Findlay Ind. GmbH/Tomaszow PL</v>
          </cell>
          <cell r="I1247" t="str">
            <v>D</v>
          </cell>
          <cell r="J1247">
            <v>32.57</v>
          </cell>
          <cell r="K1247">
            <v>40.081000000000003</v>
          </cell>
          <cell r="M1247">
            <v>390000</v>
          </cell>
          <cell r="N1247" t="str">
            <v>VW</v>
          </cell>
          <cell r="O1247">
            <v>0</v>
          </cell>
          <cell r="P1247" t="str">
            <v>VW BRUXELLES BRUESS</v>
          </cell>
          <cell r="Q1247">
            <v>3</v>
          </cell>
        </row>
        <row r="1248">
          <cell r="B1248" t="str">
            <v>F VW 01 35097</v>
          </cell>
          <cell r="C1248">
            <v>4</v>
          </cell>
          <cell r="D1248">
            <v>13030</v>
          </cell>
          <cell r="E1248">
            <v>68</v>
          </cell>
          <cell r="F1248" t="str">
            <v>D2a</v>
          </cell>
          <cell r="G1248">
            <v>3773</v>
          </cell>
          <cell r="H1248" t="str">
            <v>Findlay Ind. GmbH/Tomaszow PL</v>
          </cell>
          <cell r="I1248" t="str">
            <v>D</v>
          </cell>
          <cell r="J1248">
            <v>32.57</v>
          </cell>
          <cell r="K1248">
            <v>37.603000000000002</v>
          </cell>
          <cell r="M1248">
            <v>390000</v>
          </cell>
          <cell r="N1248" t="str">
            <v>VW</v>
          </cell>
          <cell r="O1248">
            <v>0</v>
          </cell>
          <cell r="P1248" t="str">
            <v>UITENHAGE</v>
          </cell>
          <cell r="Q1248">
            <v>3</v>
          </cell>
        </row>
        <row r="1249">
          <cell r="B1249" t="str">
            <v>F VW 01 35097</v>
          </cell>
          <cell r="C1249">
            <v>4</v>
          </cell>
          <cell r="D1249">
            <v>19964</v>
          </cell>
          <cell r="E1249">
            <v>11</v>
          </cell>
          <cell r="F1249" t="str">
            <v>D2a</v>
          </cell>
          <cell r="G1249">
            <v>32046</v>
          </cell>
          <cell r="H1249" t="str">
            <v>Martur Entegre Sünger ve Koltuk Tesisleri Sanayi Tic A.S./</v>
          </cell>
          <cell r="I1249" t="str">
            <v>TR</v>
          </cell>
          <cell r="M1249">
            <v>0</v>
          </cell>
          <cell r="N1249" t="str">
            <v>TR</v>
          </cell>
          <cell r="O1249">
            <v>0</v>
          </cell>
          <cell r="P1249" t="str">
            <v>WOLFSBURG</v>
          </cell>
          <cell r="Q1249">
            <v>3</v>
          </cell>
        </row>
        <row r="1250">
          <cell r="B1250" t="str">
            <v>F VW 01 35097</v>
          </cell>
          <cell r="C1250">
            <v>4</v>
          </cell>
          <cell r="D1250">
            <v>19964</v>
          </cell>
          <cell r="E1250">
            <v>28</v>
          </cell>
          <cell r="F1250" t="str">
            <v>D2a</v>
          </cell>
          <cell r="G1250">
            <v>4508</v>
          </cell>
          <cell r="H1250" t="str">
            <v>Martur Entegre Sünger ve Koltuk Tesisleri Sanayi Tic A.S./</v>
          </cell>
          <cell r="I1250" t="str">
            <v>TR</v>
          </cell>
          <cell r="M1250">
            <v>0</v>
          </cell>
          <cell r="N1250" t="str">
            <v>TR</v>
          </cell>
          <cell r="O1250">
            <v>0</v>
          </cell>
          <cell r="P1250" t="str">
            <v>MOSEL</v>
          </cell>
          <cell r="Q1250">
            <v>3</v>
          </cell>
        </row>
        <row r="1251">
          <cell r="B1251" t="str">
            <v>F VW 01 35097</v>
          </cell>
          <cell r="C1251">
            <v>4</v>
          </cell>
          <cell r="D1251">
            <v>19964</v>
          </cell>
          <cell r="E1251">
            <v>37</v>
          </cell>
          <cell r="F1251" t="str">
            <v>D2a</v>
          </cell>
          <cell r="G1251">
            <v>4096</v>
          </cell>
          <cell r="H1251" t="str">
            <v>Martur Entegre Sünger ve Koltuk Tesisleri Sanayi Tic A.S./</v>
          </cell>
          <cell r="I1251" t="str">
            <v>TR</v>
          </cell>
          <cell r="M1251">
            <v>0</v>
          </cell>
          <cell r="N1251" t="str">
            <v>TR</v>
          </cell>
          <cell r="O1251">
            <v>0</v>
          </cell>
          <cell r="P1251" t="str">
            <v>BRATISLAVA</v>
          </cell>
          <cell r="Q1251">
            <v>3</v>
          </cell>
        </row>
        <row r="1252">
          <cell r="B1252" t="str">
            <v>F VW 01 35097</v>
          </cell>
          <cell r="C1252">
            <v>4</v>
          </cell>
          <cell r="D1252">
            <v>19964</v>
          </cell>
          <cell r="E1252">
            <v>46</v>
          </cell>
          <cell r="F1252" t="str">
            <v>D2a</v>
          </cell>
          <cell r="G1252">
            <v>15592</v>
          </cell>
          <cell r="H1252" t="str">
            <v>Martur Entegre Sünger ve Koltuk Tesisleri Sanayi Tic A.S./</v>
          </cell>
          <cell r="I1252" t="str">
            <v>TR</v>
          </cell>
          <cell r="M1252">
            <v>0</v>
          </cell>
          <cell r="N1252" t="str">
            <v>TR</v>
          </cell>
          <cell r="O1252">
            <v>0</v>
          </cell>
          <cell r="P1252" t="str">
            <v>VW BRUXELLES BRUESS</v>
          </cell>
          <cell r="Q1252">
            <v>3</v>
          </cell>
        </row>
        <row r="1253">
          <cell r="B1253" t="str">
            <v>F VW 01 35097</v>
          </cell>
          <cell r="C1253">
            <v>4</v>
          </cell>
          <cell r="D1253">
            <v>19964</v>
          </cell>
          <cell r="E1253">
            <v>68</v>
          </cell>
          <cell r="F1253" t="str">
            <v>D2a</v>
          </cell>
          <cell r="G1253">
            <v>3773</v>
          </cell>
          <cell r="H1253" t="str">
            <v>Martur Entegre Sünger ve Koltuk Tesisleri Sanayi Tic A.S./</v>
          </cell>
          <cell r="I1253" t="str">
            <v>TR</v>
          </cell>
          <cell r="M1253">
            <v>0</v>
          </cell>
          <cell r="N1253" t="str">
            <v>TR</v>
          </cell>
          <cell r="O1253">
            <v>0</v>
          </cell>
          <cell r="P1253" t="str">
            <v>UITENHAGE</v>
          </cell>
          <cell r="Q1253">
            <v>3</v>
          </cell>
        </row>
        <row r="1254">
          <cell r="B1254" t="str">
            <v>F VW 01 35097</v>
          </cell>
          <cell r="C1254">
            <v>4</v>
          </cell>
          <cell r="D1254">
            <v>20328</v>
          </cell>
          <cell r="E1254">
            <v>11</v>
          </cell>
          <cell r="F1254" t="str">
            <v>D2a</v>
          </cell>
          <cell r="G1254">
            <v>32046</v>
          </cell>
          <cell r="H1254" t="str">
            <v>GRUPO ANTOLIN DEUTSCHLAND GMBH/GA Bohemia</v>
          </cell>
          <cell r="I1254" t="str">
            <v>D</v>
          </cell>
          <cell r="J1254">
            <v>43.28</v>
          </cell>
          <cell r="K1254">
            <v>46.375</v>
          </cell>
          <cell r="M1254">
            <v>505750</v>
          </cell>
          <cell r="N1254" t="str">
            <v>VW</v>
          </cell>
          <cell r="O1254">
            <v>0</v>
          </cell>
          <cell r="P1254" t="str">
            <v>WOLFSBURG</v>
          </cell>
          <cell r="Q1254">
            <v>3</v>
          </cell>
        </row>
        <row r="1255">
          <cell r="B1255" t="str">
            <v>F VW 01 35097</v>
          </cell>
          <cell r="C1255">
            <v>4</v>
          </cell>
          <cell r="D1255">
            <v>20328</v>
          </cell>
          <cell r="E1255">
            <v>28</v>
          </cell>
          <cell r="F1255" t="str">
            <v>D2a</v>
          </cell>
          <cell r="G1255">
            <v>4508</v>
          </cell>
          <cell r="H1255" t="str">
            <v>GRUPO ANTOLIN DEUTSCHLAND GMBH/GA Bohemia</v>
          </cell>
          <cell r="I1255" t="str">
            <v>D</v>
          </cell>
          <cell r="J1255">
            <v>43.28</v>
          </cell>
          <cell r="K1255">
            <v>46.17</v>
          </cell>
          <cell r="M1255">
            <v>505750</v>
          </cell>
          <cell r="N1255" t="str">
            <v>VW</v>
          </cell>
          <cell r="O1255">
            <v>0</v>
          </cell>
          <cell r="P1255" t="str">
            <v>MOSEL</v>
          </cell>
          <cell r="Q1255">
            <v>3</v>
          </cell>
        </row>
        <row r="1256">
          <cell r="B1256" t="str">
            <v>F VW 01 35097</v>
          </cell>
          <cell r="C1256">
            <v>4</v>
          </cell>
          <cell r="D1256">
            <v>20328</v>
          </cell>
          <cell r="E1256">
            <v>37</v>
          </cell>
          <cell r="F1256" t="str">
            <v>D2a</v>
          </cell>
          <cell r="G1256">
            <v>4096</v>
          </cell>
          <cell r="H1256" t="str">
            <v>GRUPO ANTOLIN DEUTSCHLAND GMBH/GA Bohemia</v>
          </cell>
          <cell r="I1256" t="str">
            <v>D</v>
          </cell>
          <cell r="J1256">
            <v>43.28</v>
          </cell>
          <cell r="K1256">
            <v>46.637</v>
          </cell>
          <cell r="M1256">
            <v>505750</v>
          </cell>
          <cell r="N1256" t="str">
            <v>VW</v>
          </cell>
          <cell r="O1256">
            <v>0</v>
          </cell>
          <cell r="P1256" t="str">
            <v>BRATISLAVA</v>
          </cell>
          <cell r="Q1256">
            <v>3</v>
          </cell>
        </row>
        <row r="1257">
          <cell r="B1257" t="str">
            <v>F VW 01 35097</v>
          </cell>
          <cell r="C1257">
            <v>4</v>
          </cell>
          <cell r="D1257">
            <v>20328</v>
          </cell>
          <cell r="E1257">
            <v>46</v>
          </cell>
          <cell r="F1257" t="str">
            <v>D2a</v>
          </cell>
          <cell r="G1257">
            <v>15592</v>
          </cell>
          <cell r="H1257" t="str">
            <v>GRUPO ANTOLIN DEUTSCHLAND GMBH/GA Bohemia</v>
          </cell>
          <cell r="I1257" t="str">
            <v>D</v>
          </cell>
          <cell r="J1257">
            <v>43.28</v>
          </cell>
          <cell r="K1257">
            <v>47.72</v>
          </cell>
          <cell r="M1257">
            <v>505750</v>
          </cell>
          <cell r="N1257" t="str">
            <v>VW</v>
          </cell>
          <cell r="O1257">
            <v>0</v>
          </cell>
          <cell r="P1257" t="str">
            <v>VW BRUXELLES BRUESS</v>
          </cell>
          <cell r="Q1257">
            <v>3</v>
          </cell>
        </row>
        <row r="1258">
          <cell r="B1258" t="str">
            <v>F VW 01 35097</v>
          </cell>
          <cell r="C1258">
            <v>4</v>
          </cell>
          <cell r="D1258">
            <v>20328</v>
          </cell>
          <cell r="E1258">
            <v>68</v>
          </cell>
          <cell r="F1258" t="str">
            <v>D2a</v>
          </cell>
          <cell r="G1258">
            <v>3773</v>
          </cell>
          <cell r="H1258" t="str">
            <v>GRUPO ANTOLIN DEUTSCHLAND GMBH/GA Bohemia</v>
          </cell>
          <cell r="I1258" t="str">
            <v>D</v>
          </cell>
          <cell r="J1258">
            <v>43.28</v>
          </cell>
          <cell r="K1258">
            <v>46.375</v>
          </cell>
          <cell r="M1258">
            <v>505750</v>
          </cell>
          <cell r="N1258" t="str">
            <v>VW</v>
          </cell>
          <cell r="O1258">
            <v>0</v>
          </cell>
          <cell r="P1258" t="str">
            <v>UITENHAGE</v>
          </cell>
          <cell r="Q1258">
            <v>3</v>
          </cell>
        </row>
        <row r="1259">
          <cell r="B1259" t="str">
            <v>F VW 01 35097</v>
          </cell>
          <cell r="C1259">
            <v>4</v>
          </cell>
          <cell r="D1259">
            <v>23586</v>
          </cell>
          <cell r="E1259">
            <v>11</v>
          </cell>
          <cell r="F1259" t="str">
            <v>D2a</v>
          </cell>
          <cell r="G1259">
            <v>32046</v>
          </cell>
          <cell r="H1259" t="str">
            <v>VW Wolfsburg/</v>
          </cell>
          <cell r="I1259" t="str">
            <v>D</v>
          </cell>
          <cell r="M1259">
            <v>0</v>
          </cell>
          <cell r="N1259" t="str">
            <v>HA</v>
          </cell>
          <cell r="O1259">
            <v>0</v>
          </cell>
          <cell r="P1259" t="str">
            <v>WOLFSBURG</v>
          </cell>
          <cell r="Q1259">
            <v>3</v>
          </cell>
        </row>
        <row r="1260">
          <cell r="B1260" t="str">
            <v>F VW 01 35097</v>
          </cell>
          <cell r="C1260">
            <v>4</v>
          </cell>
          <cell r="D1260">
            <v>23586</v>
          </cell>
          <cell r="E1260">
            <v>28</v>
          </cell>
          <cell r="F1260" t="str">
            <v>D2a</v>
          </cell>
          <cell r="G1260">
            <v>4508</v>
          </cell>
          <cell r="H1260" t="str">
            <v>VW Wolfsburg/</v>
          </cell>
          <cell r="I1260" t="str">
            <v>D</v>
          </cell>
          <cell r="M1260">
            <v>0</v>
          </cell>
          <cell r="N1260" t="str">
            <v>HA</v>
          </cell>
          <cell r="O1260">
            <v>0</v>
          </cell>
          <cell r="P1260" t="str">
            <v>MOSEL</v>
          </cell>
          <cell r="Q1260">
            <v>3</v>
          </cell>
        </row>
        <row r="1261">
          <cell r="B1261" t="str">
            <v>F VW 01 35097</v>
          </cell>
          <cell r="C1261">
            <v>4</v>
          </cell>
          <cell r="D1261">
            <v>23586</v>
          </cell>
          <cell r="E1261">
            <v>37</v>
          </cell>
          <cell r="F1261" t="str">
            <v>D2a</v>
          </cell>
          <cell r="G1261">
            <v>4096</v>
          </cell>
          <cell r="H1261" t="str">
            <v>VW Wolfsburg/</v>
          </cell>
          <cell r="I1261" t="str">
            <v>D</v>
          </cell>
          <cell r="M1261">
            <v>0</v>
          </cell>
          <cell r="N1261" t="str">
            <v>HA</v>
          </cell>
          <cell r="O1261">
            <v>0</v>
          </cell>
          <cell r="P1261" t="str">
            <v>BRATISLAVA</v>
          </cell>
          <cell r="Q1261">
            <v>3</v>
          </cell>
        </row>
        <row r="1262">
          <cell r="B1262" t="str">
            <v>F VW 01 35097</v>
          </cell>
          <cell r="C1262">
            <v>4</v>
          </cell>
          <cell r="D1262">
            <v>23586</v>
          </cell>
          <cell r="E1262">
            <v>46</v>
          </cell>
          <cell r="F1262" t="str">
            <v>D2a</v>
          </cell>
          <cell r="G1262">
            <v>15592</v>
          </cell>
          <cell r="H1262" t="str">
            <v>VW Wolfsburg/</v>
          </cell>
          <cell r="I1262" t="str">
            <v>D</v>
          </cell>
          <cell r="M1262">
            <v>0</v>
          </cell>
          <cell r="N1262" t="str">
            <v>HA</v>
          </cell>
          <cell r="O1262">
            <v>0</v>
          </cell>
          <cell r="P1262" t="str">
            <v>VW BRUXELLES BRUESS</v>
          </cell>
          <cell r="Q1262">
            <v>3</v>
          </cell>
        </row>
        <row r="1263">
          <cell r="B1263" t="str">
            <v>F VW 01 35097</v>
          </cell>
          <cell r="C1263">
            <v>4</v>
          </cell>
          <cell r="D1263">
            <v>23586</v>
          </cell>
          <cell r="E1263">
            <v>68</v>
          </cell>
          <cell r="F1263" t="str">
            <v>D2a</v>
          </cell>
          <cell r="G1263">
            <v>3773</v>
          </cell>
          <cell r="H1263" t="str">
            <v>VW Wolfsburg/</v>
          </cell>
          <cell r="I1263" t="str">
            <v>D</v>
          </cell>
          <cell r="M1263">
            <v>0</v>
          </cell>
          <cell r="N1263" t="str">
            <v>HA</v>
          </cell>
          <cell r="O1263">
            <v>0</v>
          </cell>
          <cell r="P1263" t="str">
            <v>UITENHAGE</v>
          </cell>
          <cell r="Q1263">
            <v>3</v>
          </cell>
        </row>
        <row r="1264">
          <cell r="B1264" t="str">
            <v>F VW 01 35097</v>
          </cell>
          <cell r="C1264">
            <v>4</v>
          </cell>
          <cell r="D1264">
            <v>24969</v>
          </cell>
          <cell r="E1264">
            <v>11</v>
          </cell>
          <cell r="F1264" t="str">
            <v>D2a</v>
          </cell>
          <cell r="G1264">
            <v>32046</v>
          </cell>
          <cell r="H1264" t="str">
            <v>Rieter Automotive North/</v>
          </cell>
          <cell r="I1264" t="str">
            <v>USA</v>
          </cell>
          <cell r="M1264">
            <v>0</v>
          </cell>
          <cell r="N1264" t="str">
            <v>US</v>
          </cell>
          <cell r="O1264">
            <v>0</v>
          </cell>
          <cell r="P1264" t="str">
            <v>WOLFSBURG</v>
          </cell>
          <cell r="Q1264">
            <v>3</v>
          </cell>
        </row>
        <row r="1265">
          <cell r="B1265" t="str">
            <v>F VW 01 35097</v>
          </cell>
          <cell r="C1265">
            <v>4</v>
          </cell>
          <cell r="D1265">
            <v>24969</v>
          </cell>
          <cell r="E1265">
            <v>28</v>
          </cell>
          <cell r="F1265" t="str">
            <v>D2a</v>
          </cell>
          <cell r="G1265">
            <v>4508</v>
          </cell>
          <cell r="H1265" t="str">
            <v>Rieter Automotive North/</v>
          </cell>
          <cell r="I1265" t="str">
            <v>USA</v>
          </cell>
          <cell r="M1265">
            <v>0</v>
          </cell>
          <cell r="N1265" t="str">
            <v>US</v>
          </cell>
          <cell r="O1265">
            <v>0</v>
          </cell>
          <cell r="P1265" t="str">
            <v>MOSEL</v>
          </cell>
          <cell r="Q1265">
            <v>3</v>
          </cell>
        </row>
        <row r="1266">
          <cell r="B1266" t="str">
            <v>F VW 01 35097</v>
          </cell>
          <cell r="C1266">
            <v>4</v>
          </cell>
          <cell r="D1266">
            <v>24969</v>
          </cell>
          <cell r="E1266">
            <v>37</v>
          </cell>
          <cell r="F1266" t="str">
            <v>D2a</v>
          </cell>
          <cell r="G1266">
            <v>4096</v>
          </cell>
          <cell r="H1266" t="str">
            <v>Rieter Automotive North/</v>
          </cell>
          <cell r="I1266" t="str">
            <v>USA</v>
          </cell>
          <cell r="M1266">
            <v>0</v>
          </cell>
          <cell r="N1266" t="str">
            <v>US</v>
          </cell>
          <cell r="O1266">
            <v>0</v>
          </cell>
          <cell r="P1266" t="str">
            <v>BRATISLAVA</v>
          </cell>
          <cell r="Q1266">
            <v>3</v>
          </cell>
        </row>
        <row r="1267">
          <cell r="B1267" t="str">
            <v>F VW 01 35097</v>
          </cell>
          <cell r="C1267">
            <v>4</v>
          </cell>
          <cell r="D1267">
            <v>24969</v>
          </cell>
          <cell r="E1267">
            <v>46</v>
          </cell>
          <cell r="F1267" t="str">
            <v>D2a</v>
          </cell>
          <cell r="G1267">
            <v>15592</v>
          </cell>
          <cell r="H1267" t="str">
            <v>Rieter Automotive North/</v>
          </cell>
          <cell r="I1267" t="str">
            <v>USA</v>
          </cell>
          <cell r="M1267">
            <v>0</v>
          </cell>
          <cell r="N1267" t="str">
            <v>US</v>
          </cell>
          <cell r="O1267">
            <v>0</v>
          </cell>
          <cell r="P1267" t="str">
            <v>VW BRUXELLES BRUESS</v>
          </cell>
          <cell r="Q1267">
            <v>3</v>
          </cell>
        </row>
        <row r="1268">
          <cell r="B1268" t="str">
            <v>F VW 01 35097</v>
          </cell>
          <cell r="C1268">
            <v>4</v>
          </cell>
          <cell r="D1268">
            <v>24969</v>
          </cell>
          <cell r="E1268">
            <v>68</v>
          </cell>
          <cell r="F1268" t="str">
            <v>D2a</v>
          </cell>
          <cell r="G1268">
            <v>3773</v>
          </cell>
          <cell r="H1268" t="str">
            <v>Rieter Automotive North/</v>
          </cell>
          <cell r="I1268" t="str">
            <v>USA</v>
          </cell>
          <cell r="M1268">
            <v>0</v>
          </cell>
          <cell r="N1268" t="str">
            <v>US</v>
          </cell>
          <cell r="O1268">
            <v>0</v>
          </cell>
          <cell r="P1268" t="str">
            <v>UITENHAGE</v>
          </cell>
          <cell r="Q1268">
            <v>3</v>
          </cell>
        </row>
        <row r="1269">
          <cell r="B1269" t="str">
            <v>F VW 01 35097</v>
          </cell>
          <cell r="C1269">
            <v>4</v>
          </cell>
          <cell r="D1269">
            <v>27909</v>
          </cell>
          <cell r="E1269">
            <v>11</v>
          </cell>
          <cell r="F1269" t="str">
            <v>D2a</v>
          </cell>
          <cell r="G1269">
            <v>32046</v>
          </cell>
          <cell r="H1269" t="str">
            <v>Textron Automotive Company/</v>
          </cell>
          <cell r="I1269" t="str">
            <v>USA</v>
          </cell>
          <cell r="M1269">
            <v>0</v>
          </cell>
          <cell r="N1269" t="str">
            <v>US</v>
          </cell>
          <cell r="O1269">
            <v>0</v>
          </cell>
          <cell r="P1269" t="str">
            <v>WOLFSBURG</v>
          </cell>
          <cell r="Q1269">
            <v>3</v>
          </cell>
        </row>
        <row r="1270">
          <cell r="B1270" t="str">
            <v>F VW 01 35097</v>
          </cell>
          <cell r="C1270">
            <v>4</v>
          </cell>
          <cell r="D1270">
            <v>27909</v>
          </cell>
          <cell r="E1270">
            <v>28</v>
          </cell>
          <cell r="F1270" t="str">
            <v>D2a</v>
          </cell>
          <cell r="G1270">
            <v>4508</v>
          </cell>
          <cell r="H1270" t="str">
            <v>Textron Automotive Company/</v>
          </cell>
          <cell r="I1270" t="str">
            <v>USA</v>
          </cell>
          <cell r="M1270">
            <v>0</v>
          </cell>
          <cell r="N1270" t="str">
            <v>US</v>
          </cell>
          <cell r="O1270">
            <v>0</v>
          </cell>
          <cell r="P1270" t="str">
            <v>MOSEL</v>
          </cell>
          <cell r="Q1270">
            <v>3</v>
          </cell>
        </row>
        <row r="1271">
          <cell r="B1271" t="str">
            <v>F VW 01 35097</v>
          </cell>
          <cell r="C1271">
            <v>4</v>
          </cell>
          <cell r="D1271">
            <v>27909</v>
          </cell>
          <cell r="E1271">
            <v>37</v>
          </cell>
          <cell r="F1271" t="str">
            <v>D2a</v>
          </cell>
          <cell r="G1271">
            <v>4096</v>
          </cell>
          <cell r="H1271" t="str">
            <v>Textron Automotive Company/</v>
          </cell>
          <cell r="I1271" t="str">
            <v>USA</v>
          </cell>
          <cell r="M1271">
            <v>0</v>
          </cell>
          <cell r="N1271" t="str">
            <v>US</v>
          </cell>
          <cell r="O1271">
            <v>0</v>
          </cell>
          <cell r="P1271" t="str">
            <v>BRATISLAVA</v>
          </cell>
          <cell r="Q1271">
            <v>3</v>
          </cell>
        </row>
        <row r="1272">
          <cell r="B1272" t="str">
            <v>F VW 01 35097</v>
          </cell>
          <cell r="C1272">
            <v>4</v>
          </cell>
          <cell r="D1272">
            <v>27909</v>
          </cell>
          <cell r="E1272">
            <v>46</v>
          </cell>
          <cell r="F1272" t="str">
            <v>D2a</v>
          </cell>
          <cell r="G1272">
            <v>15592</v>
          </cell>
          <cell r="H1272" t="str">
            <v>Textron Automotive Company/</v>
          </cell>
          <cell r="I1272" t="str">
            <v>USA</v>
          </cell>
          <cell r="M1272">
            <v>0</v>
          </cell>
          <cell r="N1272" t="str">
            <v>US</v>
          </cell>
          <cell r="O1272">
            <v>0</v>
          </cell>
          <cell r="P1272" t="str">
            <v>VW BRUXELLES BRUESS</v>
          </cell>
          <cell r="Q1272">
            <v>3</v>
          </cell>
        </row>
        <row r="1273">
          <cell r="B1273" t="str">
            <v>F VW 01 35097</v>
          </cell>
          <cell r="C1273">
            <v>4</v>
          </cell>
          <cell r="D1273">
            <v>27909</v>
          </cell>
          <cell r="E1273">
            <v>68</v>
          </cell>
          <cell r="F1273" t="str">
            <v>D2a</v>
          </cell>
          <cell r="G1273">
            <v>3773</v>
          </cell>
          <cell r="H1273" t="str">
            <v>Textron Automotive Company/</v>
          </cell>
          <cell r="I1273" t="str">
            <v>USA</v>
          </cell>
          <cell r="M1273">
            <v>0</v>
          </cell>
          <cell r="N1273" t="str">
            <v>US</v>
          </cell>
          <cell r="O1273">
            <v>0</v>
          </cell>
          <cell r="P1273" t="str">
            <v>UITENHAGE</v>
          </cell>
          <cell r="Q1273">
            <v>3</v>
          </cell>
        </row>
        <row r="1274">
          <cell r="B1274" t="str">
            <v>F VW 01 35097</v>
          </cell>
          <cell r="C1274">
            <v>4</v>
          </cell>
          <cell r="D1274">
            <v>28671</v>
          </cell>
          <cell r="E1274">
            <v>11</v>
          </cell>
          <cell r="F1274" t="str">
            <v>D2a</v>
          </cell>
          <cell r="G1274">
            <v>32046</v>
          </cell>
          <cell r="H1274" t="str">
            <v>RIETER ELLO ARTEFATOS DE FIBRAS TEXTEIS LTDA/</v>
          </cell>
          <cell r="I1274" t="str">
            <v>BR</v>
          </cell>
          <cell r="M1274">
            <v>0</v>
          </cell>
          <cell r="N1274" t="str">
            <v>BR</v>
          </cell>
          <cell r="O1274">
            <v>0</v>
          </cell>
          <cell r="P1274" t="str">
            <v>WOLFSBURG</v>
          </cell>
          <cell r="Q1274">
            <v>3</v>
          </cell>
        </row>
        <row r="1275">
          <cell r="B1275" t="str">
            <v>F VW 01 35097</v>
          </cell>
          <cell r="C1275">
            <v>4</v>
          </cell>
          <cell r="D1275">
            <v>28671</v>
          </cell>
          <cell r="E1275">
            <v>28</v>
          </cell>
          <cell r="F1275" t="str">
            <v>D2a</v>
          </cell>
          <cell r="G1275">
            <v>4508</v>
          </cell>
          <cell r="H1275" t="str">
            <v>RIETER ELLO ARTEFATOS DE FIBRAS TEXTEIS LTDA/</v>
          </cell>
          <cell r="I1275" t="str">
            <v>BR</v>
          </cell>
          <cell r="M1275">
            <v>0</v>
          </cell>
          <cell r="N1275" t="str">
            <v>BR</v>
          </cell>
          <cell r="O1275">
            <v>0</v>
          </cell>
          <cell r="P1275" t="str">
            <v>MOSEL</v>
          </cell>
          <cell r="Q1275">
            <v>3</v>
          </cell>
        </row>
        <row r="1276">
          <cell r="B1276" t="str">
            <v>F VW 01 35097</v>
          </cell>
          <cell r="C1276">
            <v>4</v>
          </cell>
          <cell r="D1276">
            <v>28671</v>
          </cell>
          <cell r="E1276">
            <v>37</v>
          </cell>
          <cell r="F1276" t="str">
            <v>D2a</v>
          </cell>
          <cell r="G1276">
            <v>4096</v>
          </cell>
          <cell r="H1276" t="str">
            <v>RIETER ELLO ARTEFATOS DE FIBRAS TEXTEIS LTDA/</v>
          </cell>
          <cell r="I1276" t="str">
            <v>BR</v>
          </cell>
          <cell r="M1276">
            <v>0</v>
          </cell>
          <cell r="N1276" t="str">
            <v>BR</v>
          </cell>
          <cell r="O1276">
            <v>0</v>
          </cell>
          <cell r="P1276" t="str">
            <v>BRATISLAVA</v>
          </cell>
          <cell r="Q1276">
            <v>3</v>
          </cell>
        </row>
        <row r="1277">
          <cell r="B1277" t="str">
            <v>F VW 01 35097</v>
          </cell>
          <cell r="C1277">
            <v>4</v>
          </cell>
          <cell r="D1277">
            <v>28671</v>
          </cell>
          <cell r="E1277">
            <v>46</v>
          </cell>
          <cell r="F1277" t="str">
            <v>D2a</v>
          </cell>
          <cell r="G1277">
            <v>15592</v>
          </cell>
          <cell r="H1277" t="str">
            <v>RIETER ELLO ARTEFATOS DE FIBRAS TEXTEIS LTDA/</v>
          </cell>
          <cell r="I1277" t="str">
            <v>BR</v>
          </cell>
          <cell r="M1277">
            <v>0</v>
          </cell>
          <cell r="N1277" t="str">
            <v>BR</v>
          </cell>
          <cell r="O1277">
            <v>0</v>
          </cell>
          <cell r="P1277" t="str">
            <v>VW BRUXELLES BRUESS</v>
          </cell>
          <cell r="Q1277">
            <v>3</v>
          </cell>
        </row>
        <row r="1278">
          <cell r="B1278" t="str">
            <v>F VW 01 35097</v>
          </cell>
          <cell r="C1278">
            <v>4</v>
          </cell>
          <cell r="D1278">
            <v>28671</v>
          </cell>
          <cell r="E1278">
            <v>68</v>
          </cell>
          <cell r="F1278" t="str">
            <v>D2a</v>
          </cell>
          <cell r="G1278">
            <v>3773</v>
          </cell>
          <cell r="H1278" t="str">
            <v>RIETER ELLO ARTEFATOS DE FIBRAS TEXTEIS LTDA/</v>
          </cell>
          <cell r="I1278" t="str">
            <v>BR</v>
          </cell>
          <cell r="M1278">
            <v>0</v>
          </cell>
          <cell r="N1278" t="str">
            <v>BR</v>
          </cell>
          <cell r="O1278">
            <v>0</v>
          </cell>
          <cell r="P1278" t="str">
            <v>UITENHAGE</v>
          </cell>
          <cell r="Q1278">
            <v>3</v>
          </cell>
        </row>
        <row r="1279">
          <cell r="B1279" t="str">
            <v>F VW 01 35097</v>
          </cell>
          <cell r="C1279">
            <v>4</v>
          </cell>
          <cell r="D1279">
            <v>29344</v>
          </cell>
          <cell r="E1279">
            <v>11</v>
          </cell>
          <cell r="F1279" t="str">
            <v>D2a</v>
          </cell>
          <cell r="G1279">
            <v>32046</v>
          </cell>
          <cell r="H1279" t="str">
            <v>Johnson Controls Headliner GmbH/</v>
          </cell>
          <cell r="I1279" t="str">
            <v>D</v>
          </cell>
          <cell r="J1279">
            <v>44.75</v>
          </cell>
          <cell r="K1279">
            <v>47.87</v>
          </cell>
          <cell r="M1279">
            <v>485000</v>
          </cell>
          <cell r="N1279" t="str">
            <v>VW</v>
          </cell>
          <cell r="O1279">
            <v>0</v>
          </cell>
          <cell r="P1279" t="str">
            <v>WOLFSBURG</v>
          </cell>
          <cell r="Q1279">
            <v>3</v>
          </cell>
        </row>
        <row r="1280">
          <cell r="B1280" t="str">
            <v>F VW 01 35097</v>
          </cell>
          <cell r="C1280">
            <v>4</v>
          </cell>
          <cell r="D1280">
            <v>29344</v>
          </cell>
          <cell r="E1280">
            <v>28</v>
          </cell>
          <cell r="F1280" t="str">
            <v>D2a</v>
          </cell>
          <cell r="G1280">
            <v>4508</v>
          </cell>
          <cell r="H1280" t="str">
            <v>Johnson Controls Headliner GmbH/</v>
          </cell>
          <cell r="I1280" t="str">
            <v>D</v>
          </cell>
          <cell r="J1280">
            <v>44.75</v>
          </cell>
          <cell r="K1280">
            <v>48.154000000000003</v>
          </cell>
          <cell r="M1280">
            <v>485000</v>
          </cell>
          <cell r="N1280" t="str">
            <v>VW</v>
          </cell>
          <cell r="O1280">
            <v>0</v>
          </cell>
          <cell r="P1280" t="str">
            <v>MOSEL</v>
          </cell>
          <cell r="Q1280">
            <v>3</v>
          </cell>
        </row>
        <row r="1281">
          <cell r="B1281" t="str">
            <v>F VW 01 35097</v>
          </cell>
          <cell r="C1281">
            <v>4</v>
          </cell>
          <cell r="D1281">
            <v>29344</v>
          </cell>
          <cell r="E1281">
            <v>37</v>
          </cell>
          <cell r="F1281" t="str">
            <v>D2a</v>
          </cell>
          <cell r="G1281">
            <v>4096</v>
          </cell>
          <cell r="H1281" t="str">
            <v>Johnson Controls Headliner GmbH/</v>
          </cell>
          <cell r="I1281" t="str">
            <v>D</v>
          </cell>
          <cell r="J1281">
            <v>44.75</v>
          </cell>
          <cell r="K1281">
            <v>49.83</v>
          </cell>
          <cell r="M1281">
            <v>485000</v>
          </cell>
          <cell r="N1281" t="str">
            <v>VW</v>
          </cell>
          <cell r="O1281">
            <v>0</v>
          </cell>
          <cell r="P1281" t="str">
            <v>BRATISLAVA</v>
          </cell>
          <cell r="Q1281">
            <v>3</v>
          </cell>
        </row>
        <row r="1282">
          <cell r="B1282" t="str">
            <v>F VW 01 35097</v>
          </cell>
          <cell r="C1282">
            <v>4</v>
          </cell>
          <cell r="D1282">
            <v>29344</v>
          </cell>
          <cell r="E1282">
            <v>46</v>
          </cell>
          <cell r="F1282" t="str">
            <v>D2a</v>
          </cell>
          <cell r="G1282">
            <v>15592</v>
          </cell>
          <cell r="H1282" t="str">
            <v>Johnson Controls Headliner GmbH/</v>
          </cell>
          <cell r="I1282" t="str">
            <v>D</v>
          </cell>
          <cell r="J1282">
            <v>44.75</v>
          </cell>
          <cell r="K1282">
            <v>47.146000000000001</v>
          </cell>
          <cell r="M1282">
            <v>485000</v>
          </cell>
          <cell r="N1282" t="str">
            <v>VW</v>
          </cell>
          <cell r="O1282">
            <v>0</v>
          </cell>
          <cell r="P1282" t="str">
            <v>VW BRUXELLES BRUESS</v>
          </cell>
          <cell r="Q1282">
            <v>3</v>
          </cell>
        </row>
        <row r="1283">
          <cell r="B1283" t="str">
            <v>F VW 01 35097</v>
          </cell>
          <cell r="C1283">
            <v>4</v>
          </cell>
          <cell r="D1283">
            <v>29344</v>
          </cell>
          <cell r="E1283">
            <v>68</v>
          </cell>
          <cell r="F1283" t="str">
            <v>D2a</v>
          </cell>
          <cell r="G1283">
            <v>3773</v>
          </cell>
          <cell r="H1283" t="str">
            <v>Johnson Controls Headliner GmbH/</v>
          </cell>
          <cell r="I1283" t="str">
            <v>D</v>
          </cell>
          <cell r="J1283">
            <v>44.75</v>
          </cell>
          <cell r="K1283">
            <v>47.87</v>
          </cell>
          <cell r="M1283">
            <v>485000</v>
          </cell>
          <cell r="N1283" t="str">
            <v>VW</v>
          </cell>
          <cell r="O1283">
            <v>0</v>
          </cell>
          <cell r="P1283" t="str">
            <v>UITENHAGE</v>
          </cell>
          <cell r="Q1283">
            <v>3</v>
          </cell>
        </row>
        <row r="1284">
          <cell r="B1284" t="str">
            <v>F VW 01 35097</v>
          </cell>
          <cell r="C1284">
            <v>4</v>
          </cell>
          <cell r="D1284">
            <v>43249</v>
          </cell>
          <cell r="E1284">
            <v>11</v>
          </cell>
          <cell r="F1284" t="str">
            <v>D2a</v>
          </cell>
          <cell r="G1284">
            <v>32046</v>
          </cell>
          <cell r="H1284" t="str">
            <v>Magna Systems, S.A./Germany</v>
          </cell>
          <cell r="I1284" t="str">
            <v>D</v>
          </cell>
          <cell r="J1284">
            <v>53.43</v>
          </cell>
          <cell r="K1284">
            <v>58</v>
          </cell>
          <cell r="M1284">
            <v>1140201</v>
          </cell>
          <cell r="N1284" t="str">
            <v>VW</v>
          </cell>
          <cell r="O1284">
            <v>0</v>
          </cell>
          <cell r="P1284" t="str">
            <v>WOLFSBURG</v>
          </cell>
          <cell r="Q1284">
            <v>3</v>
          </cell>
        </row>
        <row r="1285">
          <cell r="B1285" t="str">
            <v>F VW 01 35097</v>
          </cell>
          <cell r="C1285">
            <v>4</v>
          </cell>
          <cell r="D1285">
            <v>43249</v>
          </cell>
          <cell r="E1285">
            <v>28</v>
          </cell>
          <cell r="F1285" t="str">
            <v>D2a</v>
          </cell>
          <cell r="G1285">
            <v>4508</v>
          </cell>
          <cell r="H1285" t="str">
            <v>Magna Systems, S.A./Germany</v>
          </cell>
          <cell r="I1285" t="str">
            <v>D</v>
          </cell>
          <cell r="J1285">
            <v>53.43</v>
          </cell>
          <cell r="K1285">
            <v>58</v>
          </cell>
          <cell r="M1285">
            <v>1140201</v>
          </cell>
          <cell r="N1285" t="str">
            <v>VW</v>
          </cell>
          <cell r="O1285">
            <v>0</v>
          </cell>
          <cell r="P1285" t="str">
            <v>MOSEL</v>
          </cell>
          <cell r="Q1285">
            <v>3</v>
          </cell>
        </row>
        <row r="1286">
          <cell r="B1286" t="str">
            <v>F VW 01 35097</v>
          </cell>
          <cell r="C1286">
            <v>4</v>
          </cell>
          <cell r="D1286">
            <v>43249</v>
          </cell>
          <cell r="E1286">
            <v>37</v>
          </cell>
          <cell r="F1286" t="str">
            <v>D2a</v>
          </cell>
          <cell r="G1286">
            <v>4096</v>
          </cell>
          <cell r="H1286" t="str">
            <v>Magna Systems, S.A./Germany</v>
          </cell>
          <cell r="I1286" t="str">
            <v>D</v>
          </cell>
          <cell r="J1286">
            <v>53.43</v>
          </cell>
          <cell r="K1286">
            <v>66.45</v>
          </cell>
          <cell r="M1286">
            <v>1140201</v>
          </cell>
          <cell r="N1286" t="str">
            <v>VW</v>
          </cell>
          <cell r="O1286">
            <v>0</v>
          </cell>
          <cell r="P1286" t="str">
            <v>BRATISLAVA</v>
          </cell>
          <cell r="Q1286">
            <v>3</v>
          </cell>
        </row>
        <row r="1287">
          <cell r="B1287" t="str">
            <v>F VW 01 35097</v>
          </cell>
          <cell r="C1287">
            <v>4</v>
          </cell>
          <cell r="D1287">
            <v>43249</v>
          </cell>
          <cell r="E1287">
            <v>46</v>
          </cell>
          <cell r="F1287" t="str">
            <v>D2a</v>
          </cell>
          <cell r="G1287">
            <v>15592</v>
          </cell>
          <cell r="H1287" t="str">
            <v>Magna Systems, S.A./Germany</v>
          </cell>
          <cell r="I1287" t="str">
            <v>D</v>
          </cell>
          <cell r="J1287">
            <v>53.43</v>
          </cell>
          <cell r="K1287">
            <v>66.45</v>
          </cell>
          <cell r="M1287">
            <v>1140201</v>
          </cell>
          <cell r="N1287" t="str">
            <v>VW</v>
          </cell>
          <cell r="O1287">
            <v>0</v>
          </cell>
          <cell r="P1287" t="str">
            <v>VW BRUXELLES BRUESS</v>
          </cell>
          <cell r="Q1287">
            <v>3</v>
          </cell>
        </row>
        <row r="1288">
          <cell r="B1288" t="str">
            <v>F VW 01 35097</v>
          </cell>
          <cell r="C1288">
            <v>4</v>
          </cell>
          <cell r="D1288">
            <v>43249</v>
          </cell>
          <cell r="E1288">
            <v>68</v>
          </cell>
          <cell r="F1288" t="str">
            <v>D2a</v>
          </cell>
          <cell r="G1288">
            <v>3773</v>
          </cell>
          <cell r="H1288" t="str">
            <v>Magna Systems, S.A./Germany</v>
          </cell>
          <cell r="I1288" t="str">
            <v>D</v>
          </cell>
          <cell r="J1288">
            <v>53.43</v>
          </cell>
          <cell r="K1288">
            <v>66.45</v>
          </cell>
          <cell r="M1288">
            <v>1140201</v>
          </cell>
          <cell r="N1288" t="str">
            <v>VW</v>
          </cell>
          <cell r="O1288">
            <v>0</v>
          </cell>
          <cell r="P1288" t="str">
            <v>UITENHAGE</v>
          </cell>
          <cell r="Q1288">
            <v>3</v>
          </cell>
        </row>
        <row r="1294">
          <cell r="B1294">
            <v>1</v>
          </cell>
          <cell r="C1294">
            <v>2979</v>
          </cell>
          <cell r="D1294">
            <v>51</v>
          </cell>
          <cell r="E1294">
            <v>70000</v>
          </cell>
          <cell r="F1294">
            <v>90</v>
          </cell>
          <cell r="G1294">
            <v>2003</v>
          </cell>
          <cell r="I1294">
            <v>2</v>
          </cell>
          <cell r="J1294">
            <v>2</v>
          </cell>
          <cell r="K1294">
            <v>1</v>
          </cell>
          <cell r="L1294">
            <v>1</v>
          </cell>
          <cell r="M1294">
            <v>0</v>
          </cell>
          <cell r="N1294">
            <v>0</v>
          </cell>
        </row>
        <row r="1295">
          <cell r="B1295">
            <v>1</v>
          </cell>
          <cell r="C1295">
            <v>13030</v>
          </cell>
          <cell r="D1295">
            <v>51</v>
          </cell>
          <cell r="E1295">
            <v>230000</v>
          </cell>
          <cell r="F1295">
            <v>2600</v>
          </cell>
          <cell r="G1295">
            <v>2003</v>
          </cell>
          <cell r="I1295">
            <v>0</v>
          </cell>
          <cell r="J1295">
            <v>1</v>
          </cell>
          <cell r="K1295">
            <v>1</v>
          </cell>
          <cell r="L1295">
            <v>1</v>
          </cell>
          <cell r="M1295">
            <v>1</v>
          </cell>
          <cell r="N1295">
            <v>0</v>
          </cell>
        </row>
        <row r="1296">
          <cell r="B1296">
            <v>1</v>
          </cell>
          <cell r="C1296">
            <v>20328</v>
          </cell>
          <cell r="D1296">
            <v>51</v>
          </cell>
          <cell r="E1296">
            <v>260000</v>
          </cell>
          <cell r="F1296">
            <v>38.479999999999997</v>
          </cell>
          <cell r="G1296">
            <v>2003</v>
          </cell>
          <cell r="I1296">
            <v>1</v>
          </cell>
          <cell r="J1296">
            <v>2.5</v>
          </cell>
          <cell r="K1296">
            <v>2.5</v>
          </cell>
          <cell r="L1296">
            <v>1.5</v>
          </cell>
          <cell r="M1296">
            <v>1</v>
          </cell>
          <cell r="N1296">
            <v>0.5</v>
          </cell>
        </row>
        <row r="1297">
          <cell r="B1297">
            <v>1</v>
          </cell>
          <cell r="C1297">
            <v>29344</v>
          </cell>
          <cell r="D1297">
            <v>51</v>
          </cell>
          <cell r="E1297">
            <v>303333</v>
          </cell>
          <cell r="F1297">
            <v>1961</v>
          </cell>
          <cell r="G1297">
            <v>2003</v>
          </cell>
          <cell r="I1297">
            <v>0</v>
          </cell>
          <cell r="J1297">
            <v>1</v>
          </cell>
          <cell r="K1297">
            <v>1.5</v>
          </cell>
          <cell r="L1297">
            <v>1</v>
          </cell>
          <cell r="M1297">
            <v>0</v>
          </cell>
          <cell r="N1297">
            <v>0</v>
          </cell>
        </row>
        <row r="1298">
          <cell r="B1298">
            <v>1</v>
          </cell>
          <cell r="C1298">
            <v>43249</v>
          </cell>
          <cell r="D1298">
            <v>51</v>
          </cell>
          <cell r="E1298">
            <v>79400</v>
          </cell>
          <cell r="F1298">
            <v>1460</v>
          </cell>
          <cell r="G1298">
            <v>2003</v>
          </cell>
          <cell r="I1298">
            <v>2</v>
          </cell>
          <cell r="J1298">
            <v>1.5</v>
          </cell>
          <cell r="K1298">
            <v>1.5</v>
          </cell>
          <cell r="L1298">
            <v>1.5</v>
          </cell>
          <cell r="M1298">
            <v>0</v>
          </cell>
          <cell r="N1298">
            <v>0</v>
          </cell>
        </row>
        <row r="1299">
          <cell r="B1299">
            <v>2</v>
          </cell>
          <cell r="C1299">
            <v>2979</v>
          </cell>
          <cell r="D1299">
            <v>104</v>
          </cell>
          <cell r="E1299">
            <v>70000</v>
          </cell>
          <cell r="F1299">
            <v>90</v>
          </cell>
          <cell r="G1299">
            <v>2003</v>
          </cell>
          <cell r="I1299">
            <v>2</v>
          </cell>
          <cell r="J1299">
            <v>2</v>
          </cell>
          <cell r="K1299">
            <v>1</v>
          </cell>
          <cell r="L1299">
            <v>1</v>
          </cell>
          <cell r="M1299">
            <v>0</v>
          </cell>
          <cell r="N1299">
            <v>0</v>
          </cell>
        </row>
        <row r="1300">
          <cell r="B1300">
            <v>2</v>
          </cell>
          <cell r="C1300">
            <v>13030</v>
          </cell>
          <cell r="D1300">
            <v>104</v>
          </cell>
          <cell r="E1300">
            <v>195000</v>
          </cell>
          <cell r="F1300">
            <v>588.94230769230705</v>
          </cell>
          <cell r="G1300">
            <v>2003</v>
          </cell>
          <cell r="I1300">
            <v>0</v>
          </cell>
          <cell r="J1300">
            <v>1</v>
          </cell>
          <cell r="K1300">
            <v>1</v>
          </cell>
          <cell r="L1300">
            <v>1</v>
          </cell>
          <cell r="M1300">
            <v>1</v>
          </cell>
          <cell r="N1300">
            <v>0</v>
          </cell>
        </row>
        <row r="1301">
          <cell r="B1301">
            <v>2</v>
          </cell>
          <cell r="C1301">
            <v>20328</v>
          </cell>
          <cell r="D1301">
            <v>104</v>
          </cell>
          <cell r="E1301">
            <v>260000</v>
          </cell>
          <cell r="F1301">
            <v>37.979999999999997</v>
          </cell>
          <cell r="G1301">
            <v>2003</v>
          </cell>
          <cell r="I1301">
            <v>1</v>
          </cell>
          <cell r="J1301">
            <v>2.5</v>
          </cell>
          <cell r="K1301">
            <v>2.5</v>
          </cell>
          <cell r="L1301">
            <v>1.5</v>
          </cell>
          <cell r="M1301">
            <v>1</v>
          </cell>
          <cell r="N1301">
            <v>0.5</v>
          </cell>
        </row>
        <row r="1302">
          <cell r="B1302">
            <v>2</v>
          </cell>
          <cell r="C1302">
            <v>29344</v>
          </cell>
          <cell r="D1302">
            <v>104</v>
          </cell>
          <cell r="E1302">
            <v>325000</v>
          </cell>
          <cell r="F1302">
            <v>961.54</v>
          </cell>
          <cell r="G1302">
            <v>2003</v>
          </cell>
          <cell r="I1302">
            <v>0</v>
          </cell>
          <cell r="J1302">
            <v>1</v>
          </cell>
          <cell r="K1302">
            <v>1.5</v>
          </cell>
          <cell r="L1302">
            <v>1</v>
          </cell>
          <cell r="M1302">
            <v>0</v>
          </cell>
          <cell r="N1302">
            <v>0</v>
          </cell>
        </row>
        <row r="1303">
          <cell r="B1303">
            <v>2</v>
          </cell>
          <cell r="C1303">
            <v>43249</v>
          </cell>
          <cell r="D1303">
            <v>104</v>
          </cell>
          <cell r="E1303">
            <v>79400</v>
          </cell>
          <cell r="F1303">
            <v>716</v>
          </cell>
          <cell r="G1303">
            <v>2003</v>
          </cell>
          <cell r="I1303">
            <v>2</v>
          </cell>
          <cell r="J1303">
            <v>1.5</v>
          </cell>
          <cell r="K1303">
            <v>1.5</v>
          </cell>
          <cell r="L1303">
            <v>1.5</v>
          </cell>
          <cell r="M1303">
            <v>0</v>
          </cell>
          <cell r="N1303">
            <v>0</v>
          </cell>
        </row>
        <row r="1304">
          <cell r="B1304">
            <v>3</v>
          </cell>
          <cell r="C1304">
            <v>2979</v>
          </cell>
          <cell r="D1304">
            <v>70</v>
          </cell>
          <cell r="E1304">
            <v>70000</v>
          </cell>
          <cell r="F1304">
            <v>180</v>
          </cell>
          <cell r="G1304">
            <v>2003</v>
          </cell>
          <cell r="I1304">
            <v>2</v>
          </cell>
          <cell r="J1304">
            <v>2</v>
          </cell>
          <cell r="K1304">
            <v>1</v>
          </cell>
          <cell r="L1304">
            <v>1</v>
          </cell>
          <cell r="M1304">
            <v>0</v>
          </cell>
          <cell r="N1304">
            <v>0</v>
          </cell>
        </row>
        <row r="1305">
          <cell r="B1305">
            <v>3</v>
          </cell>
          <cell r="C1305">
            <v>13030</v>
          </cell>
          <cell r="D1305">
            <v>70</v>
          </cell>
          <cell r="E1305">
            <v>198500</v>
          </cell>
          <cell r="F1305">
            <v>619.28571428571399</v>
          </cell>
          <cell r="G1305">
            <v>2003</v>
          </cell>
          <cell r="I1305">
            <v>0</v>
          </cell>
          <cell r="J1305">
            <v>1</v>
          </cell>
          <cell r="K1305">
            <v>1</v>
          </cell>
          <cell r="L1305">
            <v>1</v>
          </cell>
          <cell r="M1305">
            <v>1</v>
          </cell>
          <cell r="N1305">
            <v>0</v>
          </cell>
        </row>
        <row r="1306">
          <cell r="B1306">
            <v>3</v>
          </cell>
          <cell r="C1306">
            <v>20328</v>
          </cell>
          <cell r="D1306">
            <v>70</v>
          </cell>
          <cell r="E1306">
            <v>260000</v>
          </cell>
          <cell r="F1306">
            <v>43.48</v>
          </cell>
          <cell r="G1306">
            <v>2003</v>
          </cell>
          <cell r="I1306">
            <v>1</v>
          </cell>
          <cell r="J1306">
            <v>2.5</v>
          </cell>
          <cell r="K1306">
            <v>2.5</v>
          </cell>
          <cell r="L1306">
            <v>1.5</v>
          </cell>
          <cell r="M1306">
            <v>1</v>
          </cell>
          <cell r="N1306">
            <v>0.5</v>
          </cell>
        </row>
        <row r="1307">
          <cell r="B1307">
            <v>3</v>
          </cell>
          <cell r="C1307">
            <v>29344</v>
          </cell>
          <cell r="D1307">
            <v>70</v>
          </cell>
          <cell r="E1307">
            <v>303333</v>
          </cell>
          <cell r="F1307">
            <v>1428.57</v>
          </cell>
          <cell r="G1307">
            <v>2003</v>
          </cell>
          <cell r="I1307">
            <v>0</v>
          </cell>
          <cell r="J1307">
            <v>1</v>
          </cell>
          <cell r="K1307">
            <v>1.5</v>
          </cell>
          <cell r="L1307">
            <v>1</v>
          </cell>
          <cell r="M1307">
            <v>0</v>
          </cell>
          <cell r="N1307">
            <v>0</v>
          </cell>
        </row>
        <row r="1308">
          <cell r="B1308">
            <v>3</v>
          </cell>
          <cell r="C1308">
            <v>43249</v>
          </cell>
          <cell r="D1308">
            <v>70</v>
          </cell>
          <cell r="E1308">
            <v>79400</v>
          </cell>
          <cell r="F1308">
            <v>1064</v>
          </cell>
          <cell r="G1308">
            <v>2003</v>
          </cell>
          <cell r="I1308">
            <v>2</v>
          </cell>
          <cell r="J1308">
            <v>1.5</v>
          </cell>
          <cell r="K1308">
            <v>1.5</v>
          </cell>
          <cell r="L1308">
            <v>1.5</v>
          </cell>
          <cell r="M1308">
            <v>0</v>
          </cell>
          <cell r="N1308">
            <v>0</v>
          </cell>
        </row>
        <row r="1309">
          <cell r="B1309">
            <v>4</v>
          </cell>
          <cell r="C1309">
            <v>2979</v>
          </cell>
          <cell r="D1309">
            <v>151</v>
          </cell>
          <cell r="E1309">
            <v>70000</v>
          </cell>
          <cell r="F1309">
            <v>180</v>
          </cell>
          <cell r="G1309">
            <v>2003</v>
          </cell>
          <cell r="I1309">
            <v>2</v>
          </cell>
          <cell r="J1309">
            <v>2</v>
          </cell>
          <cell r="K1309">
            <v>1</v>
          </cell>
          <cell r="L1309">
            <v>1</v>
          </cell>
          <cell r="M1309">
            <v>0</v>
          </cell>
          <cell r="N1309">
            <v>0</v>
          </cell>
        </row>
        <row r="1310">
          <cell r="B1310">
            <v>4</v>
          </cell>
          <cell r="C1310">
            <v>13030</v>
          </cell>
          <cell r="D1310">
            <v>151</v>
          </cell>
          <cell r="E1310">
            <v>198500</v>
          </cell>
          <cell r="F1310">
            <v>578.60927152317799</v>
          </cell>
          <cell r="G1310">
            <v>2003</v>
          </cell>
          <cell r="I1310">
            <v>0</v>
          </cell>
          <cell r="J1310">
            <v>1</v>
          </cell>
          <cell r="K1310">
            <v>1</v>
          </cell>
          <cell r="L1310">
            <v>1</v>
          </cell>
          <cell r="M1310">
            <v>1</v>
          </cell>
          <cell r="N1310">
            <v>0</v>
          </cell>
        </row>
        <row r="1311">
          <cell r="B1311">
            <v>4</v>
          </cell>
          <cell r="C1311">
            <v>20328</v>
          </cell>
          <cell r="D1311">
            <v>151</v>
          </cell>
          <cell r="E1311">
            <v>260000</v>
          </cell>
          <cell r="F1311">
            <v>43.28</v>
          </cell>
          <cell r="G1311">
            <v>2003</v>
          </cell>
          <cell r="I1311">
            <v>1</v>
          </cell>
          <cell r="J1311">
            <v>2.5</v>
          </cell>
          <cell r="K1311">
            <v>2.5</v>
          </cell>
          <cell r="L1311">
            <v>1.5</v>
          </cell>
          <cell r="M1311">
            <v>1</v>
          </cell>
          <cell r="N1311">
            <v>0.5</v>
          </cell>
        </row>
        <row r="1312">
          <cell r="B1312">
            <v>4</v>
          </cell>
          <cell r="C1312">
            <v>29344</v>
          </cell>
          <cell r="D1312">
            <v>151</v>
          </cell>
          <cell r="E1312">
            <v>303333</v>
          </cell>
          <cell r="F1312">
            <v>662.25</v>
          </cell>
          <cell r="G1312">
            <v>2003</v>
          </cell>
          <cell r="I1312">
            <v>0</v>
          </cell>
          <cell r="J1312">
            <v>1</v>
          </cell>
          <cell r="K1312">
            <v>1.5</v>
          </cell>
          <cell r="L1312">
            <v>1</v>
          </cell>
          <cell r="M1312">
            <v>0</v>
          </cell>
          <cell r="N1312">
            <v>0</v>
          </cell>
        </row>
        <row r="1313">
          <cell r="B1313">
            <v>4</v>
          </cell>
          <cell r="C1313">
            <v>43249</v>
          </cell>
          <cell r="D1313">
            <v>151</v>
          </cell>
          <cell r="E1313">
            <v>79400</v>
          </cell>
          <cell r="F1313">
            <v>493</v>
          </cell>
          <cell r="G1313">
            <v>2003</v>
          </cell>
          <cell r="I1313">
            <v>2</v>
          </cell>
          <cell r="J1313">
            <v>1.5</v>
          </cell>
          <cell r="K1313">
            <v>1.5</v>
          </cell>
          <cell r="L1313">
            <v>1.5</v>
          </cell>
          <cell r="M1313">
            <v>0</v>
          </cell>
          <cell r="N1313">
            <v>0</v>
          </cell>
        </row>
      </sheetData>
      <sheetData sheetId="59"/>
      <sheetData sheetId="60"/>
      <sheetData sheetId="61" refreshError="1"/>
      <sheetData sheetId="62" refreshError="1"/>
      <sheetData sheetId="63" refreshError="1"/>
    </sheetDataSet>
  </externalBook>
</externalLink>
</file>

<file path=xl/externalLinks/externalLink2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Import"/>
      <sheetName val="협조전"/>
    </sheetNames>
    <sheetDataSet>
      <sheetData sheetId="0" refreshError="1">
        <row r="389">
          <cell r="D389" t="str">
            <v>VARCHAR2</v>
          </cell>
          <cell r="E389" t="str">
            <v>VARCHAR2</v>
          </cell>
          <cell r="J389" t="str">
            <v>VARCHAR2</v>
          </cell>
          <cell r="K389" t="str">
            <v>VARCHAR2</v>
          </cell>
          <cell r="L389" t="str">
            <v>VARCHAR2</v>
          </cell>
        </row>
        <row r="391">
          <cell r="B391">
            <v>1</v>
          </cell>
          <cell r="C391">
            <v>7767</v>
          </cell>
          <cell r="D391" t="str">
            <v>AB-Elektronik</v>
          </cell>
          <cell r="E391" t="str">
            <v>D</v>
          </cell>
          <cell r="F391">
            <v>-13</v>
          </cell>
          <cell r="G391">
            <v>510</v>
          </cell>
          <cell r="H391" t="str">
            <v>VW</v>
          </cell>
          <cell r="I391" t="str">
            <v>VW</v>
          </cell>
          <cell r="K391">
            <v>3</v>
          </cell>
        </row>
        <row r="392">
          <cell r="B392">
            <v>1</v>
          </cell>
          <cell r="C392">
            <v>359</v>
          </cell>
          <cell r="D392" t="str">
            <v>AEV s.r.o.</v>
          </cell>
          <cell r="E392" t="str">
            <v>CZ</v>
          </cell>
          <cell r="F392">
            <v>-13</v>
          </cell>
          <cell r="G392">
            <v>510</v>
          </cell>
          <cell r="H392" t="str">
            <v>Skoda</v>
          </cell>
          <cell r="I392" t="str">
            <v>SK</v>
          </cell>
          <cell r="K392">
            <v>3</v>
          </cell>
        </row>
        <row r="393">
          <cell r="B393">
            <v>1</v>
          </cell>
          <cell r="C393">
            <v>17631</v>
          </cell>
          <cell r="D393" t="str">
            <v>Aisin Seiki Co., Ltd.</v>
          </cell>
          <cell r="E393" t="str">
            <v>J</v>
          </cell>
          <cell r="F393">
            <v>-12</v>
          </cell>
          <cell r="G393">
            <v>510</v>
          </cell>
          <cell r="H393" t="str">
            <v>Japan</v>
          </cell>
          <cell r="I393" t="str">
            <v>JP</v>
          </cell>
          <cell r="K393">
            <v>6</v>
          </cell>
        </row>
        <row r="394">
          <cell r="B394">
            <v>1</v>
          </cell>
          <cell r="C394">
            <v>20505</v>
          </cell>
          <cell r="D394" t="str">
            <v>CEBI Deutschland Vertriebs-GmbH</v>
          </cell>
          <cell r="E394" t="str">
            <v>D</v>
          </cell>
          <cell r="F394">
            <v>60</v>
          </cell>
          <cell r="G394">
            <v>520</v>
          </cell>
          <cell r="H394" t="str">
            <v>VW</v>
          </cell>
          <cell r="I394" t="str">
            <v>VW</v>
          </cell>
          <cell r="J394" t="str">
            <v>O</v>
          </cell>
        </row>
        <row r="395">
          <cell r="B395">
            <v>1</v>
          </cell>
          <cell r="C395">
            <v>6820</v>
          </cell>
          <cell r="D395" t="str">
            <v>Electro Optica (Hella-Mex)</v>
          </cell>
          <cell r="E395" t="str">
            <v>MEX</v>
          </cell>
          <cell r="F395">
            <v>-13</v>
          </cell>
          <cell r="G395">
            <v>510</v>
          </cell>
          <cell r="H395" t="str">
            <v>Mexiko</v>
          </cell>
          <cell r="I395" t="str">
            <v>MX</v>
          </cell>
          <cell r="K395">
            <v>8</v>
          </cell>
        </row>
        <row r="396">
          <cell r="B396">
            <v>1</v>
          </cell>
          <cell r="C396">
            <v>6231</v>
          </cell>
          <cell r="D396" t="str">
            <v>Hella KG Hueck &amp; Co.</v>
          </cell>
          <cell r="E396" t="str">
            <v>D</v>
          </cell>
          <cell r="F396">
            <v>60</v>
          </cell>
          <cell r="G396">
            <v>520</v>
          </cell>
          <cell r="H396" t="str">
            <v>VW</v>
          </cell>
          <cell r="I396" t="str">
            <v>VW</v>
          </cell>
          <cell r="J396" t="str">
            <v>O</v>
          </cell>
        </row>
        <row r="397">
          <cell r="B397">
            <v>1</v>
          </cell>
          <cell r="C397">
            <v>190</v>
          </cell>
          <cell r="D397" t="str">
            <v>JOHNSON CONTROLS AUTOMOTIVE ELECTRONICS</v>
          </cell>
          <cell r="E397" t="str">
            <v>F</v>
          </cell>
          <cell r="F397">
            <v>-13</v>
          </cell>
          <cell r="G397">
            <v>510</v>
          </cell>
          <cell r="H397" t="str">
            <v xml:space="preserve">Brüssel </v>
          </cell>
          <cell r="I397" t="str">
            <v>BX</v>
          </cell>
          <cell r="K397">
            <v>1</v>
          </cell>
        </row>
        <row r="398">
          <cell r="B398">
            <v>1</v>
          </cell>
          <cell r="C398">
            <v>261</v>
          </cell>
          <cell r="D398" t="str">
            <v>Kiekert AG</v>
          </cell>
          <cell r="E398" t="str">
            <v>D</v>
          </cell>
          <cell r="F398">
            <v>60</v>
          </cell>
          <cell r="G398">
            <v>520</v>
          </cell>
          <cell r="H398" t="str">
            <v>VW</v>
          </cell>
          <cell r="I398" t="str">
            <v>VW</v>
          </cell>
          <cell r="J398" t="str">
            <v>O</v>
          </cell>
        </row>
        <row r="399">
          <cell r="B399">
            <v>1</v>
          </cell>
          <cell r="C399">
            <v>6238</v>
          </cell>
          <cell r="D399" t="str">
            <v>Leopold Kostal GmbH &amp; Co. KG</v>
          </cell>
          <cell r="E399" t="str">
            <v>D</v>
          </cell>
          <cell r="F399">
            <v>-13</v>
          </cell>
          <cell r="G399">
            <v>510</v>
          </cell>
          <cell r="H399" t="str">
            <v>VW</v>
          </cell>
          <cell r="I399" t="str">
            <v>VW</v>
          </cell>
          <cell r="K399">
            <v>8</v>
          </cell>
        </row>
        <row r="400">
          <cell r="B400">
            <v>1</v>
          </cell>
          <cell r="C400">
            <v>845</v>
          </cell>
          <cell r="D400" t="str">
            <v>Magneti Marelli</v>
          </cell>
          <cell r="E400" t="str">
            <v>D</v>
          </cell>
          <cell r="F400">
            <v>-13</v>
          </cell>
          <cell r="G400">
            <v>510</v>
          </cell>
          <cell r="H400" t="str">
            <v>VW</v>
          </cell>
          <cell r="I400" t="str">
            <v>VW</v>
          </cell>
          <cell r="K400">
            <v>1</v>
          </cell>
        </row>
        <row r="401">
          <cell r="B401">
            <v>1</v>
          </cell>
          <cell r="C401">
            <v>13362</v>
          </cell>
          <cell r="D401" t="str">
            <v>Robert Bosch-Mexico</v>
          </cell>
          <cell r="E401" t="str">
            <v>MEX</v>
          </cell>
          <cell r="F401">
            <v>-13</v>
          </cell>
          <cell r="G401">
            <v>510</v>
          </cell>
          <cell r="H401" t="str">
            <v>Mexiko</v>
          </cell>
          <cell r="I401" t="str">
            <v>MX</v>
          </cell>
          <cell r="K401">
            <v>4</v>
          </cell>
        </row>
        <row r="402">
          <cell r="B402">
            <v>1</v>
          </cell>
          <cell r="C402">
            <v>51506</v>
          </cell>
          <cell r="D402" t="str">
            <v>SIEMENS VDO S.A. DE C.V.</v>
          </cell>
          <cell r="E402" t="str">
            <v>MEX</v>
          </cell>
          <cell r="F402">
            <v>50</v>
          </cell>
          <cell r="G402">
            <v>510</v>
          </cell>
          <cell r="H402" t="str">
            <v>Mexiko</v>
          </cell>
          <cell r="I402" t="str">
            <v>MX</v>
          </cell>
        </row>
        <row r="403">
          <cell r="B403">
            <v>1</v>
          </cell>
          <cell r="C403">
            <v>5083</v>
          </cell>
          <cell r="D403" t="str">
            <v>SO.GE.MI. Spa</v>
          </cell>
          <cell r="E403" t="str">
            <v>I</v>
          </cell>
          <cell r="F403">
            <v>60</v>
          </cell>
          <cell r="G403">
            <v>500</v>
          </cell>
          <cell r="H403" t="str">
            <v>Italien</v>
          </cell>
          <cell r="I403" t="str">
            <v>IT</v>
          </cell>
          <cell r="J403" t="str">
            <v>O</v>
          </cell>
        </row>
        <row r="404">
          <cell r="B404">
            <v>1</v>
          </cell>
          <cell r="C404">
            <v>12686</v>
          </cell>
          <cell r="D404" t="str">
            <v>Sumitomo Deutschland</v>
          </cell>
          <cell r="E404" t="str">
            <v>D</v>
          </cell>
          <cell r="F404">
            <v>-13</v>
          </cell>
          <cell r="G404">
            <v>510</v>
          </cell>
          <cell r="H404" t="str">
            <v>VW</v>
          </cell>
          <cell r="I404" t="str">
            <v>VW</v>
          </cell>
          <cell r="K404">
            <v>1</v>
          </cell>
        </row>
        <row r="405">
          <cell r="B405">
            <v>1</v>
          </cell>
          <cell r="C405">
            <v>6270</v>
          </cell>
          <cell r="D405" t="str">
            <v>TRW - Autoelektronika s.r.o.</v>
          </cell>
          <cell r="E405" t="str">
            <v>CZ</v>
          </cell>
          <cell r="F405">
            <v>50</v>
          </cell>
          <cell r="G405">
            <v>510</v>
          </cell>
          <cell r="H405" t="str">
            <v>Skoda</v>
          </cell>
          <cell r="I405" t="str">
            <v>SK</v>
          </cell>
        </row>
        <row r="406">
          <cell r="B406">
            <v>1</v>
          </cell>
          <cell r="C406">
            <v>37525</v>
          </cell>
          <cell r="D406" t="str">
            <v>Tyco Electronic AMP GmbH</v>
          </cell>
          <cell r="E406" t="str">
            <v>D</v>
          </cell>
          <cell r="F406">
            <v>-13</v>
          </cell>
          <cell r="G406">
            <v>510</v>
          </cell>
          <cell r="H406" t="str">
            <v>VW</v>
          </cell>
          <cell r="I406" t="str">
            <v>VW</v>
          </cell>
          <cell r="K406">
            <v>8</v>
          </cell>
        </row>
        <row r="407">
          <cell r="B407">
            <v>1</v>
          </cell>
          <cell r="C407">
            <v>54824</v>
          </cell>
          <cell r="D407" t="str">
            <v>VALEO AUTO-ELECTRIC GMBH &amp; CO. KG</v>
          </cell>
          <cell r="E407" t="str">
            <v>D</v>
          </cell>
          <cell r="F407">
            <v>50</v>
          </cell>
          <cell r="G407">
            <v>510</v>
          </cell>
          <cell r="H407" t="str">
            <v>VW</v>
          </cell>
          <cell r="I407" t="str">
            <v>VW</v>
          </cell>
        </row>
        <row r="408">
          <cell r="B408">
            <v>1</v>
          </cell>
          <cell r="C408">
            <v>41464</v>
          </cell>
          <cell r="D408" t="str">
            <v>VALEO ELECTRONICS (Steuerger?te)</v>
          </cell>
          <cell r="E408" t="str">
            <v>F</v>
          </cell>
          <cell r="F408">
            <v>-13</v>
          </cell>
          <cell r="G408">
            <v>510</v>
          </cell>
          <cell r="H408" t="str">
            <v xml:space="preserve">Brüssel </v>
          </cell>
          <cell r="I408" t="str">
            <v>BX</v>
          </cell>
          <cell r="K408">
            <v>3</v>
          </cell>
        </row>
        <row r="409">
          <cell r="B409">
            <v>1</v>
          </cell>
          <cell r="C409">
            <v>26946</v>
          </cell>
          <cell r="D409" t="str">
            <v>Yazaki Europe Ltd. - Components Coordination Center</v>
          </cell>
          <cell r="E409" t="str">
            <v>D</v>
          </cell>
          <cell r="F409">
            <v>50</v>
          </cell>
          <cell r="G409">
            <v>510</v>
          </cell>
          <cell r="H409" t="str">
            <v>VW</v>
          </cell>
          <cell r="I409" t="str">
            <v>VW</v>
          </cell>
        </row>
        <row r="410">
          <cell r="D410" t="str">
            <v>AB-Elektronik</v>
          </cell>
          <cell r="E410" t="str">
            <v>D</v>
          </cell>
          <cell r="K410">
            <v>3</v>
          </cell>
        </row>
        <row r="411">
          <cell r="D411" t="str">
            <v>AEV s.r.o.</v>
          </cell>
          <cell r="E411" t="str">
            <v>CZ</v>
          </cell>
          <cell r="K411">
            <v>3</v>
          </cell>
        </row>
        <row r="412">
          <cell r="D412" t="str">
            <v>Aisin Seiki Co., Ltd.</v>
          </cell>
          <cell r="E412" t="str">
            <v>J</v>
          </cell>
          <cell r="K412">
            <v>6</v>
          </cell>
        </row>
        <row r="413">
          <cell r="D413" t="str">
            <v>CEBI Deutschland Vertriebs-GmbH</v>
          </cell>
          <cell r="E413" t="str">
            <v>D</v>
          </cell>
          <cell r="J413" t="str">
            <v>O</v>
          </cell>
        </row>
        <row r="414">
          <cell r="D414" t="str">
            <v>Electro Optica (Hella-Mex)</v>
          </cell>
          <cell r="E414" t="str">
            <v>MEX</v>
          </cell>
          <cell r="K414">
            <v>8</v>
          </cell>
        </row>
        <row r="415">
          <cell r="D415" t="str">
            <v>Hella KG Hueck &amp; Co.</v>
          </cell>
          <cell r="E415" t="str">
            <v>D</v>
          </cell>
          <cell r="J415" t="str">
            <v>O</v>
          </cell>
        </row>
        <row r="416">
          <cell r="D416" t="str">
            <v>JOHNSON CONTROLS AUTOMOTIVE ELECTRONICS</v>
          </cell>
          <cell r="E416" t="str">
            <v>F</v>
          </cell>
          <cell r="K416">
            <v>1</v>
          </cell>
        </row>
        <row r="417">
          <cell r="D417" t="str">
            <v>Kiekert AG</v>
          </cell>
          <cell r="E417" t="str">
            <v>D</v>
          </cell>
          <cell r="J417" t="str">
            <v>O</v>
          </cell>
        </row>
        <row r="418">
          <cell r="D418" t="str">
            <v>Leopold Kostal GmbH &amp; Co. KG</v>
          </cell>
          <cell r="E418" t="str">
            <v>D</v>
          </cell>
          <cell r="K418">
            <v>8</v>
          </cell>
        </row>
        <row r="419">
          <cell r="D419" t="str">
            <v>Magneti Marelli</v>
          </cell>
          <cell r="E419" t="str">
            <v>D</v>
          </cell>
          <cell r="K419">
            <v>1</v>
          </cell>
        </row>
        <row r="420">
          <cell r="D420" t="str">
            <v>Robert Bosch-Mexico</v>
          </cell>
          <cell r="E420" t="str">
            <v>MEX</v>
          </cell>
          <cell r="K420">
            <v>4</v>
          </cell>
        </row>
        <row r="421">
          <cell r="D421" t="str">
            <v>SIEMENS VDO S.A. DE C.V.</v>
          </cell>
          <cell r="E421" t="str">
            <v>MEX</v>
          </cell>
        </row>
        <row r="422">
          <cell r="D422" t="str">
            <v>SO.GE.MI. Spa</v>
          </cell>
          <cell r="E422" t="str">
            <v>I</v>
          </cell>
          <cell r="J422" t="str">
            <v>O</v>
          </cell>
        </row>
        <row r="423">
          <cell r="D423" t="str">
            <v>Sumitomo Deutschland</v>
          </cell>
          <cell r="E423" t="str">
            <v>D</v>
          </cell>
          <cell r="K423">
            <v>1</v>
          </cell>
        </row>
        <row r="424">
          <cell r="D424" t="str">
            <v>TRW - Autoelektronika s.r.o.</v>
          </cell>
          <cell r="E424" t="str">
            <v>CZ</v>
          </cell>
        </row>
        <row r="425">
          <cell r="D425" t="str">
            <v>Tyco Electronic AMP GmbH</v>
          </cell>
          <cell r="E425" t="str">
            <v>D</v>
          </cell>
          <cell r="K425">
            <v>8</v>
          </cell>
        </row>
        <row r="426">
          <cell r="D426" t="str">
            <v>VALEO AUTO-ELECTRIC GMBH &amp; CO. KG</v>
          </cell>
          <cell r="E426" t="str">
            <v>D</v>
          </cell>
        </row>
        <row r="427">
          <cell r="D427" t="str">
            <v>VALEO ELECTRONICS (Steuerger?te)</v>
          </cell>
          <cell r="E427" t="str">
            <v>F</v>
          </cell>
          <cell r="K427">
            <v>3</v>
          </cell>
        </row>
        <row r="428">
          <cell r="D428" t="str">
            <v>Yazaki Europe Ltd. - Components Coordination Center</v>
          </cell>
          <cell r="E428" t="str">
            <v>D</v>
          </cell>
        </row>
        <row r="429">
          <cell r="D429" t="str">
            <v>AB-Elektronik</v>
          </cell>
          <cell r="E429" t="str">
            <v>D</v>
          </cell>
          <cell r="K429">
            <v>3</v>
          </cell>
        </row>
        <row r="430">
          <cell r="D430" t="str">
            <v>AEV s.r.o.</v>
          </cell>
          <cell r="E430" t="str">
            <v>CZ</v>
          </cell>
          <cell r="K430">
            <v>3</v>
          </cell>
        </row>
        <row r="431">
          <cell r="D431" t="str">
            <v>Aisin Seiki Co., Ltd.</v>
          </cell>
          <cell r="E431" t="str">
            <v>J</v>
          </cell>
          <cell r="K431">
            <v>6</v>
          </cell>
        </row>
        <row r="432">
          <cell r="D432" t="str">
            <v>CEBI Deutschland Vertriebs-GmbH</v>
          </cell>
          <cell r="E432" t="str">
            <v>D</v>
          </cell>
          <cell r="J432" t="str">
            <v>O</v>
          </cell>
        </row>
        <row r="433">
          <cell r="D433" t="str">
            <v>Electro Optica (Hella-Mex)</v>
          </cell>
          <cell r="E433" t="str">
            <v>MEX</v>
          </cell>
          <cell r="K433">
            <v>8</v>
          </cell>
        </row>
        <row r="434">
          <cell r="D434" t="str">
            <v>Hella KG Hueck &amp; Co.</v>
          </cell>
          <cell r="E434" t="str">
            <v>D</v>
          </cell>
          <cell r="J434" t="str">
            <v>O</v>
          </cell>
        </row>
        <row r="435">
          <cell r="D435" t="str">
            <v>JOHNSON CONTROLS AUTOMOTIVE ELECTRONICS</v>
          </cell>
          <cell r="E435" t="str">
            <v>F</v>
          </cell>
          <cell r="K435">
            <v>1</v>
          </cell>
        </row>
        <row r="436">
          <cell r="D436" t="str">
            <v>Kiekert AG</v>
          </cell>
          <cell r="E436" t="str">
            <v>D</v>
          </cell>
          <cell r="J436" t="str">
            <v>O</v>
          </cell>
        </row>
        <row r="437">
          <cell r="D437" t="str">
            <v>Leopold Kostal GmbH &amp; Co. KG</v>
          </cell>
          <cell r="E437" t="str">
            <v>D</v>
          </cell>
          <cell r="K437">
            <v>8</v>
          </cell>
        </row>
        <row r="438">
          <cell r="D438" t="str">
            <v>Magneti Marelli</v>
          </cell>
          <cell r="E438" t="str">
            <v>D</v>
          </cell>
          <cell r="K438">
            <v>1</v>
          </cell>
        </row>
        <row r="439">
          <cell r="D439" t="str">
            <v>Robert Bosch-Mexico</v>
          </cell>
          <cell r="E439" t="str">
            <v>MEX</v>
          </cell>
          <cell r="K439">
            <v>4</v>
          </cell>
        </row>
        <row r="440">
          <cell r="D440" t="str">
            <v>SIEMENS VDO S.A. DE C.V.</v>
          </cell>
          <cell r="E440" t="str">
            <v>MEX</v>
          </cell>
        </row>
        <row r="441">
          <cell r="D441" t="str">
            <v>SO.GE.MI. Spa</v>
          </cell>
          <cell r="E441" t="str">
            <v>I</v>
          </cell>
          <cell r="J441" t="str">
            <v>O</v>
          </cell>
        </row>
        <row r="442">
          <cell r="D442" t="str">
            <v>Sumitomo Deutschland</v>
          </cell>
          <cell r="E442" t="str">
            <v>D</v>
          </cell>
          <cell r="K442">
            <v>1</v>
          </cell>
        </row>
        <row r="443">
          <cell r="D443" t="str">
            <v>TRW - Autoelektronika s.r.o.</v>
          </cell>
          <cell r="E443" t="str">
            <v>CZ</v>
          </cell>
        </row>
        <row r="444">
          <cell r="D444" t="str">
            <v>Tyco Electronic AMP GmbH</v>
          </cell>
          <cell r="E444" t="str">
            <v>D</v>
          </cell>
          <cell r="K444">
            <v>8</v>
          </cell>
        </row>
        <row r="445">
          <cell r="D445" t="str">
            <v>VALEO AUTO-ELECTRIC GMBH &amp; CO. KG</v>
          </cell>
          <cell r="E445" t="str">
            <v>D</v>
          </cell>
        </row>
        <row r="446">
          <cell r="D446" t="str">
            <v>VALEO ELECTRONICS (Steuerger?te)</v>
          </cell>
          <cell r="E446" t="str">
            <v>F</v>
          </cell>
          <cell r="K446">
            <v>3</v>
          </cell>
        </row>
        <row r="447">
          <cell r="D447" t="str">
            <v>Yazaki Europe Ltd. - Components Coordination Center</v>
          </cell>
          <cell r="E447" t="str">
            <v>D</v>
          </cell>
        </row>
        <row r="448">
          <cell r="D448" t="str">
            <v>AB-Elektronik</v>
          </cell>
          <cell r="E448" t="str">
            <v>D</v>
          </cell>
          <cell r="K448">
            <v>3</v>
          </cell>
        </row>
        <row r="449">
          <cell r="D449" t="str">
            <v>AEV s.r.o.</v>
          </cell>
          <cell r="E449" t="str">
            <v>CZ</v>
          </cell>
          <cell r="K449">
            <v>3</v>
          </cell>
        </row>
        <row r="450">
          <cell r="D450" t="str">
            <v>Aisin Seiki Co., Ltd.</v>
          </cell>
          <cell r="E450" t="str">
            <v>J</v>
          </cell>
          <cell r="K450">
            <v>6</v>
          </cell>
        </row>
        <row r="451">
          <cell r="D451" t="str">
            <v>CEBI Deutschland Vertriebs-GmbH</v>
          </cell>
          <cell r="E451" t="str">
            <v>D</v>
          </cell>
          <cell r="J451" t="str">
            <v>O</v>
          </cell>
        </row>
        <row r="452">
          <cell r="D452" t="str">
            <v>Electro Optica (Hella-Mex)</v>
          </cell>
          <cell r="E452" t="str">
            <v>MEX</v>
          </cell>
          <cell r="K452">
            <v>8</v>
          </cell>
        </row>
        <row r="453">
          <cell r="D453" t="str">
            <v>Hella KG Hueck &amp; Co.</v>
          </cell>
          <cell r="E453" t="str">
            <v>D</v>
          </cell>
          <cell r="J453" t="str">
            <v>O</v>
          </cell>
        </row>
        <row r="454">
          <cell r="D454" t="str">
            <v>JOHNSON CONTROLS AUTOMOTIVE ELECTRONICS</v>
          </cell>
          <cell r="E454" t="str">
            <v>F</v>
          </cell>
          <cell r="K454">
            <v>1</v>
          </cell>
        </row>
        <row r="455">
          <cell r="D455" t="str">
            <v>Kiekert AG</v>
          </cell>
          <cell r="E455" t="str">
            <v>D</v>
          </cell>
          <cell r="J455" t="str">
            <v>O</v>
          </cell>
        </row>
        <row r="456">
          <cell r="D456" t="str">
            <v>Leopold Kostal GmbH &amp; Co. KG</v>
          </cell>
          <cell r="E456" t="str">
            <v>D</v>
          </cell>
          <cell r="K456">
            <v>8</v>
          </cell>
        </row>
        <row r="457">
          <cell r="D457" t="str">
            <v>Magneti Marelli</v>
          </cell>
          <cell r="E457" t="str">
            <v>D</v>
          </cell>
          <cell r="K457">
            <v>1</v>
          </cell>
        </row>
        <row r="458">
          <cell r="D458" t="str">
            <v>Robert Bosch-Mexico</v>
          </cell>
          <cell r="E458" t="str">
            <v>MEX</v>
          </cell>
          <cell r="K458">
            <v>4</v>
          </cell>
        </row>
        <row r="459">
          <cell r="D459" t="str">
            <v>SIEMENS VDO S.A. DE C.V.</v>
          </cell>
          <cell r="E459" t="str">
            <v>MEX</v>
          </cell>
        </row>
        <row r="460">
          <cell r="D460" t="str">
            <v>SO.GE.MI. Spa</v>
          </cell>
          <cell r="E460" t="str">
            <v>I</v>
          </cell>
          <cell r="J460" t="str">
            <v>O</v>
          </cell>
        </row>
        <row r="461">
          <cell r="D461" t="str">
            <v>Sumitomo Deutschland</v>
          </cell>
          <cell r="E461" t="str">
            <v>D</v>
          </cell>
          <cell r="K461">
            <v>1</v>
          </cell>
        </row>
        <row r="462">
          <cell r="D462" t="str">
            <v>TRW - Autoelektronika s.r.o.</v>
          </cell>
          <cell r="E462" t="str">
            <v>CZ</v>
          </cell>
        </row>
        <row r="463">
          <cell r="D463" t="str">
            <v>Tyco Electronic AMP GmbH</v>
          </cell>
          <cell r="E463" t="str">
            <v>D</v>
          </cell>
          <cell r="K463">
            <v>8</v>
          </cell>
        </row>
        <row r="464">
          <cell r="D464" t="str">
            <v>VALEO AUTO-ELECTRIC GMBH &amp; CO. KG</v>
          </cell>
          <cell r="E464" t="str">
            <v>D</v>
          </cell>
        </row>
        <row r="465">
          <cell r="D465" t="str">
            <v>VALEO ELECTRONICS (Steuerger?te)</v>
          </cell>
          <cell r="E465" t="str">
            <v>F</v>
          </cell>
          <cell r="K465">
            <v>3</v>
          </cell>
        </row>
        <row r="466">
          <cell r="D466" t="str">
            <v>Yazaki Europe Ltd. - Components Coordination Center</v>
          </cell>
          <cell r="E466" t="str">
            <v>D</v>
          </cell>
        </row>
        <row r="467">
          <cell r="D467" t="str">
            <v>AB-Elektronik</v>
          </cell>
          <cell r="E467" t="str">
            <v>D</v>
          </cell>
          <cell r="K467">
            <v>3</v>
          </cell>
        </row>
        <row r="468">
          <cell r="D468" t="str">
            <v>AEV s.r.o.</v>
          </cell>
          <cell r="E468" t="str">
            <v>CZ</v>
          </cell>
          <cell r="K468">
            <v>3</v>
          </cell>
        </row>
        <row r="469">
          <cell r="D469" t="str">
            <v>Aisin Seiki Co., Ltd.</v>
          </cell>
          <cell r="E469" t="str">
            <v>J</v>
          </cell>
          <cell r="K469">
            <v>6</v>
          </cell>
        </row>
        <row r="470">
          <cell r="D470" t="str">
            <v>CEBI Deutschland Vertriebs-GmbH</v>
          </cell>
          <cell r="E470" t="str">
            <v>D</v>
          </cell>
          <cell r="J470" t="str">
            <v>O</v>
          </cell>
        </row>
        <row r="471">
          <cell r="D471" t="str">
            <v>Electro Optica (Hella-Mex)</v>
          </cell>
          <cell r="E471" t="str">
            <v>MEX</v>
          </cell>
          <cell r="K471">
            <v>8</v>
          </cell>
        </row>
        <row r="472">
          <cell r="D472" t="str">
            <v>Hella KG Hueck &amp; Co.</v>
          </cell>
          <cell r="E472" t="str">
            <v>D</v>
          </cell>
          <cell r="J472" t="str">
            <v>O</v>
          </cell>
        </row>
        <row r="473">
          <cell r="D473" t="str">
            <v>JOHNSON CONTROLS AUTOMOTIVE ELECTRONICS</v>
          </cell>
          <cell r="E473" t="str">
            <v>F</v>
          </cell>
          <cell r="K473">
            <v>1</v>
          </cell>
        </row>
        <row r="474">
          <cell r="D474" t="str">
            <v>Kiekert AG</v>
          </cell>
          <cell r="E474" t="str">
            <v>D</v>
          </cell>
          <cell r="J474" t="str">
            <v>O</v>
          </cell>
        </row>
        <row r="475">
          <cell r="D475" t="str">
            <v>Leopold Kostal GmbH &amp; Co. KG</v>
          </cell>
          <cell r="E475" t="str">
            <v>D</v>
          </cell>
          <cell r="K475">
            <v>8</v>
          </cell>
        </row>
        <row r="476">
          <cell r="D476" t="str">
            <v>Magneti Marelli</v>
          </cell>
          <cell r="E476" t="str">
            <v>D</v>
          </cell>
          <cell r="K476">
            <v>1</v>
          </cell>
        </row>
        <row r="477">
          <cell r="D477" t="str">
            <v>Robert Bosch-Mexico</v>
          </cell>
          <cell r="E477" t="str">
            <v>MEX</v>
          </cell>
          <cell r="K477">
            <v>4</v>
          </cell>
        </row>
        <row r="478">
          <cell r="D478" t="str">
            <v>SIEMENS VDO S.A. DE C.V.</v>
          </cell>
          <cell r="E478" t="str">
            <v>MEX</v>
          </cell>
        </row>
        <row r="479">
          <cell r="D479" t="str">
            <v>SO.GE.MI. Spa</v>
          </cell>
          <cell r="E479" t="str">
            <v>I</v>
          </cell>
          <cell r="J479" t="str">
            <v>O</v>
          </cell>
        </row>
        <row r="480">
          <cell r="D480" t="str">
            <v>Sumitomo Deutschland</v>
          </cell>
          <cell r="E480" t="str">
            <v>D</v>
          </cell>
          <cell r="K480">
            <v>1</v>
          </cell>
        </row>
        <row r="481">
          <cell r="D481" t="str">
            <v>TRW - Autoelektronika s.r.o.</v>
          </cell>
          <cell r="E481" t="str">
            <v>CZ</v>
          </cell>
        </row>
        <row r="482">
          <cell r="D482" t="str">
            <v>Tyco Electronic AMP GmbH</v>
          </cell>
          <cell r="E482" t="str">
            <v>D</v>
          </cell>
          <cell r="K482">
            <v>8</v>
          </cell>
        </row>
        <row r="483">
          <cell r="D483" t="str">
            <v>VALEO AUTO-ELECTRIC GMBH &amp; CO. KG</v>
          </cell>
          <cell r="E483" t="str">
            <v>D</v>
          </cell>
        </row>
        <row r="484">
          <cell r="D484" t="str">
            <v>VALEO ELECTRONICS (Steuerger?te)</v>
          </cell>
          <cell r="E484" t="str">
            <v>F</v>
          </cell>
          <cell r="K484">
            <v>3</v>
          </cell>
        </row>
        <row r="485">
          <cell r="D485" t="str">
            <v>Yazaki Europe Ltd. - Components Coordination Center</v>
          </cell>
          <cell r="E485" t="str">
            <v>D</v>
          </cell>
        </row>
      </sheetData>
      <sheetData sheetId="1" refreshError="1"/>
    </sheetDataSet>
  </externalBook>
</externalLink>
</file>

<file path=xl/externalLinks/externalLink2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  <sheetData sheetId="48"/>
      <sheetData sheetId="49"/>
      <sheetData sheetId="50"/>
      <sheetData sheetId="51"/>
      <sheetData sheetId="52"/>
      <sheetData sheetId="53"/>
      <sheetData sheetId="54"/>
      <sheetData sheetId="55"/>
      <sheetData sheetId="56"/>
      <sheetData sheetId="57"/>
      <sheetData sheetId="58">
        <row r="237">
          <cell r="B237">
            <v>4</v>
          </cell>
          <cell r="C237" t="str">
            <v>USD</v>
          </cell>
          <cell r="D237">
            <v>0.98340000000000005</v>
          </cell>
          <cell r="E237">
            <v>37543</v>
          </cell>
          <cell r="F237">
            <v>190</v>
          </cell>
        </row>
        <row r="239">
          <cell r="B239">
            <v>4</v>
          </cell>
          <cell r="C239" t="str">
            <v>USD</v>
          </cell>
          <cell r="D239">
            <v>0.98340000000000005</v>
          </cell>
          <cell r="E239">
            <v>37543</v>
          </cell>
          <cell r="F239">
            <v>41464</v>
          </cell>
        </row>
        <row r="241">
          <cell r="B241">
            <v>4</v>
          </cell>
          <cell r="C241" t="str">
            <v>USD</v>
          </cell>
          <cell r="D241">
            <v>0.98340000000000005</v>
          </cell>
          <cell r="E241">
            <v>37543</v>
          </cell>
          <cell r="F241">
            <v>5083</v>
          </cell>
        </row>
        <row r="243">
          <cell r="B243">
            <v>4</v>
          </cell>
          <cell r="C243" t="str">
            <v>USD</v>
          </cell>
          <cell r="D243">
            <v>0.98340000000000005</v>
          </cell>
          <cell r="E243">
            <v>37543</v>
          </cell>
          <cell r="F243">
            <v>17631</v>
          </cell>
        </row>
        <row r="245">
          <cell r="B245">
            <v>4</v>
          </cell>
          <cell r="C245" t="str">
            <v>USD</v>
          </cell>
          <cell r="D245">
            <v>0.98340000000000005</v>
          </cell>
          <cell r="E245">
            <v>37543</v>
          </cell>
          <cell r="F245">
            <v>6820</v>
          </cell>
        </row>
        <row r="247">
          <cell r="B247">
            <v>4</v>
          </cell>
          <cell r="C247" t="str">
            <v>USD</v>
          </cell>
          <cell r="D247">
            <v>0.98340000000000005</v>
          </cell>
          <cell r="E247">
            <v>37543</v>
          </cell>
          <cell r="F247">
            <v>13362</v>
          </cell>
        </row>
        <row r="249">
          <cell r="B249">
            <v>4</v>
          </cell>
          <cell r="C249" t="str">
            <v>USD</v>
          </cell>
          <cell r="D249">
            <v>0.98340000000000005</v>
          </cell>
          <cell r="E249">
            <v>37543</v>
          </cell>
          <cell r="F249">
            <v>51506</v>
          </cell>
        </row>
        <row r="251">
          <cell r="B251">
            <v>4</v>
          </cell>
          <cell r="C251" t="str">
            <v>USD</v>
          </cell>
          <cell r="D251">
            <v>0.98340000000000005</v>
          </cell>
          <cell r="E251">
            <v>37543</v>
          </cell>
          <cell r="F251">
            <v>359</v>
          </cell>
        </row>
        <row r="253">
          <cell r="B253">
            <v>4</v>
          </cell>
          <cell r="C253" t="str">
            <v>USD</v>
          </cell>
          <cell r="D253">
            <v>0.98340000000000005</v>
          </cell>
          <cell r="E253">
            <v>37543</v>
          </cell>
          <cell r="F253">
            <v>6270</v>
          </cell>
        </row>
        <row r="255">
          <cell r="B255">
            <v>4</v>
          </cell>
          <cell r="C255" t="str">
            <v>USD</v>
          </cell>
          <cell r="D255">
            <v>0.98340000000000005</v>
          </cell>
          <cell r="E255">
            <v>37543</v>
          </cell>
          <cell r="F255">
            <v>261</v>
          </cell>
        </row>
        <row r="257">
          <cell r="B257">
            <v>4</v>
          </cell>
          <cell r="C257" t="str">
            <v>USD</v>
          </cell>
          <cell r="D257">
            <v>0.98340000000000005</v>
          </cell>
          <cell r="E257">
            <v>37543</v>
          </cell>
          <cell r="F257">
            <v>845</v>
          </cell>
        </row>
        <row r="261">
          <cell r="B261">
            <v>4</v>
          </cell>
          <cell r="C261" t="str">
            <v>USD</v>
          </cell>
          <cell r="D261">
            <v>0.98340000000000005</v>
          </cell>
          <cell r="E261">
            <v>37543</v>
          </cell>
          <cell r="F261">
            <v>6238</v>
          </cell>
        </row>
        <row r="263">
          <cell r="B263">
            <v>4</v>
          </cell>
          <cell r="C263" t="str">
            <v>USD</v>
          </cell>
          <cell r="D263">
            <v>0.98340000000000005</v>
          </cell>
          <cell r="E263">
            <v>37543</v>
          </cell>
          <cell r="F263">
            <v>7767</v>
          </cell>
        </row>
        <row r="265">
          <cell r="B265">
            <v>4</v>
          </cell>
          <cell r="C265" t="str">
            <v>USD</v>
          </cell>
          <cell r="D265">
            <v>0.98340000000000005</v>
          </cell>
          <cell r="E265">
            <v>37543</v>
          </cell>
          <cell r="F265">
            <v>12686</v>
          </cell>
        </row>
        <row r="267">
          <cell r="B267">
            <v>4</v>
          </cell>
          <cell r="C267" t="str">
            <v>USD</v>
          </cell>
          <cell r="D267">
            <v>0.98340000000000005</v>
          </cell>
          <cell r="E267">
            <v>37543</v>
          </cell>
          <cell r="F267">
            <v>20505</v>
          </cell>
        </row>
        <row r="269">
          <cell r="B269">
            <v>4</v>
          </cell>
          <cell r="C269" t="str">
            <v>USD</v>
          </cell>
          <cell r="D269">
            <v>0.98340000000000005</v>
          </cell>
          <cell r="E269">
            <v>37543</v>
          </cell>
          <cell r="F269">
            <v>26946</v>
          </cell>
        </row>
        <row r="271">
          <cell r="B271">
            <v>4</v>
          </cell>
          <cell r="C271" t="str">
            <v>USD</v>
          </cell>
          <cell r="D271">
            <v>0.98340000000000005</v>
          </cell>
          <cell r="E271">
            <v>37543</v>
          </cell>
          <cell r="F271">
            <v>37525</v>
          </cell>
        </row>
        <row r="273">
          <cell r="B273">
            <v>4</v>
          </cell>
          <cell r="C273" t="str">
            <v>USD</v>
          </cell>
          <cell r="D273">
            <v>0.98340000000000005</v>
          </cell>
          <cell r="E273">
            <v>37543</v>
          </cell>
          <cell r="F273">
            <v>54824</v>
          </cell>
        </row>
        <row r="356">
          <cell r="B356">
            <v>4</v>
          </cell>
          <cell r="C356">
            <v>190</v>
          </cell>
          <cell r="D356" t="str">
            <v>USD</v>
          </cell>
          <cell r="E356">
            <v>0.98340000000000005</v>
          </cell>
          <cell r="F356">
            <v>37543</v>
          </cell>
        </row>
        <row r="358">
          <cell r="B358">
            <v>4</v>
          </cell>
          <cell r="C358">
            <v>261</v>
          </cell>
          <cell r="D358" t="str">
            <v>USD</v>
          </cell>
          <cell r="E358">
            <v>0.98340000000000005</v>
          </cell>
          <cell r="F358">
            <v>37543</v>
          </cell>
        </row>
        <row r="360">
          <cell r="B360">
            <v>4</v>
          </cell>
          <cell r="C360">
            <v>359</v>
          </cell>
          <cell r="D360" t="str">
            <v>USD</v>
          </cell>
          <cell r="E360">
            <v>0.98340000000000005</v>
          </cell>
          <cell r="F360">
            <v>37543</v>
          </cell>
        </row>
        <row r="362">
          <cell r="B362">
            <v>4</v>
          </cell>
          <cell r="C362">
            <v>845</v>
          </cell>
          <cell r="D362" t="str">
            <v>USD</v>
          </cell>
          <cell r="E362">
            <v>0.98340000000000005</v>
          </cell>
          <cell r="F362">
            <v>37543</v>
          </cell>
        </row>
        <row r="364">
          <cell r="B364">
            <v>4</v>
          </cell>
          <cell r="C364">
            <v>5083</v>
          </cell>
          <cell r="D364" t="str">
            <v>USD</v>
          </cell>
          <cell r="E364">
            <v>0.98340000000000005</v>
          </cell>
          <cell r="F364">
            <v>37543</v>
          </cell>
        </row>
        <row r="368">
          <cell r="B368">
            <v>4</v>
          </cell>
          <cell r="C368">
            <v>6238</v>
          </cell>
          <cell r="D368" t="str">
            <v>USD</v>
          </cell>
          <cell r="E368">
            <v>0.98340000000000005</v>
          </cell>
          <cell r="F368">
            <v>37543</v>
          </cell>
        </row>
        <row r="370">
          <cell r="B370">
            <v>4</v>
          </cell>
          <cell r="C370">
            <v>6270</v>
          </cell>
          <cell r="D370" t="str">
            <v>USD</v>
          </cell>
          <cell r="E370">
            <v>0.98340000000000005</v>
          </cell>
          <cell r="F370">
            <v>37543</v>
          </cell>
        </row>
        <row r="372">
          <cell r="B372">
            <v>4</v>
          </cell>
          <cell r="C372">
            <v>6820</v>
          </cell>
          <cell r="D372" t="str">
            <v>USD</v>
          </cell>
          <cell r="E372">
            <v>0.98340000000000005</v>
          </cell>
          <cell r="F372">
            <v>37543</v>
          </cell>
        </row>
        <row r="374">
          <cell r="B374">
            <v>4</v>
          </cell>
          <cell r="C374">
            <v>7767</v>
          </cell>
          <cell r="D374" t="str">
            <v>USD</v>
          </cell>
          <cell r="E374">
            <v>0.98340000000000005</v>
          </cell>
          <cell r="F374">
            <v>37543</v>
          </cell>
        </row>
        <row r="376">
          <cell r="B376">
            <v>4</v>
          </cell>
          <cell r="C376">
            <v>12686</v>
          </cell>
          <cell r="D376" t="str">
            <v>USD</v>
          </cell>
          <cell r="E376">
            <v>0.98340000000000005</v>
          </cell>
          <cell r="F376">
            <v>37543</v>
          </cell>
        </row>
        <row r="378">
          <cell r="B378">
            <v>4</v>
          </cell>
          <cell r="C378">
            <v>13362</v>
          </cell>
          <cell r="D378" t="str">
            <v>USD</v>
          </cell>
          <cell r="E378">
            <v>0.98340000000000005</v>
          </cell>
          <cell r="F378">
            <v>37543</v>
          </cell>
        </row>
        <row r="380">
          <cell r="B380">
            <v>4</v>
          </cell>
          <cell r="C380">
            <v>17631</v>
          </cell>
          <cell r="D380" t="str">
            <v>USD</v>
          </cell>
          <cell r="E380">
            <v>0.98340000000000005</v>
          </cell>
          <cell r="F380">
            <v>37543</v>
          </cell>
        </row>
        <row r="382">
          <cell r="B382">
            <v>4</v>
          </cell>
          <cell r="C382">
            <v>20505</v>
          </cell>
          <cell r="D382" t="str">
            <v>USD</v>
          </cell>
          <cell r="E382">
            <v>0.98340000000000005</v>
          </cell>
          <cell r="F382">
            <v>37543</v>
          </cell>
        </row>
        <row r="384">
          <cell r="B384">
            <v>4</v>
          </cell>
          <cell r="C384">
            <v>26946</v>
          </cell>
          <cell r="D384" t="str">
            <v>USD</v>
          </cell>
          <cell r="E384">
            <v>0.98340000000000005</v>
          </cell>
          <cell r="F384">
            <v>37543</v>
          </cell>
        </row>
        <row r="386">
          <cell r="B386">
            <v>4</v>
          </cell>
          <cell r="C386">
            <v>37525</v>
          </cell>
          <cell r="D386" t="str">
            <v>USD</v>
          </cell>
          <cell r="E386">
            <v>0.98340000000000005</v>
          </cell>
          <cell r="F386">
            <v>37543</v>
          </cell>
        </row>
        <row r="388">
          <cell r="B388">
            <v>4</v>
          </cell>
          <cell r="C388">
            <v>41464</v>
          </cell>
          <cell r="D388" t="str">
            <v>USD</v>
          </cell>
          <cell r="E388">
            <v>0.98340000000000005</v>
          </cell>
          <cell r="F388">
            <v>37543</v>
          </cell>
        </row>
        <row r="390">
          <cell r="B390">
            <v>4</v>
          </cell>
          <cell r="C390">
            <v>51506</v>
          </cell>
          <cell r="D390" t="str">
            <v>USD</v>
          </cell>
          <cell r="E390">
            <v>0.98340000000000005</v>
          </cell>
          <cell r="F390">
            <v>37543</v>
          </cell>
        </row>
        <row r="392">
          <cell r="B392">
            <v>4</v>
          </cell>
          <cell r="C392">
            <v>54824</v>
          </cell>
          <cell r="D392" t="str">
            <v>USD</v>
          </cell>
          <cell r="E392">
            <v>0.98340000000000005</v>
          </cell>
          <cell r="F392">
            <v>37543</v>
          </cell>
        </row>
      </sheetData>
      <sheetData sheetId="59"/>
      <sheetData sheetId="60" refreshError="1"/>
      <sheetData sheetId="61" refreshError="1"/>
      <sheetData sheetId="62" refreshError="1"/>
    </sheetDataSet>
  </externalBook>
</externalLink>
</file>

<file path=xl/externalLinks/externalLink2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  <sheetName val="2.대외공문"/>
    </sheetNames>
    <sheetDataSet>
      <sheetData sheetId="0"/>
      <sheetData sheetId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3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3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前座总成首页"/>
      <sheetName val="前座总成"/>
      <sheetName val="驾驶员采购订单"/>
      <sheetName val="副驾驶员采购订单"/>
      <sheetName val="解放自卸车新开件清单-20220421"/>
      <sheetName val="解放自卸车新开件清单-20220519-作废"/>
      <sheetName val="解放自卸车新开件清单-20220527"/>
      <sheetName val="靠背泡沫总成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前座 总成首页"/>
      <sheetName val="前座总成"/>
      <sheetName val="靠背泡沫"/>
      <sheetName val="座垫泡沫"/>
      <sheetName val="副驾焊接底支架降本前"/>
      <sheetName val="主边调角器"/>
      <sheetName val="副驾底支架总成新"/>
      <sheetName val="座垫泡沫总成 "/>
      <sheetName val="调角器总成"/>
      <sheetName val="SHT0014977"/>
      <sheetName val="旋转前座总成首页"/>
      <sheetName val="旋转前座总成"/>
      <sheetName val="SHT0012236"/>
      <sheetName val="SHT0014630"/>
      <sheetName val="SHT0001666"/>
      <sheetName val="SHT0012340"/>
      <sheetName val="BOM清单"/>
      <sheetName val="预估模块BOM"/>
      <sheetName val="主边调角器总成"/>
      <sheetName val="副边调角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>
        <row r="13">
          <cell r="D13" t="str">
            <v>SHT0015550</v>
          </cell>
          <cell r="E13" t="str">
            <v>SHT0015550</v>
          </cell>
          <cell r="F13" t="str">
            <v>靠背骨架焊接总成</v>
          </cell>
          <cell r="G13" t="str">
            <v>1.0高头枕，不带安全带，气动腰托,下框线拱起</v>
          </cell>
          <cell r="H13" t="str">
            <v>B</v>
          </cell>
          <cell r="I13" t="str">
            <v>Ea</v>
          </cell>
          <cell r="K13" t="str">
            <v>A</v>
          </cell>
          <cell r="L13" t="str">
            <v>SHT0012305</v>
          </cell>
          <cell r="M13" t="str">
            <v>A</v>
          </cell>
          <cell r="N13" t="str">
            <v>Y</v>
          </cell>
          <cell r="O13" t="str">
            <v>N</v>
          </cell>
          <cell r="P13" t="str">
            <v>焊接总成件</v>
          </cell>
          <cell r="Q13" t="str">
            <v>ASSY</v>
          </cell>
          <cell r="R13" t="str">
            <v>——</v>
          </cell>
          <cell r="S13" t="str">
            <v>——</v>
          </cell>
          <cell r="T13" t="str">
            <v>——</v>
          </cell>
          <cell r="U13" t="str">
            <v>——</v>
          </cell>
          <cell r="V13" t="str">
            <v>——</v>
          </cell>
          <cell r="W13" t="str">
            <v>——</v>
          </cell>
          <cell r="X13" t="str">
            <v>——</v>
          </cell>
          <cell r="Y13" t="str">
            <v>——</v>
          </cell>
          <cell r="Z13" t="str">
            <v>电泳</v>
          </cell>
          <cell r="AJ13" t="str">
            <v>长春外购</v>
          </cell>
          <cell r="AK13" t="str">
            <v>河北新强力机械制造有限公司/吉林省智恒汽车零部件有限公司</v>
          </cell>
          <cell r="AL13" t="str">
            <v>——</v>
          </cell>
          <cell r="AP13" t="str">
            <v>定价资料</v>
          </cell>
          <cell r="AQ13">
            <v>39.236508349600001</v>
          </cell>
          <cell r="AR13" t="e">
            <v>#VALUE!</v>
          </cell>
          <cell r="AS13">
            <v>44.75</v>
          </cell>
        </row>
        <row r="14">
          <cell r="D14" t="str">
            <v>SHT0015972</v>
          </cell>
          <cell r="E14" t="str">
            <v>SHT0015972</v>
          </cell>
          <cell r="F14" t="str">
            <v>副驾驶员靠背面套总成</v>
          </cell>
          <cell r="H14" t="str">
            <v>C</v>
          </cell>
          <cell r="I14" t="str">
            <v>Ea</v>
          </cell>
          <cell r="K14" t="str">
            <v>A</v>
          </cell>
          <cell r="L14" t="str">
            <v>——</v>
          </cell>
          <cell r="M14" t="str">
            <v>A</v>
          </cell>
          <cell r="N14" t="str">
            <v>Y</v>
          </cell>
          <cell r="O14" t="str">
            <v>N</v>
          </cell>
          <cell r="P14" t="str">
            <v>缝纫总成</v>
          </cell>
          <cell r="Q14" t="str">
            <v>ASSY</v>
          </cell>
          <cell r="R14" t="str">
            <v>——</v>
          </cell>
          <cell r="S14" t="str">
            <v>——</v>
          </cell>
          <cell r="T14" t="str">
            <v>——</v>
          </cell>
          <cell r="U14" t="str">
            <v>——</v>
          </cell>
          <cell r="V14" t="str">
            <v>——</v>
          </cell>
          <cell r="W14" t="str">
            <v>——</v>
          </cell>
          <cell r="X14" t="str">
            <v>——</v>
          </cell>
          <cell r="Y14" t="str">
            <v>——</v>
          </cell>
          <cell r="Z14" t="str">
            <v>——</v>
          </cell>
          <cell r="AJ14" t="str">
            <v>长春外购</v>
          </cell>
          <cell r="AL14" t="str">
            <v>——</v>
          </cell>
          <cell r="AN14">
            <v>80.841838315044285</v>
          </cell>
          <cell r="AQ14">
            <v>92.541838315044288</v>
          </cell>
          <cell r="AR14" t="e">
            <v>#VALUE!</v>
          </cell>
          <cell r="AS14">
            <v>92.541838315044288</v>
          </cell>
        </row>
        <row r="15">
          <cell r="D15" t="str">
            <v>SHT0014630</v>
          </cell>
          <cell r="E15" t="str">
            <v>SHT0014630</v>
          </cell>
          <cell r="F15" t="str">
            <v>靠背泡棉总成</v>
          </cell>
          <cell r="G15" t="str">
            <v>机械腰托、无安全带、无扶手</v>
          </cell>
          <cell r="H15" t="str">
            <v>C</v>
          </cell>
          <cell r="I15" t="str">
            <v>Ea</v>
          </cell>
          <cell r="K15" t="str">
            <v>A</v>
          </cell>
          <cell r="L15" t="str">
            <v>SHT0012992</v>
          </cell>
          <cell r="M15" t="str">
            <v>A</v>
          </cell>
          <cell r="N15" t="str">
            <v>N</v>
          </cell>
          <cell r="O15" t="str">
            <v>Y</v>
          </cell>
          <cell r="P15" t="str">
            <v>注塑件</v>
          </cell>
          <cell r="Q15" t="str">
            <v>ASSY</v>
          </cell>
          <cell r="R15" t="str">
            <v>——</v>
          </cell>
          <cell r="S15" t="str">
            <v>——</v>
          </cell>
          <cell r="T15" t="str">
            <v>480*610*180</v>
          </cell>
          <cell r="U15" t="str">
            <v>50kg/m³</v>
          </cell>
          <cell r="V15">
            <v>1.3988</v>
          </cell>
          <cell r="W15" t="str">
            <v>——</v>
          </cell>
          <cell r="X15" t="str">
            <v>——</v>
          </cell>
          <cell r="Y15" t="str">
            <v>——</v>
          </cell>
          <cell r="Z15" t="str">
            <v>——</v>
          </cell>
          <cell r="AJ15" t="str">
            <v>河北自制</v>
          </cell>
          <cell r="AK15" t="str">
            <v>发泡车间</v>
          </cell>
          <cell r="AL15">
            <v>1.3988</v>
          </cell>
          <cell r="AQ15">
            <v>18.769230769230766</v>
          </cell>
          <cell r="AR15">
            <v>13.66171003717472</v>
          </cell>
          <cell r="AS15">
            <v>19.11</v>
          </cell>
        </row>
        <row r="16">
          <cell r="D16" t="str">
            <v>SHT0001666</v>
          </cell>
          <cell r="E16" t="str">
            <v>SQX3000-6905190</v>
          </cell>
          <cell r="F16" t="str">
            <v>副驾驶调角器总成</v>
          </cell>
          <cell r="G16" t="str">
            <v>分总成</v>
          </cell>
          <cell r="H16" t="str">
            <v>B</v>
          </cell>
          <cell r="I16" t="str">
            <v>Ea</v>
          </cell>
          <cell r="K16" t="str">
            <v>A</v>
          </cell>
          <cell r="L16" t="str">
            <v>SQX3000-6805190</v>
          </cell>
          <cell r="M16" t="str">
            <v>A</v>
          </cell>
          <cell r="N16" t="str">
            <v>N</v>
          </cell>
          <cell r="O16" t="str">
            <v>Y</v>
          </cell>
          <cell r="P16" t="str">
            <v>装配总成件</v>
          </cell>
          <cell r="Q16" t="str">
            <v>ASSY</v>
          </cell>
          <cell r="R16" t="str">
            <v>——</v>
          </cell>
          <cell r="S16" t="str">
            <v>——</v>
          </cell>
          <cell r="T16" t="str">
            <v>495*128*186</v>
          </cell>
          <cell r="U16" t="str">
            <v>——</v>
          </cell>
          <cell r="V16">
            <v>2.1059999999999999</v>
          </cell>
          <cell r="W16" t="str">
            <v>2.0平台</v>
          </cell>
          <cell r="X16" t="str">
            <v>——</v>
          </cell>
          <cell r="Y16" t="str">
            <v>——</v>
          </cell>
          <cell r="Z16" t="str">
            <v>——</v>
          </cell>
          <cell r="AJ16" t="str">
            <v>河北自制</v>
          </cell>
          <cell r="AK16" t="str">
            <v>焊接车间</v>
          </cell>
          <cell r="AL16">
            <v>2.1059999999999999</v>
          </cell>
          <cell r="AR16">
            <v>0</v>
          </cell>
        </row>
        <row r="17">
          <cell r="D17" t="str">
            <v>SHT0001838</v>
          </cell>
          <cell r="E17" t="str">
            <v>SQXM3000-6805530（核算成本参考，后续需新开）</v>
          </cell>
          <cell r="F17" t="str">
            <v>主边调角器总成</v>
          </cell>
          <cell r="G17" t="str">
            <v>匹配P21手柄</v>
          </cell>
          <cell r="H17" t="str">
            <v>B</v>
          </cell>
          <cell r="I17" t="str">
            <v>Ea</v>
          </cell>
          <cell r="K17" t="str">
            <v>A</v>
          </cell>
          <cell r="L17" t="str">
            <v>SQXM3000-6805530</v>
          </cell>
          <cell r="M17" t="str">
            <v>A</v>
          </cell>
          <cell r="N17" t="str">
            <v>Y</v>
          </cell>
          <cell r="O17" t="str">
            <v>N</v>
          </cell>
          <cell r="P17" t="str">
            <v>装配总成件</v>
          </cell>
          <cell r="Q17" t="str">
            <v>ASSY</v>
          </cell>
          <cell r="R17" t="str">
            <v>——</v>
          </cell>
          <cell r="S17" t="str">
            <v>——</v>
          </cell>
          <cell r="T17" t="str">
            <v>186*128*38</v>
          </cell>
          <cell r="U17" t="str">
            <v>——</v>
          </cell>
          <cell r="V17">
            <v>1.4954000000000001</v>
          </cell>
          <cell r="W17" t="str">
            <v>——</v>
          </cell>
          <cell r="X17" t="str">
            <v>——</v>
          </cell>
          <cell r="AJ17" t="str">
            <v>河北自制</v>
          </cell>
          <cell r="AK17" t="str">
            <v>焊接车间</v>
          </cell>
          <cell r="AL17">
            <v>1.4954000000000001</v>
          </cell>
          <cell r="AN17">
            <v>30.477535539446158</v>
          </cell>
          <cell r="AQ17">
            <v>30.477535539446158</v>
          </cell>
          <cell r="AR17">
            <v>20.380858325161267</v>
          </cell>
          <cell r="AS17">
            <v>30.477535539446158</v>
          </cell>
        </row>
        <row r="18">
          <cell r="D18" t="str">
            <v>SHT0001839</v>
          </cell>
          <cell r="E18" t="str">
            <v>SQXM3000-6805540（核算成本参考，后续需新开）</v>
          </cell>
          <cell r="F18" t="str">
            <v>副边调角器总成</v>
          </cell>
          <cell r="G18" t="str">
            <v>——</v>
          </cell>
          <cell r="H18" t="str">
            <v>B</v>
          </cell>
          <cell r="I18" t="str">
            <v>Ea</v>
          </cell>
          <cell r="K18" t="str">
            <v>A</v>
          </cell>
          <cell r="L18" t="str">
            <v>SQXM3000-6805540</v>
          </cell>
          <cell r="M18" t="str">
            <v>A</v>
          </cell>
          <cell r="N18" t="str">
            <v>Y</v>
          </cell>
          <cell r="O18" t="str">
            <v>N</v>
          </cell>
          <cell r="P18" t="str">
            <v>装配总成件</v>
          </cell>
          <cell r="Q18" t="str">
            <v>ASSY</v>
          </cell>
          <cell r="R18" t="str">
            <v>——</v>
          </cell>
          <cell r="S18" t="str">
            <v>——</v>
          </cell>
          <cell r="T18" t="str">
            <v>186*128*39</v>
          </cell>
          <cell r="U18" t="str">
            <v>——</v>
          </cell>
          <cell r="V18">
            <v>0.95299999999999996</v>
          </cell>
          <cell r="W18" t="str">
            <v>——</v>
          </cell>
          <cell r="X18" t="str">
            <v>——</v>
          </cell>
          <cell r="AJ18" t="str">
            <v>河北自制</v>
          </cell>
          <cell r="AK18" t="str">
            <v>焊接车间</v>
          </cell>
          <cell r="AL18">
            <v>0.95299999999999996</v>
          </cell>
          <cell r="AN18">
            <v>14.947068352285097</v>
          </cell>
          <cell r="AQ18">
            <v>14.947068352285097</v>
          </cell>
          <cell r="AR18">
            <v>15.684227022334834</v>
          </cell>
          <cell r="AS18">
            <v>14.947068352285097</v>
          </cell>
        </row>
        <row r="19">
          <cell r="D19" t="str">
            <v>BFA0000011</v>
          </cell>
          <cell r="E19" t="str">
            <v>Q150B1025Q</v>
          </cell>
          <cell r="F19" t="str">
            <v>六角头螺栓</v>
          </cell>
          <cell r="G19" t="str">
            <v>标准件</v>
          </cell>
          <cell r="H19" t="str">
            <v>C</v>
          </cell>
          <cell r="I19" t="str">
            <v>Ea</v>
          </cell>
          <cell r="K19" t="str">
            <v>A</v>
          </cell>
          <cell r="L19" t="str">
            <v>——</v>
          </cell>
          <cell r="M19" t="str">
            <v>A</v>
          </cell>
          <cell r="N19" t="str">
            <v>N</v>
          </cell>
          <cell r="O19" t="str">
            <v>Y</v>
          </cell>
          <cell r="P19" t="str">
            <v>标准件</v>
          </cell>
          <cell r="Q19" t="str">
            <v>——</v>
          </cell>
          <cell r="R19" t="str">
            <v>——</v>
          </cell>
          <cell r="S19" t="str">
            <v>——</v>
          </cell>
          <cell r="T19" t="str">
            <v>18*31*17</v>
          </cell>
          <cell r="U19" t="str">
            <v>——</v>
          </cell>
          <cell r="V19">
            <v>2.5999999999999999E-2</v>
          </cell>
          <cell r="W19" t="str">
            <v>——</v>
          </cell>
          <cell r="X19" t="str">
            <v>——</v>
          </cell>
          <cell r="Y19" t="str">
            <v>——</v>
          </cell>
          <cell r="Z19" t="str">
            <v>——</v>
          </cell>
          <cell r="AJ19" t="str">
            <v>长春外购</v>
          </cell>
          <cell r="AK19" t="str">
            <v>沈阳晋和鑫瑞五金有限公司</v>
          </cell>
          <cell r="AL19">
            <v>2.5999999999999999E-2</v>
          </cell>
          <cell r="AQ19">
            <v>0.17499999999999999</v>
          </cell>
          <cell r="AR19">
            <v>6.7307692307692308</v>
          </cell>
          <cell r="AS19">
            <v>0.17499999999999999</v>
          </cell>
        </row>
        <row r="20">
          <cell r="D20" t="str">
            <v>BFA0000006</v>
          </cell>
          <cell r="E20" t="str">
            <v>Q40110</v>
          </cell>
          <cell r="F20" t="str">
            <v>平垫圈</v>
          </cell>
          <cell r="G20" t="str">
            <v>标准件</v>
          </cell>
          <cell r="H20" t="str">
            <v>C</v>
          </cell>
          <cell r="I20" t="str">
            <v>Ea</v>
          </cell>
          <cell r="K20" t="str">
            <v>A</v>
          </cell>
          <cell r="L20" t="str">
            <v>——</v>
          </cell>
          <cell r="M20" t="str">
            <v>A</v>
          </cell>
          <cell r="N20" t="str">
            <v>N</v>
          </cell>
          <cell r="O20" t="str">
            <v>Y</v>
          </cell>
          <cell r="P20" t="str">
            <v>标准件</v>
          </cell>
          <cell r="Q20" t="str">
            <v>——</v>
          </cell>
          <cell r="R20" t="str">
            <v>——</v>
          </cell>
          <cell r="S20" t="str">
            <v>——</v>
          </cell>
          <cell r="T20" t="str">
            <v>20*2*20</v>
          </cell>
          <cell r="U20" t="str">
            <v>——</v>
          </cell>
          <cell r="V20">
            <v>4.0000000000000001E-3</v>
          </cell>
          <cell r="W20" t="str">
            <v>——</v>
          </cell>
          <cell r="X20" t="str">
            <v>——</v>
          </cell>
          <cell r="Y20" t="str">
            <v>——</v>
          </cell>
          <cell r="Z20" t="str">
            <v>——</v>
          </cell>
          <cell r="AJ20" t="str">
            <v>长春外购</v>
          </cell>
          <cell r="AK20" t="str">
            <v>沈阳晋和鑫瑞五金有限公司</v>
          </cell>
          <cell r="AL20">
            <v>4.0000000000000001E-3</v>
          </cell>
          <cell r="AQ20">
            <v>2.5999999999999999E-2</v>
          </cell>
          <cell r="AR20">
            <v>6.5</v>
          </cell>
          <cell r="AS20">
            <v>2.5999999999999999E-2</v>
          </cell>
        </row>
        <row r="21">
          <cell r="D21" t="str">
            <v>BFA0000009</v>
          </cell>
          <cell r="E21" t="str">
            <v>Q40310</v>
          </cell>
          <cell r="F21" t="str">
            <v>弹垫圈</v>
          </cell>
          <cell r="G21" t="str">
            <v>标准件</v>
          </cell>
          <cell r="H21" t="str">
            <v>C</v>
          </cell>
          <cell r="I21" t="str">
            <v>Ea</v>
          </cell>
          <cell r="K21" t="str">
            <v>A</v>
          </cell>
          <cell r="L21" t="str">
            <v>——</v>
          </cell>
          <cell r="M21" t="str">
            <v>A</v>
          </cell>
          <cell r="N21" t="str">
            <v>N</v>
          </cell>
          <cell r="O21" t="str">
            <v>Y</v>
          </cell>
          <cell r="P21" t="str">
            <v>标准件</v>
          </cell>
          <cell r="Q21" t="str">
            <v>——</v>
          </cell>
          <cell r="R21" t="str">
            <v>——</v>
          </cell>
          <cell r="S21" t="str">
            <v>——</v>
          </cell>
          <cell r="T21" t="str">
            <v>20*3*20</v>
          </cell>
          <cell r="U21" t="str">
            <v>——</v>
          </cell>
          <cell r="V21">
            <v>6.0000000000000001E-3</v>
          </cell>
          <cell r="W21" t="str">
            <v>——</v>
          </cell>
          <cell r="X21" t="str">
            <v>——</v>
          </cell>
          <cell r="Y21" t="str">
            <v>——</v>
          </cell>
          <cell r="Z21" t="str">
            <v>——</v>
          </cell>
          <cell r="AJ21" t="str">
            <v>长春外购</v>
          </cell>
          <cell r="AK21" t="str">
            <v>沈阳晋和鑫瑞五金有限公司</v>
          </cell>
          <cell r="AL21">
            <v>6.0000000000000001E-3</v>
          </cell>
          <cell r="AQ21">
            <v>2.1999999999999999E-2</v>
          </cell>
          <cell r="AR21">
            <v>3.6666666666666665</v>
          </cell>
          <cell r="AS21">
            <v>2.1999999999999999E-2</v>
          </cell>
        </row>
        <row r="22">
          <cell r="E22" t="str">
            <v>SHT0015890</v>
          </cell>
          <cell r="F22" t="str">
            <v>座垫总成</v>
          </cell>
          <cell r="G22" t="str">
            <v>低配+通风加热</v>
          </cell>
          <cell r="H22" t="str">
            <v>C</v>
          </cell>
          <cell r="I22" t="str">
            <v>Ea</v>
          </cell>
          <cell r="K22" t="str">
            <v>A</v>
          </cell>
          <cell r="L22" t="str">
            <v>——</v>
          </cell>
          <cell r="M22" t="str">
            <v>A</v>
          </cell>
          <cell r="N22" t="str">
            <v>Y</v>
          </cell>
          <cell r="O22" t="str">
            <v>N</v>
          </cell>
          <cell r="P22" t="str">
            <v>装配总成件</v>
          </cell>
          <cell r="Q22" t="str">
            <v>ASSY</v>
          </cell>
          <cell r="R22" t="str">
            <v>——</v>
          </cell>
          <cell r="S22" t="str">
            <v>——</v>
          </cell>
          <cell r="T22" t="str">
            <v>——</v>
          </cell>
          <cell r="U22" t="str">
            <v>——</v>
          </cell>
          <cell r="V22" t="str">
            <v>——</v>
          </cell>
          <cell r="W22" t="str">
            <v>——</v>
          </cell>
          <cell r="X22" t="str">
            <v>——</v>
          </cell>
          <cell r="Y22" t="str">
            <v>——</v>
          </cell>
          <cell r="Z22" t="str">
            <v>——</v>
          </cell>
          <cell r="AJ22" t="str">
            <v>过程虚拟件</v>
          </cell>
          <cell r="AL22" t="str">
            <v>——</v>
          </cell>
          <cell r="AR22" t="e">
            <v>#VALUE!</v>
          </cell>
        </row>
        <row r="23">
          <cell r="D23" t="str">
            <v>SHT0015945</v>
          </cell>
          <cell r="E23" t="str">
            <v>SHT0015945</v>
          </cell>
          <cell r="F23" t="str">
            <v>坐垫面套总成</v>
          </cell>
          <cell r="H23" t="str">
            <v>C</v>
          </cell>
          <cell r="I23" t="str">
            <v>Ea</v>
          </cell>
          <cell r="K23" t="str">
            <v>A</v>
          </cell>
          <cell r="L23" t="str">
            <v>——</v>
          </cell>
          <cell r="M23" t="str">
            <v>A</v>
          </cell>
          <cell r="N23" t="str">
            <v>Y</v>
          </cell>
          <cell r="O23" t="str">
            <v>N</v>
          </cell>
          <cell r="P23" t="str">
            <v>缝纫总成件</v>
          </cell>
          <cell r="Q23" t="str">
            <v>ASSY</v>
          </cell>
          <cell r="R23" t="str">
            <v>——</v>
          </cell>
          <cell r="S23" t="str">
            <v>——</v>
          </cell>
          <cell r="T23" t="str">
            <v>——</v>
          </cell>
          <cell r="U23" t="str">
            <v>——</v>
          </cell>
          <cell r="V23" t="str">
            <v>——</v>
          </cell>
          <cell r="W23" t="str">
            <v>——</v>
          </cell>
          <cell r="X23" t="str">
            <v>——</v>
          </cell>
          <cell r="Y23" t="str">
            <v>——</v>
          </cell>
          <cell r="Z23" t="str">
            <v>——</v>
          </cell>
          <cell r="AJ23" t="str">
            <v>长春外购</v>
          </cell>
          <cell r="AL23" t="str">
            <v>——</v>
          </cell>
          <cell r="AN23">
            <v>41.299540000000015</v>
          </cell>
          <cell r="AQ23">
            <v>47.734540000000017</v>
          </cell>
          <cell r="AR23" t="e">
            <v>#VALUE!</v>
          </cell>
          <cell r="AS23">
            <v>47.734540000000017</v>
          </cell>
        </row>
        <row r="24">
          <cell r="D24" t="str">
            <v>SHT0012340</v>
          </cell>
          <cell r="E24" t="str">
            <v>SHT0012340</v>
          </cell>
          <cell r="F24" t="str">
            <v>主驾驶座垫泡沫总成</v>
          </cell>
          <cell r="G24" t="str">
            <v>——</v>
          </cell>
          <cell r="H24" t="str">
            <v>C</v>
          </cell>
          <cell r="I24" t="str">
            <v>Ea</v>
          </cell>
          <cell r="K24" t="str">
            <v>A</v>
          </cell>
          <cell r="M24" t="str">
            <v>A</v>
          </cell>
          <cell r="N24" t="str">
            <v>N</v>
          </cell>
          <cell r="O24" t="str">
            <v>Y</v>
          </cell>
          <cell r="P24" t="str">
            <v>注塑件</v>
          </cell>
          <cell r="Q24" t="str">
            <v>ASSY</v>
          </cell>
          <cell r="R24" t="str">
            <v>——</v>
          </cell>
          <cell r="S24" t="str">
            <v>——</v>
          </cell>
          <cell r="T24" t="str">
            <v>495*540*130</v>
          </cell>
          <cell r="U24" t="str">
            <v>55kg/m³</v>
          </cell>
          <cell r="V24">
            <v>0.86719999999999997</v>
          </cell>
          <cell r="W24" t="str">
            <v>——</v>
          </cell>
          <cell r="X24" t="str">
            <v>——</v>
          </cell>
          <cell r="Y24" t="str">
            <v>——</v>
          </cell>
          <cell r="Z24" t="str">
            <v>——</v>
          </cell>
          <cell r="AJ24" t="str">
            <v>河北自制</v>
          </cell>
          <cell r="AK24" t="str">
            <v>发泡车间</v>
          </cell>
          <cell r="AL24">
            <v>0.86719999999999997</v>
          </cell>
          <cell r="AN24">
            <v>13.5364776285</v>
          </cell>
          <cell r="AQ24">
            <v>13.5364776285</v>
          </cell>
          <cell r="AR24">
            <v>15.609406859432658</v>
          </cell>
          <cell r="AS24">
            <v>13.5364776285</v>
          </cell>
        </row>
        <row r="25">
          <cell r="D25" t="str">
            <v>SHT0014598</v>
          </cell>
          <cell r="E25" t="str">
            <v>SHT0014598</v>
          </cell>
          <cell r="F25" t="str">
            <v>坐盆总成</v>
          </cell>
          <cell r="G25" t="str">
            <v>一个固定点</v>
          </cell>
          <cell r="H25" t="str">
            <v>B</v>
          </cell>
          <cell r="I25" t="str">
            <v>Ea</v>
          </cell>
          <cell r="K25" t="str">
            <v>A</v>
          </cell>
          <cell r="L25" t="str">
            <v>SQX3000-6901100</v>
          </cell>
          <cell r="M25" t="str">
            <v>A</v>
          </cell>
          <cell r="N25" t="str">
            <v>N</v>
          </cell>
          <cell r="O25" t="str">
            <v>Y</v>
          </cell>
          <cell r="P25" t="str">
            <v>分总成</v>
          </cell>
          <cell r="Q25" t="str">
            <v>ASSY</v>
          </cell>
          <cell r="R25" t="str">
            <v>——</v>
          </cell>
          <cell r="S25" t="str">
            <v>——</v>
          </cell>
          <cell r="T25" t="str">
            <v>——</v>
          </cell>
          <cell r="U25" t="str">
            <v>——</v>
          </cell>
          <cell r="V25" t="str">
            <v>——</v>
          </cell>
          <cell r="W25" t="str">
            <v>——</v>
          </cell>
          <cell r="X25" t="str">
            <v>——</v>
          </cell>
          <cell r="Y25" t="str">
            <v>——</v>
          </cell>
          <cell r="Z25" t="str">
            <v>——</v>
          </cell>
          <cell r="AJ25" t="str">
            <v>长春外购</v>
          </cell>
          <cell r="AK25" t="str">
            <v>黄骅市长生汽车灯镜有限公司</v>
          </cell>
          <cell r="AL25" t="str">
            <v>——</v>
          </cell>
          <cell r="AQ25">
            <v>21.3</v>
          </cell>
          <cell r="AR25" t="e">
            <v>#VALUE!</v>
          </cell>
          <cell r="AS25">
            <v>24.176200000000001</v>
          </cell>
        </row>
        <row r="26">
          <cell r="D26" t="str">
            <v>BFA0000016</v>
          </cell>
          <cell r="E26" t="str">
            <v>BFA0000016</v>
          </cell>
          <cell r="F26" t="str">
            <v>座盆固定螺钉</v>
          </cell>
          <cell r="G26" t="str">
            <v>标准件</v>
          </cell>
          <cell r="H26" t="str">
            <v>C</v>
          </cell>
          <cell r="I26" t="str">
            <v>Ea</v>
          </cell>
          <cell r="K26" t="str">
            <v>A</v>
          </cell>
          <cell r="L26" t="str">
            <v>——</v>
          </cell>
          <cell r="M26" t="str">
            <v>——</v>
          </cell>
          <cell r="N26" t="str">
            <v>N</v>
          </cell>
          <cell r="O26" t="str">
            <v>Y</v>
          </cell>
          <cell r="P26" t="str">
            <v>标准件</v>
          </cell>
          <cell r="Q26" t="str">
            <v>——</v>
          </cell>
          <cell r="R26" t="str">
            <v>——</v>
          </cell>
          <cell r="S26" t="str">
            <v>——</v>
          </cell>
          <cell r="T26" t="str">
            <v>M6*12</v>
          </cell>
          <cell r="U26" t="str">
            <v>——</v>
          </cell>
          <cell r="V26" t="str">
            <v>——</v>
          </cell>
          <cell r="W26" t="str">
            <v>1.0平台</v>
          </cell>
          <cell r="X26" t="str">
            <v>——</v>
          </cell>
          <cell r="Y26" t="str">
            <v>——</v>
          </cell>
          <cell r="Z26" t="str">
            <v>——</v>
          </cell>
          <cell r="AJ26" t="str">
            <v>长春外购</v>
          </cell>
          <cell r="AK26" t="str">
            <v>沈阳晋和鑫瑞五金有限公司</v>
          </cell>
          <cell r="AL26" t="str">
            <v>——</v>
          </cell>
          <cell r="AQ26">
            <v>4.5999999999999999E-2</v>
          </cell>
          <cell r="AR26" t="e">
            <v>#VALUE!</v>
          </cell>
          <cell r="AS26">
            <v>4.5999999999999999E-2</v>
          </cell>
        </row>
        <row r="27">
          <cell r="D27" t="str">
            <v>SHT0015948</v>
          </cell>
          <cell r="E27" t="str">
            <v>SHT0015948</v>
          </cell>
          <cell r="F27" t="str">
            <v>副驾调角器左罩壳</v>
          </cell>
          <cell r="G27" t="str">
            <v>黑色、锁扣避让</v>
          </cell>
          <cell r="H27" t="str">
            <v>C</v>
          </cell>
          <cell r="I27" t="str">
            <v>Ea</v>
          </cell>
          <cell r="K27" t="str">
            <v>A</v>
          </cell>
          <cell r="L27" t="str">
            <v>SHT0014561</v>
          </cell>
          <cell r="M27" t="str">
            <v>A</v>
          </cell>
          <cell r="N27" t="str">
            <v>Y</v>
          </cell>
          <cell r="O27" t="str">
            <v>N</v>
          </cell>
          <cell r="P27" t="str">
            <v>注塑件</v>
          </cell>
          <cell r="Q27" t="str">
            <v>TP30</v>
          </cell>
          <cell r="R27" t="str">
            <v>——</v>
          </cell>
          <cell r="S27" t="str">
            <v>——</v>
          </cell>
          <cell r="T27" t="str">
            <v>——</v>
          </cell>
          <cell r="U27" t="str">
            <v>——</v>
          </cell>
          <cell r="V27">
            <v>0.27700000000000002</v>
          </cell>
          <cell r="W27" t="str">
            <v>——</v>
          </cell>
          <cell r="X27" t="str">
            <v>黑色</v>
          </cell>
          <cell r="Y27" t="str">
            <v>皮纹</v>
          </cell>
          <cell r="Z27" t="str">
            <v>——</v>
          </cell>
          <cell r="AJ27" t="str">
            <v>长春外购</v>
          </cell>
          <cell r="AK27" t="str">
            <v>海荣</v>
          </cell>
          <cell r="AL27">
            <v>0.27700000000000002</v>
          </cell>
          <cell r="AQ27">
            <v>3.9571428571428582</v>
          </cell>
          <cell r="AR27">
            <v>14.285714285714288</v>
          </cell>
          <cell r="AS27">
            <v>3.9571428571428582</v>
          </cell>
        </row>
        <row r="28">
          <cell r="D28" t="str">
            <v>SHT0015949</v>
          </cell>
          <cell r="E28" t="str">
            <v>SHT0015949</v>
          </cell>
          <cell r="F28" t="str">
            <v>副驾调角器右罩壳</v>
          </cell>
          <cell r="G28" t="str">
            <v>SHT0012134基础上黑色、速降开关、调角手柄、无安全带避让孔</v>
          </cell>
          <cell r="H28" t="str">
            <v>C</v>
          </cell>
          <cell r="I28" t="str">
            <v>Ea</v>
          </cell>
          <cell r="K28" t="str">
            <v>A</v>
          </cell>
          <cell r="L28" t="str">
            <v>H5-6806002</v>
          </cell>
          <cell r="M28" t="str">
            <v>A</v>
          </cell>
          <cell r="N28" t="str">
            <v>Y</v>
          </cell>
          <cell r="O28" t="str">
            <v>N</v>
          </cell>
          <cell r="P28" t="str">
            <v>注塑件</v>
          </cell>
          <cell r="Q28" t="str">
            <v>TP30</v>
          </cell>
          <cell r="R28" t="str">
            <v>——</v>
          </cell>
          <cell r="S28" t="str">
            <v>——</v>
          </cell>
          <cell r="T28" t="str">
            <v>——</v>
          </cell>
          <cell r="U28" t="str">
            <v>——</v>
          </cell>
          <cell r="V28">
            <v>0.316</v>
          </cell>
          <cell r="W28" t="str">
            <v>——</v>
          </cell>
          <cell r="X28" t="str">
            <v>黑色</v>
          </cell>
          <cell r="Y28" t="str">
            <v>皮纹</v>
          </cell>
          <cell r="Z28" t="str">
            <v>——</v>
          </cell>
          <cell r="AJ28" t="str">
            <v>河北自制</v>
          </cell>
          <cell r="AK28" t="str">
            <v>注塑车间</v>
          </cell>
          <cell r="AL28">
            <v>0.316</v>
          </cell>
          <cell r="AQ28">
            <v>4.5142857142857151</v>
          </cell>
          <cell r="AR28">
            <v>14.285714285714288</v>
          </cell>
          <cell r="AS28">
            <v>4.5142857142857151</v>
          </cell>
        </row>
        <row r="29">
          <cell r="D29" t="str">
            <v>SHT0014599</v>
          </cell>
          <cell r="E29" t="str">
            <v>SHT0014599</v>
          </cell>
          <cell r="F29" t="str">
            <v>座垫前部罩壳</v>
          </cell>
          <cell r="G29" t="str">
            <v>——</v>
          </cell>
          <cell r="H29" t="str">
            <v>C</v>
          </cell>
          <cell r="I29" t="str">
            <v>Ea</v>
          </cell>
          <cell r="K29" t="str">
            <v>A</v>
          </cell>
          <cell r="L29" t="str">
            <v>H4A-6806003</v>
          </cell>
          <cell r="M29" t="str">
            <v>A</v>
          </cell>
          <cell r="N29" t="str">
            <v>N</v>
          </cell>
          <cell r="O29" t="str">
            <v>Y</v>
          </cell>
          <cell r="P29" t="str">
            <v>注塑件</v>
          </cell>
          <cell r="Q29" t="str">
            <v>TP30</v>
          </cell>
          <cell r="R29" t="str">
            <v>——</v>
          </cell>
          <cell r="S29" t="str">
            <v>——</v>
          </cell>
          <cell r="T29" t="str">
            <v>——</v>
          </cell>
          <cell r="U29" t="str">
            <v>——</v>
          </cell>
          <cell r="V29">
            <v>0.12</v>
          </cell>
          <cell r="W29" t="str">
            <v>——</v>
          </cell>
          <cell r="X29" t="str">
            <v>黑色</v>
          </cell>
          <cell r="Y29" t="str">
            <v>皮纹</v>
          </cell>
          <cell r="Z29" t="str">
            <v>——</v>
          </cell>
          <cell r="AJ29" t="str">
            <v>河北自制</v>
          </cell>
          <cell r="AK29" t="str">
            <v>注塑车间</v>
          </cell>
          <cell r="AL29">
            <v>0.12</v>
          </cell>
          <cell r="AQ29">
            <v>0.63221579999999999</v>
          </cell>
          <cell r="AR29">
            <v>7.5263785714285723</v>
          </cell>
          <cell r="AS29">
            <v>0.90316542857142867</v>
          </cell>
        </row>
        <row r="30">
          <cell r="D30" t="str">
            <v>BSP0010020</v>
          </cell>
          <cell r="E30" t="str">
            <v>BSP0010020</v>
          </cell>
          <cell r="F30" t="str">
            <v>罩壳弹簧卡子</v>
          </cell>
          <cell r="G30" t="str">
            <v>固定前罩壳</v>
          </cell>
          <cell r="H30" t="str">
            <v>C</v>
          </cell>
          <cell r="I30" t="str">
            <v>Ea</v>
          </cell>
          <cell r="K30" t="str">
            <v>A</v>
          </cell>
          <cell r="L30" t="str">
            <v>BSP0010020</v>
          </cell>
          <cell r="M30" t="str">
            <v>A</v>
          </cell>
          <cell r="N30" t="str">
            <v>N</v>
          </cell>
          <cell r="O30" t="str">
            <v>Y</v>
          </cell>
          <cell r="P30" t="str">
            <v>非标件</v>
          </cell>
          <cell r="Q30" t="str">
            <v>65Mn</v>
          </cell>
          <cell r="R30" t="str">
            <v>——</v>
          </cell>
          <cell r="S30" t="str">
            <v>——</v>
          </cell>
          <cell r="T30" t="str">
            <v>——</v>
          </cell>
          <cell r="U30" t="str">
            <v>——</v>
          </cell>
          <cell r="V30" t="str">
            <v>0.001</v>
          </cell>
          <cell r="W30" t="str">
            <v>——</v>
          </cell>
          <cell r="X30" t="str">
            <v>——</v>
          </cell>
          <cell r="Y30" t="str">
            <v>——</v>
          </cell>
          <cell r="Z30" t="str">
            <v>镀白锌</v>
          </cell>
          <cell r="AJ30" t="str">
            <v>长春外购</v>
          </cell>
          <cell r="AK30" t="str">
            <v>上海纳特汽车标准件有限公司</v>
          </cell>
          <cell r="AL30" t="str">
            <v>0.001</v>
          </cell>
          <cell r="AQ30">
            <v>0.15</v>
          </cell>
          <cell r="AR30">
            <v>150</v>
          </cell>
          <cell r="AS30">
            <v>0.15</v>
          </cell>
        </row>
        <row r="31">
          <cell r="D31" t="str">
            <v>SHT0010983</v>
          </cell>
          <cell r="E31" t="str">
            <v>SHT0010983</v>
          </cell>
          <cell r="F31" t="str">
            <v>调角器手柄</v>
          </cell>
          <cell r="G31" t="str">
            <v>——</v>
          </cell>
          <cell r="H31" t="str">
            <v>C</v>
          </cell>
          <cell r="I31" t="str">
            <v>Ea</v>
          </cell>
          <cell r="K31" t="str">
            <v>A</v>
          </cell>
          <cell r="L31" t="str">
            <v>SHT0010983</v>
          </cell>
          <cell r="M31" t="str">
            <v>A</v>
          </cell>
          <cell r="N31" t="str">
            <v>N</v>
          </cell>
          <cell r="O31" t="str">
            <v>Y</v>
          </cell>
          <cell r="P31" t="str">
            <v>注塑件</v>
          </cell>
          <cell r="Q31" t="str">
            <v>ABS+PC</v>
          </cell>
          <cell r="R31" t="str">
            <v>——</v>
          </cell>
          <cell r="S31" t="str">
            <v>——</v>
          </cell>
          <cell r="T31" t="str">
            <v>110*33*124</v>
          </cell>
          <cell r="U31" t="str">
            <v>——</v>
          </cell>
          <cell r="V31">
            <v>3.4000000000000002E-2</v>
          </cell>
          <cell r="W31" t="str">
            <v>——</v>
          </cell>
          <cell r="X31" t="str">
            <v>——</v>
          </cell>
          <cell r="Y31" t="str">
            <v>皮纹</v>
          </cell>
          <cell r="Z31" t="str">
            <v>——</v>
          </cell>
          <cell r="AJ31" t="str">
            <v>长春外购</v>
          </cell>
          <cell r="AK31" t="str">
            <v>旗锐/隆润</v>
          </cell>
          <cell r="AL31">
            <v>3.4000000000000002E-2</v>
          </cell>
          <cell r="AQ31">
            <v>1.5458617641333301</v>
          </cell>
          <cell r="AR31">
            <v>50.518358305010779</v>
          </cell>
          <cell r="AS31">
            <v>1.7176241823703666</v>
          </cell>
        </row>
        <row r="32">
          <cell r="D32" t="str">
            <v>SHT0001670</v>
          </cell>
          <cell r="E32" t="str">
            <v>SQX3000-6902951</v>
          </cell>
          <cell r="F32" t="str">
            <v>安全带锁扣总成</v>
          </cell>
          <cell r="G32" t="str">
            <v>——</v>
          </cell>
          <cell r="H32" t="str">
            <v>B</v>
          </cell>
          <cell r="I32" t="str">
            <v>Ea</v>
          </cell>
          <cell r="K32" t="str">
            <v>A</v>
          </cell>
          <cell r="L32" t="str">
            <v>SQX3000-6902951</v>
          </cell>
          <cell r="M32" t="str">
            <v>A</v>
          </cell>
          <cell r="N32" t="str">
            <v>N</v>
          </cell>
          <cell r="O32" t="str">
            <v>Y</v>
          </cell>
          <cell r="P32" t="str">
            <v>分总成</v>
          </cell>
          <cell r="Q32" t="str">
            <v>ASSY</v>
          </cell>
          <cell r="R32" t="str">
            <v>——</v>
          </cell>
          <cell r="S32" t="str">
            <v>——</v>
          </cell>
          <cell r="T32" t="str">
            <v>115*80*198</v>
          </cell>
          <cell r="U32" t="str">
            <v>——</v>
          </cell>
          <cell r="V32">
            <v>0.3</v>
          </cell>
          <cell r="W32" t="str">
            <v>——</v>
          </cell>
          <cell r="X32" t="str">
            <v>——</v>
          </cell>
          <cell r="Y32" t="str">
            <v>——</v>
          </cell>
          <cell r="Z32" t="str">
            <v>——</v>
          </cell>
          <cell r="AJ32" t="str">
            <v>长春外购</v>
          </cell>
          <cell r="AK32" t="str">
            <v>泉州福兴塑料五金有限公司</v>
          </cell>
          <cell r="AL32">
            <v>0.3</v>
          </cell>
          <cell r="AQ32">
            <v>9.4</v>
          </cell>
          <cell r="AR32">
            <v>31.333333333333336</v>
          </cell>
          <cell r="AS32">
            <v>9.4</v>
          </cell>
        </row>
        <row r="33">
          <cell r="D33" t="str">
            <v>SHT0015953</v>
          </cell>
          <cell r="E33" t="str">
            <v>SHT0015953</v>
          </cell>
          <cell r="F33" t="str">
            <v>座框装配总成</v>
          </cell>
          <cell r="G33" t="str">
            <v>分总成</v>
          </cell>
          <cell r="H33" t="str">
            <v>B</v>
          </cell>
          <cell r="I33" t="str">
            <v>Ea</v>
          </cell>
          <cell r="K33" t="str">
            <v>A</v>
          </cell>
          <cell r="L33" t="str">
            <v>SHT0015953</v>
          </cell>
          <cell r="M33" t="str">
            <v>A</v>
          </cell>
          <cell r="N33" t="str">
            <v>Y</v>
          </cell>
          <cell r="O33" t="str">
            <v>N</v>
          </cell>
          <cell r="P33" t="str">
            <v>装配总成件</v>
          </cell>
          <cell r="Q33" t="str">
            <v>ASSY</v>
          </cell>
          <cell r="R33" t="str">
            <v>——</v>
          </cell>
          <cell r="S33" t="str">
            <v>——</v>
          </cell>
          <cell r="V33">
            <v>4.6189999999999998</v>
          </cell>
          <cell r="W33" t="str">
            <v>——</v>
          </cell>
          <cell r="X33" t="str">
            <v>——</v>
          </cell>
          <cell r="Y33" t="str">
            <v>——</v>
          </cell>
          <cell r="Z33" t="str">
            <v>——</v>
          </cell>
          <cell r="AA33" t="str">
            <v>组装</v>
          </cell>
          <cell r="AH33">
            <v>122.7</v>
          </cell>
          <cell r="AI33">
            <v>0.49199999999999999</v>
          </cell>
          <cell r="AJ33" t="str">
            <v>河北自制</v>
          </cell>
          <cell r="AK33" t="str">
            <v>骨架组装车间</v>
          </cell>
          <cell r="AL33">
            <v>4.6189999999999998</v>
          </cell>
          <cell r="AN33">
            <v>44.595123298399997</v>
          </cell>
          <cell r="AQ33">
            <v>44.595123298399997</v>
          </cell>
          <cell r="AR33">
            <v>9.6547138554665519</v>
          </cell>
          <cell r="AS33">
            <v>44.595123298399997</v>
          </cell>
        </row>
        <row r="34">
          <cell r="D34" t="str">
            <v>SHT0001973</v>
          </cell>
          <cell r="E34" t="str">
            <v>H5-6801110</v>
          </cell>
          <cell r="F34" t="str">
            <v>滑块儿</v>
          </cell>
          <cell r="G34" t="str">
            <v>注塑件</v>
          </cell>
          <cell r="H34" t="str">
            <v>C</v>
          </cell>
          <cell r="I34" t="str">
            <v>Ea</v>
          </cell>
          <cell r="K34" t="str">
            <v>Q01</v>
          </cell>
          <cell r="L34" t="str">
            <v>H5-6801110</v>
          </cell>
          <cell r="M34" t="str">
            <v>A1</v>
          </cell>
          <cell r="N34" t="str">
            <v>N</v>
          </cell>
          <cell r="O34" t="str">
            <v>Y</v>
          </cell>
          <cell r="P34" t="str">
            <v>注塑件</v>
          </cell>
          <cell r="Q34" t="str">
            <v>pps6345A4HD9050</v>
          </cell>
          <cell r="R34" t="str">
            <v>——</v>
          </cell>
          <cell r="S34" t="str">
            <v>——</v>
          </cell>
          <cell r="T34" t="str">
            <v>51.5*13*11.5</v>
          </cell>
          <cell r="V34">
            <v>5.0000000000000001E-3</v>
          </cell>
          <cell r="W34" t="str">
            <v>——</v>
          </cell>
          <cell r="X34" t="str">
            <v>——</v>
          </cell>
          <cell r="Y34" t="str">
            <v>——</v>
          </cell>
          <cell r="Z34" t="str">
            <v>——</v>
          </cell>
          <cell r="AA34" t="str">
            <v>注塑</v>
          </cell>
          <cell r="AC34" t="str">
            <v>2%损耗</v>
          </cell>
          <cell r="AF34">
            <v>5.1000000000000004E-3</v>
          </cell>
          <cell r="AG34">
            <v>0.98039215686274506</v>
          </cell>
          <cell r="AJ34" t="str">
            <v>河北自制</v>
          </cell>
          <cell r="AK34" t="str">
            <v>注塑车间</v>
          </cell>
          <cell r="AL34">
            <v>5.0000000000000001E-3</v>
          </cell>
          <cell r="AM34">
            <v>48</v>
          </cell>
          <cell r="AN34">
            <v>0.24480000000000002</v>
          </cell>
          <cell r="AR34">
            <v>0</v>
          </cell>
        </row>
        <row r="35">
          <cell r="D35" t="str">
            <v>BFA0010096</v>
          </cell>
          <cell r="E35" t="str">
            <v>BFA0010096</v>
          </cell>
          <cell r="F35" t="str">
            <v>全钢大帽抽芯铆钉</v>
          </cell>
          <cell r="G35" t="str">
            <v>4.8×16-16固定座盆滑块</v>
          </cell>
          <cell r="H35" t="str">
            <v>C</v>
          </cell>
          <cell r="I35" t="str">
            <v>Ea</v>
          </cell>
          <cell r="K35" t="str">
            <v>A</v>
          </cell>
          <cell r="L35" t="str">
            <v>BFA0010096</v>
          </cell>
          <cell r="M35" t="str">
            <v>A</v>
          </cell>
          <cell r="N35" t="str">
            <v>N</v>
          </cell>
          <cell r="O35" t="str">
            <v>Y</v>
          </cell>
          <cell r="P35" t="str">
            <v>标准件</v>
          </cell>
          <cell r="Q35" t="str">
            <v>钢</v>
          </cell>
          <cell r="R35" t="str">
            <v>GB/T 12618.2</v>
          </cell>
          <cell r="S35" t="str">
            <v>——</v>
          </cell>
          <cell r="T35" t="str">
            <v>16*16*20</v>
          </cell>
          <cell r="V35">
            <v>6.1000000000000004E-3</v>
          </cell>
          <cell r="W35" t="str">
            <v>——</v>
          </cell>
          <cell r="X35" t="str">
            <v>——</v>
          </cell>
          <cell r="Y35" t="str">
            <v>——</v>
          </cell>
          <cell r="Z35" t="str">
            <v>镀白锌</v>
          </cell>
          <cell r="AJ35" t="str">
            <v>河北外购</v>
          </cell>
          <cell r="AK35" t="str">
            <v>上锐</v>
          </cell>
          <cell r="AL35">
            <v>6.1000000000000004E-3</v>
          </cell>
          <cell r="AN35">
            <v>0.23</v>
          </cell>
          <cell r="AR35">
            <v>0</v>
          </cell>
        </row>
        <row r="36">
          <cell r="D36" t="str">
            <v>SHT0015954</v>
          </cell>
          <cell r="E36" t="str">
            <v>SHT0015954</v>
          </cell>
          <cell r="F36" t="str">
            <v>座框焊接总成</v>
          </cell>
          <cell r="G36" t="str">
            <v>无仰角-J6L</v>
          </cell>
          <cell r="H36" t="str">
            <v>C</v>
          </cell>
          <cell r="I36" t="str">
            <v>Ea</v>
          </cell>
          <cell r="K36" t="str">
            <v>A</v>
          </cell>
          <cell r="L36" t="str">
            <v>SHT0015954</v>
          </cell>
          <cell r="M36" t="str">
            <v>A</v>
          </cell>
          <cell r="N36" t="str">
            <v>Y</v>
          </cell>
          <cell r="O36" t="str">
            <v>N</v>
          </cell>
          <cell r="P36" t="str">
            <v>焊接总成件</v>
          </cell>
          <cell r="Q36" t="str">
            <v>ASSY</v>
          </cell>
          <cell r="R36" t="str">
            <v>——</v>
          </cell>
          <cell r="S36" t="str">
            <v>——</v>
          </cell>
          <cell r="T36" t="str">
            <v>514*420*100</v>
          </cell>
          <cell r="V36">
            <v>4.1749999999999998</v>
          </cell>
          <cell r="W36" t="str">
            <v>——</v>
          </cell>
          <cell r="X36" t="str">
            <v>——</v>
          </cell>
          <cell r="Y36" t="str">
            <v>——</v>
          </cell>
          <cell r="Z36" t="str">
            <v>——</v>
          </cell>
          <cell r="AA36" t="str">
            <v>电泳</v>
          </cell>
          <cell r="AH36">
            <v>158.69999999999999</v>
          </cell>
          <cell r="AI36">
            <v>0.50800000000000001</v>
          </cell>
          <cell r="AJ36" t="str">
            <v>河北自制</v>
          </cell>
          <cell r="AK36" t="str">
            <v>焊接车间</v>
          </cell>
          <cell r="AL36">
            <v>4.1749999999999998</v>
          </cell>
          <cell r="AR36">
            <v>0</v>
          </cell>
        </row>
        <row r="37">
          <cell r="D37" t="str">
            <v>SHT0012268</v>
          </cell>
          <cell r="E37" t="str">
            <v>SHT0012268</v>
          </cell>
          <cell r="F37" t="str">
            <v>左侧调角连接板焊接总成</v>
          </cell>
          <cell r="G37" t="str">
            <v>焊接件</v>
          </cell>
          <cell r="H37" t="str">
            <v>C</v>
          </cell>
          <cell r="I37" t="str">
            <v>Ea</v>
          </cell>
          <cell r="K37" t="str">
            <v>Q01</v>
          </cell>
          <cell r="L37" t="str">
            <v>SQX3000-6805311</v>
          </cell>
          <cell r="M37" t="str">
            <v>A1</v>
          </cell>
          <cell r="N37" t="str">
            <v>N</v>
          </cell>
          <cell r="O37" t="str">
            <v>Y</v>
          </cell>
          <cell r="P37" t="str">
            <v>焊接总成件</v>
          </cell>
          <cell r="Q37" t="str">
            <v>ASSY</v>
          </cell>
          <cell r="R37" t="str">
            <v>——</v>
          </cell>
          <cell r="S37" t="str">
            <v>——</v>
          </cell>
          <cell r="T37" t="str">
            <v>191*35*85</v>
          </cell>
          <cell r="V37">
            <v>0.42199999999999999</v>
          </cell>
          <cell r="W37" t="str">
            <v>——</v>
          </cell>
          <cell r="X37" t="str">
            <v>——</v>
          </cell>
          <cell r="Y37" t="str">
            <v>——</v>
          </cell>
          <cell r="Z37" t="str">
            <v>——</v>
          </cell>
          <cell r="AA37" t="str">
            <v>焊接</v>
          </cell>
          <cell r="AB37" t="str">
            <v>228*137*2.5</v>
          </cell>
          <cell r="AC37">
            <v>234</v>
          </cell>
          <cell r="AD37">
            <v>140.5</v>
          </cell>
          <cell r="AE37">
            <v>2.5</v>
          </cell>
          <cell r="AF37">
            <v>0.64603305</v>
          </cell>
          <cell r="AG37">
            <v>0.65321735474678899</v>
          </cell>
          <cell r="AH37">
            <v>11.17</v>
          </cell>
          <cell r="AJ37" t="str">
            <v>河北外购</v>
          </cell>
          <cell r="AK37" t="str">
            <v>黄骅鑫昌</v>
          </cell>
          <cell r="AL37">
            <v>0.42199999999999999</v>
          </cell>
          <cell r="AR37">
            <v>0</v>
          </cell>
        </row>
        <row r="38">
          <cell r="E38" t="str">
            <v>Q37110</v>
          </cell>
          <cell r="F38" t="str">
            <v>焊接方螺母</v>
          </cell>
          <cell r="G38" t="str">
            <v>标准件</v>
          </cell>
          <cell r="H38" t="str">
            <v>C</v>
          </cell>
          <cell r="I38" t="str">
            <v>Ea</v>
          </cell>
          <cell r="K38" t="str">
            <v>Q01</v>
          </cell>
          <cell r="L38" t="str">
            <v>——</v>
          </cell>
          <cell r="M38" t="str">
            <v>A1</v>
          </cell>
          <cell r="N38" t="str">
            <v>N</v>
          </cell>
          <cell r="O38" t="str">
            <v>Y</v>
          </cell>
          <cell r="P38" t="str">
            <v>标准件</v>
          </cell>
          <cell r="Q38" t="str">
            <v>M10</v>
          </cell>
          <cell r="R38" t="str">
            <v>——</v>
          </cell>
          <cell r="S38" t="str">
            <v>——</v>
          </cell>
          <cell r="T38" t="str">
            <v>16*16*8.1</v>
          </cell>
          <cell r="V38">
            <v>1E-3</v>
          </cell>
          <cell r="W38" t="str">
            <v>——</v>
          </cell>
          <cell r="X38" t="str">
            <v>——</v>
          </cell>
          <cell r="Y38" t="str">
            <v>——</v>
          </cell>
          <cell r="Z38" t="str">
            <v>——</v>
          </cell>
          <cell r="AL38">
            <v>1E-3</v>
          </cell>
          <cell r="AN38">
            <v>0.1111</v>
          </cell>
          <cell r="AR38">
            <v>0</v>
          </cell>
        </row>
        <row r="39">
          <cell r="E39" t="str">
            <v>H4B-6805326</v>
          </cell>
          <cell r="F39" t="str">
            <v>安全带7/16焊接螺母</v>
          </cell>
          <cell r="G39" t="str">
            <v>标准件</v>
          </cell>
          <cell r="H39" t="str">
            <v>C</v>
          </cell>
          <cell r="I39" t="str">
            <v>Ea</v>
          </cell>
          <cell r="K39" t="str">
            <v>Q01</v>
          </cell>
          <cell r="L39" t="str">
            <v>——</v>
          </cell>
          <cell r="M39" t="str">
            <v>A1</v>
          </cell>
          <cell r="N39" t="str">
            <v>N</v>
          </cell>
          <cell r="O39" t="str">
            <v>Y</v>
          </cell>
          <cell r="P39" t="str">
            <v>标准件</v>
          </cell>
          <cell r="Q39" t="str">
            <v>——</v>
          </cell>
          <cell r="R39" t="str">
            <v>——</v>
          </cell>
          <cell r="S39" t="str">
            <v>——</v>
          </cell>
          <cell r="T39" t="str">
            <v>17.5*19*17.5</v>
          </cell>
          <cell r="V39">
            <v>1E-3</v>
          </cell>
          <cell r="W39" t="str">
            <v>——</v>
          </cell>
          <cell r="X39" t="str">
            <v>——</v>
          </cell>
          <cell r="Y39" t="str">
            <v>——</v>
          </cell>
          <cell r="Z39" t="str">
            <v>——</v>
          </cell>
          <cell r="AL39">
            <v>1E-3</v>
          </cell>
          <cell r="AN39">
            <v>0.32</v>
          </cell>
          <cell r="AR39">
            <v>0</v>
          </cell>
        </row>
        <row r="40">
          <cell r="E40" t="str">
            <v>SHT0012266</v>
          </cell>
          <cell r="F40" t="str">
            <v>左侧调角连接板</v>
          </cell>
          <cell r="G40" t="str">
            <v>冲压件</v>
          </cell>
          <cell r="H40" t="str">
            <v>C</v>
          </cell>
          <cell r="I40" t="str">
            <v>Ea</v>
          </cell>
          <cell r="K40" t="str">
            <v>Q01</v>
          </cell>
          <cell r="L40" t="str">
            <v>SQX3000-6805312</v>
          </cell>
          <cell r="M40" t="str">
            <v>A</v>
          </cell>
          <cell r="N40" t="str">
            <v>N</v>
          </cell>
          <cell r="O40" t="str">
            <v>Y</v>
          </cell>
          <cell r="P40" t="str">
            <v>钣金件</v>
          </cell>
          <cell r="Q40" t="str">
            <v>t=2.5-Q/BQB301
SPFH590-Q/BQB310</v>
          </cell>
          <cell r="R40" t="str">
            <v>Q/BQB301
Q/BQB310</v>
          </cell>
          <cell r="S40" t="str">
            <v>——</v>
          </cell>
          <cell r="T40" t="str">
            <v>191*35*85</v>
          </cell>
          <cell r="V40">
            <v>0.41899999999999998</v>
          </cell>
          <cell r="W40" t="str">
            <v>——</v>
          </cell>
          <cell r="X40" t="str">
            <v>——</v>
          </cell>
          <cell r="Y40" t="str">
            <v>——</v>
          </cell>
          <cell r="Z40" t="str">
            <v>——</v>
          </cell>
          <cell r="AA40" t="str">
            <v>冲压</v>
          </cell>
          <cell r="AC40">
            <v>235</v>
          </cell>
          <cell r="AD40">
            <v>139</v>
          </cell>
          <cell r="AE40">
            <v>2.5</v>
          </cell>
          <cell r="AF40">
            <v>0.64186725</v>
          </cell>
          <cell r="AG40">
            <v>0.65278295473090397</v>
          </cell>
          <cell r="AL40">
            <v>0.41899999999999998</v>
          </cell>
          <cell r="AM40">
            <v>6.11</v>
          </cell>
          <cell r="AN40">
            <v>3.9218088975000001</v>
          </cell>
          <cell r="AR40">
            <v>0</v>
          </cell>
        </row>
        <row r="41">
          <cell r="D41" t="str">
            <v>SHT0012269</v>
          </cell>
          <cell r="E41" t="str">
            <v>SHT0012269</v>
          </cell>
          <cell r="F41" t="str">
            <v>右侧调角连接板焊接总成</v>
          </cell>
          <cell r="G41" t="str">
            <v>焊接件</v>
          </cell>
          <cell r="H41" t="str">
            <v>C</v>
          </cell>
          <cell r="I41" t="str">
            <v>Ea</v>
          </cell>
          <cell r="K41" t="str">
            <v>Q01</v>
          </cell>
          <cell r="L41" t="str">
            <v>SQX3000-6805313</v>
          </cell>
          <cell r="M41" t="str">
            <v>A1</v>
          </cell>
          <cell r="N41" t="str">
            <v>N</v>
          </cell>
          <cell r="O41" t="str">
            <v>Y</v>
          </cell>
          <cell r="P41" t="str">
            <v>焊接总成件</v>
          </cell>
          <cell r="Q41" t="str">
            <v>ASSY</v>
          </cell>
          <cell r="R41" t="str">
            <v>——</v>
          </cell>
          <cell r="S41" t="str">
            <v>——</v>
          </cell>
          <cell r="T41" t="str">
            <v>191*35*85</v>
          </cell>
          <cell r="V41">
            <v>0.42199999999999999</v>
          </cell>
          <cell r="W41" t="str">
            <v>——</v>
          </cell>
          <cell r="X41" t="str">
            <v>——</v>
          </cell>
          <cell r="Y41" t="str">
            <v>——</v>
          </cell>
          <cell r="Z41" t="str">
            <v>——</v>
          </cell>
          <cell r="AA41" t="str">
            <v>焊接</v>
          </cell>
          <cell r="AB41" t="str">
            <v>228*150*2.5</v>
          </cell>
          <cell r="AC41">
            <v>234</v>
          </cell>
          <cell r="AD41">
            <v>153.5</v>
          </cell>
          <cell r="AE41">
            <v>2.5</v>
          </cell>
          <cell r="AF41">
            <v>0.70580834999999997</v>
          </cell>
          <cell r="AG41">
            <v>0.597896015256833</v>
          </cell>
          <cell r="AH41">
            <v>11.17</v>
          </cell>
          <cell r="AJ41" t="str">
            <v>河北外购</v>
          </cell>
          <cell r="AK41" t="str">
            <v>黄骅鑫昌</v>
          </cell>
          <cell r="AL41">
            <v>0.42199999999999999</v>
          </cell>
          <cell r="AR41">
            <v>0</v>
          </cell>
        </row>
        <row r="42">
          <cell r="E42" t="str">
            <v>Q37110</v>
          </cell>
          <cell r="F42" t="str">
            <v>焊接方螺母</v>
          </cell>
          <cell r="G42" t="str">
            <v>标准件</v>
          </cell>
          <cell r="H42" t="str">
            <v>C</v>
          </cell>
          <cell r="I42" t="str">
            <v>Ea</v>
          </cell>
          <cell r="K42" t="str">
            <v>Q01</v>
          </cell>
          <cell r="L42" t="str">
            <v>——</v>
          </cell>
          <cell r="M42" t="str">
            <v>A1</v>
          </cell>
          <cell r="N42" t="str">
            <v>N</v>
          </cell>
          <cell r="O42" t="str">
            <v>Y</v>
          </cell>
          <cell r="P42" t="str">
            <v>标准件</v>
          </cell>
          <cell r="Q42" t="str">
            <v>M10</v>
          </cell>
          <cell r="R42" t="str">
            <v>——</v>
          </cell>
          <cell r="S42" t="str">
            <v>——</v>
          </cell>
          <cell r="T42" t="str">
            <v>16*16*8.1</v>
          </cell>
          <cell r="V42">
            <v>1E-3</v>
          </cell>
          <cell r="W42" t="str">
            <v>——</v>
          </cell>
          <cell r="X42" t="str">
            <v>——</v>
          </cell>
          <cell r="Y42" t="str">
            <v>——</v>
          </cell>
          <cell r="Z42" t="str">
            <v>——</v>
          </cell>
          <cell r="AL42">
            <v>1E-3</v>
          </cell>
          <cell r="AN42">
            <v>0.1111</v>
          </cell>
          <cell r="AR42">
            <v>0</v>
          </cell>
        </row>
        <row r="43">
          <cell r="E43" t="str">
            <v>H4B-6805326</v>
          </cell>
          <cell r="F43" t="str">
            <v>安全带7/16焊接螺母</v>
          </cell>
          <cell r="G43" t="str">
            <v>标准件</v>
          </cell>
          <cell r="H43" t="str">
            <v>C</v>
          </cell>
          <cell r="I43" t="str">
            <v>Ea</v>
          </cell>
          <cell r="K43" t="str">
            <v>Q01</v>
          </cell>
          <cell r="L43" t="str">
            <v>——</v>
          </cell>
          <cell r="M43" t="str">
            <v>A1</v>
          </cell>
          <cell r="N43" t="str">
            <v>N</v>
          </cell>
          <cell r="O43" t="str">
            <v>Y</v>
          </cell>
          <cell r="P43" t="str">
            <v>标准件</v>
          </cell>
          <cell r="Q43" t="str">
            <v>——</v>
          </cell>
          <cell r="R43" t="str">
            <v>——</v>
          </cell>
          <cell r="S43" t="str">
            <v>——</v>
          </cell>
          <cell r="T43" t="str">
            <v>17.5*19*17.5</v>
          </cell>
          <cell r="V43">
            <v>1E-3</v>
          </cell>
          <cell r="W43" t="str">
            <v>——</v>
          </cell>
          <cell r="X43" t="str">
            <v>——</v>
          </cell>
          <cell r="Y43" t="str">
            <v>——</v>
          </cell>
          <cell r="Z43" t="str">
            <v>——</v>
          </cell>
          <cell r="AL43">
            <v>1E-3</v>
          </cell>
          <cell r="AN43">
            <v>0.32</v>
          </cell>
          <cell r="AR43">
            <v>0</v>
          </cell>
        </row>
        <row r="44">
          <cell r="E44" t="str">
            <v>SHT0012267</v>
          </cell>
          <cell r="F44" t="str">
            <v>右侧调角连接板</v>
          </cell>
          <cell r="G44" t="str">
            <v>冲压件</v>
          </cell>
          <cell r="H44" t="str">
            <v>C</v>
          </cell>
          <cell r="I44" t="str">
            <v>Ea</v>
          </cell>
          <cell r="K44" t="str">
            <v>Q01</v>
          </cell>
          <cell r="L44" t="str">
            <v>SQX3000-6805326</v>
          </cell>
          <cell r="M44" t="str">
            <v>A</v>
          </cell>
          <cell r="N44" t="str">
            <v>N</v>
          </cell>
          <cell r="O44" t="str">
            <v>Y</v>
          </cell>
          <cell r="P44" t="str">
            <v>钣金件</v>
          </cell>
          <cell r="Q44" t="str">
            <v>t=2.5-Q/BQB301
SPFH590-Q/BQB310</v>
          </cell>
          <cell r="R44" t="str">
            <v>Q/BQB301
Q/BQB310</v>
          </cell>
          <cell r="S44" t="str">
            <v>——</v>
          </cell>
          <cell r="T44" t="str">
            <v>191*35*85</v>
          </cell>
          <cell r="V44">
            <v>0.41899999999999998</v>
          </cell>
          <cell r="W44" t="str">
            <v>——</v>
          </cell>
          <cell r="X44" t="str">
            <v>——</v>
          </cell>
          <cell r="Y44" t="str">
            <v>——</v>
          </cell>
          <cell r="Z44" t="str">
            <v>——</v>
          </cell>
          <cell r="AA44" t="str">
            <v>冲压</v>
          </cell>
          <cell r="AC44">
            <v>235</v>
          </cell>
          <cell r="AD44">
            <v>139</v>
          </cell>
          <cell r="AE44">
            <v>2.5</v>
          </cell>
          <cell r="AF44">
            <v>0.64186725</v>
          </cell>
          <cell r="AG44">
            <v>0.65278295473090397</v>
          </cell>
          <cell r="AL44">
            <v>0.41899999999999998</v>
          </cell>
          <cell r="AM44">
            <v>6.11</v>
          </cell>
          <cell r="AN44">
            <v>3.9218088975000001</v>
          </cell>
          <cell r="AR44">
            <v>0</v>
          </cell>
        </row>
        <row r="45">
          <cell r="D45" t="str">
            <v>SHT0001898</v>
          </cell>
          <cell r="E45" t="str">
            <v>SQX3000-6805319</v>
          </cell>
          <cell r="F45" t="str">
            <v>右侧边板</v>
          </cell>
          <cell r="G45" t="str">
            <v>冲压件</v>
          </cell>
          <cell r="H45" t="str">
            <v>C</v>
          </cell>
          <cell r="I45" t="str">
            <v>Ea</v>
          </cell>
          <cell r="K45" t="str">
            <v>Q01</v>
          </cell>
          <cell r="L45" t="str">
            <v>SQX3000-6805337</v>
          </cell>
          <cell r="M45" t="str">
            <v>A1</v>
          </cell>
          <cell r="N45" t="str">
            <v>N</v>
          </cell>
          <cell r="O45" t="str">
            <v>Y</v>
          </cell>
          <cell r="P45" t="str">
            <v>钣金件</v>
          </cell>
          <cell r="Q45" t="str">
            <v>t=2-Q/BQB301
SPFH590-Q/BQB310</v>
          </cell>
          <cell r="R45" t="str">
            <v>Q/BQB301
Q/BQB310</v>
          </cell>
          <cell r="S45" t="str">
            <v>——</v>
          </cell>
          <cell r="T45" t="str">
            <v>472*53*20</v>
          </cell>
          <cell r="V45">
            <v>0.52300000000000002</v>
          </cell>
          <cell r="W45" t="str">
            <v>——</v>
          </cell>
          <cell r="X45" t="str">
            <v>——</v>
          </cell>
          <cell r="Y45" t="str">
            <v>——</v>
          </cell>
          <cell r="Z45" t="str">
            <v>——</v>
          </cell>
          <cell r="AA45" t="str">
            <v>冲压</v>
          </cell>
          <cell r="AB45" t="str">
            <v>479*90*2</v>
          </cell>
          <cell r="AC45">
            <v>484</v>
          </cell>
          <cell r="AD45">
            <v>93</v>
          </cell>
          <cell r="AE45">
            <v>2</v>
          </cell>
          <cell r="AF45">
            <v>0.70758863999999999</v>
          </cell>
          <cell r="AG45">
            <v>0.73913001203637196</v>
          </cell>
          <cell r="AJ45" t="str">
            <v>河北外购</v>
          </cell>
          <cell r="AK45" t="str">
            <v>黄骅市正祥车辆部件有限公司</v>
          </cell>
          <cell r="AL45">
            <v>0.52300000000000002</v>
          </cell>
          <cell r="AM45">
            <v>6.11</v>
          </cell>
          <cell r="AN45">
            <v>4.3233665904</v>
          </cell>
          <cell r="AR45">
            <v>0</v>
          </cell>
        </row>
        <row r="46">
          <cell r="D46" t="str">
            <v>SHT0001903</v>
          </cell>
          <cell r="E46" t="str">
            <v>SQX3000-6805317</v>
          </cell>
          <cell r="F46" t="str">
            <v>左侧边板</v>
          </cell>
          <cell r="G46" t="str">
            <v>冲压件</v>
          </cell>
          <cell r="H46" t="str">
            <v>C</v>
          </cell>
          <cell r="I46" t="str">
            <v>Ea</v>
          </cell>
          <cell r="K46" t="str">
            <v>Q01</v>
          </cell>
          <cell r="L46" t="str">
            <v>SQX3000-6805337</v>
          </cell>
          <cell r="M46" t="str">
            <v>A2</v>
          </cell>
          <cell r="N46" t="str">
            <v>N</v>
          </cell>
          <cell r="O46" t="str">
            <v>Y</v>
          </cell>
          <cell r="P46" t="str">
            <v>钣金件</v>
          </cell>
          <cell r="Q46" t="str">
            <v>t=2-Q/BQB301
SPFH590-Q/BQB310</v>
          </cell>
          <cell r="R46" t="str">
            <v>Q/BQB301
Q/BQB310</v>
          </cell>
          <cell r="S46" t="str">
            <v>——</v>
          </cell>
          <cell r="T46" t="str">
            <v>472*53*20</v>
          </cell>
          <cell r="V46">
            <v>0.52300000000000002</v>
          </cell>
          <cell r="W46" t="str">
            <v>——</v>
          </cell>
          <cell r="X46" t="str">
            <v>——</v>
          </cell>
          <cell r="Y46" t="str">
            <v>——</v>
          </cell>
          <cell r="Z46" t="str">
            <v>——</v>
          </cell>
          <cell r="AA46" t="str">
            <v>冲压</v>
          </cell>
          <cell r="AB46" t="str">
            <v>473*93*2</v>
          </cell>
          <cell r="AC46">
            <v>478</v>
          </cell>
          <cell r="AD46">
            <v>96</v>
          </cell>
          <cell r="AE46">
            <v>2</v>
          </cell>
          <cell r="AF46">
            <v>0.72135936000000001</v>
          </cell>
          <cell r="AG46">
            <v>0.72502005103253997</v>
          </cell>
          <cell r="AJ46" t="str">
            <v>河北外购</v>
          </cell>
          <cell r="AK46" t="str">
            <v>黄骅市正祥车辆部件有限公司</v>
          </cell>
          <cell r="AL46">
            <v>0.52300000000000002</v>
          </cell>
          <cell r="AM46">
            <v>6.11</v>
          </cell>
          <cell r="AN46">
            <v>4.4075056896000007</v>
          </cell>
          <cell r="AR46">
            <v>0</v>
          </cell>
        </row>
        <row r="47">
          <cell r="D47" t="str">
            <v>SHT0001899</v>
          </cell>
          <cell r="E47" t="str">
            <v>SQX3000-6805318</v>
          </cell>
          <cell r="F47" t="str">
            <v>左滑块托架</v>
          </cell>
          <cell r="G47" t="str">
            <v>冲压件</v>
          </cell>
          <cell r="H47" t="str">
            <v>C</v>
          </cell>
          <cell r="I47" t="str">
            <v>Ea</v>
          </cell>
          <cell r="K47" t="str">
            <v>Q01</v>
          </cell>
          <cell r="L47" t="str">
            <v>SQX3000-6805318</v>
          </cell>
          <cell r="M47" t="str">
            <v>A1</v>
          </cell>
          <cell r="N47" t="str">
            <v>N</v>
          </cell>
          <cell r="O47" t="str">
            <v>Y</v>
          </cell>
          <cell r="P47" t="str">
            <v>钣金件</v>
          </cell>
          <cell r="Q47" t="str">
            <v>t=2-Q/BQB301
SAPH440-Q/BQB310</v>
          </cell>
          <cell r="R47" t="str">
            <v>Q/BQB301
Q/BQB310</v>
          </cell>
          <cell r="S47" t="str">
            <v>——</v>
          </cell>
          <cell r="T47" t="str">
            <v>49*32*24</v>
          </cell>
          <cell r="V47">
            <v>5.96E-2</v>
          </cell>
          <cell r="W47" t="str">
            <v>——</v>
          </cell>
          <cell r="X47" t="str">
            <v>——</v>
          </cell>
          <cell r="Y47" t="str">
            <v>——</v>
          </cell>
          <cell r="Z47" t="str">
            <v>——</v>
          </cell>
          <cell r="AA47" t="str">
            <v>冲压</v>
          </cell>
          <cell r="AB47" t="str">
            <v>115*82*2</v>
          </cell>
          <cell r="AC47">
            <v>119</v>
          </cell>
          <cell r="AD47">
            <v>84.5</v>
          </cell>
          <cell r="AE47">
            <v>2</v>
          </cell>
          <cell r="AF47">
            <v>0.15807246</v>
          </cell>
          <cell r="AG47">
            <v>0.37704227542229701</v>
          </cell>
          <cell r="AJ47" t="str">
            <v>河北外购</v>
          </cell>
          <cell r="AK47" t="str">
            <v>黄骅市万昌五金制品有限公司</v>
          </cell>
          <cell r="AL47">
            <v>5.96E-2</v>
          </cell>
          <cell r="AM47">
            <v>6.01</v>
          </cell>
          <cell r="AN47">
            <v>0.95001548459999996</v>
          </cell>
          <cell r="AR47">
            <v>0</v>
          </cell>
        </row>
        <row r="48">
          <cell r="D48" t="str">
            <v>SHT0001258</v>
          </cell>
          <cell r="E48" t="str">
            <v>H4B-6805319</v>
          </cell>
          <cell r="F48" t="str">
            <v>后横梁</v>
          </cell>
          <cell r="G48" t="str">
            <v>管材</v>
          </cell>
          <cell r="H48" t="str">
            <v>C</v>
          </cell>
          <cell r="I48" t="str">
            <v>Ea</v>
          </cell>
          <cell r="K48" t="str">
            <v>Q01</v>
          </cell>
          <cell r="L48" t="str">
            <v>H4B-6805319</v>
          </cell>
          <cell r="M48" t="str">
            <v>A1</v>
          </cell>
          <cell r="N48" t="str">
            <v>N</v>
          </cell>
          <cell r="O48" t="str">
            <v>Y</v>
          </cell>
          <cell r="P48" t="str">
            <v>管件</v>
          </cell>
          <cell r="Q48" t="str">
            <v>Φ17-GB/T702
20-GB/T699</v>
          </cell>
          <cell r="R48" t="str">
            <v>GB/T699</v>
          </cell>
          <cell r="S48" t="str">
            <v>——</v>
          </cell>
          <cell r="T48" t="str">
            <v>26*26*347</v>
          </cell>
          <cell r="V48">
            <v>0.4</v>
          </cell>
          <cell r="W48" t="str">
            <v>——</v>
          </cell>
          <cell r="X48" t="str">
            <v>——</v>
          </cell>
          <cell r="Y48" t="str">
            <v>——</v>
          </cell>
          <cell r="Z48" t="str">
            <v>——</v>
          </cell>
          <cell r="AA48" t="str">
            <v>切断</v>
          </cell>
          <cell r="AC48">
            <v>362.73368606701945</v>
          </cell>
          <cell r="AD48">
            <v>25</v>
          </cell>
          <cell r="AE48">
            <v>2</v>
          </cell>
          <cell r="AF48">
            <v>0.41134000000000004</v>
          </cell>
          <cell r="AG48">
            <v>0.97243156512860407</v>
          </cell>
          <cell r="AJ48" t="str">
            <v>河北自制</v>
          </cell>
          <cell r="AK48" t="str">
            <v>弯管车间</v>
          </cell>
          <cell r="AL48">
            <v>0.4</v>
          </cell>
          <cell r="AM48">
            <v>5</v>
          </cell>
          <cell r="AN48">
            <v>2.0567000000000002</v>
          </cell>
          <cell r="AR48">
            <v>0</v>
          </cell>
        </row>
        <row r="49">
          <cell r="D49" t="str">
            <v>SHT0014563</v>
          </cell>
          <cell r="E49" t="str">
            <v>SHT0014563</v>
          </cell>
          <cell r="F49" t="str">
            <v>座框前横梁</v>
          </cell>
          <cell r="G49" t="str">
            <v>冲压件</v>
          </cell>
          <cell r="H49" t="str">
            <v>C</v>
          </cell>
          <cell r="I49" t="str">
            <v>Ea</v>
          </cell>
          <cell r="K49" t="str">
            <v>A</v>
          </cell>
          <cell r="L49" t="str">
            <v>SHT0014563</v>
          </cell>
          <cell r="M49" t="str">
            <v>A</v>
          </cell>
          <cell r="N49" t="str">
            <v>N</v>
          </cell>
          <cell r="O49" t="str">
            <v>Y</v>
          </cell>
          <cell r="P49" t="str">
            <v>冲压件</v>
          </cell>
          <cell r="Q49" t="str">
            <v>t2.0
SPFH590</v>
          </cell>
          <cell r="R49" t="str">
            <v>Q/BQB301
Q/BQB310</v>
          </cell>
          <cell r="S49" t="str">
            <v>——</v>
          </cell>
          <cell r="T49" t="str">
            <v>64*354*47</v>
          </cell>
          <cell r="V49">
            <v>0.57369999999999999</v>
          </cell>
          <cell r="W49" t="str">
            <v>——</v>
          </cell>
          <cell r="X49" t="str">
            <v>——</v>
          </cell>
          <cell r="Y49" t="str">
            <v>——</v>
          </cell>
          <cell r="Z49" t="str">
            <v>——</v>
          </cell>
          <cell r="AA49" t="str">
            <v>冲压</v>
          </cell>
          <cell r="AB49" t="str">
            <v>355*132*2</v>
          </cell>
          <cell r="AC49">
            <v>360</v>
          </cell>
          <cell r="AD49">
            <v>135</v>
          </cell>
          <cell r="AE49">
            <v>2</v>
          </cell>
          <cell r="AF49">
            <v>0.763992</v>
          </cell>
          <cell r="AG49">
            <v>0.75092409344600497</v>
          </cell>
          <cell r="AJ49" t="str">
            <v>河北自制</v>
          </cell>
          <cell r="AK49" t="str">
            <v>冲压车间</v>
          </cell>
          <cell r="AL49">
            <v>0.57369999999999999</v>
          </cell>
          <cell r="AM49">
            <v>6.11</v>
          </cell>
          <cell r="AN49">
            <v>4.6679911199999999</v>
          </cell>
          <cell r="AR49">
            <v>0</v>
          </cell>
        </row>
        <row r="50">
          <cell r="D50" t="str">
            <v>SHT0014565</v>
          </cell>
          <cell r="E50" t="str">
            <v>SHT0014565</v>
          </cell>
          <cell r="F50" t="str">
            <v>阻尼调节机构支架</v>
          </cell>
          <cell r="G50" t="str">
            <v>冲压件</v>
          </cell>
          <cell r="H50" t="str">
            <v>C</v>
          </cell>
          <cell r="I50" t="str">
            <v>Ea</v>
          </cell>
          <cell r="K50" t="str">
            <v>A</v>
          </cell>
          <cell r="L50" t="str">
            <v>SHT0014565</v>
          </cell>
          <cell r="M50" t="str">
            <v>A</v>
          </cell>
          <cell r="N50" t="str">
            <v>N</v>
          </cell>
          <cell r="O50" t="str">
            <v>Y</v>
          </cell>
          <cell r="P50" t="str">
            <v>冲压件</v>
          </cell>
          <cell r="Q50" t="str">
            <v>t2.0
SPFH590</v>
          </cell>
          <cell r="R50" t="str">
            <v>Q/BQB301
Q/BQB310</v>
          </cell>
          <cell r="S50" t="str">
            <v>——</v>
          </cell>
          <cell r="T50" t="str">
            <v>22*74*38</v>
          </cell>
          <cell r="V50">
            <v>5.2200000000000003E-2</v>
          </cell>
          <cell r="W50" t="str">
            <v>——</v>
          </cell>
          <cell r="X50" t="str">
            <v>——</v>
          </cell>
          <cell r="Y50" t="str">
            <v>——</v>
          </cell>
          <cell r="Z50" t="str">
            <v>——</v>
          </cell>
          <cell r="AA50" t="str">
            <v>冲压</v>
          </cell>
          <cell r="AB50" t="str">
            <v>99*62*2</v>
          </cell>
          <cell r="AC50">
            <v>103</v>
          </cell>
          <cell r="AD50">
            <v>64.5</v>
          </cell>
          <cell r="AE50">
            <v>2</v>
          </cell>
          <cell r="AF50">
            <v>0.10443582</v>
          </cell>
          <cell r="AG50">
            <v>0.49982850711566201</v>
          </cell>
          <cell r="AJ50" t="str">
            <v>河北自制</v>
          </cell>
          <cell r="AK50" t="str">
            <v>冲压车间</v>
          </cell>
          <cell r="AL50">
            <v>5.2200000000000003E-2</v>
          </cell>
          <cell r="AM50">
            <v>6.11</v>
          </cell>
          <cell r="AN50">
            <v>0.63810286020000007</v>
          </cell>
          <cell r="AR50">
            <v>0</v>
          </cell>
        </row>
        <row r="51">
          <cell r="D51" t="str">
            <v>SHT0014594</v>
          </cell>
          <cell r="E51" t="str">
            <v>SHT0014594</v>
          </cell>
          <cell r="F51" t="str">
            <v>前罩壳固定支架L</v>
          </cell>
          <cell r="G51" t="str">
            <v>冲压件</v>
          </cell>
          <cell r="H51" t="str">
            <v>C</v>
          </cell>
          <cell r="I51" t="str">
            <v>Ea</v>
          </cell>
          <cell r="K51" t="str">
            <v>A</v>
          </cell>
          <cell r="L51" t="str">
            <v>SHT0014594</v>
          </cell>
          <cell r="M51" t="str">
            <v>A</v>
          </cell>
          <cell r="N51" t="str">
            <v>N</v>
          </cell>
          <cell r="O51" t="str">
            <v>Y</v>
          </cell>
          <cell r="P51" t="str">
            <v>冲压件</v>
          </cell>
          <cell r="Q51" t="str">
            <v>t2.0
SAPH440</v>
          </cell>
          <cell r="R51" t="str">
            <v>Q/BQB301
Q/BQB310</v>
          </cell>
          <cell r="S51" t="str">
            <v>——</v>
          </cell>
          <cell r="T51" t="str">
            <v>34*30*59</v>
          </cell>
          <cell r="V51">
            <v>4.87E-2</v>
          </cell>
          <cell r="W51" t="str">
            <v>——</v>
          </cell>
          <cell r="X51" t="str">
            <v>——</v>
          </cell>
          <cell r="Y51" t="str">
            <v>——</v>
          </cell>
          <cell r="Z51" t="str">
            <v>——</v>
          </cell>
          <cell r="AA51" t="str">
            <v>冲压</v>
          </cell>
          <cell r="AB51" t="str">
            <v>99*30*2</v>
          </cell>
          <cell r="AC51">
            <v>103</v>
          </cell>
          <cell r="AD51">
            <v>32.5</v>
          </cell>
          <cell r="AE51">
            <v>2</v>
          </cell>
          <cell r="AF51">
            <v>5.2622700000000001E-2</v>
          </cell>
          <cell r="AG51">
            <v>0.92545612444819403</v>
          </cell>
          <cell r="AJ51" t="str">
            <v>河北自制</v>
          </cell>
          <cell r="AK51" t="str">
            <v>冲压车间</v>
          </cell>
          <cell r="AL51">
            <v>4.87E-2</v>
          </cell>
          <cell r="AM51">
            <v>6.01</v>
          </cell>
          <cell r="AN51">
            <v>0.31626242700000001</v>
          </cell>
          <cell r="AR51">
            <v>0</v>
          </cell>
        </row>
        <row r="52">
          <cell r="D52" t="str">
            <v>BFA0000316</v>
          </cell>
          <cell r="E52" t="str">
            <v>Q37106</v>
          </cell>
          <cell r="F52" t="str">
            <v>焊接方螺母</v>
          </cell>
          <cell r="G52" t="str">
            <v>标准件</v>
          </cell>
          <cell r="H52" t="str">
            <v>C</v>
          </cell>
          <cell r="I52" t="str">
            <v>Ea</v>
          </cell>
          <cell r="K52" t="str">
            <v>A</v>
          </cell>
          <cell r="M52" t="str">
            <v>A</v>
          </cell>
          <cell r="N52" t="str">
            <v>N</v>
          </cell>
          <cell r="O52" t="str">
            <v>Y</v>
          </cell>
          <cell r="P52" t="str">
            <v>标准件</v>
          </cell>
          <cell r="Q52" t="str">
            <v>M6</v>
          </cell>
          <cell r="R52" t="str">
            <v>——</v>
          </cell>
          <cell r="S52" t="str">
            <v>——</v>
          </cell>
          <cell r="T52" t="str">
            <v>——</v>
          </cell>
          <cell r="V52">
            <v>2.5000000000000001E-3</v>
          </cell>
          <cell r="W52" t="str">
            <v>——</v>
          </cell>
          <cell r="X52" t="str">
            <v>——</v>
          </cell>
          <cell r="Y52" t="str">
            <v>——</v>
          </cell>
          <cell r="Z52" t="str">
            <v>——</v>
          </cell>
          <cell r="AJ52" t="str">
            <v>河北外购</v>
          </cell>
          <cell r="AK52" t="str">
            <v>北京浦东/上锐</v>
          </cell>
          <cell r="AL52">
            <v>2.5000000000000001E-3</v>
          </cell>
          <cell r="AN52">
            <v>0.13</v>
          </cell>
          <cell r="AR52">
            <v>0</v>
          </cell>
        </row>
        <row r="53">
          <cell r="D53" t="str">
            <v>SHT0015145</v>
          </cell>
          <cell r="E53" t="str">
            <v>SHT0015145</v>
          </cell>
          <cell r="F53" t="str">
            <v>座框前横梁钢丝</v>
          </cell>
          <cell r="G53" t="str">
            <v>钢丝件</v>
          </cell>
          <cell r="H53" t="str">
            <v>C</v>
          </cell>
          <cell r="I53" t="str">
            <v>Ea</v>
          </cell>
          <cell r="K53" t="str">
            <v>A</v>
          </cell>
          <cell r="L53" t="str">
            <v>SHT0015145</v>
          </cell>
          <cell r="M53" t="str">
            <v>A</v>
          </cell>
          <cell r="N53" t="str">
            <v>N</v>
          </cell>
          <cell r="O53" t="str">
            <v>Y</v>
          </cell>
          <cell r="P53" t="str">
            <v>钢丝件</v>
          </cell>
          <cell r="Q53" t="str">
            <v>Φ6
Q235</v>
          </cell>
          <cell r="R53" t="str">
            <v>GB/T 342
GB/T 700</v>
          </cell>
          <cell r="S53" t="str">
            <v>——</v>
          </cell>
          <cell r="T53" t="str">
            <v>96*43*6</v>
          </cell>
          <cell r="V53">
            <v>3.4200000000000001E-2</v>
          </cell>
          <cell r="W53" t="str">
            <v>——</v>
          </cell>
          <cell r="X53" t="str">
            <v>——</v>
          </cell>
          <cell r="Y53" t="str">
            <v>——</v>
          </cell>
          <cell r="Z53" t="str">
            <v>——</v>
          </cell>
          <cell r="AA53" t="str">
            <v>折弯</v>
          </cell>
          <cell r="AC53">
            <v>154.1234790446147</v>
          </cell>
          <cell r="AF53">
            <v>3.4199999999999994E-2</v>
          </cell>
          <cell r="AG53">
            <v>1.0000000000000002</v>
          </cell>
          <cell r="AJ53" t="str">
            <v>河北外购</v>
          </cell>
          <cell r="AK53" t="str">
            <v>海兴中盛弹簧有限公司</v>
          </cell>
          <cell r="AL53">
            <v>3.4200000000000001E-2</v>
          </cell>
          <cell r="AM53">
            <v>4.87</v>
          </cell>
          <cell r="AN53">
            <v>0.16655399999999998</v>
          </cell>
          <cell r="AR53">
            <v>0</v>
          </cell>
        </row>
        <row r="54">
          <cell r="D54" t="str">
            <v>SHT0015955</v>
          </cell>
          <cell r="E54" t="str">
            <v>SHT0015955</v>
          </cell>
          <cell r="F54" t="str">
            <v>前连接支架</v>
          </cell>
          <cell r="G54" t="str">
            <v>冲压件</v>
          </cell>
          <cell r="H54" t="str">
            <v>C</v>
          </cell>
          <cell r="I54" t="str">
            <v>Ea</v>
          </cell>
          <cell r="K54" t="str">
            <v>A</v>
          </cell>
          <cell r="L54" t="str">
            <v>SHT0015955</v>
          </cell>
          <cell r="M54" t="str">
            <v>A</v>
          </cell>
          <cell r="N54" t="str">
            <v>Y</v>
          </cell>
          <cell r="O54" t="str">
            <v>N</v>
          </cell>
          <cell r="P54" t="str">
            <v>冲压件</v>
          </cell>
          <cell r="Q54" t="str">
            <v xml:space="preserve"> Q235</v>
          </cell>
          <cell r="R54" t="str">
            <v>t=5</v>
          </cell>
          <cell r="S54" t="str">
            <v xml:space="preserve"> GB/T 700</v>
          </cell>
          <cell r="T54" t="str">
            <v>62*335*52</v>
          </cell>
          <cell r="U54" t="str">
            <v>——</v>
          </cell>
          <cell r="V54">
            <v>0.63400000000000001</v>
          </cell>
          <cell r="W54" t="str">
            <v>——</v>
          </cell>
          <cell r="X54" t="str">
            <v>——</v>
          </cell>
          <cell r="Y54" t="str">
            <v>——</v>
          </cell>
          <cell r="Z54" t="str">
            <v>——</v>
          </cell>
          <cell r="AA54" t="str">
            <v>冲压</v>
          </cell>
          <cell r="AB54" t="str">
            <v>399*40*5</v>
          </cell>
          <cell r="AC54">
            <v>418</v>
          </cell>
          <cell r="AD54">
            <v>45</v>
          </cell>
          <cell r="AE54">
            <v>5</v>
          </cell>
          <cell r="AF54">
            <v>0.73923300000000003</v>
          </cell>
          <cell r="AG54">
            <v>0.85764569492974474</v>
          </cell>
          <cell r="AJ54" t="str">
            <v>河北外购</v>
          </cell>
          <cell r="AL54">
            <v>0.63400000000000001</v>
          </cell>
          <cell r="AM54">
            <v>4.87</v>
          </cell>
          <cell r="AN54">
            <v>3.6000647100000003</v>
          </cell>
          <cell r="AR54">
            <v>0</v>
          </cell>
        </row>
        <row r="55">
          <cell r="D55" t="str">
            <v>SHT0014052</v>
          </cell>
          <cell r="E55" t="str">
            <v>SHT0014052</v>
          </cell>
          <cell r="F55" t="str">
            <v>X5000S滑轨总成</v>
          </cell>
          <cell r="G55" t="str">
            <v>设计位置向前115mm,行程230mm</v>
          </cell>
          <cell r="H55" t="str">
            <v>B</v>
          </cell>
          <cell r="I55" t="str">
            <v>Ea</v>
          </cell>
          <cell r="K55" t="str">
            <v>A</v>
          </cell>
          <cell r="L55" t="str">
            <v>SHT0014733</v>
          </cell>
          <cell r="M55" t="str">
            <v>A</v>
          </cell>
          <cell r="N55" t="str">
            <v>N</v>
          </cell>
          <cell r="O55" t="str">
            <v>Y</v>
          </cell>
          <cell r="P55" t="str">
            <v>装配总成</v>
          </cell>
          <cell r="Q55" t="str">
            <v>——</v>
          </cell>
          <cell r="R55" t="str">
            <v>——</v>
          </cell>
          <cell r="S55" t="str">
            <v>——</v>
          </cell>
          <cell r="T55" t="str">
            <v>——</v>
          </cell>
          <cell r="U55" t="str">
            <v>——</v>
          </cell>
          <cell r="V55" t="str">
            <v>475*257*48</v>
          </cell>
          <cell r="W55" t="str">
            <v>——</v>
          </cell>
          <cell r="X55" t="str">
            <v>——</v>
          </cell>
          <cell r="Y55" t="str">
            <v>——</v>
          </cell>
          <cell r="Z55" t="str">
            <v>电泳</v>
          </cell>
          <cell r="AJ55" t="str">
            <v>河北外购</v>
          </cell>
          <cell r="AK55" t="str">
            <v>伟士通/鑫荣飞</v>
          </cell>
          <cell r="AL55" t="str">
            <v>475*257*48</v>
          </cell>
          <cell r="AQ55">
            <v>55</v>
          </cell>
          <cell r="AR55" t="e">
            <v>#VALUE!</v>
          </cell>
          <cell r="AS55">
            <v>55</v>
          </cell>
        </row>
        <row r="56">
          <cell r="D56" t="str">
            <v>SHT0015957</v>
          </cell>
          <cell r="E56" t="str">
            <v>SHT0015957</v>
          </cell>
          <cell r="F56" t="str">
            <v>滑轨与转盘连接梁总成</v>
          </cell>
          <cell r="G56" t="str">
            <v>焊接件</v>
          </cell>
          <cell r="H56" t="str">
            <v>B</v>
          </cell>
          <cell r="I56" t="str">
            <v>Ea</v>
          </cell>
          <cell r="K56" t="str">
            <v>A</v>
          </cell>
          <cell r="L56" t="str">
            <v>SHT0015957</v>
          </cell>
          <cell r="M56" t="str">
            <v>A</v>
          </cell>
          <cell r="N56" t="str">
            <v>Y</v>
          </cell>
          <cell r="O56" t="str">
            <v>N</v>
          </cell>
          <cell r="P56" t="str">
            <v>钣金件</v>
          </cell>
          <cell r="Q56" t="str">
            <v>ASSY</v>
          </cell>
          <cell r="S56" t="str">
            <v>——</v>
          </cell>
          <cell r="T56" t="str">
            <v>360*20*22</v>
          </cell>
          <cell r="U56" t="str">
            <v>——</v>
          </cell>
          <cell r="V56">
            <v>0.56020000000000003</v>
          </cell>
          <cell r="W56" t="str">
            <v>——</v>
          </cell>
          <cell r="X56" t="str">
            <v>——</v>
          </cell>
          <cell r="Y56" t="str">
            <v>——</v>
          </cell>
          <cell r="Z56" t="str">
            <v>电泳</v>
          </cell>
          <cell r="AH56">
            <v>18</v>
          </cell>
          <cell r="AI56">
            <v>6.8000000000000005E-2</v>
          </cell>
          <cell r="AJ56" t="str">
            <v>长春外购</v>
          </cell>
          <cell r="AL56">
            <v>0.56020000000000003</v>
          </cell>
          <cell r="AN56">
            <v>6.9532420000000004</v>
          </cell>
          <cell r="AQ56">
            <v>9.9332028571428577</v>
          </cell>
          <cell r="AR56">
            <v>17.731529555770898</v>
          </cell>
          <cell r="AS56">
            <v>9.9332028571428577</v>
          </cell>
        </row>
        <row r="57">
          <cell r="E57" t="str">
            <v>SHT0015958</v>
          </cell>
          <cell r="F57" t="str">
            <v>滑轨与转盘连接梁</v>
          </cell>
          <cell r="G57" t="str">
            <v>冲压件</v>
          </cell>
          <cell r="H57" t="str">
            <v>C</v>
          </cell>
          <cell r="I57" t="str">
            <v>Ea</v>
          </cell>
          <cell r="K57" t="str">
            <v>A</v>
          </cell>
          <cell r="L57" t="str">
            <v>SHT0015958</v>
          </cell>
          <cell r="M57" t="str">
            <v>A</v>
          </cell>
          <cell r="N57" t="str">
            <v>Y</v>
          </cell>
          <cell r="O57" t="str">
            <v>N</v>
          </cell>
          <cell r="P57" t="str">
            <v>钣金件</v>
          </cell>
          <cell r="Q57" t="str">
            <v>SAPH440 t=3</v>
          </cell>
          <cell r="S57" t="str">
            <v>——</v>
          </cell>
          <cell r="T57" t="str">
            <v>360*20*22</v>
          </cell>
          <cell r="U57" t="str">
            <v>——</v>
          </cell>
          <cell r="V57">
            <v>0.505</v>
          </cell>
          <cell r="W57" t="str">
            <v>——</v>
          </cell>
          <cell r="X57" t="str">
            <v>——</v>
          </cell>
          <cell r="Y57" t="str">
            <v>——</v>
          </cell>
          <cell r="Z57" t="str">
            <v>——</v>
          </cell>
          <cell r="AA57" t="str">
            <v>冲压</v>
          </cell>
          <cell r="AB57" t="str">
            <v>388*89*3</v>
          </cell>
          <cell r="AC57">
            <v>392</v>
          </cell>
          <cell r="AD57">
            <v>92</v>
          </cell>
          <cell r="AE57">
            <v>3</v>
          </cell>
          <cell r="AF57">
            <v>0.80420000000000003</v>
          </cell>
          <cell r="AG57">
            <v>0.62795324546132802</v>
          </cell>
          <cell r="AL57">
            <v>0.505</v>
          </cell>
          <cell r="AM57">
            <v>6.01</v>
          </cell>
          <cell r="AN57">
            <v>4.8332420000000003</v>
          </cell>
          <cell r="AR57">
            <v>0</v>
          </cell>
        </row>
        <row r="58">
          <cell r="E58" t="str">
            <v>SQXM3000-6805834</v>
          </cell>
          <cell r="F58" t="str">
            <v>支撑块</v>
          </cell>
          <cell r="G58" t="str">
            <v>机加件</v>
          </cell>
          <cell r="H58" t="str">
            <v>C</v>
          </cell>
          <cell r="I58" t="str">
            <v>Ea</v>
          </cell>
          <cell r="K58" t="str">
            <v>A</v>
          </cell>
          <cell r="L58" t="str">
            <v>SQXM3000-6805834</v>
          </cell>
          <cell r="M58" t="str">
            <v>A</v>
          </cell>
          <cell r="N58" t="str">
            <v>N</v>
          </cell>
          <cell r="O58" t="str">
            <v>Y</v>
          </cell>
          <cell r="P58" t="str">
            <v>轴类</v>
          </cell>
          <cell r="Q58" t="str">
            <v>35#</v>
          </cell>
          <cell r="S58" t="str">
            <v>——</v>
          </cell>
          <cell r="T58" t="str">
            <v>15*15*16</v>
          </cell>
          <cell r="U58" t="str">
            <v>——</v>
          </cell>
          <cell r="V58">
            <v>1.38E-2</v>
          </cell>
          <cell r="W58" t="str">
            <v>——</v>
          </cell>
          <cell r="X58" t="str">
            <v>——</v>
          </cell>
          <cell r="Y58" t="str">
            <v>——</v>
          </cell>
          <cell r="Z58" t="str">
            <v>——</v>
          </cell>
          <cell r="AL58">
            <v>1.38E-2</v>
          </cell>
          <cell r="AN58">
            <v>0.27600000000000002</v>
          </cell>
          <cell r="AR58">
            <v>0</v>
          </cell>
        </row>
        <row r="59">
          <cell r="D59" t="str">
            <v>SHT0015620</v>
          </cell>
          <cell r="E59" t="str">
            <v>SHT0015620</v>
          </cell>
          <cell r="F59" t="str">
            <v>左旋气动转盘总成</v>
          </cell>
          <cell r="G59" t="str">
            <v>副驾使用</v>
          </cell>
          <cell r="H59" t="str">
            <v>B</v>
          </cell>
          <cell r="I59" t="str">
            <v>Ea</v>
          </cell>
          <cell r="J59" t="str">
            <v>——</v>
          </cell>
          <cell r="K59" t="str">
            <v>A</v>
          </cell>
          <cell r="L59" t="str">
            <v>SHT0015112</v>
          </cell>
          <cell r="M59" t="str">
            <v>A</v>
          </cell>
          <cell r="N59" t="str">
            <v>N</v>
          </cell>
          <cell r="O59" t="str">
            <v>Y</v>
          </cell>
          <cell r="P59" t="str">
            <v>——</v>
          </cell>
          <cell r="Q59" t="str">
            <v>——</v>
          </cell>
          <cell r="R59" t="str">
            <v>——</v>
          </cell>
          <cell r="S59" t="str">
            <v>——</v>
          </cell>
          <cell r="T59" t="str">
            <v>——</v>
          </cell>
          <cell r="U59" t="str">
            <v>——</v>
          </cell>
          <cell r="V59">
            <v>9.8650000000000002</v>
          </cell>
          <cell r="W59" t="str">
            <v>——</v>
          </cell>
          <cell r="X59" t="str">
            <v>——</v>
          </cell>
          <cell r="Y59" t="str">
            <v>——</v>
          </cell>
          <cell r="Z59" t="str">
            <v>——</v>
          </cell>
          <cell r="AJ59" t="str">
            <v>河北自制</v>
          </cell>
          <cell r="AK59" t="str">
            <v>骨架组装车间</v>
          </cell>
          <cell r="AL59">
            <v>9.8650000000000002</v>
          </cell>
          <cell r="AQ59">
            <v>151.09249844174514</v>
          </cell>
          <cell r="AR59">
            <v>15.316016060997987</v>
          </cell>
          <cell r="AS59">
            <v>151.09249844174514</v>
          </cell>
        </row>
        <row r="60">
          <cell r="D60" t="str">
            <v>SHT0015959</v>
          </cell>
          <cell r="E60" t="str">
            <v>SHT0015959</v>
          </cell>
          <cell r="F60" t="str">
            <v>转盘与底支架连接梁总成</v>
          </cell>
          <cell r="G60" t="str">
            <v>焊接件</v>
          </cell>
          <cell r="H60" t="str">
            <v>B</v>
          </cell>
          <cell r="I60" t="str">
            <v>Ea</v>
          </cell>
          <cell r="K60" t="str">
            <v>A</v>
          </cell>
          <cell r="L60" t="str">
            <v>SHT0015959</v>
          </cell>
          <cell r="M60" t="str">
            <v>A</v>
          </cell>
          <cell r="N60" t="str">
            <v>Y</v>
          </cell>
          <cell r="O60" t="str">
            <v>N</v>
          </cell>
          <cell r="P60" t="str">
            <v>钣金件</v>
          </cell>
          <cell r="Q60" t="str">
            <v>ASSY</v>
          </cell>
          <cell r="S60" t="str">
            <v>——</v>
          </cell>
          <cell r="T60" t="str">
            <v>360*20*22</v>
          </cell>
          <cell r="U60" t="str">
            <v>——</v>
          </cell>
          <cell r="V60">
            <v>0.70920000000000005</v>
          </cell>
          <cell r="W60" t="str">
            <v>——</v>
          </cell>
          <cell r="X60" t="str">
            <v>——</v>
          </cell>
          <cell r="Y60" t="str">
            <v>——</v>
          </cell>
          <cell r="Z60" t="str">
            <v>电泳</v>
          </cell>
          <cell r="AH60">
            <v>18</v>
          </cell>
          <cell r="AI60">
            <v>6.8000000000000005E-2</v>
          </cell>
          <cell r="AJ60" t="str">
            <v>长春外购</v>
          </cell>
          <cell r="AL60">
            <v>0.70920000000000005</v>
          </cell>
          <cell r="AN60">
            <v>6.7513059999999996</v>
          </cell>
          <cell r="AQ60">
            <v>9.6447228571428578</v>
          </cell>
          <cell r="AR60">
            <v>13.59944001289179</v>
          </cell>
          <cell r="AS60">
            <v>9.6447228571428578</v>
          </cell>
        </row>
        <row r="61">
          <cell r="E61" t="str">
            <v>SHT0015960</v>
          </cell>
          <cell r="F61" t="str">
            <v>转盘与底支架连接梁</v>
          </cell>
          <cell r="G61" t="str">
            <v>冲压件</v>
          </cell>
          <cell r="H61" t="str">
            <v>C</v>
          </cell>
          <cell r="I61" t="str">
            <v>Ea</v>
          </cell>
          <cell r="K61" t="str">
            <v>A</v>
          </cell>
          <cell r="L61" t="str">
            <v>SHT0015960</v>
          </cell>
          <cell r="M61" t="str">
            <v>A</v>
          </cell>
          <cell r="N61" t="str">
            <v>Y</v>
          </cell>
          <cell r="O61" t="str">
            <v>N</v>
          </cell>
          <cell r="P61" t="str">
            <v>钣金件</v>
          </cell>
          <cell r="Q61" t="str">
            <v>SAPH440 t=3</v>
          </cell>
          <cell r="S61" t="str">
            <v>——</v>
          </cell>
          <cell r="T61" t="str">
            <v>360*20*22</v>
          </cell>
          <cell r="U61" t="str">
            <v>——</v>
          </cell>
          <cell r="V61">
            <v>0.65400000000000003</v>
          </cell>
          <cell r="W61" t="str">
            <v>——</v>
          </cell>
          <cell r="X61" t="str">
            <v>——</v>
          </cell>
          <cell r="Y61" t="str">
            <v>——</v>
          </cell>
          <cell r="Z61" t="str">
            <v>——</v>
          </cell>
          <cell r="AA61" t="str">
            <v>冲压</v>
          </cell>
          <cell r="AB61" t="str">
            <v>374*88*3</v>
          </cell>
          <cell r="AC61">
            <v>380</v>
          </cell>
          <cell r="AD61">
            <v>91</v>
          </cell>
          <cell r="AE61">
            <v>3</v>
          </cell>
          <cell r="AF61">
            <v>0.77059999999999995</v>
          </cell>
          <cell r="AG61">
            <v>0.84868933298728277</v>
          </cell>
          <cell r="AL61">
            <v>0.65400000000000003</v>
          </cell>
          <cell r="AM61">
            <v>6.01</v>
          </cell>
          <cell r="AN61">
            <v>4.6313059999999995</v>
          </cell>
          <cell r="AR61">
            <v>0</v>
          </cell>
        </row>
        <row r="62">
          <cell r="E62" t="str">
            <v>SQXM3000-6805834</v>
          </cell>
          <cell r="F62" t="str">
            <v>支撑块</v>
          </cell>
          <cell r="G62" t="str">
            <v>机加件</v>
          </cell>
          <cell r="H62" t="str">
            <v>C</v>
          </cell>
          <cell r="I62" t="str">
            <v>Ea</v>
          </cell>
          <cell r="K62" t="str">
            <v>A</v>
          </cell>
          <cell r="L62" t="str">
            <v>SQXM3000-6805834</v>
          </cell>
          <cell r="M62" t="str">
            <v>A</v>
          </cell>
          <cell r="N62" t="str">
            <v>N</v>
          </cell>
          <cell r="O62" t="str">
            <v>Y</v>
          </cell>
          <cell r="P62" t="str">
            <v>轴类</v>
          </cell>
          <cell r="Q62" t="str">
            <v>35#</v>
          </cell>
          <cell r="S62" t="str">
            <v>——</v>
          </cell>
          <cell r="T62" t="str">
            <v>15*15*16</v>
          </cell>
          <cell r="U62" t="str">
            <v>——</v>
          </cell>
          <cell r="V62">
            <v>1.38E-2</v>
          </cell>
          <cell r="W62" t="str">
            <v>——</v>
          </cell>
          <cell r="X62" t="str">
            <v>——</v>
          </cell>
          <cell r="Y62" t="str">
            <v>——</v>
          </cell>
          <cell r="Z62" t="str">
            <v>——</v>
          </cell>
          <cell r="AL62">
            <v>1.38E-2</v>
          </cell>
          <cell r="AN62">
            <v>0.27600000000000002</v>
          </cell>
          <cell r="AR62">
            <v>0</v>
          </cell>
        </row>
        <row r="63">
          <cell r="D63" t="str">
            <v>SHT0015961</v>
          </cell>
          <cell r="E63" t="str">
            <v>SHT0015961</v>
          </cell>
          <cell r="F63" t="str">
            <v>转盘开关气路总成</v>
          </cell>
          <cell r="G63" t="str">
            <v>——</v>
          </cell>
          <cell r="H63" t="str">
            <v>C</v>
          </cell>
          <cell r="I63" t="str">
            <v>Ea</v>
          </cell>
          <cell r="J63" t="str">
            <v>——</v>
          </cell>
          <cell r="K63" t="str">
            <v>——</v>
          </cell>
          <cell r="L63" t="str">
            <v>——</v>
          </cell>
          <cell r="M63" t="str">
            <v>——</v>
          </cell>
          <cell r="N63" t="str">
            <v>Y</v>
          </cell>
          <cell r="O63" t="str">
            <v>N</v>
          </cell>
          <cell r="P63" t="str">
            <v>——</v>
          </cell>
          <cell r="Q63" t="str">
            <v>——</v>
          </cell>
          <cell r="R63" t="str">
            <v>——</v>
          </cell>
          <cell r="S63" t="str">
            <v>——</v>
          </cell>
          <cell r="T63" t="str">
            <v>——</v>
          </cell>
          <cell r="U63" t="str">
            <v>——</v>
          </cell>
          <cell r="V63" t="str">
            <v>——</v>
          </cell>
          <cell r="W63" t="str">
            <v>——</v>
          </cell>
          <cell r="X63" t="str">
            <v>——</v>
          </cell>
          <cell r="Y63" t="str">
            <v>——</v>
          </cell>
          <cell r="Z63" t="str">
            <v>——</v>
          </cell>
          <cell r="AJ63" t="str">
            <v>安路普自制</v>
          </cell>
          <cell r="AK63" t="str">
            <v>组装车间</v>
          </cell>
          <cell r="AL63" t="str">
            <v>——</v>
          </cell>
          <cell r="AQ63">
            <v>8.5799454159292043</v>
          </cell>
          <cell r="AR63" t="e">
            <v>#VALUE!</v>
          </cell>
          <cell r="AS63">
            <v>9.6316814159292043</v>
          </cell>
        </row>
        <row r="64">
          <cell r="D64" t="str">
            <v>BFA0000018</v>
          </cell>
          <cell r="E64" t="str">
            <v>Q218B0816</v>
          </cell>
          <cell r="F64" t="str">
            <v>内六角螺栓</v>
          </cell>
          <cell r="G64" t="str">
            <v>标准件</v>
          </cell>
          <cell r="H64" t="str">
            <v>C</v>
          </cell>
          <cell r="I64" t="str">
            <v>Ea</v>
          </cell>
          <cell r="K64" t="str">
            <v>A</v>
          </cell>
          <cell r="L64" t="str">
            <v>——</v>
          </cell>
          <cell r="M64" t="str">
            <v>A</v>
          </cell>
          <cell r="N64" t="str">
            <v>N</v>
          </cell>
          <cell r="O64" t="str">
            <v>Y</v>
          </cell>
          <cell r="P64" t="str">
            <v>标准件</v>
          </cell>
          <cell r="Q64" t="str">
            <v>M8*16</v>
          </cell>
          <cell r="R64" t="str">
            <v>——</v>
          </cell>
          <cell r="S64" t="str">
            <v>——</v>
          </cell>
          <cell r="T64" t="str">
            <v>∅12*28</v>
          </cell>
          <cell r="U64" t="str">
            <v>——</v>
          </cell>
          <cell r="V64">
            <v>1.34E-2</v>
          </cell>
          <cell r="W64" t="str">
            <v>——</v>
          </cell>
          <cell r="X64" t="str">
            <v>——</v>
          </cell>
          <cell r="Y64" t="str">
            <v>——</v>
          </cell>
          <cell r="Z64" t="str">
            <v>发黑</v>
          </cell>
          <cell r="AJ64" t="str">
            <v>长春外购</v>
          </cell>
          <cell r="AK64" t="str">
            <v>北京浦东三浦标准件有限公司</v>
          </cell>
          <cell r="AL64">
            <v>1.34E-2</v>
          </cell>
          <cell r="AQ64">
            <v>0.14000000000000001</v>
          </cell>
          <cell r="AR64">
            <v>11.641791044776118</v>
          </cell>
          <cell r="AS64">
            <v>0.156</v>
          </cell>
        </row>
        <row r="65">
          <cell r="D65" t="str">
            <v>BFA0000013</v>
          </cell>
          <cell r="E65" t="str">
            <v>Q2204213</v>
          </cell>
          <cell r="F65" t="str">
            <v>大扁头盘头自攻钉</v>
          </cell>
          <cell r="G65" t="str">
            <v>固定罩壳、腰托开关、通风加热底座</v>
          </cell>
          <cell r="H65" t="str">
            <v>C</v>
          </cell>
          <cell r="I65" t="str">
            <v>Ea</v>
          </cell>
          <cell r="K65" t="str">
            <v>A</v>
          </cell>
          <cell r="L65" t="str">
            <v>Q2204213</v>
          </cell>
          <cell r="M65" t="str">
            <v>A</v>
          </cell>
          <cell r="N65" t="str">
            <v>N</v>
          </cell>
          <cell r="O65" t="str">
            <v>Y</v>
          </cell>
          <cell r="P65" t="str">
            <v>标准件</v>
          </cell>
          <cell r="Q65" t="str">
            <v>——</v>
          </cell>
          <cell r="R65" t="str">
            <v>ST4.2*13</v>
          </cell>
          <cell r="S65" t="str">
            <v>GB/T9074.18-1988</v>
          </cell>
          <cell r="T65" t="str">
            <v>——</v>
          </cell>
          <cell r="U65" t="str">
            <v>——</v>
          </cell>
          <cell r="V65">
            <v>2.3E-3</v>
          </cell>
          <cell r="W65" t="str">
            <v>——</v>
          </cell>
          <cell r="X65" t="str">
            <v>——</v>
          </cell>
          <cell r="Y65" t="str">
            <v>——</v>
          </cell>
          <cell r="Z65" t="str">
            <v>镀锌</v>
          </cell>
          <cell r="AJ65" t="str">
            <v>长春外购</v>
          </cell>
          <cell r="AK65" t="str">
            <v>沈阳晋和鑫瑞五金有限公司</v>
          </cell>
          <cell r="AL65">
            <v>2.3E-3</v>
          </cell>
          <cell r="AQ65">
            <v>4.2000000000000003E-2</v>
          </cell>
          <cell r="AR65">
            <v>18.260869565217394</v>
          </cell>
          <cell r="AS65">
            <v>4.2000000000000003E-2</v>
          </cell>
        </row>
        <row r="66">
          <cell r="D66" t="str">
            <v>BFA0000001</v>
          </cell>
          <cell r="E66" t="str">
            <v>15G100P</v>
          </cell>
          <cell r="F66" t="str">
            <v>C型钉</v>
          </cell>
          <cell r="G66" t="str">
            <v>——</v>
          </cell>
          <cell r="H66" t="str">
            <v>C</v>
          </cell>
          <cell r="I66" t="str">
            <v>Ea</v>
          </cell>
          <cell r="K66" t="str">
            <v>A</v>
          </cell>
          <cell r="L66" t="str">
            <v>15G100P</v>
          </cell>
          <cell r="M66" t="str">
            <v>A</v>
          </cell>
          <cell r="N66" t="str">
            <v>N</v>
          </cell>
          <cell r="O66" t="str">
            <v>Y</v>
          </cell>
          <cell r="P66" t="str">
            <v>标准件</v>
          </cell>
          <cell r="Q66" t="str">
            <v>——</v>
          </cell>
          <cell r="R66" t="str">
            <v>——</v>
          </cell>
          <cell r="S66" t="str">
            <v>——</v>
          </cell>
          <cell r="T66" t="str">
            <v>——</v>
          </cell>
          <cell r="U66" t="str">
            <v>——</v>
          </cell>
          <cell r="V66">
            <v>1E-3</v>
          </cell>
          <cell r="W66" t="str">
            <v>——</v>
          </cell>
          <cell r="X66" t="str">
            <v>——</v>
          </cell>
          <cell r="Y66" t="str">
            <v>——</v>
          </cell>
          <cell r="Z66" t="str">
            <v>镀锌</v>
          </cell>
          <cell r="AJ66" t="str">
            <v>长春外购</v>
          </cell>
          <cell r="AK66" t="str">
            <v>沈阳晋和鑫瑞五金有限公司/西德宝（潍坊）五金工具有限公</v>
          </cell>
          <cell r="AL66">
            <v>1E-3</v>
          </cell>
          <cell r="AQ66">
            <v>5.8599999999999998E-3</v>
          </cell>
          <cell r="AR66">
            <v>5.8599999999999994</v>
          </cell>
          <cell r="AS66">
            <v>5.8599999999999998E-3</v>
          </cell>
        </row>
        <row r="67">
          <cell r="D67" t="str">
            <v>SHT0000002</v>
          </cell>
          <cell r="E67" t="str">
            <v>SHT0000002</v>
          </cell>
          <cell r="F67" t="str">
            <v>座椅标识</v>
          </cell>
          <cell r="G67" t="str">
            <v>——</v>
          </cell>
          <cell r="H67" t="str">
            <v>C</v>
          </cell>
          <cell r="I67" t="str">
            <v>Ea</v>
          </cell>
          <cell r="K67" t="str">
            <v>A</v>
          </cell>
          <cell r="L67" t="str">
            <v>SHT0000002</v>
          </cell>
          <cell r="M67" t="str">
            <v>A</v>
          </cell>
          <cell r="N67" t="str">
            <v>N</v>
          </cell>
          <cell r="O67" t="str">
            <v>Y</v>
          </cell>
          <cell r="P67" t="str">
            <v>标准件</v>
          </cell>
          <cell r="Q67" t="str">
            <v>ASSY</v>
          </cell>
          <cell r="R67" t="str">
            <v>——</v>
          </cell>
          <cell r="S67" t="str">
            <v>——</v>
          </cell>
          <cell r="T67" t="str">
            <v>56*16*0.3</v>
          </cell>
          <cell r="U67" t="str">
            <v>——</v>
          </cell>
          <cell r="V67">
            <v>8.0000000000000004E-4</v>
          </cell>
          <cell r="W67" t="str">
            <v>——</v>
          </cell>
          <cell r="X67" t="str">
            <v>——</v>
          </cell>
          <cell r="Y67" t="str">
            <v>——</v>
          </cell>
          <cell r="Z67" t="str">
            <v>——</v>
          </cell>
          <cell r="AJ67" t="str">
            <v>长春外购</v>
          </cell>
          <cell r="AK67" t="str">
            <v>黄骅汇铭汽车部件有限公司</v>
          </cell>
          <cell r="AL67">
            <v>8.0000000000000004E-4</v>
          </cell>
          <cell r="AQ67">
            <v>0.34</v>
          </cell>
          <cell r="AR67">
            <v>425</v>
          </cell>
          <cell r="AS67">
            <v>0.34</v>
          </cell>
        </row>
        <row r="68">
          <cell r="D68" t="str">
            <v>BFA0000005</v>
          </cell>
          <cell r="E68" t="str">
            <v>H4681010095A0</v>
          </cell>
          <cell r="F68" t="str">
            <v>扁圆头开口抽芯铆钉</v>
          </cell>
          <cell r="G68" t="str">
            <v>3.2×7</v>
          </cell>
          <cell r="H68" t="str">
            <v>C</v>
          </cell>
          <cell r="I68" t="str">
            <v>Ea</v>
          </cell>
          <cell r="K68" t="str">
            <v>A</v>
          </cell>
          <cell r="L68" t="str">
            <v>H4681010095A0</v>
          </cell>
          <cell r="M68" t="str">
            <v>A</v>
          </cell>
          <cell r="N68" t="str">
            <v>N</v>
          </cell>
          <cell r="O68" t="str">
            <v>Y</v>
          </cell>
          <cell r="P68" t="str">
            <v>标准件</v>
          </cell>
          <cell r="Q68" t="str">
            <v>——</v>
          </cell>
          <cell r="R68" t="str">
            <v>——</v>
          </cell>
          <cell r="S68" t="str">
            <v>——</v>
          </cell>
          <cell r="T68" t="str">
            <v>——</v>
          </cell>
          <cell r="U68" t="str">
            <v>——</v>
          </cell>
          <cell r="V68">
            <v>1E-3</v>
          </cell>
          <cell r="W68" t="str">
            <v>——</v>
          </cell>
          <cell r="X68" t="str">
            <v>——</v>
          </cell>
          <cell r="Y68" t="str">
            <v>——</v>
          </cell>
          <cell r="Z68" t="str">
            <v>——</v>
          </cell>
          <cell r="AJ68" t="str">
            <v>长春外购</v>
          </cell>
          <cell r="AK68" t="str">
            <v>沈阳晋和鑫瑞五金有限公司</v>
          </cell>
          <cell r="AL68">
            <v>1E-3</v>
          </cell>
          <cell r="AQ68">
            <v>0.02</v>
          </cell>
          <cell r="AR68">
            <v>20</v>
          </cell>
          <cell r="AS68">
            <v>0.02</v>
          </cell>
        </row>
        <row r="69">
          <cell r="D69" t="str">
            <v>BCL0010006</v>
          </cell>
          <cell r="E69" t="str">
            <v>BCL0010006</v>
          </cell>
          <cell r="F69" t="str">
            <v>气管卡扣（2*4mm）</v>
          </cell>
          <cell r="G69" t="str">
            <v>——</v>
          </cell>
          <cell r="H69" t="str">
            <v>C</v>
          </cell>
          <cell r="I69" t="str">
            <v>Ea</v>
          </cell>
          <cell r="K69" t="str">
            <v>A</v>
          </cell>
          <cell r="L69" t="str">
            <v>BCL0010006</v>
          </cell>
          <cell r="M69" t="str">
            <v>A</v>
          </cell>
          <cell r="N69" t="str">
            <v>N</v>
          </cell>
          <cell r="O69" t="str">
            <v>Y</v>
          </cell>
          <cell r="P69" t="str">
            <v>注塑件</v>
          </cell>
          <cell r="Q69" t="str">
            <v>PA66</v>
          </cell>
          <cell r="R69" t="str">
            <v>——</v>
          </cell>
          <cell r="S69" t="str">
            <v>——</v>
          </cell>
          <cell r="T69" t="str">
            <v>20*15*15</v>
          </cell>
          <cell r="U69" t="str">
            <v>——</v>
          </cell>
          <cell r="V69">
            <v>6.9999999999999999E-4</v>
          </cell>
          <cell r="W69" t="str">
            <v>——</v>
          </cell>
          <cell r="AJ69" t="str">
            <v>长春外购</v>
          </cell>
          <cell r="AK69" t="str">
            <v>北京瑞隆祥模具有限公司</v>
          </cell>
          <cell r="AL69">
            <v>6.9999999999999999E-4</v>
          </cell>
          <cell r="AQ69">
            <v>0.22222222222222199</v>
          </cell>
          <cell r="AR69">
            <v>317.46031746031713</v>
          </cell>
          <cell r="AS69">
            <v>0.22222222222222199</v>
          </cell>
        </row>
        <row r="70">
          <cell r="D70" t="str">
            <v>BPC0000020</v>
          </cell>
          <cell r="E70" t="str">
            <v>BPC0000020</v>
          </cell>
          <cell r="F70" t="str">
            <v xml:space="preserve">气管防护波纹管 </v>
          </cell>
          <cell r="G70" t="str">
            <v>1000mm</v>
          </cell>
          <cell r="H70" t="str">
            <v>C</v>
          </cell>
          <cell r="I70" t="str">
            <v>Ea</v>
          </cell>
          <cell r="K70" t="str">
            <v>A</v>
          </cell>
          <cell r="L70" t="str">
            <v>——</v>
          </cell>
          <cell r="M70" t="str">
            <v>A</v>
          </cell>
          <cell r="N70" t="str">
            <v>N</v>
          </cell>
          <cell r="O70" t="str">
            <v>Y</v>
          </cell>
          <cell r="P70" t="str">
            <v>注塑件</v>
          </cell>
          <cell r="Q70" t="str">
            <v>——</v>
          </cell>
          <cell r="R70" t="str">
            <v>——</v>
          </cell>
          <cell r="S70" t="str">
            <v>——</v>
          </cell>
          <cell r="T70" t="str">
            <v>20*15*15</v>
          </cell>
          <cell r="U70" t="str">
            <v>——</v>
          </cell>
          <cell r="V70">
            <v>6.9999999999999999E-4</v>
          </cell>
          <cell r="W70" t="str">
            <v>——</v>
          </cell>
          <cell r="AJ70" t="str">
            <v>长春外购</v>
          </cell>
          <cell r="AK70" t="str">
            <v>河北宏广橡塑金属制品有限公司</v>
          </cell>
          <cell r="AL70">
            <v>6.9999999999999999E-4</v>
          </cell>
          <cell r="AN70">
            <v>0.47520000000000001</v>
          </cell>
          <cell r="AR70">
            <v>0</v>
          </cell>
        </row>
        <row r="71">
          <cell r="D71" t="str">
            <v>BPC0000079</v>
          </cell>
          <cell r="E71" t="str">
            <v>BPC0000079</v>
          </cell>
          <cell r="F71" t="str">
            <v>过渡接头总成</v>
          </cell>
          <cell r="G71" t="str">
            <v>——</v>
          </cell>
          <cell r="H71" t="str">
            <v>C</v>
          </cell>
          <cell r="I71" t="str">
            <v>Ea</v>
          </cell>
          <cell r="K71" t="str">
            <v>A</v>
          </cell>
          <cell r="L71" t="str">
            <v>BPC0000079</v>
          </cell>
          <cell r="M71" t="str">
            <v>A</v>
          </cell>
          <cell r="N71" t="str">
            <v>N</v>
          </cell>
          <cell r="O71" t="str">
            <v>Y</v>
          </cell>
          <cell r="P71" t="str">
            <v>分总成</v>
          </cell>
          <cell r="Q71" t="str">
            <v>ASSY</v>
          </cell>
          <cell r="R71" t="str">
            <v>——</v>
          </cell>
          <cell r="S71" t="str">
            <v>——</v>
          </cell>
          <cell r="U71" t="str">
            <v>——</v>
          </cell>
          <cell r="V71" t="str">
            <v>——</v>
          </cell>
          <cell r="W71" t="str">
            <v>——</v>
          </cell>
          <cell r="X71" t="str">
            <v>——</v>
          </cell>
          <cell r="Y71" t="str">
            <v>——</v>
          </cell>
          <cell r="Z71" t="str">
            <v>——</v>
          </cell>
          <cell r="AJ71" t="str">
            <v>长春外购</v>
          </cell>
          <cell r="AK71" t="str">
            <v>福士汽车零部件（济南）有限公</v>
          </cell>
          <cell r="AL71" t="str">
            <v>——</v>
          </cell>
          <cell r="AQ71">
            <v>10</v>
          </cell>
          <cell r="AR71" t="e">
            <v>#VALUE!</v>
          </cell>
          <cell r="AS71">
            <v>17.07</v>
          </cell>
        </row>
        <row r="72">
          <cell r="D72" t="str">
            <v>SHT0002359</v>
          </cell>
          <cell r="E72" t="str">
            <v>86008104 7500</v>
          </cell>
          <cell r="F72" t="str">
            <v>固定螺母</v>
          </cell>
          <cell r="G72" t="str">
            <v>——</v>
          </cell>
          <cell r="H72" t="str">
            <v>C</v>
          </cell>
          <cell r="I72" t="str">
            <v>Ea</v>
          </cell>
          <cell r="K72" t="str">
            <v>A</v>
          </cell>
          <cell r="L72" t="str">
            <v>86008104 7500</v>
          </cell>
          <cell r="M72" t="str">
            <v>A</v>
          </cell>
          <cell r="N72" t="str">
            <v>N</v>
          </cell>
          <cell r="O72" t="str">
            <v>Y</v>
          </cell>
          <cell r="P72" t="str">
            <v>分总成</v>
          </cell>
          <cell r="Q72" t="str">
            <v>ASSY</v>
          </cell>
          <cell r="R72" t="str">
            <v>——</v>
          </cell>
          <cell r="S72" t="str">
            <v>——</v>
          </cell>
          <cell r="U72" t="str">
            <v>——</v>
          </cell>
          <cell r="V72" t="str">
            <v>——</v>
          </cell>
          <cell r="W72" t="str">
            <v>——</v>
          </cell>
          <cell r="X72" t="str">
            <v>——</v>
          </cell>
          <cell r="Y72" t="str">
            <v>——</v>
          </cell>
          <cell r="Z72" t="str">
            <v>——</v>
          </cell>
          <cell r="AJ72" t="str">
            <v>长春外购</v>
          </cell>
          <cell r="AK72" t="str">
            <v>沈阳晋和鑫瑞五金有限公司</v>
          </cell>
          <cell r="AL72" t="str">
            <v>——</v>
          </cell>
          <cell r="AQ72">
            <v>0.193</v>
          </cell>
          <cell r="AR72" t="e">
            <v>#VALUE!</v>
          </cell>
          <cell r="AS72">
            <v>0.193</v>
          </cell>
        </row>
        <row r="73">
          <cell r="D73" t="str">
            <v>SHT0015962</v>
          </cell>
          <cell r="E73" t="str">
            <v>SHT0015962</v>
          </cell>
          <cell r="F73" t="str">
            <v>底座焊接总成</v>
          </cell>
          <cell r="G73" t="str">
            <v>——</v>
          </cell>
          <cell r="H73" t="str">
            <v>B</v>
          </cell>
          <cell r="I73" t="str">
            <v>Ea</v>
          </cell>
          <cell r="K73" t="str">
            <v>A</v>
          </cell>
          <cell r="L73" t="str">
            <v>SHT0014477</v>
          </cell>
          <cell r="M73" t="str">
            <v>A</v>
          </cell>
          <cell r="N73" t="str">
            <v>Y</v>
          </cell>
          <cell r="O73" t="str">
            <v>N</v>
          </cell>
          <cell r="P73" t="str">
            <v>分总成</v>
          </cell>
          <cell r="Q73" t="str">
            <v>ASSY</v>
          </cell>
          <cell r="R73" t="str">
            <v>——</v>
          </cell>
          <cell r="S73" t="str">
            <v>——</v>
          </cell>
          <cell r="T73" t="str">
            <v>348*108*350</v>
          </cell>
          <cell r="U73" t="str">
            <v>——</v>
          </cell>
          <cell r="V73">
            <v>2.1800000000000002</v>
          </cell>
          <cell r="W73" t="str">
            <v>——</v>
          </cell>
          <cell r="X73" t="str">
            <v>黑色</v>
          </cell>
          <cell r="Y73" t="str">
            <v>——</v>
          </cell>
          <cell r="Z73" t="str">
            <v>电泳</v>
          </cell>
          <cell r="AA73" t="str">
            <v>焊接</v>
          </cell>
          <cell r="AH73">
            <v>50</v>
          </cell>
          <cell r="AI73">
            <v>0.36399999999999999</v>
          </cell>
          <cell r="AJ73" t="str">
            <v>长春外购</v>
          </cell>
          <cell r="AL73">
            <v>2.1800000000000002</v>
          </cell>
          <cell r="AN73">
            <v>28.3784149504</v>
          </cell>
          <cell r="AQ73">
            <v>34.054097940479998</v>
          </cell>
          <cell r="AR73">
            <v>17.27064220183486</v>
          </cell>
          <cell r="AS73">
            <v>37.65</v>
          </cell>
        </row>
        <row r="74">
          <cell r="E74" t="str">
            <v>SHT0014478</v>
          </cell>
          <cell r="F74" t="str">
            <v>底座前板</v>
          </cell>
          <cell r="G74" t="str">
            <v>——</v>
          </cell>
          <cell r="H74" t="str">
            <v>C</v>
          </cell>
          <cell r="I74" t="str">
            <v>Ea</v>
          </cell>
          <cell r="K74" t="str">
            <v>A</v>
          </cell>
          <cell r="L74" t="str">
            <v>SHT0014478</v>
          </cell>
          <cell r="M74" t="str">
            <v>A</v>
          </cell>
          <cell r="N74" t="str">
            <v>N</v>
          </cell>
          <cell r="O74" t="str">
            <v>Y</v>
          </cell>
          <cell r="P74" t="str">
            <v>冲压件</v>
          </cell>
          <cell r="Q74" t="str">
            <v>SPFH590</v>
          </cell>
          <cell r="R74" t="str">
            <v>t=2</v>
          </cell>
          <cell r="S74" t="str">
            <v>——</v>
          </cell>
          <cell r="T74" t="str">
            <v>10*350*78</v>
          </cell>
          <cell r="U74" t="str">
            <v>——</v>
          </cell>
          <cell r="V74">
            <v>0.74</v>
          </cell>
          <cell r="W74" t="str">
            <v>——</v>
          </cell>
          <cell r="X74" t="str">
            <v>——</v>
          </cell>
          <cell r="Y74" t="str">
            <v>——</v>
          </cell>
          <cell r="Z74" t="str">
            <v>——</v>
          </cell>
          <cell r="AA74" t="str">
            <v>冲压</v>
          </cell>
          <cell r="AB74" t="str">
            <v>411*179*2</v>
          </cell>
          <cell r="AC74">
            <v>416</v>
          </cell>
          <cell r="AD74">
            <v>182</v>
          </cell>
          <cell r="AE74">
            <v>2</v>
          </cell>
          <cell r="AF74">
            <v>1.19019264</v>
          </cell>
          <cell r="AG74">
            <v>0.62174808945214111</v>
          </cell>
          <cell r="AL74">
            <v>0.74</v>
          </cell>
          <cell r="AM74">
            <v>6.11</v>
          </cell>
          <cell r="AN74">
            <v>7.2720770304000002</v>
          </cell>
          <cell r="AR74">
            <v>0</v>
          </cell>
        </row>
        <row r="75">
          <cell r="E75" t="str">
            <v>SHT0014479</v>
          </cell>
          <cell r="F75" t="str">
            <v>底座后板</v>
          </cell>
          <cell r="G75" t="str">
            <v>——</v>
          </cell>
          <cell r="H75" t="str">
            <v>C</v>
          </cell>
          <cell r="I75" t="str">
            <v>Ea</v>
          </cell>
          <cell r="K75" t="str">
            <v>A</v>
          </cell>
          <cell r="L75" t="str">
            <v>SHT0014479</v>
          </cell>
          <cell r="M75" t="str">
            <v>A</v>
          </cell>
          <cell r="N75" t="str">
            <v>N</v>
          </cell>
          <cell r="O75" t="str">
            <v>Y</v>
          </cell>
          <cell r="P75" t="str">
            <v>冲压件</v>
          </cell>
          <cell r="Q75" t="str">
            <v>SPFH590</v>
          </cell>
          <cell r="R75" t="str">
            <v>t=2</v>
          </cell>
          <cell r="S75" t="str">
            <v>——</v>
          </cell>
          <cell r="T75" t="str">
            <v>12*309*32</v>
          </cell>
          <cell r="U75" t="str">
            <v>——</v>
          </cell>
          <cell r="V75">
            <v>0.51</v>
          </cell>
          <cell r="W75" t="str">
            <v>——</v>
          </cell>
          <cell r="X75" t="str">
            <v>——</v>
          </cell>
          <cell r="Y75" t="str">
            <v>——</v>
          </cell>
          <cell r="Z75" t="str">
            <v>——</v>
          </cell>
          <cell r="AA75" t="str">
            <v>冲压</v>
          </cell>
          <cell r="AB75" t="str">
            <v>411*156*2</v>
          </cell>
          <cell r="AC75">
            <v>416</v>
          </cell>
          <cell r="AD75">
            <v>159</v>
          </cell>
          <cell r="AE75">
            <v>2</v>
          </cell>
          <cell r="AF75">
            <v>1.03978368</v>
          </cell>
          <cell r="AG75">
            <v>0.49048663660502922</v>
          </cell>
          <cell r="AL75">
            <v>0.51</v>
          </cell>
          <cell r="AM75">
            <v>6.11</v>
          </cell>
          <cell r="AN75">
            <v>6.3530782848000005</v>
          </cell>
          <cell r="AR75">
            <v>0</v>
          </cell>
        </row>
        <row r="76">
          <cell r="E76" t="str">
            <v>SHT0014480</v>
          </cell>
          <cell r="F76" t="str">
            <v>底座左板</v>
          </cell>
          <cell r="G76" t="str">
            <v>——</v>
          </cell>
          <cell r="H76" t="str">
            <v>C</v>
          </cell>
          <cell r="I76" t="str">
            <v>Ea</v>
          </cell>
          <cell r="K76" t="str">
            <v>A</v>
          </cell>
          <cell r="L76" t="str">
            <v>SHT0014480</v>
          </cell>
          <cell r="M76" t="str">
            <v>A</v>
          </cell>
          <cell r="N76" t="str">
            <v>N</v>
          </cell>
          <cell r="O76" t="str">
            <v>Y</v>
          </cell>
          <cell r="P76" t="str">
            <v>冲压件</v>
          </cell>
          <cell r="Q76" t="str">
            <v>SPFH590</v>
          </cell>
          <cell r="R76" t="str">
            <v>t=2</v>
          </cell>
          <cell r="S76" t="str">
            <v>——</v>
          </cell>
          <cell r="T76" t="str">
            <v>348*108*85</v>
          </cell>
          <cell r="U76" t="str">
            <v>——</v>
          </cell>
          <cell r="V76">
            <v>0.78</v>
          </cell>
          <cell r="W76" t="str">
            <v>——</v>
          </cell>
          <cell r="X76" t="str">
            <v>——</v>
          </cell>
          <cell r="Y76" t="str">
            <v>——</v>
          </cell>
          <cell r="Z76" t="str">
            <v>——</v>
          </cell>
          <cell r="AA76" t="str">
            <v>冲压</v>
          </cell>
          <cell r="AB76" t="str">
            <v>341*159*2</v>
          </cell>
          <cell r="AC76">
            <v>346</v>
          </cell>
          <cell r="AD76">
            <v>162</v>
          </cell>
          <cell r="AE76">
            <v>2</v>
          </cell>
          <cell r="AF76">
            <v>0.88113744000000005</v>
          </cell>
          <cell r="AG76">
            <v>0.88521944998728008</v>
          </cell>
          <cell r="AL76">
            <v>0.78</v>
          </cell>
          <cell r="AM76">
            <v>6.11</v>
          </cell>
          <cell r="AN76">
            <v>5.3837497584000005</v>
          </cell>
          <cell r="AR76">
            <v>0</v>
          </cell>
        </row>
        <row r="77">
          <cell r="E77" t="str">
            <v>SHT0014481</v>
          </cell>
          <cell r="F77" t="str">
            <v>底座右板</v>
          </cell>
          <cell r="G77" t="str">
            <v>——</v>
          </cell>
          <cell r="H77" t="str">
            <v>C</v>
          </cell>
          <cell r="I77" t="str">
            <v>Ea</v>
          </cell>
          <cell r="K77" t="str">
            <v>A</v>
          </cell>
          <cell r="L77" t="str">
            <v>SHT0014481</v>
          </cell>
          <cell r="M77" t="str">
            <v>A</v>
          </cell>
          <cell r="N77" t="str">
            <v>N</v>
          </cell>
          <cell r="O77" t="str">
            <v>Y</v>
          </cell>
          <cell r="P77" t="str">
            <v>冲压件</v>
          </cell>
          <cell r="Q77" t="str">
            <v>SPFH590</v>
          </cell>
          <cell r="R77" t="str">
            <v>t=2</v>
          </cell>
          <cell r="S77" t="str">
            <v>——</v>
          </cell>
          <cell r="T77" t="str">
            <v>348*108*85</v>
          </cell>
          <cell r="U77" t="str">
            <v>——</v>
          </cell>
          <cell r="V77">
            <v>0.78</v>
          </cell>
          <cell r="W77" t="str">
            <v>——</v>
          </cell>
          <cell r="X77" t="str">
            <v>——</v>
          </cell>
          <cell r="Y77" t="str">
            <v>——</v>
          </cell>
          <cell r="Z77" t="str">
            <v>——</v>
          </cell>
          <cell r="AA77" t="str">
            <v>冲压</v>
          </cell>
          <cell r="AB77" t="str">
            <v>337*159*2</v>
          </cell>
          <cell r="AC77">
            <v>342</v>
          </cell>
          <cell r="AD77">
            <v>162</v>
          </cell>
          <cell r="AE77">
            <v>2</v>
          </cell>
          <cell r="AF77">
            <v>0.87095087999999998</v>
          </cell>
          <cell r="AG77">
            <v>0.89557289384678052</v>
          </cell>
          <cell r="AL77">
            <v>0.78</v>
          </cell>
          <cell r="AM77">
            <v>6.11</v>
          </cell>
          <cell r="AN77">
            <v>5.3215098768000004</v>
          </cell>
          <cell r="AR77">
            <v>0</v>
          </cell>
        </row>
        <row r="78">
          <cell r="D78" t="str">
            <v>SHT0013897</v>
          </cell>
          <cell r="E78" t="str">
            <v>SHT0013897</v>
          </cell>
          <cell r="F78" t="str">
            <v>靠背坐垫一体塑料包装膜</v>
          </cell>
          <cell r="G78" t="str">
            <v>——</v>
          </cell>
          <cell r="H78" t="str">
            <v>C</v>
          </cell>
          <cell r="I78" t="str">
            <v>Ea</v>
          </cell>
          <cell r="K78" t="str">
            <v>A</v>
          </cell>
          <cell r="L78" t="str">
            <v>——</v>
          </cell>
          <cell r="M78" t="str">
            <v>A</v>
          </cell>
          <cell r="N78" t="str">
            <v>N</v>
          </cell>
          <cell r="O78" t="str">
            <v>Y</v>
          </cell>
          <cell r="P78" t="str">
            <v>——</v>
          </cell>
          <cell r="Q78" t="str">
            <v>PP</v>
          </cell>
          <cell r="R78" t="str">
            <v>——</v>
          </cell>
          <cell r="S78" t="str">
            <v>——</v>
          </cell>
          <cell r="T78" t="str">
            <v>——</v>
          </cell>
          <cell r="U78" t="str">
            <v>——</v>
          </cell>
          <cell r="V78">
            <v>2.0000000000000001E-4</v>
          </cell>
          <cell r="W78" t="str">
            <v>——</v>
          </cell>
          <cell r="X78" t="str">
            <v>——</v>
          </cell>
          <cell r="Y78" t="str">
            <v>——</v>
          </cell>
          <cell r="Z78" t="str">
            <v>——</v>
          </cell>
          <cell r="AJ78" t="str">
            <v>长春外购</v>
          </cell>
          <cell r="AK78" t="str">
            <v>建昌/佳奥</v>
          </cell>
          <cell r="AL78">
            <v>2.0000000000000001E-4</v>
          </cell>
          <cell r="AQ78">
            <v>1.95</v>
          </cell>
          <cell r="AR78">
            <v>9750</v>
          </cell>
          <cell r="AS78">
            <v>1.95</v>
          </cell>
        </row>
      </sheetData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3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焊接底座"/>
      <sheetName val="副边调角器"/>
      <sheetName val="主边调角器"/>
      <sheetName val="座垫泡沫"/>
      <sheetName val="靠背泡沫总成"/>
      <sheetName val="主边调角器总成"/>
      <sheetName val="底座模块化总成高配"/>
      <sheetName val="底座模块化总成低配"/>
      <sheetName val="座框"/>
      <sheetName val="座盆"/>
      <sheetName val="SHT0001644"/>
      <sheetName val="BOM清单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P2" t="str">
            <v>M3000-S驾驶员座椅总成BOM</v>
          </cell>
        </row>
        <row r="8">
          <cell r="M8" t="str">
            <v>QAD</v>
          </cell>
          <cell r="N8" t="str">
            <v>零件号</v>
          </cell>
          <cell r="O8" t="str">
            <v>中文名称</v>
          </cell>
          <cell r="P8" t="str">
            <v>零件描述</v>
          </cell>
          <cell r="Q8" t="str">
            <v>重要度</v>
          </cell>
          <cell r="R8" t="str">
            <v>单位</v>
          </cell>
          <cell r="S8" t="str">
            <v>图示</v>
          </cell>
          <cell r="T8" t="str">
            <v>数据版本</v>
          </cell>
          <cell r="U8" t="str">
            <v>图纸号</v>
          </cell>
          <cell r="V8" t="str">
            <v>图纸版本</v>
          </cell>
          <cell r="W8" t="str">
            <v>是否申请新零件号</v>
          </cell>
          <cell r="X8" t="str">
            <v>沿用件Y/N</v>
          </cell>
          <cell r="Y8" t="str">
            <v>零件类别</v>
          </cell>
          <cell r="Z8" t="str">
            <v>材料</v>
          </cell>
          <cell r="AA8" t="str">
            <v>材料标准</v>
          </cell>
          <cell r="AB8" t="str">
            <v>轮廓尺寸
(长*宽*高)</v>
          </cell>
          <cell r="AC8" t="str">
            <v>重量
（Kg）</v>
          </cell>
          <cell r="AD8" t="str">
            <v>表面处理</v>
          </cell>
          <cell r="AE8" t="str">
            <v>工艺方式</v>
          </cell>
          <cell r="AF8" t="str">
            <v>净重尺寸</v>
          </cell>
          <cell r="AG8" t="str">
            <v>工艺规格</v>
          </cell>
          <cell r="AJ8" t="str">
            <v>工艺用量(kg)</v>
          </cell>
          <cell r="AK8" t="str">
            <v>材料利用率</v>
          </cell>
          <cell r="AL8" t="str">
            <v>焊接长度(cm)</v>
          </cell>
          <cell r="AM8" t="str">
            <v>涂装面积(㎡)</v>
          </cell>
          <cell r="AN8" t="str">
            <v>外购/自制</v>
          </cell>
          <cell r="AO8" t="str">
            <v>供应商/工序</v>
          </cell>
        </row>
        <row r="9">
          <cell r="AH9" t="str">
            <v>宽</v>
          </cell>
          <cell r="AI9" t="str">
            <v>高</v>
          </cell>
        </row>
        <row r="10">
          <cell r="M10" t="str">
            <v>SHT0013338</v>
          </cell>
          <cell r="N10" t="str">
            <v>SHT0013338</v>
          </cell>
          <cell r="O10" t="str">
            <v>主边调角器总成</v>
          </cell>
          <cell r="P10" t="str">
            <v>分总成</v>
          </cell>
          <cell r="Q10" t="str">
            <v>A</v>
          </cell>
          <cell r="R10" t="str">
            <v>个</v>
          </cell>
          <cell r="T10" t="str">
            <v>Q01</v>
          </cell>
          <cell r="U10" t="str">
            <v>SHT0013338</v>
          </cell>
          <cell r="V10" t="str">
            <v>A1</v>
          </cell>
          <cell r="W10" t="str">
            <v>N</v>
          </cell>
          <cell r="X10" t="str">
            <v>Y</v>
          </cell>
          <cell r="Y10" t="str">
            <v>焊接总成件</v>
          </cell>
          <cell r="Z10" t="str">
            <v>ASSY</v>
          </cell>
          <cell r="AA10" t="str">
            <v>——</v>
          </cell>
          <cell r="AB10" t="str">
            <v>492*128*185</v>
          </cell>
          <cell r="AC10">
            <v>1.3702000000000001</v>
          </cell>
          <cell r="AE10" t="str">
            <v>焊接</v>
          </cell>
          <cell r="AL10">
            <v>18</v>
          </cell>
          <cell r="AM10">
            <v>7.7299999999999994E-2</v>
          </cell>
          <cell r="AN10" t="str">
            <v>河北自制</v>
          </cell>
          <cell r="AO10" t="str">
            <v>焊接车间</v>
          </cell>
        </row>
        <row r="11">
          <cell r="M11" t="str">
            <v>SHT0001053</v>
          </cell>
          <cell r="N11" t="str">
            <v>H4B-6805105</v>
          </cell>
          <cell r="O11" t="str">
            <v>H4主驾驶主动侧圆盘总成</v>
          </cell>
          <cell r="P11" t="str">
            <v>分总成</v>
          </cell>
          <cell r="Q11" t="str">
            <v>A</v>
          </cell>
          <cell r="R11" t="str">
            <v>个</v>
          </cell>
          <cell r="T11" t="str">
            <v>Q01</v>
          </cell>
          <cell r="U11" t="str">
            <v>H4B-6805106</v>
          </cell>
          <cell r="V11" t="str">
            <v>A1</v>
          </cell>
          <cell r="W11" t="str">
            <v>N</v>
          </cell>
          <cell r="X11" t="str">
            <v>Y</v>
          </cell>
          <cell r="Y11" t="str">
            <v>集成件</v>
          </cell>
          <cell r="Z11" t="str">
            <v>ASSY（2534832X）</v>
          </cell>
          <cell r="AA11" t="str">
            <v>——</v>
          </cell>
          <cell r="AB11" t="str">
            <v>83*98*83</v>
          </cell>
          <cell r="AC11">
            <v>0.25</v>
          </cell>
          <cell r="AD11" t="str">
            <v>——</v>
          </cell>
          <cell r="AL11">
            <v>7</v>
          </cell>
          <cell r="AN11" t="str">
            <v>河北外购</v>
          </cell>
          <cell r="AO11" t="str">
            <v>佛吉亚</v>
          </cell>
        </row>
        <row r="12">
          <cell r="M12" t="str">
            <v>SHT0001996</v>
          </cell>
          <cell r="O12" t="str">
            <v>调角器左下连接板分总成电泳</v>
          </cell>
          <cell r="P12" t="str">
            <v>冲压件</v>
          </cell>
          <cell r="Q12" t="str">
            <v>A</v>
          </cell>
          <cell r="R12" t="str">
            <v>个</v>
          </cell>
          <cell r="T12" t="str">
            <v>Q01</v>
          </cell>
          <cell r="U12" t="str">
            <v>H4B-6805101</v>
          </cell>
          <cell r="V12" t="str">
            <v>A1</v>
          </cell>
          <cell r="W12" t="str">
            <v>N</v>
          </cell>
          <cell r="X12" t="str">
            <v>Y</v>
          </cell>
          <cell r="Y12" t="str">
            <v>电泳总成件</v>
          </cell>
          <cell r="Z12" t="str">
            <v>ASSY</v>
          </cell>
          <cell r="AA12" t="str">
            <v>Q/BQB301
Q/BQB310</v>
          </cell>
          <cell r="AB12" t="str">
            <v>140*240*133</v>
          </cell>
          <cell r="AC12">
            <v>0.35610000000000003</v>
          </cell>
          <cell r="AE12" t="str">
            <v>电泳</v>
          </cell>
          <cell r="AM12">
            <v>3.4000000000000002E-2</v>
          </cell>
          <cell r="AN12" t="str">
            <v>河北自制</v>
          </cell>
          <cell r="AO12" t="str">
            <v>电泳车间</v>
          </cell>
        </row>
        <row r="13">
          <cell r="M13" t="str">
            <v>SHT0001957</v>
          </cell>
          <cell r="O13" t="str">
            <v>调角器左下连接板分总成</v>
          </cell>
          <cell r="P13" t="str">
            <v>冲压件</v>
          </cell>
          <cell r="Q13" t="str">
            <v>A</v>
          </cell>
          <cell r="R13" t="str">
            <v>个</v>
          </cell>
          <cell r="T13" t="str">
            <v>Q01</v>
          </cell>
          <cell r="U13" t="str">
            <v>H4B-6805101</v>
          </cell>
          <cell r="V13" t="str">
            <v>A1</v>
          </cell>
          <cell r="W13" t="str">
            <v>N</v>
          </cell>
          <cell r="X13" t="str">
            <v>Y</v>
          </cell>
          <cell r="Y13" t="str">
            <v>焊接总成件</v>
          </cell>
          <cell r="Z13" t="str">
            <v>ASSY</v>
          </cell>
          <cell r="AA13" t="str">
            <v>Q/BQB301
Q/BQB310</v>
          </cell>
          <cell r="AB13" t="str">
            <v>140*240*133</v>
          </cell>
          <cell r="AC13">
            <v>0.35610000000000003</v>
          </cell>
          <cell r="AE13" t="str">
            <v>焊接</v>
          </cell>
          <cell r="AL13">
            <v>6</v>
          </cell>
          <cell r="AN13" t="str">
            <v>河北自制</v>
          </cell>
          <cell r="AO13" t="str">
            <v>焊接车间</v>
          </cell>
        </row>
        <row r="14">
          <cell r="M14" t="str">
            <v>SHT0001087</v>
          </cell>
          <cell r="N14" t="str">
            <v>H4B-6805115</v>
          </cell>
          <cell r="O14" t="str">
            <v>涡簧左固定片</v>
          </cell>
          <cell r="P14" t="str">
            <v>冲压件</v>
          </cell>
          <cell r="Q14" t="str">
            <v>B</v>
          </cell>
          <cell r="R14" t="str">
            <v>个</v>
          </cell>
          <cell r="T14" t="str">
            <v>Q01</v>
          </cell>
          <cell r="U14" t="str">
            <v>H4B-6805115</v>
          </cell>
          <cell r="V14" t="str">
            <v>A1</v>
          </cell>
          <cell r="W14" t="str">
            <v>N</v>
          </cell>
          <cell r="X14" t="str">
            <v>Y</v>
          </cell>
          <cell r="Y14" t="str">
            <v>钣金件</v>
          </cell>
          <cell r="Z14" t="str">
            <v>t=3-GBT708
Q235-GBT11253</v>
          </cell>
          <cell r="AA14" t="str">
            <v>GBT11253</v>
          </cell>
          <cell r="AB14" t="str">
            <v>24*33*17</v>
          </cell>
          <cell r="AC14">
            <v>1.43E-2</v>
          </cell>
          <cell r="AE14" t="str">
            <v>冲压</v>
          </cell>
          <cell r="AG14">
            <v>54</v>
          </cell>
          <cell r="AH14">
            <v>34</v>
          </cell>
          <cell r="AI14">
            <v>3</v>
          </cell>
          <cell r="AJ14">
            <v>4.3292879999999999E-2</v>
          </cell>
          <cell r="AK14">
            <v>0.330308355554077</v>
          </cell>
          <cell r="AN14" t="str">
            <v>河北外购</v>
          </cell>
          <cell r="AO14" t="str">
            <v>万昌五金</v>
          </cell>
        </row>
        <row r="15">
          <cell r="M15" t="str">
            <v>SHT0001082</v>
          </cell>
          <cell r="N15" t="str">
            <v>H4B-6805110</v>
          </cell>
          <cell r="O15" t="str">
            <v>塑料件固定片</v>
          </cell>
          <cell r="P15" t="str">
            <v>冲压件</v>
          </cell>
          <cell r="Q15" t="str">
            <v>B</v>
          </cell>
          <cell r="R15" t="str">
            <v>个</v>
          </cell>
          <cell r="T15" t="str">
            <v>Q01</v>
          </cell>
          <cell r="U15" t="str">
            <v>H4B-6805110</v>
          </cell>
          <cell r="V15" t="str">
            <v>A1</v>
          </cell>
          <cell r="W15" t="str">
            <v>N</v>
          </cell>
          <cell r="X15" t="str">
            <v>Y</v>
          </cell>
          <cell r="Y15" t="str">
            <v>钣金件</v>
          </cell>
          <cell r="Z15" t="str">
            <v>t=2-GBT708
Q235-GBT11253</v>
          </cell>
          <cell r="AA15" t="str">
            <v>GBT11253</v>
          </cell>
          <cell r="AB15" t="str">
            <v>22*12*13</v>
          </cell>
          <cell r="AC15">
            <v>9.1000000000000004E-3</v>
          </cell>
          <cell r="AE15" t="str">
            <v>冲压</v>
          </cell>
          <cell r="AG15">
            <v>31</v>
          </cell>
          <cell r="AH15">
            <v>28</v>
          </cell>
          <cell r="AI15">
            <v>2</v>
          </cell>
          <cell r="AJ15">
            <v>1.3644959999999999E-2</v>
          </cell>
          <cell r="AK15">
            <v>0.66691291143396503</v>
          </cell>
          <cell r="AN15" t="str">
            <v>河北外购</v>
          </cell>
          <cell r="AO15" t="str">
            <v>黄骅再兴</v>
          </cell>
        </row>
        <row r="16">
          <cell r="M16" t="str">
            <v>SHT0001945</v>
          </cell>
          <cell r="N16" t="str">
            <v>SQX3000-6805101</v>
          </cell>
          <cell r="O16" t="str">
            <v>调角器左下连接板</v>
          </cell>
          <cell r="P16" t="str">
            <v>冲压件</v>
          </cell>
          <cell r="Q16" t="str">
            <v>A</v>
          </cell>
          <cell r="R16" t="str">
            <v>个</v>
          </cell>
          <cell r="T16" t="str">
            <v>Q01</v>
          </cell>
          <cell r="U16" t="str">
            <v>H4B-6805101</v>
          </cell>
          <cell r="V16" t="str">
            <v>A1</v>
          </cell>
          <cell r="W16" t="str">
            <v>N</v>
          </cell>
          <cell r="X16" t="str">
            <v>Y</v>
          </cell>
          <cell r="Y16" t="str">
            <v>钣金件</v>
          </cell>
          <cell r="Z16" t="str">
            <v>t=3-Q/BQB301
SPFH590-Q/BQB310</v>
          </cell>
          <cell r="AA16" t="str">
            <v>Q/BQB301
Q/BQB310</v>
          </cell>
          <cell r="AB16" t="str">
            <v>140*240*133</v>
          </cell>
          <cell r="AC16">
            <v>0.3327</v>
          </cell>
          <cell r="AE16" t="str">
            <v>冲压</v>
          </cell>
          <cell r="AG16">
            <v>150</v>
          </cell>
          <cell r="AH16">
            <v>140</v>
          </cell>
          <cell r="AI16">
            <v>3</v>
          </cell>
          <cell r="AJ16">
            <v>0.49518000000000001</v>
          </cell>
          <cell r="AK16">
            <v>0.67187689325093902</v>
          </cell>
          <cell r="AN16" t="str">
            <v>河北外购</v>
          </cell>
          <cell r="AO16" t="str">
            <v>黄骅成卓</v>
          </cell>
        </row>
        <row r="17">
          <cell r="M17" t="str">
            <v>SHT0002293</v>
          </cell>
          <cell r="O17" t="str">
            <v>调角器左上连接板分总成电泳</v>
          </cell>
          <cell r="P17" t="str">
            <v>分总成</v>
          </cell>
          <cell r="Q17" t="str">
            <v>A</v>
          </cell>
          <cell r="R17" t="str">
            <v>个</v>
          </cell>
          <cell r="T17" t="str">
            <v>Q01</v>
          </cell>
          <cell r="U17" t="str">
            <v>SQXM3000-6805531</v>
          </cell>
          <cell r="V17" t="str">
            <v>A1</v>
          </cell>
          <cell r="W17" t="str">
            <v>N</v>
          </cell>
          <cell r="X17" t="str">
            <v>Y</v>
          </cell>
          <cell r="Y17" t="str">
            <v>电泳总成件</v>
          </cell>
          <cell r="Z17" t="str">
            <v>ASSY</v>
          </cell>
          <cell r="AA17" t="str">
            <v>——</v>
          </cell>
          <cell r="AB17" t="str">
            <v>——</v>
          </cell>
          <cell r="AC17">
            <v>0.46489999999999998</v>
          </cell>
          <cell r="AD17" t="str">
            <v>电泳</v>
          </cell>
          <cell r="AE17" t="str">
            <v>电泳</v>
          </cell>
          <cell r="AM17">
            <v>4.3299999999999998E-2</v>
          </cell>
          <cell r="AN17" t="str">
            <v>河北自制</v>
          </cell>
          <cell r="AO17" t="str">
            <v>电泳车间</v>
          </cell>
        </row>
        <row r="18">
          <cell r="M18" t="str">
            <v>SHT0002294</v>
          </cell>
          <cell r="O18" t="str">
            <v>调角器左上连接板分总成</v>
          </cell>
          <cell r="P18" t="str">
            <v>分总成</v>
          </cell>
          <cell r="Q18" t="str">
            <v>A</v>
          </cell>
          <cell r="R18" t="str">
            <v>个</v>
          </cell>
          <cell r="T18" t="str">
            <v>Q01</v>
          </cell>
          <cell r="U18" t="str">
            <v>SQXM3000-6805531</v>
          </cell>
          <cell r="V18" t="str">
            <v>A1</v>
          </cell>
          <cell r="W18" t="str">
            <v>N</v>
          </cell>
          <cell r="X18" t="str">
            <v>Y</v>
          </cell>
          <cell r="Y18" t="str">
            <v>焊接总成件</v>
          </cell>
          <cell r="Z18" t="str">
            <v>ASSY</v>
          </cell>
          <cell r="AA18" t="str">
            <v>——</v>
          </cell>
          <cell r="AB18" t="str">
            <v>——</v>
          </cell>
          <cell r="AC18">
            <v>0.46489999999999998</v>
          </cell>
          <cell r="AE18" t="str">
            <v>焊接</v>
          </cell>
          <cell r="AL18">
            <v>5</v>
          </cell>
          <cell r="AN18" t="str">
            <v>河北自制</v>
          </cell>
          <cell r="AO18" t="str">
            <v>焊接车间</v>
          </cell>
        </row>
        <row r="19">
          <cell r="M19" t="str">
            <v>SHT0001798</v>
          </cell>
          <cell r="N19" t="str">
            <v>SQXM3000-6805531</v>
          </cell>
          <cell r="O19" t="str">
            <v>调角器左上连接板</v>
          </cell>
          <cell r="P19" t="str">
            <v>冲压件</v>
          </cell>
          <cell r="Q19" t="str">
            <v>A</v>
          </cell>
          <cell r="R19" t="str">
            <v>个</v>
          </cell>
          <cell r="T19" t="str">
            <v>Q01</v>
          </cell>
          <cell r="U19" t="str">
            <v>H4B-6805103</v>
          </cell>
          <cell r="V19" t="str">
            <v>A1</v>
          </cell>
          <cell r="W19" t="str">
            <v>N</v>
          </cell>
          <cell r="X19" t="str">
            <v>Y</v>
          </cell>
          <cell r="Y19" t="str">
            <v>钣金件</v>
          </cell>
          <cell r="Z19" t="str">
            <v>t=3-Q/BQB301
SPFH590-Q/BQB310</v>
          </cell>
          <cell r="AA19" t="str">
            <v>Q/BQB301
Q/BQB310</v>
          </cell>
          <cell r="AB19" t="str">
            <v>95*8*132</v>
          </cell>
          <cell r="AC19">
            <v>0.41449999999999998</v>
          </cell>
          <cell r="AE19" t="str">
            <v>冲压</v>
          </cell>
          <cell r="AF19" t="str">
            <v>204*116</v>
          </cell>
          <cell r="AG19">
            <v>214</v>
          </cell>
          <cell r="AH19">
            <v>121</v>
          </cell>
          <cell r="AI19">
            <v>3</v>
          </cell>
          <cell r="AJ19">
            <v>0.61058051999999996</v>
          </cell>
          <cell r="AK19">
            <v>0.67886214253936605</v>
          </cell>
          <cell r="AN19" t="str">
            <v>河北外购</v>
          </cell>
          <cell r="AO19" t="str">
            <v>黄骅润晨</v>
          </cell>
        </row>
        <row r="20">
          <cell r="M20" t="str">
            <v>SHT0001007</v>
          </cell>
          <cell r="N20" t="str">
            <v>H4A-6805104</v>
          </cell>
          <cell r="O20" t="str">
            <v>角度限位片</v>
          </cell>
          <cell r="P20" t="str">
            <v>冲压件</v>
          </cell>
          <cell r="Q20" t="str">
            <v>C</v>
          </cell>
          <cell r="R20" t="str">
            <v>个</v>
          </cell>
          <cell r="T20" t="str">
            <v>Q01</v>
          </cell>
          <cell r="U20" t="str">
            <v>H4A-6805104</v>
          </cell>
          <cell r="V20" t="str">
            <v>A1</v>
          </cell>
          <cell r="W20" t="str">
            <v>N</v>
          </cell>
          <cell r="X20" t="str">
            <v>Y</v>
          </cell>
          <cell r="Y20" t="str">
            <v>钣金件</v>
          </cell>
          <cell r="Z20" t="str">
            <v>t=3-Q/BQB301
SAPH440-Q/BQB310</v>
          </cell>
          <cell r="AA20" t="str">
            <v>Q/BQB301
Q/BQB310</v>
          </cell>
          <cell r="AB20" t="str">
            <v>18*20*15</v>
          </cell>
          <cell r="AC20">
            <v>2.7400000000000001E-2</v>
          </cell>
          <cell r="AE20" t="str">
            <v>冲压</v>
          </cell>
          <cell r="AG20">
            <v>64</v>
          </cell>
          <cell r="AH20">
            <v>29</v>
          </cell>
          <cell r="AI20">
            <v>3</v>
          </cell>
          <cell r="AJ20">
            <v>4.3764480000000001E-2</v>
          </cell>
          <cell r="AK20">
            <v>0.62607850019010802</v>
          </cell>
          <cell r="AN20" t="str">
            <v>河北外购</v>
          </cell>
          <cell r="AO20" t="str">
            <v>黄骅成卓</v>
          </cell>
        </row>
        <row r="21">
          <cell r="M21" t="str">
            <v>SCS0004794</v>
          </cell>
          <cell r="N21" t="str">
            <v>B406805215</v>
          </cell>
          <cell r="O21" t="str">
            <v>涡簧固定座</v>
          </cell>
          <cell r="P21" t="str">
            <v>冲压件</v>
          </cell>
          <cell r="Q21" t="str">
            <v>B</v>
          </cell>
          <cell r="R21" t="str">
            <v>个</v>
          </cell>
          <cell r="T21" t="str">
            <v>Q01</v>
          </cell>
          <cell r="U21" t="str">
            <v>B406805215</v>
          </cell>
          <cell r="V21" t="str">
            <v>A1</v>
          </cell>
          <cell r="W21" t="str">
            <v>N</v>
          </cell>
          <cell r="X21" t="str">
            <v>Y</v>
          </cell>
          <cell r="Y21" t="str">
            <v>钣金件</v>
          </cell>
          <cell r="Z21" t="str">
            <v>t=3-GBT708
Q235-GBT11253</v>
          </cell>
          <cell r="AA21" t="str">
            <v>GBT11253</v>
          </cell>
          <cell r="AB21" t="str">
            <v>50*18*30</v>
          </cell>
          <cell r="AC21">
            <v>2.3E-2</v>
          </cell>
          <cell r="AE21" t="str">
            <v>冲压</v>
          </cell>
          <cell r="AG21">
            <v>62.5</v>
          </cell>
          <cell r="AH21">
            <v>37</v>
          </cell>
          <cell r="AI21">
            <v>3</v>
          </cell>
          <cell r="AJ21">
            <v>5.4528750000000001E-2</v>
          </cell>
          <cell r="AK21">
            <v>0.42179584164317002</v>
          </cell>
          <cell r="AN21" t="str">
            <v>河北外购</v>
          </cell>
          <cell r="AO21" t="str">
            <v>黄骅天丰</v>
          </cell>
        </row>
        <row r="22">
          <cell r="M22" t="str">
            <v>SHT0001005</v>
          </cell>
          <cell r="N22" t="str">
            <v>H4B-6805108</v>
          </cell>
          <cell r="O22" t="str">
            <v>涡簧</v>
          </cell>
          <cell r="P22" t="str">
            <v>弹簧钢</v>
          </cell>
          <cell r="Q22" t="str">
            <v>A</v>
          </cell>
          <cell r="R22" t="str">
            <v>个</v>
          </cell>
          <cell r="T22" t="str">
            <v>Q01</v>
          </cell>
          <cell r="U22" t="str">
            <v>H4B-6805108</v>
          </cell>
          <cell r="V22" t="str">
            <v>A1</v>
          </cell>
          <cell r="W22" t="str">
            <v>N</v>
          </cell>
          <cell r="X22" t="str">
            <v>Y</v>
          </cell>
          <cell r="Y22" t="str">
            <v>板簧</v>
          </cell>
          <cell r="Z22" t="str">
            <v>t=2-GB/T342
65Mn-GB/T4357</v>
          </cell>
          <cell r="AA22" t="str">
            <v>GB/T4357</v>
          </cell>
          <cell r="AB22" t="str">
            <v>96*7*80</v>
          </cell>
          <cell r="AC22">
            <v>0.25</v>
          </cell>
          <cell r="AJ22">
            <v>0.25</v>
          </cell>
          <cell r="AN22" t="str">
            <v>河北外购</v>
          </cell>
          <cell r="AO22" t="str">
            <v>江苏万金</v>
          </cell>
        </row>
        <row r="23">
          <cell r="M23" t="str">
            <v>SHT0002660</v>
          </cell>
          <cell r="O23" t="str">
            <v>主驾调角器解锁把手电泳</v>
          </cell>
          <cell r="P23" t="str">
            <v>冲压件</v>
          </cell>
          <cell r="Q23" t="str">
            <v>B</v>
          </cell>
          <cell r="R23" t="str">
            <v>个</v>
          </cell>
          <cell r="T23" t="str">
            <v>Q01</v>
          </cell>
          <cell r="V23" t="str">
            <v>A1</v>
          </cell>
          <cell r="W23" t="str">
            <v>N</v>
          </cell>
          <cell r="X23" t="str">
            <v>Y</v>
          </cell>
          <cell r="Y23" t="str">
            <v>电泳总成件</v>
          </cell>
          <cell r="Z23" t="str">
            <v>ASSY</v>
          </cell>
          <cell r="AA23" t="str">
            <v>Q/BQB301
Q/BQB310</v>
          </cell>
          <cell r="AB23" t="str">
            <v>70*20*36</v>
          </cell>
          <cell r="AC23">
            <v>4.9200000000000001E-2</v>
          </cell>
          <cell r="AD23" t="str">
            <v>电泳</v>
          </cell>
          <cell r="AE23" t="str">
            <v>电泳</v>
          </cell>
          <cell r="AN23" t="str">
            <v>河北自制</v>
          </cell>
          <cell r="AO23" t="str">
            <v>电泳车间</v>
          </cell>
        </row>
        <row r="24">
          <cell r="M24" t="str">
            <v>SHT0011978</v>
          </cell>
          <cell r="N24" t="str">
            <v>SHT0011978</v>
          </cell>
          <cell r="O24" t="str">
            <v>主驾调角器解锁把手</v>
          </cell>
          <cell r="P24" t="str">
            <v>冲压件</v>
          </cell>
          <cell r="Q24" t="str">
            <v>B</v>
          </cell>
          <cell r="R24" t="str">
            <v>个</v>
          </cell>
          <cell r="T24" t="str">
            <v>Q01</v>
          </cell>
          <cell r="V24" t="str">
            <v>A1</v>
          </cell>
          <cell r="W24" t="str">
            <v>N</v>
          </cell>
          <cell r="X24" t="str">
            <v>Y</v>
          </cell>
          <cell r="Y24" t="str">
            <v>钣金件</v>
          </cell>
          <cell r="Z24" t="str">
            <v>t=2.5-GBT708
SPFH590-GBT11253</v>
          </cell>
          <cell r="AA24" t="str">
            <v>Q/BQB301
Q/BQB310</v>
          </cell>
          <cell r="AB24" t="str">
            <v>70*20*36</v>
          </cell>
          <cell r="AC24">
            <v>4.9200000000000001E-2</v>
          </cell>
          <cell r="AE24" t="str">
            <v>冲压</v>
          </cell>
          <cell r="AG24">
            <v>72</v>
          </cell>
          <cell r="AH24">
            <v>45</v>
          </cell>
          <cell r="AI24">
            <v>2.5</v>
          </cell>
          <cell r="AJ24">
            <v>6.3666E-2</v>
          </cell>
          <cell r="AK24">
            <v>0.77278296107812605</v>
          </cell>
          <cell r="AN24" t="str">
            <v>河北外购</v>
          </cell>
          <cell r="AO24" t="str">
            <v>万昌五金</v>
          </cell>
        </row>
      </sheetData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Relationship Id="rId4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4.xml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8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9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0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1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5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comments" Target="../comments6.xml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13.bin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I12" sqref="I12"/>
    </sheetView>
  </sheetViews>
  <sheetFormatPr defaultColWidth="9" defaultRowHeight="13.5"/>
  <sheetData/>
  <phoneticPr fontId="138" type="noConversion"/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FF0000"/>
  </sheetPr>
  <dimension ref="A1:H10"/>
  <sheetViews>
    <sheetView view="pageBreakPreview" zoomScaleNormal="70" workbookViewId="0">
      <selection activeCell="I12" sqref="I12"/>
    </sheetView>
  </sheetViews>
  <sheetFormatPr defaultColWidth="9" defaultRowHeight="13.5"/>
  <cols>
    <col min="1" max="1" width="9.5" customWidth="1"/>
    <col min="2" max="2" width="16.5" customWidth="1"/>
    <col min="3" max="3" width="19.75" style="920" customWidth="1"/>
    <col min="4" max="4" width="23.625" customWidth="1"/>
    <col min="5" max="5" width="25.625" customWidth="1"/>
    <col min="6" max="6" width="12.125" style="920" customWidth="1"/>
  </cols>
  <sheetData>
    <row r="1" spans="1:8" ht="35.1" customHeight="1">
      <c r="A1" s="949" t="s">
        <v>0</v>
      </c>
      <c r="B1" s="949"/>
      <c r="C1" s="949"/>
      <c r="D1" s="949"/>
      <c r="E1" s="949"/>
      <c r="F1" s="949"/>
      <c r="G1" s="922"/>
      <c r="H1" s="922"/>
    </row>
    <row r="2" spans="1:8" ht="34.5" customHeight="1">
      <c r="A2" s="921" t="s">
        <v>1</v>
      </c>
      <c r="B2" s="949"/>
      <c r="C2" s="949"/>
      <c r="D2" s="949"/>
      <c r="E2" s="921" t="s">
        <v>2</v>
      </c>
      <c r="F2" s="923"/>
      <c r="G2" s="922"/>
      <c r="H2" s="922"/>
    </row>
    <row r="3" spans="1:8" ht="34.5" customHeight="1">
      <c r="A3" s="921" t="s">
        <v>3</v>
      </c>
      <c r="B3" s="949"/>
      <c r="C3" s="949"/>
      <c r="D3" s="949"/>
      <c r="E3" s="921" t="s">
        <v>4</v>
      </c>
      <c r="F3" s="923"/>
      <c r="G3" s="922"/>
      <c r="H3" s="922"/>
    </row>
    <row r="4" spans="1:8" ht="35.1" customHeight="1">
      <c r="A4" s="949" t="s">
        <v>5</v>
      </c>
      <c r="B4" s="949"/>
      <c r="C4" s="949"/>
      <c r="D4" s="949"/>
      <c r="E4" s="949"/>
      <c r="F4" s="949"/>
      <c r="G4" s="922"/>
      <c r="H4" s="922"/>
    </row>
    <row r="5" spans="1:8" ht="20.100000000000001" customHeight="1">
      <c r="A5" s="924" t="s">
        <v>6</v>
      </c>
      <c r="B5" s="924" t="s">
        <v>7</v>
      </c>
      <c r="C5" s="924" t="s">
        <v>8</v>
      </c>
      <c r="D5" s="924" t="s">
        <v>9</v>
      </c>
      <c r="E5" s="924" t="s">
        <v>10</v>
      </c>
      <c r="F5" s="924" t="s">
        <v>11</v>
      </c>
    </row>
    <row r="6" spans="1:8" ht="30" customHeight="1">
      <c r="A6" s="924">
        <v>1</v>
      </c>
      <c r="B6" s="924" t="s">
        <v>12</v>
      </c>
      <c r="C6" s="925" t="s">
        <v>13</v>
      </c>
      <c r="D6" s="924" t="s">
        <v>14</v>
      </c>
      <c r="E6" s="948" t="s">
        <v>12</v>
      </c>
      <c r="F6" s="926" t="s">
        <v>15</v>
      </c>
    </row>
    <row r="7" spans="1:8" ht="30" customHeight="1">
      <c r="A7" s="924">
        <v>2</v>
      </c>
      <c r="B7" s="924" t="s">
        <v>12</v>
      </c>
      <c r="C7" s="925" t="s">
        <v>16</v>
      </c>
      <c r="D7" s="924" t="s">
        <v>17</v>
      </c>
      <c r="E7" s="948"/>
      <c r="F7" s="926" t="s">
        <v>18</v>
      </c>
    </row>
    <row r="8" spans="1:8" ht="30" customHeight="1">
      <c r="A8" s="924">
        <v>3</v>
      </c>
      <c r="B8" s="924" t="s">
        <v>12</v>
      </c>
      <c r="C8" s="925" t="s">
        <v>19</v>
      </c>
      <c r="D8" s="924" t="s">
        <v>20</v>
      </c>
      <c r="E8" s="948"/>
      <c r="F8" s="926" t="s">
        <v>21</v>
      </c>
    </row>
    <row r="9" spans="1:8" ht="30" customHeight="1">
      <c r="A9" s="924">
        <v>3</v>
      </c>
      <c r="B9" s="924" t="s">
        <v>22</v>
      </c>
      <c r="C9" s="925" t="s">
        <v>23</v>
      </c>
      <c r="D9" s="924" t="s">
        <v>24</v>
      </c>
      <c r="E9" s="948" t="s">
        <v>22</v>
      </c>
      <c r="F9" s="926" t="s">
        <v>15</v>
      </c>
    </row>
    <row r="10" spans="1:8" ht="26.25" customHeight="1">
      <c r="A10" s="924">
        <v>4</v>
      </c>
      <c r="B10" s="924" t="s">
        <v>22</v>
      </c>
      <c r="C10" s="925" t="s">
        <v>25</v>
      </c>
      <c r="D10" s="924" t="s">
        <v>26</v>
      </c>
      <c r="E10" s="948"/>
      <c r="F10" s="925" t="s">
        <v>21</v>
      </c>
    </row>
  </sheetData>
  <mergeCells count="6">
    <mergeCell ref="E9:E10"/>
    <mergeCell ref="A1:F1"/>
    <mergeCell ref="B2:D2"/>
    <mergeCell ref="B3:D3"/>
    <mergeCell ref="A4:F4"/>
    <mergeCell ref="E6:E8"/>
  </mergeCells>
  <phoneticPr fontId="138" type="noConversion"/>
  <pageMargins left="0.70866141732283505" right="0.70866141732283505" top="0" bottom="0.74803149606299202" header="0.31496062992126" footer="0.31496062992126"/>
  <pageSetup paperSize="9" scale="70" orientation="landscape" verticalDpi="1200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C000"/>
  </sheetPr>
  <dimension ref="A1:AB71"/>
  <sheetViews>
    <sheetView view="pageBreakPreview" zoomScale="70" zoomScaleNormal="100" workbookViewId="0">
      <selection activeCell="I12" sqref="I12:M12"/>
    </sheetView>
  </sheetViews>
  <sheetFormatPr defaultColWidth="4.625" defaultRowHeight="17.25"/>
  <cols>
    <col min="1" max="1" width="3.75" style="916" customWidth="1"/>
    <col min="2" max="2" width="10.875" style="916" customWidth="1"/>
    <col min="3" max="3" width="19.375" style="916" customWidth="1"/>
    <col min="4" max="4" width="22.25" style="916" customWidth="1"/>
    <col min="5" max="5" width="23.25" style="916" customWidth="1"/>
    <col min="6" max="6" width="23.5" style="916" customWidth="1"/>
    <col min="7" max="7" width="12.875" style="916" customWidth="1"/>
    <col min="8" max="8" width="4.625" style="916" customWidth="1"/>
    <col min="9" max="9" width="6.375" style="916" customWidth="1"/>
    <col min="10" max="10" width="0.125" style="916" customWidth="1"/>
    <col min="11" max="11" width="25.625" style="916" customWidth="1"/>
    <col min="12" max="12" width="10.875" style="916" customWidth="1"/>
    <col min="13" max="13" width="5.75" style="916" customWidth="1"/>
    <col min="14" max="14" width="6.375" style="916" customWidth="1"/>
    <col min="15" max="15" width="5" style="916" customWidth="1"/>
    <col min="16" max="16" width="5.875" style="916" customWidth="1"/>
    <col min="17" max="17" width="7.875" style="916" customWidth="1"/>
    <col min="18" max="18" width="6.125" style="916" customWidth="1"/>
    <col min="19" max="19" width="13.125" style="916" customWidth="1"/>
    <col min="20" max="20" width="15.625" style="916" customWidth="1"/>
    <col min="21" max="21" width="4.625" style="916" customWidth="1"/>
    <col min="22" max="22" width="8" style="916" customWidth="1"/>
    <col min="23" max="23" width="11.5" style="916" customWidth="1"/>
    <col min="24" max="24" width="9.5" style="916" customWidth="1"/>
    <col min="25" max="25" width="13.125" style="916" customWidth="1"/>
    <col min="26" max="26" width="10" style="916" customWidth="1"/>
    <col min="27" max="27" width="11.25" style="916" customWidth="1"/>
    <col min="28" max="248" width="9" style="916" customWidth="1"/>
    <col min="249" max="249" width="3.125" style="916" customWidth="1"/>
    <col min="250" max="250" width="7.625" style="916" customWidth="1"/>
    <col min="251" max="251" width="4.125" style="916" customWidth="1"/>
    <col min="252" max="252" width="17" style="916" customWidth="1"/>
    <col min="253" max="253" width="3.625" style="916" customWidth="1"/>
    <col min="254" max="254" width="9.125" style="916" customWidth="1"/>
    <col min="255" max="255" width="3.625" style="916" customWidth="1"/>
    <col min="256" max="16384" width="4.625" style="916"/>
  </cols>
  <sheetData>
    <row r="1" spans="1:28" s="873" customFormat="1" ht="30.75" customHeight="1">
      <c r="A1" s="950"/>
      <c r="B1" s="950"/>
      <c r="C1" s="951"/>
      <c r="D1" s="951"/>
      <c r="E1" s="951"/>
      <c r="F1" s="951"/>
      <c r="G1" s="951"/>
      <c r="H1" s="951"/>
      <c r="I1" s="951"/>
      <c r="J1" s="951"/>
      <c r="K1" s="951"/>
      <c r="L1" s="951"/>
      <c r="M1" s="951"/>
      <c r="N1" s="951"/>
      <c r="O1" s="951"/>
      <c r="P1" s="951"/>
      <c r="Q1" s="951"/>
      <c r="R1" s="951"/>
      <c r="S1" s="899"/>
      <c r="T1" s="899"/>
      <c r="U1" s="899"/>
      <c r="V1" s="899"/>
      <c r="W1" s="969" t="s">
        <v>27</v>
      </c>
      <c r="X1" s="969"/>
      <c r="Y1" s="969"/>
      <c r="Z1" s="969"/>
      <c r="AA1" s="969"/>
      <c r="AB1" s="905"/>
    </row>
    <row r="2" spans="1:28" s="873" customFormat="1" ht="34.5" customHeight="1">
      <c r="A2" s="875" t="s">
        <v>28</v>
      </c>
      <c r="B2" s="875"/>
      <c r="C2" s="877"/>
      <c r="D2" s="877"/>
      <c r="E2" s="877"/>
      <c r="F2" s="952" t="s">
        <v>29</v>
      </c>
      <c r="G2" s="952"/>
      <c r="H2" s="952"/>
      <c r="I2" s="952"/>
      <c r="J2" s="952"/>
      <c r="K2" s="952"/>
      <c r="L2" s="952"/>
      <c r="M2" s="952"/>
      <c r="N2" s="952"/>
      <c r="O2" s="952"/>
      <c r="P2" s="952"/>
      <c r="Q2" s="952"/>
      <c r="R2" s="952"/>
      <c r="S2" s="900"/>
      <c r="T2" s="900"/>
      <c r="U2" s="900"/>
      <c r="V2" s="900"/>
      <c r="W2" s="969"/>
      <c r="X2" s="969"/>
      <c r="Y2" s="969"/>
      <c r="Z2" s="969"/>
      <c r="AA2" s="969"/>
    </row>
    <row r="3" spans="1:28" s="915" customFormat="1" ht="28.5" customHeight="1">
      <c r="A3" s="968" t="s">
        <v>30</v>
      </c>
      <c r="B3" s="968"/>
      <c r="C3" s="951" t="s">
        <v>31</v>
      </c>
      <c r="D3" s="951"/>
      <c r="E3" s="876"/>
      <c r="F3" s="953" t="s">
        <v>32</v>
      </c>
      <c r="G3" s="953"/>
      <c r="H3" s="953"/>
      <c r="I3" s="953"/>
      <c r="J3" s="953"/>
      <c r="K3" s="953"/>
      <c r="L3" s="953"/>
      <c r="M3" s="953"/>
      <c r="N3" s="953"/>
      <c r="O3" s="953"/>
      <c r="P3" s="953"/>
      <c r="Q3" s="953"/>
      <c r="R3" s="953"/>
      <c r="S3" s="953"/>
      <c r="T3" s="878"/>
      <c r="U3" s="954" t="s">
        <v>1</v>
      </c>
      <c r="V3" s="954"/>
      <c r="W3" s="901" t="s">
        <v>2</v>
      </c>
      <c r="X3" s="901" t="s">
        <v>33</v>
      </c>
      <c r="Y3" s="901" t="s">
        <v>4</v>
      </c>
      <c r="Z3" s="906" t="s">
        <v>34</v>
      </c>
      <c r="AA3" s="901" t="s">
        <v>35</v>
      </c>
      <c r="AB3" s="907"/>
    </row>
    <row r="4" spans="1:28" s="915" customFormat="1" ht="36" customHeight="1">
      <c r="A4" s="968"/>
      <c r="B4" s="968"/>
      <c r="C4" s="951"/>
      <c r="D4" s="951"/>
      <c r="E4" s="876"/>
      <c r="F4" s="955" t="s">
        <v>36</v>
      </c>
      <c r="G4" s="955"/>
      <c r="H4" s="955"/>
      <c r="I4" s="955"/>
      <c r="J4" s="955"/>
      <c r="K4" s="955"/>
      <c r="L4" s="955"/>
      <c r="M4" s="955"/>
      <c r="N4" s="955"/>
      <c r="O4" s="955"/>
      <c r="P4" s="955"/>
      <c r="Q4" s="955"/>
      <c r="R4" s="955"/>
      <c r="S4" s="956"/>
      <c r="T4" s="956"/>
      <c r="U4" s="957" t="s">
        <v>37</v>
      </c>
      <c r="V4" s="957"/>
      <c r="W4" s="902"/>
      <c r="X4" s="902"/>
      <c r="Y4" s="908"/>
      <c r="Z4" s="909" t="s">
        <v>38</v>
      </c>
      <c r="AA4" s="910" t="s">
        <v>39</v>
      </c>
      <c r="AB4" s="907"/>
    </row>
    <row r="5" spans="1:28" ht="36.75" customHeight="1">
      <c r="A5" s="958" t="s">
        <v>40</v>
      </c>
      <c r="B5" s="958"/>
      <c r="C5" s="958"/>
      <c r="D5" s="879" t="s">
        <v>41</v>
      </c>
      <c r="E5" s="959" t="s">
        <v>42</v>
      </c>
      <c r="F5" s="959"/>
      <c r="G5" s="959"/>
      <c r="H5" s="959"/>
      <c r="I5" s="959" t="s">
        <v>43</v>
      </c>
      <c r="J5" s="959"/>
      <c r="K5" s="959"/>
      <c r="L5" s="959"/>
      <c r="M5" s="959"/>
      <c r="N5" s="959" t="s">
        <v>44</v>
      </c>
      <c r="O5" s="959"/>
      <c r="P5" s="959"/>
      <c r="Q5" s="959"/>
      <c r="R5" s="959"/>
      <c r="S5" s="959"/>
      <c r="T5" s="959"/>
      <c r="U5" s="959" t="s">
        <v>45</v>
      </c>
      <c r="V5" s="959"/>
      <c r="W5" s="960" t="s">
        <v>46</v>
      </c>
      <c r="X5" s="960"/>
      <c r="Y5" s="960" t="s">
        <v>11</v>
      </c>
      <c r="Z5" s="960"/>
      <c r="AA5" s="960"/>
    </row>
    <row r="6" spans="1:28" ht="66" customHeight="1">
      <c r="A6" s="959"/>
      <c r="B6" s="959"/>
      <c r="C6" s="959"/>
      <c r="D6" s="879">
        <v>1</v>
      </c>
      <c r="E6" s="961" t="s">
        <v>47</v>
      </c>
      <c r="F6" s="961"/>
      <c r="G6" s="961"/>
      <c r="H6" s="961"/>
      <c r="I6" s="961" t="s">
        <v>12</v>
      </c>
      <c r="J6" s="961"/>
      <c r="K6" s="961"/>
      <c r="L6" s="961"/>
      <c r="M6" s="961"/>
      <c r="N6" s="962" t="s">
        <v>48</v>
      </c>
      <c r="O6" s="962"/>
      <c r="P6" s="962"/>
      <c r="Q6" s="962"/>
      <c r="R6" s="962"/>
      <c r="S6" s="962"/>
      <c r="T6" s="962"/>
      <c r="U6" s="961">
        <v>1</v>
      </c>
      <c r="V6" s="961"/>
      <c r="W6" s="960"/>
      <c r="X6" s="960"/>
      <c r="Y6" s="963" t="s">
        <v>49</v>
      </c>
      <c r="Z6" s="964"/>
      <c r="AA6" s="965"/>
    </row>
    <row r="7" spans="1:28" ht="72" customHeight="1">
      <c r="A7" s="959"/>
      <c r="B7" s="959"/>
      <c r="C7" s="959"/>
      <c r="D7" s="879">
        <v>2</v>
      </c>
      <c r="E7" s="961" t="s">
        <v>50</v>
      </c>
      <c r="F7" s="961"/>
      <c r="G7" s="961"/>
      <c r="H7" s="961"/>
      <c r="I7" s="961" t="s">
        <v>12</v>
      </c>
      <c r="J7" s="961"/>
      <c r="K7" s="961"/>
      <c r="L7" s="961"/>
      <c r="M7" s="961"/>
      <c r="N7" s="962" t="s">
        <v>51</v>
      </c>
      <c r="O7" s="962"/>
      <c r="P7" s="962"/>
      <c r="Q7" s="962"/>
      <c r="R7" s="962"/>
      <c r="S7" s="962"/>
      <c r="T7" s="962"/>
      <c r="U7" s="961">
        <v>1</v>
      </c>
      <c r="V7" s="961"/>
      <c r="W7" s="960"/>
      <c r="X7" s="960"/>
      <c r="Y7" s="963" t="s">
        <v>52</v>
      </c>
      <c r="Z7" s="964"/>
      <c r="AA7" s="965"/>
    </row>
    <row r="8" spans="1:28" ht="42" customHeight="1">
      <c r="A8" s="959"/>
      <c r="B8" s="959"/>
      <c r="C8" s="959"/>
      <c r="D8" s="879"/>
      <c r="E8" s="961"/>
      <c r="F8" s="961"/>
      <c r="G8" s="961"/>
      <c r="H8" s="961"/>
      <c r="I8" s="961" t="s">
        <v>53</v>
      </c>
      <c r="J8" s="961"/>
      <c r="K8" s="961"/>
      <c r="L8" s="961"/>
      <c r="M8" s="961"/>
      <c r="N8" s="962"/>
      <c r="O8" s="962"/>
      <c r="P8" s="962"/>
      <c r="Q8" s="962"/>
      <c r="R8" s="962"/>
      <c r="S8" s="962"/>
      <c r="T8" s="962"/>
      <c r="U8" s="961"/>
      <c r="V8" s="961"/>
      <c r="W8" s="960"/>
      <c r="X8" s="960"/>
      <c r="Y8" s="963"/>
      <c r="Z8" s="964"/>
      <c r="AA8" s="965"/>
    </row>
    <row r="9" spans="1:28" ht="42" customHeight="1">
      <c r="A9" s="959"/>
      <c r="B9" s="959"/>
      <c r="C9" s="959"/>
      <c r="D9" s="879"/>
      <c r="E9" s="961"/>
      <c r="F9" s="961"/>
      <c r="G9" s="961"/>
      <c r="H9" s="961"/>
      <c r="I9" s="961"/>
      <c r="J9" s="961"/>
      <c r="K9" s="961"/>
      <c r="L9" s="961"/>
      <c r="M9" s="961"/>
      <c r="N9" s="962"/>
      <c r="O9" s="962"/>
      <c r="P9" s="962"/>
      <c r="Q9" s="962"/>
      <c r="R9" s="962"/>
      <c r="S9" s="962"/>
      <c r="T9" s="962"/>
      <c r="U9" s="961"/>
      <c r="V9" s="961"/>
      <c r="W9" s="960"/>
      <c r="X9" s="960"/>
      <c r="Y9" s="963"/>
      <c r="Z9" s="964"/>
      <c r="AA9" s="965"/>
    </row>
    <row r="10" spans="1:28" ht="42" customHeight="1">
      <c r="A10" s="959"/>
      <c r="B10" s="959"/>
      <c r="C10" s="959"/>
      <c r="D10" s="879"/>
      <c r="E10" s="961"/>
      <c r="F10" s="961"/>
      <c r="G10" s="961"/>
      <c r="H10" s="961"/>
      <c r="I10" s="961"/>
      <c r="J10" s="961"/>
      <c r="K10" s="961"/>
      <c r="L10" s="961"/>
      <c r="M10" s="961"/>
      <c r="N10" s="962"/>
      <c r="O10" s="962"/>
      <c r="P10" s="962"/>
      <c r="Q10" s="962"/>
      <c r="R10" s="962"/>
      <c r="S10" s="962"/>
      <c r="T10" s="962"/>
      <c r="U10" s="961"/>
      <c r="V10" s="961"/>
      <c r="W10" s="960"/>
      <c r="X10" s="960"/>
      <c r="Y10" s="963"/>
      <c r="Z10" s="964"/>
      <c r="AA10" s="965"/>
    </row>
    <row r="11" spans="1:28" ht="42" customHeight="1">
      <c r="A11" s="959"/>
      <c r="B11" s="959"/>
      <c r="C11" s="959"/>
      <c r="D11" s="879"/>
      <c r="E11" s="961"/>
      <c r="F11" s="961"/>
      <c r="G11" s="961"/>
      <c r="H11" s="961"/>
      <c r="I11" s="961"/>
      <c r="J11" s="961"/>
      <c r="K11" s="961"/>
      <c r="L11" s="961"/>
      <c r="M11" s="961"/>
      <c r="N11" s="962"/>
      <c r="O11" s="962"/>
      <c r="P11" s="962"/>
      <c r="Q11" s="962"/>
      <c r="R11" s="962"/>
      <c r="S11" s="962"/>
      <c r="T11" s="962"/>
      <c r="U11" s="961"/>
      <c r="V11" s="961"/>
      <c r="W11" s="960"/>
      <c r="X11" s="960"/>
      <c r="Y11" s="963"/>
      <c r="Z11" s="964"/>
      <c r="AA11" s="965"/>
    </row>
    <row r="12" spans="1:28" ht="22.5" customHeight="1">
      <c r="A12" s="959"/>
      <c r="B12" s="959"/>
      <c r="C12" s="959"/>
      <c r="D12" s="879"/>
      <c r="E12" s="960"/>
      <c r="F12" s="960"/>
      <c r="G12" s="960"/>
      <c r="H12" s="960"/>
      <c r="I12" s="961"/>
      <c r="J12" s="961"/>
      <c r="K12" s="961"/>
      <c r="L12" s="961"/>
      <c r="M12" s="961"/>
      <c r="N12" s="961"/>
      <c r="O12" s="961"/>
      <c r="P12" s="961"/>
      <c r="Q12" s="961"/>
      <c r="R12" s="961"/>
      <c r="S12" s="961"/>
      <c r="T12" s="961"/>
      <c r="U12" s="961"/>
      <c r="V12" s="961"/>
      <c r="W12" s="960"/>
      <c r="X12" s="960"/>
      <c r="Y12" s="966"/>
      <c r="Z12" s="966"/>
      <c r="AA12" s="966"/>
    </row>
    <row r="13" spans="1:28" s="874" customFormat="1" ht="51.75" customHeight="1">
      <c r="A13" s="970" t="s">
        <v>54</v>
      </c>
      <c r="B13" s="960"/>
      <c r="C13" s="960"/>
      <c r="D13" s="960"/>
      <c r="E13" s="960"/>
      <c r="F13" s="960"/>
      <c r="G13" s="960"/>
      <c r="H13" s="960"/>
      <c r="I13" s="960"/>
      <c r="J13" s="960"/>
      <c r="K13" s="960"/>
      <c r="L13" s="960"/>
      <c r="M13" s="960"/>
      <c r="N13" s="960"/>
      <c r="O13" s="960"/>
      <c r="P13" s="960"/>
      <c r="Q13" s="960"/>
      <c r="R13" s="960"/>
      <c r="S13" s="960"/>
      <c r="T13" s="960"/>
      <c r="U13" s="960"/>
      <c r="V13" s="960"/>
      <c r="W13" s="960"/>
      <c r="X13" s="960"/>
      <c r="Y13" s="960"/>
      <c r="Z13" s="960"/>
      <c r="AA13" s="960"/>
    </row>
    <row r="14" spans="1:28" s="874" customFormat="1" ht="33.75" customHeight="1">
      <c r="A14" s="881" t="s">
        <v>55</v>
      </c>
      <c r="B14" s="881" t="s">
        <v>56</v>
      </c>
      <c r="C14" s="881" t="s">
        <v>57</v>
      </c>
      <c r="D14" s="881" t="s">
        <v>58</v>
      </c>
      <c r="E14" s="881" t="s">
        <v>59</v>
      </c>
      <c r="F14" s="880" t="s">
        <v>60</v>
      </c>
      <c r="G14" s="881" t="s">
        <v>61</v>
      </c>
      <c r="H14" s="881"/>
      <c r="I14" s="881"/>
      <c r="J14" s="881"/>
      <c r="K14" s="881"/>
      <c r="L14" s="881"/>
      <c r="M14" s="880"/>
      <c r="N14" s="881"/>
      <c r="O14" s="880"/>
      <c r="P14" s="881"/>
      <c r="Q14" s="881"/>
      <c r="R14" s="881"/>
      <c r="S14" s="881"/>
      <c r="T14" s="880"/>
      <c r="U14" s="881"/>
      <c r="V14" s="881"/>
      <c r="W14" s="881"/>
      <c r="X14" s="881"/>
      <c r="Y14" s="881"/>
      <c r="Z14" s="881"/>
      <c r="AA14" s="881"/>
    </row>
    <row r="15" spans="1:28" s="874" customFormat="1" ht="33.75" customHeight="1">
      <c r="A15" s="881"/>
      <c r="B15" s="881"/>
      <c r="C15" s="881"/>
      <c r="D15" s="881"/>
      <c r="E15" s="881"/>
      <c r="F15" s="882"/>
      <c r="G15" s="917"/>
      <c r="H15" s="880"/>
      <c r="I15" s="880"/>
      <c r="J15" s="880"/>
      <c r="K15" s="880"/>
      <c r="L15" s="880"/>
      <c r="M15" s="880"/>
      <c r="N15" s="880"/>
      <c r="O15" s="880"/>
      <c r="P15" s="880"/>
      <c r="Q15" s="880"/>
      <c r="R15" s="880"/>
      <c r="S15" s="880"/>
      <c r="T15" s="880"/>
      <c r="U15" s="880"/>
      <c r="V15" s="880"/>
      <c r="W15" s="880"/>
      <c r="X15" s="880"/>
      <c r="Y15" s="880"/>
      <c r="Z15" s="880"/>
      <c r="AA15" s="880"/>
    </row>
    <row r="16" spans="1:28">
      <c r="A16" s="881"/>
      <c r="B16" s="881"/>
      <c r="C16" s="881"/>
      <c r="D16" s="881"/>
      <c r="E16" s="881"/>
      <c r="F16" s="960"/>
      <c r="G16" s="917"/>
      <c r="H16" s="881"/>
      <c r="I16" s="881"/>
      <c r="J16" s="881"/>
      <c r="K16" s="881"/>
      <c r="L16" s="881"/>
      <c r="M16" s="881"/>
      <c r="N16" s="881"/>
      <c r="O16" s="881"/>
      <c r="P16" s="881"/>
      <c r="Q16" s="881"/>
      <c r="R16" s="881"/>
      <c r="S16" s="881"/>
      <c r="T16" s="881"/>
      <c r="U16" s="881"/>
      <c r="V16" s="881"/>
      <c r="W16" s="881"/>
      <c r="X16" s="881"/>
      <c r="Y16" s="881"/>
      <c r="Z16" s="881"/>
      <c r="AA16" s="881"/>
    </row>
    <row r="17" spans="1:27">
      <c r="A17" s="881"/>
      <c r="B17" s="881"/>
      <c r="C17" s="881"/>
      <c r="D17" s="881"/>
      <c r="E17" s="881"/>
      <c r="F17" s="960"/>
      <c r="G17" s="883"/>
      <c r="H17" s="881"/>
      <c r="I17" s="881"/>
      <c r="J17" s="881"/>
      <c r="K17" s="881"/>
      <c r="L17" s="881"/>
      <c r="M17" s="881"/>
      <c r="N17" s="881"/>
      <c r="O17" s="881"/>
      <c r="P17" s="881"/>
      <c r="Q17" s="881"/>
      <c r="R17" s="881"/>
      <c r="S17" s="881"/>
      <c r="T17" s="881"/>
      <c r="U17" s="881"/>
      <c r="V17" s="881"/>
      <c r="W17" s="881"/>
      <c r="X17" s="881"/>
      <c r="Y17" s="881"/>
      <c r="Z17" s="881"/>
      <c r="AA17" s="881"/>
    </row>
    <row r="18" spans="1:27">
      <c r="A18" s="881"/>
      <c r="B18" s="881"/>
      <c r="C18" s="881"/>
      <c r="D18" s="881"/>
      <c r="E18" s="881"/>
      <c r="F18" s="960"/>
      <c r="G18" s="883"/>
      <c r="H18" s="881"/>
      <c r="I18" s="881"/>
      <c r="J18" s="881"/>
      <c r="K18" s="881"/>
      <c r="L18" s="881"/>
      <c r="M18" s="881"/>
      <c r="N18" s="881"/>
      <c r="O18" s="881"/>
      <c r="P18" s="881"/>
      <c r="Q18" s="881"/>
      <c r="R18" s="881"/>
      <c r="S18" s="881"/>
      <c r="T18" s="881"/>
      <c r="U18" s="881"/>
      <c r="V18" s="881"/>
      <c r="W18" s="881"/>
      <c r="X18" s="881"/>
      <c r="Y18" s="881"/>
      <c r="Z18" s="881"/>
      <c r="AA18" s="881"/>
    </row>
    <row r="19" spans="1:27">
      <c r="A19" s="881"/>
      <c r="B19" s="881"/>
      <c r="C19" s="881"/>
      <c r="D19" s="881"/>
      <c r="E19" s="881"/>
      <c r="F19" s="960"/>
      <c r="G19" s="881"/>
      <c r="H19" s="881"/>
      <c r="I19" s="881"/>
      <c r="J19" s="881"/>
      <c r="K19" s="881"/>
      <c r="L19" s="881"/>
      <c r="M19" s="881"/>
      <c r="N19" s="881"/>
      <c r="O19" s="881"/>
      <c r="P19" s="881"/>
      <c r="Q19" s="881"/>
      <c r="R19" s="881"/>
      <c r="S19" s="881"/>
      <c r="T19" s="881"/>
      <c r="U19" s="881"/>
      <c r="V19" s="881"/>
      <c r="W19" s="881"/>
      <c r="X19" s="881"/>
      <c r="Y19" s="881"/>
      <c r="Z19" s="881"/>
      <c r="AA19" s="881"/>
    </row>
    <row r="20" spans="1:27">
      <c r="A20" s="881"/>
      <c r="B20" s="881"/>
      <c r="C20" s="881"/>
      <c r="D20" s="881"/>
      <c r="E20" s="881"/>
      <c r="F20" s="960"/>
      <c r="G20" s="881"/>
      <c r="H20" s="881"/>
      <c r="I20" s="881"/>
      <c r="J20" s="881"/>
      <c r="K20" s="881"/>
      <c r="L20" s="881"/>
      <c r="M20" s="881"/>
      <c r="N20" s="881"/>
      <c r="O20" s="881"/>
      <c r="P20" s="881"/>
      <c r="Q20" s="881"/>
      <c r="R20" s="881"/>
      <c r="S20" s="881"/>
      <c r="T20" s="881"/>
      <c r="U20" s="881"/>
      <c r="V20" s="881"/>
      <c r="W20" s="881"/>
      <c r="X20" s="881"/>
      <c r="Y20" s="881"/>
      <c r="Z20" s="881"/>
      <c r="AA20" s="881"/>
    </row>
    <row r="21" spans="1:27">
      <c r="A21" s="881"/>
      <c r="B21" s="881"/>
      <c r="C21" s="881"/>
      <c r="D21" s="881"/>
      <c r="E21" s="881"/>
      <c r="F21" s="960"/>
      <c r="G21" s="881"/>
      <c r="H21" s="881"/>
      <c r="I21" s="881"/>
      <c r="J21" s="881"/>
      <c r="K21" s="881"/>
      <c r="L21" s="881"/>
      <c r="M21" s="881"/>
      <c r="N21" s="881"/>
      <c r="O21" s="881"/>
      <c r="P21" s="881"/>
      <c r="Q21" s="881"/>
      <c r="R21" s="881"/>
      <c r="S21" s="881"/>
      <c r="T21" s="881"/>
      <c r="U21" s="881"/>
      <c r="V21" s="881"/>
      <c r="W21" s="881"/>
      <c r="X21" s="881"/>
      <c r="Y21" s="881"/>
      <c r="Z21" s="881"/>
      <c r="AA21" s="881"/>
    </row>
    <row r="22" spans="1:27">
      <c r="A22" s="881"/>
      <c r="B22" s="881"/>
      <c r="C22" s="881"/>
      <c r="D22" s="881"/>
      <c r="E22" s="881"/>
      <c r="F22" s="960"/>
      <c r="G22" s="881"/>
      <c r="H22" s="881"/>
      <c r="I22" s="881"/>
      <c r="J22" s="881"/>
      <c r="K22" s="881"/>
      <c r="L22" s="881"/>
      <c r="M22" s="881"/>
      <c r="N22" s="881"/>
      <c r="O22" s="881"/>
      <c r="P22" s="881"/>
      <c r="Q22" s="881"/>
      <c r="R22" s="881"/>
      <c r="S22" s="881"/>
      <c r="T22" s="881"/>
      <c r="U22" s="881"/>
      <c r="V22" s="881"/>
      <c r="W22" s="881"/>
      <c r="X22" s="881"/>
      <c r="Y22" s="881"/>
      <c r="Z22" s="881"/>
      <c r="AA22" s="881"/>
    </row>
    <row r="23" spans="1:27">
      <c r="A23" s="881"/>
      <c r="B23" s="881"/>
      <c r="C23" s="881"/>
      <c r="D23" s="881"/>
      <c r="E23" s="881"/>
      <c r="F23" s="960"/>
      <c r="G23" s="881"/>
      <c r="H23" s="881"/>
      <c r="I23" s="881"/>
      <c r="J23" s="881"/>
      <c r="K23" s="881"/>
      <c r="L23" s="881"/>
      <c r="M23" s="881"/>
      <c r="N23" s="881"/>
      <c r="O23" s="881"/>
      <c r="P23" s="881"/>
      <c r="Q23" s="881"/>
      <c r="R23" s="881"/>
      <c r="S23" s="881"/>
      <c r="T23" s="881"/>
      <c r="U23" s="881"/>
      <c r="V23" s="881"/>
      <c r="W23" s="881"/>
      <c r="X23" s="881"/>
      <c r="Y23" s="881"/>
      <c r="Z23" s="881"/>
      <c r="AA23" s="881"/>
    </row>
    <row r="24" spans="1:27">
      <c r="A24" s="881"/>
      <c r="B24" s="881"/>
      <c r="C24" s="881"/>
      <c r="D24" s="881"/>
      <c r="E24" s="881"/>
      <c r="F24" s="960"/>
      <c r="G24" s="881"/>
      <c r="H24" s="881"/>
      <c r="I24" s="881"/>
      <c r="J24" s="881"/>
      <c r="K24" s="881"/>
      <c r="L24" s="881"/>
      <c r="M24" s="881"/>
      <c r="N24" s="881"/>
      <c r="O24" s="881"/>
      <c r="P24" s="881"/>
      <c r="Q24" s="881"/>
      <c r="R24" s="881"/>
      <c r="S24" s="881"/>
      <c r="T24" s="881"/>
      <c r="U24" s="881"/>
      <c r="V24" s="881"/>
      <c r="W24" s="881"/>
      <c r="X24" s="881"/>
      <c r="Y24" s="881"/>
      <c r="Z24" s="881"/>
      <c r="AA24" s="881"/>
    </row>
    <row r="25" spans="1:27">
      <c r="A25" s="881"/>
      <c r="B25" s="881"/>
      <c r="C25" s="881"/>
      <c r="D25" s="881"/>
      <c r="E25" s="881"/>
      <c r="F25" s="960"/>
      <c r="G25" s="881"/>
      <c r="H25" s="881"/>
      <c r="I25" s="881"/>
      <c r="J25" s="881"/>
      <c r="K25" s="881"/>
      <c r="L25" s="881"/>
      <c r="M25" s="881"/>
      <c r="N25" s="881"/>
      <c r="O25" s="881"/>
      <c r="P25" s="881"/>
      <c r="Q25" s="881"/>
      <c r="R25" s="881"/>
      <c r="S25" s="881"/>
      <c r="T25" s="881"/>
      <c r="U25" s="881"/>
      <c r="V25" s="881"/>
      <c r="W25" s="881"/>
      <c r="X25" s="881"/>
      <c r="Y25" s="881"/>
      <c r="Z25" s="881"/>
      <c r="AA25" s="881"/>
    </row>
    <row r="26" spans="1:27">
      <c r="A26" s="881"/>
      <c r="B26" s="881"/>
      <c r="C26" s="881"/>
      <c r="D26" s="881"/>
      <c r="E26" s="881"/>
      <c r="F26" s="960"/>
      <c r="G26" s="881"/>
      <c r="H26" s="881"/>
      <c r="I26" s="881"/>
      <c r="J26" s="881"/>
      <c r="K26" s="881"/>
      <c r="L26" s="881"/>
      <c r="M26" s="881"/>
      <c r="N26" s="881"/>
      <c r="O26" s="881"/>
      <c r="P26" s="881"/>
      <c r="Q26" s="881"/>
      <c r="R26" s="881"/>
      <c r="S26" s="881"/>
      <c r="T26" s="881"/>
      <c r="U26" s="881"/>
      <c r="V26" s="881"/>
      <c r="W26" s="881"/>
      <c r="X26" s="881"/>
      <c r="Y26" s="881"/>
      <c r="Z26" s="881"/>
      <c r="AA26" s="881"/>
    </row>
    <row r="27" spans="1:27">
      <c r="A27" s="881"/>
      <c r="B27" s="881"/>
      <c r="C27" s="881"/>
      <c r="D27" s="881"/>
      <c r="E27" s="881"/>
      <c r="F27" s="881"/>
      <c r="G27" s="881"/>
      <c r="H27" s="881"/>
      <c r="I27" s="881"/>
      <c r="J27" s="881"/>
      <c r="K27" s="881"/>
      <c r="L27" s="881"/>
      <c r="M27" s="881"/>
      <c r="N27" s="881"/>
      <c r="O27" s="881"/>
      <c r="P27" s="881"/>
      <c r="Q27" s="881"/>
      <c r="R27" s="881"/>
      <c r="S27" s="881"/>
      <c r="T27" s="881"/>
      <c r="U27" s="881"/>
      <c r="V27" s="881"/>
      <c r="W27" s="881"/>
      <c r="X27" s="881"/>
      <c r="Y27" s="881"/>
      <c r="Z27" s="881"/>
      <c r="AA27" s="881"/>
    </row>
    <row r="28" spans="1:27">
      <c r="A28" s="881"/>
      <c r="B28" s="881"/>
      <c r="C28" s="881"/>
      <c r="D28" s="881"/>
      <c r="E28" s="881"/>
      <c r="F28" s="881"/>
      <c r="G28" s="881"/>
      <c r="H28" s="881"/>
      <c r="I28" s="881"/>
      <c r="J28" s="881"/>
      <c r="K28" s="881"/>
      <c r="L28" s="881"/>
      <c r="M28" s="881"/>
      <c r="N28" s="881"/>
      <c r="O28" s="881"/>
      <c r="P28" s="881"/>
      <c r="Q28" s="881"/>
      <c r="R28" s="881"/>
      <c r="S28" s="881"/>
      <c r="T28" s="881"/>
      <c r="U28" s="881"/>
      <c r="V28" s="881"/>
      <c r="W28" s="881"/>
      <c r="X28" s="881"/>
      <c r="Y28" s="881"/>
      <c r="Z28" s="881"/>
      <c r="AA28" s="881"/>
    </row>
    <row r="29" spans="1:27">
      <c r="A29" s="881"/>
      <c r="B29" s="881"/>
      <c r="C29" s="881"/>
      <c r="D29" s="881"/>
      <c r="E29" s="881"/>
      <c r="F29" s="881"/>
      <c r="G29" s="881"/>
      <c r="H29" s="881"/>
      <c r="I29" s="881"/>
      <c r="J29" s="881"/>
      <c r="K29" s="881"/>
      <c r="L29" s="881"/>
      <c r="M29" s="881"/>
      <c r="N29" s="881"/>
      <c r="O29" s="881"/>
      <c r="P29" s="881"/>
      <c r="Q29" s="881"/>
      <c r="R29" s="881"/>
      <c r="S29" s="881"/>
      <c r="T29" s="881"/>
      <c r="U29" s="881"/>
      <c r="V29" s="881"/>
      <c r="W29" s="881"/>
      <c r="X29" s="881"/>
      <c r="Y29" s="881"/>
      <c r="Z29" s="881"/>
      <c r="AA29" s="881"/>
    </row>
    <row r="30" spans="1:27">
      <c r="A30" s="881"/>
      <c r="B30" s="881"/>
      <c r="C30" s="881"/>
      <c r="D30" s="881"/>
      <c r="E30" s="881"/>
      <c r="F30" s="960"/>
      <c r="G30" s="881"/>
      <c r="H30" s="881"/>
      <c r="I30" s="881"/>
      <c r="J30" s="881"/>
      <c r="K30" s="881"/>
      <c r="L30" s="881"/>
      <c r="M30" s="881"/>
      <c r="N30" s="881"/>
      <c r="O30" s="881"/>
      <c r="P30" s="881"/>
      <c r="Q30" s="881"/>
      <c r="R30" s="881"/>
      <c r="S30" s="881"/>
      <c r="T30" s="881"/>
      <c r="U30" s="881"/>
      <c r="V30" s="881"/>
      <c r="W30" s="881"/>
      <c r="X30" s="881"/>
      <c r="Y30" s="881"/>
      <c r="Z30" s="881"/>
      <c r="AA30" s="881"/>
    </row>
    <row r="31" spans="1:27">
      <c r="A31" s="881"/>
      <c r="B31" s="881"/>
      <c r="C31" s="881"/>
      <c r="D31" s="881"/>
      <c r="E31" s="881"/>
      <c r="F31" s="960"/>
      <c r="G31" s="881"/>
      <c r="H31" s="881"/>
      <c r="I31" s="881"/>
      <c r="J31" s="881"/>
      <c r="K31" s="881"/>
      <c r="L31" s="881"/>
      <c r="M31" s="881"/>
      <c r="N31" s="881"/>
      <c r="O31" s="881"/>
      <c r="P31" s="881"/>
      <c r="Q31" s="881"/>
      <c r="R31" s="881"/>
      <c r="S31" s="881"/>
      <c r="T31" s="881"/>
      <c r="U31" s="881"/>
      <c r="V31" s="881"/>
      <c r="W31" s="881"/>
      <c r="X31" s="881"/>
      <c r="Y31" s="881"/>
      <c r="Z31" s="881"/>
      <c r="AA31" s="881"/>
    </row>
    <row r="32" spans="1:27">
      <c r="A32" s="881"/>
      <c r="B32" s="881"/>
      <c r="C32" s="881"/>
      <c r="D32" s="881"/>
      <c r="E32" s="881"/>
      <c r="F32" s="881"/>
      <c r="G32" s="881"/>
      <c r="H32" s="881"/>
      <c r="I32" s="881"/>
      <c r="J32" s="881"/>
      <c r="K32" s="881"/>
      <c r="L32" s="881"/>
      <c r="M32" s="881"/>
      <c r="N32" s="881"/>
      <c r="O32" s="881"/>
      <c r="P32" s="881"/>
      <c r="Q32" s="881"/>
      <c r="R32" s="881"/>
      <c r="S32" s="881"/>
      <c r="T32" s="881"/>
      <c r="U32" s="881"/>
      <c r="V32" s="881"/>
      <c r="W32" s="881"/>
      <c r="X32" s="881"/>
      <c r="Y32" s="881"/>
      <c r="Z32" s="881"/>
      <c r="AA32" s="881"/>
    </row>
    <row r="33" spans="1:27">
      <c r="A33" s="881"/>
      <c r="B33" s="881"/>
      <c r="C33" s="881"/>
      <c r="D33" s="881"/>
      <c r="E33" s="881"/>
      <c r="F33" s="881"/>
      <c r="G33" s="881"/>
      <c r="H33" s="881"/>
      <c r="I33" s="881"/>
      <c r="J33" s="881"/>
      <c r="K33" s="881"/>
      <c r="L33" s="881"/>
      <c r="M33" s="881"/>
      <c r="N33" s="881"/>
      <c r="O33" s="881"/>
      <c r="P33" s="881"/>
      <c r="Q33" s="881"/>
      <c r="R33" s="881"/>
      <c r="S33" s="881"/>
      <c r="T33" s="881"/>
      <c r="U33" s="881"/>
      <c r="V33" s="881"/>
      <c r="W33" s="881"/>
      <c r="X33" s="881"/>
      <c r="Y33" s="881"/>
      <c r="Z33" s="881"/>
      <c r="AA33" s="881"/>
    </row>
    <row r="34" spans="1:27">
      <c r="A34" s="881"/>
      <c r="B34" s="881"/>
      <c r="C34" s="881"/>
      <c r="D34" s="881"/>
      <c r="E34" s="881"/>
      <c r="F34" s="881"/>
      <c r="G34" s="881"/>
      <c r="H34" s="881"/>
      <c r="I34" s="881"/>
      <c r="J34" s="881"/>
      <c r="K34" s="881"/>
      <c r="L34" s="881"/>
      <c r="M34" s="881"/>
      <c r="N34" s="881"/>
      <c r="O34" s="881"/>
      <c r="P34" s="881"/>
      <c r="Q34" s="881"/>
      <c r="R34" s="881"/>
      <c r="S34" s="881"/>
      <c r="T34" s="881"/>
      <c r="U34" s="881"/>
      <c r="V34" s="881"/>
      <c r="W34" s="881"/>
      <c r="X34" s="881"/>
      <c r="Y34" s="881"/>
      <c r="Z34" s="881"/>
      <c r="AA34" s="881"/>
    </row>
    <row r="35" spans="1:27">
      <c r="A35" s="881"/>
      <c r="B35" s="881"/>
      <c r="C35" s="881"/>
      <c r="D35" s="881"/>
      <c r="E35" s="881"/>
      <c r="F35" s="881"/>
      <c r="G35" s="881"/>
      <c r="H35" s="881"/>
      <c r="I35" s="881"/>
      <c r="J35" s="881"/>
      <c r="K35" s="881"/>
      <c r="L35" s="881"/>
      <c r="M35" s="881"/>
      <c r="N35" s="881"/>
      <c r="O35" s="881"/>
      <c r="P35" s="881"/>
      <c r="Q35" s="881"/>
      <c r="R35" s="881"/>
      <c r="S35" s="881"/>
      <c r="T35" s="881"/>
      <c r="U35" s="881"/>
      <c r="V35" s="881"/>
      <c r="W35" s="881"/>
      <c r="X35" s="881"/>
      <c r="Y35" s="881"/>
      <c r="Z35" s="881"/>
      <c r="AA35" s="881"/>
    </row>
    <row r="36" spans="1:27">
      <c r="A36" s="881"/>
      <c r="B36" s="881"/>
      <c r="C36" s="881"/>
      <c r="D36" s="881"/>
      <c r="E36" s="881"/>
      <c r="F36" s="881"/>
      <c r="G36" s="881"/>
      <c r="H36" s="881"/>
      <c r="I36" s="881"/>
      <c r="J36" s="881"/>
      <c r="K36" s="881"/>
      <c r="L36" s="881"/>
      <c r="M36" s="881"/>
      <c r="N36" s="881"/>
      <c r="O36" s="881"/>
      <c r="P36" s="881"/>
      <c r="Q36" s="881"/>
      <c r="R36" s="881"/>
      <c r="S36" s="881"/>
      <c r="T36" s="881"/>
      <c r="U36" s="881"/>
      <c r="V36" s="881"/>
      <c r="W36" s="881"/>
      <c r="X36" s="881"/>
      <c r="Y36" s="881"/>
      <c r="Z36" s="881"/>
      <c r="AA36" s="881"/>
    </row>
    <row r="37" spans="1:27">
      <c r="A37" s="881"/>
      <c r="B37" s="881"/>
      <c r="C37" s="881"/>
      <c r="D37" s="881"/>
      <c r="E37" s="881"/>
      <c r="F37" s="881"/>
      <c r="G37" s="881"/>
      <c r="H37" s="881"/>
      <c r="I37" s="881"/>
      <c r="J37" s="881"/>
      <c r="K37" s="881"/>
      <c r="L37" s="881"/>
      <c r="M37" s="881"/>
      <c r="N37" s="881"/>
      <c r="O37" s="881"/>
      <c r="P37" s="881"/>
      <c r="Q37" s="881"/>
      <c r="R37" s="881"/>
      <c r="S37" s="881"/>
      <c r="T37" s="881"/>
      <c r="U37" s="881"/>
      <c r="V37" s="881"/>
      <c r="W37" s="881"/>
      <c r="X37" s="881"/>
      <c r="Y37" s="881"/>
      <c r="Z37" s="881"/>
      <c r="AA37" s="881"/>
    </row>
    <row r="38" spans="1:27">
      <c r="A38" s="881"/>
      <c r="B38" s="881"/>
      <c r="C38" s="881"/>
      <c r="D38" s="881"/>
      <c r="E38" s="881"/>
      <c r="F38" s="881"/>
      <c r="G38" s="881"/>
      <c r="H38" s="881"/>
      <c r="I38" s="881"/>
      <c r="J38" s="881"/>
      <c r="K38" s="881"/>
      <c r="L38" s="881"/>
      <c r="M38" s="881"/>
      <c r="N38" s="881"/>
      <c r="O38" s="881"/>
      <c r="P38" s="881"/>
      <c r="Q38" s="881"/>
      <c r="R38" s="881"/>
      <c r="S38" s="881"/>
      <c r="T38" s="881"/>
      <c r="U38" s="881"/>
      <c r="V38" s="881"/>
      <c r="W38" s="881"/>
      <c r="X38" s="881"/>
      <c r="Y38" s="881"/>
      <c r="Z38" s="881"/>
      <c r="AA38" s="881"/>
    </row>
    <row r="39" spans="1:27">
      <c r="A39" s="881"/>
      <c r="B39" s="881"/>
      <c r="C39" s="881"/>
      <c r="D39" s="881"/>
      <c r="E39" s="881"/>
      <c r="F39" s="881"/>
      <c r="G39" s="881"/>
      <c r="H39" s="881"/>
      <c r="I39" s="881"/>
      <c r="J39" s="881"/>
      <c r="K39" s="881"/>
      <c r="L39" s="881"/>
      <c r="M39" s="881"/>
      <c r="N39" s="881"/>
      <c r="O39" s="881"/>
      <c r="P39" s="881"/>
      <c r="Q39" s="881"/>
      <c r="R39" s="881"/>
      <c r="S39" s="881"/>
      <c r="T39" s="881"/>
      <c r="U39" s="881"/>
      <c r="V39" s="881"/>
      <c r="W39" s="881"/>
      <c r="X39" s="881"/>
      <c r="Y39" s="881"/>
      <c r="Z39" s="881"/>
      <c r="AA39" s="881"/>
    </row>
    <row r="40" spans="1:27">
      <c r="A40" s="881"/>
      <c r="B40" s="881"/>
      <c r="C40" s="881"/>
      <c r="D40" s="881"/>
      <c r="E40" s="881"/>
      <c r="F40" s="881"/>
      <c r="G40" s="881"/>
      <c r="H40" s="881"/>
      <c r="I40" s="881"/>
      <c r="J40" s="881"/>
      <c r="K40" s="881"/>
      <c r="L40" s="881"/>
      <c r="M40" s="881"/>
      <c r="N40" s="881"/>
      <c r="O40" s="881"/>
      <c r="P40" s="881"/>
      <c r="Q40" s="881"/>
      <c r="R40" s="881"/>
      <c r="S40" s="881"/>
      <c r="T40" s="881"/>
      <c r="U40" s="881"/>
      <c r="V40" s="881"/>
      <c r="W40" s="881"/>
      <c r="X40" s="881"/>
      <c r="Y40" s="881"/>
      <c r="Z40" s="881"/>
      <c r="AA40" s="881"/>
    </row>
    <row r="41" spans="1:27" ht="18.75" customHeight="1">
      <c r="A41" s="881"/>
      <c r="B41" s="881"/>
      <c r="C41" s="881"/>
      <c r="D41" s="881"/>
      <c r="E41" s="881"/>
      <c r="F41" s="967"/>
      <c r="G41" s="881"/>
      <c r="H41" s="881"/>
      <c r="I41" s="881"/>
      <c r="J41" s="881"/>
      <c r="K41" s="881"/>
      <c r="L41" s="881"/>
      <c r="M41" s="881"/>
      <c r="N41" s="881"/>
      <c r="O41" s="881"/>
      <c r="P41" s="881"/>
      <c r="Q41" s="881"/>
      <c r="R41" s="881"/>
      <c r="S41" s="881"/>
      <c r="T41" s="881"/>
      <c r="U41" s="881"/>
      <c r="V41" s="881"/>
      <c r="W41" s="881"/>
      <c r="X41" s="881"/>
      <c r="Y41" s="881"/>
      <c r="Z41" s="881"/>
      <c r="AA41" s="881"/>
    </row>
    <row r="42" spans="1:27">
      <c r="A42" s="881"/>
      <c r="B42" s="881"/>
      <c r="C42" s="881"/>
      <c r="D42" s="881"/>
      <c r="E42" s="881"/>
      <c r="F42" s="967"/>
      <c r="G42" s="881"/>
      <c r="H42" s="881"/>
      <c r="I42" s="881"/>
      <c r="J42" s="881"/>
      <c r="K42" s="881"/>
      <c r="L42" s="881"/>
      <c r="M42" s="881"/>
      <c r="N42" s="881"/>
      <c r="O42" s="881"/>
      <c r="P42" s="881"/>
      <c r="Q42" s="881"/>
      <c r="R42" s="881"/>
      <c r="S42" s="881"/>
      <c r="T42" s="881"/>
      <c r="U42" s="881"/>
      <c r="V42" s="881"/>
      <c r="W42" s="881"/>
      <c r="X42" s="881"/>
      <c r="Y42" s="881"/>
      <c r="Z42" s="881"/>
      <c r="AA42" s="881"/>
    </row>
    <row r="43" spans="1:27">
      <c r="A43" s="881"/>
      <c r="B43" s="881"/>
      <c r="C43" s="881"/>
      <c r="D43" s="881"/>
      <c r="E43" s="881"/>
      <c r="F43" s="881"/>
      <c r="G43" s="881"/>
      <c r="H43" s="881"/>
      <c r="I43" s="881"/>
      <c r="J43" s="881"/>
      <c r="K43" s="881"/>
      <c r="L43" s="881"/>
      <c r="M43" s="881"/>
      <c r="N43" s="881"/>
      <c r="O43" s="881"/>
      <c r="P43" s="881"/>
      <c r="Q43" s="881"/>
      <c r="R43" s="881"/>
      <c r="S43" s="881"/>
      <c r="T43" s="881"/>
      <c r="U43" s="881"/>
      <c r="V43" s="881"/>
      <c r="W43" s="881"/>
      <c r="X43" s="881"/>
      <c r="Y43" s="881"/>
      <c r="Z43" s="881"/>
      <c r="AA43" s="881"/>
    </row>
    <row r="44" spans="1:27">
      <c r="A44" s="881"/>
      <c r="B44" s="881"/>
      <c r="C44" s="881"/>
      <c r="D44" s="881"/>
      <c r="E44" s="881"/>
      <c r="F44" s="881"/>
      <c r="G44" s="881"/>
      <c r="H44" s="881"/>
      <c r="I44" s="881"/>
      <c r="J44" s="881"/>
      <c r="K44" s="881"/>
      <c r="L44" s="881"/>
      <c r="M44" s="881"/>
      <c r="N44" s="881"/>
      <c r="O44" s="881"/>
      <c r="P44" s="881"/>
      <c r="Q44" s="881"/>
      <c r="R44" s="881"/>
      <c r="S44" s="881"/>
      <c r="T44" s="881"/>
      <c r="U44" s="881"/>
      <c r="V44" s="881"/>
      <c r="W44" s="881"/>
      <c r="X44" s="881"/>
      <c r="Y44" s="881"/>
      <c r="Z44" s="881"/>
      <c r="AA44" s="881"/>
    </row>
    <row r="45" spans="1:27">
      <c r="A45" s="881"/>
      <c r="B45" s="881"/>
      <c r="C45" s="881"/>
      <c r="D45" s="881"/>
      <c r="E45" s="881"/>
      <c r="F45" s="881"/>
      <c r="G45" s="881"/>
      <c r="H45" s="881"/>
      <c r="I45" s="881"/>
      <c r="J45" s="881"/>
      <c r="K45" s="881"/>
      <c r="L45" s="881"/>
      <c r="M45" s="881"/>
      <c r="N45" s="881"/>
      <c r="O45" s="881"/>
      <c r="P45" s="881"/>
      <c r="Q45" s="881"/>
      <c r="R45" s="881"/>
      <c r="S45" s="881"/>
      <c r="T45" s="881"/>
      <c r="U45" s="881"/>
      <c r="V45" s="881"/>
      <c r="W45" s="881"/>
      <c r="X45" s="881"/>
      <c r="Y45" s="881"/>
      <c r="Z45" s="881"/>
      <c r="AA45" s="881"/>
    </row>
    <row r="46" spans="1:27">
      <c r="A46" s="881"/>
      <c r="B46" s="881"/>
      <c r="C46" s="881"/>
      <c r="D46" s="881"/>
      <c r="E46" s="881"/>
      <c r="F46" s="881"/>
      <c r="G46" s="881"/>
      <c r="H46" s="881"/>
      <c r="I46" s="881"/>
      <c r="J46" s="881"/>
      <c r="K46" s="881"/>
      <c r="L46" s="881"/>
      <c r="M46" s="881"/>
      <c r="N46" s="881"/>
      <c r="O46" s="881"/>
      <c r="P46" s="881"/>
      <c r="Q46" s="881"/>
      <c r="R46" s="881"/>
      <c r="S46" s="881"/>
      <c r="T46" s="881"/>
      <c r="U46" s="881"/>
      <c r="V46" s="881"/>
      <c r="W46" s="881"/>
      <c r="X46" s="881"/>
      <c r="Y46" s="881"/>
      <c r="Z46" s="881"/>
      <c r="AA46" s="881"/>
    </row>
    <row r="47" spans="1:27">
      <c r="A47" s="881"/>
      <c r="B47" s="881"/>
      <c r="C47" s="881"/>
      <c r="D47" s="881"/>
      <c r="E47" s="881"/>
      <c r="F47" s="881"/>
      <c r="G47" s="881"/>
      <c r="H47" s="881"/>
      <c r="I47" s="881"/>
      <c r="J47" s="881"/>
      <c r="K47" s="881"/>
      <c r="L47" s="881"/>
      <c r="M47" s="881"/>
      <c r="N47" s="881"/>
      <c r="O47" s="881"/>
      <c r="P47" s="881"/>
      <c r="Q47" s="881"/>
      <c r="R47" s="881"/>
      <c r="S47" s="881"/>
      <c r="T47" s="881"/>
      <c r="U47" s="881"/>
      <c r="V47" s="881"/>
      <c r="W47" s="881"/>
      <c r="X47" s="881"/>
      <c r="Y47" s="881"/>
      <c r="Z47" s="881"/>
      <c r="AA47" s="881"/>
    </row>
    <row r="48" spans="1:27">
      <c r="A48" s="881"/>
      <c r="B48" s="881"/>
      <c r="C48" s="881"/>
      <c r="D48" s="881"/>
      <c r="E48" s="881"/>
      <c r="F48" s="881"/>
      <c r="G48" s="881"/>
      <c r="H48" s="881"/>
      <c r="I48" s="881"/>
      <c r="J48" s="881"/>
      <c r="K48" s="881"/>
      <c r="L48" s="881"/>
      <c r="M48" s="881"/>
      <c r="N48" s="881"/>
      <c r="O48" s="881"/>
      <c r="P48" s="881"/>
      <c r="Q48" s="881"/>
      <c r="R48" s="881"/>
      <c r="S48" s="881"/>
      <c r="T48" s="881"/>
      <c r="U48" s="881"/>
      <c r="V48" s="881"/>
      <c r="W48" s="881"/>
      <c r="X48" s="881"/>
      <c r="Y48" s="881"/>
      <c r="Z48" s="881"/>
      <c r="AA48" s="881"/>
    </row>
    <row r="49" spans="1:27">
      <c r="A49" s="881"/>
      <c r="B49" s="881"/>
      <c r="C49" s="881"/>
      <c r="D49" s="881"/>
      <c r="E49" s="881"/>
      <c r="F49" s="881"/>
      <c r="G49" s="881"/>
      <c r="H49" s="881"/>
      <c r="I49" s="881"/>
      <c r="J49" s="881"/>
      <c r="K49" s="881"/>
      <c r="L49" s="881"/>
      <c r="M49" s="881"/>
      <c r="N49" s="881"/>
      <c r="O49" s="881"/>
      <c r="P49" s="881"/>
      <c r="Q49" s="881"/>
      <c r="R49" s="881"/>
      <c r="S49" s="881"/>
      <c r="T49" s="881"/>
      <c r="U49" s="881"/>
      <c r="V49" s="881"/>
      <c r="W49" s="881"/>
      <c r="X49" s="881"/>
      <c r="Y49" s="881"/>
      <c r="Z49" s="881"/>
      <c r="AA49" s="881"/>
    </row>
    <row r="50" spans="1:27">
      <c r="A50" s="881"/>
      <c r="B50" s="881"/>
      <c r="C50" s="881"/>
      <c r="D50" s="881"/>
      <c r="E50" s="881"/>
      <c r="F50" s="881"/>
      <c r="G50" s="881"/>
      <c r="H50" s="881"/>
      <c r="I50" s="881"/>
      <c r="J50" s="881"/>
      <c r="K50" s="881"/>
      <c r="L50" s="881"/>
      <c r="M50" s="881"/>
      <c r="N50" s="881"/>
      <c r="O50" s="881"/>
      <c r="P50" s="881"/>
      <c r="Q50" s="881"/>
      <c r="R50" s="881"/>
      <c r="S50" s="881"/>
      <c r="T50" s="881"/>
      <c r="U50" s="881"/>
      <c r="V50" s="881"/>
      <c r="W50" s="881"/>
      <c r="X50" s="881"/>
      <c r="Y50" s="881"/>
      <c r="Z50" s="881"/>
      <c r="AA50" s="881"/>
    </row>
    <row r="51" spans="1:27">
      <c r="A51" s="881"/>
      <c r="B51" s="881"/>
      <c r="C51" s="881"/>
      <c r="D51" s="881"/>
      <c r="E51" s="881"/>
      <c r="F51" s="881"/>
      <c r="G51" s="881"/>
      <c r="H51" s="881"/>
      <c r="I51" s="881"/>
      <c r="J51" s="881"/>
      <c r="K51" s="881"/>
      <c r="L51" s="881"/>
      <c r="M51" s="881"/>
      <c r="N51" s="881"/>
      <c r="O51" s="881"/>
      <c r="P51" s="881"/>
      <c r="Q51" s="881"/>
      <c r="R51" s="881"/>
      <c r="S51" s="881"/>
      <c r="T51" s="881"/>
      <c r="U51" s="881"/>
      <c r="V51" s="881"/>
      <c r="W51" s="881"/>
      <c r="X51" s="881"/>
      <c r="Y51" s="881"/>
      <c r="Z51" s="881"/>
      <c r="AA51" s="881"/>
    </row>
    <row r="52" spans="1:27">
      <c r="A52" s="881"/>
      <c r="B52" s="881"/>
      <c r="C52" s="881"/>
      <c r="D52" s="881"/>
      <c r="E52" s="881"/>
      <c r="F52" s="881"/>
      <c r="G52" s="881"/>
      <c r="H52" s="881"/>
      <c r="I52" s="881"/>
      <c r="J52" s="881"/>
      <c r="K52" s="881"/>
      <c r="L52" s="881"/>
      <c r="M52" s="881"/>
      <c r="N52" s="881"/>
      <c r="O52" s="881"/>
      <c r="P52" s="881"/>
      <c r="Q52" s="881"/>
      <c r="R52" s="881"/>
      <c r="S52" s="881"/>
      <c r="T52" s="881"/>
      <c r="U52" s="881"/>
      <c r="V52" s="881"/>
      <c r="W52" s="881"/>
      <c r="X52" s="881"/>
      <c r="Y52" s="881"/>
      <c r="Z52" s="881"/>
      <c r="AA52" s="881"/>
    </row>
    <row r="53" spans="1:27">
      <c r="A53" s="881"/>
      <c r="B53" s="881"/>
      <c r="C53" s="881"/>
      <c r="D53" s="881"/>
      <c r="E53" s="881"/>
      <c r="F53" s="881"/>
      <c r="G53" s="881"/>
      <c r="H53" s="881"/>
      <c r="I53" s="881"/>
      <c r="J53" s="881"/>
      <c r="K53" s="881"/>
      <c r="L53" s="881"/>
      <c r="M53" s="881"/>
      <c r="N53" s="881"/>
      <c r="O53" s="881"/>
      <c r="P53" s="881"/>
      <c r="Q53" s="881"/>
      <c r="R53" s="881"/>
      <c r="S53" s="881"/>
      <c r="T53" s="881"/>
      <c r="U53" s="881"/>
      <c r="V53" s="881"/>
      <c r="W53" s="881"/>
      <c r="X53" s="881"/>
      <c r="Y53" s="881"/>
      <c r="Z53" s="881"/>
      <c r="AA53" s="881"/>
    </row>
    <row r="54" spans="1:27">
      <c r="A54" s="881"/>
      <c r="B54" s="881"/>
      <c r="C54" s="881"/>
      <c r="D54" s="881"/>
      <c r="E54" s="881"/>
      <c r="F54" s="881"/>
      <c r="G54" s="881"/>
      <c r="H54" s="881"/>
      <c r="I54" s="881"/>
      <c r="J54" s="881"/>
      <c r="K54" s="881"/>
      <c r="L54" s="881"/>
      <c r="M54" s="881"/>
      <c r="N54" s="881"/>
      <c r="O54" s="881"/>
      <c r="P54" s="881"/>
      <c r="Q54" s="881"/>
      <c r="R54" s="881"/>
      <c r="S54" s="881"/>
      <c r="T54" s="881"/>
      <c r="U54" s="881"/>
      <c r="V54" s="881"/>
      <c r="W54" s="881"/>
      <c r="X54" s="881"/>
      <c r="Y54" s="881"/>
      <c r="Z54" s="881"/>
      <c r="AA54" s="881"/>
    </row>
    <row r="55" spans="1:27">
      <c r="A55" s="881"/>
      <c r="B55" s="881"/>
      <c r="C55" s="881"/>
      <c r="D55" s="881"/>
      <c r="E55" s="881"/>
      <c r="F55" s="881"/>
      <c r="G55" s="881"/>
      <c r="H55" s="881"/>
      <c r="I55" s="881"/>
      <c r="J55" s="881"/>
      <c r="K55" s="881"/>
      <c r="L55" s="881"/>
      <c r="M55" s="881"/>
      <c r="N55" s="881"/>
      <c r="O55" s="881"/>
      <c r="P55" s="881"/>
      <c r="Q55" s="881"/>
      <c r="R55" s="881"/>
      <c r="S55" s="881"/>
      <c r="T55" s="881"/>
      <c r="U55" s="881"/>
      <c r="V55" s="881"/>
      <c r="W55" s="881"/>
      <c r="X55" s="881"/>
      <c r="Y55" s="881"/>
      <c r="Z55" s="881"/>
      <c r="AA55" s="881"/>
    </row>
    <row r="56" spans="1:27">
      <c r="A56" s="881"/>
      <c r="B56" s="881"/>
      <c r="C56" s="881"/>
      <c r="D56" s="881"/>
      <c r="E56" s="881"/>
      <c r="F56" s="881"/>
      <c r="G56" s="881"/>
      <c r="H56" s="881"/>
      <c r="I56" s="881"/>
      <c r="J56" s="881"/>
      <c r="K56" s="881"/>
      <c r="L56" s="881"/>
      <c r="M56" s="881"/>
      <c r="N56" s="881"/>
      <c r="O56" s="881"/>
      <c r="P56" s="881"/>
      <c r="Q56" s="881"/>
      <c r="R56" s="881"/>
      <c r="S56" s="881"/>
      <c r="T56" s="881"/>
      <c r="U56" s="881"/>
      <c r="V56" s="881"/>
      <c r="W56" s="881"/>
      <c r="X56" s="881"/>
      <c r="Y56" s="881"/>
      <c r="Z56" s="881"/>
      <c r="AA56" s="881"/>
    </row>
    <row r="57" spans="1:27">
      <c r="A57" s="881"/>
      <c r="B57" s="881"/>
      <c r="C57" s="881"/>
      <c r="D57" s="881"/>
      <c r="E57" s="881"/>
      <c r="F57" s="881"/>
      <c r="G57" s="881"/>
      <c r="H57" s="881"/>
      <c r="I57" s="881"/>
      <c r="J57" s="881"/>
      <c r="K57" s="881"/>
      <c r="L57" s="881"/>
      <c r="M57" s="881"/>
      <c r="N57" s="881"/>
      <c r="O57" s="881"/>
      <c r="P57" s="881"/>
      <c r="Q57" s="881"/>
      <c r="R57" s="881"/>
      <c r="S57" s="881"/>
      <c r="T57" s="881"/>
      <c r="U57" s="881"/>
      <c r="V57" s="881"/>
      <c r="W57" s="881"/>
      <c r="X57" s="881"/>
      <c r="Y57" s="881"/>
      <c r="Z57" s="881"/>
      <c r="AA57" s="881"/>
    </row>
    <row r="58" spans="1:27">
      <c r="A58" s="881"/>
      <c r="B58" s="881"/>
      <c r="C58" s="881"/>
      <c r="D58" s="881"/>
      <c r="E58" s="881"/>
      <c r="F58" s="881"/>
      <c r="G58" s="881"/>
      <c r="H58" s="881"/>
      <c r="I58" s="881"/>
      <c r="J58" s="881"/>
      <c r="K58" s="881"/>
      <c r="L58" s="881"/>
      <c r="M58" s="881"/>
      <c r="N58" s="881"/>
      <c r="O58" s="881"/>
      <c r="P58" s="881"/>
      <c r="Q58" s="881"/>
      <c r="R58" s="881"/>
      <c r="S58" s="881"/>
      <c r="T58" s="881"/>
      <c r="U58" s="881"/>
      <c r="V58" s="881"/>
      <c r="W58" s="881"/>
      <c r="X58" s="881"/>
      <c r="Y58" s="881"/>
      <c r="Z58" s="881"/>
      <c r="AA58" s="881"/>
    </row>
    <row r="59" spans="1:27">
      <c r="A59" s="881"/>
      <c r="B59" s="881"/>
      <c r="C59" s="881"/>
      <c r="D59" s="881"/>
      <c r="E59" s="881"/>
      <c r="F59" s="881"/>
      <c r="G59" s="881"/>
      <c r="H59" s="881"/>
      <c r="I59" s="881"/>
      <c r="J59" s="881"/>
      <c r="K59" s="881"/>
      <c r="L59" s="881"/>
      <c r="M59" s="881"/>
      <c r="N59" s="881"/>
      <c r="O59" s="881"/>
      <c r="P59" s="881"/>
      <c r="Q59" s="881"/>
      <c r="R59" s="881"/>
      <c r="S59" s="881"/>
      <c r="T59" s="881"/>
      <c r="U59" s="881"/>
      <c r="V59" s="881"/>
      <c r="W59" s="881"/>
      <c r="X59" s="881"/>
      <c r="Y59" s="881"/>
      <c r="Z59" s="881"/>
      <c r="AA59" s="881"/>
    </row>
    <row r="60" spans="1:27">
      <c r="A60" s="881"/>
      <c r="B60" s="881"/>
      <c r="C60" s="881"/>
      <c r="D60" s="881"/>
      <c r="E60" s="881"/>
      <c r="F60" s="881"/>
      <c r="G60" s="881"/>
      <c r="H60" s="881"/>
      <c r="I60" s="881"/>
      <c r="J60" s="881"/>
      <c r="K60" s="881"/>
      <c r="L60" s="881"/>
      <c r="M60" s="881"/>
      <c r="N60" s="881"/>
      <c r="O60" s="881"/>
      <c r="P60" s="881"/>
      <c r="Q60" s="881"/>
      <c r="R60" s="881"/>
      <c r="S60" s="881"/>
      <c r="T60" s="881"/>
      <c r="U60" s="881"/>
      <c r="V60" s="881"/>
      <c r="W60" s="881"/>
      <c r="X60" s="881"/>
      <c r="Y60" s="881"/>
      <c r="Z60" s="881"/>
      <c r="AA60" s="881"/>
    </row>
    <row r="61" spans="1:27">
      <c r="A61" s="881"/>
      <c r="B61" s="881"/>
      <c r="C61" s="881"/>
      <c r="D61" s="881"/>
      <c r="E61" s="881"/>
      <c r="F61" s="881"/>
      <c r="G61" s="881"/>
      <c r="H61" s="881"/>
      <c r="I61" s="881"/>
      <c r="J61" s="881"/>
      <c r="K61" s="881"/>
      <c r="L61" s="881"/>
      <c r="M61" s="881"/>
      <c r="N61" s="881"/>
      <c r="O61" s="881"/>
      <c r="P61" s="881"/>
      <c r="Q61" s="881"/>
      <c r="R61" s="881"/>
      <c r="S61" s="881"/>
      <c r="T61" s="881"/>
      <c r="U61" s="881"/>
      <c r="V61" s="881"/>
      <c r="W61" s="881"/>
      <c r="X61" s="881"/>
      <c r="Y61" s="881"/>
      <c r="Z61" s="881"/>
      <c r="AA61" s="881"/>
    </row>
    <row r="62" spans="1:27">
      <c r="A62" s="881"/>
      <c r="B62" s="881"/>
      <c r="C62" s="881"/>
      <c r="D62" s="881"/>
      <c r="E62" s="881"/>
      <c r="F62" s="881"/>
      <c r="G62" s="881"/>
      <c r="H62" s="881"/>
      <c r="I62" s="881"/>
      <c r="J62" s="881"/>
      <c r="K62" s="881"/>
      <c r="L62" s="881"/>
      <c r="M62" s="881"/>
      <c r="N62" s="881"/>
      <c r="O62" s="881"/>
      <c r="P62" s="881"/>
      <c r="Q62" s="881"/>
      <c r="R62" s="881"/>
      <c r="S62" s="881"/>
      <c r="T62" s="881"/>
      <c r="U62" s="881"/>
      <c r="V62" s="881"/>
      <c r="W62" s="881"/>
      <c r="X62" s="881"/>
      <c r="Y62" s="881"/>
      <c r="Z62" s="881"/>
      <c r="AA62" s="881"/>
    </row>
    <row r="63" spans="1:27">
      <c r="A63" s="881"/>
      <c r="B63" s="881"/>
      <c r="C63" s="881"/>
      <c r="D63" s="881"/>
      <c r="E63" s="881"/>
      <c r="F63" s="881"/>
      <c r="G63" s="881"/>
      <c r="H63" s="881"/>
      <c r="I63" s="881"/>
      <c r="J63" s="881"/>
      <c r="K63" s="881"/>
      <c r="L63" s="881"/>
      <c r="M63" s="881"/>
      <c r="N63" s="881"/>
      <c r="O63" s="881"/>
      <c r="P63" s="881"/>
      <c r="Q63" s="881"/>
      <c r="R63" s="881"/>
      <c r="S63" s="881"/>
      <c r="T63" s="881"/>
      <c r="U63" s="881"/>
      <c r="V63" s="881"/>
      <c r="W63" s="881"/>
      <c r="X63" s="881"/>
      <c r="Y63" s="881"/>
      <c r="Z63" s="881"/>
      <c r="AA63" s="881"/>
    </row>
    <row r="64" spans="1:27">
      <c r="A64" s="881"/>
      <c r="B64" s="881"/>
      <c r="C64" s="881"/>
      <c r="D64" s="881"/>
      <c r="E64" s="881"/>
      <c r="F64" s="881"/>
      <c r="G64" s="881"/>
      <c r="H64" s="881"/>
      <c r="I64" s="881"/>
      <c r="J64" s="881"/>
      <c r="K64" s="881"/>
      <c r="L64" s="881"/>
      <c r="M64" s="881"/>
      <c r="N64" s="881"/>
      <c r="O64" s="881"/>
      <c r="P64" s="881"/>
      <c r="Q64" s="881"/>
      <c r="R64" s="881"/>
      <c r="S64" s="881"/>
      <c r="T64" s="881"/>
      <c r="U64" s="881"/>
      <c r="V64" s="881"/>
      <c r="W64" s="881"/>
      <c r="X64" s="881"/>
      <c r="Y64" s="881"/>
      <c r="Z64" s="881"/>
      <c r="AA64" s="881"/>
    </row>
    <row r="65" spans="1:27" ht="18.75">
      <c r="A65" s="881"/>
      <c r="B65" s="881"/>
      <c r="C65" s="430"/>
      <c r="D65" s="430"/>
      <c r="E65" s="881"/>
      <c r="F65" s="881"/>
      <c r="G65" s="881"/>
      <c r="H65" s="881"/>
      <c r="I65" s="881"/>
      <c r="J65" s="881"/>
      <c r="K65" s="881"/>
      <c r="L65" s="881"/>
      <c r="M65" s="881"/>
      <c r="N65" s="881"/>
      <c r="O65" s="881"/>
      <c r="P65" s="881"/>
      <c r="Q65" s="881"/>
      <c r="R65" s="881"/>
      <c r="S65" s="881"/>
      <c r="T65" s="881"/>
      <c r="U65" s="881"/>
      <c r="V65" s="881"/>
      <c r="W65" s="881"/>
      <c r="X65" s="881"/>
      <c r="Y65" s="881"/>
      <c r="Z65" s="881"/>
      <c r="AA65" s="881"/>
    </row>
    <row r="66" spans="1:27" ht="18.75">
      <c r="A66" s="881"/>
      <c r="B66" s="881"/>
      <c r="C66" s="839"/>
      <c r="D66" s="806"/>
      <c r="E66" s="881"/>
      <c r="F66" s="881"/>
      <c r="G66" s="881"/>
      <c r="H66" s="881"/>
      <c r="I66" s="881"/>
      <c r="J66" s="881"/>
      <c r="K66" s="881"/>
      <c r="L66" s="881"/>
      <c r="M66" s="881"/>
      <c r="N66" s="881"/>
      <c r="O66" s="881"/>
      <c r="P66" s="881"/>
      <c r="Q66" s="881"/>
      <c r="R66" s="881"/>
      <c r="S66" s="881"/>
      <c r="T66" s="881"/>
      <c r="U66" s="881"/>
      <c r="V66" s="881"/>
      <c r="W66" s="881"/>
      <c r="X66" s="881"/>
      <c r="Y66" s="881"/>
      <c r="Z66" s="881"/>
      <c r="AA66" s="881"/>
    </row>
    <row r="67" spans="1:27" ht="18.75">
      <c r="A67" s="881"/>
      <c r="B67" s="881"/>
      <c r="C67" s="839"/>
      <c r="D67" s="839"/>
      <c r="E67" s="881"/>
      <c r="F67" s="881"/>
      <c r="G67" s="881"/>
      <c r="H67" s="881"/>
      <c r="I67" s="881"/>
      <c r="J67" s="881"/>
      <c r="K67" s="881"/>
      <c r="L67" s="881"/>
      <c r="M67" s="881"/>
      <c r="N67" s="881"/>
      <c r="O67" s="881"/>
      <c r="P67" s="881"/>
      <c r="Q67" s="881"/>
      <c r="R67" s="881"/>
      <c r="S67" s="881"/>
      <c r="T67" s="881"/>
      <c r="U67" s="881"/>
      <c r="V67" s="881"/>
      <c r="W67" s="881"/>
      <c r="X67" s="881"/>
      <c r="Y67" s="881"/>
      <c r="Z67" s="881"/>
      <c r="AA67" s="881"/>
    </row>
    <row r="68" spans="1:27">
      <c r="A68" s="881"/>
      <c r="B68" s="881"/>
      <c r="C68" s="881"/>
      <c r="D68" s="881"/>
      <c r="E68" s="881"/>
      <c r="F68" s="881"/>
      <c r="G68" s="881"/>
      <c r="H68" s="881"/>
      <c r="I68" s="881"/>
      <c r="J68" s="881"/>
      <c r="K68" s="881"/>
      <c r="L68" s="881"/>
      <c r="M68" s="881"/>
      <c r="N68" s="881"/>
      <c r="O68" s="881"/>
      <c r="P68" s="881"/>
      <c r="Q68" s="881"/>
      <c r="R68" s="881"/>
      <c r="S68" s="881"/>
      <c r="T68" s="881"/>
      <c r="U68" s="881"/>
      <c r="V68" s="881"/>
      <c r="W68" s="881"/>
      <c r="X68" s="881"/>
      <c r="Y68" s="881"/>
      <c r="Z68" s="881"/>
      <c r="AA68" s="881"/>
    </row>
    <row r="69" spans="1:27" ht="18.75">
      <c r="A69" s="881"/>
      <c r="B69" s="881"/>
      <c r="C69" s="430"/>
      <c r="D69" s="430"/>
      <c r="E69" s="881"/>
      <c r="F69" s="881"/>
      <c r="G69" s="881"/>
      <c r="H69" s="881"/>
      <c r="I69" s="881"/>
      <c r="J69" s="881"/>
      <c r="K69" s="881"/>
      <c r="L69" s="881"/>
      <c r="M69" s="881"/>
      <c r="N69" s="881"/>
      <c r="O69" s="881"/>
      <c r="P69" s="881"/>
      <c r="Q69" s="881"/>
      <c r="R69" s="881"/>
      <c r="S69" s="881"/>
      <c r="T69" s="881"/>
      <c r="U69" s="881"/>
      <c r="V69" s="881"/>
      <c r="W69" s="881"/>
      <c r="X69" s="881"/>
      <c r="Y69" s="881"/>
      <c r="Z69" s="881"/>
      <c r="AA69" s="881"/>
    </row>
    <row r="70" spans="1:27" ht="18.75">
      <c r="A70" s="881"/>
      <c r="B70" s="881"/>
      <c r="C70" s="881"/>
      <c r="D70" s="839"/>
      <c r="E70" s="918"/>
      <c r="F70" s="881"/>
      <c r="G70" s="881"/>
      <c r="H70" s="881"/>
      <c r="I70" s="881"/>
      <c r="J70" s="881"/>
      <c r="K70" s="881"/>
      <c r="L70" s="881"/>
      <c r="M70" s="881"/>
      <c r="N70" s="881"/>
      <c r="O70" s="881"/>
      <c r="P70" s="881"/>
      <c r="Q70" s="881"/>
      <c r="R70" s="881"/>
      <c r="S70" s="881"/>
      <c r="T70" s="881"/>
      <c r="U70" s="881"/>
      <c r="V70" s="881"/>
      <c r="W70" s="881"/>
      <c r="X70" s="881"/>
      <c r="Y70" s="881"/>
      <c r="Z70" s="881"/>
      <c r="AA70" s="881"/>
    </row>
    <row r="71" spans="1:27">
      <c r="A71" s="919"/>
      <c r="B71" s="919"/>
      <c r="C71" s="919"/>
      <c r="D71" s="919"/>
      <c r="E71" s="919"/>
      <c r="F71" s="919"/>
      <c r="G71" s="919"/>
      <c r="H71" s="919"/>
      <c r="I71" s="919"/>
      <c r="J71" s="919"/>
      <c r="K71" s="919"/>
      <c r="L71" s="919"/>
      <c r="M71" s="919"/>
      <c r="N71" s="919"/>
      <c r="O71" s="919"/>
      <c r="P71" s="919"/>
      <c r="Q71" s="919"/>
      <c r="R71" s="919"/>
      <c r="S71" s="919"/>
      <c r="T71" s="919"/>
      <c r="U71" s="919"/>
      <c r="V71" s="919"/>
      <c r="W71" s="919"/>
      <c r="X71" s="919"/>
      <c r="Y71" s="919"/>
      <c r="Z71" s="919"/>
      <c r="AA71" s="919"/>
    </row>
  </sheetData>
  <mergeCells count="68">
    <mergeCell ref="F41:F42"/>
    <mergeCell ref="A6:C12"/>
    <mergeCell ref="A3:B4"/>
    <mergeCell ref="C3:D4"/>
    <mergeCell ref="W1:AA2"/>
    <mergeCell ref="A13:AA13"/>
    <mergeCell ref="F16:F18"/>
    <mergeCell ref="F19:F23"/>
    <mergeCell ref="F24:F26"/>
    <mergeCell ref="F30:F31"/>
    <mergeCell ref="Y11:AA11"/>
    <mergeCell ref="E12:H12"/>
    <mergeCell ref="I12:M12"/>
    <mergeCell ref="N12:T12"/>
    <mergeCell ref="U12:V12"/>
    <mergeCell ref="W12:X12"/>
    <mergeCell ref="Y12:AA12"/>
    <mergeCell ref="E11:H11"/>
    <mergeCell ref="I11:M11"/>
    <mergeCell ref="N11:T11"/>
    <mergeCell ref="U11:V11"/>
    <mergeCell ref="W11:X11"/>
    <mergeCell ref="Y9:AA9"/>
    <mergeCell ref="E10:H10"/>
    <mergeCell ref="I10:M10"/>
    <mergeCell ref="N10:T10"/>
    <mergeCell ref="U10:V10"/>
    <mergeCell ref="W10:X10"/>
    <mergeCell ref="Y10:AA10"/>
    <mergeCell ref="E9:H9"/>
    <mergeCell ref="I9:M9"/>
    <mergeCell ref="N9:T9"/>
    <mergeCell ref="U9:V9"/>
    <mergeCell ref="W9:X9"/>
    <mergeCell ref="Y7:AA7"/>
    <mergeCell ref="E8:H8"/>
    <mergeCell ref="I8:M8"/>
    <mergeCell ref="N8:T8"/>
    <mergeCell ref="U8:V8"/>
    <mergeCell ref="W8:X8"/>
    <mergeCell ref="Y8:AA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Y6:AA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138" type="noConversion"/>
  <conditionalFormatting sqref="C26">
    <cfRule type="duplicateValues" dxfId="466" priority="12"/>
  </conditionalFormatting>
  <conditionalFormatting sqref="C29">
    <cfRule type="duplicateValues" dxfId="465" priority="10"/>
  </conditionalFormatting>
  <conditionalFormatting sqref="C32:D32">
    <cfRule type="duplicateValues" dxfId="464" priority="8"/>
  </conditionalFormatting>
  <conditionalFormatting sqref="C41">
    <cfRule type="duplicateValues" dxfId="463" priority="6"/>
  </conditionalFormatting>
  <conditionalFormatting sqref="C42">
    <cfRule type="duplicateValues" dxfId="462" priority="5"/>
  </conditionalFormatting>
  <conditionalFormatting sqref="C65">
    <cfRule type="duplicateValues" dxfId="461" priority="3"/>
  </conditionalFormatting>
  <conditionalFormatting sqref="C66">
    <cfRule type="duplicateValues" dxfId="460" priority="2"/>
  </conditionalFormatting>
  <conditionalFormatting sqref="C67">
    <cfRule type="duplicateValues" dxfId="459" priority="1"/>
  </conditionalFormatting>
  <conditionalFormatting sqref="C24:C25">
    <cfRule type="duplicateValues" dxfId="458" priority="13"/>
  </conditionalFormatting>
  <conditionalFormatting sqref="C27:C28">
    <cfRule type="duplicateValues" dxfId="457" priority="11"/>
  </conditionalFormatting>
  <conditionalFormatting sqref="C30:C31">
    <cfRule type="duplicateValues" dxfId="456" priority="9"/>
  </conditionalFormatting>
  <conditionalFormatting sqref="C33:C40">
    <cfRule type="duplicateValues" dxfId="455" priority="7"/>
  </conditionalFormatting>
  <conditionalFormatting sqref="C43:D46 H43:XFD46">
    <cfRule type="duplicateValues" dxfId="454" priority="4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rgb="FFFFC000"/>
  </sheetPr>
  <dimension ref="A1:AB74"/>
  <sheetViews>
    <sheetView view="pageBreakPreview" topLeftCell="E1" zoomScale="55" zoomScaleNormal="100" workbookViewId="0">
      <selection activeCell="M74" sqref="M74"/>
    </sheetView>
  </sheetViews>
  <sheetFormatPr defaultColWidth="4.625" defaultRowHeight="17.25"/>
  <cols>
    <col min="1" max="1" width="5.5" style="874" customWidth="1"/>
    <col min="2" max="2" width="10.875" style="874" customWidth="1"/>
    <col min="3" max="3" width="19.375" style="874" customWidth="1"/>
    <col min="4" max="4" width="22.25" style="874" customWidth="1"/>
    <col min="5" max="5" width="23.25" style="874" customWidth="1"/>
    <col min="6" max="6" width="23.5" style="874" customWidth="1"/>
    <col min="7" max="7" width="12.875" style="874" customWidth="1"/>
    <col min="8" max="8" width="4.625" style="874" customWidth="1"/>
    <col min="9" max="9" width="6.375" style="874" customWidth="1"/>
    <col min="10" max="10" width="0.125" style="874" customWidth="1"/>
    <col min="11" max="11" width="25.625" style="874" customWidth="1"/>
    <col min="12" max="12" width="9.125" style="874" customWidth="1"/>
    <col min="13" max="13" width="12.25" style="874" customWidth="1"/>
    <col min="14" max="14" width="17.125" style="874" customWidth="1"/>
    <col min="15" max="15" width="19.375" style="874" customWidth="1"/>
    <col min="16" max="16" width="25" style="874" customWidth="1"/>
    <col min="17" max="17" width="10.5" style="874" customWidth="1"/>
    <col min="18" max="18" width="12.625" style="874" customWidth="1"/>
    <col min="19" max="19" width="13.125" style="874" customWidth="1"/>
    <col min="20" max="20" width="15.625" style="874" customWidth="1"/>
    <col min="21" max="21" width="4.625" style="874" customWidth="1"/>
    <col min="22" max="22" width="8" style="874" customWidth="1"/>
    <col min="23" max="23" width="11.5" style="874" customWidth="1"/>
    <col min="24" max="24" width="9.5" style="874" customWidth="1"/>
    <col min="25" max="25" width="13.125" style="874" customWidth="1"/>
    <col min="26" max="26" width="10" style="874" customWidth="1"/>
    <col min="27" max="27" width="11.25" style="874" customWidth="1"/>
    <col min="28" max="248" width="9" style="874" customWidth="1"/>
    <col min="249" max="249" width="3.125" style="874" customWidth="1"/>
    <col min="250" max="250" width="7.625" style="874" customWidth="1"/>
    <col min="251" max="251" width="4.125" style="874" customWidth="1"/>
    <col min="252" max="252" width="17" style="874" customWidth="1"/>
    <col min="253" max="253" width="3.625" style="874" customWidth="1"/>
    <col min="254" max="254" width="9.125" style="874" customWidth="1"/>
    <col min="255" max="255" width="3.625" style="874" customWidth="1"/>
    <col min="256" max="16384" width="4.625" style="874"/>
  </cols>
  <sheetData>
    <row r="1" spans="1:28" s="873" customFormat="1" ht="30.75" customHeight="1">
      <c r="A1" s="950"/>
      <c r="B1" s="950"/>
      <c r="C1" s="951"/>
      <c r="D1" s="951"/>
      <c r="E1" s="951"/>
      <c r="F1" s="951"/>
      <c r="G1" s="951"/>
      <c r="H1" s="951"/>
      <c r="I1" s="951"/>
      <c r="J1" s="951"/>
      <c r="K1" s="951"/>
      <c r="L1" s="951"/>
      <c r="M1" s="951"/>
      <c r="N1" s="951"/>
      <c r="O1" s="951"/>
      <c r="P1" s="951"/>
      <c r="Q1" s="951"/>
      <c r="R1" s="951"/>
      <c r="S1" s="899"/>
      <c r="T1" s="899"/>
      <c r="U1" s="899"/>
      <c r="V1" s="899"/>
      <c r="W1" s="969" t="s">
        <v>27</v>
      </c>
      <c r="X1" s="969"/>
      <c r="Y1" s="969"/>
      <c r="Z1" s="969"/>
      <c r="AA1" s="969"/>
      <c r="AB1" s="905"/>
    </row>
    <row r="2" spans="1:28" s="873" customFormat="1" ht="34.5" customHeight="1">
      <c r="A2" s="875" t="s">
        <v>28</v>
      </c>
      <c r="B2" s="875"/>
      <c r="C2" s="877"/>
      <c r="D2" s="877"/>
      <c r="E2" s="877"/>
      <c r="F2" s="952" t="s">
        <v>29</v>
      </c>
      <c r="G2" s="952"/>
      <c r="H2" s="952"/>
      <c r="I2" s="952"/>
      <c r="J2" s="952"/>
      <c r="K2" s="952"/>
      <c r="L2" s="952"/>
      <c r="M2" s="952"/>
      <c r="N2" s="952"/>
      <c r="O2" s="952"/>
      <c r="P2" s="952"/>
      <c r="Q2" s="952"/>
      <c r="R2" s="952"/>
      <c r="S2" s="900"/>
      <c r="T2" s="900"/>
      <c r="U2" s="900"/>
      <c r="V2" s="900"/>
      <c r="W2" s="969"/>
      <c r="X2" s="969"/>
      <c r="Y2" s="969"/>
      <c r="Z2" s="969"/>
      <c r="AA2" s="969"/>
    </row>
    <row r="3" spans="1:28" s="873" customFormat="1" ht="28.5" customHeight="1">
      <c r="A3" s="968" t="s">
        <v>30</v>
      </c>
      <c r="B3" s="968"/>
      <c r="C3" s="951" t="s">
        <v>31</v>
      </c>
      <c r="D3" s="951"/>
      <c r="E3" s="876"/>
      <c r="F3" s="953" t="s">
        <v>62</v>
      </c>
      <c r="G3" s="953"/>
      <c r="H3" s="953"/>
      <c r="I3" s="953"/>
      <c r="J3" s="953"/>
      <c r="K3" s="953"/>
      <c r="L3" s="953"/>
      <c r="M3" s="953"/>
      <c r="N3" s="953"/>
      <c r="O3" s="953"/>
      <c r="P3" s="953"/>
      <c r="Q3" s="953"/>
      <c r="R3" s="953"/>
      <c r="S3" s="953"/>
      <c r="T3" s="878"/>
      <c r="U3" s="954" t="s">
        <v>1</v>
      </c>
      <c r="V3" s="954"/>
      <c r="W3" s="901" t="s">
        <v>2</v>
      </c>
      <c r="X3" s="901" t="s">
        <v>33</v>
      </c>
      <c r="Y3" s="901" t="s">
        <v>4</v>
      </c>
      <c r="Z3" s="906" t="s">
        <v>34</v>
      </c>
      <c r="AA3" s="901" t="s">
        <v>35</v>
      </c>
      <c r="AB3" s="907"/>
    </row>
    <row r="4" spans="1:28" s="873" customFormat="1" ht="36" customHeight="1">
      <c r="A4" s="968"/>
      <c r="B4" s="968"/>
      <c r="C4" s="951"/>
      <c r="D4" s="951"/>
      <c r="E4" s="876"/>
      <c r="F4" s="955" t="s">
        <v>36</v>
      </c>
      <c r="G4" s="955"/>
      <c r="H4" s="955"/>
      <c r="I4" s="955"/>
      <c r="J4" s="955"/>
      <c r="K4" s="955"/>
      <c r="L4" s="955"/>
      <c r="M4" s="955"/>
      <c r="N4" s="955"/>
      <c r="O4" s="955"/>
      <c r="P4" s="955"/>
      <c r="Q4" s="955"/>
      <c r="R4" s="955"/>
      <c r="S4" s="956"/>
      <c r="T4" s="956"/>
      <c r="U4" s="957" t="s">
        <v>37</v>
      </c>
      <c r="V4" s="957"/>
      <c r="W4" s="902"/>
      <c r="X4" s="902"/>
      <c r="Y4" s="908"/>
      <c r="Z4" s="909" t="s">
        <v>38</v>
      </c>
      <c r="AA4" s="910" t="s">
        <v>39</v>
      </c>
      <c r="AB4" s="907"/>
    </row>
    <row r="5" spans="1:28" ht="36.75" customHeight="1">
      <c r="A5" s="958" t="s">
        <v>40</v>
      </c>
      <c r="B5" s="958"/>
      <c r="C5" s="958"/>
      <c r="D5" s="879" t="s">
        <v>41</v>
      </c>
      <c r="E5" s="959" t="s">
        <v>42</v>
      </c>
      <c r="F5" s="959"/>
      <c r="G5" s="959"/>
      <c r="H5" s="959"/>
      <c r="I5" s="959" t="s">
        <v>43</v>
      </c>
      <c r="J5" s="959"/>
      <c r="K5" s="959"/>
      <c r="L5" s="959"/>
      <c r="M5" s="959"/>
      <c r="N5" s="959" t="s">
        <v>44</v>
      </c>
      <c r="O5" s="959"/>
      <c r="P5" s="959"/>
      <c r="Q5" s="959"/>
      <c r="R5" s="959"/>
      <c r="S5" s="959"/>
      <c r="T5" s="959"/>
      <c r="U5" s="959" t="s">
        <v>45</v>
      </c>
      <c r="V5" s="959"/>
      <c r="W5" s="960" t="s">
        <v>46</v>
      </c>
      <c r="X5" s="960"/>
      <c r="Y5" s="960" t="s">
        <v>11</v>
      </c>
      <c r="Z5" s="960"/>
      <c r="AA5" s="960"/>
    </row>
    <row r="6" spans="1:28" ht="66" customHeight="1">
      <c r="A6" s="959"/>
      <c r="B6" s="959"/>
      <c r="C6" s="959"/>
      <c r="D6" s="879">
        <v>1</v>
      </c>
      <c r="E6" s="961" t="s">
        <v>63</v>
      </c>
      <c r="F6" s="961"/>
      <c r="G6" s="961"/>
      <c r="H6" s="961"/>
      <c r="I6" s="961" t="s">
        <v>22</v>
      </c>
      <c r="J6" s="961"/>
      <c r="K6" s="961"/>
      <c r="L6" s="961"/>
      <c r="M6" s="961"/>
      <c r="N6" s="962" t="s">
        <v>64</v>
      </c>
      <c r="O6" s="962"/>
      <c r="P6" s="962"/>
      <c r="Q6" s="962"/>
      <c r="R6" s="962"/>
      <c r="S6" s="962"/>
      <c r="T6" s="962"/>
      <c r="U6" s="961">
        <v>1</v>
      </c>
      <c r="V6" s="961"/>
      <c r="W6" s="960" t="s">
        <v>65</v>
      </c>
      <c r="X6" s="960"/>
      <c r="Y6" s="974" t="s">
        <v>66</v>
      </c>
      <c r="Z6" s="975"/>
      <c r="AA6" s="976"/>
    </row>
    <row r="7" spans="1:28" ht="42" customHeight="1">
      <c r="A7" s="959"/>
      <c r="B7" s="959"/>
      <c r="C7" s="959"/>
      <c r="D7" s="879">
        <v>2</v>
      </c>
      <c r="E7" s="961" t="s">
        <v>67</v>
      </c>
      <c r="F7" s="961"/>
      <c r="G7" s="961"/>
      <c r="H7" s="961"/>
      <c r="I7" s="961" t="s">
        <v>22</v>
      </c>
      <c r="J7" s="961"/>
      <c r="K7" s="961"/>
      <c r="L7" s="961"/>
      <c r="M7" s="961"/>
      <c r="N7" s="962" t="s">
        <v>68</v>
      </c>
      <c r="O7" s="962"/>
      <c r="P7" s="962"/>
      <c r="Q7" s="962"/>
      <c r="R7" s="962"/>
      <c r="S7" s="962"/>
      <c r="T7" s="962"/>
      <c r="U7" s="961">
        <v>1</v>
      </c>
      <c r="V7" s="961"/>
      <c r="W7" s="960" t="s">
        <v>65</v>
      </c>
      <c r="X7" s="960"/>
      <c r="Y7" s="977"/>
      <c r="Z7" s="978"/>
      <c r="AA7" s="979"/>
    </row>
    <row r="8" spans="1:28" ht="42" customHeight="1">
      <c r="A8" s="959"/>
      <c r="B8" s="959"/>
      <c r="C8" s="959"/>
      <c r="D8" s="879">
        <v>3</v>
      </c>
      <c r="E8" s="961" t="s">
        <v>69</v>
      </c>
      <c r="F8" s="961"/>
      <c r="G8" s="961"/>
      <c r="H8" s="961"/>
      <c r="I8" s="961" t="s">
        <v>22</v>
      </c>
      <c r="J8" s="961"/>
      <c r="K8" s="961"/>
      <c r="L8" s="961"/>
      <c r="M8" s="961"/>
      <c r="N8" s="962" t="s">
        <v>70</v>
      </c>
      <c r="O8" s="962"/>
      <c r="P8" s="962"/>
      <c r="Q8" s="962"/>
      <c r="R8" s="962"/>
      <c r="S8" s="962"/>
      <c r="T8" s="962"/>
      <c r="U8" s="961">
        <v>1</v>
      </c>
      <c r="V8" s="961"/>
      <c r="W8" s="960" t="s">
        <v>71</v>
      </c>
      <c r="X8" s="960"/>
      <c r="Y8" s="980"/>
      <c r="Z8" s="981"/>
      <c r="AA8" s="982"/>
    </row>
    <row r="9" spans="1:28" ht="42" customHeight="1">
      <c r="A9" s="959"/>
      <c r="B9" s="959"/>
      <c r="C9" s="959"/>
      <c r="D9" s="879"/>
      <c r="E9" s="961"/>
      <c r="F9" s="961"/>
      <c r="G9" s="961"/>
      <c r="H9" s="961"/>
      <c r="I9" s="971"/>
      <c r="J9" s="971"/>
      <c r="K9" s="971"/>
      <c r="L9" s="971"/>
      <c r="M9" s="971"/>
      <c r="N9" s="962"/>
      <c r="O9" s="962"/>
      <c r="P9" s="962"/>
      <c r="Q9" s="962"/>
      <c r="R9" s="962"/>
      <c r="S9" s="962"/>
      <c r="T9" s="962"/>
      <c r="U9" s="961"/>
      <c r="V9" s="961"/>
      <c r="W9" s="960"/>
      <c r="X9" s="960"/>
      <c r="Y9" s="963"/>
      <c r="Z9" s="964"/>
      <c r="AA9" s="965"/>
    </row>
    <row r="10" spans="1:28" ht="42" customHeight="1">
      <c r="A10" s="959"/>
      <c r="B10" s="959"/>
      <c r="C10" s="959"/>
      <c r="D10" s="879"/>
      <c r="E10" s="961"/>
      <c r="F10" s="961"/>
      <c r="G10" s="961"/>
      <c r="H10" s="961"/>
      <c r="I10" s="961"/>
      <c r="J10" s="961"/>
      <c r="K10" s="961"/>
      <c r="L10" s="961"/>
      <c r="M10" s="961"/>
      <c r="N10" s="962"/>
      <c r="O10" s="962"/>
      <c r="P10" s="962"/>
      <c r="Q10" s="962"/>
      <c r="R10" s="962"/>
      <c r="S10" s="962"/>
      <c r="T10" s="962"/>
      <c r="U10" s="961"/>
      <c r="V10" s="961"/>
      <c r="W10" s="960"/>
      <c r="X10" s="960"/>
      <c r="Y10" s="963"/>
      <c r="Z10" s="964"/>
      <c r="AA10" s="965"/>
    </row>
    <row r="11" spans="1:28" ht="42" customHeight="1">
      <c r="A11" s="959"/>
      <c r="B11" s="959"/>
      <c r="C11" s="959"/>
      <c r="D11" s="879"/>
      <c r="E11" s="961"/>
      <c r="F11" s="961"/>
      <c r="G11" s="961"/>
      <c r="H11" s="961"/>
      <c r="I11" s="961"/>
      <c r="J11" s="961"/>
      <c r="K11" s="961"/>
      <c r="L11" s="961"/>
      <c r="M11" s="961"/>
      <c r="N11" s="962"/>
      <c r="O11" s="962"/>
      <c r="P11" s="962"/>
      <c r="Q11" s="962"/>
      <c r="R11" s="962"/>
      <c r="S11" s="962"/>
      <c r="T11" s="962"/>
      <c r="U11" s="961"/>
      <c r="V11" s="961"/>
      <c r="W11" s="960"/>
      <c r="X11" s="960"/>
      <c r="Y11" s="963"/>
      <c r="Z11" s="964"/>
      <c r="AA11" s="965"/>
    </row>
    <row r="12" spans="1:28" ht="22.5" customHeight="1">
      <c r="A12" s="959"/>
      <c r="B12" s="959"/>
      <c r="C12" s="959"/>
      <c r="D12" s="879"/>
      <c r="E12" s="960"/>
      <c r="F12" s="960"/>
      <c r="G12" s="960"/>
      <c r="H12" s="960"/>
      <c r="I12" s="961"/>
      <c r="J12" s="961"/>
      <c r="K12" s="961"/>
      <c r="L12" s="961"/>
      <c r="M12" s="961"/>
      <c r="N12" s="961"/>
      <c r="O12" s="961"/>
      <c r="P12" s="961"/>
      <c r="Q12" s="961"/>
      <c r="R12" s="961"/>
      <c r="S12" s="961"/>
      <c r="T12" s="961"/>
      <c r="U12" s="961"/>
      <c r="V12" s="961"/>
      <c r="W12" s="960"/>
      <c r="X12" s="960"/>
      <c r="Y12" s="966"/>
      <c r="Z12" s="966"/>
      <c r="AA12" s="966"/>
    </row>
    <row r="13" spans="1:28" ht="51.75" customHeight="1">
      <c r="A13" s="970" t="s">
        <v>54</v>
      </c>
      <c r="B13" s="960"/>
      <c r="C13" s="960"/>
      <c r="D13" s="960"/>
      <c r="E13" s="960"/>
      <c r="F13" s="960"/>
      <c r="G13" s="960"/>
      <c r="H13" s="960"/>
      <c r="I13" s="960"/>
      <c r="J13" s="960"/>
      <c r="K13" s="960"/>
      <c r="L13" s="960"/>
      <c r="M13" s="960"/>
      <c r="N13" s="960"/>
      <c r="O13" s="960"/>
      <c r="P13" s="960"/>
      <c r="Q13" s="960"/>
      <c r="R13" s="960"/>
      <c r="S13" s="960"/>
      <c r="T13" s="960"/>
      <c r="U13" s="960"/>
      <c r="V13" s="960"/>
      <c r="W13" s="960"/>
      <c r="X13" s="960"/>
      <c r="Y13" s="960"/>
      <c r="Z13" s="960"/>
      <c r="AA13" s="960"/>
    </row>
    <row r="14" spans="1:28" ht="33.75" customHeight="1">
      <c r="A14" s="881" t="s">
        <v>55</v>
      </c>
      <c r="B14" s="881" t="s">
        <v>56</v>
      </c>
      <c r="C14" s="881" t="s">
        <v>57</v>
      </c>
      <c r="D14" s="881" t="s">
        <v>58</v>
      </c>
      <c r="E14" s="881" t="s">
        <v>59</v>
      </c>
      <c r="F14" s="880" t="s">
        <v>60</v>
      </c>
      <c r="G14" s="881" t="s">
        <v>61</v>
      </c>
      <c r="H14" s="881"/>
      <c r="I14" s="881"/>
      <c r="J14" s="881"/>
      <c r="K14" s="881"/>
      <c r="L14" s="881" t="s">
        <v>55</v>
      </c>
      <c r="M14" s="881" t="s">
        <v>56</v>
      </c>
      <c r="N14" s="881" t="s">
        <v>57</v>
      </c>
      <c r="O14" s="881" t="s">
        <v>58</v>
      </c>
      <c r="P14" s="881" t="s">
        <v>59</v>
      </c>
      <c r="Q14" s="880" t="s">
        <v>60</v>
      </c>
      <c r="R14" s="881" t="s">
        <v>61</v>
      </c>
      <c r="S14" s="881"/>
      <c r="T14" s="880"/>
      <c r="U14" s="903"/>
      <c r="V14" s="881"/>
      <c r="W14" s="881"/>
      <c r="X14" s="881"/>
      <c r="Y14" s="881"/>
      <c r="Z14" s="881"/>
      <c r="AA14" s="881"/>
    </row>
    <row r="15" spans="1:28" ht="33.75" customHeight="1">
      <c r="A15" s="881">
        <v>1</v>
      </c>
      <c r="B15" s="881">
        <v>20220508</v>
      </c>
      <c r="C15" s="646" t="s">
        <v>72</v>
      </c>
      <c r="D15" s="648" t="s">
        <v>73</v>
      </c>
      <c r="E15" s="881" t="s">
        <v>74</v>
      </c>
      <c r="F15" s="882"/>
      <c r="G15" s="883"/>
      <c r="H15" s="880"/>
      <c r="I15" s="880"/>
      <c r="J15" s="880"/>
      <c r="K15" s="880"/>
      <c r="L15" s="880">
        <v>57</v>
      </c>
      <c r="M15" s="881">
        <v>20221008</v>
      </c>
      <c r="N15" s="881" t="s">
        <v>75</v>
      </c>
      <c r="O15" s="881" t="s">
        <v>76</v>
      </c>
      <c r="P15" s="881" t="s">
        <v>77</v>
      </c>
      <c r="Q15" s="881" t="s">
        <v>78</v>
      </c>
      <c r="R15" s="881" t="s">
        <v>79</v>
      </c>
      <c r="S15" s="880"/>
      <c r="T15" s="880"/>
      <c r="U15" s="904"/>
      <c r="V15" s="880"/>
      <c r="W15" s="880"/>
      <c r="X15" s="880"/>
      <c r="Y15" s="880"/>
      <c r="Z15" s="880"/>
      <c r="AA15" s="880"/>
    </row>
    <row r="16" spans="1:28" ht="18.75">
      <c r="A16" s="881">
        <v>2</v>
      </c>
      <c r="B16" s="881">
        <v>20220508</v>
      </c>
      <c r="C16" s="812" t="s">
        <v>80</v>
      </c>
      <c r="D16" s="812" t="s">
        <v>81</v>
      </c>
      <c r="E16" s="881" t="s">
        <v>82</v>
      </c>
      <c r="F16" s="881"/>
      <c r="G16" s="883"/>
      <c r="H16" s="881"/>
      <c r="I16" s="881"/>
      <c r="J16" s="881"/>
      <c r="K16" s="881"/>
      <c r="L16" s="880">
        <v>58</v>
      </c>
      <c r="M16" s="881">
        <v>20221008</v>
      </c>
      <c r="N16" s="881" t="s">
        <v>83</v>
      </c>
      <c r="O16" s="881" t="s">
        <v>84</v>
      </c>
      <c r="P16" s="881" t="s">
        <v>85</v>
      </c>
      <c r="Q16" s="881" t="s">
        <v>78</v>
      </c>
      <c r="R16" s="881" t="s">
        <v>79</v>
      </c>
      <c r="S16" s="881"/>
      <c r="T16" s="881"/>
      <c r="U16" s="903"/>
      <c r="V16" s="881"/>
      <c r="W16" s="881"/>
      <c r="X16" s="881"/>
      <c r="Y16" s="881"/>
      <c r="Z16" s="881"/>
      <c r="AA16" s="881"/>
    </row>
    <row r="17" spans="1:27" ht="18.75">
      <c r="A17" s="881">
        <v>3</v>
      </c>
      <c r="B17" s="881">
        <v>20220526</v>
      </c>
      <c r="C17" s="646" t="s">
        <v>86</v>
      </c>
      <c r="D17" s="648" t="s">
        <v>87</v>
      </c>
      <c r="E17" s="881" t="s">
        <v>85</v>
      </c>
      <c r="F17" s="881"/>
      <c r="G17" s="883"/>
      <c r="H17" s="881"/>
      <c r="I17" s="881"/>
      <c r="J17" s="881"/>
      <c r="K17" s="881"/>
      <c r="L17" s="880">
        <v>59</v>
      </c>
      <c r="M17" s="881">
        <v>20221008</v>
      </c>
      <c r="N17" s="881" t="s">
        <v>88</v>
      </c>
      <c r="O17" s="881" t="s">
        <v>89</v>
      </c>
      <c r="P17" s="881" t="s">
        <v>77</v>
      </c>
      <c r="Q17" s="881" t="s">
        <v>78</v>
      </c>
      <c r="R17" s="881" t="s">
        <v>79</v>
      </c>
      <c r="S17" s="881"/>
      <c r="T17" s="881"/>
      <c r="U17" s="903"/>
      <c r="V17" s="881"/>
      <c r="W17" s="881"/>
      <c r="X17" s="881"/>
      <c r="Y17" s="881"/>
      <c r="Z17" s="881"/>
      <c r="AA17" s="881"/>
    </row>
    <row r="18" spans="1:27" ht="18.75">
      <c r="A18" s="881">
        <v>4</v>
      </c>
      <c r="B18" s="881">
        <v>20220526</v>
      </c>
      <c r="C18" s="646" t="s">
        <v>90</v>
      </c>
      <c r="D18" s="648" t="s">
        <v>91</v>
      </c>
      <c r="E18" s="881" t="s">
        <v>85</v>
      </c>
      <c r="F18" s="881"/>
      <c r="G18" s="883"/>
      <c r="H18" s="881"/>
      <c r="I18" s="881"/>
      <c r="J18" s="881"/>
      <c r="K18" s="881"/>
      <c r="L18" s="880">
        <v>60</v>
      </c>
      <c r="M18" s="881">
        <v>20221008</v>
      </c>
      <c r="N18" s="881" t="s">
        <v>92</v>
      </c>
      <c r="O18" s="881" t="s">
        <v>93</v>
      </c>
      <c r="P18" s="881" t="s">
        <v>77</v>
      </c>
      <c r="Q18" s="881" t="s">
        <v>78</v>
      </c>
      <c r="R18" s="881" t="s">
        <v>79</v>
      </c>
      <c r="S18" s="881"/>
      <c r="T18" s="881"/>
      <c r="U18" s="903"/>
      <c r="V18" s="881"/>
      <c r="W18" s="881"/>
      <c r="X18" s="881"/>
      <c r="Y18" s="881"/>
      <c r="Z18" s="881"/>
      <c r="AA18" s="881"/>
    </row>
    <row r="19" spans="1:27" ht="37.5">
      <c r="A19" s="881">
        <v>5</v>
      </c>
      <c r="B19" s="881">
        <v>20220526</v>
      </c>
      <c r="C19" s="646" t="s">
        <v>94</v>
      </c>
      <c r="D19" s="648" t="s">
        <v>95</v>
      </c>
      <c r="E19" s="881" t="s">
        <v>85</v>
      </c>
      <c r="F19" s="881"/>
      <c r="G19" s="881"/>
      <c r="H19" s="881"/>
      <c r="I19" s="881"/>
      <c r="J19" s="881"/>
      <c r="K19" s="881"/>
      <c r="L19" s="880">
        <v>61</v>
      </c>
      <c r="M19" s="881">
        <v>20221010</v>
      </c>
      <c r="N19" s="646" t="s">
        <v>96</v>
      </c>
      <c r="O19" s="648" t="s">
        <v>97</v>
      </c>
      <c r="P19" s="880" t="s">
        <v>98</v>
      </c>
      <c r="Q19" s="881" t="s">
        <v>78</v>
      </c>
      <c r="R19" s="881" t="s">
        <v>79</v>
      </c>
      <c r="S19" s="881"/>
      <c r="T19" s="881"/>
      <c r="U19" s="903"/>
      <c r="V19" s="881"/>
      <c r="W19" s="881"/>
      <c r="X19" s="881"/>
      <c r="Y19" s="881"/>
      <c r="Z19" s="881"/>
      <c r="AA19" s="881"/>
    </row>
    <row r="20" spans="1:27" ht="18.75">
      <c r="A20" s="881">
        <v>6</v>
      </c>
      <c r="B20" s="881">
        <v>20220526</v>
      </c>
      <c r="C20" s="430" t="s">
        <v>99</v>
      </c>
      <c r="D20" s="430" t="s">
        <v>100</v>
      </c>
      <c r="E20" s="881" t="s">
        <v>98</v>
      </c>
      <c r="F20" s="881"/>
      <c r="G20" s="881"/>
      <c r="H20" s="881"/>
      <c r="I20" s="881"/>
      <c r="J20" s="881"/>
      <c r="K20" s="881"/>
      <c r="L20" s="880">
        <v>62</v>
      </c>
      <c r="M20" s="881">
        <v>20221010</v>
      </c>
      <c r="N20" s="646" t="s">
        <v>101</v>
      </c>
      <c r="O20" s="648" t="s">
        <v>102</v>
      </c>
      <c r="P20" s="880" t="s">
        <v>98</v>
      </c>
      <c r="Q20" s="881" t="s">
        <v>78</v>
      </c>
      <c r="R20" s="881" t="s">
        <v>79</v>
      </c>
      <c r="S20" s="881"/>
      <c r="T20" s="881"/>
      <c r="U20" s="903"/>
      <c r="V20" s="881"/>
      <c r="W20" s="881"/>
      <c r="X20" s="881"/>
      <c r="Y20" s="881"/>
      <c r="Z20" s="881"/>
      <c r="AA20" s="881"/>
    </row>
    <row r="21" spans="1:27" ht="37.5">
      <c r="A21" s="881">
        <v>7</v>
      </c>
      <c r="B21" s="881">
        <v>20220526</v>
      </c>
      <c r="C21" s="430" t="s">
        <v>103</v>
      </c>
      <c r="D21" s="430" t="s">
        <v>104</v>
      </c>
      <c r="E21" s="881" t="s">
        <v>98</v>
      </c>
      <c r="F21" s="881"/>
      <c r="G21" s="881"/>
      <c r="H21" s="881"/>
      <c r="I21" s="881"/>
      <c r="J21" s="881"/>
      <c r="K21" s="881"/>
      <c r="L21" s="880">
        <v>63</v>
      </c>
      <c r="M21" s="881">
        <v>20221010</v>
      </c>
      <c r="N21" s="646" t="s">
        <v>105</v>
      </c>
      <c r="O21" s="648" t="s">
        <v>106</v>
      </c>
      <c r="P21" s="880" t="s">
        <v>98</v>
      </c>
      <c r="Q21" s="881" t="s">
        <v>78</v>
      </c>
      <c r="R21" s="881" t="s">
        <v>79</v>
      </c>
      <c r="S21" s="881"/>
      <c r="T21" s="881"/>
      <c r="U21" s="903"/>
      <c r="V21" s="881"/>
      <c r="W21" s="881"/>
      <c r="X21" s="881"/>
      <c r="Y21" s="881"/>
      <c r="Z21" s="881"/>
      <c r="AA21" s="881"/>
    </row>
    <row r="22" spans="1:27" ht="37.5">
      <c r="A22" s="881">
        <v>8</v>
      </c>
      <c r="B22" s="881">
        <v>20220526</v>
      </c>
      <c r="C22" s="430" t="s">
        <v>107</v>
      </c>
      <c r="D22" s="430" t="s">
        <v>108</v>
      </c>
      <c r="E22" s="881" t="s">
        <v>98</v>
      </c>
      <c r="F22" s="881"/>
      <c r="G22" s="881"/>
      <c r="H22" s="881"/>
      <c r="I22" s="881"/>
      <c r="J22" s="881"/>
      <c r="K22" s="881"/>
      <c r="L22" s="880">
        <v>64</v>
      </c>
      <c r="M22" s="881">
        <v>20221010</v>
      </c>
      <c r="N22" s="826" t="s">
        <v>109</v>
      </c>
      <c r="O22" s="648" t="s">
        <v>110</v>
      </c>
      <c r="P22" s="880" t="s">
        <v>98</v>
      </c>
      <c r="Q22" s="881" t="s">
        <v>78</v>
      </c>
      <c r="R22" s="881" t="s">
        <v>79</v>
      </c>
      <c r="S22" s="881"/>
      <c r="T22" s="881"/>
      <c r="U22" s="903"/>
      <c r="V22" s="881"/>
      <c r="W22" s="881"/>
      <c r="X22" s="881"/>
      <c r="Y22" s="881"/>
      <c r="Z22" s="881"/>
      <c r="AA22" s="881"/>
    </row>
    <row r="23" spans="1:27" ht="37.5">
      <c r="A23" s="881">
        <v>9</v>
      </c>
      <c r="B23" s="881">
        <v>20220526</v>
      </c>
      <c r="C23" s="430" t="s">
        <v>111</v>
      </c>
      <c r="D23" s="430" t="s">
        <v>112</v>
      </c>
      <c r="E23" s="881" t="s">
        <v>98</v>
      </c>
      <c r="F23" s="881"/>
      <c r="G23" s="881"/>
      <c r="H23" s="881"/>
      <c r="I23" s="881"/>
      <c r="J23" s="881"/>
      <c r="K23" s="881"/>
      <c r="L23" s="880">
        <v>65</v>
      </c>
      <c r="M23" s="881">
        <v>20221010</v>
      </c>
      <c r="N23" s="646" t="s">
        <v>113</v>
      </c>
      <c r="O23" s="648" t="s">
        <v>114</v>
      </c>
      <c r="P23" s="880" t="s">
        <v>98</v>
      </c>
      <c r="Q23" s="881" t="s">
        <v>78</v>
      </c>
      <c r="R23" s="881" t="s">
        <v>79</v>
      </c>
      <c r="S23" s="881"/>
      <c r="T23" s="881"/>
      <c r="U23" s="903"/>
      <c r="V23" s="881"/>
      <c r="W23" s="881"/>
      <c r="X23" s="881"/>
      <c r="Y23" s="881"/>
      <c r="Z23" s="881"/>
      <c r="AA23" s="881"/>
    </row>
    <row r="24" spans="1:27" ht="18.75">
      <c r="A24" s="881">
        <v>10</v>
      </c>
      <c r="B24" s="881">
        <v>20220526</v>
      </c>
      <c r="C24" s="430" t="s">
        <v>115</v>
      </c>
      <c r="D24" s="430" t="s">
        <v>116</v>
      </c>
      <c r="E24" s="881" t="s">
        <v>98</v>
      </c>
      <c r="F24" s="881"/>
      <c r="G24" s="881"/>
      <c r="H24" s="881"/>
      <c r="I24" s="881"/>
      <c r="J24" s="881"/>
      <c r="K24" s="881"/>
      <c r="L24" s="880">
        <v>66</v>
      </c>
      <c r="M24" s="881">
        <v>20221010</v>
      </c>
      <c r="N24" s="646" t="s">
        <v>117</v>
      </c>
      <c r="O24" s="648" t="s">
        <v>118</v>
      </c>
      <c r="P24" s="880" t="s">
        <v>98</v>
      </c>
      <c r="Q24" s="881" t="s">
        <v>78</v>
      </c>
      <c r="R24" s="881" t="s">
        <v>79</v>
      </c>
      <c r="S24" s="881"/>
      <c r="T24" s="881"/>
      <c r="U24" s="903"/>
      <c r="V24" s="881"/>
      <c r="W24" s="881"/>
      <c r="X24" s="881"/>
      <c r="Y24" s="881"/>
      <c r="Z24" s="881"/>
      <c r="AA24" s="881"/>
    </row>
    <row r="25" spans="1:27" ht="18.75">
      <c r="A25" s="881">
        <v>11</v>
      </c>
      <c r="B25" s="881">
        <v>20220526</v>
      </c>
      <c r="C25" s="430" t="s">
        <v>119</v>
      </c>
      <c r="D25" s="430" t="s">
        <v>120</v>
      </c>
      <c r="E25" s="881" t="s">
        <v>98</v>
      </c>
      <c r="F25" s="881"/>
      <c r="G25" s="881"/>
      <c r="H25" s="881"/>
      <c r="I25" s="881"/>
      <c r="J25" s="881"/>
      <c r="K25" s="881"/>
      <c r="L25" s="880">
        <v>67</v>
      </c>
      <c r="M25" s="881">
        <v>20221010</v>
      </c>
      <c r="N25" s="646" t="s">
        <v>121</v>
      </c>
      <c r="O25" s="648" t="s">
        <v>122</v>
      </c>
      <c r="P25" s="880" t="s">
        <v>98</v>
      </c>
      <c r="Q25" s="881" t="s">
        <v>78</v>
      </c>
      <c r="R25" s="881" t="s">
        <v>79</v>
      </c>
      <c r="S25" s="881"/>
      <c r="T25" s="881"/>
      <c r="U25" s="903"/>
      <c r="V25" s="881"/>
      <c r="W25" s="881"/>
      <c r="X25" s="881"/>
      <c r="Y25" s="881"/>
      <c r="Z25" s="881"/>
      <c r="AA25" s="881"/>
    </row>
    <row r="26" spans="1:27" ht="18.75">
      <c r="A26" s="881">
        <v>12</v>
      </c>
      <c r="B26" s="881">
        <v>20220526</v>
      </c>
      <c r="C26" s="592" t="s">
        <v>123</v>
      </c>
      <c r="D26" s="884" t="s">
        <v>124</v>
      </c>
      <c r="E26" s="881" t="s">
        <v>85</v>
      </c>
      <c r="F26" s="881"/>
      <c r="G26" s="881"/>
      <c r="H26" s="881"/>
      <c r="I26" s="881"/>
      <c r="J26" s="881"/>
      <c r="K26" s="881"/>
      <c r="L26" s="880">
        <v>68</v>
      </c>
      <c r="M26" s="881">
        <v>20221010</v>
      </c>
      <c r="N26" s="646" t="s">
        <v>125</v>
      </c>
      <c r="O26" s="648" t="s">
        <v>126</v>
      </c>
      <c r="P26" s="880" t="s">
        <v>98</v>
      </c>
      <c r="Q26" s="881" t="s">
        <v>78</v>
      </c>
      <c r="R26" s="881" t="s">
        <v>79</v>
      </c>
      <c r="S26" s="881"/>
      <c r="T26" s="881"/>
      <c r="U26" s="903"/>
      <c r="V26" s="881"/>
      <c r="W26" s="881"/>
      <c r="X26" s="881"/>
      <c r="Y26" s="881"/>
      <c r="Z26" s="881"/>
      <c r="AA26" s="881"/>
    </row>
    <row r="27" spans="1:27" ht="18.75">
      <c r="A27" s="881">
        <v>13</v>
      </c>
      <c r="B27" s="881">
        <v>20220526</v>
      </c>
      <c r="C27" s="592" t="s">
        <v>127</v>
      </c>
      <c r="D27" s="884" t="s">
        <v>128</v>
      </c>
      <c r="E27" s="881" t="s">
        <v>85</v>
      </c>
      <c r="F27" s="881"/>
      <c r="G27" s="881"/>
      <c r="H27" s="881"/>
      <c r="I27" s="881"/>
      <c r="J27" s="881"/>
      <c r="K27" s="881"/>
      <c r="L27" s="880">
        <v>69</v>
      </c>
      <c r="M27" s="881">
        <v>20221010</v>
      </c>
      <c r="N27" s="646" t="s">
        <v>129</v>
      </c>
      <c r="O27" s="648" t="s">
        <v>130</v>
      </c>
      <c r="P27" s="880" t="s">
        <v>98</v>
      </c>
      <c r="Q27" s="881" t="s">
        <v>78</v>
      </c>
      <c r="R27" s="881" t="s">
        <v>79</v>
      </c>
      <c r="S27" s="881"/>
      <c r="T27" s="881"/>
      <c r="U27" s="903"/>
      <c r="V27" s="881"/>
      <c r="W27" s="881"/>
      <c r="X27" s="881"/>
      <c r="Y27" s="881"/>
      <c r="Z27" s="881"/>
      <c r="AA27" s="881"/>
    </row>
    <row r="28" spans="1:27" ht="18.75">
      <c r="A28" s="881">
        <v>14</v>
      </c>
      <c r="B28" s="881">
        <v>20220526</v>
      </c>
      <c r="C28" s="646" t="s">
        <v>131</v>
      </c>
      <c r="D28" s="648" t="s">
        <v>132</v>
      </c>
      <c r="E28" s="881" t="s">
        <v>85</v>
      </c>
      <c r="F28" s="881"/>
      <c r="G28" s="881"/>
      <c r="H28" s="881"/>
      <c r="I28" s="881"/>
      <c r="J28" s="881"/>
      <c r="K28" s="881"/>
      <c r="L28" s="880">
        <v>70</v>
      </c>
      <c r="M28" s="881">
        <v>20221010</v>
      </c>
      <c r="N28" s="646" t="s">
        <v>133</v>
      </c>
      <c r="O28" s="648" t="s">
        <v>134</v>
      </c>
      <c r="P28" s="880" t="s">
        <v>98</v>
      </c>
      <c r="Q28" s="881" t="s">
        <v>78</v>
      </c>
      <c r="R28" s="881" t="s">
        <v>79</v>
      </c>
      <c r="S28" s="881"/>
      <c r="T28" s="881"/>
      <c r="U28" s="903"/>
      <c r="V28" s="881"/>
      <c r="W28" s="881"/>
      <c r="X28" s="881"/>
      <c r="Y28" s="881"/>
      <c r="Z28" s="881"/>
      <c r="AA28" s="881"/>
    </row>
    <row r="29" spans="1:27" ht="37.5">
      <c r="A29" s="881">
        <v>15</v>
      </c>
      <c r="B29" s="881">
        <v>20220527</v>
      </c>
      <c r="C29" s="646" t="s">
        <v>135</v>
      </c>
      <c r="D29" s="648" t="s">
        <v>136</v>
      </c>
      <c r="E29" s="881" t="s">
        <v>137</v>
      </c>
      <c r="F29" s="881" t="s">
        <v>138</v>
      </c>
      <c r="G29" s="881"/>
      <c r="H29" s="881"/>
      <c r="I29" s="881"/>
      <c r="J29" s="881"/>
      <c r="K29" s="881"/>
      <c r="L29" s="880">
        <v>71</v>
      </c>
      <c r="M29" s="881">
        <v>20221010</v>
      </c>
      <c r="N29" s="646" t="s">
        <v>139</v>
      </c>
      <c r="O29" s="648" t="s">
        <v>140</v>
      </c>
      <c r="P29" s="880" t="s">
        <v>98</v>
      </c>
      <c r="Q29" s="881" t="s">
        <v>78</v>
      </c>
      <c r="R29" s="881" t="s">
        <v>79</v>
      </c>
      <c r="S29" s="881"/>
      <c r="T29" s="881"/>
      <c r="U29" s="903"/>
      <c r="V29" s="881"/>
      <c r="W29" s="881"/>
      <c r="X29" s="881"/>
      <c r="Y29" s="881"/>
      <c r="Z29" s="881"/>
      <c r="AA29" s="881"/>
    </row>
    <row r="30" spans="1:27" ht="37.5">
      <c r="A30" s="881">
        <v>16</v>
      </c>
      <c r="B30" s="881">
        <v>20220601</v>
      </c>
      <c r="C30" s="430" t="s">
        <v>99</v>
      </c>
      <c r="D30" s="430" t="s">
        <v>100</v>
      </c>
      <c r="E30" s="881" t="s">
        <v>141</v>
      </c>
      <c r="F30" s="881"/>
      <c r="G30" s="881"/>
      <c r="H30" s="881"/>
      <c r="I30" s="881"/>
      <c r="J30" s="881"/>
      <c r="K30" s="881"/>
      <c r="L30" s="880">
        <v>72</v>
      </c>
      <c r="M30" s="881">
        <v>20221010</v>
      </c>
      <c r="N30" s="646" t="s">
        <v>142</v>
      </c>
      <c r="O30" s="648" t="s">
        <v>143</v>
      </c>
      <c r="P30" s="880" t="s">
        <v>98</v>
      </c>
      <c r="Q30" s="881" t="s">
        <v>78</v>
      </c>
      <c r="R30" s="881" t="s">
        <v>79</v>
      </c>
      <c r="S30" s="881"/>
      <c r="T30" s="881"/>
      <c r="U30" s="903"/>
      <c r="V30" s="881"/>
      <c r="W30" s="881"/>
      <c r="X30" s="881"/>
      <c r="Y30" s="881"/>
      <c r="Z30" s="881"/>
      <c r="AA30" s="881"/>
    </row>
    <row r="31" spans="1:27" ht="18.75">
      <c r="A31" s="881">
        <v>17</v>
      </c>
      <c r="B31" s="881">
        <v>20220601</v>
      </c>
      <c r="C31" s="430" t="s">
        <v>103</v>
      </c>
      <c r="D31" s="430" t="s">
        <v>104</v>
      </c>
      <c r="E31" s="881" t="s">
        <v>141</v>
      </c>
      <c r="F31" s="881"/>
      <c r="G31" s="881"/>
      <c r="H31" s="881"/>
      <c r="I31" s="881"/>
      <c r="J31" s="881"/>
      <c r="K31" s="881"/>
      <c r="L31" s="880">
        <v>73</v>
      </c>
      <c r="M31" s="881">
        <v>20221010</v>
      </c>
      <c r="N31" s="646" t="s">
        <v>144</v>
      </c>
      <c r="O31" s="648" t="s">
        <v>145</v>
      </c>
      <c r="P31" s="880" t="s">
        <v>98</v>
      </c>
      <c r="Q31" s="881" t="s">
        <v>78</v>
      </c>
      <c r="R31" s="881" t="s">
        <v>79</v>
      </c>
      <c r="S31" s="881"/>
      <c r="T31" s="881"/>
      <c r="U31" s="903"/>
      <c r="V31" s="881"/>
      <c r="W31" s="881"/>
      <c r="X31" s="881"/>
      <c r="Y31" s="881"/>
      <c r="Z31" s="881"/>
      <c r="AA31" s="881"/>
    </row>
    <row r="32" spans="1:27" ht="18.75">
      <c r="A32" s="881">
        <v>18</v>
      </c>
      <c r="B32" s="881">
        <v>20220601</v>
      </c>
      <c r="C32" s="430" t="s">
        <v>107</v>
      </c>
      <c r="D32" s="430" t="s">
        <v>108</v>
      </c>
      <c r="E32" s="881" t="s">
        <v>141</v>
      </c>
      <c r="F32" s="881"/>
      <c r="G32" s="881"/>
      <c r="H32" s="881"/>
      <c r="I32" s="881"/>
      <c r="J32" s="881"/>
      <c r="K32" s="881"/>
      <c r="L32" s="880">
        <v>74</v>
      </c>
      <c r="M32" s="881">
        <v>20221010</v>
      </c>
      <c r="N32" s="646" t="s">
        <v>146</v>
      </c>
      <c r="O32" s="648" t="s">
        <v>147</v>
      </c>
      <c r="P32" s="880" t="s">
        <v>98</v>
      </c>
      <c r="Q32" s="881" t="s">
        <v>78</v>
      </c>
      <c r="R32" s="881" t="s">
        <v>79</v>
      </c>
      <c r="S32" s="881"/>
      <c r="T32" s="881"/>
      <c r="U32" s="903"/>
      <c r="V32" s="881"/>
      <c r="W32" s="881"/>
      <c r="X32" s="881"/>
      <c r="Y32" s="881"/>
      <c r="Z32" s="881"/>
      <c r="AA32" s="881"/>
    </row>
    <row r="33" spans="1:27" ht="37.5">
      <c r="A33" s="881">
        <v>19</v>
      </c>
      <c r="B33" s="881">
        <v>20220601</v>
      </c>
      <c r="C33" s="430" t="s">
        <v>111</v>
      </c>
      <c r="D33" s="430" t="s">
        <v>112</v>
      </c>
      <c r="E33" s="881" t="s">
        <v>141</v>
      </c>
      <c r="F33" s="881"/>
      <c r="G33" s="881"/>
      <c r="H33" s="881"/>
      <c r="I33" s="881"/>
      <c r="J33" s="881"/>
      <c r="K33" s="881"/>
      <c r="L33" s="880">
        <v>75</v>
      </c>
      <c r="M33" s="881">
        <v>20221010</v>
      </c>
      <c r="N33" s="891" t="s">
        <v>148</v>
      </c>
      <c r="O33" s="892" t="s">
        <v>149</v>
      </c>
      <c r="P33" s="881" t="s">
        <v>85</v>
      </c>
      <c r="Q33" s="881" t="s">
        <v>78</v>
      </c>
      <c r="R33" s="881" t="s">
        <v>79</v>
      </c>
      <c r="S33" s="881"/>
      <c r="T33" s="881"/>
      <c r="U33" s="903"/>
      <c r="V33" s="881"/>
      <c r="W33" s="881"/>
      <c r="X33" s="881"/>
      <c r="Y33" s="881"/>
      <c r="Z33" s="881"/>
      <c r="AA33" s="881"/>
    </row>
    <row r="34" spans="1:27" ht="18.75">
      <c r="A34" s="881">
        <v>20</v>
      </c>
      <c r="B34" s="881">
        <v>20220601</v>
      </c>
      <c r="C34" s="646" t="s">
        <v>150</v>
      </c>
      <c r="D34" s="648" t="s">
        <v>151</v>
      </c>
      <c r="E34" s="881" t="s">
        <v>141</v>
      </c>
      <c r="F34" s="881"/>
      <c r="G34" s="881"/>
      <c r="H34" s="881"/>
      <c r="I34" s="881"/>
      <c r="J34" s="881"/>
      <c r="K34" s="881"/>
      <c r="L34" s="880">
        <v>76</v>
      </c>
      <c r="M34" s="881">
        <v>20221010</v>
      </c>
      <c r="N34" s="891" t="s">
        <v>152</v>
      </c>
      <c r="O34" s="892" t="s">
        <v>153</v>
      </c>
      <c r="P34" s="881" t="s">
        <v>85</v>
      </c>
      <c r="Q34" s="881" t="s">
        <v>78</v>
      </c>
      <c r="R34" s="881" t="s">
        <v>79</v>
      </c>
      <c r="S34" s="881"/>
      <c r="T34" s="881"/>
      <c r="U34" s="903"/>
      <c r="V34" s="881"/>
      <c r="W34" s="881"/>
      <c r="X34" s="881"/>
      <c r="Y34" s="881"/>
      <c r="Z34" s="881"/>
      <c r="AA34" s="881"/>
    </row>
    <row r="35" spans="1:27" ht="37.5">
      <c r="A35" s="881">
        <v>21</v>
      </c>
      <c r="B35" s="881">
        <v>20220601</v>
      </c>
      <c r="C35" s="549" t="s">
        <v>154</v>
      </c>
      <c r="D35" s="549" t="s">
        <v>87</v>
      </c>
      <c r="E35" s="881" t="s">
        <v>98</v>
      </c>
      <c r="F35" s="881"/>
      <c r="G35" s="881"/>
      <c r="H35" s="881"/>
      <c r="I35" s="881"/>
      <c r="J35" s="881"/>
      <c r="K35" s="881"/>
      <c r="L35" s="880">
        <v>77</v>
      </c>
      <c r="M35" s="881">
        <v>20221010</v>
      </c>
      <c r="N35" s="839" t="s">
        <v>155</v>
      </c>
      <c r="O35" s="806" t="s">
        <v>156</v>
      </c>
      <c r="P35" s="881" t="s">
        <v>85</v>
      </c>
      <c r="Q35" s="881"/>
      <c r="R35" s="881" t="s">
        <v>79</v>
      </c>
      <c r="S35" s="881"/>
      <c r="T35" s="881"/>
      <c r="U35" s="903"/>
      <c r="V35" s="881"/>
      <c r="W35" s="881"/>
      <c r="X35" s="881"/>
      <c r="Y35" s="881"/>
      <c r="Z35" s="881"/>
      <c r="AA35" s="881"/>
    </row>
    <row r="36" spans="1:27" ht="18.75">
      <c r="A36" s="881">
        <v>22</v>
      </c>
      <c r="B36" s="881">
        <v>20220601</v>
      </c>
      <c r="C36" s="549" t="s">
        <v>157</v>
      </c>
      <c r="D36" s="549" t="s">
        <v>91</v>
      </c>
      <c r="E36" s="881" t="s">
        <v>98</v>
      </c>
      <c r="F36" s="881"/>
      <c r="G36" s="881"/>
      <c r="H36" s="881"/>
      <c r="I36" s="881"/>
      <c r="J36" s="881"/>
      <c r="K36" s="881"/>
      <c r="L36" s="880">
        <v>78</v>
      </c>
      <c r="M36" s="881">
        <v>20221010</v>
      </c>
      <c r="N36" s="839" t="s">
        <v>158</v>
      </c>
      <c r="O36" s="839" t="s">
        <v>159</v>
      </c>
      <c r="P36" s="881" t="s">
        <v>160</v>
      </c>
      <c r="Q36" s="881" t="s">
        <v>161</v>
      </c>
      <c r="R36" s="881" t="s">
        <v>79</v>
      </c>
      <c r="S36" s="881"/>
      <c r="T36" s="881"/>
      <c r="U36" s="903"/>
      <c r="V36" s="881"/>
      <c r="W36" s="881"/>
      <c r="X36" s="881"/>
      <c r="Y36" s="881"/>
      <c r="Z36" s="881"/>
      <c r="AA36" s="881"/>
    </row>
    <row r="37" spans="1:27" ht="18.75">
      <c r="A37" s="881">
        <v>23</v>
      </c>
      <c r="B37" s="881">
        <v>20220601</v>
      </c>
      <c r="C37" s="549" t="s">
        <v>162</v>
      </c>
      <c r="D37" s="549" t="s">
        <v>95</v>
      </c>
      <c r="E37" s="881" t="s">
        <v>98</v>
      </c>
      <c r="F37" s="881"/>
      <c r="G37" s="881"/>
      <c r="H37" s="881"/>
      <c r="I37" s="881"/>
      <c r="J37" s="881"/>
      <c r="K37" s="881"/>
      <c r="L37" s="880">
        <v>79</v>
      </c>
      <c r="M37" s="881">
        <v>20221010</v>
      </c>
      <c r="N37" s="839" t="s">
        <v>163</v>
      </c>
      <c r="O37" s="881" t="s">
        <v>164</v>
      </c>
      <c r="P37" s="881" t="s">
        <v>98</v>
      </c>
      <c r="Q37" s="881"/>
      <c r="R37" s="881" t="s">
        <v>79</v>
      </c>
      <c r="S37" s="881"/>
      <c r="T37" s="881"/>
      <c r="U37" s="903"/>
      <c r="V37" s="881"/>
      <c r="W37" s="881"/>
      <c r="X37" s="881"/>
      <c r="Y37" s="881"/>
      <c r="Z37" s="881"/>
      <c r="AA37" s="881"/>
    </row>
    <row r="38" spans="1:27" ht="18.75">
      <c r="A38" s="881">
        <v>24</v>
      </c>
      <c r="B38" s="881">
        <v>20220601</v>
      </c>
      <c r="C38" s="549" t="s">
        <v>165</v>
      </c>
      <c r="D38" s="549" t="s">
        <v>151</v>
      </c>
      <c r="E38" s="881" t="s">
        <v>98</v>
      </c>
      <c r="F38" s="881"/>
      <c r="G38" s="881"/>
      <c r="H38" s="881"/>
      <c r="I38" s="881"/>
      <c r="J38" s="881"/>
      <c r="K38" s="881"/>
      <c r="L38" s="880">
        <v>80</v>
      </c>
      <c r="M38" s="881">
        <v>20221022</v>
      </c>
      <c r="N38" s="825" t="s">
        <v>166</v>
      </c>
      <c r="O38" s="893" t="s">
        <v>22</v>
      </c>
      <c r="P38" s="881" t="s">
        <v>98</v>
      </c>
      <c r="Q38" s="881" t="s">
        <v>167</v>
      </c>
      <c r="R38" s="881"/>
      <c r="S38" s="881"/>
      <c r="T38" s="881"/>
      <c r="U38" s="903"/>
      <c r="V38" s="881"/>
      <c r="W38" s="881"/>
      <c r="X38" s="881"/>
      <c r="Y38" s="881"/>
      <c r="Z38" s="881"/>
      <c r="AA38" s="881"/>
    </row>
    <row r="39" spans="1:27" ht="18.75">
      <c r="A39" s="881">
        <v>25</v>
      </c>
      <c r="B39" s="881">
        <v>20220601</v>
      </c>
      <c r="C39" s="430" t="s">
        <v>115</v>
      </c>
      <c r="D39" s="430" t="s">
        <v>116</v>
      </c>
      <c r="E39" s="881" t="s">
        <v>85</v>
      </c>
      <c r="F39" s="881"/>
      <c r="G39" s="881"/>
      <c r="H39" s="881"/>
      <c r="I39" s="881"/>
      <c r="J39" s="881"/>
      <c r="K39" s="881"/>
      <c r="L39" s="880">
        <v>81</v>
      </c>
      <c r="M39" s="881">
        <v>20221022</v>
      </c>
      <c r="N39" s="807" t="s">
        <v>168</v>
      </c>
      <c r="O39" s="894" t="s">
        <v>169</v>
      </c>
      <c r="P39" s="881" t="s">
        <v>98</v>
      </c>
      <c r="Q39" s="881" t="s">
        <v>167</v>
      </c>
      <c r="R39" s="881"/>
      <c r="S39" s="881"/>
      <c r="T39" s="881"/>
      <c r="U39" s="903"/>
      <c r="V39" s="881"/>
      <c r="W39" s="881"/>
      <c r="X39" s="881"/>
      <c r="Y39" s="881"/>
      <c r="Z39" s="881"/>
      <c r="AA39" s="881"/>
    </row>
    <row r="40" spans="1:27" ht="18.75" customHeight="1">
      <c r="A40" s="881">
        <v>26</v>
      </c>
      <c r="B40" s="881">
        <v>20220601</v>
      </c>
      <c r="C40" s="430" t="s">
        <v>119</v>
      </c>
      <c r="D40" s="430" t="s">
        <v>120</v>
      </c>
      <c r="E40" s="881" t="s">
        <v>85</v>
      </c>
      <c r="F40" s="967"/>
      <c r="G40" s="881"/>
      <c r="H40" s="881"/>
      <c r="I40" s="881"/>
      <c r="J40" s="881"/>
      <c r="K40" s="881"/>
      <c r="L40" s="880">
        <v>82</v>
      </c>
      <c r="M40" s="881">
        <v>20221022</v>
      </c>
      <c r="N40" s="825" t="s">
        <v>170</v>
      </c>
      <c r="O40" s="894" t="s">
        <v>171</v>
      </c>
      <c r="P40" s="881" t="s">
        <v>98</v>
      </c>
      <c r="Q40" s="881" t="s">
        <v>167</v>
      </c>
      <c r="R40" s="881"/>
      <c r="S40" s="881"/>
      <c r="T40" s="881"/>
      <c r="U40" s="903"/>
      <c r="V40" s="881"/>
      <c r="W40" s="881"/>
      <c r="X40" s="881"/>
      <c r="Y40" s="881"/>
      <c r="Z40" s="881"/>
      <c r="AA40" s="881"/>
    </row>
    <row r="41" spans="1:27" ht="18.75">
      <c r="A41" s="881">
        <v>27</v>
      </c>
      <c r="B41" s="881">
        <v>20220601</v>
      </c>
      <c r="C41" s="592" t="s">
        <v>123</v>
      </c>
      <c r="D41" s="884" t="s">
        <v>124</v>
      </c>
      <c r="E41" s="881" t="s">
        <v>98</v>
      </c>
      <c r="F41" s="967"/>
      <c r="G41" s="881"/>
      <c r="H41" s="881"/>
      <c r="I41" s="881"/>
      <c r="J41" s="881"/>
      <c r="K41" s="881"/>
      <c r="L41" s="880">
        <v>83</v>
      </c>
      <c r="M41" s="881">
        <v>20221022</v>
      </c>
      <c r="N41" s="807" t="s">
        <v>172</v>
      </c>
      <c r="O41" s="894" t="s">
        <v>173</v>
      </c>
      <c r="P41" s="881" t="s">
        <v>98</v>
      </c>
      <c r="Q41" s="881" t="s">
        <v>167</v>
      </c>
      <c r="R41" s="881"/>
      <c r="S41" s="881"/>
      <c r="T41" s="881"/>
      <c r="U41" s="903"/>
      <c r="V41" s="881"/>
      <c r="W41" s="881"/>
      <c r="X41" s="881"/>
      <c r="Y41" s="881"/>
      <c r="Z41" s="881"/>
      <c r="AA41" s="881"/>
    </row>
    <row r="42" spans="1:27" ht="37.5">
      <c r="A42" s="881">
        <v>28</v>
      </c>
      <c r="B42" s="881">
        <v>20220601</v>
      </c>
      <c r="C42" s="592" t="s">
        <v>127</v>
      </c>
      <c r="D42" s="884" t="s">
        <v>128</v>
      </c>
      <c r="E42" s="881" t="s">
        <v>98</v>
      </c>
      <c r="F42" s="881"/>
      <c r="G42" s="881"/>
      <c r="H42" s="881"/>
      <c r="I42" s="881"/>
      <c r="J42" s="881"/>
      <c r="K42" s="881"/>
      <c r="L42" s="880">
        <v>84</v>
      </c>
      <c r="M42" s="881">
        <v>20221022</v>
      </c>
      <c r="N42" s="825" t="s">
        <v>174</v>
      </c>
      <c r="O42" s="894" t="s">
        <v>175</v>
      </c>
      <c r="P42" s="881" t="s">
        <v>98</v>
      </c>
      <c r="Q42" s="881" t="s">
        <v>167</v>
      </c>
      <c r="R42" s="881"/>
      <c r="S42" s="881"/>
      <c r="T42" s="881"/>
      <c r="U42" s="903"/>
      <c r="V42" s="881"/>
      <c r="W42" s="881"/>
      <c r="X42" s="881"/>
      <c r="Y42" s="881"/>
      <c r="Z42" s="881"/>
      <c r="AA42" s="881"/>
    </row>
    <row r="43" spans="1:27" ht="37.5">
      <c r="A43" s="881">
        <v>29</v>
      </c>
      <c r="B43" s="881">
        <v>20220601</v>
      </c>
      <c r="C43" s="646" t="s">
        <v>131</v>
      </c>
      <c r="D43" s="648" t="s">
        <v>132</v>
      </c>
      <c r="E43" s="881" t="s">
        <v>98</v>
      </c>
      <c r="F43" s="881"/>
      <c r="G43" s="881"/>
      <c r="H43" s="881"/>
      <c r="I43" s="881"/>
      <c r="J43" s="881"/>
      <c r="K43" s="881"/>
      <c r="L43" s="880">
        <v>85</v>
      </c>
      <c r="M43" s="881">
        <v>20221229</v>
      </c>
      <c r="N43" s="895" t="s">
        <v>176</v>
      </c>
      <c r="O43" s="892" t="s">
        <v>177</v>
      </c>
      <c r="P43" s="881" t="s">
        <v>85</v>
      </c>
      <c r="Q43" s="881" t="s">
        <v>178</v>
      </c>
      <c r="R43" s="881"/>
      <c r="S43" s="881"/>
      <c r="T43" s="881"/>
      <c r="U43" s="903"/>
      <c r="V43" s="881"/>
      <c r="W43" s="881"/>
      <c r="X43" s="881"/>
      <c r="Y43" s="881"/>
      <c r="Z43" s="881"/>
      <c r="AA43" s="881"/>
    </row>
    <row r="44" spans="1:27" ht="37.5">
      <c r="A44" s="881">
        <v>30</v>
      </c>
      <c r="B44" s="881">
        <v>20220613</v>
      </c>
      <c r="C44" s="592" t="s">
        <v>179</v>
      </c>
      <c r="D44" s="884" t="s">
        <v>128</v>
      </c>
      <c r="E44" s="881" t="s">
        <v>180</v>
      </c>
      <c r="F44" s="881"/>
      <c r="G44" s="881"/>
      <c r="H44" s="881"/>
      <c r="I44" s="881"/>
      <c r="J44" s="881"/>
      <c r="K44" s="881"/>
      <c r="L44" s="880">
        <v>86</v>
      </c>
      <c r="M44" s="881">
        <v>20221229</v>
      </c>
      <c r="N44" s="646" t="s">
        <v>181</v>
      </c>
      <c r="O44" s="648" t="s">
        <v>182</v>
      </c>
      <c r="P44" s="881" t="s">
        <v>98</v>
      </c>
      <c r="Q44" s="881" t="s">
        <v>178</v>
      </c>
      <c r="R44" s="881"/>
      <c r="S44" s="881"/>
      <c r="T44" s="881"/>
      <c r="U44" s="903"/>
      <c r="V44" s="881"/>
      <c r="W44" s="881"/>
      <c r="X44" s="881"/>
      <c r="Y44" s="881"/>
      <c r="Z44" s="881"/>
      <c r="AA44" s="881"/>
    </row>
    <row r="45" spans="1:27" ht="37.5">
      <c r="A45" s="881">
        <v>31</v>
      </c>
      <c r="B45" s="881">
        <v>20220620</v>
      </c>
      <c r="C45" s="646" t="s">
        <v>183</v>
      </c>
      <c r="D45" s="648" t="s">
        <v>184</v>
      </c>
      <c r="E45" s="881" t="s">
        <v>185</v>
      </c>
      <c r="F45" s="881"/>
      <c r="G45" s="881"/>
      <c r="H45" s="881"/>
      <c r="I45" s="881"/>
      <c r="J45" s="881"/>
      <c r="K45" s="881"/>
      <c r="L45" s="880">
        <v>87</v>
      </c>
      <c r="M45" s="881">
        <v>20221229</v>
      </c>
      <c r="N45" s="895" t="s">
        <v>186</v>
      </c>
      <c r="O45" s="892" t="s">
        <v>171</v>
      </c>
      <c r="P45" s="881" t="s">
        <v>85</v>
      </c>
      <c r="Q45" s="881" t="s">
        <v>178</v>
      </c>
      <c r="R45" s="881"/>
      <c r="S45" s="881"/>
      <c r="T45" s="881"/>
      <c r="U45" s="903"/>
      <c r="V45" s="881"/>
      <c r="W45" s="881"/>
      <c r="X45" s="881"/>
      <c r="Y45" s="881"/>
      <c r="Z45" s="881"/>
      <c r="AA45" s="881"/>
    </row>
    <row r="46" spans="1:27" ht="37.5">
      <c r="A46" s="881">
        <v>32</v>
      </c>
      <c r="B46" s="881">
        <v>20220620</v>
      </c>
      <c r="C46" s="646" t="s">
        <v>187</v>
      </c>
      <c r="D46" s="648" t="s">
        <v>188</v>
      </c>
      <c r="E46" s="881" t="s">
        <v>185</v>
      </c>
      <c r="F46" s="881"/>
      <c r="G46" s="881"/>
      <c r="H46" s="881"/>
      <c r="I46" s="881"/>
      <c r="J46" s="881"/>
      <c r="K46" s="881"/>
      <c r="L46" s="880">
        <v>88</v>
      </c>
      <c r="M46" s="881">
        <v>20221229</v>
      </c>
      <c r="N46" s="646" t="s">
        <v>189</v>
      </c>
      <c r="O46" s="648" t="s">
        <v>182</v>
      </c>
      <c r="P46" s="881" t="s">
        <v>98</v>
      </c>
      <c r="Q46" s="881" t="s">
        <v>178</v>
      </c>
      <c r="R46" s="881"/>
      <c r="S46" s="881"/>
      <c r="T46" s="881"/>
      <c r="U46" s="903"/>
      <c r="V46" s="881"/>
      <c r="W46" s="881"/>
      <c r="X46" s="881"/>
      <c r="Y46" s="881"/>
      <c r="Z46" s="881"/>
      <c r="AA46" s="881"/>
    </row>
    <row r="47" spans="1:27" ht="18.75">
      <c r="A47" s="881">
        <v>33</v>
      </c>
      <c r="B47" s="881">
        <v>20220716</v>
      </c>
      <c r="C47" s="646" t="s">
        <v>190</v>
      </c>
      <c r="D47" s="648" t="s">
        <v>191</v>
      </c>
      <c r="E47" s="881" t="s">
        <v>192</v>
      </c>
      <c r="F47" s="881"/>
      <c r="G47" s="881"/>
      <c r="H47" s="881"/>
      <c r="I47" s="881"/>
      <c r="J47" s="881"/>
      <c r="K47" s="881"/>
      <c r="L47" s="880">
        <v>89</v>
      </c>
      <c r="M47" s="881">
        <v>20230213</v>
      </c>
      <c r="N47" s="895" t="s">
        <v>193</v>
      </c>
      <c r="O47" s="892" t="s">
        <v>194</v>
      </c>
      <c r="P47" s="881" t="s">
        <v>85</v>
      </c>
      <c r="Q47" s="881" t="s">
        <v>195</v>
      </c>
      <c r="R47" s="881" t="s">
        <v>196</v>
      </c>
      <c r="S47" s="881"/>
      <c r="T47" s="881"/>
      <c r="U47" s="903"/>
      <c r="V47" s="881"/>
      <c r="W47" s="881"/>
      <c r="X47" s="881"/>
      <c r="Y47" s="881"/>
      <c r="Z47" s="881"/>
      <c r="AA47" s="881"/>
    </row>
    <row r="48" spans="1:27" ht="18.75">
      <c r="A48" s="881">
        <v>34</v>
      </c>
      <c r="B48" s="881">
        <v>20221010</v>
      </c>
      <c r="C48" s="881" t="s">
        <v>197</v>
      </c>
      <c r="D48" s="881" t="s">
        <v>198</v>
      </c>
      <c r="E48" s="881" t="s">
        <v>85</v>
      </c>
      <c r="F48" s="881" t="s">
        <v>78</v>
      </c>
      <c r="G48" s="881" t="s">
        <v>79</v>
      </c>
      <c r="H48" s="881"/>
      <c r="I48" s="881"/>
      <c r="J48" s="881"/>
      <c r="K48" s="881"/>
      <c r="L48" s="880">
        <v>90</v>
      </c>
      <c r="M48" s="881"/>
      <c r="N48" s="895" t="s">
        <v>146</v>
      </c>
      <c r="O48" s="892" t="s">
        <v>147</v>
      </c>
      <c r="P48" s="881" t="s">
        <v>85</v>
      </c>
      <c r="Q48" s="881"/>
      <c r="R48" s="881"/>
      <c r="S48" s="881"/>
      <c r="T48" s="881"/>
      <c r="U48" s="903"/>
      <c r="V48" s="881"/>
      <c r="W48" s="881"/>
      <c r="X48" s="881"/>
      <c r="Y48" s="881"/>
      <c r="Z48" s="881"/>
      <c r="AA48" s="881"/>
    </row>
    <row r="49" spans="1:27" ht="28.5">
      <c r="A49" s="881">
        <v>35</v>
      </c>
      <c r="B49" s="881">
        <v>20221010</v>
      </c>
      <c r="C49" s="881" t="s">
        <v>199</v>
      </c>
      <c r="D49" s="881" t="s">
        <v>198</v>
      </c>
      <c r="E49" s="881" t="s">
        <v>200</v>
      </c>
      <c r="F49" s="881" t="s">
        <v>78</v>
      </c>
      <c r="G49" s="881" t="s">
        <v>79</v>
      </c>
      <c r="H49" s="881"/>
      <c r="I49" s="881"/>
      <c r="J49" s="881"/>
      <c r="K49" s="881"/>
      <c r="L49" s="880">
        <v>91</v>
      </c>
      <c r="M49" s="881">
        <v>20230209</v>
      </c>
      <c r="N49" s="896" t="s">
        <v>123</v>
      </c>
      <c r="O49" s="897" t="s">
        <v>124</v>
      </c>
      <c r="P49" s="881" t="s">
        <v>85</v>
      </c>
      <c r="Q49" s="881"/>
      <c r="R49" s="881" t="s">
        <v>196</v>
      </c>
      <c r="S49" s="881"/>
      <c r="T49" s="881"/>
      <c r="U49" s="903"/>
      <c r="V49" s="881"/>
      <c r="W49" s="881"/>
      <c r="X49" s="881"/>
      <c r="Y49" s="881"/>
      <c r="Z49" s="881"/>
      <c r="AA49" s="881"/>
    </row>
    <row r="50" spans="1:27" ht="28.5">
      <c r="A50" s="881">
        <v>36</v>
      </c>
      <c r="B50" s="881">
        <v>20221010</v>
      </c>
      <c r="C50" s="264" t="s">
        <v>201</v>
      </c>
      <c r="D50" s="264" t="s">
        <v>202</v>
      </c>
      <c r="E50" s="881" t="s">
        <v>98</v>
      </c>
      <c r="F50" s="881" t="s">
        <v>203</v>
      </c>
      <c r="G50" s="881"/>
      <c r="H50" s="881"/>
      <c r="I50" s="881"/>
      <c r="J50" s="881"/>
      <c r="K50" s="881"/>
      <c r="L50" s="880">
        <v>92</v>
      </c>
      <c r="M50" s="881">
        <v>20230209</v>
      </c>
      <c r="N50" s="592" t="s">
        <v>204</v>
      </c>
      <c r="O50" s="884" t="s">
        <v>124</v>
      </c>
      <c r="P50" s="881" t="s">
        <v>98</v>
      </c>
      <c r="Q50" s="881" t="s">
        <v>205</v>
      </c>
      <c r="R50" s="881" t="s">
        <v>196</v>
      </c>
      <c r="S50" s="881"/>
      <c r="T50" s="881"/>
    </row>
    <row r="51" spans="1:27" ht="18.75">
      <c r="A51" s="881">
        <v>37</v>
      </c>
      <c r="B51" s="881">
        <v>20221010</v>
      </c>
      <c r="C51" s="885" t="s">
        <v>206</v>
      </c>
      <c r="D51" s="885" t="s">
        <v>207</v>
      </c>
      <c r="E51" s="881" t="s">
        <v>85</v>
      </c>
      <c r="F51" s="881" t="s">
        <v>203</v>
      </c>
      <c r="G51" s="881"/>
      <c r="H51" s="881"/>
      <c r="I51" s="881"/>
      <c r="J51" s="881"/>
      <c r="K51" s="881"/>
      <c r="L51" s="880">
        <v>93</v>
      </c>
      <c r="M51" s="881">
        <v>20230209</v>
      </c>
      <c r="N51" s="264" t="s">
        <v>208</v>
      </c>
      <c r="O51" s="264" t="s">
        <v>209</v>
      </c>
      <c r="P51" s="881" t="s">
        <v>210</v>
      </c>
      <c r="Q51" s="881" t="s">
        <v>211</v>
      </c>
      <c r="R51" s="881" t="s">
        <v>196</v>
      </c>
      <c r="S51" s="881"/>
      <c r="T51" s="881"/>
    </row>
    <row r="52" spans="1:27">
      <c r="A52" s="881">
        <v>38</v>
      </c>
      <c r="B52" s="881">
        <v>20221010</v>
      </c>
      <c r="C52" s="264" t="s">
        <v>212</v>
      </c>
      <c r="D52" s="264" t="s">
        <v>213</v>
      </c>
      <c r="E52" s="881" t="s">
        <v>85</v>
      </c>
      <c r="F52" s="881" t="s">
        <v>78</v>
      </c>
      <c r="G52" s="881" t="s">
        <v>79</v>
      </c>
      <c r="H52" s="881"/>
      <c r="I52" s="881"/>
      <c r="J52" s="881"/>
      <c r="K52" s="881"/>
      <c r="L52" s="880">
        <v>94</v>
      </c>
      <c r="M52" s="881">
        <v>20230209</v>
      </c>
      <c r="N52" s="264" t="s">
        <v>214</v>
      </c>
      <c r="O52" s="264" t="s">
        <v>215</v>
      </c>
      <c r="P52" s="881" t="s">
        <v>210</v>
      </c>
      <c r="Q52" s="881" t="s">
        <v>216</v>
      </c>
      <c r="R52" s="881" t="s">
        <v>196</v>
      </c>
      <c r="S52" s="881"/>
      <c r="T52" s="881"/>
    </row>
    <row r="53" spans="1:27">
      <c r="A53" s="881">
        <v>39</v>
      </c>
      <c r="B53" s="881">
        <v>20221010</v>
      </c>
      <c r="C53" s="881" t="s">
        <v>217</v>
      </c>
      <c r="D53" s="264" t="s">
        <v>213</v>
      </c>
      <c r="E53" s="881" t="s">
        <v>98</v>
      </c>
      <c r="F53" s="881" t="s">
        <v>78</v>
      </c>
      <c r="G53" s="881" t="s">
        <v>79</v>
      </c>
      <c r="H53" s="881"/>
      <c r="I53" s="881"/>
      <c r="J53" s="881"/>
      <c r="K53" s="881"/>
      <c r="L53" s="880">
        <v>95</v>
      </c>
      <c r="M53" s="881">
        <v>20230209</v>
      </c>
      <c r="N53" s="264" t="s">
        <v>218</v>
      </c>
      <c r="O53" s="264" t="s">
        <v>219</v>
      </c>
      <c r="P53" s="881" t="s">
        <v>220</v>
      </c>
      <c r="Q53" s="881" t="s">
        <v>221</v>
      </c>
      <c r="R53" s="881" t="s">
        <v>196</v>
      </c>
      <c r="S53" s="881"/>
      <c r="T53" s="881"/>
    </row>
    <row r="54" spans="1:27">
      <c r="A54" s="881">
        <v>40</v>
      </c>
      <c r="B54" s="881">
        <v>20221010</v>
      </c>
      <c r="C54" s="886" t="s">
        <v>222</v>
      </c>
      <c r="D54" s="886" t="s">
        <v>223</v>
      </c>
      <c r="E54" s="881" t="s">
        <v>85</v>
      </c>
      <c r="F54" s="881" t="s">
        <v>78</v>
      </c>
      <c r="G54" s="881" t="s">
        <v>79</v>
      </c>
      <c r="H54" s="881"/>
      <c r="I54" s="881"/>
      <c r="J54" s="881"/>
      <c r="K54" s="881"/>
      <c r="L54" s="880">
        <v>96</v>
      </c>
      <c r="M54" s="881">
        <v>20230209</v>
      </c>
      <c r="N54" s="886" t="s">
        <v>224</v>
      </c>
      <c r="O54" s="886" t="s">
        <v>225</v>
      </c>
      <c r="P54" s="881" t="s">
        <v>85</v>
      </c>
      <c r="Q54" s="972" t="s">
        <v>226</v>
      </c>
      <c r="R54" s="881" t="s">
        <v>196</v>
      </c>
      <c r="S54" s="881"/>
      <c r="T54" s="881"/>
      <c r="U54" s="903"/>
      <c r="V54" s="881"/>
      <c r="W54" s="881"/>
      <c r="X54" s="881"/>
      <c r="Y54" s="881"/>
      <c r="Z54" s="881"/>
      <c r="AA54" s="881"/>
    </row>
    <row r="55" spans="1:27">
      <c r="A55" s="881">
        <v>41</v>
      </c>
      <c r="B55" s="881">
        <v>20221010</v>
      </c>
      <c r="C55" s="886" t="s">
        <v>227</v>
      </c>
      <c r="D55" s="886" t="s">
        <v>228</v>
      </c>
      <c r="E55" s="881" t="s">
        <v>85</v>
      </c>
      <c r="F55" s="881" t="s">
        <v>78</v>
      </c>
      <c r="G55" s="881" t="s">
        <v>79</v>
      </c>
      <c r="H55" s="881"/>
      <c r="I55" s="881"/>
      <c r="J55" s="881"/>
      <c r="K55" s="881"/>
      <c r="L55" s="880">
        <v>97</v>
      </c>
      <c r="M55" s="881">
        <v>20230209</v>
      </c>
      <c r="N55" s="881" t="s">
        <v>229</v>
      </c>
      <c r="O55" s="881" t="s">
        <v>225</v>
      </c>
      <c r="P55" s="881" t="s">
        <v>98</v>
      </c>
      <c r="Q55" s="973"/>
      <c r="R55" s="881" t="s">
        <v>196</v>
      </c>
      <c r="S55" s="881"/>
      <c r="T55" s="881"/>
      <c r="U55" s="903"/>
      <c r="V55" s="881"/>
      <c r="W55" s="881"/>
      <c r="X55" s="881"/>
      <c r="Y55" s="881"/>
      <c r="Z55" s="881"/>
      <c r="AA55" s="881"/>
    </row>
    <row r="56" spans="1:27" ht="37.5">
      <c r="A56" s="881">
        <v>42</v>
      </c>
      <c r="B56" s="881">
        <v>20221010</v>
      </c>
      <c r="C56" s="887" t="s">
        <v>230</v>
      </c>
      <c r="D56" s="888" t="s">
        <v>231</v>
      </c>
      <c r="E56" s="881" t="s">
        <v>98</v>
      </c>
      <c r="F56" s="881" t="s">
        <v>78</v>
      </c>
      <c r="G56" s="881" t="s">
        <v>79</v>
      </c>
      <c r="H56" s="881"/>
      <c r="I56" s="881"/>
      <c r="J56" s="881"/>
      <c r="K56" s="881"/>
      <c r="L56" s="880">
        <v>98</v>
      </c>
      <c r="M56" s="881">
        <v>20230209</v>
      </c>
      <c r="N56" s="895" t="s">
        <v>88</v>
      </c>
      <c r="O56" s="892" t="s">
        <v>89</v>
      </c>
      <c r="P56" s="881" t="s">
        <v>85</v>
      </c>
      <c r="Q56" s="972" t="s">
        <v>211</v>
      </c>
      <c r="R56" s="881" t="s">
        <v>196</v>
      </c>
      <c r="S56" s="881"/>
      <c r="T56" s="881"/>
      <c r="U56" s="903"/>
      <c r="V56" s="881"/>
      <c r="W56" s="881"/>
      <c r="X56" s="881"/>
      <c r="Y56" s="881"/>
      <c r="Z56" s="881"/>
      <c r="AA56" s="881"/>
    </row>
    <row r="57" spans="1:27" ht="18.75">
      <c r="A57" s="881">
        <v>43</v>
      </c>
      <c r="B57" s="881">
        <v>20221010</v>
      </c>
      <c r="C57" s="264" t="s">
        <v>232</v>
      </c>
      <c r="D57" s="264" t="s">
        <v>233</v>
      </c>
      <c r="E57" s="881" t="s">
        <v>234</v>
      </c>
      <c r="F57" s="881" t="s">
        <v>78</v>
      </c>
      <c r="G57" s="881" t="s">
        <v>79</v>
      </c>
      <c r="H57" s="881"/>
      <c r="I57" s="881"/>
      <c r="J57" s="881"/>
      <c r="K57" s="881"/>
      <c r="L57" s="880">
        <v>99</v>
      </c>
      <c r="M57" s="881">
        <v>20230209</v>
      </c>
      <c r="N57" s="825" t="s">
        <v>235</v>
      </c>
      <c r="O57" s="894" t="s">
        <v>89</v>
      </c>
      <c r="P57" s="881" t="s">
        <v>98</v>
      </c>
      <c r="Q57" s="973"/>
      <c r="R57" s="881" t="s">
        <v>196</v>
      </c>
      <c r="S57" s="881"/>
      <c r="T57" s="881"/>
      <c r="U57" s="903"/>
      <c r="V57" s="881"/>
      <c r="W57" s="881"/>
      <c r="X57" s="881"/>
      <c r="Y57" s="881"/>
      <c r="Z57" s="881"/>
      <c r="AA57" s="881"/>
    </row>
    <row r="58" spans="1:27" ht="37.5">
      <c r="A58" s="881">
        <v>44</v>
      </c>
      <c r="B58" s="881">
        <v>20221010</v>
      </c>
      <c r="C58" s="264" t="s">
        <v>236</v>
      </c>
      <c r="D58" s="264" t="s">
        <v>237</v>
      </c>
      <c r="E58" s="881" t="s">
        <v>238</v>
      </c>
      <c r="F58" s="881" t="s">
        <v>78</v>
      </c>
      <c r="G58" s="881" t="s">
        <v>79</v>
      </c>
      <c r="H58" s="881"/>
      <c r="I58" s="881"/>
      <c r="J58" s="881"/>
      <c r="K58" s="881"/>
      <c r="L58" s="880">
        <v>100</v>
      </c>
      <c r="M58" s="881">
        <v>20230209</v>
      </c>
      <c r="N58" s="895" t="s">
        <v>113</v>
      </c>
      <c r="O58" s="892" t="s">
        <v>114</v>
      </c>
      <c r="P58" s="881" t="s">
        <v>85</v>
      </c>
      <c r="Q58" s="972" t="s">
        <v>211</v>
      </c>
      <c r="R58" s="881" t="s">
        <v>196</v>
      </c>
      <c r="S58" s="881"/>
      <c r="T58" s="881"/>
      <c r="U58" s="903"/>
      <c r="V58" s="881"/>
      <c r="W58" s="881"/>
      <c r="X58" s="881"/>
      <c r="Y58" s="881"/>
      <c r="Z58" s="881"/>
      <c r="AA58" s="881"/>
    </row>
    <row r="59" spans="1:27" ht="18.75">
      <c r="A59" s="881">
        <v>45</v>
      </c>
      <c r="B59" s="881">
        <v>20221010</v>
      </c>
      <c r="C59" s="264" t="s">
        <v>239</v>
      </c>
      <c r="D59" s="264" t="s">
        <v>237</v>
      </c>
      <c r="E59" s="881" t="s">
        <v>98</v>
      </c>
      <c r="F59" s="881" t="s">
        <v>78</v>
      </c>
      <c r="G59" s="881" t="s">
        <v>79</v>
      </c>
      <c r="H59" s="881"/>
      <c r="I59" s="881"/>
      <c r="J59" s="881"/>
      <c r="K59" s="881"/>
      <c r="L59" s="880">
        <v>101</v>
      </c>
      <c r="M59" s="881">
        <v>20230209</v>
      </c>
      <c r="N59" s="825" t="s">
        <v>113</v>
      </c>
      <c r="O59" s="894" t="s">
        <v>240</v>
      </c>
      <c r="P59" s="881" t="s">
        <v>98</v>
      </c>
      <c r="Q59" s="973"/>
      <c r="R59" s="881" t="s">
        <v>196</v>
      </c>
      <c r="S59" s="881"/>
      <c r="T59" s="881"/>
      <c r="U59" s="903"/>
      <c r="V59" s="881"/>
      <c r="W59" s="881"/>
      <c r="X59" s="881"/>
      <c r="Y59" s="881"/>
      <c r="Z59" s="881"/>
      <c r="AA59" s="881"/>
    </row>
    <row r="60" spans="1:27" ht="33">
      <c r="A60" s="881">
        <v>46</v>
      </c>
      <c r="B60" s="881">
        <v>20221010</v>
      </c>
      <c r="C60" s="887" t="s">
        <v>241</v>
      </c>
      <c r="D60" s="888" t="s">
        <v>242</v>
      </c>
      <c r="E60" s="881" t="s">
        <v>98</v>
      </c>
      <c r="F60" s="881" t="s">
        <v>78</v>
      </c>
      <c r="G60" s="881" t="s">
        <v>79</v>
      </c>
      <c r="H60" s="881"/>
      <c r="I60" s="881"/>
      <c r="J60" s="881"/>
      <c r="K60" s="881"/>
      <c r="L60" s="880">
        <v>102</v>
      </c>
      <c r="M60" s="881">
        <v>20230209</v>
      </c>
      <c r="N60" s="895" t="s">
        <v>117</v>
      </c>
      <c r="O60" s="892" t="s">
        <v>118</v>
      </c>
      <c r="P60" s="881" t="s">
        <v>85</v>
      </c>
      <c r="Q60" s="881" t="s">
        <v>243</v>
      </c>
      <c r="R60" s="881" t="s">
        <v>196</v>
      </c>
      <c r="S60" s="881"/>
      <c r="T60" s="881"/>
      <c r="U60" s="903"/>
      <c r="V60" s="881"/>
      <c r="W60" s="881"/>
      <c r="X60" s="881"/>
      <c r="Y60" s="881"/>
      <c r="Z60" s="881"/>
      <c r="AA60" s="881"/>
    </row>
    <row r="61" spans="1:27" ht="33">
      <c r="A61" s="881">
        <v>47</v>
      </c>
      <c r="B61" s="881">
        <v>20221010</v>
      </c>
      <c r="C61" s="887" t="s">
        <v>244</v>
      </c>
      <c r="D61" s="888" t="s">
        <v>245</v>
      </c>
      <c r="E61" s="881" t="s">
        <v>98</v>
      </c>
      <c r="F61" s="881" t="s">
        <v>78</v>
      </c>
      <c r="G61" s="881" t="s">
        <v>79</v>
      </c>
      <c r="H61" s="881"/>
      <c r="I61" s="881"/>
      <c r="J61" s="881"/>
      <c r="K61" s="881"/>
      <c r="L61" s="880">
        <v>103</v>
      </c>
      <c r="M61" s="881">
        <v>20230209</v>
      </c>
      <c r="N61" s="825" t="s">
        <v>125</v>
      </c>
      <c r="O61" s="894" t="s">
        <v>126</v>
      </c>
      <c r="P61" s="881" t="s">
        <v>246</v>
      </c>
      <c r="Q61" s="881" t="s">
        <v>211</v>
      </c>
      <c r="R61" s="881" t="s">
        <v>196</v>
      </c>
      <c r="S61" s="881"/>
      <c r="T61" s="881"/>
      <c r="U61" s="903"/>
      <c r="V61" s="881"/>
      <c r="W61" s="881"/>
      <c r="X61" s="881"/>
      <c r="Y61" s="881"/>
      <c r="Z61" s="881"/>
      <c r="AA61" s="881"/>
    </row>
    <row r="62" spans="1:27" ht="18.75">
      <c r="A62" s="881">
        <v>48</v>
      </c>
      <c r="B62" s="881">
        <v>20221010</v>
      </c>
      <c r="C62" s="887" t="s">
        <v>247</v>
      </c>
      <c r="D62" s="888" t="s">
        <v>248</v>
      </c>
      <c r="E62" s="881" t="s">
        <v>98</v>
      </c>
      <c r="F62" s="881" t="s">
        <v>78</v>
      </c>
      <c r="G62" s="881" t="s">
        <v>79</v>
      </c>
      <c r="H62" s="881"/>
      <c r="I62" s="881"/>
      <c r="J62" s="881"/>
      <c r="K62" s="881"/>
      <c r="L62" s="880">
        <v>104</v>
      </c>
      <c r="M62" s="881">
        <v>20230209</v>
      </c>
      <c r="N62" s="825" t="s">
        <v>129</v>
      </c>
      <c r="O62" s="894" t="s">
        <v>130</v>
      </c>
      <c r="P62" s="881" t="s">
        <v>246</v>
      </c>
      <c r="Q62" s="881" t="s">
        <v>211</v>
      </c>
      <c r="R62" s="881" t="s">
        <v>196</v>
      </c>
      <c r="S62" s="881"/>
      <c r="T62" s="881"/>
      <c r="U62" s="903"/>
      <c r="V62" s="881"/>
      <c r="W62" s="881"/>
      <c r="X62" s="881"/>
      <c r="Y62" s="881"/>
      <c r="Z62" s="881"/>
      <c r="AA62" s="881"/>
    </row>
    <row r="63" spans="1:27">
      <c r="A63" s="881">
        <v>49</v>
      </c>
      <c r="B63" s="881">
        <v>20221010</v>
      </c>
      <c r="C63" s="889" t="s">
        <v>247</v>
      </c>
      <c r="D63" s="890" t="s">
        <v>248</v>
      </c>
      <c r="E63" s="881" t="s">
        <v>249</v>
      </c>
      <c r="F63" s="881" t="s">
        <v>203</v>
      </c>
      <c r="G63" s="881"/>
      <c r="H63" s="881"/>
      <c r="I63" s="881"/>
      <c r="J63" s="881"/>
      <c r="K63" s="881"/>
      <c r="L63" s="880">
        <v>105</v>
      </c>
      <c r="M63" s="881">
        <v>20230209</v>
      </c>
      <c r="N63" s="898" t="s">
        <v>123</v>
      </c>
      <c r="O63" s="898" t="s">
        <v>124</v>
      </c>
      <c r="P63" s="881" t="s">
        <v>85</v>
      </c>
      <c r="Q63" s="881" t="s">
        <v>195</v>
      </c>
      <c r="R63" s="881" t="s">
        <v>196</v>
      </c>
      <c r="S63" s="881"/>
      <c r="T63" s="881"/>
    </row>
    <row r="64" spans="1:27">
      <c r="A64" s="881">
        <v>50</v>
      </c>
      <c r="B64" s="881">
        <v>20221010</v>
      </c>
      <c r="C64" s="264" t="s">
        <v>250</v>
      </c>
      <c r="D64" s="264" t="s">
        <v>251</v>
      </c>
      <c r="E64" s="881" t="s">
        <v>252</v>
      </c>
      <c r="F64" s="881" t="s">
        <v>203</v>
      </c>
      <c r="G64" s="881"/>
      <c r="H64" s="881"/>
      <c r="I64" s="881"/>
      <c r="J64" s="881"/>
      <c r="K64" s="881"/>
      <c r="L64" s="880">
        <v>106</v>
      </c>
      <c r="M64" s="881">
        <v>20230209</v>
      </c>
      <c r="N64" s="97" t="s">
        <v>204</v>
      </c>
      <c r="O64" s="97" t="s">
        <v>124</v>
      </c>
      <c r="P64" s="881" t="s">
        <v>98</v>
      </c>
      <c r="Q64" s="881" t="s">
        <v>195</v>
      </c>
      <c r="R64" s="881" t="s">
        <v>196</v>
      </c>
      <c r="S64" s="881"/>
      <c r="T64" s="881"/>
    </row>
    <row r="65" spans="1:27" ht="18.75">
      <c r="A65" s="881">
        <v>51</v>
      </c>
      <c r="B65" s="881">
        <v>20221010</v>
      </c>
      <c r="C65" s="646" t="s">
        <v>193</v>
      </c>
      <c r="D65" s="648" t="s">
        <v>194</v>
      </c>
      <c r="E65" s="881" t="s">
        <v>98</v>
      </c>
      <c r="F65" s="881" t="s">
        <v>253</v>
      </c>
      <c r="G65" s="881" t="s">
        <v>79</v>
      </c>
      <c r="H65" s="881"/>
      <c r="I65" s="881"/>
      <c r="J65" s="881"/>
      <c r="K65" s="881"/>
      <c r="L65" s="880">
        <v>107</v>
      </c>
      <c r="M65" s="881">
        <v>20230209</v>
      </c>
      <c r="N65" s="97" t="s">
        <v>254</v>
      </c>
      <c r="O65" s="97" t="s">
        <v>255</v>
      </c>
      <c r="P65" s="881" t="s">
        <v>98</v>
      </c>
      <c r="Q65" s="881" t="s">
        <v>195</v>
      </c>
      <c r="R65" s="881" t="s">
        <v>196</v>
      </c>
      <c r="S65" s="881"/>
      <c r="T65" s="881"/>
      <c r="U65" s="903"/>
      <c r="V65" s="881"/>
      <c r="W65" s="881"/>
      <c r="X65" s="881"/>
      <c r="Y65" s="881"/>
      <c r="Z65" s="881"/>
      <c r="AA65" s="881"/>
    </row>
    <row r="66" spans="1:27" ht="18.75">
      <c r="A66" s="881">
        <v>52</v>
      </c>
      <c r="B66" s="881">
        <v>20221010</v>
      </c>
      <c r="C66" s="646" t="s">
        <v>256</v>
      </c>
      <c r="D66" s="648" t="s">
        <v>257</v>
      </c>
      <c r="E66" s="881" t="s">
        <v>98</v>
      </c>
      <c r="F66" s="881"/>
      <c r="G66" s="881"/>
      <c r="H66" s="881"/>
      <c r="I66" s="881"/>
      <c r="J66" s="881"/>
      <c r="K66" s="881"/>
      <c r="L66" s="880">
        <v>108</v>
      </c>
      <c r="M66" s="881">
        <v>20230209</v>
      </c>
      <c r="N66" s="97" t="s">
        <v>258</v>
      </c>
      <c r="O66" s="97" t="s">
        <v>259</v>
      </c>
      <c r="P66" s="881" t="s">
        <v>98</v>
      </c>
      <c r="Q66" s="881" t="s">
        <v>195</v>
      </c>
      <c r="R66" s="881" t="s">
        <v>196</v>
      </c>
      <c r="S66" s="881"/>
      <c r="T66" s="881"/>
      <c r="U66" s="903"/>
      <c r="V66" s="881"/>
      <c r="W66" s="881"/>
      <c r="X66" s="881"/>
      <c r="Y66" s="881"/>
      <c r="Z66" s="881"/>
      <c r="AA66" s="881"/>
    </row>
    <row r="67" spans="1:27" ht="24">
      <c r="A67" s="881">
        <v>53</v>
      </c>
      <c r="B67" s="881">
        <v>20221010</v>
      </c>
      <c r="C67" s="646" t="s">
        <v>260</v>
      </c>
      <c r="D67" s="648" t="s">
        <v>261</v>
      </c>
      <c r="E67" s="881" t="s">
        <v>98</v>
      </c>
      <c r="F67" s="881"/>
      <c r="G67" s="881"/>
      <c r="H67" s="881"/>
      <c r="I67" s="881"/>
      <c r="J67" s="881"/>
      <c r="K67" s="881"/>
      <c r="L67" s="880">
        <v>109</v>
      </c>
      <c r="M67" s="881">
        <v>20230209</v>
      </c>
      <c r="N67" s="97" t="s">
        <v>262</v>
      </c>
      <c r="O67" s="97" t="s">
        <v>263</v>
      </c>
      <c r="P67" s="881" t="s">
        <v>98</v>
      </c>
      <c r="Q67" s="881" t="s">
        <v>195</v>
      </c>
      <c r="R67" s="881" t="s">
        <v>196</v>
      </c>
      <c r="S67" s="881"/>
      <c r="T67" s="881"/>
    </row>
    <row r="68" spans="1:27" ht="18.75">
      <c r="A68" s="881">
        <v>54</v>
      </c>
      <c r="B68" s="881">
        <v>20221010</v>
      </c>
      <c r="C68" s="646" t="s">
        <v>264</v>
      </c>
      <c r="D68" s="648" t="s">
        <v>265</v>
      </c>
      <c r="E68" s="881" t="s">
        <v>266</v>
      </c>
      <c r="F68" s="881" t="s">
        <v>267</v>
      </c>
      <c r="G68" s="881"/>
      <c r="H68" s="881"/>
      <c r="I68" s="881"/>
      <c r="J68" s="881"/>
      <c r="K68" s="881"/>
      <c r="L68" s="880">
        <v>110</v>
      </c>
      <c r="M68" s="881">
        <v>20230209</v>
      </c>
      <c r="N68" s="97" t="s">
        <v>268</v>
      </c>
      <c r="O68" s="97" t="s">
        <v>269</v>
      </c>
      <c r="P68" s="881" t="s">
        <v>98</v>
      </c>
      <c r="Q68" s="881" t="s">
        <v>195</v>
      </c>
      <c r="R68" s="881" t="s">
        <v>196</v>
      </c>
      <c r="S68" s="881"/>
      <c r="T68" s="881"/>
    </row>
    <row r="69" spans="1:27" ht="18.75">
      <c r="A69" s="881">
        <v>55</v>
      </c>
      <c r="B69" s="881">
        <v>20221010</v>
      </c>
      <c r="C69" s="646" t="s">
        <v>270</v>
      </c>
      <c r="D69" s="648" t="s">
        <v>271</v>
      </c>
      <c r="E69" s="881" t="s">
        <v>266</v>
      </c>
      <c r="F69" s="881" t="s">
        <v>267</v>
      </c>
      <c r="G69" s="881"/>
      <c r="H69" s="881"/>
      <c r="I69" s="881"/>
      <c r="J69" s="881"/>
      <c r="K69" s="881"/>
      <c r="L69" s="880">
        <v>111</v>
      </c>
      <c r="M69" s="881">
        <v>20230209</v>
      </c>
      <c r="N69" s="97" t="s">
        <v>272</v>
      </c>
      <c r="O69" s="97" t="s">
        <v>273</v>
      </c>
      <c r="P69" s="881" t="s">
        <v>98</v>
      </c>
      <c r="Q69" s="881" t="s">
        <v>195</v>
      </c>
      <c r="R69" s="881" t="s">
        <v>196</v>
      </c>
      <c r="S69" s="881"/>
      <c r="T69" s="881"/>
    </row>
    <row r="70" spans="1:27" ht="18.75">
      <c r="A70" s="881">
        <v>56</v>
      </c>
      <c r="B70" s="881">
        <v>20221010</v>
      </c>
      <c r="C70" s="646" t="s">
        <v>274</v>
      </c>
      <c r="D70" s="648" t="s">
        <v>275</v>
      </c>
      <c r="E70" s="881" t="s">
        <v>266</v>
      </c>
      <c r="F70" s="881" t="s">
        <v>267</v>
      </c>
      <c r="G70" s="881"/>
      <c r="H70" s="881"/>
      <c r="I70" s="881"/>
      <c r="J70" s="881"/>
      <c r="K70" s="881"/>
      <c r="L70" s="881">
        <v>112</v>
      </c>
      <c r="M70" s="881">
        <v>20230331</v>
      </c>
      <c r="N70" s="881" t="s">
        <v>190</v>
      </c>
      <c r="O70" s="881" t="s">
        <v>191</v>
      </c>
      <c r="P70" s="881" t="s">
        <v>238</v>
      </c>
      <c r="Q70" s="881" t="s">
        <v>276</v>
      </c>
      <c r="R70" s="881"/>
      <c r="S70" s="881"/>
      <c r="T70" s="881"/>
    </row>
    <row r="71" spans="1:27" ht="37.5">
      <c r="A71" s="880">
        <v>113</v>
      </c>
      <c r="B71" s="881">
        <v>20230331</v>
      </c>
      <c r="C71" s="646" t="s">
        <v>277</v>
      </c>
      <c r="D71" s="648" t="s">
        <v>278</v>
      </c>
      <c r="E71" s="881" t="s">
        <v>98</v>
      </c>
      <c r="F71" s="881" t="s">
        <v>276</v>
      </c>
      <c r="G71" s="881"/>
      <c r="H71" s="881"/>
      <c r="I71" s="881"/>
      <c r="J71" s="881"/>
      <c r="K71" s="881"/>
      <c r="L71" s="911">
        <v>113</v>
      </c>
      <c r="M71" s="912">
        <v>20230616</v>
      </c>
      <c r="N71" s="836" t="s">
        <v>279</v>
      </c>
      <c r="O71" s="837" t="s">
        <v>280</v>
      </c>
      <c r="P71" s="912" t="s">
        <v>98</v>
      </c>
      <c r="Q71" s="912"/>
      <c r="R71" s="912"/>
      <c r="S71" s="881"/>
      <c r="T71" s="881"/>
    </row>
    <row r="72" spans="1:27" ht="37.5">
      <c r="A72" s="881">
        <v>114</v>
      </c>
      <c r="B72" s="881">
        <v>20230331</v>
      </c>
      <c r="C72" s="891" t="s">
        <v>183</v>
      </c>
      <c r="D72" s="892" t="s">
        <v>184</v>
      </c>
      <c r="E72" s="881" t="s">
        <v>85</v>
      </c>
      <c r="F72" s="881" t="s">
        <v>276</v>
      </c>
      <c r="L72" s="911">
        <v>114</v>
      </c>
      <c r="M72" s="912">
        <v>20230616</v>
      </c>
      <c r="N72" s="913" t="s">
        <v>256</v>
      </c>
      <c r="O72" s="914" t="s">
        <v>257</v>
      </c>
      <c r="P72" s="912" t="s">
        <v>85</v>
      </c>
      <c r="Q72" s="912"/>
      <c r="R72" s="912"/>
    </row>
    <row r="73" spans="1:27" ht="37.5">
      <c r="A73" s="880">
        <v>115</v>
      </c>
      <c r="B73" s="881">
        <v>20230331</v>
      </c>
      <c r="C73" s="891" t="s">
        <v>187</v>
      </c>
      <c r="D73" s="892" t="s">
        <v>188</v>
      </c>
      <c r="E73" s="881" t="s">
        <v>85</v>
      </c>
      <c r="F73" s="881" t="s">
        <v>276</v>
      </c>
      <c r="L73" s="911">
        <v>115</v>
      </c>
      <c r="M73" s="912">
        <v>20230616</v>
      </c>
      <c r="N73" s="652" t="s">
        <v>281</v>
      </c>
      <c r="O73" s="654" t="s">
        <v>282</v>
      </c>
      <c r="P73" s="912" t="s">
        <v>98</v>
      </c>
      <c r="Q73" s="912"/>
      <c r="R73" s="912"/>
    </row>
    <row r="74" spans="1:27" ht="37.5">
      <c r="L74" s="911">
        <v>116</v>
      </c>
      <c r="M74" s="912">
        <v>20230616</v>
      </c>
      <c r="N74" s="652" t="s">
        <v>283</v>
      </c>
      <c r="O74" s="654" t="s">
        <v>284</v>
      </c>
      <c r="P74" s="912" t="s">
        <v>238</v>
      </c>
      <c r="Q74" s="912"/>
      <c r="R74" s="912"/>
    </row>
  </sheetData>
  <mergeCells count="65">
    <mergeCell ref="W1:AA2"/>
    <mergeCell ref="A3:B4"/>
    <mergeCell ref="C3:D4"/>
    <mergeCell ref="A6:C12"/>
    <mergeCell ref="Y6:AA8"/>
    <mergeCell ref="Y11:AA11"/>
    <mergeCell ref="E12:H12"/>
    <mergeCell ref="I12:M12"/>
    <mergeCell ref="N12:T12"/>
    <mergeCell ref="U12:V12"/>
    <mergeCell ref="W12:X12"/>
    <mergeCell ref="Y12:AA12"/>
    <mergeCell ref="E11:H11"/>
    <mergeCell ref="I11:M11"/>
    <mergeCell ref="N11:T11"/>
    <mergeCell ref="U11:V11"/>
    <mergeCell ref="A13:AA13"/>
    <mergeCell ref="F40:F41"/>
    <mergeCell ref="Q54:Q55"/>
    <mergeCell ref="Q56:Q57"/>
    <mergeCell ref="Q58:Q59"/>
    <mergeCell ref="W11:X11"/>
    <mergeCell ref="Y9:AA9"/>
    <mergeCell ref="E10:H10"/>
    <mergeCell ref="I10:M10"/>
    <mergeCell ref="N10:T10"/>
    <mergeCell ref="U10:V10"/>
    <mergeCell ref="W10:X10"/>
    <mergeCell ref="Y10:AA10"/>
    <mergeCell ref="E9:H9"/>
    <mergeCell ref="I9:M9"/>
    <mergeCell ref="N9:T9"/>
    <mergeCell ref="U9:V9"/>
    <mergeCell ref="W9:X9"/>
    <mergeCell ref="E8:H8"/>
    <mergeCell ref="I8:M8"/>
    <mergeCell ref="N8:T8"/>
    <mergeCell ref="U8:V8"/>
    <mergeCell ref="W8:X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138" type="noConversion"/>
  <conditionalFormatting sqref="C71">
    <cfRule type="duplicateValues" dxfId="453" priority="5"/>
  </conditionalFormatting>
  <conditionalFormatting sqref="C71:D71">
    <cfRule type="duplicateValues" dxfId="452" priority="4"/>
  </conditionalFormatting>
  <conditionalFormatting sqref="N71">
    <cfRule type="duplicateValues" dxfId="451" priority="3"/>
  </conditionalFormatting>
  <conditionalFormatting sqref="N74">
    <cfRule type="duplicateValues" dxfId="450" priority="1"/>
  </conditionalFormatting>
  <conditionalFormatting sqref="C72:C73">
    <cfRule type="duplicateValues" dxfId="449" priority="6"/>
  </conditionalFormatting>
  <conditionalFormatting sqref="N72:N73">
    <cfRule type="duplicateValues" dxfId="448" priority="2"/>
  </conditionalFormatting>
  <conditionalFormatting sqref="C72:D73">
    <cfRule type="duplicateValues" dxfId="447" priority="7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 filterMode="1"/>
  <dimension ref="A1:BF44"/>
  <sheetViews>
    <sheetView view="pageBreakPreview" zoomScale="55" zoomScaleNormal="100" workbookViewId="0">
      <pane xSplit="11" ySplit="9" topLeftCell="O10" activePane="bottomRight" state="frozen"/>
      <selection pane="topRight"/>
      <selection pane="bottomLeft"/>
      <selection pane="bottomRight" activeCell="AA36" sqref="AA36"/>
    </sheetView>
  </sheetViews>
  <sheetFormatPr defaultColWidth="9" defaultRowHeight="13.5" outlineLevelRow="1" outlineLevelCol="1"/>
  <cols>
    <col min="1" max="1" width="5.875" style="87" customWidth="1"/>
    <col min="2" max="5" width="2.875" style="87" customWidth="1"/>
    <col min="6" max="7" width="2.375" style="87" customWidth="1"/>
    <col min="8" max="8" width="8" style="87" customWidth="1"/>
    <col min="9" max="9" width="21.375" style="87" customWidth="1"/>
    <col min="10" max="10" width="22.125" style="87" customWidth="1"/>
    <col min="11" max="11" width="28.375" style="87" customWidth="1"/>
    <col min="12" max="12" width="19.875" style="748" hidden="1" customWidth="1" outlineLevel="1"/>
    <col min="13" max="13" width="8.75" style="87" hidden="1" customWidth="1" outlineLevel="1"/>
    <col min="14" max="14" width="5.25" style="87" hidden="1" customWidth="1" outlineLevel="1"/>
    <col min="15" max="15" width="10.5" style="87" customWidth="1" collapsed="1"/>
    <col min="16" max="16" width="6.125" style="749" hidden="1" customWidth="1" outlineLevel="1"/>
    <col min="17" max="17" width="21.25" style="87" hidden="1" customWidth="1" outlineLevel="1"/>
    <col min="18" max="18" width="8.125" style="752" hidden="1" customWidth="1" outlineLevel="1"/>
    <col min="19" max="20" width="7.25" style="749" hidden="1" customWidth="1" outlineLevel="1"/>
    <col min="21" max="21" width="11.25" style="749" customWidth="1" collapsed="1"/>
    <col min="22" max="23" width="24.25" style="749" hidden="1" customWidth="1" outlineLevel="1"/>
    <col min="24" max="24" width="11.875" style="749" hidden="1" customWidth="1" outlineLevel="1"/>
    <col min="25" max="25" width="17.625" style="87" hidden="1" customWidth="1" outlineLevel="1"/>
    <col min="26" max="26" width="10.375" style="87" hidden="1" customWidth="1" outlineLevel="1"/>
    <col min="27" max="27" width="13.25" style="800" customWidth="1" collapsed="1"/>
    <col min="28" max="30" width="14.625" style="801" hidden="1" customWidth="1" outlineLevel="1"/>
    <col min="31" max="31" width="12.5" style="87" customWidth="1" collapsed="1"/>
    <col min="32" max="37" width="12.5" style="87" hidden="1" customWidth="1" outlineLevel="1"/>
    <col min="38" max="38" width="12.5" style="802" hidden="1" customWidth="1" outlineLevel="1"/>
    <col min="39" max="40" width="12.5" style="87" hidden="1" customWidth="1" outlineLevel="1"/>
    <col min="41" max="41" width="12.5" style="87" customWidth="1" collapsed="1"/>
    <col min="42" max="42" width="15.125" style="87" customWidth="1"/>
    <col min="43" max="51" width="12.5" style="87" hidden="1" customWidth="1" outlineLevel="1"/>
    <col min="52" max="52" width="11.125" style="87" customWidth="1" collapsed="1"/>
    <col min="53" max="55" width="11.75" style="87" customWidth="1"/>
    <col min="56" max="56" width="9" style="87"/>
    <col min="57" max="57" width="9.375" style="87"/>
    <col min="58" max="16384" width="9" style="87"/>
  </cols>
  <sheetData>
    <row r="1" spans="1:55" ht="20.25" hidden="1" customHeight="1" outlineLevel="1">
      <c r="A1" s="983"/>
      <c r="B1" s="983"/>
      <c r="C1" s="983"/>
      <c r="D1" s="983"/>
      <c r="E1" s="983"/>
      <c r="F1" s="983"/>
      <c r="G1" s="983"/>
      <c r="H1" s="983"/>
      <c r="I1" s="983"/>
      <c r="J1" s="983"/>
      <c r="K1" s="984"/>
      <c r="L1" s="983"/>
      <c r="M1" s="983"/>
      <c r="N1" s="983"/>
      <c r="O1" s="983"/>
      <c r="P1" s="983"/>
      <c r="Q1" s="983"/>
      <c r="R1" s="983"/>
      <c r="S1" s="983"/>
      <c r="T1" s="983"/>
      <c r="U1" s="983"/>
      <c r="V1" s="983"/>
      <c r="W1" s="983"/>
      <c r="X1" s="983"/>
      <c r="Y1" s="983"/>
      <c r="Z1" s="983"/>
      <c r="AA1" s="983"/>
      <c r="AB1" s="983"/>
      <c r="AC1" s="983"/>
      <c r="AD1" s="983"/>
      <c r="AE1" s="983"/>
      <c r="AF1" s="983"/>
      <c r="AG1" s="983"/>
      <c r="AH1" s="983"/>
      <c r="AI1" s="983"/>
      <c r="AJ1" s="983"/>
      <c r="AK1" s="983"/>
      <c r="AL1" s="985"/>
      <c r="AM1" s="983"/>
      <c r="AN1" s="983"/>
      <c r="AO1" s="983"/>
      <c r="AP1" s="983"/>
      <c r="AQ1" s="983"/>
      <c r="AR1" s="983"/>
      <c r="AS1" s="983"/>
      <c r="AT1" s="983"/>
      <c r="AU1" s="983"/>
      <c r="AV1" s="983"/>
      <c r="AW1" s="983"/>
      <c r="AX1" s="983"/>
      <c r="AY1" s="983"/>
      <c r="AZ1" s="983"/>
      <c r="BA1" s="983"/>
      <c r="BB1" s="983"/>
      <c r="BC1" s="868"/>
    </row>
    <row r="2" spans="1:55" ht="27.75" hidden="1" customHeight="1" outlineLevel="1">
      <c r="A2" s="986" t="s">
        <v>285</v>
      </c>
      <c r="B2" s="986"/>
      <c r="C2" s="986"/>
      <c r="D2" s="986"/>
      <c r="E2" s="986"/>
      <c r="F2" s="986"/>
      <c r="G2" s="986"/>
      <c r="H2" s="988" t="s">
        <v>286</v>
      </c>
      <c r="I2" s="988"/>
      <c r="J2" s="988"/>
      <c r="K2" s="989"/>
      <c r="L2" s="1019" t="s">
        <v>287</v>
      </c>
      <c r="M2" s="1020"/>
      <c r="N2" s="1020"/>
      <c r="O2" s="1020"/>
      <c r="P2" s="1020"/>
      <c r="Q2" s="1020"/>
      <c r="R2" s="1020"/>
      <c r="S2" s="1020"/>
      <c r="T2" s="1020"/>
      <c r="U2" s="1020"/>
      <c r="V2" s="1020"/>
      <c r="W2" s="1020"/>
      <c r="X2" s="1020"/>
      <c r="Y2" s="1020"/>
      <c r="Z2" s="1020"/>
      <c r="AA2" s="1020"/>
      <c r="AB2" s="1020"/>
      <c r="AC2" s="1020"/>
      <c r="AD2" s="1020"/>
      <c r="AE2" s="1020"/>
      <c r="AF2" s="1020"/>
      <c r="AG2" s="1020"/>
      <c r="AH2" s="1020"/>
      <c r="AI2" s="1020"/>
      <c r="AJ2" s="1020"/>
      <c r="AK2" s="1020"/>
      <c r="AL2" s="1021"/>
      <c r="AM2" s="1020"/>
      <c r="AN2" s="1020"/>
      <c r="AO2" s="1020"/>
      <c r="AP2" s="1020"/>
      <c r="AQ2" s="1020"/>
      <c r="AR2" s="1020"/>
      <c r="AS2" s="1020"/>
      <c r="AT2" s="1020"/>
      <c r="AU2" s="1020"/>
      <c r="AV2" s="1020"/>
      <c r="AW2" s="1020"/>
      <c r="AX2" s="1020"/>
      <c r="AY2" s="1020"/>
      <c r="AZ2" s="682" t="s">
        <v>57</v>
      </c>
      <c r="BA2" s="869" t="s">
        <v>23</v>
      </c>
      <c r="BB2" s="869" t="s">
        <v>25</v>
      </c>
      <c r="BC2" s="870" t="s">
        <v>288</v>
      </c>
    </row>
    <row r="3" spans="1:55" ht="27.75" hidden="1" customHeight="1" outlineLevel="1">
      <c r="A3" s="986"/>
      <c r="B3" s="986"/>
      <c r="C3" s="986"/>
      <c r="D3" s="986"/>
      <c r="E3" s="986"/>
      <c r="F3" s="986"/>
      <c r="G3" s="986"/>
      <c r="H3" s="988"/>
      <c r="I3" s="988"/>
      <c r="J3" s="988"/>
      <c r="K3" s="989"/>
      <c r="L3" s="1022"/>
      <c r="M3" s="1023"/>
      <c r="N3" s="1023"/>
      <c r="O3" s="1023"/>
      <c r="P3" s="1023"/>
      <c r="Q3" s="1023"/>
      <c r="R3" s="1023"/>
      <c r="S3" s="1023"/>
      <c r="T3" s="1023"/>
      <c r="U3" s="1023"/>
      <c r="V3" s="1023"/>
      <c r="W3" s="1023"/>
      <c r="X3" s="1023"/>
      <c r="Y3" s="1023"/>
      <c r="Z3" s="1023"/>
      <c r="AA3" s="1023"/>
      <c r="AB3" s="1023"/>
      <c r="AC3" s="1023"/>
      <c r="AD3" s="1023"/>
      <c r="AE3" s="1023"/>
      <c r="AF3" s="1023"/>
      <c r="AG3" s="1023"/>
      <c r="AH3" s="1023"/>
      <c r="AI3" s="1023"/>
      <c r="AJ3" s="1023"/>
      <c r="AK3" s="1023"/>
      <c r="AL3" s="1024"/>
      <c r="AM3" s="1023"/>
      <c r="AN3" s="1023"/>
      <c r="AO3" s="1023"/>
      <c r="AP3" s="1023"/>
      <c r="AQ3" s="1023"/>
      <c r="AR3" s="1023"/>
      <c r="AS3" s="1023"/>
      <c r="AT3" s="1023"/>
      <c r="AU3" s="1023"/>
      <c r="AV3" s="1023"/>
      <c r="AW3" s="1023"/>
      <c r="AX3" s="1023"/>
      <c r="AY3" s="1023"/>
      <c r="AZ3" s="682" t="s">
        <v>289</v>
      </c>
      <c r="BA3" s="871" t="s">
        <v>24</v>
      </c>
      <c r="BB3" s="871" t="s">
        <v>26</v>
      </c>
      <c r="BC3" s="872" t="s">
        <v>166</v>
      </c>
    </row>
    <row r="4" spans="1:55" ht="27" hidden="1" customHeight="1" outlineLevel="1">
      <c r="A4" s="986" t="s">
        <v>290</v>
      </c>
      <c r="B4" s="986"/>
      <c r="C4" s="986"/>
      <c r="D4" s="986"/>
      <c r="E4" s="986"/>
      <c r="F4" s="986"/>
      <c r="G4" s="986"/>
      <c r="H4" s="986"/>
      <c r="I4" s="986"/>
      <c r="J4" s="986"/>
      <c r="K4" s="987"/>
      <c r="L4" s="1022"/>
      <c r="M4" s="1023"/>
      <c r="N4" s="1023"/>
      <c r="O4" s="1023"/>
      <c r="P4" s="1023"/>
      <c r="Q4" s="1023"/>
      <c r="R4" s="1023"/>
      <c r="S4" s="1023"/>
      <c r="T4" s="1023"/>
      <c r="U4" s="1023"/>
      <c r="V4" s="1023"/>
      <c r="W4" s="1023"/>
      <c r="X4" s="1023"/>
      <c r="Y4" s="1023"/>
      <c r="Z4" s="1023"/>
      <c r="AA4" s="1023"/>
      <c r="AB4" s="1023"/>
      <c r="AC4" s="1023"/>
      <c r="AD4" s="1023"/>
      <c r="AE4" s="1023"/>
      <c r="AF4" s="1023"/>
      <c r="AG4" s="1023"/>
      <c r="AH4" s="1023"/>
      <c r="AI4" s="1023"/>
      <c r="AJ4" s="1023"/>
      <c r="AK4" s="1023"/>
      <c r="AL4" s="1024"/>
      <c r="AM4" s="1023"/>
      <c r="AN4" s="1023"/>
      <c r="AO4" s="1023"/>
      <c r="AP4" s="1023"/>
      <c r="AQ4" s="1023"/>
      <c r="AR4" s="1023"/>
      <c r="AS4" s="1023"/>
      <c r="AT4" s="1023"/>
      <c r="AU4" s="1023"/>
      <c r="AV4" s="1023"/>
      <c r="AW4" s="1023"/>
      <c r="AX4" s="1023"/>
      <c r="AY4" s="1023"/>
      <c r="AZ4" s="682" t="s">
        <v>7</v>
      </c>
      <c r="BA4" s="682" t="s">
        <v>22</v>
      </c>
      <c r="BB4" s="682" t="s">
        <v>22</v>
      </c>
      <c r="BC4" s="682" t="s">
        <v>22</v>
      </c>
    </row>
    <row r="5" spans="1:55" ht="31.5" hidden="1" customHeight="1" outlineLevel="1">
      <c r="A5" s="988" t="s">
        <v>291</v>
      </c>
      <c r="B5" s="988"/>
      <c r="C5" s="988"/>
      <c r="D5" s="988"/>
      <c r="E5" s="988"/>
      <c r="F5" s="988"/>
      <c r="G5" s="988"/>
      <c r="H5" s="988"/>
      <c r="I5" s="642"/>
      <c r="J5" s="988" t="s">
        <v>292</v>
      </c>
      <c r="K5" s="989"/>
      <c r="L5" s="1022"/>
      <c r="M5" s="1023"/>
      <c r="N5" s="1023"/>
      <c r="O5" s="1023"/>
      <c r="P5" s="1023"/>
      <c r="Q5" s="1023"/>
      <c r="R5" s="1023"/>
      <c r="S5" s="1023"/>
      <c r="T5" s="1023"/>
      <c r="U5" s="1023"/>
      <c r="V5" s="1023"/>
      <c r="W5" s="1023"/>
      <c r="X5" s="1023"/>
      <c r="Y5" s="1023"/>
      <c r="Z5" s="1023"/>
      <c r="AA5" s="1023"/>
      <c r="AB5" s="1023"/>
      <c r="AC5" s="1023"/>
      <c r="AD5" s="1023"/>
      <c r="AE5" s="1023"/>
      <c r="AF5" s="1023"/>
      <c r="AG5" s="1023"/>
      <c r="AH5" s="1023"/>
      <c r="AI5" s="1023"/>
      <c r="AJ5" s="1023"/>
      <c r="AK5" s="1023"/>
      <c r="AL5" s="1024"/>
      <c r="AM5" s="1023"/>
      <c r="AN5" s="1023"/>
      <c r="AO5" s="1023"/>
      <c r="AP5" s="1023"/>
      <c r="AQ5" s="1023"/>
      <c r="AR5" s="1023"/>
      <c r="AS5" s="1023"/>
      <c r="AT5" s="1023"/>
      <c r="AU5" s="1023"/>
      <c r="AV5" s="1023"/>
      <c r="AW5" s="1023"/>
      <c r="AX5" s="1023"/>
      <c r="AY5" s="1023"/>
      <c r="AZ5" s="682" t="s">
        <v>293</v>
      </c>
      <c r="BA5" s="682"/>
      <c r="BB5" s="682"/>
      <c r="BC5" s="682"/>
    </row>
    <row r="6" spans="1:55" ht="28.5" hidden="1" customHeight="1" outlineLevel="1">
      <c r="A6" s="988" t="s">
        <v>294</v>
      </c>
      <c r="B6" s="988"/>
      <c r="C6" s="988"/>
      <c r="D6" s="988"/>
      <c r="E6" s="988"/>
      <c r="F6" s="988"/>
      <c r="G6" s="988"/>
      <c r="H6" s="988"/>
      <c r="I6" s="988"/>
      <c r="J6" s="988"/>
      <c r="K6" s="989"/>
      <c r="L6" s="1022"/>
      <c r="M6" s="1023"/>
      <c r="N6" s="1023"/>
      <c r="O6" s="1023"/>
      <c r="P6" s="1023"/>
      <c r="Q6" s="1023"/>
      <c r="R6" s="1023"/>
      <c r="S6" s="1023"/>
      <c r="T6" s="1023"/>
      <c r="U6" s="1023"/>
      <c r="V6" s="1023"/>
      <c r="W6" s="1023"/>
      <c r="X6" s="1023"/>
      <c r="Y6" s="1023"/>
      <c r="Z6" s="1023"/>
      <c r="AA6" s="1023"/>
      <c r="AB6" s="1023"/>
      <c r="AC6" s="1023"/>
      <c r="AD6" s="1023"/>
      <c r="AE6" s="1023"/>
      <c r="AF6" s="1023"/>
      <c r="AG6" s="1023"/>
      <c r="AH6" s="1023"/>
      <c r="AI6" s="1023"/>
      <c r="AJ6" s="1023"/>
      <c r="AK6" s="1023"/>
      <c r="AL6" s="1024"/>
      <c r="AM6" s="1023"/>
      <c r="AN6" s="1023"/>
      <c r="AO6" s="1023"/>
      <c r="AP6" s="1023"/>
      <c r="AQ6" s="1023"/>
      <c r="AR6" s="1023"/>
      <c r="AS6" s="1023"/>
      <c r="AT6" s="1023"/>
      <c r="AU6" s="1023"/>
      <c r="AV6" s="1023"/>
      <c r="AW6" s="1023"/>
      <c r="AX6" s="1023"/>
      <c r="AY6" s="1023"/>
      <c r="AZ6" s="682" t="s">
        <v>46</v>
      </c>
      <c r="BA6" s="682" t="s">
        <v>31</v>
      </c>
      <c r="BB6" s="682" t="s">
        <v>31</v>
      </c>
      <c r="BC6" s="682" t="s">
        <v>295</v>
      </c>
    </row>
    <row r="7" spans="1:55" ht="28.5" hidden="1" customHeight="1" outlineLevel="1">
      <c r="A7" s="990" t="s">
        <v>296</v>
      </c>
      <c r="B7" s="990"/>
      <c r="C7" s="990"/>
      <c r="D7" s="990"/>
      <c r="E7" s="990"/>
      <c r="F7" s="990"/>
      <c r="G7" s="990"/>
      <c r="H7" s="990"/>
      <c r="I7" s="990"/>
      <c r="J7" s="990"/>
      <c r="K7" s="991"/>
      <c r="L7" s="1025"/>
      <c r="M7" s="1026"/>
      <c r="N7" s="1026"/>
      <c r="O7" s="1026"/>
      <c r="P7" s="1026"/>
      <c r="Q7" s="1026"/>
      <c r="R7" s="1026"/>
      <c r="S7" s="1026"/>
      <c r="T7" s="1026"/>
      <c r="U7" s="1026"/>
      <c r="V7" s="1026"/>
      <c r="W7" s="1026"/>
      <c r="X7" s="1026"/>
      <c r="Y7" s="1026"/>
      <c r="Z7" s="1026"/>
      <c r="AA7" s="1026"/>
      <c r="AB7" s="1026"/>
      <c r="AC7" s="1026"/>
      <c r="AD7" s="1026"/>
      <c r="AE7" s="1026"/>
      <c r="AF7" s="1026"/>
      <c r="AG7" s="1026"/>
      <c r="AH7" s="1026"/>
      <c r="AI7" s="1026"/>
      <c r="AJ7" s="1026"/>
      <c r="AK7" s="1026"/>
      <c r="AL7" s="1027"/>
      <c r="AM7" s="1026"/>
      <c r="AN7" s="1026"/>
      <c r="AO7" s="1026"/>
      <c r="AP7" s="1026"/>
      <c r="AQ7" s="1026"/>
      <c r="AR7" s="1026"/>
      <c r="AS7" s="1026"/>
      <c r="AT7" s="1026"/>
      <c r="AU7" s="1026"/>
      <c r="AV7" s="1026"/>
      <c r="AW7" s="1026"/>
      <c r="AX7" s="1026"/>
      <c r="AY7" s="1026"/>
      <c r="AZ7" s="685" t="s">
        <v>297</v>
      </c>
      <c r="BA7" s="158" t="s">
        <v>15</v>
      </c>
      <c r="BB7" s="158" t="s">
        <v>21</v>
      </c>
      <c r="BC7" s="158" t="s">
        <v>298</v>
      </c>
    </row>
    <row r="8" spans="1:55" s="797" customFormat="1" ht="28.5" hidden="1" customHeight="1" outlineLevel="1">
      <c r="A8" s="995" t="s">
        <v>6</v>
      </c>
      <c r="B8" s="995">
        <v>0</v>
      </c>
      <c r="C8" s="995">
        <v>1</v>
      </c>
      <c r="D8" s="995">
        <v>2</v>
      </c>
      <c r="E8" s="995">
        <v>3</v>
      </c>
      <c r="F8" s="995">
        <v>4</v>
      </c>
      <c r="G8" s="995">
        <v>5</v>
      </c>
      <c r="H8" s="996" t="s">
        <v>299</v>
      </c>
      <c r="I8" s="997" t="s">
        <v>300</v>
      </c>
      <c r="J8" s="999" t="s">
        <v>57</v>
      </c>
      <c r="K8" s="1001" t="s">
        <v>7</v>
      </c>
      <c r="L8" s="1001" t="s">
        <v>301</v>
      </c>
      <c r="M8" s="1001" t="s">
        <v>302</v>
      </c>
      <c r="N8" s="1001" t="s">
        <v>303</v>
      </c>
      <c r="O8" s="1001" t="s">
        <v>40</v>
      </c>
      <c r="P8" s="1003" t="s">
        <v>304</v>
      </c>
      <c r="Q8" s="1001" t="s">
        <v>305</v>
      </c>
      <c r="R8" s="1003" t="s">
        <v>306</v>
      </c>
      <c r="S8" s="1003" t="s">
        <v>307</v>
      </c>
      <c r="T8" s="1005" t="s">
        <v>308</v>
      </c>
      <c r="U8" s="1005" t="s">
        <v>309</v>
      </c>
      <c r="V8" s="1005" t="s">
        <v>310</v>
      </c>
      <c r="W8" s="1005" t="s">
        <v>311</v>
      </c>
      <c r="X8" s="1005" t="s">
        <v>312</v>
      </c>
      <c r="Y8" s="1001" t="s">
        <v>313</v>
      </c>
      <c r="Z8" s="1001" t="s">
        <v>314</v>
      </c>
      <c r="AA8" s="1006" t="s">
        <v>315</v>
      </c>
      <c r="AB8" s="1008" t="s">
        <v>316</v>
      </c>
      <c r="AC8" s="1010" t="s">
        <v>317</v>
      </c>
      <c r="AD8" s="1010" t="s">
        <v>318</v>
      </c>
      <c r="AE8" s="1001" t="s">
        <v>319</v>
      </c>
      <c r="AF8" s="1012" t="s">
        <v>320</v>
      </c>
      <c r="AG8" s="1012" t="s">
        <v>321</v>
      </c>
      <c r="AH8" s="992" t="s">
        <v>322</v>
      </c>
      <c r="AI8" s="993"/>
      <c r="AJ8" s="994"/>
      <c r="AK8" s="1013" t="s">
        <v>323</v>
      </c>
      <c r="AL8" s="1014" t="s">
        <v>324</v>
      </c>
      <c r="AM8" s="1015" t="s">
        <v>325</v>
      </c>
      <c r="AN8" s="1016" t="s">
        <v>326</v>
      </c>
      <c r="AO8" s="1017" t="s">
        <v>327</v>
      </c>
      <c r="AP8" s="1017" t="s">
        <v>328</v>
      </c>
      <c r="AQ8" s="1032" t="s">
        <v>329</v>
      </c>
      <c r="AR8" s="1030" t="s">
        <v>330</v>
      </c>
      <c r="AS8" s="1030" t="s">
        <v>331</v>
      </c>
      <c r="AT8" s="1036" t="s">
        <v>332</v>
      </c>
      <c r="AU8" s="1030" t="s">
        <v>333</v>
      </c>
      <c r="AV8" s="1028" t="s">
        <v>334</v>
      </c>
      <c r="AW8" s="1030" t="s">
        <v>335</v>
      </c>
      <c r="AX8" s="1032" t="s">
        <v>336</v>
      </c>
      <c r="AY8" s="1032" t="s">
        <v>337</v>
      </c>
      <c r="AZ8" s="1034" t="s">
        <v>11</v>
      </c>
      <c r="BA8" s="1001" t="s">
        <v>338</v>
      </c>
      <c r="BB8" s="1001" t="s">
        <v>338</v>
      </c>
      <c r="BC8" s="1001" t="s">
        <v>338</v>
      </c>
    </row>
    <row r="9" spans="1:55" s="798" customFormat="1" ht="24.95" customHeight="1" collapsed="1">
      <c r="A9" s="995"/>
      <c r="B9" s="995"/>
      <c r="C9" s="995"/>
      <c r="D9" s="995"/>
      <c r="E9" s="995"/>
      <c r="F9" s="995"/>
      <c r="G9" s="995"/>
      <c r="H9" s="996"/>
      <c r="I9" s="998"/>
      <c r="J9" s="1000"/>
      <c r="K9" s="1002"/>
      <c r="L9" s="1002"/>
      <c r="M9" s="1002"/>
      <c r="N9" s="1002"/>
      <c r="O9" s="1002"/>
      <c r="P9" s="1004"/>
      <c r="Q9" s="1002"/>
      <c r="R9" s="1004"/>
      <c r="S9" s="1004"/>
      <c r="T9" s="1005"/>
      <c r="U9" s="1005"/>
      <c r="V9" s="1005"/>
      <c r="W9" s="1005"/>
      <c r="X9" s="1005"/>
      <c r="Y9" s="1002"/>
      <c r="Z9" s="1002"/>
      <c r="AA9" s="1007"/>
      <c r="AB9" s="1009"/>
      <c r="AC9" s="1011"/>
      <c r="AD9" s="1011"/>
      <c r="AE9" s="1002"/>
      <c r="AF9" s="1012"/>
      <c r="AG9" s="1012"/>
      <c r="AH9" s="865" t="s">
        <v>339</v>
      </c>
      <c r="AI9" s="677" t="s">
        <v>340</v>
      </c>
      <c r="AJ9" s="677" t="s">
        <v>341</v>
      </c>
      <c r="AK9" s="1013"/>
      <c r="AL9" s="1014"/>
      <c r="AM9" s="1015"/>
      <c r="AN9" s="1016"/>
      <c r="AO9" s="1018"/>
      <c r="AP9" s="1018"/>
      <c r="AQ9" s="1033"/>
      <c r="AR9" s="1031"/>
      <c r="AS9" s="1031"/>
      <c r="AT9" s="1037"/>
      <c r="AU9" s="1031"/>
      <c r="AV9" s="1029"/>
      <c r="AW9" s="1031"/>
      <c r="AX9" s="1033"/>
      <c r="AY9" s="1033"/>
      <c r="AZ9" s="1035"/>
      <c r="BA9" s="1002"/>
      <c r="BB9" s="1002"/>
      <c r="BC9" s="1002"/>
    </row>
    <row r="10" spans="1:55" s="259" customFormat="1" ht="45" hidden="1" customHeight="1">
      <c r="A10" s="803">
        <f t="shared" ref="A10:A29" si="0">ROW()-9</f>
        <v>1</v>
      </c>
      <c r="B10" s="804">
        <v>0</v>
      </c>
      <c r="C10" s="804"/>
      <c r="D10" s="804"/>
      <c r="E10" s="804"/>
      <c r="F10" s="804"/>
      <c r="G10" s="805"/>
      <c r="H10" s="806" t="s">
        <v>31</v>
      </c>
      <c r="I10" s="811" t="s">
        <v>24</v>
      </c>
      <c r="J10" s="811" t="s">
        <v>24</v>
      </c>
      <c r="K10" s="821" t="s">
        <v>22</v>
      </c>
      <c r="L10" s="822" t="s">
        <v>15</v>
      </c>
      <c r="M10" s="822" t="s">
        <v>342</v>
      </c>
      <c r="N10" s="803" t="s">
        <v>343</v>
      </c>
      <c r="O10" s="823"/>
      <c r="P10" s="661" t="s">
        <v>342</v>
      </c>
      <c r="Q10" s="811" t="s">
        <v>24</v>
      </c>
      <c r="R10" s="661" t="s">
        <v>342</v>
      </c>
      <c r="S10" s="851" t="s">
        <v>344</v>
      </c>
      <c r="T10" s="851" t="s">
        <v>345</v>
      </c>
      <c r="U10" s="822" t="s">
        <v>346</v>
      </c>
      <c r="V10" s="822" t="s">
        <v>347</v>
      </c>
      <c r="W10" s="822" t="s">
        <v>348</v>
      </c>
      <c r="X10" s="822" t="s">
        <v>348</v>
      </c>
      <c r="Y10" s="822" t="s">
        <v>349</v>
      </c>
      <c r="Z10" s="822" t="s">
        <v>348</v>
      </c>
      <c r="AA10" s="854">
        <v>18.234999999999999</v>
      </c>
      <c r="AB10" s="822" t="s">
        <v>348</v>
      </c>
      <c r="AC10" s="822" t="s">
        <v>348</v>
      </c>
      <c r="AD10" s="822" t="s">
        <v>348</v>
      </c>
      <c r="AE10" s="822" t="s">
        <v>348</v>
      </c>
      <c r="AF10" s="822" t="s">
        <v>350</v>
      </c>
      <c r="AG10" s="822"/>
      <c r="AH10" s="822"/>
      <c r="AI10" s="822"/>
      <c r="AJ10" s="822"/>
      <c r="AK10" s="822"/>
      <c r="AL10" s="822"/>
      <c r="AM10" s="822"/>
      <c r="AN10" s="822"/>
      <c r="AO10" s="822" t="s">
        <v>351</v>
      </c>
      <c r="AP10" s="822" t="s">
        <v>352</v>
      </c>
      <c r="AQ10" s="822"/>
      <c r="AR10" s="822"/>
      <c r="AS10" s="822"/>
      <c r="AT10" s="822"/>
      <c r="AU10" s="822"/>
      <c r="AV10" s="822"/>
      <c r="AW10" s="822"/>
      <c r="AX10" s="822"/>
      <c r="AY10" s="822"/>
      <c r="AZ10" s="822" t="s">
        <v>348</v>
      </c>
      <c r="BA10" s="839">
        <v>1</v>
      </c>
      <c r="BB10" s="839">
        <v>0</v>
      </c>
      <c r="BC10" s="839">
        <v>0</v>
      </c>
    </row>
    <row r="11" spans="1:55" s="259" customFormat="1" ht="45" hidden="1" customHeight="1">
      <c r="A11" s="803">
        <f t="shared" si="0"/>
        <v>2</v>
      </c>
      <c r="B11" s="804">
        <v>0</v>
      </c>
      <c r="C11" s="804"/>
      <c r="D11" s="804"/>
      <c r="E11" s="804"/>
      <c r="F11" s="804"/>
      <c r="G11" s="805"/>
      <c r="H11" s="806" t="s">
        <v>31</v>
      </c>
      <c r="I11" s="811" t="s">
        <v>26</v>
      </c>
      <c r="J11" s="811" t="s">
        <v>26</v>
      </c>
      <c r="K11" s="821" t="s">
        <v>22</v>
      </c>
      <c r="L11" s="822" t="s">
        <v>21</v>
      </c>
      <c r="M11" s="822" t="s">
        <v>353</v>
      </c>
      <c r="N11" s="803" t="s">
        <v>343</v>
      </c>
      <c r="O11" s="823"/>
      <c r="P11" s="661" t="s">
        <v>342</v>
      </c>
      <c r="Q11" s="811" t="s">
        <v>24</v>
      </c>
      <c r="R11" s="661" t="s">
        <v>342</v>
      </c>
      <c r="S11" s="851" t="s">
        <v>344</v>
      </c>
      <c r="T11" s="851" t="s">
        <v>345</v>
      </c>
      <c r="U11" s="822" t="s">
        <v>346</v>
      </c>
      <c r="V11" s="822" t="s">
        <v>347</v>
      </c>
      <c r="W11" s="822" t="s">
        <v>348</v>
      </c>
      <c r="X11" s="822" t="s">
        <v>348</v>
      </c>
      <c r="Y11" s="822" t="s">
        <v>348</v>
      </c>
      <c r="Z11" s="822" t="s">
        <v>348</v>
      </c>
      <c r="AA11" s="854">
        <v>17.256</v>
      </c>
      <c r="AB11" s="822" t="s">
        <v>348</v>
      </c>
      <c r="AC11" s="822" t="s">
        <v>348</v>
      </c>
      <c r="AD11" s="822" t="s">
        <v>348</v>
      </c>
      <c r="AE11" s="822" t="s">
        <v>348</v>
      </c>
      <c r="AF11" s="822" t="s">
        <v>350</v>
      </c>
      <c r="AG11" s="822"/>
      <c r="AH11" s="822"/>
      <c r="AI11" s="822"/>
      <c r="AJ11" s="822"/>
      <c r="AK11" s="822"/>
      <c r="AL11" s="822"/>
      <c r="AM11" s="822"/>
      <c r="AN11" s="822"/>
      <c r="AO11" s="822" t="s">
        <v>351</v>
      </c>
      <c r="AP11" s="822" t="s">
        <v>352</v>
      </c>
      <c r="AQ11" s="822"/>
      <c r="AR11" s="822"/>
      <c r="AS11" s="822"/>
      <c r="AT11" s="822"/>
      <c r="AU11" s="822"/>
      <c r="AV11" s="822"/>
      <c r="AW11" s="822"/>
      <c r="AX11" s="822"/>
      <c r="AY11" s="822"/>
      <c r="AZ11" s="822" t="s">
        <v>348</v>
      </c>
      <c r="BA11" s="839">
        <v>0</v>
      </c>
      <c r="BB11" s="839">
        <v>1</v>
      </c>
      <c r="BC11" s="839">
        <v>0</v>
      </c>
    </row>
    <row r="12" spans="1:55" s="259" customFormat="1" ht="45" customHeight="1">
      <c r="A12" s="803">
        <f t="shared" si="0"/>
        <v>3</v>
      </c>
      <c r="B12" s="804"/>
      <c r="C12" s="804"/>
      <c r="D12" s="804"/>
      <c r="E12" s="804"/>
      <c r="F12" s="804"/>
      <c r="G12" s="805"/>
      <c r="H12" s="807" t="s">
        <v>31</v>
      </c>
      <c r="I12" s="824" t="s">
        <v>166</v>
      </c>
      <c r="J12" s="825" t="s">
        <v>166</v>
      </c>
      <c r="K12" s="826" t="s">
        <v>22</v>
      </c>
      <c r="L12" s="827" t="s">
        <v>21</v>
      </c>
      <c r="M12" s="827" t="s">
        <v>353</v>
      </c>
      <c r="N12" s="644" t="s">
        <v>343</v>
      </c>
      <c r="O12" s="828"/>
      <c r="P12" s="829" t="s">
        <v>342</v>
      </c>
      <c r="Q12" s="825" t="s">
        <v>24</v>
      </c>
      <c r="R12" s="829" t="s">
        <v>342</v>
      </c>
      <c r="S12" s="644" t="s">
        <v>345</v>
      </c>
      <c r="T12" s="644" t="s">
        <v>344</v>
      </c>
      <c r="U12" s="827" t="s">
        <v>346</v>
      </c>
      <c r="V12" s="827" t="s">
        <v>347</v>
      </c>
      <c r="W12" s="827" t="s">
        <v>348</v>
      </c>
      <c r="X12" s="827" t="s">
        <v>348</v>
      </c>
      <c r="Y12" s="827" t="s">
        <v>348</v>
      </c>
      <c r="Z12" s="827" t="s">
        <v>348</v>
      </c>
      <c r="AA12" s="855">
        <v>17.256</v>
      </c>
      <c r="AB12" s="827" t="s">
        <v>348</v>
      </c>
      <c r="AC12" s="827" t="s">
        <v>348</v>
      </c>
      <c r="AD12" s="827" t="s">
        <v>348</v>
      </c>
      <c r="AE12" s="827" t="s">
        <v>348</v>
      </c>
      <c r="AF12" s="822"/>
      <c r="AG12" s="822"/>
      <c r="AH12" s="822"/>
      <c r="AI12" s="822"/>
      <c r="AJ12" s="822"/>
      <c r="AK12" s="822"/>
      <c r="AL12" s="822"/>
      <c r="AM12" s="822"/>
      <c r="AN12" s="822"/>
      <c r="AO12" s="822" t="s">
        <v>351</v>
      </c>
      <c r="AP12" s="822" t="s">
        <v>352</v>
      </c>
      <c r="AQ12" s="822"/>
      <c r="AR12" s="822"/>
      <c r="AS12" s="822"/>
      <c r="AT12" s="822"/>
      <c r="AU12" s="822"/>
      <c r="AV12" s="822"/>
      <c r="AW12" s="822"/>
      <c r="AX12" s="822"/>
      <c r="AY12" s="822"/>
      <c r="AZ12" s="822"/>
      <c r="BA12" s="839">
        <v>0</v>
      </c>
      <c r="BB12" s="839">
        <v>0</v>
      </c>
      <c r="BC12" s="839">
        <v>1</v>
      </c>
    </row>
    <row r="13" spans="1:55" s="259" customFormat="1" ht="45" hidden="1" customHeight="1">
      <c r="A13" s="803">
        <f t="shared" si="0"/>
        <v>4</v>
      </c>
      <c r="B13" s="804"/>
      <c r="C13" s="804"/>
      <c r="D13" s="804"/>
      <c r="E13" s="804"/>
      <c r="F13" s="804"/>
      <c r="G13" s="805"/>
      <c r="H13" s="806" t="s">
        <v>31</v>
      </c>
      <c r="I13" s="806"/>
      <c r="J13" s="806" t="s">
        <v>354</v>
      </c>
      <c r="K13" s="806" t="s">
        <v>355</v>
      </c>
      <c r="L13" s="822" t="s">
        <v>15</v>
      </c>
      <c r="M13" s="822" t="s">
        <v>353</v>
      </c>
      <c r="N13" s="803" t="s">
        <v>343</v>
      </c>
      <c r="O13" s="823"/>
      <c r="P13" s="661" t="s">
        <v>342</v>
      </c>
      <c r="Q13" s="806" t="s">
        <v>348</v>
      </c>
      <c r="R13" s="661" t="s">
        <v>342</v>
      </c>
      <c r="S13" s="851" t="s">
        <v>344</v>
      </c>
      <c r="T13" s="851" t="s">
        <v>345</v>
      </c>
      <c r="U13" s="822" t="s">
        <v>346</v>
      </c>
      <c r="V13" s="822" t="s">
        <v>347</v>
      </c>
      <c r="W13" s="822" t="s">
        <v>348</v>
      </c>
      <c r="X13" s="822" t="s">
        <v>348</v>
      </c>
      <c r="Y13" s="822" t="s">
        <v>348</v>
      </c>
      <c r="Z13" s="822" t="s">
        <v>348</v>
      </c>
      <c r="AA13" s="822" t="s">
        <v>348</v>
      </c>
      <c r="AB13" s="822" t="s">
        <v>348</v>
      </c>
      <c r="AC13" s="822" t="s">
        <v>348</v>
      </c>
      <c r="AD13" s="822" t="s">
        <v>348</v>
      </c>
      <c r="AE13" s="822" t="s">
        <v>348</v>
      </c>
      <c r="AF13" s="822" t="s">
        <v>350</v>
      </c>
      <c r="AG13" s="822"/>
      <c r="AH13" s="822"/>
      <c r="AI13" s="822"/>
      <c r="AJ13" s="822"/>
      <c r="AK13" s="822"/>
      <c r="AL13" s="822"/>
      <c r="AM13" s="822"/>
      <c r="AN13" s="822"/>
      <c r="AO13" s="822" t="s">
        <v>356</v>
      </c>
      <c r="AP13" s="822"/>
      <c r="AQ13" s="822"/>
      <c r="AR13" s="822"/>
      <c r="AS13" s="822"/>
      <c r="AT13" s="822"/>
      <c r="AU13" s="822"/>
      <c r="AV13" s="822"/>
      <c r="AW13" s="822"/>
      <c r="AX13" s="822"/>
      <c r="AY13" s="822"/>
      <c r="AZ13" s="822" t="s">
        <v>348</v>
      </c>
      <c r="BA13" s="839">
        <v>1</v>
      </c>
      <c r="BB13" s="839">
        <v>0</v>
      </c>
      <c r="BC13" s="839">
        <v>0</v>
      </c>
    </row>
    <row r="14" spans="1:55" s="259" customFormat="1" ht="45" hidden="1" customHeight="1">
      <c r="A14" s="803">
        <f t="shared" si="0"/>
        <v>5</v>
      </c>
      <c r="B14" s="804"/>
      <c r="C14" s="804"/>
      <c r="D14" s="804"/>
      <c r="E14" s="804"/>
      <c r="F14" s="804"/>
      <c r="G14" s="805"/>
      <c r="H14" s="806" t="s">
        <v>31</v>
      </c>
      <c r="I14" s="806"/>
      <c r="J14" s="806" t="s">
        <v>357</v>
      </c>
      <c r="K14" s="806" t="s">
        <v>358</v>
      </c>
      <c r="L14" s="822" t="s">
        <v>21</v>
      </c>
      <c r="M14" s="822" t="s">
        <v>353</v>
      </c>
      <c r="N14" s="803" t="s">
        <v>343</v>
      </c>
      <c r="O14" s="823"/>
      <c r="P14" s="661" t="s">
        <v>342</v>
      </c>
      <c r="Q14" s="806" t="s">
        <v>348</v>
      </c>
      <c r="R14" s="661" t="s">
        <v>342</v>
      </c>
      <c r="S14" s="851" t="s">
        <v>344</v>
      </c>
      <c r="T14" s="851" t="s">
        <v>345</v>
      </c>
      <c r="U14" s="822" t="s">
        <v>346</v>
      </c>
      <c r="V14" s="822" t="s">
        <v>347</v>
      </c>
      <c r="W14" s="822" t="s">
        <v>348</v>
      </c>
      <c r="X14" s="822" t="s">
        <v>348</v>
      </c>
      <c r="Y14" s="822" t="s">
        <v>348</v>
      </c>
      <c r="Z14" s="822" t="s">
        <v>348</v>
      </c>
      <c r="AA14" s="822" t="s">
        <v>348</v>
      </c>
      <c r="AB14" s="822" t="s">
        <v>348</v>
      </c>
      <c r="AC14" s="822" t="s">
        <v>348</v>
      </c>
      <c r="AD14" s="822" t="s">
        <v>348</v>
      </c>
      <c r="AE14" s="822" t="s">
        <v>348</v>
      </c>
      <c r="AF14" s="822" t="s">
        <v>350</v>
      </c>
      <c r="AG14" s="822"/>
      <c r="AH14" s="822"/>
      <c r="AI14" s="822"/>
      <c r="AJ14" s="822"/>
      <c r="AK14" s="822"/>
      <c r="AL14" s="822"/>
      <c r="AM14" s="822"/>
      <c r="AN14" s="822"/>
      <c r="AO14" s="822" t="s">
        <v>356</v>
      </c>
      <c r="AP14" s="822"/>
      <c r="AQ14" s="822"/>
      <c r="AR14" s="822"/>
      <c r="AS14" s="822"/>
      <c r="AT14" s="822"/>
      <c r="AU14" s="822"/>
      <c r="AV14" s="822"/>
      <c r="AW14" s="822"/>
      <c r="AX14" s="822"/>
      <c r="AY14" s="822"/>
      <c r="AZ14" s="822" t="s">
        <v>348</v>
      </c>
      <c r="BA14" s="839">
        <v>0</v>
      </c>
      <c r="BB14" s="839">
        <v>1</v>
      </c>
      <c r="BC14" s="839">
        <v>0</v>
      </c>
    </row>
    <row r="15" spans="1:55" s="259" customFormat="1" ht="45" customHeight="1">
      <c r="A15" s="803">
        <f t="shared" si="0"/>
        <v>6</v>
      </c>
      <c r="B15" s="804"/>
      <c r="C15" s="804"/>
      <c r="D15" s="804"/>
      <c r="E15" s="804"/>
      <c r="F15" s="804"/>
      <c r="G15" s="805"/>
      <c r="H15" s="807" t="s">
        <v>31</v>
      </c>
      <c r="I15" s="830"/>
      <c r="J15" s="807" t="s">
        <v>168</v>
      </c>
      <c r="K15" s="807" t="s">
        <v>169</v>
      </c>
      <c r="L15" s="827" t="s">
        <v>359</v>
      </c>
      <c r="M15" s="827" t="s">
        <v>353</v>
      </c>
      <c r="N15" s="644" t="s">
        <v>343</v>
      </c>
      <c r="O15" s="828"/>
      <c r="P15" s="829" t="s">
        <v>342</v>
      </c>
      <c r="Q15" s="807" t="s">
        <v>348</v>
      </c>
      <c r="R15" s="829" t="s">
        <v>342</v>
      </c>
      <c r="S15" s="644" t="s">
        <v>345</v>
      </c>
      <c r="T15" s="644" t="s">
        <v>344</v>
      </c>
      <c r="U15" s="827" t="s">
        <v>346</v>
      </c>
      <c r="V15" s="827" t="s">
        <v>347</v>
      </c>
      <c r="W15" s="827" t="s">
        <v>348</v>
      </c>
      <c r="X15" s="827" t="s">
        <v>348</v>
      </c>
      <c r="Y15" s="827" t="s">
        <v>348</v>
      </c>
      <c r="Z15" s="827" t="s">
        <v>348</v>
      </c>
      <c r="AA15" s="827" t="s">
        <v>348</v>
      </c>
      <c r="AB15" s="827" t="s">
        <v>348</v>
      </c>
      <c r="AC15" s="827" t="s">
        <v>348</v>
      </c>
      <c r="AD15" s="827" t="s">
        <v>348</v>
      </c>
      <c r="AE15" s="827" t="s">
        <v>348</v>
      </c>
      <c r="AF15" s="822"/>
      <c r="AG15" s="822"/>
      <c r="AH15" s="822"/>
      <c r="AI15" s="822"/>
      <c r="AJ15" s="822"/>
      <c r="AK15" s="822"/>
      <c r="AL15" s="822"/>
      <c r="AM15" s="822"/>
      <c r="AN15" s="822"/>
      <c r="AO15" s="822" t="s">
        <v>356</v>
      </c>
      <c r="AP15" s="822"/>
      <c r="AQ15" s="822"/>
      <c r="AR15" s="822"/>
      <c r="AS15" s="822"/>
      <c r="AT15" s="822"/>
      <c r="AU15" s="822"/>
      <c r="AV15" s="822"/>
      <c r="AW15" s="822"/>
      <c r="AX15" s="822"/>
      <c r="AY15" s="822"/>
      <c r="AZ15" s="822"/>
      <c r="BA15" s="839">
        <v>0</v>
      </c>
      <c r="BB15" s="839">
        <v>0</v>
      </c>
      <c r="BC15" s="839">
        <v>1</v>
      </c>
    </row>
    <row r="16" spans="1:55" s="259" customFormat="1" ht="50.25" customHeight="1">
      <c r="A16" s="803">
        <f t="shared" si="0"/>
        <v>7</v>
      </c>
      <c r="B16" s="804"/>
      <c r="C16" s="804">
        <v>1</v>
      </c>
      <c r="D16" s="804"/>
      <c r="E16" s="804"/>
      <c r="F16" s="804"/>
      <c r="G16" s="805"/>
      <c r="H16" s="806" t="s">
        <v>360</v>
      </c>
      <c r="I16" s="272" t="s">
        <v>199</v>
      </c>
      <c r="J16" s="272" t="s">
        <v>199</v>
      </c>
      <c r="K16" s="272" t="s">
        <v>361</v>
      </c>
      <c r="L16" s="822" t="s">
        <v>362</v>
      </c>
      <c r="M16" s="822" t="s">
        <v>363</v>
      </c>
      <c r="N16" s="803" t="s">
        <v>343</v>
      </c>
      <c r="O16" s="272"/>
      <c r="P16" s="661" t="s">
        <v>342</v>
      </c>
      <c r="Q16" s="272" t="s">
        <v>199</v>
      </c>
      <c r="R16" s="661" t="s">
        <v>342</v>
      </c>
      <c r="S16" s="851" t="s">
        <v>345</v>
      </c>
      <c r="T16" s="851" t="s">
        <v>344</v>
      </c>
      <c r="U16" s="806" t="s">
        <v>364</v>
      </c>
      <c r="V16" s="822" t="s">
        <v>347</v>
      </c>
      <c r="W16" s="822" t="s">
        <v>348</v>
      </c>
      <c r="X16" s="822" t="s">
        <v>348</v>
      </c>
      <c r="Y16" s="806" t="s">
        <v>365</v>
      </c>
      <c r="Z16" s="822" t="s">
        <v>348</v>
      </c>
      <c r="AA16" s="854">
        <v>4.282</v>
      </c>
      <c r="AB16" s="822" t="s">
        <v>348</v>
      </c>
      <c r="AC16" s="822" t="s">
        <v>366</v>
      </c>
      <c r="AD16" s="822" t="s">
        <v>348</v>
      </c>
      <c r="AE16" s="822"/>
      <c r="AF16" s="822" t="s">
        <v>367</v>
      </c>
      <c r="AG16" s="822"/>
      <c r="AH16" s="822"/>
      <c r="AI16" s="822"/>
      <c r="AJ16" s="822"/>
      <c r="AK16" s="822"/>
      <c r="AL16" s="822"/>
      <c r="AM16" s="822"/>
      <c r="AN16" s="822"/>
      <c r="AO16" s="806" t="s">
        <v>368</v>
      </c>
      <c r="AP16" s="867"/>
      <c r="AQ16" s="822"/>
      <c r="AR16" s="822"/>
      <c r="AS16" s="822"/>
      <c r="AT16" s="822"/>
      <c r="AU16" s="822"/>
      <c r="AV16" s="822"/>
      <c r="AW16" s="822"/>
      <c r="AX16" s="822"/>
      <c r="AY16" s="822"/>
      <c r="AZ16" s="822" t="s">
        <v>348</v>
      </c>
      <c r="BA16" s="806">
        <v>1</v>
      </c>
      <c r="BB16" s="806">
        <v>1</v>
      </c>
      <c r="BC16" s="806">
        <v>1</v>
      </c>
    </row>
    <row r="17" spans="1:58" s="799" customFormat="1" ht="50.25" hidden="1" customHeight="1">
      <c r="A17" s="808">
        <f t="shared" si="0"/>
        <v>8</v>
      </c>
      <c r="B17" s="809"/>
      <c r="C17" s="809"/>
      <c r="D17" s="809"/>
      <c r="E17" s="809"/>
      <c r="F17" s="809"/>
      <c r="G17" s="810"/>
      <c r="H17" s="646" t="s">
        <v>31</v>
      </c>
      <c r="I17" s="831" t="s">
        <v>181</v>
      </c>
      <c r="J17" s="646" t="s">
        <v>181</v>
      </c>
      <c r="K17" s="646" t="s">
        <v>182</v>
      </c>
      <c r="L17" s="646" t="s">
        <v>369</v>
      </c>
      <c r="M17" s="646" t="s">
        <v>353</v>
      </c>
      <c r="N17" s="646" t="s">
        <v>343</v>
      </c>
      <c r="O17" s="646"/>
      <c r="P17" s="646" t="s">
        <v>342</v>
      </c>
      <c r="Q17" s="646" t="s">
        <v>348</v>
      </c>
      <c r="R17" s="646" t="s">
        <v>342</v>
      </c>
      <c r="S17" s="646" t="s">
        <v>344</v>
      </c>
      <c r="T17" s="646" t="s">
        <v>345</v>
      </c>
      <c r="U17" s="646" t="s">
        <v>370</v>
      </c>
      <c r="V17" s="646" t="s">
        <v>347</v>
      </c>
      <c r="W17" s="646" t="s">
        <v>348</v>
      </c>
      <c r="X17" s="646" t="s">
        <v>348</v>
      </c>
      <c r="Y17" s="646" t="s">
        <v>348</v>
      </c>
      <c r="Z17" s="646" t="s">
        <v>348</v>
      </c>
      <c r="AA17" s="646" t="s">
        <v>348</v>
      </c>
      <c r="AB17" s="646" t="s">
        <v>348</v>
      </c>
      <c r="AC17" s="646" t="s">
        <v>348</v>
      </c>
      <c r="AD17" s="646" t="s">
        <v>348</v>
      </c>
      <c r="AE17" s="646" t="s">
        <v>348</v>
      </c>
      <c r="AF17" s="646" t="s">
        <v>348</v>
      </c>
      <c r="AG17" s="844"/>
      <c r="AH17" s="844"/>
      <c r="AI17" s="844"/>
      <c r="AJ17" s="844"/>
      <c r="AK17" s="844"/>
      <c r="AL17" s="844"/>
      <c r="AM17" s="844"/>
      <c r="AN17" s="844"/>
      <c r="AO17" s="806" t="s">
        <v>368</v>
      </c>
      <c r="AP17" s="806" t="s">
        <v>371</v>
      </c>
      <c r="AQ17" s="844"/>
      <c r="AR17" s="844"/>
      <c r="AS17" s="844"/>
      <c r="AT17" s="844"/>
      <c r="AU17" s="844"/>
      <c r="AV17" s="844"/>
      <c r="AW17" s="844"/>
      <c r="AX17" s="844"/>
      <c r="AY17" s="844"/>
      <c r="AZ17" s="844"/>
      <c r="BA17" s="646">
        <v>1</v>
      </c>
      <c r="BB17" s="646">
        <v>0</v>
      </c>
      <c r="BC17" s="646">
        <v>0</v>
      </c>
      <c r="BE17" s="259"/>
      <c r="BF17" s="259"/>
    </row>
    <row r="18" spans="1:58" s="259" customFormat="1" ht="50.25" hidden="1" customHeight="1">
      <c r="A18" s="808">
        <f t="shared" si="0"/>
        <v>9</v>
      </c>
      <c r="B18" s="804"/>
      <c r="C18" s="804"/>
      <c r="D18" s="804"/>
      <c r="E18" s="804"/>
      <c r="F18" s="804"/>
      <c r="G18" s="805"/>
      <c r="H18" s="811" t="s">
        <v>31</v>
      </c>
      <c r="I18" s="832" t="s">
        <v>189</v>
      </c>
      <c r="J18" s="811" t="s">
        <v>189</v>
      </c>
      <c r="K18" s="806" t="s">
        <v>182</v>
      </c>
      <c r="L18" s="822" t="s">
        <v>372</v>
      </c>
      <c r="M18" s="822" t="s">
        <v>353</v>
      </c>
      <c r="N18" s="803" t="s">
        <v>343</v>
      </c>
      <c r="O18" s="806"/>
      <c r="P18" s="661" t="s">
        <v>342</v>
      </c>
      <c r="Q18" s="806" t="s">
        <v>348</v>
      </c>
      <c r="R18" s="661" t="s">
        <v>342</v>
      </c>
      <c r="S18" s="851" t="s">
        <v>344</v>
      </c>
      <c r="T18" s="851" t="s">
        <v>345</v>
      </c>
      <c r="U18" s="806" t="s">
        <v>370</v>
      </c>
      <c r="V18" s="822" t="s">
        <v>347</v>
      </c>
      <c r="W18" s="822" t="s">
        <v>348</v>
      </c>
      <c r="X18" s="822" t="s">
        <v>348</v>
      </c>
      <c r="Y18" s="822" t="s">
        <v>348</v>
      </c>
      <c r="Z18" s="822" t="s">
        <v>348</v>
      </c>
      <c r="AA18" s="822" t="s">
        <v>348</v>
      </c>
      <c r="AB18" s="822" t="s">
        <v>348</v>
      </c>
      <c r="AC18" s="822" t="s">
        <v>348</v>
      </c>
      <c r="AD18" s="822" t="s">
        <v>348</v>
      </c>
      <c r="AE18" s="822" t="s">
        <v>348</v>
      </c>
      <c r="AF18" s="822" t="s">
        <v>348</v>
      </c>
      <c r="AG18" s="822"/>
      <c r="AH18" s="822"/>
      <c r="AI18" s="822"/>
      <c r="AJ18" s="822"/>
      <c r="AK18" s="822"/>
      <c r="AL18" s="822"/>
      <c r="AM18" s="822"/>
      <c r="AN18" s="822"/>
      <c r="AO18" s="806" t="s">
        <v>368</v>
      </c>
      <c r="AP18" s="806" t="s">
        <v>373</v>
      </c>
      <c r="AQ18" s="822"/>
      <c r="AR18" s="822"/>
      <c r="AS18" s="822"/>
      <c r="AT18" s="822"/>
      <c r="AU18" s="822"/>
      <c r="AV18" s="822"/>
      <c r="AW18" s="822"/>
      <c r="AX18" s="822"/>
      <c r="AY18" s="822"/>
      <c r="AZ18" s="822"/>
      <c r="BA18" s="646">
        <v>0</v>
      </c>
      <c r="BB18" s="646">
        <v>1</v>
      </c>
      <c r="BC18" s="646">
        <v>0</v>
      </c>
    </row>
    <row r="19" spans="1:58" s="259" customFormat="1" ht="50.25" customHeight="1">
      <c r="A19" s="803">
        <f t="shared" si="0"/>
        <v>10</v>
      </c>
      <c r="B19" s="804"/>
      <c r="C19" s="804">
        <v>1</v>
      </c>
      <c r="D19" s="804"/>
      <c r="E19" s="804"/>
      <c r="F19" s="804"/>
      <c r="G19" s="805"/>
      <c r="H19" s="807" t="s">
        <v>31</v>
      </c>
      <c r="I19" s="824" t="s">
        <v>170</v>
      </c>
      <c r="J19" s="825" t="s">
        <v>170</v>
      </c>
      <c r="K19" s="807" t="s">
        <v>171</v>
      </c>
      <c r="L19" s="827" t="s">
        <v>359</v>
      </c>
      <c r="M19" s="827" t="s">
        <v>353</v>
      </c>
      <c r="N19" s="644" t="s">
        <v>343</v>
      </c>
      <c r="O19" s="807"/>
      <c r="P19" s="829" t="s">
        <v>342</v>
      </c>
      <c r="Q19" s="807" t="s">
        <v>348</v>
      </c>
      <c r="R19" s="829" t="s">
        <v>342</v>
      </c>
      <c r="S19" s="644" t="s">
        <v>345</v>
      </c>
      <c r="T19" s="644" t="s">
        <v>344</v>
      </c>
      <c r="U19" s="807" t="s">
        <v>370</v>
      </c>
      <c r="V19" s="827" t="s">
        <v>347</v>
      </c>
      <c r="W19" s="827" t="s">
        <v>348</v>
      </c>
      <c r="X19" s="827" t="s">
        <v>348</v>
      </c>
      <c r="Y19" s="827" t="s">
        <v>348</v>
      </c>
      <c r="Z19" s="827" t="s">
        <v>348</v>
      </c>
      <c r="AA19" s="827" t="s">
        <v>348</v>
      </c>
      <c r="AB19" s="827" t="s">
        <v>348</v>
      </c>
      <c r="AC19" s="827" t="s">
        <v>348</v>
      </c>
      <c r="AD19" s="827" t="s">
        <v>348</v>
      </c>
      <c r="AE19" s="827" t="s">
        <v>348</v>
      </c>
      <c r="AF19" s="822"/>
      <c r="AG19" s="822"/>
      <c r="AH19" s="822"/>
      <c r="AI19" s="822"/>
      <c r="AJ19" s="822"/>
      <c r="AK19" s="822"/>
      <c r="AL19" s="822"/>
      <c r="AM19" s="822"/>
      <c r="AN19" s="822"/>
      <c r="AO19" s="806" t="s">
        <v>368</v>
      </c>
      <c r="AP19" s="806" t="s">
        <v>373</v>
      </c>
      <c r="AQ19" s="822"/>
      <c r="AR19" s="822"/>
      <c r="AS19" s="822"/>
      <c r="AT19" s="822"/>
      <c r="AU19" s="822"/>
      <c r="AV19" s="822"/>
      <c r="AW19" s="822"/>
      <c r="AX19" s="822"/>
      <c r="AY19" s="822"/>
      <c r="AZ19" s="822"/>
      <c r="BA19" s="807">
        <v>0</v>
      </c>
      <c r="BB19" s="807">
        <v>0</v>
      </c>
      <c r="BC19" s="807">
        <v>1</v>
      </c>
    </row>
    <row r="20" spans="1:58" s="259" customFormat="1" ht="50.25" customHeight="1">
      <c r="A20" s="803">
        <f t="shared" si="0"/>
        <v>11</v>
      </c>
      <c r="B20" s="806"/>
      <c r="C20" s="812">
        <v>1</v>
      </c>
      <c r="D20" s="812"/>
      <c r="E20" s="812"/>
      <c r="F20" s="812"/>
      <c r="G20" s="812"/>
      <c r="H20" s="806" t="s">
        <v>31</v>
      </c>
      <c r="I20" s="833" t="s">
        <v>72</v>
      </c>
      <c r="J20" s="811" t="s">
        <v>72</v>
      </c>
      <c r="K20" s="834" t="s">
        <v>73</v>
      </c>
      <c r="L20" s="822" t="s">
        <v>374</v>
      </c>
      <c r="M20" s="822" t="s">
        <v>353</v>
      </c>
      <c r="N20" s="803" t="s">
        <v>343</v>
      </c>
      <c r="O20" s="806"/>
      <c r="P20" s="661" t="s">
        <v>342</v>
      </c>
      <c r="Q20" s="811" t="s">
        <v>348</v>
      </c>
      <c r="R20" s="661" t="s">
        <v>342</v>
      </c>
      <c r="S20" s="851" t="s">
        <v>345</v>
      </c>
      <c r="T20" s="851" t="s">
        <v>344</v>
      </c>
      <c r="U20" s="806" t="s">
        <v>375</v>
      </c>
      <c r="V20" s="806" t="s">
        <v>347</v>
      </c>
      <c r="W20" s="806" t="s">
        <v>348</v>
      </c>
      <c r="X20" s="822" t="s">
        <v>348</v>
      </c>
      <c r="Y20" s="806" t="s">
        <v>365</v>
      </c>
      <c r="Z20" s="822" t="s">
        <v>376</v>
      </c>
      <c r="AA20" s="856">
        <v>1.3988</v>
      </c>
      <c r="AB20" s="822" t="s">
        <v>348</v>
      </c>
      <c r="AC20" s="822" t="s">
        <v>348</v>
      </c>
      <c r="AD20" s="822" t="s">
        <v>348</v>
      </c>
      <c r="AE20" s="822" t="s">
        <v>348</v>
      </c>
      <c r="AF20" s="822" t="s">
        <v>348</v>
      </c>
      <c r="AG20" s="806"/>
      <c r="AH20" s="812"/>
      <c r="AI20" s="812"/>
      <c r="AJ20" s="812"/>
      <c r="AK20" s="812"/>
      <c r="AL20" s="812"/>
      <c r="AM20" s="812"/>
      <c r="AN20" s="812"/>
      <c r="AO20" s="812" t="s">
        <v>377</v>
      </c>
      <c r="AP20" s="812" t="s">
        <v>378</v>
      </c>
      <c r="AQ20" s="822"/>
      <c r="AR20" s="812"/>
      <c r="AS20" s="812"/>
      <c r="AT20" s="812"/>
      <c r="AU20" s="812"/>
      <c r="AV20" s="812"/>
      <c r="AW20" s="812"/>
      <c r="AX20" s="812"/>
      <c r="AY20" s="812"/>
      <c r="AZ20" s="812"/>
      <c r="BA20" s="812">
        <v>1</v>
      </c>
      <c r="BB20" s="812">
        <v>1</v>
      </c>
      <c r="BC20" s="812">
        <v>1</v>
      </c>
    </row>
    <row r="21" spans="1:58" s="259" customFormat="1" ht="50.25" customHeight="1">
      <c r="A21" s="803">
        <f t="shared" si="0"/>
        <v>12</v>
      </c>
      <c r="B21" s="805"/>
      <c r="C21" s="812">
        <v>1</v>
      </c>
      <c r="D21" s="812"/>
      <c r="E21" s="812"/>
      <c r="F21" s="812"/>
      <c r="G21" s="812"/>
      <c r="H21" s="806" t="s">
        <v>379</v>
      </c>
      <c r="I21" s="835" t="s">
        <v>380</v>
      </c>
      <c r="J21" s="430" t="s">
        <v>154</v>
      </c>
      <c r="K21" s="430" t="s">
        <v>87</v>
      </c>
      <c r="L21" s="822"/>
      <c r="M21" s="822" t="s">
        <v>353</v>
      </c>
      <c r="N21" s="803" t="s">
        <v>343</v>
      </c>
      <c r="O21" s="806"/>
      <c r="P21" s="661" t="s">
        <v>342</v>
      </c>
      <c r="Q21" s="430" t="s">
        <v>154</v>
      </c>
      <c r="R21" s="661" t="s">
        <v>342</v>
      </c>
      <c r="S21" s="851" t="s">
        <v>345</v>
      </c>
      <c r="T21" s="851" t="s">
        <v>344</v>
      </c>
      <c r="U21" s="806" t="s">
        <v>381</v>
      </c>
      <c r="V21" s="430" t="s">
        <v>382</v>
      </c>
      <c r="W21" s="806" t="s">
        <v>348</v>
      </c>
      <c r="X21" s="822" t="s">
        <v>348</v>
      </c>
      <c r="Y21" s="806" t="s">
        <v>383</v>
      </c>
      <c r="Z21" s="822" t="s">
        <v>348</v>
      </c>
      <c r="AA21" s="430">
        <v>2.1000000000000001E-2</v>
      </c>
      <c r="AB21" s="822" t="s">
        <v>348</v>
      </c>
      <c r="AC21" s="822" t="s">
        <v>366</v>
      </c>
      <c r="AD21" s="822" t="s">
        <v>318</v>
      </c>
      <c r="AE21" s="822" t="s">
        <v>348</v>
      </c>
      <c r="AF21" s="822" t="s">
        <v>348</v>
      </c>
      <c r="AG21" s="812"/>
      <c r="AH21" s="812"/>
      <c r="AI21" s="812"/>
      <c r="AJ21" s="812"/>
      <c r="AK21" s="812"/>
      <c r="AL21" s="812"/>
      <c r="AM21" s="812"/>
      <c r="AN21" s="812"/>
      <c r="AO21" s="812" t="s">
        <v>384</v>
      </c>
      <c r="AP21" s="812" t="s">
        <v>385</v>
      </c>
      <c r="AQ21" s="812"/>
      <c r="AR21" s="812"/>
      <c r="AS21" s="812"/>
      <c r="AT21" s="812"/>
      <c r="AU21" s="812"/>
      <c r="AV21" s="812"/>
      <c r="AW21" s="812"/>
      <c r="AX21" s="812"/>
      <c r="AY21" s="812"/>
      <c r="AZ21" s="812"/>
      <c r="BA21" s="806">
        <v>1</v>
      </c>
      <c r="BB21" s="806">
        <v>1</v>
      </c>
      <c r="BC21" s="806">
        <v>1</v>
      </c>
    </row>
    <row r="22" spans="1:58" s="259" customFormat="1" ht="50.25" customHeight="1">
      <c r="A22" s="803">
        <f t="shared" si="0"/>
        <v>13</v>
      </c>
      <c r="B22" s="805"/>
      <c r="C22" s="812">
        <v>1</v>
      </c>
      <c r="D22" s="812"/>
      <c r="E22" s="812"/>
      <c r="F22" s="812"/>
      <c r="G22" s="812"/>
      <c r="H22" s="806" t="s">
        <v>379</v>
      </c>
      <c r="I22" s="835" t="s">
        <v>386</v>
      </c>
      <c r="J22" s="430" t="s">
        <v>162</v>
      </c>
      <c r="K22" s="430" t="s">
        <v>95</v>
      </c>
      <c r="L22" s="822"/>
      <c r="M22" s="822" t="s">
        <v>353</v>
      </c>
      <c r="N22" s="803" t="s">
        <v>343</v>
      </c>
      <c r="O22" s="806"/>
      <c r="P22" s="661" t="s">
        <v>342</v>
      </c>
      <c r="Q22" s="430" t="s">
        <v>162</v>
      </c>
      <c r="R22" s="661" t="s">
        <v>342</v>
      </c>
      <c r="S22" s="851" t="s">
        <v>345</v>
      </c>
      <c r="T22" s="851" t="s">
        <v>344</v>
      </c>
      <c r="U22" s="806" t="s">
        <v>381</v>
      </c>
      <c r="V22" s="430" t="s">
        <v>382</v>
      </c>
      <c r="W22" s="806" t="s">
        <v>348</v>
      </c>
      <c r="X22" s="822" t="s">
        <v>348</v>
      </c>
      <c r="Y22" s="806" t="s">
        <v>387</v>
      </c>
      <c r="Z22" s="822" t="s">
        <v>348</v>
      </c>
      <c r="AA22" s="430">
        <v>0.11</v>
      </c>
      <c r="AB22" s="822" t="s">
        <v>348</v>
      </c>
      <c r="AC22" s="822" t="s">
        <v>366</v>
      </c>
      <c r="AD22" s="822" t="s">
        <v>318</v>
      </c>
      <c r="AE22" s="822" t="s">
        <v>348</v>
      </c>
      <c r="AF22" s="822" t="s">
        <v>348</v>
      </c>
      <c r="AG22" s="812"/>
      <c r="AH22" s="812"/>
      <c r="AI22" s="812"/>
      <c r="AJ22" s="812"/>
      <c r="AK22" s="812"/>
      <c r="AL22" s="812"/>
      <c r="AM22" s="812"/>
      <c r="AN22" s="812"/>
      <c r="AO22" s="812" t="s">
        <v>384</v>
      </c>
      <c r="AP22" s="812" t="s">
        <v>388</v>
      </c>
      <c r="AQ22" s="812"/>
      <c r="AR22" s="812"/>
      <c r="AS22" s="812"/>
      <c r="AT22" s="812"/>
      <c r="AU22" s="812"/>
      <c r="AV22" s="812"/>
      <c r="AW22" s="812"/>
      <c r="AX22" s="812"/>
      <c r="AY22" s="812"/>
      <c r="AZ22" s="812"/>
      <c r="BA22" s="806">
        <v>1</v>
      </c>
      <c r="BB22" s="806">
        <v>1</v>
      </c>
      <c r="BC22" s="806">
        <v>1</v>
      </c>
    </row>
    <row r="23" spans="1:58" s="444" customFormat="1" ht="50.25" customHeight="1">
      <c r="A23" s="813">
        <f t="shared" si="0"/>
        <v>14</v>
      </c>
      <c r="B23" s="814"/>
      <c r="C23" s="815">
        <v>1</v>
      </c>
      <c r="D23" s="816"/>
      <c r="E23" s="816"/>
      <c r="F23" s="816"/>
      <c r="G23" s="816"/>
      <c r="H23" s="652" t="s">
        <v>31</v>
      </c>
      <c r="I23" s="836" t="s">
        <v>279</v>
      </c>
      <c r="J23" s="836" t="s">
        <v>279</v>
      </c>
      <c r="K23" s="837" t="s">
        <v>280</v>
      </c>
      <c r="L23" s="655"/>
      <c r="M23" s="655" t="s">
        <v>353</v>
      </c>
      <c r="N23" s="657" t="s">
        <v>343</v>
      </c>
      <c r="O23" s="652"/>
      <c r="P23" s="663" t="s">
        <v>342</v>
      </c>
      <c r="Q23" s="836" t="s">
        <v>279</v>
      </c>
      <c r="R23" s="663" t="s">
        <v>342</v>
      </c>
      <c r="S23" s="657" t="s">
        <v>344</v>
      </c>
      <c r="T23" s="657" t="s">
        <v>345</v>
      </c>
      <c r="U23" s="652" t="s">
        <v>381</v>
      </c>
      <c r="V23" s="836" t="s">
        <v>382</v>
      </c>
      <c r="W23" s="652" t="s">
        <v>348</v>
      </c>
      <c r="X23" s="655" t="s">
        <v>348</v>
      </c>
      <c r="Y23" s="652" t="s">
        <v>389</v>
      </c>
      <c r="Z23" s="655" t="s">
        <v>348</v>
      </c>
      <c r="AA23" s="836">
        <v>5.5E-2</v>
      </c>
      <c r="AB23" s="655" t="s">
        <v>348</v>
      </c>
      <c r="AC23" s="655" t="s">
        <v>366</v>
      </c>
      <c r="AD23" s="655" t="s">
        <v>318</v>
      </c>
      <c r="AE23" s="850"/>
      <c r="AF23" s="850"/>
      <c r="AG23" s="815"/>
      <c r="AH23" s="815"/>
      <c r="AI23" s="815"/>
      <c r="AJ23" s="815"/>
      <c r="AK23" s="815"/>
      <c r="AL23" s="815"/>
      <c r="AM23" s="815"/>
      <c r="AN23" s="815"/>
      <c r="AO23" s="815" t="s">
        <v>368</v>
      </c>
      <c r="AP23" s="815" t="s">
        <v>390</v>
      </c>
      <c r="AQ23" s="815"/>
      <c r="AR23" s="815"/>
      <c r="AS23" s="815"/>
      <c r="AT23" s="815"/>
      <c r="AU23" s="815"/>
      <c r="AV23" s="815"/>
      <c r="AW23" s="815"/>
      <c r="AX23" s="815"/>
      <c r="AY23" s="815"/>
      <c r="AZ23" s="815"/>
      <c r="BA23" s="652">
        <v>1</v>
      </c>
      <c r="BB23" s="652">
        <v>1</v>
      </c>
      <c r="BC23" s="652">
        <v>1</v>
      </c>
    </row>
    <row r="24" spans="1:58" s="259" customFormat="1" ht="39.950000000000003" customHeight="1">
      <c r="A24" s="803">
        <f t="shared" si="0"/>
        <v>15</v>
      </c>
      <c r="B24" s="805"/>
      <c r="C24" s="817">
        <v>1</v>
      </c>
      <c r="D24" s="817"/>
      <c r="E24" s="817"/>
      <c r="F24" s="817"/>
      <c r="G24" s="817"/>
      <c r="H24" s="807" t="s">
        <v>31</v>
      </c>
      <c r="I24" s="838" t="s">
        <v>204</v>
      </c>
      <c r="J24" s="838" t="s">
        <v>204</v>
      </c>
      <c r="K24" s="838" t="s">
        <v>124</v>
      </c>
      <c r="L24" s="822" t="s">
        <v>391</v>
      </c>
      <c r="M24" s="822" t="s">
        <v>363</v>
      </c>
      <c r="N24" s="803" t="s">
        <v>343</v>
      </c>
      <c r="O24" s="806"/>
      <c r="P24" s="661" t="s">
        <v>342</v>
      </c>
      <c r="Q24" s="838" t="s">
        <v>204</v>
      </c>
      <c r="R24" s="661" t="s">
        <v>342</v>
      </c>
      <c r="S24" s="851" t="s">
        <v>344</v>
      </c>
      <c r="T24" s="851" t="s">
        <v>345</v>
      </c>
      <c r="U24" s="806" t="s">
        <v>364</v>
      </c>
      <c r="V24" s="806" t="s">
        <v>347</v>
      </c>
      <c r="W24" s="822" t="s">
        <v>348</v>
      </c>
      <c r="X24" s="822" t="s">
        <v>348</v>
      </c>
      <c r="Y24" s="806" t="s">
        <v>392</v>
      </c>
      <c r="Z24" s="822" t="s">
        <v>348</v>
      </c>
      <c r="AA24" s="854">
        <v>1.6317999999999999</v>
      </c>
      <c r="AB24" s="822"/>
      <c r="AC24" s="822"/>
      <c r="AD24" s="822"/>
      <c r="AE24" s="822"/>
      <c r="AF24" s="822"/>
      <c r="AG24" s="806"/>
      <c r="AH24" s="806"/>
      <c r="AI24" s="812"/>
      <c r="AJ24" s="812"/>
      <c r="AK24" s="812"/>
      <c r="AL24" s="812"/>
      <c r="AM24" s="812"/>
      <c r="AN24" s="812"/>
      <c r="AO24" s="812" t="s">
        <v>368</v>
      </c>
      <c r="AP24" s="812" t="s">
        <v>393</v>
      </c>
      <c r="AQ24" s="812"/>
      <c r="AR24" s="812"/>
      <c r="AS24" s="812"/>
      <c r="AT24" s="812"/>
      <c r="AU24" s="812"/>
      <c r="AV24" s="812"/>
      <c r="AW24" s="812"/>
      <c r="AX24" s="812"/>
      <c r="AY24" s="812"/>
      <c r="AZ24" s="812"/>
      <c r="BA24" s="806">
        <v>1</v>
      </c>
      <c r="BB24" s="806">
        <v>1</v>
      </c>
      <c r="BC24" s="806">
        <v>1</v>
      </c>
    </row>
    <row r="25" spans="1:58" s="259" customFormat="1" ht="39.950000000000003" hidden="1" customHeight="1">
      <c r="A25" s="803">
        <f t="shared" si="0"/>
        <v>16</v>
      </c>
      <c r="B25" s="804"/>
      <c r="C25" s="804"/>
      <c r="D25" s="804"/>
      <c r="E25" s="804"/>
      <c r="F25" s="804"/>
      <c r="G25" s="805"/>
      <c r="H25" s="806" t="s">
        <v>31</v>
      </c>
      <c r="I25" s="806"/>
      <c r="J25" s="806" t="s">
        <v>394</v>
      </c>
      <c r="K25" s="806" t="s">
        <v>395</v>
      </c>
      <c r="L25" s="822" t="s">
        <v>348</v>
      </c>
      <c r="M25" s="822" t="s">
        <v>353</v>
      </c>
      <c r="N25" s="803" t="s">
        <v>343</v>
      </c>
      <c r="O25" s="806"/>
      <c r="P25" s="661" t="s">
        <v>342</v>
      </c>
      <c r="Q25" s="806" t="s">
        <v>348</v>
      </c>
      <c r="R25" s="661" t="s">
        <v>342</v>
      </c>
      <c r="S25" s="851" t="s">
        <v>344</v>
      </c>
      <c r="T25" s="851" t="s">
        <v>345</v>
      </c>
      <c r="U25" s="806" t="s">
        <v>346</v>
      </c>
      <c r="V25" s="806" t="s">
        <v>347</v>
      </c>
      <c r="W25" s="822" t="s">
        <v>348</v>
      </c>
      <c r="X25" s="822" t="s">
        <v>348</v>
      </c>
      <c r="Y25" s="822" t="s">
        <v>348</v>
      </c>
      <c r="Z25" s="822" t="s">
        <v>348</v>
      </c>
      <c r="AA25" s="822" t="s">
        <v>348</v>
      </c>
      <c r="AB25" s="822" t="s">
        <v>348</v>
      </c>
      <c r="AC25" s="822" t="s">
        <v>348</v>
      </c>
      <c r="AD25" s="822" t="s">
        <v>348</v>
      </c>
      <c r="AE25" s="822" t="s">
        <v>348</v>
      </c>
      <c r="AF25" s="822" t="s">
        <v>350</v>
      </c>
      <c r="AG25" s="822"/>
      <c r="AH25" s="822"/>
      <c r="AI25" s="822"/>
      <c r="AJ25" s="822"/>
      <c r="AK25" s="822"/>
      <c r="AL25" s="822"/>
      <c r="AM25" s="822"/>
      <c r="AN25" s="822"/>
      <c r="AO25" s="822" t="s">
        <v>356</v>
      </c>
      <c r="AP25" s="822"/>
      <c r="AQ25" s="822"/>
      <c r="AR25" s="822"/>
      <c r="AS25" s="822"/>
      <c r="AT25" s="822"/>
      <c r="AU25" s="822"/>
      <c r="AV25" s="822"/>
      <c r="AW25" s="822"/>
      <c r="AX25" s="822"/>
      <c r="AY25" s="822"/>
      <c r="AZ25" s="822" t="s">
        <v>348</v>
      </c>
      <c r="BA25" s="806">
        <v>1</v>
      </c>
      <c r="BB25" s="806">
        <v>0</v>
      </c>
      <c r="BC25" s="806">
        <v>0</v>
      </c>
    </row>
    <row r="26" spans="1:58" s="259" customFormat="1" ht="39.950000000000003" hidden="1" customHeight="1">
      <c r="A26" s="803">
        <f t="shared" si="0"/>
        <v>17</v>
      </c>
      <c r="B26" s="804"/>
      <c r="C26" s="804"/>
      <c r="D26" s="804"/>
      <c r="E26" s="804"/>
      <c r="F26" s="804"/>
      <c r="G26" s="805"/>
      <c r="H26" s="806" t="s">
        <v>31</v>
      </c>
      <c r="I26" s="806"/>
      <c r="J26" s="806" t="s">
        <v>396</v>
      </c>
      <c r="K26" s="806" t="s">
        <v>397</v>
      </c>
      <c r="L26" s="822" t="s">
        <v>348</v>
      </c>
      <c r="M26" s="822" t="s">
        <v>353</v>
      </c>
      <c r="N26" s="803" t="s">
        <v>343</v>
      </c>
      <c r="O26" s="806"/>
      <c r="P26" s="661" t="s">
        <v>342</v>
      </c>
      <c r="Q26" s="806" t="s">
        <v>348</v>
      </c>
      <c r="R26" s="661" t="s">
        <v>342</v>
      </c>
      <c r="S26" s="851" t="s">
        <v>344</v>
      </c>
      <c r="T26" s="851" t="s">
        <v>345</v>
      </c>
      <c r="U26" s="806" t="s">
        <v>346</v>
      </c>
      <c r="V26" s="806" t="s">
        <v>347</v>
      </c>
      <c r="W26" s="822" t="s">
        <v>348</v>
      </c>
      <c r="X26" s="822" t="s">
        <v>348</v>
      </c>
      <c r="Y26" s="822" t="s">
        <v>348</v>
      </c>
      <c r="Z26" s="822" t="s">
        <v>348</v>
      </c>
      <c r="AA26" s="822" t="s">
        <v>348</v>
      </c>
      <c r="AB26" s="822" t="s">
        <v>348</v>
      </c>
      <c r="AC26" s="822" t="s">
        <v>348</v>
      </c>
      <c r="AD26" s="822" t="s">
        <v>348</v>
      </c>
      <c r="AE26" s="822" t="s">
        <v>348</v>
      </c>
      <c r="AF26" s="822" t="s">
        <v>350</v>
      </c>
      <c r="AG26" s="822"/>
      <c r="AH26" s="822"/>
      <c r="AI26" s="822"/>
      <c r="AJ26" s="822"/>
      <c r="AK26" s="822"/>
      <c r="AL26" s="822"/>
      <c r="AM26" s="822"/>
      <c r="AN26" s="822"/>
      <c r="AO26" s="822" t="s">
        <v>356</v>
      </c>
      <c r="AP26" s="822"/>
      <c r="AQ26" s="822"/>
      <c r="AR26" s="822"/>
      <c r="AS26" s="822"/>
      <c r="AT26" s="822"/>
      <c r="AU26" s="822"/>
      <c r="AV26" s="822"/>
      <c r="AW26" s="822"/>
      <c r="AX26" s="822"/>
      <c r="AY26" s="822"/>
      <c r="AZ26" s="822" t="s">
        <v>348</v>
      </c>
      <c r="BA26" s="806">
        <v>0</v>
      </c>
      <c r="BB26" s="806">
        <v>1</v>
      </c>
      <c r="BC26" s="806">
        <v>0</v>
      </c>
    </row>
    <row r="27" spans="1:58" s="259" customFormat="1" ht="39.950000000000003" customHeight="1">
      <c r="A27" s="803">
        <f t="shared" si="0"/>
        <v>18</v>
      </c>
      <c r="B27" s="804"/>
      <c r="C27" s="804"/>
      <c r="D27" s="804"/>
      <c r="E27" s="804"/>
      <c r="F27" s="804"/>
      <c r="G27" s="805"/>
      <c r="H27" s="807" t="s">
        <v>31</v>
      </c>
      <c r="I27" s="830"/>
      <c r="J27" s="807" t="s">
        <v>172</v>
      </c>
      <c r="K27" s="807" t="s">
        <v>173</v>
      </c>
      <c r="L27" s="827" t="s">
        <v>359</v>
      </c>
      <c r="M27" s="827" t="s">
        <v>353</v>
      </c>
      <c r="N27" s="644" t="s">
        <v>343</v>
      </c>
      <c r="O27" s="807"/>
      <c r="P27" s="829" t="s">
        <v>342</v>
      </c>
      <c r="Q27" s="807" t="s">
        <v>348</v>
      </c>
      <c r="R27" s="829" t="s">
        <v>342</v>
      </c>
      <c r="S27" s="644" t="s">
        <v>345</v>
      </c>
      <c r="T27" s="644" t="s">
        <v>344</v>
      </c>
      <c r="U27" s="807" t="s">
        <v>346</v>
      </c>
      <c r="V27" s="807" t="s">
        <v>347</v>
      </c>
      <c r="W27" s="827" t="s">
        <v>348</v>
      </c>
      <c r="X27" s="827" t="s">
        <v>348</v>
      </c>
      <c r="Y27" s="827" t="s">
        <v>348</v>
      </c>
      <c r="Z27" s="827" t="s">
        <v>348</v>
      </c>
      <c r="AA27" s="827" t="s">
        <v>348</v>
      </c>
      <c r="AB27" s="827" t="s">
        <v>348</v>
      </c>
      <c r="AC27" s="827" t="s">
        <v>348</v>
      </c>
      <c r="AD27" s="827" t="s">
        <v>348</v>
      </c>
      <c r="AE27" s="827" t="s">
        <v>348</v>
      </c>
      <c r="AF27" s="827" t="s">
        <v>348</v>
      </c>
      <c r="AG27" s="822"/>
      <c r="AH27" s="822"/>
      <c r="AI27" s="822"/>
      <c r="AJ27" s="822"/>
      <c r="AK27" s="822"/>
      <c r="AL27" s="822"/>
      <c r="AM27" s="822"/>
      <c r="AN27" s="822"/>
      <c r="AO27" s="822" t="s">
        <v>356</v>
      </c>
      <c r="AP27" s="822"/>
      <c r="AQ27" s="822"/>
      <c r="AR27" s="822"/>
      <c r="AS27" s="822"/>
      <c r="AT27" s="822"/>
      <c r="AU27" s="822"/>
      <c r="AV27" s="822"/>
      <c r="AW27" s="822"/>
      <c r="AX27" s="822"/>
      <c r="AY27" s="822"/>
      <c r="AZ27" s="822"/>
      <c r="BA27" s="807">
        <v>0</v>
      </c>
      <c r="BB27" s="807">
        <v>0</v>
      </c>
      <c r="BC27" s="807">
        <v>1</v>
      </c>
    </row>
    <row r="28" spans="1:58" s="259" customFormat="1" ht="39.950000000000003" hidden="1" customHeight="1">
      <c r="A28" s="803">
        <f t="shared" si="0"/>
        <v>19</v>
      </c>
      <c r="B28" s="804"/>
      <c r="C28" s="804">
        <v>1</v>
      </c>
      <c r="D28" s="804"/>
      <c r="E28" s="804"/>
      <c r="F28" s="804"/>
      <c r="G28" s="805"/>
      <c r="H28" s="806" t="s">
        <v>31</v>
      </c>
      <c r="I28" s="832" t="s">
        <v>398</v>
      </c>
      <c r="J28" s="811" t="s">
        <v>398</v>
      </c>
      <c r="K28" s="806" t="s">
        <v>399</v>
      </c>
      <c r="L28" s="822" t="s">
        <v>400</v>
      </c>
      <c r="M28" s="822" t="s">
        <v>353</v>
      </c>
      <c r="N28" s="803" t="s">
        <v>343</v>
      </c>
      <c r="O28" s="806"/>
      <c r="P28" s="661" t="s">
        <v>342</v>
      </c>
      <c r="Q28" s="806" t="s">
        <v>348</v>
      </c>
      <c r="R28" s="661" t="s">
        <v>342</v>
      </c>
      <c r="S28" s="851" t="s">
        <v>344</v>
      </c>
      <c r="T28" s="851" t="s">
        <v>345</v>
      </c>
      <c r="U28" s="806" t="s">
        <v>370</v>
      </c>
      <c r="V28" s="806" t="s">
        <v>347</v>
      </c>
      <c r="W28" s="806" t="s">
        <v>348</v>
      </c>
      <c r="X28" s="822" t="s">
        <v>348</v>
      </c>
      <c r="Y28" s="806" t="s">
        <v>348</v>
      </c>
      <c r="Z28" s="822" t="s">
        <v>348</v>
      </c>
      <c r="AA28" s="857">
        <v>0.32</v>
      </c>
      <c r="AB28" s="822" t="s">
        <v>348</v>
      </c>
      <c r="AC28" s="822" t="s">
        <v>348</v>
      </c>
      <c r="AD28" s="822" t="s">
        <v>348</v>
      </c>
      <c r="AE28" s="822" t="s">
        <v>348</v>
      </c>
      <c r="AF28" s="822" t="s">
        <v>401</v>
      </c>
      <c r="AG28" s="822"/>
      <c r="AH28" s="822"/>
      <c r="AI28" s="822"/>
      <c r="AJ28" s="822"/>
      <c r="AK28" s="822"/>
      <c r="AL28" s="822"/>
      <c r="AM28" s="822"/>
      <c r="AN28" s="822"/>
      <c r="AO28" s="822" t="s">
        <v>368</v>
      </c>
      <c r="AP28" s="822" t="s">
        <v>402</v>
      </c>
      <c r="AQ28" s="822"/>
      <c r="AR28" s="822"/>
      <c r="AS28" s="822"/>
      <c r="AT28" s="822"/>
      <c r="AU28" s="822"/>
      <c r="AV28" s="822"/>
      <c r="AW28" s="822"/>
      <c r="AX28" s="822"/>
      <c r="AY28" s="822"/>
      <c r="AZ28" s="822" t="s">
        <v>348</v>
      </c>
      <c r="BA28" s="806">
        <v>1</v>
      </c>
      <c r="BB28" s="806">
        <v>0</v>
      </c>
      <c r="BC28" s="806">
        <v>0</v>
      </c>
    </row>
    <row r="29" spans="1:58" s="259" customFormat="1" ht="39.950000000000003" hidden="1" customHeight="1">
      <c r="A29" s="803">
        <f t="shared" si="0"/>
        <v>20</v>
      </c>
      <c r="B29" s="804"/>
      <c r="C29" s="804">
        <v>1</v>
      </c>
      <c r="D29" s="804"/>
      <c r="E29" s="804"/>
      <c r="F29" s="804"/>
      <c r="G29" s="805"/>
      <c r="H29" s="806" t="s">
        <v>31</v>
      </c>
      <c r="I29" s="832" t="s">
        <v>403</v>
      </c>
      <c r="J29" s="811" t="s">
        <v>403</v>
      </c>
      <c r="K29" s="806" t="s">
        <v>175</v>
      </c>
      <c r="L29" s="822" t="s">
        <v>404</v>
      </c>
      <c r="M29" s="822" t="s">
        <v>353</v>
      </c>
      <c r="N29" s="803" t="s">
        <v>343</v>
      </c>
      <c r="O29" s="806"/>
      <c r="P29" s="661" t="s">
        <v>342</v>
      </c>
      <c r="Q29" s="806" t="s">
        <v>348</v>
      </c>
      <c r="R29" s="661" t="s">
        <v>342</v>
      </c>
      <c r="S29" s="851" t="s">
        <v>344</v>
      </c>
      <c r="T29" s="851" t="s">
        <v>345</v>
      </c>
      <c r="U29" s="806" t="s">
        <v>370</v>
      </c>
      <c r="V29" s="806" t="s">
        <v>347</v>
      </c>
      <c r="W29" s="806" t="s">
        <v>348</v>
      </c>
      <c r="X29" s="822" t="s">
        <v>348</v>
      </c>
      <c r="Y29" s="806" t="s">
        <v>348</v>
      </c>
      <c r="Z29" s="822" t="s">
        <v>348</v>
      </c>
      <c r="AA29" s="822" t="s">
        <v>348</v>
      </c>
      <c r="AB29" s="822" t="s">
        <v>348</v>
      </c>
      <c r="AC29" s="822" t="s">
        <v>348</v>
      </c>
      <c r="AD29" s="822" t="s">
        <v>348</v>
      </c>
      <c r="AE29" s="822" t="s">
        <v>348</v>
      </c>
      <c r="AF29" s="822" t="s">
        <v>401</v>
      </c>
      <c r="AG29" s="822"/>
      <c r="AH29" s="822"/>
      <c r="AI29" s="822"/>
      <c r="AJ29" s="822"/>
      <c r="AK29" s="822"/>
      <c r="AL29" s="822"/>
      <c r="AM29" s="822"/>
      <c r="AN29" s="822"/>
      <c r="AO29" s="822" t="s">
        <v>368</v>
      </c>
      <c r="AP29" s="822" t="s">
        <v>402</v>
      </c>
      <c r="AQ29" s="822"/>
      <c r="AR29" s="822"/>
      <c r="AS29" s="822"/>
      <c r="AT29" s="822"/>
      <c r="AU29" s="822"/>
      <c r="AV29" s="822"/>
      <c r="AW29" s="822"/>
      <c r="AX29" s="822"/>
      <c r="AY29" s="822"/>
      <c r="AZ29" s="822" t="s">
        <v>348</v>
      </c>
      <c r="BA29" s="806">
        <v>0</v>
      </c>
      <c r="BB29" s="806">
        <v>1</v>
      </c>
      <c r="BC29" s="806">
        <v>0</v>
      </c>
    </row>
    <row r="30" spans="1:58" s="259" customFormat="1" ht="39.950000000000003" customHeight="1">
      <c r="A30" s="803">
        <f t="shared" ref="A30:A35" si="1">ROW()-9</f>
        <v>21</v>
      </c>
      <c r="B30" s="804"/>
      <c r="C30" s="804">
        <v>1</v>
      </c>
      <c r="D30" s="804"/>
      <c r="E30" s="804"/>
      <c r="F30" s="804"/>
      <c r="G30" s="805"/>
      <c r="H30" s="807" t="s">
        <v>31</v>
      </c>
      <c r="I30" s="824" t="s">
        <v>174</v>
      </c>
      <c r="J30" s="825" t="s">
        <v>174</v>
      </c>
      <c r="K30" s="807" t="s">
        <v>175</v>
      </c>
      <c r="L30" s="827" t="s">
        <v>359</v>
      </c>
      <c r="M30" s="827" t="s">
        <v>353</v>
      </c>
      <c r="N30" s="644" t="s">
        <v>343</v>
      </c>
      <c r="O30" s="807"/>
      <c r="P30" s="829" t="s">
        <v>342</v>
      </c>
      <c r="Q30" s="807" t="s">
        <v>348</v>
      </c>
      <c r="R30" s="829" t="s">
        <v>342</v>
      </c>
      <c r="S30" s="644" t="s">
        <v>345</v>
      </c>
      <c r="T30" s="644" t="s">
        <v>344</v>
      </c>
      <c r="U30" s="807" t="s">
        <v>370</v>
      </c>
      <c r="V30" s="807" t="s">
        <v>347</v>
      </c>
      <c r="W30" s="807" t="s">
        <v>348</v>
      </c>
      <c r="X30" s="827" t="s">
        <v>348</v>
      </c>
      <c r="Y30" s="807" t="s">
        <v>348</v>
      </c>
      <c r="Z30" s="827" t="s">
        <v>348</v>
      </c>
      <c r="AA30" s="827" t="s">
        <v>348</v>
      </c>
      <c r="AB30" s="827" t="s">
        <v>348</v>
      </c>
      <c r="AC30" s="827" t="s">
        <v>348</v>
      </c>
      <c r="AD30" s="827" t="s">
        <v>348</v>
      </c>
      <c r="AE30" s="827" t="s">
        <v>348</v>
      </c>
      <c r="AF30" s="822"/>
      <c r="AG30" s="822"/>
      <c r="AH30" s="822"/>
      <c r="AI30" s="822"/>
      <c r="AJ30" s="822"/>
      <c r="AK30" s="822"/>
      <c r="AL30" s="822"/>
      <c r="AM30" s="822"/>
      <c r="AN30" s="822"/>
      <c r="AO30" s="812" t="s">
        <v>368</v>
      </c>
      <c r="AP30" s="806" t="s">
        <v>373</v>
      </c>
      <c r="AQ30" s="822"/>
      <c r="AR30" s="822"/>
      <c r="AS30" s="822"/>
      <c r="AT30" s="822"/>
      <c r="AU30" s="822"/>
      <c r="AV30" s="822"/>
      <c r="AW30" s="822"/>
      <c r="AX30" s="822"/>
      <c r="AY30" s="822"/>
      <c r="AZ30" s="822"/>
      <c r="BA30" s="807">
        <v>0</v>
      </c>
      <c r="BB30" s="807">
        <v>0</v>
      </c>
      <c r="BC30" s="807">
        <v>1</v>
      </c>
    </row>
    <row r="31" spans="1:58" s="259" customFormat="1" ht="39.950000000000003" customHeight="1">
      <c r="A31" s="803">
        <f t="shared" si="1"/>
        <v>22</v>
      </c>
      <c r="B31" s="804"/>
      <c r="C31" s="804">
        <v>1</v>
      </c>
      <c r="D31" s="804"/>
      <c r="E31" s="804"/>
      <c r="F31" s="804"/>
      <c r="G31" s="805"/>
      <c r="H31" s="646" t="s">
        <v>31</v>
      </c>
      <c r="I31" s="430" t="s">
        <v>158</v>
      </c>
      <c r="J31" s="839" t="s">
        <v>158</v>
      </c>
      <c r="K31" s="839" t="s">
        <v>159</v>
      </c>
      <c r="L31" s="649" t="s">
        <v>348</v>
      </c>
      <c r="M31" s="649"/>
      <c r="N31" s="644"/>
      <c r="O31" s="646"/>
      <c r="P31" s="661"/>
      <c r="Q31" s="647"/>
      <c r="R31" s="661"/>
      <c r="S31" s="662" t="s">
        <v>344</v>
      </c>
      <c r="T31" s="662" t="s">
        <v>345</v>
      </c>
      <c r="U31" s="646" t="s">
        <v>405</v>
      </c>
      <c r="V31" s="646" t="s">
        <v>347</v>
      </c>
      <c r="W31" s="646" t="s">
        <v>348</v>
      </c>
      <c r="X31" s="649" t="s">
        <v>348</v>
      </c>
      <c r="Y31" s="646" t="s">
        <v>406</v>
      </c>
      <c r="Z31" s="649" t="s">
        <v>407</v>
      </c>
      <c r="AA31" s="668">
        <v>0.89</v>
      </c>
      <c r="AB31" s="822"/>
      <c r="AC31" s="822"/>
      <c r="AD31" s="822"/>
      <c r="AE31" s="822"/>
      <c r="AF31" s="822"/>
      <c r="AG31" s="822"/>
      <c r="AH31" s="822"/>
      <c r="AI31" s="822"/>
      <c r="AJ31" s="822"/>
      <c r="AK31" s="822"/>
      <c r="AL31" s="822"/>
      <c r="AM31" s="822"/>
      <c r="AN31" s="822"/>
      <c r="AO31" s="822" t="s">
        <v>377</v>
      </c>
      <c r="AP31" s="822" t="s">
        <v>378</v>
      </c>
      <c r="AQ31" s="822"/>
      <c r="AR31" s="822"/>
      <c r="AS31" s="822"/>
      <c r="AT31" s="822"/>
      <c r="AU31" s="822"/>
      <c r="AV31" s="822"/>
      <c r="AW31" s="822"/>
      <c r="AX31" s="822"/>
      <c r="AY31" s="822"/>
      <c r="AZ31" s="822"/>
      <c r="BA31" s="806">
        <v>1</v>
      </c>
      <c r="BB31" s="806">
        <v>1</v>
      </c>
      <c r="BC31" s="806">
        <v>1</v>
      </c>
    </row>
    <row r="32" spans="1:58" s="259" customFormat="1" ht="39.950000000000003" customHeight="1">
      <c r="A32" s="803">
        <f t="shared" si="1"/>
        <v>23</v>
      </c>
      <c r="B32" s="804"/>
      <c r="C32" s="804">
        <v>1</v>
      </c>
      <c r="D32" s="804"/>
      <c r="E32" s="804"/>
      <c r="F32" s="804"/>
      <c r="G32" s="805"/>
      <c r="H32" s="806" t="s">
        <v>31</v>
      </c>
      <c r="I32" s="833" t="s">
        <v>408</v>
      </c>
      <c r="J32" s="811" t="s">
        <v>408</v>
      </c>
      <c r="K32" s="840" t="s">
        <v>409</v>
      </c>
      <c r="L32" s="822" t="s">
        <v>348</v>
      </c>
      <c r="M32" s="822" t="s">
        <v>363</v>
      </c>
      <c r="N32" s="803" t="s">
        <v>343</v>
      </c>
      <c r="O32" s="806"/>
      <c r="P32" s="661" t="s">
        <v>342</v>
      </c>
      <c r="Q32" s="811" t="s">
        <v>408</v>
      </c>
      <c r="R32" s="661" t="s">
        <v>342</v>
      </c>
      <c r="S32" s="851" t="s">
        <v>344</v>
      </c>
      <c r="T32" s="851" t="s">
        <v>345</v>
      </c>
      <c r="U32" s="806" t="s">
        <v>405</v>
      </c>
      <c r="V32" s="806" t="s">
        <v>347</v>
      </c>
      <c r="W32" s="806" t="s">
        <v>348</v>
      </c>
      <c r="X32" s="822" t="s">
        <v>348</v>
      </c>
      <c r="Y32" s="806" t="s">
        <v>365</v>
      </c>
      <c r="Z32" s="822" t="s">
        <v>348</v>
      </c>
      <c r="AA32" s="857">
        <v>5.5978000000000003</v>
      </c>
      <c r="AB32" s="822" t="s">
        <v>348</v>
      </c>
      <c r="AC32" s="822" t="s">
        <v>366</v>
      </c>
      <c r="AD32" s="822" t="s">
        <v>348</v>
      </c>
      <c r="AE32" s="822" t="s">
        <v>367</v>
      </c>
      <c r="AF32" s="822" t="s">
        <v>367</v>
      </c>
      <c r="AG32" s="822"/>
      <c r="AH32" s="822"/>
      <c r="AI32" s="822"/>
      <c r="AJ32" s="822"/>
      <c r="AK32" s="822"/>
      <c r="AL32" s="822"/>
      <c r="AM32" s="822">
        <f>16*2+8*3+4*2+6*3.14*2.5</f>
        <v>111.1</v>
      </c>
      <c r="AN32" s="822">
        <v>0.65100000000000002</v>
      </c>
      <c r="AO32" s="822" t="s">
        <v>368</v>
      </c>
      <c r="AP32" s="822" t="s">
        <v>410</v>
      </c>
      <c r="AQ32" s="822"/>
      <c r="AR32" s="822"/>
      <c r="AS32" s="822"/>
      <c r="AT32" s="822"/>
      <c r="AU32" s="822"/>
      <c r="AV32" s="822"/>
      <c r="AW32" s="822"/>
      <c r="AX32" s="822"/>
      <c r="AY32" s="822"/>
      <c r="AZ32" s="822" t="s">
        <v>348</v>
      </c>
      <c r="BA32" s="806">
        <v>1</v>
      </c>
      <c r="BB32" s="806">
        <v>1</v>
      </c>
      <c r="BC32" s="806">
        <v>1</v>
      </c>
    </row>
    <row r="33" spans="1:56" s="259" customFormat="1" ht="39.950000000000003" customHeight="1">
      <c r="A33" s="803">
        <f t="shared" si="1"/>
        <v>24</v>
      </c>
      <c r="B33" s="804"/>
      <c r="C33" s="804">
        <v>1</v>
      </c>
      <c r="D33" s="804"/>
      <c r="E33" s="804"/>
      <c r="F33" s="804"/>
      <c r="G33" s="805"/>
      <c r="H33" s="812" t="s">
        <v>411</v>
      </c>
      <c r="I33" s="833" t="s">
        <v>412</v>
      </c>
      <c r="J33" s="811" t="s">
        <v>135</v>
      </c>
      <c r="K33" s="806" t="s">
        <v>136</v>
      </c>
      <c r="L33" s="822" t="s">
        <v>348</v>
      </c>
      <c r="M33" s="822" t="s">
        <v>353</v>
      </c>
      <c r="N33" s="803" t="s">
        <v>343</v>
      </c>
      <c r="O33" s="806"/>
      <c r="P33" s="661" t="s">
        <v>342</v>
      </c>
      <c r="Q33" s="811" t="s">
        <v>135</v>
      </c>
      <c r="R33" s="661" t="s">
        <v>342</v>
      </c>
      <c r="S33" s="851" t="s">
        <v>345</v>
      </c>
      <c r="T33" s="851" t="s">
        <v>344</v>
      </c>
      <c r="U33" s="835" t="s">
        <v>405</v>
      </c>
      <c r="V33" s="806" t="s">
        <v>347</v>
      </c>
      <c r="W33" s="806" t="s">
        <v>348</v>
      </c>
      <c r="X33" s="822" t="s">
        <v>348</v>
      </c>
      <c r="Y33" s="806" t="s">
        <v>413</v>
      </c>
      <c r="Z33" s="822" t="s">
        <v>348</v>
      </c>
      <c r="AA33" s="856">
        <v>0.3</v>
      </c>
      <c r="AB33" s="822" t="s">
        <v>348</v>
      </c>
      <c r="AC33" s="822" t="s">
        <v>348</v>
      </c>
      <c r="AD33" s="822" t="s">
        <v>348</v>
      </c>
      <c r="AE33" s="822" t="s">
        <v>348</v>
      </c>
      <c r="AF33" s="822" t="s">
        <v>350</v>
      </c>
      <c r="AG33" s="806"/>
      <c r="AH33" s="806"/>
      <c r="AI33" s="822"/>
      <c r="AJ33" s="822"/>
      <c r="AK33" s="822"/>
      <c r="AL33" s="822"/>
      <c r="AM33" s="822"/>
      <c r="AN33" s="822"/>
      <c r="AO33" s="822" t="s">
        <v>368</v>
      </c>
      <c r="AP33" s="822" t="s">
        <v>414</v>
      </c>
      <c r="AQ33" s="822"/>
      <c r="AR33" s="822"/>
      <c r="AS33" s="822"/>
      <c r="AT33" s="822"/>
      <c r="AU33" s="822"/>
      <c r="AV33" s="822"/>
      <c r="AW33" s="822"/>
      <c r="AX33" s="822"/>
      <c r="AY33" s="822"/>
      <c r="AZ33" s="822"/>
      <c r="BA33" s="806">
        <v>1</v>
      </c>
      <c r="BB33" s="806">
        <v>1</v>
      </c>
      <c r="BC33" s="806">
        <v>1</v>
      </c>
    </row>
    <row r="34" spans="1:56" s="799" customFormat="1" ht="39.950000000000003" customHeight="1">
      <c r="A34" s="808">
        <f t="shared" si="1"/>
        <v>25</v>
      </c>
      <c r="B34" s="809"/>
      <c r="C34" s="809">
        <v>1</v>
      </c>
      <c r="D34" s="809"/>
      <c r="E34" s="809"/>
      <c r="F34" s="809"/>
      <c r="G34" s="810"/>
      <c r="H34" s="818"/>
      <c r="I34" s="841" t="s">
        <v>415</v>
      </c>
      <c r="J34" s="842" t="s">
        <v>256</v>
      </c>
      <c r="K34" s="843" t="s">
        <v>257</v>
      </c>
      <c r="L34" s="844"/>
      <c r="M34" s="844"/>
      <c r="N34" s="808"/>
      <c r="O34" s="843"/>
      <c r="P34" s="845"/>
      <c r="Q34" s="843"/>
      <c r="R34" s="845"/>
      <c r="S34" s="852"/>
      <c r="T34" s="852"/>
      <c r="U34" s="843" t="s">
        <v>348</v>
      </c>
      <c r="V34" s="843"/>
      <c r="W34" s="843"/>
      <c r="X34" s="844"/>
      <c r="Y34" s="843"/>
      <c r="Z34" s="844"/>
      <c r="AA34" s="858">
        <v>7.6E-3</v>
      </c>
      <c r="AB34" s="844"/>
      <c r="AC34" s="844"/>
      <c r="AD34" s="844"/>
      <c r="AE34" s="844" t="s">
        <v>348</v>
      </c>
      <c r="AF34" s="844"/>
      <c r="AG34" s="844"/>
      <c r="AH34" s="844"/>
      <c r="AI34" s="844"/>
      <c r="AJ34" s="844"/>
      <c r="AK34" s="844"/>
      <c r="AL34" s="844"/>
      <c r="AM34" s="844"/>
      <c r="AN34" s="844"/>
      <c r="AO34" s="844" t="s">
        <v>368</v>
      </c>
      <c r="AP34" s="844"/>
      <c r="AQ34" s="844"/>
      <c r="AR34" s="844"/>
      <c r="AS34" s="844"/>
      <c r="AT34" s="844"/>
      <c r="AU34" s="844"/>
      <c r="AV34" s="844"/>
      <c r="AW34" s="844"/>
      <c r="AX34" s="844"/>
      <c r="AY34" s="844"/>
      <c r="AZ34" s="844"/>
      <c r="BA34" s="843">
        <v>1</v>
      </c>
      <c r="BB34" s="843">
        <v>1</v>
      </c>
      <c r="BC34" s="843">
        <v>1</v>
      </c>
      <c r="BD34" s="799" t="s">
        <v>141</v>
      </c>
    </row>
    <row r="35" spans="1:56" s="444" customFormat="1" ht="39.950000000000003" customHeight="1">
      <c r="A35" s="813">
        <f t="shared" si="1"/>
        <v>26</v>
      </c>
      <c r="B35" s="819"/>
      <c r="C35" s="819">
        <v>1</v>
      </c>
      <c r="D35" s="819"/>
      <c r="E35" s="819"/>
      <c r="F35" s="819"/>
      <c r="G35" s="814"/>
      <c r="H35" s="815"/>
      <c r="I35" s="846" t="s">
        <v>416</v>
      </c>
      <c r="J35" s="653" t="s">
        <v>281</v>
      </c>
      <c r="K35" s="654" t="s">
        <v>282</v>
      </c>
      <c r="L35" s="655" t="s">
        <v>348</v>
      </c>
      <c r="M35" s="655" t="s">
        <v>353</v>
      </c>
      <c r="N35" s="657" t="s">
        <v>343</v>
      </c>
      <c r="O35" s="652"/>
      <c r="P35" s="663" t="s">
        <v>342</v>
      </c>
      <c r="Q35" s="653" t="s">
        <v>348</v>
      </c>
      <c r="R35" s="663"/>
      <c r="S35" s="657" t="s">
        <v>345</v>
      </c>
      <c r="T35" s="657" t="s">
        <v>344</v>
      </c>
      <c r="U35" s="652" t="s">
        <v>417</v>
      </c>
      <c r="V35" s="673" t="s">
        <v>418</v>
      </c>
      <c r="W35" s="652" t="s">
        <v>348</v>
      </c>
      <c r="X35" s="652" t="s">
        <v>348</v>
      </c>
      <c r="Y35" s="859" t="s">
        <v>419</v>
      </c>
      <c r="Z35" s="860" t="s">
        <v>348</v>
      </c>
      <c r="AA35" s="861">
        <v>7.6E-3</v>
      </c>
      <c r="AB35" s="655" t="s">
        <v>348</v>
      </c>
      <c r="AC35" s="655" t="s">
        <v>348</v>
      </c>
      <c r="AD35" s="850"/>
      <c r="AE35" s="850"/>
      <c r="AF35" s="850"/>
      <c r="AG35" s="850"/>
      <c r="AH35" s="850"/>
      <c r="AI35" s="850"/>
      <c r="AJ35" s="850"/>
      <c r="AK35" s="850"/>
      <c r="AL35" s="850"/>
      <c r="AM35" s="850"/>
      <c r="AN35" s="850"/>
      <c r="AO35" s="850" t="s">
        <v>368</v>
      </c>
      <c r="AP35" s="850" t="s">
        <v>420</v>
      </c>
      <c r="AQ35" s="850"/>
      <c r="AR35" s="850"/>
      <c r="AS35" s="850"/>
      <c r="AT35" s="850"/>
      <c r="AU35" s="850"/>
      <c r="AV35" s="850"/>
      <c r="AW35" s="850"/>
      <c r="AX35" s="850"/>
      <c r="AY35" s="850"/>
      <c r="AZ35" s="850"/>
      <c r="BA35" s="652">
        <v>1</v>
      </c>
      <c r="BB35" s="652">
        <v>1</v>
      </c>
      <c r="BC35" s="652">
        <v>1</v>
      </c>
    </row>
    <row r="36" spans="1:56" s="259" customFormat="1" ht="39.950000000000003" customHeight="1">
      <c r="A36" s="803">
        <f t="shared" ref="A36:A44" si="2">ROW()-9</f>
        <v>27</v>
      </c>
      <c r="B36" s="804"/>
      <c r="C36" s="804">
        <v>1</v>
      </c>
      <c r="D36" s="804"/>
      <c r="E36" s="804"/>
      <c r="F36" s="804"/>
      <c r="G36" s="805"/>
      <c r="H36" s="812"/>
      <c r="I36" s="847" t="s">
        <v>421</v>
      </c>
      <c r="J36" s="811" t="s">
        <v>260</v>
      </c>
      <c r="K36" s="806" t="s">
        <v>261</v>
      </c>
      <c r="L36" s="822"/>
      <c r="M36" s="822"/>
      <c r="N36" s="803"/>
      <c r="O36" s="806"/>
      <c r="P36" s="661"/>
      <c r="Q36" s="806"/>
      <c r="R36" s="661"/>
      <c r="S36" s="851"/>
      <c r="T36" s="851"/>
      <c r="U36" s="806" t="s">
        <v>348</v>
      </c>
      <c r="V36" s="806"/>
      <c r="W36" s="806"/>
      <c r="X36" s="822"/>
      <c r="Y36" s="806"/>
      <c r="Z36" s="822"/>
      <c r="AA36" s="857">
        <v>6.1999999999999998E-3</v>
      </c>
      <c r="AB36" s="822"/>
      <c r="AC36" s="822"/>
      <c r="AD36" s="822"/>
      <c r="AE36" s="822" t="s">
        <v>348</v>
      </c>
      <c r="AF36" s="822"/>
      <c r="AG36" s="822"/>
      <c r="AH36" s="822"/>
      <c r="AI36" s="822"/>
      <c r="AJ36" s="822"/>
      <c r="AK36" s="822"/>
      <c r="AL36" s="822"/>
      <c r="AM36" s="822"/>
      <c r="AN36" s="822"/>
      <c r="AO36" s="822" t="s">
        <v>368</v>
      </c>
      <c r="AP36" s="822"/>
      <c r="AQ36" s="822"/>
      <c r="AR36" s="822"/>
      <c r="AS36" s="822"/>
      <c r="AT36" s="822"/>
      <c r="AU36" s="822"/>
      <c r="AV36" s="822"/>
      <c r="AW36" s="822"/>
      <c r="AX36" s="822"/>
      <c r="AY36" s="822"/>
      <c r="AZ36" s="822"/>
      <c r="BA36" s="806">
        <v>1</v>
      </c>
      <c r="BB36" s="806">
        <v>1</v>
      </c>
      <c r="BC36" s="806">
        <v>1</v>
      </c>
    </row>
    <row r="37" spans="1:56" s="444" customFormat="1" ht="39.950000000000003" customHeight="1">
      <c r="A37" s="813">
        <f t="shared" si="2"/>
        <v>28</v>
      </c>
      <c r="B37" s="819"/>
      <c r="C37" s="819">
        <v>1</v>
      </c>
      <c r="D37" s="819"/>
      <c r="E37" s="819"/>
      <c r="F37" s="819"/>
      <c r="G37" s="814"/>
      <c r="H37" s="815" t="s">
        <v>348</v>
      </c>
      <c r="I37" s="846" t="s">
        <v>422</v>
      </c>
      <c r="J37" s="848" t="s">
        <v>283</v>
      </c>
      <c r="K37" s="849" t="s">
        <v>284</v>
      </c>
      <c r="L37" s="850" t="s">
        <v>348</v>
      </c>
      <c r="M37" s="850" t="s">
        <v>353</v>
      </c>
      <c r="N37" s="813" t="s">
        <v>343</v>
      </c>
      <c r="O37" s="849"/>
      <c r="P37" s="665" t="s">
        <v>342</v>
      </c>
      <c r="Q37" s="849" t="s">
        <v>348</v>
      </c>
      <c r="R37" s="665" t="s">
        <v>342</v>
      </c>
      <c r="S37" s="853" t="s">
        <v>345</v>
      </c>
      <c r="T37" s="853" t="s">
        <v>344</v>
      </c>
      <c r="U37" s="849" t="s">
        <v>348</v>
      </c>
      <c r="V37" s="849" t="s">
        <v>348</v>
      </c>
      <c r="W37" s="849" t="s">
        <v>423</v>
      </c>
      <c r="X37" s="849" t="s">
        <v>424</v>
      </c>
      <c r="Y37" s="850" t="s">
        <v>348</v>
      </c>
      <c r="Z37" s="850" t="s">
        <v>348</v>
      </c>
      <c r="AA37" s="862">
        <v>2.3E-3</v>
      </c>
      <c r="AB37" s="850" t="s">
        <v>348</v>
      </c>
      <c r="AC37" s="850" t="s">
        <v>366</v>
      </c>
      <c r="AD37" s="850" t="s">
        <v>348</v>
      </c>
      <c r="AE37" s="850" t="s">
        <v>348</v>
      </c>
      <c r="AF37" s="850"/>
      <c r="AG37" s="850"/>
      <c r="AH37" s="850"/>
      <c r="AI37" s="850"/>
      <c r="AJ37" s="850"/>
      <c r="AK37" s="850"/>
      <c r="AL37" s="850"/>
      <c r="AM37" s="850"/>
      <c r="AN37" s="850"/>
      <c r="AO37" s="850" t="s">
        <v>368</v>
      </c>
      <c r="AP37" s="850" t="s">
        <v>420</v>
      </c>
      <c r="AQ37" s="850"/>
      <c r="AR37" s="850"/>
      <c r="AS37" s="850"/>
      <c r="AT37" s="850"/>
      <c r="AU37" s="850"/>
      <c r="AV37" s="850"/>
      <c r="AW37" s="850"/>
      <c r="AX37" s="850"/>
      <c r="AY37" s="850"/>
      <c r="AZ37" s="850" t="s">
        <v>348</v>
      </c>
      <c r="BA37" s="652">
        <v>4</v>
      </c>
      <c r="BB37" s="652">
        <v>4</v>
      </c>
      <c r="BC37" s="652">
        <v>4</v>
      </c>
    </row>
    <row r="38" spans="1:56" s="259" customFormat="1" ht="39.950000000000003" customHeight="1">
      <c r="A38" s="803">
        <f t="shared" si="2"/>
        <v>29</v>
      </c>
      <c r="B38" s="804"/>
      <c r="C38" s="804">
        <v>1</v>
      </c>
      <c r="D38" s="804"/>
      <c r="E38" s="804"/>
      <c r="F38" s="804"/>
      <c r="G38" s="805"/>
      <c r="H38" s="812" t="s">
        <v>348</v>
      </c>
      <c r="I38" s="847" t="s">
        <v>425</v>
      </c>
      <c r="J38" s="811" t="s">
        <v>264</v>
      </c>
      <c r="K38" s="806" t="s">
        <v>265</v>
      </c>
      <c r="L38" s="822" t="s">
        <v>348</v>
      </c>
      <c r="M38" s="822" t="s">
        <v>353</v>
      </c>
      <c r="N38" s="803" t="s">
        <v>343</v>
      </c>
      <c r="O38" s="806"/>
      <c r="P38" s="661" t="s">
        <v>342</v>
      </c>
      <c r="Q38" s="806" t="s">
        <v>348</v>
      </c>
      <c r="R38" s="661" t="s">
        <v>342</v>
      </c>
      <c r="S38" s="851" t="s">
        <v>345</v>
      </c>
      <c r="T38" s="851" t="s">
        <v>344</v>
      </c>
      <c r="U38" s="806" t="s">
        <v>348</v>
      </c>
      <c r="V38" s="806" t="s">
        <v>348</v>
      </c>
      <c r="W38" s="806" t="s">
        <v>426</v>
      </c>
      <c r="X38" s="822" t="s">
        <v>348</v>
      </c>
      <c r="Y38" s="806" t="s">
        <v>427</v>
      </c>
      <c r="Z38" s="822" t="s">
        <v>348</v>
      </c>
      <c r="AA38" s="857">
        <v>2.64E-2</v>
      </c>
      <c r="AB38" s="822" t="s">
        <v>348</v>
      </c>
      <c r="AC38" s="822" t="s">
        <v>366</v>
      </c>
      <c r="AD38" s="822" t="s">
        <v>348</v>
      </c>
      <c r="AE38" s="822" t="s">
        <v>348</v>
      </c>
      <c r="AF38" s="822"/>
      <c r="AG38" s="822"/>
      <c r="AH38" s="822"/>
      <c r="AI38" s="822"/>
      <c r="AJ38" s="822"/>
      <c r="AK38" s="822"/>
      <c r="AL38" s="822"/>
      <c r="AM38" s="822"/>
      <c r="AN38" s="822"/>
      <c r="AO38" s="822" t="s">
        <v>368</v>
      </c>
      <c r="AP38" s="822" t="s">
        <v>420</v>
      </c>
      <c r="AQ38" s="822"/>
      <c r="AR38" s="822"/>
      <c r="AS38" s="822"/>
      <c r="AT38" s="822"/>
      <c r="AU38" s="822"/>
      <c r="AV38" s="822"/>
      <c r="AW38" s="822"/>
      <c r="AX38" s="822"/>
      <c r="AY38" s="822"/>
      <c r="AZ38" s="822" t="s">
        <v>348</v>
      </c>
      <c r="BA38" s="806">
        <v>4</v>
      </c>
      <c r="BB38" s="806">
        <v>4</v>
      </c>
      <c r="BC38" s="806">
        <v>4</v>
      </c>
    </row>
    <row r="39" spans="1:56" s="259" customFormat="1" ht="39.950000000000003" customHeight="1">
      <c r="A39" s="803">
        <f t="shared" si="2"/>
        <v>30</v>
      </c>
      <c r="B39" s="804"/>
      <c r="C39" s="804">
        <v>1</v>
      </c>
      <c r="D39" s="804"/>
      <c r="E39" s="804"/>
      <c r="F39" s="804"/>
      <c r="G39" s="805"/>
      <c r="H39" s="812" t="s">
        <v>348</v>
      </c>
      <c r="I39" s="847" t="s">
        <v>428</v>
      </c>
      <c r="J39" s="811" t="s">
        <v>270</v>
      </c>
      <c r="K39" s="806" t="s">
        <v>271</v>
      </c>
      <c r="L39" s="822" t="s">
        <v>348</v>
      </c>
      <c r="M39" s="822" t="s">
        <v>353</v>
      </c>
      <c r="N39" s="803" t="s">
        <v>343</v>
      </c>
      <c r="O39" s="806"/>
      <c r="P39" s="661" t="s">
        <v>342</v>
      </c>
      <c r="Q39" s="806" t="s">
        <v>348</v>
      </c>
      <c r="R39" s="661" t="s">
        <v>342</v>
      </c>
      <c r="S39" s="851" t="s">
        <v>345</v>
      </c>
      <c r="T39" s="851" t="s">
        <v>344</v>
      </c>
      <c r="U39" s="806" t="s">
        <v>348</v>
      </c>
      <c r="V39" s="806" t="s">
        <v>348</v>
      </c>
      <c r="W39" s="806" t="s">
        <v>429</v>
      </c>
      <c r="X39" s="822" t="s">
        <v>348</v>
      </c>
      <c r="Y39" s="806" t="s">
        <v>430</v>
      </c>
      <c r="Z39" s="822" t="s">
        <v>348</v>
      </c>
      <c r="AA39" s="857">
        <v>4.0000000000000001E-3</v>
      </c>
      <c r="AB39" s="822" t="s">
        <v>348</v>
      </c>
      <c r="AC39" s="822" t="s">
        <v>366</v>
      </c>
      <c r="AD39" s="822" t="s">
        <v>348</v>
      </c>
      <c r="AE39" s="822" t="s">
        <v>348</v>
      </c>
      <c r="AF39" s="822"/>
      <c r="AG39" s="822"/>
      <c r="AH39" s="822"/>
      <c r="AI39" s="822"/>
      <c r="AJ39" s="822"/>
      <c r="AK39" s="822"/>
      <c r="AL39" s="822"/>
      <c r="AM39" s="822"/>
      <c r="AN39" s="822"/>
      <c r="AO39" s="822" t="s">
        <v>368</v>
      </c>
      <c r="AP39" s="822" t="s">
        <v>420</v>
      </c>
      <c r="AQ39" s="822"/>
      <c r="AR39" s="822"/>
      <c r="AS39" s="822"/>
      <c r="AT39" s="822"/>
      <c r="AU39" s="822"/>
      <c r="AV39" s="822"/>
      <c r="AW39" s="822"/>
      <c r="AX39" s="822"/>
      <c r="AY39" s="822"/>
      <c r="AZ39" s="822" t="s">
        <v>348</v>
      </c>
      <c r="BA39" s="806">
        <v>4</v>
      </c>
      <c r="BB39" s="806">
        <v>4</v>
      </c>
      <c r="BC39" s="806">
        <v>4</v>
      </c>
    </row>
    <row r="40" spans="1:56" s="259" customFormat="1" ht="39.950000000000003" customHeight="1">
      <c r="A40" s="803">
        <f t="shared" si="2"/>
        <v>31</v>
      </c>
      <c r="B40" s="804"/>
      <c r="C40" s="804">
        <v>1</v>
      </c>
      <c r="D40" s="804"/>
      <c r="E40" s="804"/>
      <c r="F40" s="804"/>
      <c r="G40" s="805"/>
      <c r="H40" s="812" t="s">
        <v>348</v>
      </c>
      <c r="I40" s="847" t="s">
        <v>431</v>
      </c>
      <c r="J40" s="811" t="s">
        <v>274</v>
      </c>
      <c r="K40" s="806" t="s">
        <v>275</v>
      </c>
      <c r="L40" s="822" t="s">
        <v>348</v>
      </c>
      <c r="M40" s="822" t="s">
        <v>353</v>
      </c>
      <c r="N40" s="803" t="s">
        <v>343</v>
      </c>
      <c r="O40" s="806"/>
      <c r="P40" s="661" t="s">
        <v>342</v>
      </c>
      <c r="Q40" s="806" t="s">
        <v>348</v>
      </c>
      <c r="R40" s="661" t="s">
        <v>342</v>
      </c>
      <c r="S40" s="851" t="s">
        <v>345</v>
      </c>
      <c r="T40" s="851" t="s">
        <v>344</v>
      </c>
      <c r="U40" s="806" t="s">
        <v>348</v>
      </c>
      <c r="V40" s="806" t="s">
        <v>348</v>
      </c>
      <c r="W40" s="806" t="s">
        <v>429</v>
      </c>
      <c r="X40" s="822" t="s">
        <v>348</v>
      </c>
      <c r="Y40" s="806" t="s">
        <v>432</v>
      </c>
      <c r="Z40" s="822" t="s">
        <v>348</v>
      </c>
      <c r="AA40" s="857">
        <v>6.0000000000000001E-3</v>
      </c>
      <c r="AB40" s="822" t="s">
        <v>348</v>
      </c>
      <c r="AC40" s="822" t="s">
        <v>366</v>
      </c>
      <c r="AD40" s="822" t="s">
        <v>348</v>
      </c>
      <c r="AE40" s="822" t="s">
        <v>348</v>
      </c>
      <c r="AF40" s="822"/>
      <c r="AG40" s="822"/>
      <c r="AH40" s="822"/>
      <c r="AI40" s="822"/>
      <c r="AJ40" s="822"/>
      <c r="AK40" s="822"/>
      <c r="AL40" s="822"/>
      <c r="AM40" s="822"/>
      <c r="AN40" s="822"/>
      <c r="AO40" s="822" t="s">
        <v>368</v>
      </c>
      <c r="AP40" s="822" t="s">
        <v>420</v>
      </c>
      <c r="AQ40" s="822"/>
      <c r="AR40" s="822"/>
      <c r="AS40" s="822"/>
      <c r="AT40" s="822"/>
      <c r="AU40" s="822"/>
      <c r="AV40" s="822"/>
      <c r="AW40" s="822"/>
      <c r="AX40" s="822"/>
      <c r="AY40" s="822"/>
      <c r="AZ40" s="822" t="s">
        <v>348</v>
      </c>
      <c r="BA40" s="806">
        <v>4</v>
      </c>
      <c r="BB40" s="806">
        <v>4</v>
      </c>
      <c r="BC40" s="806">
        <v>4</v>
      </c>
    </row>
    <row r="41" spans="1:56" s="259" customFormat="1" ht="39.950000000000003" customHeight="1">
      <c r="A41" s="803">
        <f t="shared" si="2"/>
        <v>32</v>
      </c>
      <c r="B41" s="805"/>
      <c r="C41" s="805">
        <v>1</v>
      </c>
      <c r="D41" s="805"/>
      <c r="E41" s="805"/>
      <c r="F41" s="805"/>
      <c r="G41" s="805"/>
      <c r="H41" s="820"/>
      <c r="I41" s="646" t="s">
        <v>277</v>
      </c>
      <c r="J41" s="646" t="s">
        <v>277</v>
      </c>
      <c r="K41" s="648" t="s">
        <v>278</v>
      </c>
      <c r="L41" s="646" t="s">
        <v>348</v>
      </c>
      <c r="M41" s="646" t="s">
        <v>353</v>
      </c>
      <c r="N41" s="646" t="s">
        <v>343</v>
      </c>
      <c r="O41" s="646"/>
      <c r="P41" s="646" t="s">
        <v>342</v>
      </c>
      <c r="Q41" s="646" t="s">
        <v>348</v>
      </c>
      <c r="R41" s="646" t="s">
        <v>342</v>
      </c>
      <c r="S41" s="644" t="s">
        <v>345</v>
      </c>
      <c r="T41" s="644" t="s">
        <v>344</v>
      </c>
      <c r="U41" s="646" t="s">
        <v>348</v>
      </c>
      <c r="V41" s="646" t="s">
        <v>433</v>
      </c>
      <c r="W41" s="646" t="s">
        <v>348</v>
      </c>
      <c r="X41" s="646" t="s">
        <v>348</v>
      </c>
      <c r="Y41" s="646" t="s">
        <v>348</v>
      </c>
      <c r="Z41" s="646" t="s">
        <v>348</v>
      </c>
      <c r="AA41" s="863">
        <v>2.0000000000000001E-4</v>
      </c>
      <c r="AB41" s="646" t="s">
        <v>348</v>
      </c>
      <c r="AC41" s="646" t="s">
        <v>348</v>
      </c>
      <c r="AD41" s="646" t="s">
        <v>348</v>
      </c>
      <c r="AE41" s="646" t="s">
        <v>348</v>
      </c>
      <c r="AF41" s="864"/>
      <c r="AG41" s="864"/>
      <c r="AH41" s="864"/>
      <c r="AI41" s="864"/>
      <c r="AJ41" s="866"/>
      <c r="AK41" s="864"/>
      <c r="AL41" s="806"/>
      <c r="AM41" s="806"/>
      <c r="AN41" s="806"/>
      <c r="AO41" s="822" t="s">
        <v>368</v>
      </c>
      <c r="AP41" s="864" t="s">
        <v>434</v>
      </c>
      <c r="AQ41" s="822"/>
      <c r="AR41" s="806"/>
      <c r="AS41" s="806"/>
      <c r="AT41" s="806"/>
      <c r="AU41" s="806"/>
      <c r="AV41" s="806"/>
      <c r="AW41" s="806"/>
      <c r="AX41" s="806"/>
      <c r="AY41" s="806"/>
      <c r="AZ41" s="806"/>
      <c r="BA41" s="806" t="s">
        <v>435</v>
      </c>
      <c r="BB41" s="806" t="s">
        <v>435</v>
      </c>
      <c r="BC41" s="806">
        <v>1</v>
      </c>
    </row>
    <row r="42" spans="1:56" s="259" customFormat="1" ht="39.950000000000003" customHeight="1">
      <c r="A42" s="803">
        <f t="shared" si="2"/>
        <v>33</v>
      </c>
      <c r="B42" s="804"/>
      <c r="C42" s="804">
        <v>1</v>
      </c>
      <c r="D42" s="804"/>
      <c r="E42" s="804"/>
      <c r="F42" s="804"/>
      <c r="G42" s="805"/>
      <c r="H42" s="812" t="s">
        <v>348</v>
      </c>
      <c r="I42" s="835" t="s">
        <v>436</v>
      </c>
      <c r="J42" s="647" t="s">
        <v>437</v>
      </c>
      <c r="K42" s="806" t="s">
        <v>438</v>
      </c>
      <c r="L42" s="822" t="s">
        <v>348</v>
      </c>
      <c r="M42" s="822" t="s">
        <v>353</v>
      </c>
      <c r="N42" s="803" t="s">
        <v>343</v>
      </c>
      <c r="O42" s="806"/>
      <c r="P42" s="661" t="s">
        <v>342</v>
      </c>
      <c r="Q42" s="811" t="s">
        <v>437</v>
      </c>
      <c r="R42" s="661" t="s">
        <v>342</v>
      </c>
      <c r="S42" s="851" t="s">
        <v>345</v>
      </c>
      <c r="T42" s="851" t="s">
        <v>344</v>
      </c>
      <c r="U42" s="806" t="s">
        <v>348</v>
      </c>
      <c r="V42" s="806" t="s">
        <v>348</v>
      </c>
      <c r="W42" s="806" t="s">
        <v>348</v>
      </c>
      <c r="X42" s="822" t="s">
        <v>348</v>
      </c>
      <c r="Y42" s="806" t="s">
        <v>439</v>
      </c>
      <c r="Z42" s="822" t="s">
        <v>348</v>
      </c>
      <c r="AA42" s="857">
        <v>8.0000000000000004E-4</v>
      </c>
      <c r="AB42" s="822" t="s">
        <v>348</v>
      </c>
      <c r="AC42" s="822" t="s">
        <v>348</v>
      </c>
      <c r="AD42" s="822" t="s">
        <v>348</v>
      </c>
      <c r="AE42" s="822" t="s">
        <v>348</v>
      </c>
      <c r="AF42" s="822"/>
      <c r="AG42" s="822"/>
      <c r="AH42" s="822"/>
      <c r="AI42" s="822"/>
      <c r="AJ42" s="822"/>
      <c r="AK42" s="822"/>
      <c r="AL42" s="822"/>
      <c r="AM42" s="822"/>
      <c r="AN42" s="822"/>
      <c r="AO42" s="822" t="s">
        <v>384</v>
      </c>
      <c r="AP42" s="822" t="s">
        <v>440</v>
      </c>
      <c r="AQ42" s="822"/>
      <c r="AR42" s="822"/>
      <c r="AS42" s="822"/>
      <c r="AT42" s="822"/>
      <c r="AU42" s="822"/>
      <c r="AV42" s="822"/>
      <c r="AW42" s="822"/>
      <c r="AX42" s="822"/>
      <c r="AY42" s="822"/>
      <c r="AZ42" s="822" t="s">
        <v>348</v>
      </c>
      <c r="BA42" s="806" t="s">
        <v>435</v>
      </c>
      <c r="BB42" s="806" t="s">
        <v>435</v>
      </c>
      <c r="BC42" s="806">
        <v>1</v>
      </c>
    </row>
    <row r="43" spans="1:56" s="259" customFormat="1" ht="39.950000000000003" customHeight="1">
      <c r="A43" s="803">
        <f t="shared" si="2"/>
        <v>34</v>
      </c>
      <c r="B43" s="804"/>
      <c r="C43" s="804">
        <v>1</v>
      </c>
      <c r="D43" s="804"/>
      <c r="E43" s="804"/>
      <c r="F43" s="804"/>
      <c r="G43" s="805"/>
      <c r="H43" s="812" t="s">
        <v>348</v>
      </c>
      <c r="I43" s="847" t="s">
        <v>441</v>
      </c>
      <c r="J43" s="646" t="s">
        <v>442</v>
      </c>
      <c r="K43" s="806" t="s">
        <v>443</v>
      </c>
      <c r="L43" s="822" t="s">
        <v>348</v>
      </c>
      <c r="M43" s="822" t="s">
        <v>353</v>
      </c>
      <c r="N43" s="803" t="s">
        <v>343</v>
      </c>
      <c r="O43" s="806"/>
      <c r="P43" s="661" t="s">
        <v>342</v>
      </c>
      <c r="Q43" s="806" t="s">
        <v>348</v>
      </c>
      <c r="R43" s="661" t="s">
        <v>342</v>
      </c>
      <c r="S43" s="851" t="s">
        <v>345</v>
      </c>
      <c r="T43" s="851" t="s">
        <v>344</v>
      </c>
      <c r="U43" s="806" t="s">
        <v>348</v>
      </c>
      <c r="V43" s="806" t="s">
        <v>348</v>
      </c>
      <c r="W43" s="806" t="s">
        <v>348</v>
      </c>
      <c r="X43" s="822" t="s">
        <v>348</v>
      </c>
      <c r="Y43" s="806" t="s">
        <v>348</v>
      </c>
      <c r="Z43" s="822" t="s">
        <v>348</v>
      </c>
      <c r="AA43" s="857">
        <v>1E-3</v>
      </c>
      <c r="AB43" s="822" t="s">
        <v>348</v>
      </c>
      <c r="AC43" s="822" t="s">
        <v>444</v>
      </c>
      <c r="AD43" s="822" t="s">
        <v>348</v>
      </c>
      <c r="AE43" s="822" t="s">
        <v>445</v>
      </c>
      <c r="AF43" s="822"/>
      <c r="AG43" s="822"/>
      <c r="AH43" s="822"/>
      <c r="AI43" s="822"/>
      <c r="AJ43" s="822"/>
      <c r="AK43" s="822"/>
      <c r="AL43" s="822"/>
      <c r="AM43" s="822"/>
      <c r="AN43" s="822"/>
      <c r="AO43" s="822" t="s">
        <v>368</v>
      </c>
      <c r="AP43" s="822" t="s">
        <v>420</v>
      </c>
      <c r="AQ43" s="822"/>
      <c r="AR43" s="822"/>
      <c r="AS43" s="822"/>
      <c r="AT43" s="822"/>
      <c r="AU43" s="822"/>
      <c r="AV43" s="822"/>
      <c r="AW43" s="822"/>
      <c r="AX43" s="822"/>
      <c r="AY43" s="822"/>
      <c r="AZ43" s="822" t="s">
        <v>348</v>
      </c>
      <c r="BA43" s="806" t="s">
        <v>446</v>
      </c>
      <c r="BB43" s="806" t="s">
        <v>446</v>
      </c>
      <c r="BC43" s="806">
        <v>2</v>
      </c>
    </row>
    <row r="44" spans="1:56" s="259" customFormat="1" ht="39.950000000000003" customHeight="1">
      <c r="A44" s="803">
        <f t="shared" si="2"/>
        <v>35</v>
      </c>
      <c r="B44" s="804"/>
      <c r="C44" s="804">
        <v>1</v>
      </c>
      <c r="D44" s="804"/>
      <c r="E44" s="804"/>
      <c r="F44" s="804"/>
      <c r="G44" s="805"/>
      <c r="H44" s="812" t="s">
        <v>348</v>
      </c>
      <c r="I44" s="847" t="s">
        <v>447</v>
      </c>
      <c r="J44" s="811" t="s">
        <v>190</v>
      </c>
      <c r="K44" s="806" t="s">
        <v>191</v>
      </c>
      <c r="L44" s="822" t="s">
        <v>348</v>
      </c>
      <c r="M44" s="822" t="s">
        <v>353</v>
      </c>
      <c r="N44" s="803" t="s">
        <v>343</v>
      </c>
      <c r="O44" s="806"/>
      <c r="P44" s="661" t="s">
        <v>342</v>
      </c>
      <c r="Q44" s="806" t="s">
        <v>348</v>
      </c>
      <c r="R44" s="661" t="s">
        <v>342</v>
      </c>
      <c r="S44" s="851" t="s">
        <v>345</v>
      </c>
      <c r="T44" s="851" t="s">
        <v>344</v>
      </c>
      <c r="U44" s="806" t="s">
        <v>348</v>
      </c>
      <c r="V44" s="806" t="s">
        <v>348</v>
      </c>
      <c r="W44" s="806" t="s">
        <v>348</v>
      </c>
      <c r="X44" s="822" t="s">
        <v>348</v>
      </c>
      <c r="Y44" s="806" t="s">
        <v>348</v>
      </c>
      <c r="Z44" s="822" t="s">
        <v>348</v>
      </c>
      <c r="AA44" s="857">
        <v>1E-3</v>
      </c>
      <c r="AB44" s="822" t="s">
        <v>348</v>
      </c>
      <c r="AC44" s="822" t="s">
        <v>444</v>
      </c>
      <c r="AD44" s="822" t="s">
        <v>348</v>
      </c>
      <c r="AE44" s="822" t="s">
        <v>445</v>
      </c>
      <c r="AF44" s="822"/>
      <c r="AG44" s="822"/>
      <c r="AH44" s="822"/>
      <c r="AI44" s="822"/>
      <c r="AJ44" s="822"/>
      <c r="AK44" s="822"/>
      <c r="AL44" s="822"/>
      <c r="AM44" s="822"/>
      <c r="AN44" s="822"/>
      <c r="AO44" s="822" t="s">
        <v>368</v>
      </c>
      <c r="AP44" s="822" t="s">
        <v>420</v>
      </c>
      <c r="AQ44" s="822"/>
      <c r="AR44" s="822"/>
      <c r="AS44" s="822"/>
      <c r="AT44" s="822"/>
      <c r="AU44" s="822"/>
      <c r="AV44" s="822"/>
      <c r="AW44" s="822"/>
      <c r="AX44" s="822"/>
      <c r="AY44" s="822"/>
      <c r="AZ44" s="822" t="s">
        <v>348</v>
      </c>
      <c r="BA44" s="807">
        <v>34</v>
      </c>
      <c r="BB44" s="807">
        <v>34</v>
      </c>
      <c r="BC44" s="807">
        <v>34</v>
      </c>
    </row>
  </sheetData>
  <autoFilter ref="A9:BF44">
    <filterColumn colId="54">
      <filters>
        <filter val="1"/>
        <filter val="2"/>
        <filter val="34"/>
        <filter val="4"/>
      </filters>
    </filterColumn>
  </autoFilter>
  <mergeCells count="62">
    <mergeCell ref="BA8:BA9"/>
    <mergeCell ref="BB8:BB9"/>
    <mergeCell ref="BC8:BC9"/>
    <mergeCell ref="A2:G3"/>
    <mergeCell ref="H2:K3"/>
    <mergeCell ref="L2:AY7"/>
    <mergeCell ref="AV8:AV9"/>
    <mergeCell ref="AW8:AW9"/>
    <mergeCell ref="AX8:AX9"/>
    <mergeCell ref="AY8:AY9"/>
    <mergeCell ref="AZ8:AZ9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D8:AD9"/>
    <mergeCell ref="AE8:AE9"/>
    <mergeCell ref="AF8:AF9"/>
    <mergeCell ref="AG8:AG9"/>
    <mergeCell ref="AK8:AK9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BB1"/>
    <mergeCell ref="A4:K4"/>
    <mergeCell ref="A5:H5"/>
    <mergeCell ref="J5:K5"/>
    <mergeCell ref="A6:K6"/>
  </mergeCells>
  <phoneticPr fontId="138" type="noConversion"/>
  <conditionalFormatting sqref="H12">
    <cfRule type="containsText" dxfId="446" priority="80" operator="containsText" text="J6L">
      <formula>NOT(ISERROR(SEARCH("J6L",H12)))</formula>
    </cfRule>
  </conditionalFormatting>
  <conditionalFormatting sqref="I12">
    <cfRule type="duplicateValues" dxfId="445" priority="79"/>
  </conditionalFormatting>
  <conditionalFormatting sqref="J12">
    <cfRule type="duplicateValues" dxfId="444" priority="81"/>
  </conditionalFormatting>
  <conditionalFormatting sqref="BA12:BC12">
    <cfRule type="cellIs" dxfId="443" priority="77" operator="equal">
      <formula>1</formula>
    </cfRule>
    <cfRule type="cellIs" dxfId="442" priority="78" operator="equal">
      <formula>0</formula>
    </cfRule>
  </conditionalFormatting>
  <conditionalFormatting sqref="H15">
    <cfRule type="containsText" dxfId="441" priority="74" operator="containsText" text="J6L">
      <formula>NOT(ISERROR(SEARCH("J6L",H15)))</formula>
    </cfRule>
  </conditionalFormatting>
  <conditionalFormatting sqref="I15">
    <cfRule type="containsText" dxfId="440" priority="76" operator="containsText" text="J6L">
      <formula>NOT(ISERROR(SEARCH("J6L",I15)))</formula>
    </cfRule>
  </conditionalFormatting>
  <conditionalFormatting sqref="J15">
    <cfRule type="duplicateValues" dxfId="439" priority="75"/>
  </conditionalFormatting>
  <conditionalFormatting sqref="BA15:BC15">
    <cfRule type="cellIs" dxfId="438" priority="72" operator="equal">
      <formula>1</formula>
    </cfRule>
    <cfRule type="cellIs" dxfId="437" priority="73" operator="equal">
      <formula>0</formula>
    </cfRule>
  </conditionalFormatting>
  <conditionalFormatting sqref="H17">
    <cfRule type="cellIs" dxfId="436" priority="39" operator="equal">
      <formula>"J6L"</formula>
    </cfRule>
  </conditionalFormatting>
  <conditionalFormatting sqref="I17">
    <cfRule type="duplicateValues" dxfId="435" priority="37"/>
    <cfRule type="duplicateValues" dxfId="434" priority="38"/>
  </conditionalFormatting>
  <conditionalFormatting sqref="J17">
    <cfRule type="duplicateValues" dxfId="433" priority="40"/>
    <cfRule type="duplicateValues" dxfId="432" priority="43"/>
  </conditionalFormatting>
  <conditionalFormatting sqref="S17:T17">
    <cfRule type="cellIs" dxfId="431" priority="41" operator="equal">
      <formula>"N"</formula>
    </cfRule>
    <cfRule type="cellIs" dxfId="430" priority="42" operator="equal">
      <formula>"Y"</formula>
    </cfRule>
  </conditionalFormatting>
  <conditionalFormatting sqref="BA17:BC17">
    <cfRule type="cellIs" dxfId="429" priority="35" operator="equal">
      <formula>1</formula>
    </cfRule>
    <cfRule type="cellIs" dxfId="428" priority="36" operator="equal">
      <formula>0</formula>
    </cfRule>
  </conditionalFormatting>
  <conditionalFormatting sqref="I18">
    <cfRule type="duplicateValues" dxfId="427" priority="33"/>
    <cfRule type="duplicateValues" dxfId="426" priority="34"/>
  </conditionalFormatting>
  <conditionalFormatting sqref="BA18:BC18">
    <cfRule type="cellIs" dxfId="425" priority="31" operator="equal">
      <formula>1</formula>
    </cfRule>
    <cfRule type="cellIs" dxfId="424" priority="32" operator="equal">
      <formula>0</formula>
    </cfRule>
  </conditionalFormatting>
  <conditionalFormatting sqref="H19">
    <cfRule type="containsText" dxfId="423" priority="69" operator="containsText" text="J6L">
      <formula>NOT(ISERROR(SEARCH("J6L",H19)))</formula>
    </cfRule>
  </conditionalFormatting>
  <conditionalFormatting sqref="I19">
    <cfRule type="duplicateValues" dxfId="422" priority="66"/>
  </conditionalFormatting>
  <conditionalFormatting sqref="J19">
    <cfRule type="duplicateValues" dxfId="421" priority="70"/>
  </conditionalFormatting>
  <conditionalFormatting sqref="BA19:BC19">
    <cfRule type="cellIs" dxfId="420" priority="67" operator="equal">
      <formula>1</formula>
    </cfRule>
    <cfRule type="cellIs" dxfId="419" priority="68" operator="equal">
      <formula>0</formula>
    </cfRule>
  </conditionalFormatting>
  <conditionalFormatting sqref="I23">
    <cfRule type="duplicateValues" dxfId="418" priority="8"/>
  </conditionalFormatting>
  <conditionalFormatting sqref="J23">
    <cfRule type="duplicateValues" dxfId="417" priority="9"/>
  </conditionalFormatting>
  <conditionalFormatting sqref="BA23:BC23">
    <cfRule type="cellIs" dxfId="416" priority="6" operator="equal">
      <formula>1</formula>
    </cfRule>
    <cfRule type="cellIs" dxfId="415" priority="7" operator="equal">
      <formula>0</formula>
    </cfRule>
  </conditionalFormatting>
  <conditionalFormatting sqref="I24">
    <cfRule type="duplicateValues" dxfId="414" priority="29"/>
    <cfRule type="duplicateValues" dxfId="413" priority="30"/>
  </conditionalFormatting>
  <conditionalFormatting sqref="H27">
    <cfRule type="containsText" dxfId="412" priority="63" operator="containsText" text="J6L">
      <formula>NOT(ISERROR(SEARCH("J6L",H27)))</formula>
    </cfRule>
  </conditionalFormatting>
  <conditionalFormatting sqref="I27">
    <cfRule type="duplicateValues" dxfId="411" priority="62"/>
  </conditionalFormatting>
  <conditionalFormatting sqref="J27">
    <cfRule type="duplicateValues" dxfId="410" priority="64"/>
  </conditionalFormatting>
  <conditionalFormatting sqref="BA27:BC27">
    <cfRule type="cellIs" dxfId="409" priority="60" operator="equal">
      <formula>1</formula>
    </cfRule>
    <cfRule type="cellIs" dxfId="408" priority="61" operator="equal">
      <formula>0</formula>
    </cfRule>
  </conditionalFormatting>
  <conditionalFormatting sqref="H30">
    <cfRule type="containsText" dxfId="407" priority="57" operator="containsText" text="J6L">
      <formula>NOT(ISERROR(SEARCH("J6L",H30)))</formula>
    </cfRule>
  </conditionalFormatting>
  <conditionalFormatting sqref="I30">
    <cfRule type="duplicateValues" dxfId="406" priority="56"/>
  </conditionalFormatting>
  <conditionalFormatting sqref="J30">
    <cfRule type="duplicateValues" dxfId="405" priority="58"/>
  </conditionalFormatting>
  <conditionalFormatting sqref="BA30:BC30">
    <cfRule type="cellIs" dxfId="404" priority="54" operator="equal">
      <formula>1</formula>
    </cfRule>
    <cfRule type="cellIs" dxfId="403" priority="55" operator="equal">
      <formula>0</formula>
    </cfRule>
  </conditionalFormatting>
  <conditionalFormatting sqref="J35">
    <cfRule type="duplicateValues" dxfId="402" priority="5"/>
  </conditionalFormatting>
  <conditionalFormatting sqref="BA35:BC35">
    <cfRule type="cellIs" dxfId="401" priority="3" operator="equal">
      <formula>1</formula>
    </cfRule>
    <cfRule type="cellIs" dxfId="400" priority="4" operator="equal">
      <formula>0</formula>
    </cfRule>
  </conditionalFormatting>
  <conditionalFormatting sqref="BA37:BC37">
    <cfRule type="cellIs" dxfId="399" priority="1" operator="equal">
      <formula>1</formula>
    </cfRule>
    <cfRule type="cellIs" dxfId="398" priority="2" operator="equal">
      <formula>0</formula>
    </cfRule>
  </conditionalFormatting>
  <conditionalFormatting sqref="I41">
    <cfRule type="duplicateValues" dxfId="397" priority="12"/>
    <cfRule type="duplicateValues" dxfId="396" priority="13"/>
  </conditionalFormatting>
  <conditionalFormatting sqref="J41">
    <cfRule type="duplicateValues" dxfId="395" priority="15"/>
  </conditionalFormatting>
  <conditionalFormatting sqref="J41:K41">
    <cfRule type="duplicateValues" dxfId="394" priority="14"/>
  </conditionalFormatting>
  <conditionalFormatting sqref="BA44:BC44">
    <cfRule type="cellIs" dxfId="393" priority="10" operator="equal">
      <formula>1</formula>
    </cfRule>
    <cfRule type="cellIs" dxfId="392" priority="11" operator="equal">
      <formula>0</formula>
    </cfRule>
  </conditionalFormatting>
  <conditionalFormatting sqref="BC2:BC7">
    <cfRule type="cellIs" dxfId="391" priority="83" operator="equal">
      <formula>1</formula>
    </cfRule>
    <cfRule type="cellIs" dxfId="390" priority="84" operator="equal">
      <formula>0</formula>
    </cfRule>
  </conditionalFormatting>
  <conditionalFormatting sqref="J1:J11 J13:J14 J16 J20:J22 J24:J26 J18 J28:J29 J31:J33 J42:J1048576 J37:J40">
    <cfRule type="duplicateValues" dxfId="389" priority="86"/>
  </conditionalFormatting>
  <conditionalFormatting sqref="J1:J22 J24:J34 J36:J40 J42:J1048576">
    <cfRule type="duplicateValues" dxfId="388" priority="16"/>
    <cfRule type="duplicateValues" dxfId="387" priority="17"/>
  </conditionalFormatting>
  <conditionalFormatting sqref="J1:J16 J18:J22 J24:J34 J36:J40 J42:J1048576">
    <cfRule type="duplicateValues" dxfId="386" priority="45"/>
  </conditionalFormatting>
  <conditionalFormatting sqref="J34 J36">
    <cfRule type="duplicateValues" dxfId="385" priority="53"/>
  </conditionalFormatting>
  <dataValidations count="1">
    <dataValidation allowBlank="1" showErrorMessage="1" sqref="V20 U33"/>
  </dataValidations>
  <hyperlinks>
    <hyperlink ref="K20" location="靠背泡沫!A1" display="靠背泡棉总成"/>
  </hyperlinks>
  <printOptions horizontalCentered="1"/>
  <pageMargins left="0.23622047244094499" right="0.23622047244094499" top="0.74803149606299202" bottom="0.74803149606299202" header="0.31496062992126" footer="0.31496062992126"/>
  <pageSetup paperSize="8" scale="22" orientation="landscape" r:id="rId1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E111"/>
  <sheetViews>
    <sheetView topLeftCell="F8" zoomScale="85" zoomScaleNormal="85" workbookViewId="0">
      <selection activeCell="I12" sqref="I12"/>
    </sheetView>
  </sheetViews>
  <sheetFormatPr defaultColWidth="9" defaultRowHeight="14.25" outlineLevelRow="1" outlineLevelCol="1"/>
  <cols>
    <col min="1" max="1" width="4.5" style="84" customWidth="1"/>
    <col min="2" max="11" width="2.5" style="84" customWidth="1"/>
    <col min="12" max="12" width="5.375" style="84" customWidth="1"/>
    <col min="13" max="13" width="13" style="84" customWidth="1"/>
    <col min="14" max="14" width="17" style="84" customWidth="1"/>
    <col min="15" max="15" width="15.125" style="84" customWidth="1"/>
    <col min="16" max="16" width="7.5" style="88" customWidth="1" outlineLevel="1"/>
    <col min="17" max="17" width="4.125" style="84" customWidth="1" outlineLevel="1"/>
    <col min="18" max="18" width="3.25" style="84" customWidth="1" outlineLevel="1"/>
    <col min="19" max="19" width="7.375" style="84" customWidth="1"/>
    <col min="20" max="20" width="4.875" style="89" hidden="1" customWidth="1" outlineLevel="1"/>
    <col min="21" max="21" width="14.75" style="89" hidden="1" customWidth="1" outlineLevel="1"/>
    <col min="22" max="22" width="4.875" style="89" hidden="1" customWidth="1" outlineLevel="1"/>
    <col min="23" max="23" width="7.375" style="89" hidden="1" customWidth="1" outlineLevel="1"/>
    <col min="24" max="24" width="5.625" style="89" hidden="1" customWidth="1" outlineLevel="1"/>
    <col min="25" max="25" width="9.25" style="89" customWidth="1" collapsed="1"/>
    <col min="26" max="26" width="16.375" style="89" customWidth="1"/>
    <col min="27" max="27" width="8.75" style="89" hidden="1" customWidth="1" outlineLevel="1"/>
    <col min="28" max="28" width="10.375" style="84" hidden="1" customWidth="1" outlineLevel="1"/>
    <col min="29" max="29" width="8.25" style="84" customWidth="1" collapsed="1"/>
    <col min="30" max="30" width="5.125" style="84" customWidth="1"/>
    <col min="31" max="39" width="7.625" style="84" hidden="1" customWidth="1" outlineLevel="1"/>
    <col min="40" max="40" width="8.625" style="84" customWidth="1" collapsed="1"/>
    <col min="41" max="41" width="8.625" style="84" customWidth="1"/>
    <col min="42" max="51" width="8.625" style="84" customWidth="1" outlineLevel="1"/>
    <col min="52" max="52" width="8.5" style="84" customWidth="1"/>
    <col min="53" max="53" width="6.25" style="84" customWidth="1"/>
    <col min="54" max="54" width="11.375" style="84" customWidth="1"/>
    <col min="55" max="55" width="10.625" style="84" customWidth="1"/>
    <col min="56" max="16384" width="9" style="84"/>
  </cols>
  <sheetData>
    <row r="1" spans="1:57" hidden="1" outlineLevel="1">
      <c r="A1" s="1038"/>
      <c r="B1" s="1038"/>
      <c r="C1" s="1038"/>
      <c r="D1" s="1038"/>
      <c r="E1" s="1038"/>
      <c r="F1" s="1038"/>
      <c r="G1" s="1038"/>
      <c r="H1" s="1038"/>
      <c r="I1" s="1038"/>
      <c r="J1" s="1038"/>
      <c r="K1" s="1038"/>
      <c r="L1" s="1038"/>
      <c r="M1" s="1039"/>
      <c r="N1" s="1038"/>
      <c r="O1" s="1038"/>
      <c r="P1" s="1040"/>
      <c r="Q1" s="1040"/>
      <c r="R1" s="1040"/>
      <c r="S1" s="1040"/>
      <c r="T1" s="1040"/>
      <c r="U1" s="1040"/>
      <c r="V1" s="1040"/>
      <c r="W1" s="1040"/>
      <c r="X1" s="1040"/>
      <c r="Y1" s="1040"/>
      <c r="Z1" s="1040"/>
      <c r="AA1" s="1040"/>
      <c r="AB1" s="1040"/>
      <c r="AC1" s="1040"/>
      <c r="AD1" s="1040"/>
      <c r="AE1" s="1040"/>
      <c r="AF1" s="1040"/>
      <c r="AG1" s="1040"/>
      <c r="AH1" s="1040"/>
      <c r="AI1" s="1040"/>
      <c r="AJ1" s="1040"/>
      <c r="AK1" s="1040"/>
      <c r="AL1" s="1040"/>
      <c r="AM1" s="1040"/>
      <c r="AN1" s="1040"/>
      <c r="AO1" s="1040"/>
      <c r="AP1" s="1040"/>
      <c r="AQ1" s="1040"/>
      <c r="AR1" s="1040"/>
      <c r="AS1" s="1040"/>
      <c r="AT1" s="1040"/>
      <c r="AU1" s="1040"/>
      <c r="AV1" s="1040"/>
      <c r="AW1" s="1040"/>
      <c r="AX1" s="1040"/>
      <c r="AY1" s="1040"/>
      <c r="AZ1" s="1040"/>
      <c r="BA1" s="154"/>
    </row>
    <row r="2" spans="1:57" ht="28.5" hidden="1" customHeight="1" outlineLevel="1">
      <c r="A2" s="1041" t="s">
        <v>448</v>
      </c>
      <c r="B2" s="1042"/>
      <c r="C2" s="1042"/>
      <c r="D2" s="1042"/>
      <c r="E2" s="1043"/>
      <c r="F2" s="1044" t="s">
        <v>449</v>
      </c>
      <c r="G2" s="1045"/>
      <c r="H2" s="1045"/>
      <c r="I2" s="1045"/>
      <c r="J2" s="1045"/>
      <c r="K2" s="1046"/>
      <c r="L2" s="1047" t="s">
        <v>450</v>
      </c>
      <c r="M2" s="1048"/>
      <c r="N2" s="1047"/>
      <c r="O2" s="1049"/>
      <c r="P2" s="1084" t="s">
        <v>451</v>
      </c>
      <c r="Q2" s="1085"/>
      <c r="R2" s="1085"/>
      <c r="S2" s="1085"/>
      <c r="T2" s="1085"/>
      <c r="U2" s="1085"/>
      <c r="V2" s="1085"/>
      <c r="W2" s="1085"/>
      <c r="X2" s="1085"/>
      <c r="Y2" s="1085"/>
      <c r="Z2" s="1085"/>
      <c r="AA2" s="1085"/>
      <c r="AB2" s="1085"/>
      <c r="AC2" s="1085"/>
      <c r="AD2" s="1085"/>
      <c r="AE2" s="224"/>
      <c r="AF2" s="224"/>
      <c r="AG2" s="224"/>
      <c r="AH2" s="224"/>
      <c r="AI2" s="224"/>
      <c r="AJ2" s="224"/>
      <c r="AK2" s="224"/>
      <c r="AL2" s="224"/>
      <c r="AM2" s="224"/>
      <c r="AN2" s="224"/>
      <c r="AO2" s="224"/>
      <c r="AP2" s="224"/>
      <c r="AQ2" s="224"/>
      <c r="AR2" s="224"/>
      <c r="AS2" s="224"/>
      <c r="AT2" s="224"/>
      <c r="AU2" s="224"/>
      <c r="AV2" s="224"/>
      <c r="AW2" s="224"/>
      <c r="AX2" s="224"/>
      <c r="AY2" s="224"/>
      <c r="AZ2" s="249" t="s">
        <v>57</v>
      </c>
      <c r="BA2" s="104" t="s">
        <v>452</v>
      </c>
    </row>
    <row r="3" spans="1:57" ht="40.5" hidden="1" outlineLevel="1">
      <c r="A3" s="1050" t="s">
        <v>290</v>
      </c>
      <c r="B3" s="1050"/>
      <c r="C3" s="1050"/>
      <c r="D3" s="1050"/>
      <c r="E3" s="1050"/>
      <c r="F3" s="1050"/>
      <c r="G3" s="1050"/>
      <c r="H3" s="1050"/>
      <c r="I3" s="1050"/>
      <c r="J3" s="1050"/>
      <c r="K3" s="1050"/>
      <c r="L3" s="1050"/>
      <c r="M3" s="1051"/>
      <c r="N3" s="1050"/>
      <c r="O3" s="1050"/>
      <c r="P3" s="1084"/>
      <c r="Q3" s="1085"/>
      <c r="R3" s="1085"/>
      <c r="S3" s="1085"/>
      <c r="T3" s="1085"/>
      <c r="U3" s="1085"/>
      <c r="V3" s="1085"/>
      <c r="W3" s="1085"/>
      <c r="X3" s="1085"/>
      <c r="Y3" s="1085"/>
      <c r="Z3" s="1085"/>
      <c r="AA3" s="1085"/>
      <c r="AB3" s="1085"/>
      <c r="AC3" s="1085"/>
      <c r="AD3" s="1085"/>
      <c r="AE3" s="224"/>
      <c r="AF3" s="224"/>
      <c r="AG3" s="224"/>
      <c r="AH3" s="224"/>
      <c r="AI3" s="224"/>
      <c r="AJ3" s="224"/>
      <c r="AK3" s="224"/>
      <c r="AL3" s="224"/>
      <c r="AM3" s="224"/>
      <c r="AN3" s="224"/>
      <c r="AO3" s="224"/>
      <c r="AP3" s="224"/>
      <c r="AQ3" s="224"/>
      <c r="AR3" s="224"/>
      <c r="AS3" s="224"/>
      <c r="AT3" s="224"/>
      <c r="AU3" s="224"/>
      <c r="AV3" s="224"/>
      <c r="AW3" s="224"/>
      <c r="AX3" s="224"/>
      <c r="AY3" s="224"/>
      <c r="AZ3" s="249" t="s">
        <v>453</v>
      </c>
      <c r="BA3" s="249" t="s">
        <v>12</v>
      </c>
    </row>
    <row r="4" spans="1:57" ht="27" hidden="1" outlineLevel="1">
      <c r="A4" s="1049" t="s">
        <v>454</v>
      </c>
      <c r="B4" s="1049"/>
      <c r="C4" s="1049"/>
      <c r="D4" s="1049"/>
      <c r="E4" s="1049"/>
      <c r="F4" s="1049"/>
      <c r="G4" s="1049"/>
      <c r="H4" s="1049"/>
      <c r="I4" s="1049"/>
      <c r="J4" s="1049"/>
      <c r="K4" s="1049"/>
      <c r="L4" s="1047" t="s">
        <v>292</v>
      </c>
      <c r="M4" s="1048"/>
      <c r="N4" s="1047"/>
      <c r="O4" s="1049"/>
      <c r="P4" s="1084"/>
      <c r="Q4" s="1085"/>
      <c r="R4" s="1085"/>
      <c r="S4" s="1085"/>
      <c r="T4" s="1085"/>
      <c r="U4" s="1085"/>
      <c r="V4" s="1085"/>
      <c r="W4" s="1085"/>
      <c r="X4" s="1085"/>
      <c r="Y4" s="1085"/>
      <c r="Z4" s="1085"/>
      <c r="AA4" s="1085"/>
      <c r="AB4" s="1085"/>
      <c r="AC4" s="1085"/>
      <c r="AD4" s="1085"/>
      <c r="AE4" s="224"/>
      <c r="AF4" s="224"/>
      <c r="AG4" s="224"/>
      <c r="AH4" s="224"/>
      <c r="AI4" s="224"/>
      <c r="AJ4" s="224"/>
      <c r="AK4" s="224"/>
      <c r="AL4" s="224"/>
      <c r="AM4" s="224"/>
      <c r="AN4" s="224"/>
      <c r="AO4" s="224"/>
      <c r="AP4" s="224"/>
      <c r="AQ4" s="224"/>
      <c r="AR4" s="224"/>
      <c r="AS4" s="224"/>
      <c r="AT4" s="224"/>
      <c r="AU4" s="224"/>
      <c r="AV4" s="224"/>
      <c r="AW4" s="224"/>
      <c r="AX4" s="224"/>
      <c r="AY4" s="224"/>
      <c r="AZ4" s="249" t="s">
        <v>293</v>
      </c>
      <c r="BA4" s="249" t="s">
        <v>455</v>
      </c>
    </row>
    <row r="5" spans="1:57" ht="25.5" hidden="1" outlineLevel="1">
      <c r="A5" s="1047" t="s">
        <v>294</v>
      </c>
      <c r="B5" s="1047"/>
      <c r="C5" s="1047"/>
      <c r="D5" s="1047"/>
      <c r="E5" s="1047"/>
      <c r="F5" s="1047"/>
      <c r="G5" s="1047"/>
      <c r="H5" s="1047"/>
      <c r="I5" s="1047"/>
      <c r="J5" s="1047"/>
      <c r="K5" s="1047"/>
      <c r="L5" s="1047"/>
      <c r="M5" s="1048"/>
      <c r="N5" s="1047"/>
      <c r="O5" s="1047"/>
      <c r="P5" s="1084"/>
      <c r="Q5" s="1085"/>
      <c r="R5" s="1085"/>
      <c r="S5" s="1085"/>
      <c r="T5" s="1085"/>
      <c r="U5" s="1085"/>
      <c r="V5" s="1085"/>
      <c r="W5" s="1085"/>
      <c r="X5" s="1085"/>
      <c r="Y5" s="1085"/>
      <c r="Z5" s="1085"/>
      <c r="AA5" s="1085"/>
      <c r="AB5" s="1085"/>
      <c r="AC5" s="1085"/>
      <c r="AD5" s="1085"/>
      <c r="AE5" s="224"/>
      <c r="AF5" s="224"/>
      <c r="AG5" s="224"/>
      <c r="AH5" s="224"/>
      <c r="AI5" s="224"/>
      <c r="AJ5" s="224"/>
      <c r="AK5" s="224"/>
      <c r="AL5" s="224"/>
      <c r="AM5" s="224"/>
      <c r="AN5" s="224"/>
      <c r="AO5" s="224"/>
      <c r="AP5" s="224"/>
      <c r="AQ5" s="224"/>
      <c r="AR5" s="224"/>
      <c r="AS5" s="224"/>
      <c r="AT5" s="224"/>
      <c r="AU5" s="224"/>
      <c r="AV5" s="224"/>
      <c r="AW5" s="224"/>
      <c r="AX5" s="224"/>
      <c r="AY5" s="224"/>
      <c r="AZ5" s="249" t="s">
        <v>46</v>
      </c>
      <c r="BA5" s="249" t="s">
        <v>456</v>
      </c>
    </row>
    <row r="6" spans="1:57" ht="14.25" hidden="1" customHeight="1" outlineLevel="1">
      <c r="A6" s="1076" t="s">
        <v>296</v>
      </c>
      <c r="B6" s="1077"/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8"/>
      <c r="N6" s="1077"/>
      <c r="O6" s="1079"/>
      <c r="P6" s="1084"/>
      <c r="Q6" s="1085"/>
      <c r="R6" s="1085"/>
      <c r="S6" s="1085"/>
      <c r="T6" s="1085"/>
      <c r="U6" s="1085"/>
      <c r="V6" s="1085"/>
      <c r="W6" s="1085"/>
      <c r="X6" s="1085"/>
      <c r="Y6" s="1085"/>
      <c r="Z6" s="1085"/>
      <c r="AA6" s="1085"/>
      <c r="AB6" s="1085"/>
      <c r="AC6" s="1085"/>
      <c r="AD6" s="1085"/>
      <c r="AE6" s="224"/>
      <c r="AF6" s="224"/>
      <c r="AG6" s="224"/>
      <c r="AH6" s="224"/>
      <c r="AI6" s="224"/>
      <c r="AJ6" s="224"/>
      <c r="AK6" s="224"/>
      <c r="AL6" s="224"/>
      <c r="AM6" s="224"/>
      <c r="AN6" s="224"/>
      <c r="AO6" s="224"/>
      <c r="AP6" s="224"/>
      <c r="AQ6" s="224"/>
      <c r="AR6" s="224"/>
      <c r="AS6" s="224"/>
      <c r="AT6" s="224"/>
      <c r="AU6" s="224"/>
      <c r="AV6" s="224"/>
      <c r="AW6" s="224"/>
      <c r="AX6" s="224"/>
      <c r="AY6" s="224"/>
      <c r="AZ6" s="249" t="s">
        <v>457</v>
      </c>
      <c r="BA6" s="249">
        <v>37.423999999999999</v>
      </c>
    </row>
    <row r="7" spans="1:57" ht="14.25" hidden="1" customHeight="1" outlineLevel="1">
      <c r="A7" s="1080"/>
      <c r="B7" s="1081"/>
      <c r="C7" s="1081"/>
      <c r="D7" s="1081"/>
      <c r="E7" s="1081"/>
      <c r="F7" s="1081"/>
      <c r="G7" s="1081"/>
      <c r="H7" s="1081"/>
      <c r="I7" s="1081"/>
      <c r="J7" s="1081"/>
      <c r="K7" s="1081"/>
      <c r="L7" s="1081"/>
      <c r="M7" s="1082"/>
      <c r="N7" s="1081"/>
      <c r="O7" s="1083"/>
      <c r="P7" s="1086"/>
      <c r="Q7" s="1087"/>
      <c r="R7" s="1087"/>
      <c r="S7" s="1087"/>
      <c r="T7" s="1087"/>
      <c r="U7" s="1087"/>
      <c r="V7" s="1087"/>
      <c r="W7" s="1087"/>
      <c r="X7" s="1087"/>
      <c r="Y7" s="1087"/>
      <c r="Z7" s="1087"/>
      <c r="AA7" s="1087"/>
      <c r="AB7" s="1087"/>
      <c r="AC7" s="1087"/>
      <c r="AD7" s="1087"/>
      <c r="AE7" s="165"/>
      <c r="AF7" s="165"/>
      <c r="AG7" s="165"/>
      <c r="AH7" s="165"/>
      <c r="AI7" s="165"/>
      <c r="AJ7" s="165"/>
      <c r="AK7" s="165"/>
      <c r="AL7" s="165"/>
      <c r="AM7" s="165"/>
      <c r="AN7" s="165"/>
      <c r="AO7" s="165"/>
      <c r="AP7" s="165"/>
      <c r="AQ7" s="165"/>
      <c r="AR7" s="165"/>
      <c r="AS7" s="165"/>
      <c r="AT7" s="165"/>
      <c r="AU7" s="165"/>
      <c r="AV7" s="165"/>
      <c r="AW7" s="165"/>
      <c r="AX7" s="165"/>
      <c r="AY7" s="165"/>
      <c r="AZ7" s="249" t="s">
        <v>458</v>
      </c>
      <c r="BA7" s="249"/>
    </row>
    <row r="8" spans="1:57" ht="18" customHeight="1" collapsed="1">
      <c r="A8" s="1057" t="s">
        <v>6</v>
      </c>
      <c r="B8" s="1052" t="s">
        <v>459</v>
      </c>
      <c r="C8" s="1053"/>
      <c r="D8" s="1053"/>
      <c r="E8" s="1053"/>
      <c r="F8" s="1053"/>
      <c r="G8" s="1053"/>
      <c r="H8" s="1053"/>
      <c r="I8" s="1053"/>
      <c r="J8" s="1053"/>
      <c r="K8" s="1054"/>
      <c r="L8" s="1059" t="s">
        <v>460</v>
      </c>
      <c r="M8" s="1061" t="s">
        <v>300</v>
      </c>
      <c r="N8" s="1061" t="s">
        <v>57</v>
      </c>
      <c r="O8" s="1059" t="s">
        <v>453</v>
      </c>
      <c r="P8" s="1059" t="s">
        <v>301</v>
      </c>
      <c r="Q8" s="1059" t="s">
        <v>302</v>
      </c>
      <c r="R8" s="1059" t="s">
        <v>303</v>
      </c>
      <c r="S8" s="1059" t="s">
        <v>40</v>
      </c>
      <c r="T8" s="1061" t="s">
        <v>304</v>
      </c>
      <c r="U8" s="1061" t="s">
        <v>305</v>
      </c>
      <c r="V8" s="1061" t="s">
        <v>306</v>
      </c>
      <c r="W8" s="1061" t="s">
        <v>307</v>
      </c>
      <c r="X8" s="1063" t="s">
        <v>461</v>
      </c>
      <c r="Y8" s="1063" t="s">
        <v>309</v>
      </c>
      <c r="Z8" s="1063" t="s">
        <v>310</v>
      </c>
      <c r="AA8" s="1063" t="s">
        <v>312</v>
      </c>
      <c r="AB8" s="1059" t="s">
        <v>313</v>
      </c>
      <c r="AC8" s="1059" t="s">
        <v>462</v>
      </c>
      <c r="AD8" s="1059" t="s">
        <v>319</v>
      </c>
      <c r="AE8" s="1065" t="s">
        <v>320</v>
      </c>
      <c r="AF8" s="1067" t="s">
        <v>321</v>
      </c>
      <c r="AG8" s="1055" t="s">
        <v>322</v>
      </c>
      <c r="AH8" s="1055"/>
      <c r="AI8" s="1056"/>
      <c r="AJ8" s="1068" t="s">
        <v>463</v>
      </c>
      <c r="AK8" s="1070" t="s">
        <v>324</v>
      </c>
      <c r="AL8" s="1065" t="s">
        <v>464</v>
      </c>
      <c r="AM8" s="1068" t="s">
        <v>465</v>
      </c>
      <c r="AN8" s="1092" t="s">
        <v>327</v>
      </c>
      <c r="AO8" s="1092" t="s">
        <v>466</v>
      </c>
      <c r="AP8" s="1093" t="s">
        <v>467</v>
      </c>
      <c r="AQ8" s="1090" t="s">
        <v>329</v>
      </c>
      <c r="AR8" s="1088" t="s">
        <v>330</v>
      </c>
      <c r="AS8" s="1088" t="s">
        <v>331</v>
      </c>
      <c r="AT8" s="1090" t="s">
        <v>332</v>
      </c>
      <c r="AU8" s="1090" t="s">
        <v>333</v>
      </c>
      <c r="AV8" s="1090" t="s">
        <v>468</v>
      </c>
      <c r="AW8" s="1088" t="s">
        <v>335</v>
      </c>
      <c r="AX8" s="1072" t="s">
        <v>336</v>
      </c>
      <c r="AY8" s="1074" t="s">
        <v>469</v>
      </c>
      <c r="AZ8" s="1059" t="s">
        <v>11</v>
      </c>
      <c r="BA8" s="1059" t="s">
        <v>338</v>
      </c>
    </row>
    <row r="9" spans="1:57" s="146" customFormat="1" ht="18" customHeight="1">
      <c r="A9" s="1058"/>
      <c r="B9" s="152">
        <v>0</v>
      </c>
      <c r="C9" s="152">
        <v>1</v>
      </c>
      <c r="D9" s="152">
        <v>2</v>
      </c>
      <c r="E9" s="152">
        <v>3</v>
      </c>
      <c r="F9" s="152">
        <v>4</v>
      </c>
      <c r="G9" s="152">
        <v>5</v>
      </c>
      <c r="H9" s="152">
        <v>6</v>
      </c>
      <c r="I9" s="152">
        <v>7</v>
      </c>
      <c r="J9" s="152">
        <v>8</v>
      </c>
      <c r="K9" s="157">
        <v>9</v>
      </c>
      <c r="L9" s="1060"/>
      <c r="M9" s="1062"/>
      <c r="N9" s="1062"/>
      <c r="O9" s="1060"/>
      <c r="P9" s="1060"/>
      <c r="Q9" s="1060"/>
      <c r="R9" s="1060"/>
      <c r="S9" s="1060"/>
      <c r="T9" s="1062"/>
      <c r="U9" s="1062"/>
      <c r="V9" s="1062"/>
      <c r="W9" s="1062"/>
      <c r="X9" s="1064"/>
      <c r="Y9" s="1064"/>
      <c r="Z9" s="1064"/>
      <c r="AA9" s="1064"/>
      <c r="AB9" s="1060"/>
      <c r="AC9" s="1060"/>
      <c r="AD9" s="1060"/>
      <c r="AE9" s="1066"/>
      <c r="AF9" s="1067"/>
      <c r="AG9" s="237" t="s">
        <v>339</v>
      </c>
      <c r="AH9" s="238" t="s">
        <v>340</v>
      </c>
      <c r="AI9" s="238" t="s">
        <v>341</v>
      </c>
      <c r="AJ9" s="1069"/>
      <c r="AK9" s="1071"/>
      <c r="AL9" s="1066"/>
      <c r="AM9" s="1069"/>
      <c r="AN9" s="1092"/>
      <c r="AO9" s="1092"/>
      <c r="AP9" s="1094"/>
      <c r="AQ9" s="1091"/>
      <c r="AR9" s="1089"/>
      <c r="AS9" s="1089"/>
      <c r="AT9" s="1091"/>
      <c r="AU9" s="1091"/>
      <c r="AV9" s="1091"/>
      <c r="AW9" s="1089"/>
      <c r="AX9" s="1073"/>
      <c r="AY9" s="1075"/>
      <c r="AZ9" s="1060"/>
      <c r="BA9" s="1060"/>
    </row>
    <row r="10" spans="1:57" s="87" customFormat="1" ht="27.75" customHeight="1">
      <c r="A10" s="152">
        <f>ROW()-9</f>
        <v>1</v>
      </c>
      <c r="B10" s="157"/>
      <c r="C10" s="216">
        <v>1</v>
      </c>
      <c r="D10" s="216"/>
      <c r="E10" s="216"/>
      <c r="F10" s="790"/>
      <c r="G10" s="790"/>
      <c r="H10" s="790"/>
      <c r="I10" s="790"/>
      <c r="J10" s="790"/>
      <c r="K10" s="155"/>
      <c r="L10" s="790"/>
      <c r="M10" s="157" t="s">
        <v>72</v>
      </c>
      <c r="N10" s="155" t="s">
        <v>72</v>
      </c>
      <c r="O10" s="157" t="s">
        <v>73</v>
      </c>
      <c r="P10" s="157" t="s">
        <v>470</v>
      </c>
      <c r="Q10" s="167" t="s">
        <v>363</v>
      </c>
      <c r="R10" s="152" t="s">
        <v>471</v>
      </c>
      <c r="S10" s="166"/>
      <c r="T10" s="167" t="s">
        <v>342</v>
      </c>
      <c r="U10" s="216" t="s">
        <v>348</v>
      </c>
      <c r="V10" s="167" t="s">
        <v>342</v>
      </c>
      <c r="W10" s="166" t="s">
        <v>344</v>
      </c>
      <c r="X10" s="166" t="s">
        <v>345</v>
      </c>
      <c r="Y10" s="157" t="s">
        <v>470</v>
      </c>
      <c r="Z10" s="162" t="s">
        <v>347</v>
      </c>
      <c r="AA10" s="152" t="s">
        <v>348</v>
      </c>
      <c r="AB10" s="152" t="s">
        <v>472</v>
      </c>
      <c r="AC10" s="112">
        <v>1.3988</v>
      </c>
      <c r="AD10" s="152" t="s">
        <v>348</v>
      </c>
      <c r="AE10" s="796" t="s">
        <v>470</v>
      </c>
      <c r="AF10" s="796"/>
      <c r="AG10" s="796"/>
      <c r="AH10" s="796"/>
      <c r="AI10" s="796"/>
      <c r="AJ10" s="796"/>
      <c r="AK10" s="796"/>
      <c r="AL10" s="796"/>
      <c r="AM10" s="796"/>
      <c r="AN10" s="241" t="s">
        <v>377</v>
      </c>
      <c r="AO10" s="241" t="s">
        <v>378</v>
      </c>
      <c r="AP10" s="120"/>
      <c r="AQ10" s="120"/>
      <c r="AR10" s="120"/>
      <c r="AS10" s="120"/>
      <c r="AT10" s="120"/>
      <c r="AU10" s="120"/>
      <c r="AV10" s="120"/>
      <c r="AW10" s="120"/>
      <c r="AX10" s="120"/>
      <c r="AY10" s="120"/>
      <c r="AZ10" s="167"/>
      <c r="BA10" s="177">
        <v>1</v>
      </c>
      <c r="BB10" s="146"/>
      <c r="BC10" s="146"/>
      <c r="BD10" s="252"/>
      <c r="BE10" s="252"/>
    </row>
    <row r="11" spans="1:57" s="87" customFormat="1" ht="27.75" customHeight="1">
      <c r="A11" s="152">
        <f>ROW()-9</f>
        <v>2</v>
      </c>
      <c r="B11" s="157"/>
      <c r="C11" s="216"/>
      <c r="D11" s="216">
        <v>2</v>
      </c>
      <c r="E11" s="216"/>
      <c r="F11" s="790"/>
      <c r="G11" s="790"/>
      <c r="H11" s="790"/>
      <c r="I11" s="790"/>
      <c r="J11" s="790"/>
      <c r="K11" s="155"/>
      <c r="L11" s="790"/>
      <c r="M11" s="216"/>
      <c r="N11" s="216" t="s">
        <v>473</v>
      </c>
      <c r="O11" s="163" t="s">
        <v>474</v>
      </c>
      <c r="P11" s="157" t="s">
        <v>470</v>
      </c>
      <c r="Q11" s="167" t="s">
        <v>363</v>
      </c>
      <c r="R11" s="152" t="s">
        <v>471</v>
      </c>
      <c r="S11" s="166"/>
      <c r="T11" s="167" t="s">
        <v>342</v>
      </c>
      <c r="U11" s="216" t="s">
        <v>348</v>
      </c>
      <c r="V11" s="167" t="s">
        <v>342</v>
      </c>
      <c r="W11" s="166" t="s">
        <v>344</v>
      </c>
      <c r="X11" s="166" t="s">
        <v>345</v>
      </c>
      <c r="Y11" s="157" t="s">
        <v>470</v>
      </c>
      <c r="Z11" s="163" t="s">
        <v>475</v>
      </c>
      <c r="AA11" s="152" t="s">
        <v>348</v>
      </c>
      <c r="AB11" s="152" t="s">
        <v>472</v>
      </c>
      <c r="AC11" s="112">
        <v>1.3499000000000001</v>
      </c>
      <c r="AD11" s="152" t="s">
        <v>348</v>
      </c>
      <c r="AE11" s="232"/>
      <c r="AF11" s="232"/>
      <c r="AG11" s="242"/>
      <c r="AH11" s="242"/>
      <c r="AI11" s="242"/>
      <c r="AJ11" s="131">
        <v>1.4579</v>
      </c>
      <c r="AK11" s="129">
        <f>AC11/AJ11</f>
        <v>0.92592084505110095</v>
      </c>
      <c r="AL11" s="796"/>
      <c r="AM11" s="796"/>
      <c r="AN11" s="241" t="s">
        <v>377</v>
      </c>
      <c r="AO11" s="241"/>
      <c r="AP11" s="120"/>
      <c r="AQ11" s="120"/>
      <c r="AR11" s="120"/>
      <c r="AS11" s="120"/>
      <c r="AT11" s="120"/>
      <c r="AU11" s="120"/>
      <c r="AV11" s="120"/>
      <c r="AW11" s="120"/>
      <c r="AX11" s="120"/>
      <c r="AY11" s="120"/>
      <c r="AZ11" s="167"/>
      <c r="BA11" s="177">
        <v>1</v>
      </c>
      <c r="BB11" s="146"/>
      <c r="BC11" s="146"/>
      <c r="BD11" s="252"/>
      <c r="BE11" s="252"/>
    </row>
    <row r="12" spans="1:57" s="256" customFormat="1" ht="27.75" customHeight="1">
      <c r="A12" s="215">
        <f>ROW()-9</f>
        <v>3</v>
      </c>
      <c r="B12" s="226"/>
      <c r="C12" s="222"/>
      <c r="D12" s="222">
        <v>2</v>
      </c>
      <c r="E12" s="222"/>
      <c r="F12" s="791"/>
      <c r="G12" s="791"/>
      <c r="H12" s="791"/>
      <c r="I12" s="791"/>
      <c r="J12" s="791"/>
      <c r="K12" s="219"/>
      <c r="L12" s="792"/>
      <c r="M12" s="220" t="s">
        <v>476</v>
      </c>
      <c r="N12" s="793" t="s">
        <v>476</v>
      </c>
      <c r="O12" s="220" t="s">
        <v>477</v>
      </c>
      <c r="P12" s="219" t="s">
        <v>478</v>
      </c>
      <c r="Q12" s="226" t="s">
        <v>353</v>
      </c>
      <c r="R12" s="215" t="s">
        <v>471</v>
      </c>
      <c r="S12" s="229"/>
      <c r="T12" s="228"/>
      <c r="U12" s="222"/>
      <c r="V12" s="228"/>
      <c r="W12" s="229"/>
      <c r="X12" s="229"/>
      <c r="Y12" s="226" t="s">
        <v>478</v>
      </c>
      <c r="Z12" s="215" t="s">
        <v>479</v>
      </c>
      <c r="AA12" s="215"/>
      <c r="AB12" s="215"/>
      <c r="AC12" s="233"/>
      <c r="AD12" s="215"/>
      <c r="AE12" s="219"/>
      <c r="AF12" s="215"/>
      <c r="AG12" s="244"/>
      <c r="AH12" s="244"/>
      <c r="AI12" s="244"/>
      <c r="AJ12" s="219"/>
      <c r="AK12" s="246"/>
      <c r="AL12" s="215"/>
      <c r="AM12" s="215"/>
      <c r="AN12" s="247" t="s">
        <v>480</v>
      </c>
      <c r="AO12" s="226" t="s">
        <v>481</v>
      </c>
      <c r="AP12" s="215"/>
      <c r="AQ12" s="215"/>
      <c r="AR12" s="215"/>
      <c r="AS12" s="215"/>
      <c r="AT12" s="215"/>
      <c r="AU12" s="215"/>
      <c r="AV12" s="215"/>
      <c r="AW12" s="215"/>
      <c r="AX12" s="215"/>
      <c r="AY12" s="215"/>
      <c r="AZ12" s="228"/>
      <c r="BA12" s="220">
        <v>3</v>
      </c>
      <c r="BD12" s="257"/>
      <c r="BE12" s="257"/>
    </row>
    <row r="13" spans="1:57" s="256" customFormat="1" ht="27.75" customHeight="1">
      <c r="A13" s="215">
        <f>ROW()-9</f>
        <v>4</v>
      </c>
      <c r="B13" s="226"/>
      <c r="C13" s="222"/>
      <c r="D13" s="222">
        <v>2</v>
      </c>
      <c r="E13" s="222"/>
      <c r="F13" s="791"/>
      <c r="G13" s="791"/>
      <c r="H13" s="791"/>
      <c r="I13" s="791"/>
      <c r="J13" s="791"/>
      <c r="K13" s="219"/>
      <c r="L13" s="792"/>
      <c r="M13" s="220" t="s">
        <v>482</v>
      </c>
      <c r="N13" s="794" t="s">
        <v>482</v>
      </c>
      <c r="O13" s="220" t="s">
        <v>483</v>
      </c>
      <c r="P13" s="219" t="s">
        <v>478</v>
      </c>
      <c r="Q13" s="226" t="s">
        <v>353</v>
      </c>
      <c r="R13" s="215" t="s">
        <v>471</v>
      </c>
      <c r="S13" s="229"/>
      <c r="T13" s="228"/>
      <c r="U13" s="222"/>
      <c r="V13" s="228"/>
      <c r="W13" s="229"/>
      <c r="X13" s="229"/>
      <c r="Y13" s="226" t="s">
        <v>478</v>
      </c>
      <c r="Z13" s="215" t="s">
        <v>479</v>
      </c>
      <c r="AA13" s="215"/>
      <c r="AB13" s="215"/>
      <c r="AC13" s="233"/>
      <c r="AD13" s="215"/>
      <c r="AE13" s="219"/>
      <c r="AF13" s="215"/>
      <c r="AG13" s="244"/>
      <c r="AH13" s="244"/>
      <c r="AI13" s="244"/>
      <c r="AJ13" s="219"/>
      <c r="AK13" s="246"/>
      <c r="AL13" s="215"/>
      <c r="AM13" s="215"/>
      <c r="AN13" s="247" t="s">
        <v>480</v>
      </c>
      <c r="AO13" s="226" t="s">
        <v>481</v>
      </c>
      <c r="AP13" s="215"/>
      <c r="AQ13" s="215"/>
      <c r="AR13" s="215"/>
      <c r="AS13" s="215"/>
      <c r="AT13" s="215"/>
      <c r="AU13" s="215"/>
      <c r="AV13" s="215"/>
      <c r="AW13" s="215"/>
      <c r="AX13" s="215"/>
      <c r="AY13" s="215"/>
      <c r="AZ13" s="228"/>
      <c r="BA13" s="220">
        <v>2</v>
      </c>
      <c r="BD13" s="257"/>
      <c r="BE13" s="257"/>
    </row>
    <row r="14" spans="1:57" s="256" customFormat="1" ht="27.75" customHeight="1">
      <c r="A14" s="215">
        <f>ROW()-9</f>
        <v>5</v>
      </c>
      <c r="B14" s="226"/>
      <c r="C14" s="222"/>
      <c r="D14" s="222">
        <v>2</v>
      </c>
      <c r="E14" s="222"/>
      <c r="F14" s="791"/>
      <c r="G14" s="791"/>
      <c r="H14" s="791"/>
      <c r="I14" s="791"/>
      <c r="J14" s="791"/>
      <c r="K14" s="219"/>
      <c r="L14" s="792"/>
      <c r="M14" s="795" t="s">
        <v>484</v>
      </c>
      <c r="N14" s="220" t="s">
        <v>484</v>
      </c>
      <c r="O14" s="220" t="s">
        <v>485</v>
      </c>
      <c r="P14" s="219" t="s">
        <v>478</v>
      </c>
      <c r="Q14" s="226" t="s">
        <v>353</v>
      </c>
      <c r="R14" s="215" t="s">
        <v>471</v>
      </c>
      <c r="S14" s="229"/>
      <c r="T14" s="228"/>
      <c r="U14" s="222"/>
      <c r="V14" s="228"/>
      <c r="W14" s="229"/>
      <c r="X14" s="229"/>
      <c r="Y14" s="226" t="s">
        <v>478</v>
      </c>
      <c r="Z14" s="215" t="s">
        <v>479</v>
      </c>
      <c r="AA14" s="215"/>
      <c r="AB14" s="215"/>
      <c r="AC14" s="233"/>
      <c r="AD14" s="215"/>
      <c r="AE14" s="219"/>
      <c r="AF14" s="215"/>
      <c r="AG14" s="244"/>
      <c r="AH14" s="244"/>
      <c r="AI14" s="244"/>
      <c r="AJ14" s="219"/>
      <c r="AK14" s="246"/>
      <c r="AL14" s="215"/>
      <c r="AM14" s="215"/>
      <c r="AN14" s="247" t="s">
        <v>480</v>
      </c>
      <c r="AO14" s="226" t="s">
        <v>486</v>
      </c>
      <c r="AP14" s="215"/>
      <c r="AQ14" s="215"/>
      <c r="AR14" s="215"/>
      <c r="AS14" s="215"/>
      <c r="AT14" s="215"/>
      <c r="AU14" s="215"/>
      <c r="AV14" s="215"/>
      <c r="AW14" s="215"/>
      <c r="AX14" s="215"/>
      <c r="AY14" s="215"/>
      <c r="AZ14" s="228"/>
      <c r="BA14" s="220">
        <v>1</v>
      </c>
      <c r="BD14" s="257"/>
      <c r="BE14" s="257"/>
    </row>
    <row r="15" spans="1:57">
      <c r="T15" s="84"/>
      <c r="U15" s="84"/>
      <c r="V15" s="84"/>
      <c r="W15" s="84"/>
      <c r="X15" s="84"/>
      <c r="Y15" s="84"/>
      <c r="Z15" s="84"/>
      <c r="AA15" s="84"/>
    </row>
    <row r="16" spans="1:57">
      <c r="T16" s="84"/>
      <c r="U16" s="84"/>
      <c r="V16" s="84"/>
      <c r="W16" s="84"/>
      <c r="X16" s="84"/>
      <c r="Y16" s="84"/>
      <c r="Z16" s="84"/>
      <c r="AA16" s="84"/>
    </row>
    <row r="17" spans="20:27">
      <c r="T17" s="84"/>
      <c r="U17" s="84"/>
      <c r="V17" s="84"/>
      <c r="W17" s="84"/>
      <c r="X17" s="84"/>
      <c r="Y17" s="84"/>
      <c r="Z17" s="84"/>
      <c r="AA17" s="84"/>
    </row>
    <row r="18" spans="20:27">
      <c r="T18" s="84"/>
      <c r="U18" s="84"/>
      <c r="V18" s="84"/>
      <c r="W18" s="84"/>
      <c r="X18" s="84"/>
      <c r="Y18" s="84"/>
      <c r="Z18" s="84"/>
      <c r="AA18" s="84"/>
    </row>
    <row r="19" spans="20:27">
      <c r="T19" s="84"/>
      <c r="U19" s="84"/>
      <c r="V19" s="84"/>
      <c r="W19" s="84"/>
      <c r="X19" s="84"/>
      <c r="Y19" s="84"/>
      <c r="Z19" s="84"/>
      <c r="AA19" s="84"/>
    </row>
    <row r="20" spans="20:27">
      <c r="T20" s="84"/>
      <c r="U20" s="84"/>
      <c r="V20" s="84"/>
      <c r="W20" s="84"/>
      <c r="X20" s="84"/>
      <c r="Y20" s="84"/>
      <c r="Z20" s="84"/>
      <c r="AA20" s="84"/>
    </row>
    <row r="21" spans="20:27">
      <c r="T21" s="84"/>
      <c r="U21" s="84"/>
      <c r="V21" s="84"/>
      <c r="W21" s="84"/>
      <c r="X21" s="84"/>
      <c r="Y21" s="84"/>
      <c r="Z21" s="84"/>
      <c r="AA21" s="84"/>
    </row>
    <row r="22" spans="20:27">
      <c r="T22" s="84"/>
      <c r="U22" s="84"/>
      <c r="V22" s="84"/>
      <c r="W22" s="84"/>
      <c r="X22" s="84"/>
      <c r="Y22" s="84"/>
      <c r="Z22" s="84"/>
      <c r="AA22" s="84"/>
    </row>
    <row r="23" spans="20:27">
      <c r="T23" s="84"/>
      <c r="U23" s="84"/>
      <c r="V23" s="84"/>
      <c r="W23" s="84"/>
      <c r="X23" s="84"/>
      <c r="Y23" s="84"/>
      <c r="Z23" s="84"/>
      <c r="AA23" s="84"/>
    </row>
    <row r="24" spans="20:27">
      <c r="T24" s="84"/>
      <c r="U24" s="84"/>
      <c r="V24" s="84"/>
      <c r="W24" s="84"/>
      <c r="X24" s="84"/>
      <c r="Y24" s="84"/>
      <c r="Z24" s="84"/>
      <c r="AA24" s="84"/>
    </row>
    <row r="25" spans="20:27">
      <c r="T25" s="84"/>
      <c r="U25" s="84"/>
      <c r="V25" s="84"/>
      <c r="W25" s="84"/>
      <c r="X25" s="84"/>
      <c r="Y25" s="84"/>
      <c r="Z25" s="84"/>
      <c r="AA25" s="84"/>
    </row>
    <row r="26" spans="20:27">
      <c r="T26" s="84"/>
      <c r="U26" s="84"/>
      <c r="V26" s="84"/>
      <c r="W26" s="84"/>
      <c r="X26" s="84"/>
      <c r="Y26" s="84"/>
      <c r="Z26" s="84"/>
      <c r="AA26" s="84"/>
    </row>
    <row r="27" spans="20:27">
      <c r="T27" s="84"/>
      <c r="U27" s="84"/>
      <c r="V27" s="84"/>
      <c r="W27" s="84"/>
      <c r="X27" s="84"/>
      <c r="Y27" s="84"/>
      <c r="Z27" s="84"/>
      <c r="AA27" s="84"/>
    </row>
    <row r="28" spans="20:27">
      <c r="T28" s="84"/>
      <c r="U28" s="84"/>
      <c r="V28" s="84"/>
      <c r="W28" s="84"/>
      <c r="X28" s="84"/>
      <c r="Y28" s="84"/>
      <c r="Z28" s="84"/>
      <c r="AA28" s="84"/>
    </row>
    <row r="29" spans="20:27">
      <c r="T29" s="84"/>
      <c r="U29" s="84"/>
      <c r="V29" s="84"/>
      <c r="W29" s="84"/>
      <c r="X29" s="84"/>
      <c r="Y29" s="84"/>
      <c r="Z29" s="84"/>
      <c r="AA29" s="84"/>
    </row>
    <row r="30" spans="20:27">
      <c r="T30" s="84"/>
      <c r="U30" s="84"/>
      <c r="V30" s="84"/>
      <c r="W30" s="84"/>
      <c r="X30" s="84"/>
      <c r="Y30" s="84"/>
      <c r="Z30" s="84"/>
      <c r="AA30" s="84"/>
    </row>
    <row r="31" spans="20:27">
      <c r="T31" s="84"/>
      <c r="U31" s="84"/>
      <c r="V31" s="84"/>
      <c r="W31" s="84"/>
      <c r="X31" s="84"/>
      <c r="Y31" s="84"/>
      <c r="Z31" s="84"/>
      <c r="AA31" s="84"/>
    </row>
    <row r="32" spans="20:27">
      <c r="T32" s="84"/>
      <c r="U32" s="84"/>
      <c r="V32" s="84"/>
      <c r="W32" s="84"/>
      <c r="X32" s="84"/>
      <c r="Y32" s="84"/>
      <c r="Z32" s="84"/>
      <c r="AA32" s="84"/>
    </row>
    <row r="33" spans="20:27">
      <c r="T33" s="84"/>
      <c r="U33" s="84"/>
      <c r="V33" s="84"/>
      <c r="W33" s="84"/>
      <c r="X33" s="84"/>
      <c r="Y33" s="84"/>
      <c r="Z33" s="84"/>
      <c r="AA33" s="84"/>
    </row>
    <row r="34" spans="20:27">
      <c r="T34" s="84"/>
      <c r="U34" s="84"/>
      <c r="V34" s="84"/>
      <c r="W34" s="84"/>
      <c r="X34" s="84"/>
      <c r="Y34" s="84"/>
      <c r="Z34" s="84"/>
      <c r="AA34" s="84"/>
    </row>
    <row r="35" spans="20:27">
      <c r="T35" s="84"/>
      <c r="U35" s="84"/>
      <c r="V35" s="84"/>
      <c r="W35" s="84"/>
      <c r="X35" s="84"/>
      <c r="Y35" s="84"/>
      <c r="Z35" s="84"/>
      <c r="AA35" s="84"/>
    </row>
    <row r="36" spans="20:27">
      <c r="T36" s="84"/>
      <c r="U36" s="84"/>
      <c r="V36" s="84"/>
      <c r="W36" s="84"/>
      <c r="X36" s="84"/>
      <c r="Y36" s="84"/>
      <c r="Z36" s="84"/>
      <c r="AA36" s="84"/>
    </row>
    <row r="37" spans="20:27">
      <c r="T37" s="84"/>
      <c r="U37" s="84"/>
      <c r="V37" s="84"/>
      <c r="W37" s="84"/>
      <c r="X37" s="84"/>
      <c r="Y37" s="84"/>
      <c r="Z37" s="84"/>
      <c r="AA37" s="84"/>
    </row>
    <row r="38" spans="20:27">
      <c r="T38" s="84"/>
      <c r="U38" s="84"/>
      <c r="V38" s="84"/>
      <c r="W38" s="84"/>
      <c r="X38" s="84"/>
      <c r="Y38" s="84"/>
      <c r="Z38" s="84"/>
      <c r="AA38" s="84"/>
    </row>
    <row r="39" spans="20:27">
      <c r="T39" s="84"/>
      <c r="U39" s="84"/>
      <c r="V39" s="84"/>
      <c r="W39" s="84"/>
      <c r="X39" s="84"/>
      <c r="Y39" s="84"/>
      <c r="Z39" s="84"/>
      <c r="AA39" s="84"/>
    </row>
    <row r="40" spans="20:27">
      <c r="T40" s="84"/>
      <c r="U40" s="84"/>
      <c r="V40" s="84"/>
      <c r="W40" s="84"/>
      <c r="X40" s="84"/>
      <c r="Y40" s="84"/>
      <c r="Z40" s="84"/>
      <c r="AA40" s="84"/>
    </row>
    <row r="41" spans="20:27">
      <c r="T41" s="84"/>
      <c r="U41" s="84"/>
      <c r="V41" s="84"/>
      <c r="W41" s="84"/>
      <c r="X41" s="84"/>
      <c r="Y41" s="84"/>
      <c r="Z41" s="84"/>
      <c r="AA41" s="84"/>
    </row>
    <row r="42" spans="20:27">
      <c r="T42" s="84"/>
      <c r="U42" s="84"/>
      <c r="V42" s="84"/>
      <c r="W42" s="84"/>
      <c r="X42" s="84"/>
      <c r="Y42" s="84"/>
      <c r="Z42" s="84"/>
      <c r="AA42" s="84"/>
    </row>
    <row r="43" spans="20:27">
      <c r="T43" s="84"/>
      <c r="U43" s="84"/>
      <c r="V43" s="84"/>
      <c r="W43" s="84"/>
      <c r="X43" s="84"/>
      <c r="Y43" s="84"/>
      <c r="Z43" s="84"/>
      <c r="AA43" s="84"/>
    </row>
    <row r="44" spans="20:27">
      <c r="T44" s="84"/>
      <c r="U44" s="84"/>
      <c r="V44" s="84"/>
      <c r="W44" s="84"/>
      <c r="X44" s="84"/>
      <c r="Y44" s="84"/>
      <c r="Z44" s="84"/>
      <c r="AA44" s="84"/>
    </row>
    <row r="45" spans="20:27">
      <c r="T45" s="84"/>
      <c r="U45" s="84"/>
      <c r="V45" s="84"/>
      <c r="W45" s="84"/>
      <c r="X45" s="84"/>
      <c r="Y45" s="84"/>
      <c r="Z45" s="84"/>
      <c r="AA45" s="84"/>
    </row>
    <row r="46" spans="20:27">
      <c r="T46" s="84"/>
      <c r="U46" s="84"/>
      <c r="V46" s="84"/>
      <c r="W46" s="84"/>
      <c r="X46" s="84"/>
      <c r="Y46" s="84"/>
      <c r="Z46" s="84"/>
      <c r="AA46" s="84"/>
    </row>
    <row r="47" spans="20:27">
      <c r="T47" s="84"/>
      <c r="U47" s="84"/>
      <c r="V47" s="84"/>
      <c r="W47" s="84"/>
      <c r="X47" s="84"/>
      <c r="Y47" s="84"/>
      <c r="Z47" s="84"/>
      <c r="AA47" s="84"/>
    </row>
    <row r="48" spans="20:27">
      <c r="T48" s="84"/>
      <c r="U48" s="84"/>
      <c r="V48" s="84"/>
      <c r="W48" s="84"/>
      <c r="X48" s="84"/>
      <c r="Y48" s="84"/>
      <c r="Z48" s="84"/>
      <c r="AA48" s="84"/>
    </row>
    <row r="49" spans="20:27">
      <c r="T49" s="84"/>
      <c r="U49" s="84"/>
      <c r="V49" s="84"/>
      <c r="W49" s="84"/>
      <c r="X49" s="84"/>
      <c r="Y49" s="84"/>
      <c r="Z49" s="84"/>
      <c r="AA49" s="84"/>
    </row>
    <row r="50" spans="20:27">
      <c r="T50" s="84"/>
      <c r="U50" s="84"/>
      <c r="V50" s="84"/>
      <c r="W50" s="84"/>
      <c r="X50" s="84"/>
      <c r="Y50" s="84"/>
      <c r="Z50" s="84"/>
      <c r="AA50" s="84"/>
    </row>
    <row r="51" spans="20:27">
      <c r="T51" s="84"/>
      <c r="U51" s="84"/>
      <c r="V51" s="84"/>
      <c r="W51" s="84"/>
      <c r="X51" s="84"/>
      <c r="Y51" s="84"/>
      <c r="Z51" s="84"/>
      <c r="AA51" s="84"/>
    </row>
    <row r="52" spans="20:27">
      <c r="T52" s="84"/>
      <c r="U52" s="84"/>
      <c r="V52" s="84"/>
      <c r="W52" s="84"/>
      <c r="X52" s="84"/>
      <c r="Y52" s="84"/>
      <c r="Z52" s="84"/>
      <c r="AA52" s="84"/>
    </row>
    <row r="53" spans="20:27">
      <c r="T53" s="84"/>
      <c r="U53" s="84"/>
      <c r="V53" s="84"/>
      <c r="W53" s="84"/>
      <c r="X53" s="84"/>
      <c r="Y53" s="84"/>
      <c r="Z53" s="84"/>
      <c r="AA53" s="84"/>
    </row>
    <row r="54" spans="20:27">
      <c r="T54" s="84"/>
      <c r="U54" s="84"/>
      <c r="V54" s="84"/>
      <c r="W54" s="84"/>
      <c r="X54" s="84"/>
      <c r="Y54" s="84"/>
      <c r="Z54" s="84"/>
      <c r="AA54" s="84"/>
    </row>
    <row r="55" spans="20:27">
      <c r="T55" s="84"/>
      <c r="U55" s="84"/>
      <c r="V55" s="84"/>
      <c r="W55" s="84"/>
      <c r="X55" s="84"/>
      <c r="Y55" s="84"/>
      <c r="Z55" s="84"/>
      <c r="AA55" s="84"/>
    </row>
    <row r="56" spans="20:27">
      <c r="T56" s="84"/>
      <c r="U56" s="84"/>
      <c r="V56" s="84"/>
      <c r="W56" s="84"/>
      <c r="X56" s="84"/>
      <c r="Y56" s="84"/>
      <c r="Z56" s="84"/>
      <c r="AA56" s="84"/>
    </row>
    <row r="57" spans="20:27">
      <c r="T57" s="84"/>
      <c r="U57" s="84"/>
      <c r="V57" s="84"/>
      <c r="W57" s="84"/>
      <c r="X57" s="84"/>
      <c r="Y57" s="84"/>
      <c r="Z57" s="84"/>
      <c r="AA57" s="84"/>
    </row>
    <row r="58" spans="20:27">
      <c r="T58" s="84"/>
      <c r="U58" s="84"/>
      <c r="V58" s="84"/>
      <c r="W58" s="84"/>
      <c r="X58" s="84"/>
      <c r="Y58" s="84"/>
      <c r="Z58" s="84"/>
      <c r="AA58" s="84"/>
    </row>
    <row r="59" spans="20:27">
      <c r="T59" s="84"/>
      <c r="U59" s="84"/>
      <c r="V59" s="84"/>
      <c r="W59" s="84"/>
      <c r="X59" s="84"/>
      <c r="Y59" s="84"/>
      <c r="Z59" s="84"/>
      <c r="AA59" s="84"/>
    </row>
    <row r="60" spans="20:27">
      <c r="T60" s="84"/>
      <c r="U60" s="84"/>
      <c r="V60" s="84"/>
      <c r="W60" s="84"/>
      <c r="X60" s="84"/>
      <c r="Y60" s="84"/>
      <c r="Z60" s="84"/>
      <c r="AA60" s="84"/>
    </row>
    <row r="61" spans="20:27">
      <c r="T61" s="84"/>
      <c r="U61" s="84"/>
      <c r="V61" s="84"/>
      <c r="W61" s="84"/>
      <c r="X61" s="84"/>
      <c r="Y61" s="84"/>
      <c r="Z61" s="84"/>
      <c r="AA61" s="84"/>
    </row>
    <row r="62" spans="20:27">
      <c r="T62" s="84"/>
      <c r="U62" s="84"/>
      <c r="V62" s="84"/>
      <c r="W62" s="84"/>
      <c r="X62" s="84"/>
      <c r="Y62" s="84"/>
      <c r="Z62" s="84"/>
      <c r="AA62" s="84"/>
    </row>
    <row r="63" spans="20:27">
      <c r="T63" s="84"/>
      <c r="U63" s="84"/>
      <c r="V63" s="84"/>
      <c r="W63" s="84"/>
      <c r="X63" s="84"/>
      <c r="Y63" s="84"/>
      <c r="Z63" s="84"/>
      <c r="AA63" s="84"/>
    </row>
    <row r="64" spans="20:27">
      <c r="T64" s="84"/>
      <c r="U64" s="84"/>
      <c r="V64" s="84"/>
      <c r="W64" s="84"/>
      <c r="X64" s="84"/>
      <c r="Y64" s="84"/>
      <c r="Z64" s="84"/>
      <c r="AA64" s="84"/>
    </row>
    <row r="65" spans="20:27">
      <c r="T65" s="84"/>
      <c r="U65" s="84"/>
      <c r="V65" s="84"/>
      <c r="W65" s="84"/>
      <c r="X65" s="84"/>
      <c r="Y65" s="84"/>
      <c r="Z65" s="84"/>
      <c r="AA65" s="84"/>
    </row>
    <row r="66" spans="20:27">
      <c r="T66" s="84"/>
      <c r="U66" s="84"/>
      <c r="V66" s="84"/>
      <c r="W66" s="84"/>
      <c r="X66" s="84"/>
      <c r="Y66" s="84"/>
      <c r="Z66" s="84"/>
      <c r="AA66" s="84"/>
    </row>
    <row r="67" spans="20:27">
      <c r="T67" s="84"/>
      <c r="U67" s="84"/>
      <c r="V67" s="84"/>
      <c r="W67" s="84"/>
      <c r="X67" s="84"/>
      <c r="Y67" s="84"/>
      <c r="Z67" s="84"/>
      <c r="AA67" s="84"/>
    </row>
    <row r="68" spans="20:27">
      <c r="T68" s="84"/>
      <c r="U68" s="84"/>
      <c r="V68" s="84"/>
      <c r="W68" s="84"/>
      <c r="X68" s="84"/>
      <c r="Y68" s="84"/>
      <c r="Z68" s="84"/>
      <c r="AA68" s="84"/>
    </row>
    <row r="69" spans="20:27">
      <c r="T69" s="84"/>
      <c r="U69" s="84"/>
      <c r="V69" s="84"/>
      <c r="W69" s="84"/>
      <c r="X69" s="84"/>
      <c r="Y69" s="84"/>
      <c r="Z69" s="84"/>
      <c r="AA69" s="84"/>
    </row>
    <row r="70" spans="20:27">
      <c r="T70" s="84"/>
      <c r="U70" s="84"/>
      <c r="V70" s="84"/>
      <c r="W70" s="84"/>
      <c r="X70" s="84"/>
      <c r="Y70" s="84"/>
      <c r="Z70" s="84"/>
      <c r="AA70" s="84"/>
    </row>
    <row r="71" spans="20:27">
      <c r="T71" s="84"/>
      <c r="U71" s="84"/>
      <c r="V71" s="84"/>
      <c r="W71" s="84"/>
      <c r="X71" s="84"/>
      <c r="Y71" s="84"/>
      <c r="Z71" s="84"/>
      <c r="AA71" s="84"/>
    </row>
    <row r="72" spans="20:27">
      <c r="T72" s="84"/>
      <c r="U72" s="84"/>
      <c r="V72" s="84"/>
      <c r="W72" s="84"/>
      <c r="X72" s="84"/>
      <c r="Y72" s="84"/>
      <c r="Z72" s="84"/>
      <c r="AA72" s="84"/>
    </row>
    <row r="73" spans="20:27">
      <c r="T73" s="84"/>
      <c r="U73" s="84"/>
      <c r="V73" s="84"/>
      <c r="W73" s="84"/>
      <c r="X73" s="84"/>
      <c r="Y73" s="84"/>
      <c r="Z73" s="84"/>
      <c r="AA73" s="84"/>
    </row>
    <row r="74" spans="20:27">
      <c r="T74" s="84"/>
      <c r="U74" s="84"/>
      <c r="V74" s="84"/>
      <c r="W74" s="84"/>
      <c r="X74" s="84"/>
      <c r="Y74" s="84"/>
      <c r="Z74" s="84"/>
      <c r="AA74" s="84"/>
    </row>
    <row r="75" spans="20:27">
      <c r="T75" s="84"/>
      <c r="U75" s="84"/>
      <c r="V75" s="84"/>
      <c r="W75" s="84"/>
      <c r="X75" s="84"/>
      <c r="Y75" s="84"/>
      <c r="Z75" s="84"/>
      <c r="AA75" s="84"/>
    </row>
    <row r="76" spans="20:27">
      <c r="T76" s="84"/>
      <c r="U76" s="84"/>
      <c r="V76" s="84"/>
      <c r="W76" s="84"/>
      <c r="X76" s="84"/>
      <c r="Y76" s="84"/>
      <c r="Z76" s="84"/>
      <c r="AA76" s="84"/>
    </row>
    <row r="77" spans="20:27">
      <c r="T77" s="84"/>
      <c r="U77" s="84"/>
      <c r="V77" s="84"/>
      <c r="W77" s="84"/>
      <c r="X77" s="84"/>
      <c r="Y77" s="84"/>
      <c r="Z77" s="84"/>
      <c r="AA77" s="84"/>
    </row>
    <row r="78" spans="20:27">
      <c r="T78" s="84"/>
      <c r="U78" s="84"/>
      <c r="V78" s="84"/>
      <c r="W78" s="84"/>
      <c r="X78" s="84"/>
      <c r="Y78" s="84"/>
      <c r="Z78" s="84"/>
      <c r="AA78" s="84"/>
    </row>
    <row r="79" spans="20:27">
      <c r="T79" s="84"/>
      <c r="U79" s="84"/>
      <c r="V79" s="84"/>
      <c r="W79" s="84"/>
      <c r="X79" s="84"/>
      <c r="Y79" s="84"/>
      <c r="Z79" s="84"/>
      <c r="AA79" s="84"/>
    </row>
    <row r="80" spans="20:27">
      <c r="T80" s="84"/>
      <c r="U80" s="84"/>
      <c r="V80" s="84"/>
      <c r="W80" s="84"/>
      <c r="X80" s="84"/>
      <c r="Y80" s="84"/>
      <c r="Z80" s="84"/>
      <c r="AA80" s="84"/>
    </row>
    <row r="81" spans="20:27">
      <c r="T81" s="84"/>
      <c r="U81" s="84"/>
      <c r="V81" s="84"/>
      <c r="W81" s="84"/>
      <c r="X81" s="84"/>
      <c r="Y81" s="84"/>
      <c r="Z81" s="84"/>
      <c r="AA81" s="84"/>
    </row>
    <row r="82" spans="20:27">
      <c r="T82" s="84"/>
      <c r="U82" s="84"/>
      <c r="V82" s="84"/>
      <c r="W82" s="84"/>
      <c r="X82" s="84"/>
      <c r="Y82" s="84"/>
      <c r="Z82" s="84"/>
      <c r="AA82" s="84"/>
    </row>
    <row r="83" spans="20:27">
      <c r="T83" s="84"/>
      <c r="U83" s="84"/>
      <c r="V83" s="84"/>
      <c r="W83" s="84"/>
      <c r="X83" s="84"/>
      <c r="Y83" s="84"/>
      <c r="Z83" s="84"/>
      <c r="AA83" s="84"/>
    </row>
    <row r="84" spans="20:27">
      <c r="T84" s="84"/>
      <c r="U84" s="84"/>
      <c r="V84" s="84"/>
      <c r="W84" s="84"/>
      <c r="X84" s="84"/>
      <c r="Y84" s="84"/>
      <c r="Z84" s="84"/>
      <c r="AA84" s="84"/>
    </row>
    <row r="85" spans="20:27">
      <c r="T85" s="84"/>
      <c r="U85" s="84"/>
      <c r="V85" s="84"/>
      <c r="W85" s="84"/>
      <c r="X85" s="84"/>
      <c r="Y85" s="84"/>
      <c r="Z85" s="84"/>
      <c r="AA85" s="84"/>
    </row>
    <row r="86" spans="20:27">
      <c r="T86" s="84"/>
      <c r="U86" s="84"/>
      <c r="V86" s="84"/>
      <c r="W86" s="84"/>
      <c r="X86" s="84"/>
      <c r="Y86" s="84"/>
      <c r="Z86" s="84"/>
      <c r="AA86" s="84"/>
    </row>
    <row r="87" spans="20:27">
      <c r="T87" s="84"/>
      <c r="U87" s="84"/>
      <c r="V87" s="84"/>
      <c r="W87" s="84"/>
      <c r="X87" s="84"/>
      <c r="Y87" s="84"/>
      <c r="Z87" s="84"/>
      <c r="AA87" s="84"/>
    </row>
    <row r="88" spans="20:27">
      <c r="T88" s="84"/>
      <c r="U88" s="84"/>
      <c r="V88" s="84"/>
      <c r="W88" s="84"/>
      <c r="X88" s="84"/>
      <c r="Y88" s="84"/>
      <c r="Z88" s="84"/>
      <c r="AA88" s="84"/>
    </row>
    <row r="89" spans="20:27">
      <c r="T89" s="84"/>
      <c r="U89" s="84"/>
      <c r="V89" s="84"/>
      <c r="W89" s="84"/>
      <c r="X89" s="84"/>
      <c r="Y89" s="84"/>
      <c r="Z89" s="84"/>
      <c r="AA89" s="84"/>
    </row>
    <row r="90" spans="20:27">
      <c r="T90" s="84"/>
      <c r="U90" s="84"/>
      <c r="V90" s="84"/>
      <c r="W90" s="84"/>
      <c r="X90" s="84"/>
      <c r="Y90" s="84"/>
      <c r="Z90" s="84"/>
      <c r="AA90" s="84"/>
    </row>
    <row r="91" spans="20:27">
      <c r="T91" s="84"/>
      <c r="U91" s="84"/>
      <c r="V91" s="84"/>
      <c r="W91" s="84"/>
      <c r="X91" s="84"/>
      <c r="Y91" s="84"/>
      <c r="Z91" s="84"/>
      <c r="AA91" s="84"/>
    </row>
    <row r="92" spans="20:27">
      <c r="T92" s="84"/>
      <c r="U92" s="84"/>
      <c r="V92" s="84"/>
      <c r="W92" s="84"/>
      <c r="X92" s="84"/>
      <c r="Y92" s="84"/>
      <c r="Z92" s="84"/>
      <c r="AA92" s="84"/>
    </row>
    <row r="93" spans="20:27">
      <c r="T93" s="84"/>
      <c r="U93" s="84"/>
      <c r="V93" s="84"/>
      <c r="W93" s="84"/>
      <c r="X93" s="84"/>
      <c r="Y93" s="84"/>
      <c r="Z93" s="84"/>
      <c r="AA93" s="84"/>
    </row>
    <row r="94" spans="20:27">
      <c r="T94" s="84"/>
      <c r="U94" s="84"/>
      <c r="V94" s="84"/>
      <c r="W94" s="84"/>
      <c r="X94" s="84"/>
      <c r="Y94" s="84"/>
      <c r="Z94" s="84"/>
      <c r="AA94" s="84"/>
    </row>
    <row r="95" spans="20:27">
      <c r="T95" s="84"/>
      <c r="U95" s="84"/>
      <c r="V95" s="84"/>
      <c r="W95" s="84"/>
      <c r="X95" s="84"/>
      <c r="Y95" s="84"/>
      <c r="Z95" s="84"/>
      <c r="AA95" s="84"/>
    </row>
    <row r="96" spans="20:27">
      <c r="T96" s="84"/>
      <c r="U96" s="84"/>
      <c r="V96" s="84"/>
      <c r="W96" s="84"/>
      <c r="X96" s="84"/>
      <c r="Y96" s="84"/>
      <c r="Z96" s="84"/>
      <c r="AA96" s="84"/>
    </row>
    <row r="97" spans="20:27">
      <c r="T97" s="84"/>
      <c r="U97" s="84"/>
      <c r="V97" s="84"/>
      <c r="W97" s="84"/>
      <c r="X97" s="84"/>
      <c r="Y97" s="84"/>
      <c r="Z97" s="84"/>
      <c r="AA97" s="84"/>
    </row>
    <row r="98" spans="20:27">
      <c r="T98" s="84"/>
      <c r="U98" s="84"/>
      <c r="V98" s="84"/>
      <c r="W98" s="84"/>
      <c r="X98" s="84"/>
      <c r="Y98" s="84"/>
      <c r="Z98" s="84"/>
      <c r="AA98" s="84"/>
    </row>
    <row r="99" spans="20:27">
      <c r="T99" s="84"/>
      <c r="U99" s="84"/>
      <c r="V99" s="84"/>
      <c r="W99" s="84"/>
      <c r="X99" s="84"/>
      <c r="Y99" s="84"/>
      <c r="Z99" s="84"/>
      <c r="AA99" s="84"/>
    </row>
    <row r="100" spans="20:27">
      <c r="T100" s="84"/>
      <c r="U100" s="84"/>
      <c r="V100" s="84"/>
      <c r="W100" s="84"/>
      <c r="X100" s="84"/>
      <c r="Y100" s="84"/>
      <c r="Z100" s="84"/>
      <c r="AA100" s="84"/>
    </row>
    <row r="101" spans="20:27">
      <c r="T101" s="84"/>
      <c r="U101" s="84"/>
      <c r="V101" s="84"/>
      <c r="W101" s="84"/>
      <c r="X101" s="84"/>
      <c r="Y101" s="84"/>
      <c r="Z101" s="84"/>
      <c r="AA101" s="84"/>
    </row>
    <row r="102" spans="20:27">
      <c r="T102" s="84"/>
      <c r="U102" s="84"/>
      <c r="V102" s="84"/>
      <c r="W102" s="84"/>
      <c r="X102" s="84"/>
      <c r="Y102" s="84"/>
      <c r="Z102" s="84"/>
      <c r="AA102" s="84"/>
    </row>
    <row r="103" spans="20:27">
      <c r="T103" s="84"/>
      <c r="U103" s="84"/>
      <c r="V103" s="84"/>
      <c r="W103" s="84"/>
      <c r="X103" s="84"/>
      <c r="Y103" s="84"/>
      <c r="Z103" s="84"/>
      <c r="AA103" s="84"/>
    </row>
    <row r="104" spans="20:27">
      <c r="T104" s="84"/>
      <c r="U104" s="84"/>
      <c r="V104" s="84"/>
      <c r="W104" s="84"/>
      <c r="X104" s="84"/>
      <c r="Y104" s="84"/>
      <c r="Z104" s="84"/>
      <c r="AA104" s="84"/>
    </row>
    <row r="105" spans="20:27">
      <c r="T105" s="84"/>
      <c r="U105" s="84"/>
      <c r="V105" s="84"/>
      <c r="W105" s="84"/>
      <c r="X105" s="84"/>
      <c r="Y105" s="84"/>
      <c r="Z105" s="84"/>
      <c r="AA105" s="84"/>
    </row>
    <row r="106" spans="20:27">
      <c r="T106" s="84"/>
      <c r="U106" s="84"/>
      <c r="V106" s="84"/>
      <c r="W106" s="84"/>
      <c r="X106" s="84"/>
      <c r="Y106" s="84"/>
      <c r="Z106" s="84"/>
      <c r="AA106" s="84"/>
    </row>
    <row r="107" spans="20:27">
      <c r="T107" s="84"/>
      <c r="U107" s="84"/>
      <c r="V107" s="84"/>
      <c r="W107" s="84"/>
      <c r="X107" s="84"/>
      <c r="Y107" s="84"/>
      <c r="Z107" s="84"/>
      <c r="AA107" s="84"/>
    </row>
    <row r="108" spans="20:27">
      <c r="T108" s="84"/>
      <c r="U108" s="84"/>
      <c r="V108" s="84"/>
      <c r="W108" s="84"/>
      <c r="X108" s="84"/>
      <c r="Y108" s="84"/>
      <c r="Z108" s="84"/>
      <c r="AA108" s="84"/>
    </row>
    <row r="109" spans="20:27">
      <c r="T109" s="84"/>
      <c r="U109" s="84"/>
      <c r="V109" s="84"/>
      <c r="W109" s="84"/>
      <c r="X109" s="84"/>
      <c r="Y109" s="84"/>
      <c r="Z109" s="84"/>
      <c r="AA109" s="84"/>
    </row>
    <row r="110" spans="20:27">
      <c r="T110" s="84"/>
      <c r="U110" s="84"/>
      <c r="V110" s="84"/>
      <c r="W110" s="84"/>
      <c r="X110" s="84"/>
      <c r="Y110" s="84"/>
      <c r="Z110" s="84"/>
      <c r="AA110" s="84"/>
    </row>
    <row r="111" spans="20:27">
      <c r="T111" s="84"/>
      <c r="U111" s="84"/>
      <c r="V111" s="84"/>
      <c r="W111" s="84"/>
      <c r="X111" s="84"/>
      <c r="Y111" s="84"/>
      <c r="Z111" s="84"/>
      <c r="AA111" s="84"/>
    </row>
  </sheetData>
  <autoFilter ref="A9:BC14"/>
  <mergeCells count="52">
    <mergeCell ref="AX8:AX9"/>
    <mergeCell ref="AY8:AY9"/>
    <mergeCell ref="AZ8:AZ9"/>
    <mergeCell ref="BA8:BA9"/>
    <mergeCell ref="A6:O7"/>
    <mergeCell ref="P2:AD7"/>
    <mergeCell ref="AS8:AS9"/>
    <mergeCell ref="AT8:AT9"/>
    <mergeCell ref="AU8:AU9"/>
    <mergeCell ref="AV8:AV9"/>
    <mergeCell ref="AW8:AW9"/>
    <mergeCell ref="AN8:AN9"/>
    <mergeCell ref="AO8:AO9"/>
    <mergeCell ref="AP8:AP9"/>
    <mergeCell ref="AQ8:AQ9"/>
    <mergeCell ref="AR8:AR9"/>
    <mergeCell ref="AF8:AF9"/>
    <mergeCell ref="AJ8:AJ9"/>
    <mergeCell ref="AK8:AK9"/>
    <mergeCell ref="AL8:AL9"/>
    <mergeCell ref="AM8:AM9"/>
    <mergeCell ref="AA8:AA9"/>
    <mergeCell ref="AB8:AB9"/>
    <mergeCell ref="AC8:AC9"/>
    <mergeCell ref="AD8:AD9"/>
    <mergeCell ref="AE8:AE9"/>
    <mergeCell ref="V8:V9"/>
    <mergeCell ref="W8:W9"/>
    <mergeCell ref="X8:X9"/>
    <mergeCell ref="Y8:Y9"/>
    <mergeCell ref="Z8:Z9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A1:AZ1"/>
    <mergeCell ref="A2:E2"/>
    <mergeCell ref="F2:K2"/>
    <mergeCell ref="L2:O2"/>
    <mergeCell ref="A3:O3"/>
  </mergeCells>
  <phoneticPr fontId="138" type="noConversion"/>
  <conditionalFormatting sqref="N15:N65236">
    <cfRule type="duplicateValues" dxfId="384" priority="2"/>
  </conditionalFormatting>
  <conditionalFormatting sqref="L15:M65236">
    <cfRule type="duplicateValues" dxfId="383" priority="1"/>
  </conditionalFormatting>
  <dataValidations count="1">
    <dataValidation allowBlank="1" showErrorMessage="1" sqref="Z10"/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B85"/>
  <sheetViews>
    <sheetView zoomScale="55" zoomScaleNormal="55" workbookViewId="0">
      <pane xSplit="19" ySplit="9" topLeftCell="W10" activePane="bottomRight" state="frozen"/>
      <selection pane="topRight"/>
      <selection pane="bottomLeft"/>
      <selection pane="bottomRight" activeCell="I12" sqref="I12"/>
    </sheetView>
  </sheetViews>
  <sheetFormatPr defaultColWidth="9" defaultRowHeight="13.5" outlineLevelCol="1"/>
  <cols>
    <col min="1" max="1" width="3.75" style="87" customWidth="1"/>
    <col min="2" max="4" width="2.625" style="87" customWidth="1"/>
    <col min="5" max="11" width="2.625" style="87" hidden="1" customWidth="1"/>
    <col min="12" max="12" width="6.125" style="87" customWidth="1"/>
    <col min="13" max="13" width="12.625" style="87" customWidth="1"/>
    <col min="14" max="14" width="12.375" style="87" customWidth="1"/>
    <col min="15" max="15" width="18.375" style="87" customWidth="1"/>
    <col min="16" max="16" width="5.875" style="748" hidden="1" customWidth="1" outlineLevel="1"/>
    <col min="17" max="17" width="4.875" style="87" hidden="1" customWidth="1" outlineLevel="1"/>
    <col min="18" max="18" width="5.25" style="87" hidden="1" customWidth="1" outlineLevel="1"/>
    <col min="19" max="19" width="7.375" style="87" customWidth="1" collapsed="1"/>
    <col min="20" max="22" width="6.125" style="749" customWidth="1" outlineLevel="1"/>
    <col min="23" max="23" width="8.375" style="749" customWidth="1" outlineLevel="1"/>
    <col min="24" max="24" width="7.625" style="749" customWidth="1" outlineLevel="1"/>
    <col min="25" max="25" width="6" style="749" customWidth="1"/>
    <col min="26" max="26" width="9.125" style="749" customWidth="1"/>
    <col min="27" max="27" width="8.125" style="749" customWidth="1" outlineLevel="1"/>
    <col min="28" max="28" width="10.875" style="87" customWidth="1" outlineLevel="1"/>
    <col min="29" max="29" width="8.5" style="87" customWidth="1"/>
    <col min="30" max="30" width="5.125" style="87" customWidth="1"/>
    <col min="31" max="34" width="8.625" style="87" customWidth="1" outlineLevel="1"/>
    <col min="35" max="35" width="10.375" style="750" customWidth="1" outlineLevel="1"/>
    <col min="36" max="39" width="7.5" style="87" customWidth="1" outlineLevel="1"/>
    <col min="40" max="40" width="5.25" style="87" customWidth="1"/>
    <col min="41" max="41" width="5.625" style="87" customWidth="1"/>
    <col min="42" max="42" width="8.625" style="87" customWidth="1" outlineLevel="1"/>
    <col min="43" max="43" width="7.625" style="87" customWidth="1" outlineLevel="1"/>
    <col min="44" max="44" width="8.625" style="751" customWidth="1" outlineLevel="1"/>
    <col min="45" max="45" width="8.625" style="87" customWidth="1" outlineLevel="1"/>
    <col min="46" max="46" width="8.625" style="751" customWidth="1" outlineLevel="1"/>
    <col min="47" max="50" width="8.625" style="87" customWidth="1" outlineLevel="1"/>
    <col min="51" max="51" width="7.125" style="752" customWidth="1"/>
    <col min="52" max="52" width="20" style="753" customWidth="1"/>
    <col min="53" max="16382" width="9" style="87"/>
  </cols>
  <sheetData>
    <row r="1" spans="1:16382">
      <c r="A1" s="754"/>
      <c r="B1" s="754"/>
      <c r="C1" s="754"/>
      <c r="D1" s="754"/>
      <c r="E1" s="754"/>
      <c r="F1" s="754"/>
      <c r="G1" s="754"/>
      <c r="H1" s="754"/>
      <c r="I1" s="754"/>
      <c r="J1" s="754"/>
      <c r="K1" s="754"/>
      <c r="L1" s="754"/>
      <c r="N1" s="754"/>
      <c r="O1" s="754"/>
      <c r="P1" s="754"/>
      <c r="Q1" s="754"/>
      <c r="R1" s="754"/>
      <c r="S1" s="754"/>
      <c r="T1" s="754"/>
      <c r="U1" s="754"/>
      <c r="V1" s="754"/>
      <c r="W1" s="754"/>
      <c r="X1" s="754"/>
      <c r="Y1" s="754"/>
      <c r="Z1" s="754"/>
      <c r="AA1" s="754"/>
      <c r="AB1" s="754"/>
      <c r="AC1" s="754"/>
      <c r="AD1" s="754"/>
      <c r="AE1" s="754"/>
      <c r="AF1" s="754"/>
      <c r="AG1" s="754"/>
      <c r="AH1" s="754"/>
      <c r="AI1" s="772"/>
      <c r="AJ1" s="754"/>
      <c r="AK1" s="754"/>
      <c r="AL1" s="754"/>
      <c r="AM1" s="754"/>
      <c r="AN1" s="754"/>
      <c r="AO1" s="754"/>
      <c r="AP1" s="754"/>
      <c r="AQ1" s="754"/>
      <c r="AR1" s="782"/>
      <c r="AS1" s="754"/>
      <c r="AT1" s="782"/>
      <c r="AU1" s="754"/>
      <c r="AV1" s="754"/>
      <c r="AW1" s="754"/>
      <c r="AX1" s="754"/>
      <c r="AY1" s="787"/>
      <c r="AZ1" s="754"/>
    </row>
    <row r="2" spans="1:16382" ht="24" customHeight="1">
      <c r="A2" s="1095" t="s">
        <v>487</v>
      </c>
      <c r="B2" s="1096"/>
      <c r="C2" s="1096"/>
      <c r="D2" s="1096"/>
      <c r="E2" s="1097"/>
      <c r="F2" s="1095" t="s">
        <v>449</v>
      </c>
      <c r="G2" s="1096"/>
      <c r="H2" s="1096"/>
      <c r="I2" s="1096"/>
      <c r="J2" s="1096"/>
      <c r="K2" s="1097"/>
      <c r="L2" s="755"/>
      <c r="M2" s="758"/>
      <c r="N2" s="1098"/>
      <c r="O2" s="1099"/>
      <c r="P2" s="1129" t="s">
        <v>488</v>
      </c>
      <c r="Q2" s="1130"/>
      <c r="R2" s="1130"/>
      <c r="S2" s="1130"/>
      <c r="T2" s="1130"/>
      <c r="U2" s="1130"/>
      <c r="V2" s="1130"/>
      <c r="W2" s="1130"/>
      <c r="X2" s="1130"/>
      <c r="Y2" s="1130"/>
      <c r="Z2" s="1130"/>
      <c r="AA2" s="1130"/>
      <c r="AB2" s="1130"/>
      <c r="AC2" s="1130"/>
      <c r="AD2" s="1130"/>
      <c r="AE2" s="1130"/>
      <c r="AF2" s="1130"/>
      <c r="AG2" s="1130"/>
      <c r="AH2" s="1130"/>
      <c r="AI2" s="1131"/>
      <c r="AJ2" s="1130"/>
      <c r="AK2" s="1130"/>
      <c r="AL2" s="1130"/>
      <c r="AM2" s="1130"/>
      <c r="AN2" s="1130"/>
      <c r="AO2" s="1130"/>
      <c r="AP2" s="1130"/>
      <c r="AQ2" s="1130"/>
      <c r="AR2" s="1130"/>
      <c r="AS2" s="1130"/>
      <c r="AT2" s="1130"/>
      <c r="AU2" s="1130"/>
      <c r="AV2" s="1130"/>
      <c r="AW2" s="1130"/>
      <c r="AX2" s="1130"/>
      <c r="AY2" s="1130"/>
      <c r="AZ2" s="1132"/>
    </row>
    <row r="3" spans="1:16382" ht="24" customHeight="1">
      <c r="A3" s="1095" t="s">
        <v>290</v>
      </c>
      <c r="B3" s="1096"/>
      <c r="C3" s="1096"/>
      <c r="D3" s="1096"/>
      <c r="E3" s="1096"/>
      <c r="F3" s="1096"/>
      <c r="G3" s="1096"/>
      <c r="H3" s="1096"/>
      <c r="I3" s="1096"/>
      <c r="J3" s="1096"/>
      <c r="K3" s="1096"/>
      <c r="L3" s="1096"/>
      <c r="M3" s="1100"/>
      <c r="N3" s="1096"/>
      <c r="O3" s="1097"/>
      <c r="P3" s="1129"/>
      <c r="Q3" s="1130"/>
      <c r="R3" s="1130"/>
      <c r="S3" s="1130"/>
      <c r="T3" s="1130"/>
      <c r="U3" s="1130"/>
      <c r="V3" s="1130"/>
      <c r="W3" s="1130"/>
      <c r="X3" s="1130"/>
      <c r="Y3" s="1130"/>
      <c r="Z3" s="1130"/>
      <c r="AA3" s="1130"/>
      <c r="AB3" s="1130"/>
      <c r="AC3" s="1130"/>
      <c r="AD3" s="1130"/>
      <c r="AE3" s="1130"/>
      <c r="AF3" s="1130"/>
      <c r="AG3" s="1130"/>
      <c r="AH3" s="1130"/>
      <c r="AI3" s="1131"/>
      <c r="AJ3" s="1130"/>
      <c r="AK3" s="1130"/>
      <c r="AL3" s="1130"/>
      <c r="AM3" s="1130"/>
      <c r="AN3" s="1130"/>
      <c r="AO3" s="1130"/>
      <c r="AP3" s="1130"/>
      <c r="AQ3" s="1130"/>
      <c r="AR3" s="1130"/>
      <c r="AS3" s="1130"/>
      <c r="AT3" s="1130"/>
      <c r="AU3" s="1130"/>
      <c r="AV3" s="1130"/>
      <c r="AW3" s="1130"/>
      <c r="AX3" s="1130"/>
      <c r="AY3" s="1130"/>
      <c r="AZ3" s="1132"/>
    </row>
    <row r="4" spans="1:16382" ht="18.75" customHeight="1">
      <c r="A4" s="1098" t="s">
        <v>454</v>
      </c>
      <c r="B4" s="1101"/>
      <c r="C4" s="1101"/>
      <c r="D4" s="1101"/>
      <c r="E4" s="1101"/>
      <c r="F4" s="1101"/>
      <c r="G4" s="1101"/>
      <c r="H4" s="1101"/>
      <c r="I4" s="1101"/>
      <c r="J4" s="1101"/>
      <c r="K4" s="1099"/>
      <c r="L4" s="759"/>
      <c r="M4" s="760"/>
      <c r="N4" s="1098"/>
      <c r="O4" s="1099"/>
      <c r="P4" s="1129"/>
      <c r="Q4" s="1130"/>
      <c r="R4" s="1130"/>
      <c r="S4" s="1130"/>
      <c r="T4" s="1130"/>
      <c r="U4" s="1130"/>
      <c r="V4" s="1130"/>
      <c r="W4" s="1130"/>
      <c r="X4" s="1130"/>
      <c r="Y4" s="1130"/>
      <c r="Z4" s="1130"/>
      <c r="AA4" s="1130"/>
      <c r="AB4" s="1130"/>
      <c r="AC4" s="1130"/>
      <c r="AD4" s="1130"/>
      <c r="AE4" s="1130"/>
      <c r="AF4" s="1130"/>
      <c r="AG4" s="1130"/>
      <c r="AH4" s="1130"/>
      <c r="AI4" s="1131"/>
      <c r="AJ4" s="1130"/>
      <c r="AK4" s="1130"/>
      <c r="AL4" s="1130"/>
      <c r="AM4" s="1130"/>
      <c r="AN4" s="1130"/>
      <c r="AO4" s="1130"/>
      <c r="AP4" s="1130"/>
      <c r="AQ4" s="1130"/>
      <c r="AR4" s="1130"/>
      <c r="AS4" s="1130"/>
      <c r="AT4" s="1130"/>
      <c r="AU4" s="1130"/>
      <c r="AV4" s="1130"/>
      <c r="AW4" s="1130"/>
      <c r="AX4" s="1130"/>
      <c r="AY4" s="1130"/>
      <c r="AZ4" s="1132"/>
    </row>
    <row r="5" spans="1:16382" ht="18.75" customHeight="1">
      <c r="A5" s="1098" t="s">
        <v>294</v>
      </c>
      <c r="B5" s="1101"/>
      <c r="C5" s="1101"/>
      <c r="D5" s="1101"/>
      <c r="E5" s="1101"/>
      <c r="F5" s="1101"/>
      <c r="G5" s="1101"/>
      <c r="H5" s="1101"/>
      <c r="I5" s="1101"/>
      <c r="J5" s="1101"/>
      <c r="K5" s="1101"/>
      <c r="L5" s="1101"/>
      <c r="M5" s="1102"/>
      <c r="N5" s="1101"/>
      <c r="O5" s="1099"/>
      <c r="P5" s="1129"/>
      <c r="Q5" s="1130"/>
      <c r="R5" s="1130"/>
      <c r="S5" s="1130"/>
      <c r="T5" s="1130"/>
      <c r="U5" s="1130"/>
      <c r="V5" s="1130"/>
      <c r="W5" s="1130"/>
      <c r="X5" s="1130"/>
      <c r="Y5" s="1130"/>
      <c r="Z5" s="1130"/>
      <c r="AA5" s="1130"/>
      <c r="AB5" s="1130"/>
      <c r="AC5" s="1130"/>
      <c r="AD5" s="1130"/>
      <c r="AE5" s="1130"/>
      <c r="AF5" s="1130"/>
      <c r="AG5" s="1130"/>
      <c r="AH5" s="1130"/>
      <c r="AI5" s="1131"/>
      <c r="AJ5" s="1130"/>
      <c r="AK5" s="1130"/>
      <c r="AL5" s="1130"/>
      <c r="AM5" s="1130"/>
      <c r="AN5" s="1130"/>
      <c r="AO5" s="1130"/>
      <c r="AP5" s="1130"/>
      <c r="AQ5" s="1130"/>
      <c r="AR5" s="1130"/>
      <c r="AS5" s="1130"/>
      <c r="AT5" s="1130"/>
      <c r="AU5" s="1130"/>
      <c r="AV5" s="1130"/>
      <c r="AW5" s="1130"/>
      <c r="AX5" s="1130"/>
      <c r="AY5" s="1130"/>
      <c r="AZ5" s="1132"/>
    </row>
    <row r="6" spans="1:16382" ht="14.25" customHeight="1">
      <c r="A6" s="1121" t="s">
        <v>296</v>
      </c>
      <c r="B6" s="1122"/>
      <c r="C6" s="1122"/>
      <c r="D6" s="1122"/>
      <c r="E6" s="1122"/>
      <c r="F6" s="1122"/>
      <c r="G6" s="1122"/>
      <c r="H6" s="1122"/>
      <c r="I6" s="1122"/>
      <c r="J6" s="1122"/>
      <c r="K6" s="1122"/>
      <c r="L6" s="1122"/>
      <c r="M6" s="1123"/>
      <c r="N6" s="1122"/>
      <c r="O6" s="1124"/>
      <c r="P6" s="1129"/>
      <c r="Q6" s="1130"/>
      <c r="R6" s="1130"/>
      <c r="S6" s="1130"/>
      <c r="T6" s="1130"/>
      <c r="U6" s="1130"/>
      <c r="V6" s="1130"/>
      <c r="W6" s="1130"/>
      <c r="X6" s="1130"/>
      <c r="Y6" s="1130"/>
      <c r="Z6" s="1130"/>
      <c r="AA6" s="1130"/>
      <c r="AB6" s="1130"/>
      <c r="AC6" s="1130"/>
      <c r="AD6" s="1130"/>
      <c r="AE6" s="1130"/>
      <c r="AF6" s="1130"/>
      <c r="AG6" s="1130"/>
      <c r="AH6" s="1130"/>
      <c r="AI6" s="1131"/>
      <c r="AJ6" s="1130"/>
      <c r="AK6" s="1130"/>
      <c r="AL6" s="1130"/>
      <c r="AM6" s="1130"/>
      <c r="AN6" s="1130"/>
      <c r="AO6" s="1130"/>
      <c r="AP6" s="1130"/>
      <c r="AQ6" s="1130"/>
      <c r="AR6" s="1130"/>
      <c r="AS6" s="1130"/>
      <c r="AT6" s="1130"/>
      <c r="AU6" s="1130"/>
      <c r="AV6" s="1130"/>
      <c r="AW6" s="1130"/>
      <c r="AX6" s="1130"/>
      <c r="AY6" s="1130"/>
      <c r="AZ6" s="1132"/>
    </row>
    <row r="7" spans="1:16382" ht="14.25" customHeight="1">
      <c r="A7" s="1125"/>
      <c r="B7" s="1126"/>
      <c r="C7" s="1126"/>
      <c r="D7" s="1126"/>
      <c r="E7" s="1126"/>
      <c r="F7" s="1126"/>
      <c r="G7" s="1126"/>
      <c r="H7" s="1126"/>
      <c r="I7" s="1126"/>
      <c r="J7" s="1126"/>
      <c r="K7" s="1126"/>
      <c r="L7" s="1126"/>
      <c r="M7" s="1127"/>
      <c r="N7" s="1126"/>
      <c r="O7" s="1128"/>
      <c r="P7" s="1129"/>
      <c r="Q7" s="1130"/>
      <c r="R7" s="1130"/>
      <c r="S7" s="1130"/>
      <c r="T7" s="1130"/>
      <c r="U7" s="1130"/>
      <c r="V7" s="1130"/>
      <c r="W7" s="1130"/>
      <c r="X7" s="1130"/>
      <c r="Y7" s="1130"/>
      <c r="Z7" s="1130"/>
      <c r="AA7" s="1130"/>
      <c r="AB7" s="1130"/>
      <c r="AC7" s="1130"/>
      <c r="AD7" s="1130"/>
      <c r="AE7" s="1130"/>
      <c r="AF7" s="1130"/>
      <c r="AG7" s="1130"/>
      <c r="AH7" s="1130"/>
      <c r="AI7" s="1131"/>
      <c r="AJ7" s="1130"/>
      <c r="AK7" s="1130"/>
      <c r="AL7" s="1130"/>
      <c r="AM7" s="1130"/>
      <c r="AN7" s="1130"/>
      <c r="AO7" s="1130"/>
      <c r="AP7" s="1130"/>
      <c r="AQ7" s="1130"/>
      <c r="AR7" s="1130"/>
      <c r="AS7" s="1130"/>
      <c r="AT7" s="1130"/>
      <c r="AU7" s="1130"/>
      <c r="AV7" s="1130"/>
      <c r="AW7" s="1130"/>
      <c r="AX7" s="1130"/>
      <c r="AY7" s="1130"/>
      <c r="AZ7" s="1132"/>
    </row>
    <row r="8" spans="1:16382" ht="19.5" customHeight="1">
      <c r="A8" s="1108" t="s">
        <v>6</v>
      </c>
      <c r="B8" s="1103" t="s">
        <v>459</v>
      </c>
      <c r="C8" s="1104"/>
      <c r="D8" s="1104"/>
      <c r="E8" s="1104"/>
      <c r="F8" s="1104"/>
      <c r="G8" s="1104"/>
      <c r="H8" s="1104"/>
      <c r="I8" s="1104"/>
      <c r="J8" s="1104"/>
      <c r="K8" s="1105"/>
      <c r="L8" s="1110" t="s">
        <v>460</v>
      </c>
      <c r="M8" s="1112" t="s">
        <v>57</v>
      </c>
      <c r="N8" s="1112" t="s">
        <v>57</v>
      </c>
      <c r="O8" s="1110" t="s">
        <v>453</v>
      </c>
      <c r="P8" s="1114" t="s">
        <v>301</v>
      </c>
      <c r="Q8" s="1114" t="s">
        <v>302</v>
      </c>
      <c r="R8" s="1114" t="s">
        <v>303</v>
      </c>
      <c r="S8" s="984" t="s">
        <v>40</v>
      </c>
      <c r="T8" s="1115" t="s">
        <v>304</v>
      </c>
      <c r="U8" s="1115" t="s">
        <v>305</v>
      </c>
      <c r="V8" s="1115" t="s">
        <v>306</v>
      </c>
      <c r="W8" s="1115" t="s">
        <v>307</v>
      </c>
      <c r="X8" s="1116" t="s">
        <v>461</v>
      </c>
      <c r="Y8" s="1116" t="s">
        <v>309</v>
      </c>
      <c r="Z8" s="1116" t="s">
        <v>310</v>
      </c>
      <c r="AA8" s="1116" t="s">
        <v>312</v>
      </c>
      <c r="AB8" s="984" t="s">
        <v>313</v>
      </c>
      <c r="AC8" s="984" t="s">
        <v>462</v>
      </c>
      <c r="AD8" s="984" t="s">
        <v>319</v>
      </c>
      <c r="AE8" s="1118" t="s">
        <v>320</v>
      </c>
      <c r="AF8" s="1118" t="s">
        <v>321</v>
      </c>
      <c r="AG8" s="1106" t="s">
        <v>322</v>
      </c>
      <c r="AH8" s="1106"/>
      <c r="AI8" s="1107"/>
      <c r="AJ8" s="1119" t="s">
        <v>323</v>
      </c>
      <c r="AK8" s="1139" t="s">
        <v>324</v>
      </c>
      <c r="AL8" s="1106" t="s">
        <v>325</v>
      </c>
      <c r="AM8" s="1119" t="s">
        <v>489</v>
      </c>
      <c r="AN8" s="1117" t="s">
        <v>327</v>
      </c>
      <c r="AO8" s="1117" t="s">
        <v>328</v>
      </c>
      <c r="AP8" s="1135" t="s">
        <v>329</v>
      </c>
      <c r="AQ8" s="1134" t="s">
        <v>330</v>
      </c>
      <c r="AR8" s="1137" t="s">
        <v>331</v>
      </c>
      <c r="AS8" s="1138" t="s">
        <v>332</v>
      </c>
      <c r="AT8" s="1137" t="s">
        <v>333</v>
      </c>
      <c r="AU8" s="1133" t="s">
        <v>334</v>
      </c>
      <c r="AV8" s="1134" t="s">
        <v>335</v>
      </c>
      <c r="AW8" s="1135" t="s">
        <v>336</v>
      </c>
      <c r="AX8" s="1135" t="s">
        <v>337</v>
      </c>
      <c r="AY8" s="1136" t="s">
        <v>11</v>
      </c>
      <c r="AZ8" s="1120" t="s">
        <v>338</v>
      </c>
    </row>
    <row r="9" spans="1:16382" s="210" customFormat="1" ht="19.5" customHeight="1">
      <c r="A9" s="1109"/>
      <c r="B9" s="338">
        <v>0</v>
      </c>
      <c r="C9" s="338">
        <v>1</v>
      </c>
      <c r="D9" s="338">
        <v>2</v>
      </c>
      <c r="E9" s="338">
        <v>3</v>
      </c>
      <c r="F9" s="338">
        <v>4</v>
      </c>
      <c r="G9" s="338">
        <v>5</v>
      </c>
      <c r="H9" s="338">
        <v>6</v>
      </c>
      <c r="I9" s="338">
        <v>7</v>
      </c>
      <c r="J9" s="338">
        <v>8</v>
      </c>
      <c r="K9" s="761">
        <v>9</v>
      </c>
      <c r="L9" s="1111"/>
      <c r="M9" s="1113"/>
      <c r="N9" s="1113"/>
      <c r="O9" s="1111"/>
      <c r="P9" s="1111"/>
      <c r="Q9" s="1111"/>
      <c r="R9" s="1111"/>
      <c r="S9" s="984"/>
      <c r="T9" s="1115"/>
      <c r="U9" s="1115"/>
      <c r="V9" s="1115"/>
      <c r="W9" s="1115"/>
      <c r="X9" s="1116"/>
      <c r="Y9" s="1116"/>
      <c r="Z9" s="1116"/>
      <c r="AA9" s="1116"/>
      <c r="AB9" s="984"/>
      <c r="AC9" s="984"/>
      <c r="AD9" s="984"/>
      <c r="AE9" s="1118"/>
      <c r="AF9" s="1118"/>
      <c r="AG9" s="738" t="s">
        <v>339</v>
      </c>
      <c r="AH9" s="738" t="s">
        <v>340</v>
      </c>
      <c r="AI9" s="773" t="s">
        <v>341</v>
      </c>
      <c r="AJ9" s="1119"/>
      <c r="AK9" s="1139"/>
      <c r="AL9" s="1106"/>
      <c r="AM9" s="1119"/>
      <c r="AN9" s="1117"/>
      <c r="AO9" s="1117"/>
      <c r="AP9" s="1135"/>
      <c r="AQ9" s="1134"/>
      <c r="AR9" s="1137"/>
      <c r="AS9" s="1138"/>
      <c r="AT9" s="1137"/>
      <c r="AU9" s="1133"/>
      <c r="AV9" s="1134"/>
      <c r="AW9" s="1135"/>
      <c r="AX9" s="1135"/>
      <c r="AY9" s="1136"/>
      <c r="AZ9" s="1120"/>
    </row>
    <row r="10" spans="1:16382" s="746" customFormat="1" ht="39" customHeight="1">
      <c r="A10" s="756">
        <f>ROW()-9</f>
        <v>1</v>
      </c>
      <c r="B10" s="157"/>
      <c r="C10" s="157">
        <v>1</v>
      </c>
      <c r="D10" s="157"/>
      <c r="E10" s="157"/>
      <c r="F10" s="157"/>
      <c r="G10" s="157"/>
      <c r="H10" s="157"/>
      <c r="I10" s="157"/>
      <c r="J10" s="157"/>
      <c r="K10" s="157"/>
      <c r="L10" s="157" t="s">
        <v>490</v>
      </c>
      <c r="M10" s="217" t="s">
        <v>155</v>
      </c>
      <c r="N10" s="217" t="s">
        <v>155</v>
      </c>
      <c r="O10" s="218" t="s">
        <v>156</v>
      </c>
      <c r="P10" s="216" t="s">
        <v>491</v>
      </c>
      <c r="Q10" s="216" t="s">
        <v>342</v>
      </c>
      <c r="R10" s="152" t="s">
        <v>471</v>
      </c>
      <c r="S10" s="763"/>
      <c r="T10" s="167"/>
      <c r="U10" s="167"/>
      <c r="V10" s="155" t="s">
        <v>492</v>
      </c>
      <c r="W10" s="166" t="s">
        <v>344</v>
      </c>
      <c r="X10" s="166" t="s">
        <v>345</v>
      </c>
      <c r="Y10" s="216" t="s">
        <v>491</v>
      </c>
      <c r="Z10" s="152"/>
      <c r="AA10" s="767"/>
      <c r="AB10" s="155" t="s">
        <v>406</v>
      </c>
      <c r="AC10" s="155" t="e">
        <f>AC11+#REF!+#REF!+#REF!</f>
        <v>#REF!</v>
      </c>
      <c r="AD10" s="166"/>
      <c r="AE10" s="768" t="s">
        <v>470</v>
      </c>
      <c r="AF10" s="242"/>
      <c r="AG10" s="242"/>
      <c r="AH10" s="242"/>
      <c r="AI10" s="774"/>
      <c r="AJ10" s="775"/>
      <c r="AK10" s="776"/>
      <c r="AL10" s="776"/>
      <c r="AM10" s="776"/>
      <c r="AN10" s="777" t="s">
        <v>377</v>
      </c>
      <c r="AO10" s="777" t="s">
        <v>378</v>
      </c>
      <c r="AP10" s="241">
        <v>0.9</v>
      </c>
      <c r="AQ10" s="777"/>
      <c r="AR10" s="783"/>
      <c r="AS10" s="777"/>
      <c r="AT10" s="783"/>
      <c r="AU10" s="784"/>
      <c r="AV10" s="784"/>
      <c r="AW10" s="777"/>
      <c r="AX10" s="777"/>
      <c r="AY10" s="157"/>
      <c r="AZ10" s="163">
        <v>1</v>
      </c>
      <c r="BA10" s="147"/>
      <c r="BB10" s="147"/>
      <c r="BC10" s="147"/>
      <c r="BD10" s="147"/>
      <c r="BE10" s="147"/>
      <c r="BF10" s="147"/>
      <c r="BG10" s="147"/>
      <c r="BH10" s="147"/>
      <c r="BI10" s="147"/>
      <c r="BJ10" s="147"/>
      <c r="BK10" s="147"/>
      <c r="BL10" s="147"/>
      <c r="BM10" s="147"/>
      <c r="BN10" s="147"/>
      <c r="BO10" s="147"/>
      <c r="BP10" s="147"/>
      <c r="BQ10" s="147"/>
      <c r="BR10" s="147"/>
      <c r="BS10" s="147"/>
      <c r="BT10" s="147"/>
      <c r="BU10" s="147"/>
      <c r="BV10" s="147"/>
      <c r="BW10" s="147"/>
      <c r="BX10" s="147"/>
      <c r="BY10" s="147"/>
      <c r="BZ10" s="147"/>
      <c r="CA10" s="147"/>
      <c r="CB10" s="147"/>
      <c r="CC10" s="147"/>
      <c r="CD10" s="147"/>
      <c r="CE10" s="147"/>
      <c r="CF10" s="147"/>
      <c r="CG10" s="147"/>
      <c r="CH10" s="147"/>
      <c r="CI10" s="147"/>
      <c r="CJ10" s="147"/>
      <c r="CK10" s="147"/>
      <c r="CL10" s="147"/>
      <c r="CM10" s="147"/>
      <c r="CN10" s="147"/>
      <c r="CO10" s="147"/>
      <c r="CP10" s="147"/>
      <c r="CQ10" s="147"/>
      <c r="CR10" s="147"/>
      <c r="CS10" s="147"/>
      <c r="CT10" s="147"/>
      <c r="CU10" s="147"/>
      <c r="CV10" s="147"/>
      <c r="CW10" s="147"/>
      <c r="CX10" s="147"/>
      <c r="CY10" s="147"/>
      <c r="CZ10" s="147"/>
      <c r="DA10" s="147"/>
      <c r="DB10" s="147"/>
      <c r="DC10" s="147"/>
      <c r="DD10" s="147"/>
      <c r="DE10" s="147"/>
      <c r="DF10" s="147"/>
      <c r="DG10" s="147"/>
      <c r="DH10" s="147"/>
      <c r="DI10" s="147"/>
      <c r="DJ10" s="147"/>
      <c r="DK10" s="147"/>
      <c r="DL10" s="147"/>
      <c r="DM10" s="147"/>
      <c r="DN10" s="147"/>
      <c r="DO10" s="147"/>
      <c r="DP10" s="147"/>
      <c r="DQ10" s="147"/>
      <c r="DR10" s="147"/>
      <c r="DS10" s="147"/>
      <c r="DT10" s="147"/>
      <c r="DU10" s="147"/>
      <c r="DV10" s="147"/>
      <c r="DW10" s="147"/>
      <c r="DX10" s="147"/>
      <c r="DY10" s="147"/>
      <c r="DZ10" s="147"/>
      <c r="EA10" s="147"/>
      <c r="EB10" s="147"/>
      <c r="EC10" s="147"/>
      <c r="ED10" s="147"/>
      <c r="EE10" s="147"/>
      <c r="EF10" s="147"/>
      <c r="EG10" s="147"/>
      <c r="EH10" s="147"/>
      <c r="EI10" s="147"/>
      <c r="EJ10" s="147"/>
      <c r="EK10" s="147"/>
      <c r="EL10" s="147"/>
      <c r="EM10" s="147"/>
      <c r="EN10" s="147"/>
      <c r="EO10" s="147"/>
      <c r="EP10" s="147"/>
      <c r="EQ10" s="147"/>
      <c r="ER10" s="147"/>
      <c r="ES10" s="147"/>
      <c r="ET10" s="147"/>
      <c r="EU10" s="147"/>
      <c r="EV10" s="147"/>
      <c r="EW10" s="147"/>
      <c r="EX10" s="147"/>
      <c r="EY10" s="147"/>
      <c r="EZ10" s="147"/>
      <c r="FA10" s="147"/>
      <c r="FB10" s="147"/>
      <c r="FC10" s="147"/>
      <c r="FD10" s="147"/>
      <c r="FE10" s="147"/>
      <c r="FF10" s="147"/>
      <c r="FG10" s="147"/>
      <c r="FH10" s="147"/>
      <c r="FI10" s="147"/>
      <c r="FJ10" s="147"/>
      <c r="FK10" s="147"/>
      <c r="FL10" s="147"/>
      <c r="FM10" s="147"/>
      <c r="FN10" s="147"/>
      <c r="FO10" s="147"/>
      <c r="FP10" s="147"/>
      <c r="FQ10" s="147"/>
      <c r="FR10" s="147"/>
      <c r="FS10" s="147"/>
      <c r="FT10" s="147"/>
      <c r="FU10" s="147"/>
      <c r="FV10" s="147"/>
      <c r="FW10" s="147"/>
      <c r="FX10" s="147"/>
      <c r="FY10" s="147"/>
      <c r="FZ10" s="147"/>
      <c r="GA10" s="147"/>
      <c r="GB10" s="147"/>
      <c r="GC10" s="147"/>
      <c r="GD10" s="147"/>
      <c r="GE10" s="147"/>
      <c r="GF10" s="147"/>
      <c r="GG10" s="147"/>
      <c r="GH10" s="147"/>
      <c r="GI10" s="147"/>
      <c r="GJ10" s="147"/>
      <c r="GK10" s="147"/>
      <c r="GL10" s="147"/>
      <c r="GM10" s="147"/>
      <c r="GN10" s="147"/>
      <c r="GO10" s="147"/>
      <c r="GP10" s="147"/>
      <c r="GQ10" s="147"/>
      <c r="GR10" s="147"/>
      <c r="GS10" s="147"/>
      <c r="GT10" s="147"/>
      <c r="GU10" s="147"/>
      <c r="GV10" s="147"/>
      <c r="GW10" s="147"/>
      <c r="GX10" s="147"/>
      <c r="GY10" s="147"/>
      <c r="GZ10" s="147"/>
      <c r="HA10" s="147"/>
      <c r="HB10" s="147"/>
      <c r="HC10" s="147"/>
      <c r="HD10" s="147"/>
      <c r="HE10" s="147"/>
      <c r="HF10" s="147"/>
      <c r="HG10" s="147"/>
      <c r="HH10" s="147"/>
      <c r="HI10" s="147"/>
      <c r="HJ10" s="147"/>
      <c r="HK10" s="147"/>
      <c r="HL10" s="147"/>
      <c r="HM10" s="147"/>
      <c r="HN10" s="147"/>
      <c r="HO10" s="147"/>
      <c r="HP10" s="147"/>
      <c r="HQ10" s="147"/>
      <c r="HR10" s="147"/>
      <c r="HS10" s="147"/>
      <c r="HT10" s="147"/>
      <c r="HU10" s="147"/>
      <c r="HV10" s="147"/>
      <c r="HW10" s="147"/>
      <c r="HX10" s="147"/>
      <c r="HY10" s="147"/>
      <c r="HZ10" s="147"/>
      <c r="IA10" s="147"/>
      <c r="IB10" s="147"/>
      <c r="IC10" s="147"/>
      <c r="ID10" s="147"/>
      <c r="IE10" s="147"/>
      <c r="IF10" s="147"/>
      <c r="IG10" s="147"/>
      <c r="IH10" s="147"/>
      <c r="II10" s="147"/>
      <c r="IJ10" s="147"/>
      <c r="IK10" s="147"/>
      <c r="IL10" s="147"/>
      <c r="IM10" s="147"/>
      <c r="IN10" s="147"/>
      <c r="IO10" s="147"/>
      <c r="IP10" s="147"/>
      <c r="IQ10" s="147"/>
      <c r="IR10" s="147"/>
      <c r="IS10" s="147"/>
      <c r="IT10" s="147"/>
      <c r="IU10" s="147"/>
      <c r="IV10" s="147"/>
      <c r="IW10" s="147"/>
      <c r="IX10" s="147"/>
      <c r="IY10" s="147"/>
      <c r="IZ10" s="147"/>
      <c r="JA10" s="147"/>
      <c r="JB10" s="147"/>
      <c r="JC10" s="147"/>
      <c r="JD10" s="147"/>
      <c r="JE10" s="147"/>
      <c r="JF10" s="147"/>
      <c r="JG10" s="147"/>
      <c r="JH10" s="147"/>
      <c r="JI10" s="147"/>
      <c r="JJ10" s="147"/>
      <c r="JK10" s="147"/>
      <c r="JL10" s="147"/>
      <c r="JM10" s="147"/>
      <c r="JN10" s="147"/>
      <c r="JO10" s="147"/>
      <c r="JP10" s="147"/>
      <c r="JQ10" s="147"/>
      <c r="JR10" s="147"/>
      <c r="JS10" s="147"/>
      <c r="JT10" s="147"/>
      <c r="JU10" s="147"/>
      <c r="JV10" s="147"/>
      <c r="JW10" s="147"/>
      <c r="JX10" s="147"/>
      <c r="JY10" s="147"/>
      <c r="JZ10" s="147"/>
      <c r="KA10" s="147"/>
      <c r="KB10" s="147"/>
      <c r="KC10" s="147"/>
      <c r="KD10" s="147"/>
      <c r="KE10" s="147"/>
      <c r="KF10" s="147"/>
      <c r="KG10" s="147"/>
      <c r="KH10" s="147"/>
      <c r="KI10" s="147"/>
      <c r="KJ10" s="147"/>
      <c r="KK10" s="147"/>
      <c r="KL10" s="147"/>
      <c r="KM10" s="147"/>
      <c r="KN10" s="147"/>
      <c r="KO10" s="147"/>
      <c r="KP10" s="147"/>
      <c r="KQ10" s="147"/>
      <c r="KR10" s="147"/>
      <c r="KS10" s="147"/>
      <c r="KT10" s="147"/>
      <c r="KU10" s="147"/>
      <c r="KV10" s="147"/>
      <c r="KW10" s="147"/>
      <c r="KX10" s="147"/>
      <c r="KY10" s="147"/>
      <c r="KZ10" s="147"/>
      <c r="LA10" s="147"/>
      <c r="LB10" s="147"/>
      <c r="LC10" s="147"/>
      <c r="LD10" s="147"/>
      <c r="LE10" s="147"/>
      <c r="LF10" s="147"/>
      <c r="LG10" s="147"/>
      <c r="LH10" s="147"/>
      <c r="LI10" s="147"/>
      <c r="LJ10" s="147"/>
      <c r="LK10" s="147"/>
      <c r="LL10" s="147"/>
      <c r="LM10" s="147"/>
      <c r="LN10" s="147"/>
      <c r="LO10" s="147"/>
      <c r="LP10" s="147"/>
      <c r="LQ10" s="147"/>
      <c r="LR10" s="147"/>
      <c r="LS10" s="147"/>
      <c r="LT10" s="147"/>
      <c r="LU10" s="147"/>
      <c r="LV10" s="147"/>
      <c r="LW10" s="147"/>
      <c r="LX10" s="147"/>
      <c r="LY10" s="147"/>
      <c r="LZ10" s="147"/>
      <c r="MA10" s="147"/>
      <c r="MB10" s="147"/>
      <c r="MC10" s="147"/>
      <c r="MD10" s="147"/>
      <c r="ME10" s="147"/>
      <c r="MF10" s="147"/>
      <c r="MG10" s="147"/>
      <c r="MH10" s="147"/>
      <c r="MI10" s="147"/>
      <c r="MJ10" s="147"/>
      <c r="MK10" s="147"/>
      <c r="ML10" s="147"/>
      <c r="MM10" s="147"/>
      <c r="MN10" s="147"/>
      <c r="MO10" s="147"/>
      <c r="MP10" s="147"/>
      <c r="MQ10" s="147"/>
      <c r="MR10" s="147"/>
      <c r="MS10" s="147"/>
      <c r="MT10" s="147"/>
      <c r="MU10" s="147"/>
      <c r="MV10" s="147"/>
      <c r="MW10" s="147"/>
      <c r="MX10" s="147"/>
      <c r="MY10" s="147"/>
      <c r="MZ10" s="147"/>
      <c r="NA10" s="147"/>
      <c r="NB10" s="147"/>
      <c r="NC10" s="147"/>
      <c r="ND10" s="147"/>
      <c r="NE10" s="147"/>
      <c r="NF10" s="147"/>
      <c r="NG10" s="147"/>
      <c r="NH10" s="147"/>
      <c r="NI10" s="147"/>
      <c r="NJ10" s="147"/>
      <c r="NK10" s="147"/>
      <c r="NL10" s="147"/>
      <c r="NM10" s="147"/>
      <c r="NN10" s="147"/>
      <c r="NO10" s="147"/>
      <c r="NP10" s="147"/>
      <c r="NQ10" s="147"/>
      <c r="NR10" s="147"/>
      <c r="NS10" s="147"/>
      <c r="NT10" s="147"/>
      <c r="NU10" s="147"/>
      <c r="NV10" s="147"/>
      <c r="NW10" s="147"/>
      <c r="NX10" s="147"/>
      <c r="NY10" s="147"/>
      <c r="NZ10" s="147"/>
      <c r="OA10" s="147"/>
      <c r="OB10" s="147"/>
      <c r="OC10" s="147"/>
      <c r="OD10" s="147"/>
      <c r="OE10" s="147"/>
      <c r="OF10" s="147"/>
      <c r="OG10" s="147"/>
      <c r="OH10" s="147"/>
      <c r="OI10" s="147"/>
      <c r="OJ10" s="147"/>
      <c r="OK10" s="147"/>
      <c r="OL10" s="147"/>
      <c r="OM10" s="147"/>
      <c r="ON10" s="147"/>
      <c r="OO10" s="147"/>
      <c r="OP10" s="147"/>
      <c r="OQ10" s="147"/>
      <c r="OR10" s="147"/>
      <c r="OS10" s="147"/>
      <c r="OT10" s="147"/>
      <c r="OU10" s="147"/>
      <c r="OV10" s="147"/>
      <c r="OW10" s="147"/>
      <c r="OX10" s="147"/>
      <c r="OY10" s="147"/>
      <c r="OZ10" s="147"/>
      <c r="PA10" s="147"/>
      <c r="PB10" s="147"/>
      <c r="PC10" s="147"/>
      <c r="PD10" s="147"/>
      <c r="PE10" s="147"/>
      <c r="PF10" s="147"/>
      <c r="PG10" s="147"/>
      <c r="PH10" s="147"/>
      <c r="PI10" s="147"/>
      <c r="PJ10" s="147"/>
      <c r="PK10" s="147"/>
      <c r="PL10" s="147"/>
      <c r="PM10" s="147"/>
      <c r="PN10" s="147"/>
      <c r="PO10" s="147"/>
      <c r="PP10" s="147"/>
      <c r="PQ10" s="147"/>
      <c r="PR10" s="147"/>
      <c r="PS10" s="147"/>
      <c r="PT10" s="147"/>
      <c r="PU10" s="147"/>
      <c r="PV10" s="147"/>
      <c r="PW10" s="147"/>
      <c r="PX10" s="147"/>
      <c r="PY10" s="147"/>
      <c r="PZ10" s="147"/>
      <c r="QA10" s="147"/>
      <c r="QB10" s="147"/>
      <c r="QC10" s="147"/>
      <c r="QD10" s="147"/>
      <c r="QE10" s="147"/>
      <c r="QF10" s="147"/>
      <c r="QG10" s="147"/>
      <c r="QH10" s="147"/>
      <c r="QI10" s="147"/>
      <c r="QJ10" s="147"/>
      <c r="QK10" s="147"/>
      <c r="QL10" s="147"/>
      <c r="QM10" s="147"/>
      <c r="QN10" s="147"/>
      <c r="QO10" s="147"/>
      <c r="QP10" s="147"/>
      <c r="QQ10" s="147"/>
      <c r="QR10" s="147"/>
      <c r="QS10" s="147"/>
      <c r="QT10" s="147"/>
      <c r="QU10" s="147"/>
      <c r="QV10" s="147"/>
      <c r="QW10" s="147"/>
      <c r="QX10" s="147"/>
      <c r="QY10" s="147"/>
      <c r="QZ10" s="147"/>
      <c r="RA10" s="147"/>
      <c r="RB10" s="147"/>
      <c r="RC10" s="147"/>
      <c r="RD10" s="147"/>
      <c r="RE10" s="147"/>
      <c r="RF10" s="147"/>
      <c r="RG10" s="147"/>
      <c r="RH10" s="147"/>
      <c r="RI10" s="147"/>
      <c r="RJ10" s="147"/>
      <c r="RK10" s="147"/>
      <c r="RL10" s="147"/>
      <c r="RM10" s="147"/>
      <c r="RN10" s="147"/>
      <c r="RO10" s="147"/>
      <c r="RP10" s="147"/>
      <c r="RQ10" s="147"/>
      <c r="RR10" s="147"/>
      <c r="RS10" s="147"/>
      <c r="RT10" s="147"/>
      <c r="RU10" s="147"/>
      <c r="RV10" s="147"/>
      <c r="RW10" s="147"/>
      <c r="RX10" s="147"/>
      <c r="RY10" s="147"/>
      <c r="RZ10" s="147"/>
      <c r="SA10" s="147"/>
      <c r="SB10" s="147"/>
      <c r="SC10" s="147"/>
      <c r="SD10" s="147"/>
      <c r="SE10" s="147"/>
      <c r="SF10" s="147"/>
      <c r="SG10" s="147"/>
      <c r="SH10" s="147"/>
      <c r="SI10" s="147"/>
      <c r="SJ10" s="147"/>
      <c r="SK10" s="147"/>
      <c r="SL10" s="147"/>
      <c r="SM10" s="147"/>
      <c r="SN10" s="147"/>
      <c r="SO10" s="147"/>
      <c r="SP10" s="147"/>
      <c r="SQ10" s="147"/>
      <c r="SR10" s="147"/>
      <c r="SS10" s="147"/>
      <c r="ST10" s="147"/>
      <c r="SU10" s="147"/>
      <c r="SV10" s="147"/>
      <c r="SW10" s="147"/>
      <c r="SX10" s="147"/>
      <c r="SY10" s="147"/>
      <c r="SZ10" s="147"/>
      <c r="TA10" s="147"/>
      <c r="TB10" s="147"/>
      <c r="TC10" s="147"/>
      <c r="TD10" s="147"/>
      <c r="TE10" s="147"/>
      <c r="TF10" s="147"/>
      <c r="TG10" s="147"/>
      <c r="TH10" s="147"/>
      <c r="TI10" s="147"/>
      <c r="TJ10" s="147"/>
      <c r="TK10" s="147"/>
      <c r="TL10" s="147"/>
      <c r="TM10" s="147"/>
      <c r="TN10" s="147"/>
      <c r="TO10" s="147"/>
      <c r="TP10" s="147"/>
      <c r="TQ10" s="147"/>
      <c r="TR10" s="147"/>
      <c r="TS10" s="147"/>
      <c r="TT10" s="147"/>
      <c r="TU10" s="147"/>
      <c r="TV10" s="147"/>
      <c r="TW10" s="147"/>
      <c r="TX10" s="147"/>
      <c r="TY10" s="147"/>
      <c r="TZ10" s="147"/>
      <c r="UA10" s="147"/>
      <c r="UB10" s="147"/>
      <c r="UC10" s="147"/>
      <c r="UD10" s="147"/>
      <c r="UE10" s="147"/>
      <c r="UF10" s="147"/>
      <c r="UG10" s="147"/>
      <c r="UH10" s="147"/>
      <c r="UI10" s="147"/>
      <c r="UJ10" s="147"/>
      <c r="UK10" s="147"/>
      <c r="UL10" s="147"/>
      <c r="UM10" s="147"/>
      <c r="UN10" s="147"/>
      <c r="UO10" s="147"/>
      <c r="UP10" s="147"/>
      <c r="UQ10" s="147"/>
      <c r="UR10" s="147"/>
      <c r="US10" s="147"/>
      <c r="UT10" s="147"/>
      <c r="UU10" s="147"/>
      <c r="UV10" s="147"/>
      <c r="UW10" s="147"/>
      <c r="UX10" s="147"/>
      <c r="UY10" s="147"/>
      <c r="UZ10" s="147"/>
      <c r="VA10" s="147"/>
      <c r="VB10" s="147"/>
      <c r="VC10" s="147"/>
      <c r="VD10" s="147"/>
      <c r="VE10" s="147"/>
      <c r="VF10" s="147"/>
      <c r="VG10" s="147"/>
      <c r="VH10" s="147"/>
      <c r="VI10" s="147"/>
      <c r="VJ10" s="147"/>
      <c r="VK10" s="147"/>
      <c r="VL10" s="147"/>
      <c r="VM10" s="147"/>
      <c r="VN10" s="147"/>
      <c r="VO10" s="147"/>
      <c r="VP10" s="147"/>
      <c r="VQ10" s="147"/>
      <c r="VR10" s="147"/>
      <c r="VS10" s="147"/>
      <c r="VT10" s="147"/>
      <c r="VU10" s="147"/>
      <c r="VV10" s="147"/>
      <c r="VW10" s="147"/>
      <c r="VX10" s="147"/>
      <c r="VY10" s="147"/>
      <c r="VZ10" s="147"/>
      <c r="WA10" s="147"/>
      <c r="WB10" s="147"/>
      <c r="WC10" s="147"/>
      <c r="WD10" s="147"/>
      <c r="WE10" s="147"/>
      <c r="WF10" s="147"/>
      <c r="WG10" s="147"/>
      <c r="WH10" s="147"/>
      <c r="WI10" s="147"/>
      <c r="WJ10" s="147"/>
      <c r="WK10" s="147"/>
      <c r="WL10" s="147"/>
      <c r="WM10" s="147"/>
      <c r="WN10" s="147"/>
      <c r="WO10" s="147"/>
      <c r="WP10" s="147"/>
      <c r="WQ10" s="147"/>
      <c r="WR10" s="147"/>
      <c r="WS10" s="147"/>
      <c r="WT10" s="147"/>
      <c r="WU10" s="147"/>
      <c r="WV10" s="147"/>
      <c r="WW10" s="147"/>
      <c r="WX10" s="147"/>
      <c r="WY10" s="147"/>
      <c r="WZ10" s="147"/>
      <c r="XA10" s="147"/>
      <c r="XB10" s="147"/>
      <c r="XC10" s="147"/>
      <c r="XD10" s="147"/>
      <c r="XE10" s="147"/>
      <c r="XF10" s="147"/>
      <c r="XG10" s="147"/>
      <c r="XH10" s="147"/>
      <c r="XI10" s="147"/>
      <c r="XJ10" s="147"/>
      <c r="XK10" s="147"/>
      <c r="XL10" s="147"/>
      <c r="XM10" s="147"/>
      <c r="XN10" s="147"/>
      <c r="XO10" s="147"/>
      <c r="XP10" s="147"/>
      <c r="XQ10" s="147"/>
      <c r="XR10" s="147"/>
      <c r="XS10" s="147"/>
      <c r="XT10" s="147"/>
      <c r="XU10" s="147"/>
      <c r="XV10" s="147"/>
      <c r="XW10" s="147"/>
      <c r="XX10" s="147"/>
      <c r="XY10" s="147"/>
      <c r="XZ10" s="147"/>
      <c r="YA10" s="147"/>
      <c r="YB10" s="147"/>
      <c r="YC10" s="147"/>
      <c r="YD10" s="147"/>
      <c r="YE10" s="147"/>
      <c r="YF10" s="147"/>
      <c r="YG10" s="147"/>
      <c r="YH10" s="147"/>
      <c r="YI10" s="147"/>
      <c r="YJ10" s="147"/>
      <c r="YK10" s="147"/>
      <c r="YL10" s="147"/>
      <c r="YM10" s="147"/>
      <c r="YN10" s="147"/>
      <c r="YO10" s="147"/>
      <c r="YP10" s="147"/>
      <c r="YQ10" s="147"/>
      <c r="YR10" s="147"/>
      <c r="YS10" s="147"/>
      <c r="YT10" s="147"/>
      <c r="YU10" s="147"/>
      <c r="YV10" s="147"/>
      <c r="YW10" s="147"/>
      <c r="YX10" s="147"/>
      <c r="YY10" s="147"/>
      <c r="YZ10" s="147"/>
      <c r="ZA10" s="147"/>
      <c r="ZB10" s="147"/>
      <c r="ZC10" s="147"/>
      <c r="ZD10" s="147"/>
      <c r="ZE10" s="147"/>
      <c r="ZF10" s="147"/>
      <c r="ZG10" s="147"/>
      <c r="ZH10" s="147"/>
      <c r="ZI10" s="147"/>
      <c r="ZJ10" s="147"/>
      <c r="ZK10" s="147"/>
      <c r="ZL10" s="147"/>
      <c r="ZM10" s="147"/>
      <c r="ZN10" s="147"/>
      <c r="ZO10" s="147"/>
      <c r="ZP10" s="147"/>
      <c r="ZQ10" s="147"/>
      <c r="ZR10" s="147"/>
      <c r="ZS10" s="147"/>
      <c r="ZT10" s="147"/>
      <c r="ZU10" s="147"/>
      <c r="ZV10" s="147"/>
      <c r="ZW10" s="147"/>
      <c r="ZX10" s="147"/>
      <c r="ZY10" s="147"/>
      <c r="ZZ10" s="147"/>
      <c r="AAA10" s="147"/>
      <c r="AAB10" s="147"/>
      <c r="AAC10" s="147"/>
      <c r="AAD10" s="147"/>
      <c r="AAE10" s="147"/>
      <c r="AAF10" s="147"/>
      <c r="AAG10" s="147"/>
      <c r="AAH10" s="147"/>
      <c r="AAI10" s="147"/>
      <c r="AAJ10" s="147"/>
      <c r="AAK10" s="147"/>
      <c r="AAL10" s="147"/>
      <c r="AAM10" s="147"/>
      <c r="AAN10" s="147"/>
      <c r="AAO10" s="147"/>
      <c r="AAP10" s="147"/>
      <c r="AAQ10" s="147"/>
      <c r="AAR10" s="147"/>
      <c r="AAS10" s="147"/>
      <c r="AAT10" s="147"/>
      <c r="AAU10" s="147"/>
      <c r="AAV10" s="147"/>
      <c r="AAW10" s="147"/>
      <c r="AAX10" s="147"/>
      <c r="AAY10" s="147"/>
      <c r="AAZ10" s="147"/>
      <c r="ABA10" s="147"/>
      <c r="ABB10" s="147"/>
      <c r="ABC10" s="147"/>
      <c r="ABD10" s="147"/>
      <c r="ABE10" s="147"/>
      <c r="ABF10" s="147"/>
      <c r="ABG10" s="147"/>
      <c r="ABH10" s="147"/>
      <c r="ABI10" s="147"/>
      <c r="ABJ10" s="147"/>
      <c r="ABK10" s="147"/>
      <c r="ABL10" s="147"/>
      <c r="ABM10" s="147"/>
      <c r="ABN10" s="147"/>
      <c r="ABO10" s="147"/>
      <c r="ABP10" s="147"/>
      <c r="ABQ10" s="147"/>
      <c r="ABR10" s="147"/>
      <c r="ABS10" s="147"/>
      <c r="ABT10" s="147"/>
      <c r="ABU10" s="147"/>
      <c r="ABV10" s="147"/>
      <c r="ABW10" s="147"/>
      <c r="ABX10" s="147"/>
      <c r="ABY10" s="147"/>
      <c r="ABZ10" s="147"/>
      <c r="ACA10" s="147"/>
      <c r="ACB10" s="147"/>
      <c r="ACC10" s="147"/>
      <c r="ACD10" s="147"/>
      <c r="ACE10" s="147"/>
      <c r="ACF10" s="147"/>
      <c r="ACG10" s="147"/>
      <c r="ACH10" s="147"/>
      <c r="ACI10" s="147"/>
      <c r="ACJ10" s="147"/>
      <c r="ACK10" s="147"/>
      <c r="ACL10" s="147"/>
      <c r="ACM10" s="147"/>
      <c r="ACN10" s="147"/>
      <c r="ACO10" s="147"/>
      <c r="ACP10" s="147"/>
      <c r="ACQ10" s="147"/>
      <c r="ACR10" s="147"/>
      <c r="ACS10" s="147"/>
      <c r="ACT10" s="147"/>
      <c r="ACU10" s="147"/>
      <c r="ACV10" s="147"/>
      <c r="ACW10" s="147"/>
      <c r="ACX10" s="147"/>
      <c r="ACY10" s="147"/>
      <c r="ACZ10" s="147"/>
      <c r="ADA10" s="147"/>
      <c r="ADB10" s="147"/>
      <c r="ADC10" s="147"/>
      <c r="ADD10" s="147"/>
      <c r="ADE10" s="147"/>
      <c r="ADF10" s="147"/>
      <c r="ADG10" s="147"/>
      <c r="ADH10" s="147"/>
      <c r="ADI10" s="147"/>
      <c r="ADJ10" s="147"/>
      <c r="ADK10" s="147"/>
      <c r="ADL10" s="147"/>
      <c r="ADM10" s="147"/>
      <c r="ADN10" s="147"/>
      <c r="ADO10" s="147"/>
      <c r="ADP10" s="147"/>
      <c r="ADQ10" s="147"/>
      <c r="ADR10" s="147"/>
      <c r="ADS10" s="147"/>
      <c r="ADT10" s="147"/>
      <c r="ADU10" s="147"/>
      <c r="ADV10" s="147"/>
      <c r="ADW10" s="147"/>
      <c r="ADX10" s="147"/>
      <c r="ADY10" s="147"/>
      <c r="ADZ10" s="147"/>
      <c r="AEA10" s="147"/>
      <c r="AEB10" s="147"/>
      <c r="AEC10" s="147"/>
      <c r="AED10" s="147"/>
      <c r="AEE10" s="147"/>
      <c r="AEF10" s="147"/>
      <c r="AEG10" s="147"/>
      <c r="AEH10" s="147"/>
      <c r="AEI10" s="147"/>
      <c r="AEJ10" s="147"/>
      <c r="AEK10" s="147"/>
      <c r="AEL10" s="147"/>
      <c r="AEM10" s="147"/>
      <c r="AEN10" s="147"/>
      <c r="AEO10" s="147"/>
      <c r="AEP10" s="147"/>
      <c r="AEQ10" s="147"/>
      <c r="AER10" s="147"/>
      <c r="AES10" s="147"/>
      <c r="AET10" s="147"/>
      <c r="AEU10" s="147"/>
      <c r="AEV10" s="147"/>
      <c r="AEW10" s="147"/>
      <c r="AEX10" s="147"/>
      <c r="AEY10" s="147"/>
      <c r="AEZ10" s="147"/>
      <c r="AFA10" s="147"/>
      <c r="AFB10" s="147"/>
      <c r="AFC10" s="147"/>
      <c r="AFD10" s="147"/>
      <c r="AFE10" s="147"/>
      <c r="AFF10" s="147"/>
      <c r="AFG10" s="147"/>
      <c r="AFH10" s="147"/>
      <c r="AFI10" s="147"/>
      <c r="AFJ10" s="147"/>
      <c r="AFK10" s="147"/>
      <c r="AFL10" s="147"/>
      <c r="AFM10" s="147"/>
      <c r="AFN10" s="147"/>
      <c r="AFO10" s="147"/>
      <c r="AFP10" s="147"/>
      <c r="AFQ10" s="147"/>
      <c r="AFR10" s="147"/>
      <c r="AFS10" s="147"/>
      <c r="AFT10" s="147"/>
      <c r="AFU10" s="147"/>
      <c r="AFV10" s="147"/>
      <c r="AFW10" s="147"/>
      <c r="AFX10" s="147"/>
      <c r="AFY10" s="147"/>
      <c r="AFZ10" s="147"/>
      <c r="AGA10" s="147"/>
      <c r="AGB10" s="147"/>
      <c r="AGC10" s="147"/>
      <c r="AGD10" s="147"/>
      <c r="AGE10" s="147"/>
      <c r="AGF10" s="147"/>
      <c r="AGG10" s="147"/>
      <c r="AGH10" s="147"/>
      <c r="AGI10" s="147"/>
      <c r="AGJ10" s="147"/>
      <c r="AGK10" s="147"/>
      <c r="AGL10" s="147"/>
      <c r="AGM10" s="147"/>
      <c r="AGN10" s="147"/>
      <c r="AGO10" s="147"/>
      <c r="AGP10" s="147"/>
      <c r="AGQ10" s="147"/>
      <c r="AGR10" s="147"/>
      <c r="AGS10" s="147"/>
      <c r="AGT10" s="147"/>
      <c r="AGU10" s="147"/>
      <c r="AGV10" s="147"/>
      <c r="AGW10" s="147"/>
      <c r="AGX10" s="147"/>
      <c r="AGY10" s="147"/>
      <c r="AGZ10" s="147"/>
      <c r="AHA10" s="147"/>
      <c r="AHB10" s="147"/>
      <c r="AHC10" s="147"/>
      <c r="AHD10" s="147"/>
      <c r="AHE10" s="147"/>
      <c r="AHF10" s="147"/>
      <c r="AHG10" s="147"/>
      <c r="AHH10" s="147"/>
      <c r="AHI10" s="147"/>
      <c r="AHJ10" s="147"/>
      <c r="AHK10" s="147"/>
      <c r="AHL10" s="147"/>
      <c r="AHM10" s="147"/>
      <c r="AHN10" s="147"/>
      <c r="AHO10" s="147"/>
      <c r="AHP10" s="147"/>
      <c r="AHQ10" s="147"/>
      <c r="AHR10" s="147"/>
      <c r="AHS10" s="147"/>
      <c r="AHT10" s="147"/>
      <c r="AHU10" s="147"/>
      <c r="AHV10" s="147"/>
      <c r="AHW10" s="147"/>
      <c r="AHX10" s="147"/>
      <c r="AHY10" s="147"/>
      <c r="AHZ10" s="147"/>
      <c r="AIA10" s="147"/>
      <c r="AIB10" s="147"/>
      <c r="AIC10" s="147"/>
      <c r="AID10" s="147"/>
      <c r="AIE10" s="147"/>
      <c r="AIF10" s="147"/>
      <c r="AIG10" s="147"/>
      <c r="AIH10" s="147"/>
      <c r="AII10" s="147"/>
      <c r="AIJ10" s="147"/>
      <c r="AIK10" s="147"/>
      <c r="AIL10" s="147"/>
      <c r="AIM10" s="147"/>
      <c r="AIN10" s="147"/>
      <c r="AIO10" s="147"/>
      <c r="AIP10" s="147"/>
      <c r="AIQ10" s="147"/>
      <c r="AIR10" s="147"/>
      <c r="AIS10" s="147"/>
      <c r="AIT10" s="147"/>
      <c r="AIU10" s="147"/>
      <c r="AIV10" s="147"/>
      <c r="AIW10" s="147"/>
      <c r="AIX10" s="147"/>
      <c r="AIY10" s="147"/>
      <c r="AIZ10" s="147"/>
      <c r="AJA10" s="147"/>
      <c r="AJB10" s="147"/>
      <c r="AJC10" s="147"/>
      <c r="AJD10" s="147"/>
      <c r="AJE10" s="147"/>
      <c r="AJF10" s="147"/>
      <c r="AJG10" s="147"/>
      <c r="AJH10" s="147"/>
      <c r="AJI10" s="147"/>
      <c r="AJJ10" s="147"/>
      <c r="AJK10" s="147"/>
      <c r="AJL10" s="147"/>
      <c r="AJM10" s="147"/>
      <c r="AJN10" s="147"/>
      <c r="AJO10" s="147"/>
      <c r="AJP10" s="147"/>
      <c r="AJQ10" s="147"/>
      <c r="AJR10" s="147"/>
      <c r="AJS10" s="147"/>
      <c r="AJT10" s="147"/>
      <c r="AJU10" s="147"/>
      <c r="AJV10" s="147"/>
      <c r="AJW10" s="147"/>
      <c r="AJX10" s="147"/>
      <c r="AJY10" s="147"/>
      <c r="AJZ10" s="147"/>
      <c r="AKA10" s="147"/>
      <c r="AKB10" s="147"/>
      <c r="AKC10" s="147"/>
      <c r="AKD10" s="147"/>
      <c r="AKE10" s="147"/>
      <c r="AKF10" s="147"/>
      <c r="AKG10" s="147"/>
      <c r="AKH10" s="147"/>
      <c r="AKI10" s="147"/>
      <c r="AKJ10" s="147"/>
      <c r="AKK10" s="147"/>
      <c r="AKL10" s="147"/>
      <c r="AKM10" s="147"/>
      <c r="AKN10" s="147"/>
      <c r="AKO10" s="147"/>
      <c r="AKP10" s="147"/>
      <c r="AKQ10" s="147"/>
      <c r="AKR10" s="147"/>
      <c r="AKS10" s="147"/>
      <c r="AKT10" s="147"/>
      <c r="AKU10" s="147"/>
      <c r="AKV10" s="147"/>
      <c r="AKW10" s="147"/>
      <c r="AKX10" s="147"/>
      <c r="AKY10" s="147"/>
      <c r="AKZ10" s="147"/>
      <c r="ALA10" s="147"/>
      <c r="ALB10" s="147"/>
      <c r="ALC10" s="147"/>
      <c r="ALD10" s="147"/>
      <c r="ALE10" s="147"/>
      <c r="ALF10" s="147"/>
      <c r="ALG10" s="147"/>
      <c r="ALH10" s="147"/>
      <c r="ALI10" s="147"/>
      <c r="ALJ10" s="147"/>
      <c r="ALK10" s="147"/>
      <c r="ALL10" s="147"/>
      <c r="ALM10" s="147"/>
      <c r="ALN10" s="147"/>
      <c r="ALO10" s="147"/>
      <c r="ALP10" s="147"/>
      <c r="ALQ10" s="147"/>
      <c r="ALR10" s="147"/>
      <c r="ALS10" s="147"/>
      <c r="ALT10" s="147"/>
      <c r="ALU10" s="147"/>
      <c r="ALV10" s="147"/>
      <c r="ALW10" s="147"/>
      <c r="ALX10" s="147"/>
      <c r="ALY10" s="147"/>
      <c r="ALZ10" s="147"/>
      <c r="AMA10" s="147"/>
      <c r="AMB10" s="147"/>
      <c r="AMC10" s="147"/>
      <c r="AMD10" s="147"/>
      <c r="AME10" s="147"/>
      <c r="AMF10" s="147"/>
      <c r="AMG10" s="147"/>
      <c r="AMH10" s="147"/>
      <c r="AMI10" s="147"/>
      <c r="AMJ10" s="147"/>
      <c r="AMK10" s="147"/>
      <c r="AML10" s="147"/>
      <c r="AMM10" s="147"/>
      <c r="AMN10" s="147"/>
      <c r="AMO10" s="147"/>
      <c r="AMP10" s="147"/>
      <c r="AMQ10" s="147"/>
      <c r="AMR10" s="147"/>
      <c r="AMS10" s="147"/>
      <c r="AMT10" s="147"/>
      <c r="AMU10" s="147"/>
      <c r="AMV10" s="147"/>
      <c r="AMW10" s="147"/>
      <c r="AMX10" s="147"/>
      <c r="AMY10" s="147"/>
      <c r="AMZ10" s="147"/>
      <c r="ANA10" s="147"/>
      <c r="ANB10" s="147"/>
      <c r="ANC10" s="147"/>
      <c r="AND10" s="147"/>
      <c r="ANE10" s="147"/>
      <c r="ANF10" s="147"/>
      <c r="ANG10" s="147"/>
      <c r="ANH10" s="147"/>
      <c r="ANI10" s="147"/>
      <c r="ANJ10" s="147"/>
      <c r="ANK10" s="147"/>
      <c r="ANL10" s="147"/>
      <c r="ANM10" s="147"/>
      <c r="ANN10" s="147"/>
      <c r="ANO10" s="147"/>
      <c r="ANP10" s="147"/>
      <c r="ANQ10" s="147"/>
      <c r="ANR10" s="147"/>
      <c r="ANS10" s="147"/>
      <c r="ANT10" s="147"/>
      <c r="ANU10" s="147"/>
      <c r="ANV10" s="147"/>
      <c r="ANW10" s="147"/>
      <c r="ANX10" s="147"/>
      <c r="ANY10" s="147"/>
      <c r="ANZ10" s="147"/>
      <c r="AOA10" s="147"/>
      <c r="AOB10" s="147"/>
      <c r="AOC10" s="147"/>
      <c r="AOD10" s="147"/>
      <c r="AOE10" s="147"/>
      <c r="AOF10" s="147"/>
      <c r="AOG10" s="147"/>
      <c r="AOH10" s="147"/>
      <c r="AOI10" s="147"/>
      <c r="AOJ10" s="147"/>
      <c r="AOK10" s="147"/>
      <c r="AOL10" s="147"/>
      <c r="AOM10" s="147"/>
      <c r="AON10" s="147"/>
      <c r="AOO10" s="147"/>
      <c r="AOP10" s="147"/>
      <c r="AOQ10" s="147"/>
      <c r="AOR10" s="147"/>
      <c r="AOS10" s="147"/>
      <c r="AOT10" s="147"/>
      <c r="AOU10" s="147"/>
      <c r="AOV10" s="147"/>
      <c r="AOW10" s="147"/>
      <c r="AOX10" s="147"/>
      <c r="AOY10" s="147"/>
      <c r="AOZ10" s="147"/>
      <c r="APA10" s="147"/>
      <c r="APB10" s="147"/>
      <c r="APC10" s="147"/>
      <c r="APD10" s="147"/>
      <c r="APE10" s="147"/>
      <c r="APF10" s="147"/>
      <c r="APG10" s="147"/>
      <c r="APH10" s="147"/>
      <c r="API10" s="147"/>
      <c r="APJ10" s="147"/>
      <c r="APK10" s="147"/>
      <c r="APL10" s="147"/>
      <c r="APM10" s="147"/>
      <c r="APN10" s="147"/>
      <c r="APO10" s="147"/>
      <c r="APP10" s="147"/>
      <c r="APQ10" s="147"/>
      <c r="APR10" s="147"/>
      <c r="APS10" s="147"/>
      <c r="APT10" s="147"/>
      <c r="APU10" s="147"/>
      <c r="APV10" s="147"/>
      <c r="APW10" s="147"/>
      <c r="APX10" s="147"/>
      <c r="APY10" s="147"/>
      <c r="APZ10" s="147"/>
      <c r="AQA10" s="147"/>
      <c r="AQB10" s="147"/>
      <c r="AQC10" s="147"/>
      <c r="AQD10" s="147"/>
      <c r="AQE10" s="147"/>
      <c r="AQF10" s="147"/>
      <c r="AQG10" s="147"/>
      <c r="AQH10" s="147"/>
      <c r="AQI10" s="147"/>
      <c r="AQJ10" s="147"/>
      <c r="AQK10" s="147"/>
      <c r="AQL10" s="147"/>
      <c r="AQM10" s="147"/>
      <c r="AQN10" s="147"/>
      <c r="AQO10" s="147"/>
      <c r="AQP10" s="147"/>
      <c r="AQQ10" s="147"/>
      <c r="AQR10" s="147"/>
      <c r="AQS10" s="147"/>
      <c r="AQT10" s="147"/>
      <c r="AQU10" s="147"/>
      <c r="AQV10" s="147"/>
      <c r="AQW10" s="147"/>
      <c r="AQX10" s="147"/>
      <c r="AQY10" s="147"/>
      <c r="AQZ10" s="147"/>
      <c r="ARA10" s="147"/>
      <c r="ARB10" s="147"/>
      <c r="ARC10" s="147"/>
      <c r="ARD10" s="147"/>
      <c r="ARE10" s="147"/>
      <c r="ARF10" s="147"/>
      <c r="ARG10" s="147"/>
      <c r="ARH10" s="147"/>
      <c r="ARI10" s="147"/>
      <c r="ARJ10" s="147"/>
      <c r="ARK10" s="147"/>
      <c r="ARL10" s="147"/>
      <c r="ARM10" s="147"/>
      <c r="ARN10" s="147"/>
      <c r="ARO10" s="147"/>
      <c r="ARP10" s="147"/>
      <c r="ARQ10" s="147"/>
      <c r="ARR10" s="147"/>
      <c r="ARS10" s="147"/>
      <c r="ART10" s="147"/>
      <c r="ARU10" s="147"/>
      <c r="ARV10" s="147"/>
      <c r="ARW10" s="147"/>
      <c r="ARX10" s="147"/>
      <c r="ARY10" s="147"/>
      <c r="ARZ10" s="147"/>
      <c r="ASA10" s="147"/>
      <c r="ASB10" s="147"/>
      <c r="ASC10" s="147"/>
      <c r="ASD10" s="147"/>
      <c r="ASE10" s="147"/>
      <c r="ASF10" s="147"/>
      <c r="ASG10" s="147"/>
      <c r="ASH10" s="147"/>
      <c r="ASI10" s="147"/>
      <c r="ASJ10" s="147"/>
      <c r="ASK10" s="147"/>
      <c r="ASL10" s="147"/>
      <c r="ASM10" s="147"/>
      <c r="ASN10" s="147"/>
      <c r="ASO10" s="147"/>
      <c r="ASP10" s="147"/>
      <c r="ASQ10" s="147"/>
      <c r="ASR10" s="147"/>
      <c r="ASS10" s="147"/>
      <c r="AST10" s="147"/>
      <c r="ASU10" s="147"/>
      <c r="ASV10" s="147"/>
      <c r="ASW10" s="147"/>
      <c r="ASX10" s="147"/>
      <c r="ASY10" s="147"/>
      <c r="ASZ10" s="147"/>
      <c r="ATA10" s="147"/>
      <c r="ATB10" s="147"/>
      <c r="ATC10" s="147"/>
      <c r="ATD10" s="147"/>
      <c r="ATE10" s="147"/>
      <c r="ATF10" s="147"/>
      <c r="ATG10" s="147"/>
      <c r="ATH10" s="147"/>
      <c r="ATI10" s="147"/>
      <c r="ATJ10" s="147"/>
      <c r="ATK10" s="147"/>
      <c r="ATL10" s="147"/>
      <c r="ATM10" s="147"/>
      <c r="ATN10" s="147"/>
      <c r="ATO10" s="147"/>
      <c r="ATP10" s="147"/>
      <c r="ATQ10" s="147"/>
      <c r="ATR10" s="147"/>
      <c r="ATS10" s="147"/>
      <c r="ATT10" s="147"/>
      <c r="ATU10" s="147"/>
      <c r="ATV10" s="147"/>
      <c r="ATW10" s="147"/>
      <c r="ATX10" s="147"/>
      <c r="ATY10" s="147"/>
      <c r="ATZ10" s="147"/>
      <c r="AUA10" s="147"/>
      <c r="AUB10" s="147"/>
      <c r="AUC10" s="147"/>
      <c r="AUD10" s="147"/>
      <c r="AUE10" s="147"/>
      <c r="AUF10" s="147"/>
      <c r="AUG10" s="147"/>
      <c r="AUH10" s="147"/>
      <c r="AUI10" s="147"/>
      <c r="AUJ10" s="147"/>
      <c r="AUK10" s="147"/>
      <c r="AUL10" s="147"/>
      <c r="AUM10" s="147"/>
      <c r="AUN10" s="147"/>
      <c r="AUO10" s="147"/>
      <c r="AUP10" s="147"/>
      <c r="AUQ10" s="147"/>
      <c r="AUR10" s="147"/>
      <c r="AUS10" s="147"/>
      <c r="AUT10" s="147"/>
      <c r="AUU10" s="147"/>
      <c r="AUV10" s="147"/>
      <c r="AUW10" s="147"/>
      <c r="AUX10" s="147"/>
      <c r="AUY10" s="147"/>
      <c r="AUZ10" s="147"/>
      <c r="AVA10" s="147"/>
      <c r="AVB10" s="147"/>
      <c r="AVC10" s="147"/>
      <c r="AVD10" s="147"/>
      <c r="AVE10" s="147"/>
      <c r="AVF10" s="147"/>
      <c r="AVG10" s="147"/>
      <c r="AVH10" s="147"/>
      <c r="AVI10" s="147"/>
      <c r="AVJ10" s="147"/>
      <c r="AVK10" s="147"/>
      <c r="AVL10" s="147"/>
      <c r="AVM10" s="147"/>
      <c r="AVN10" s="147"/>
      <c r="AVO10" s="147"/>
      <c r="AVP10" s="147"/>
      <c r="AVQ10" s="147"/>
      <c r="AVR10" s="147"/>
      <c r="AVS10" s="147"/>
      <c r="AVT10" s="147"/>
      <c r="AVU10" s="147"/>
      <c r="AVV10" s="147"/>
      <c r="AVW10" s="147"/>
      <c r="AVX10" s="147"/>
      <c r="AVY10" s="147"/>
      <c r="AVZ10" s="147"/>
      <c r="AWA10" s="147"/>
      <c r="AWB10" s="147"/>
      <c r="AWC10" s="147"/>
      <c r="AWD10" s="147"/>
      <c r="AWE10" s="147"/>
      <c r="AWF10" s="147"/>
      <c r="AWG10" s="147"/>
      <c r="AWH10" s="147"/>
      <c r="AWI10" s="147"/>
      <c r="AWJ10" s="147"/>
      <c r="AWK10" s="147"/>
      <c r="AWL10" s="147"/>
      <c r="AWM10" s="147"/>
      <c r="AWN10" s="147"/>
      <c r="AWO10" s="147"/>
      <c r="AWP10" s="147"/>
      <c r="AWQ10" s="147"/>
      <c r="AWR10" s="147"/>
      <c r="AWS10" s="147"/>
      <c r="AWT10" s="147"/>
      <c r="AWU10" s="147"/>
      <c r="AWV10" s="147"/>
      <c r="AWW10" s="147"/>
      <c r="AWX10" s="147"/>
      <c r="AWY10" s="147"/>
      <c r="AWZ10" s="147"/>
      <c r="AXA10" s="147"/>
      <c r="AXB10" s="147"/>
      <c r="AXC10" s="147"/>
      <c r="AXD10" s="147"/>
      <c r="AXE10" s="147"/>
      <c r="AXF10" s="147"/>
      <c r="AXG10" s="147"/>
      <c r="AXH10" s="147"/>
      <c r="AXI10" s="147"/>
      <c r="AXJ10" s="147"/>
      <c r="AXK10" s="147"/>
      <c r="AXL10" s="147"/>
      <c r="AXM10" s="147"/>
      <c r="AXN10" s="147"/>
      <c r="AXO10" s="147"/>
      <c r="AXP10" s="147"/>
      <c r="AXQ10" s="147"/>
      <c r="AXR10" s="147"/>
      <c r="AXS10" s="147"/>
      <c r="AXT10" s="147"/>
      <c r="AXU10" s="147"/>
      <c r="AXV10" s="147"/>
      <c r="AXW10" s="147"/>
      <c r="AXX10" s="147"/>
      <c r="AXY10" s="147"/>
      <c r="AXZ10" s="147"/>
      <c r="AYA10" s="147"/>
      <c r="AYB10" s="147"/>
      <c r="AYC10" s="147"/>
      <c r="AYD10" s="147"/>
      <c r="AYE10" s="147"/>
      <c r="AYF10" s="147"/>
      <c r="AYG10" s="147"/>
      <c r="AYH10" s="147"/>
      <c r="AYI10" s="147"/>
      <c r="AYJ10" s="147"/>
      <c r="AYK10" s="147"/>
      <c r="AYL10" s="147"/>
      <c r="AYM10" s="147"/>
      <c r="AYN10" s="147"/>
      <c r="AYO10" s="147"/>
      <c r="AYP10" s="147"/>
      <c r="AYQ10" s="147"/>
      <c r="AYR10" s="147"/>
      <c r="AYS10" s="147"/>
      <c r="AYT10" s="147"/>
      <c r="AYU10" s="147"/>
      <c r="AYV10" s="147"/>
      <c r="AYW10" s="147"/>
      <c r="AYX10" s="147"/>
      <c r="AYY10" s="147"/>
      <c r="AYZ10" s="147"/>
      <c r="AZA10" s="147"/>
      <c r="AZB10" s="147"/>
      <c r="AZC10" s="147"/>
      <c r="AZD10" s="147"/>
      <c r="AZE10" s="147"/>
      <c r="AZF10" s="147"/>
      <c r="AZG10" s="147"/>
      <c r="AZH10" s="147"/>
      <c r="AZI10" s="147"/>
      <c r="AZJ10" s="147"/>
      <c r="AZK10" s="147"/>
      <c r="AZL10" s="147"/>
      <c r="AZM10" s="147"/>
      <c r="AZN10" s="147"/>
      <c r="AZO10" s="147"/>
      <c r="AZP10" s="147"/>
      <c r="AZQ10" s="147"/>
      <c r="AZR10" s="147"/>
      <c r="AZS10" s="147"/>
      <c r="AZT10" s="147"/>
      <c r="AZU10" s="147"/>
      <c r="AZV10" s="147"/>
      <c r="AZW10" s="147"/>
      <c r="AZX10" s="147"/>
      <c r="AZY10" s="147"/>
      <c r="AZZ10" s="147"/>
      <c r="BAA10" s="147"/>
      <c r="BAB10" s="147"/>
      <c r="BAC10" s="147"/>
      <c r="BAD10" s="147"/>
      <c r="BAE10" s="147"/>
      <c r="BAF10" s="147"/>
      <c r="BAG10" s="147"/>
      <c r="BAH10" s="147"/>
      <c r="BAI10" s="147"/>
      <c r="BAJ10" s="147"/>
      <c r="BAK10" s="147"/>
      <c r="BAL10" s="147"/>
      <c r="BAM10" s="147"/>
      <c r="BAN10" s="147"/>
      <c r="BAO10" s="147"/>
      <c r="BAP10" s="147"/>
      <c r="BAQ10" s="147"/>
      <c r="BAR10" s="147"/>
      <c r="BAS10" s="147"/>
      <c r="BAT10" s="147"/>
      <c r="BAU10" s="147"/>
      <c r="BAV10" s="147"/>
      <c r="BAW10" s="147"/>
      <c r="BAX10" s="147"/>
      <c r="BAY10" s="147"/>
      <c r="BAZ10" s="147"/>
      <c r="BBA10" s="147"/>
      <c r="BBB10" s="147"/>
      <c r="BBC10" s="147"/>
      <c r="BBD10" s="147"/>
      <c r="BBE10" s="147"/>
      <c r="BBF10" s="147"/>
      <c r="BBG10" s="147"/>
      <c r="BBH10" s="147"/>
      <c r="BBI10" s="147"/>
      <c r="BBJ10" s="147"/>
      <c r="BBK10" s="147"/>
      <c r="BBL10" s="147"/>
      <c r="BBM10" s="147"/>
      <c r="BBN10" s="147"/>
      <c r="BBO10" s="147"/>
      <c r="BBP10" s="147"/>
      <c r="BBQ10" s="147"/>
      <c r="BBR10" s="147"/>
      <c r="BBS10" s="147"/>
      <c r="BBT10" s="147"/>
      <c r="BBU10" s="147"/>
      <c r="BBV10" s="147"/>
      <c r="BBW10" s="147"/>
      <c r="BBX10" s="147"/>
      <c r="BBY10" s="147"/>
      <c r="BBZ10" s="147"/>
      <c r="BCA10" s="147"/>
      <c r="BCB10" s="147"/>
      <c r="BCC10" s="147"/>
      <c r="BCD10" s="147"/>
      <c r="BCE10" s="147"/>
      <c r="BCF10" s="147"/>
      <c r="BCG10" s="147"/>
      <c r="BCH10" s="147"/>
      <c r="BCI10" s="147"/>
      <c r="BCJ10" s="147"/>
      <c r="BCK10" s="147"/>
      <c r="BCL10" s="147"/>
      <c r="BCM10" s="147"/>
      <c r="BCN10" s="147"/>
      <c r="BCO10" s="147"/>
      <c r="BCP10" s="147"/>
      <c r="BCQ10" s="147"/>
      <c r="BCR10" s="147"/>
      <c r="BCS10" s="147"/>
      <c r="BCT10" s="147"/>
      <c r="BCU10" s="147"/>
      <c r="BCV10" s="147"/>
      <c r="BCW10" s="147"/>
      <c r="BCX10" s="147"/>
      <c r="BCY10" s="147"/>
      <c r="BCZ10" s="147"/>
      <c r="BDA10" s="147"/>
      <c r="BDB10" s="147"/>
      <c r="BDC10" s="147"/>
      <c r="BDD10" s="147"/>
      <c r="BDE10" s="147"/>
      <c r="BDF10" s="147"/>
      <c r="BDG10" s="147"/>
      <c r="BDH10" s="147"/>
      <c r="BDI10" s="147"/>
      <c r="BDJ10" s="147"/>
      <c r="BDK10" s="147"/>
      <c r="BDL10" s="147"/>
      <c r="BDM10" s="147"/>
      <c r="BDN10" s="147"/>
      <c r="BDO10" s="147"/>
      <c r="BDP10" s="147"/>
      <c r="BDQ10" s="147"/>
      <c r="BDR10" s="147"/>
      <c r="BDS10" s="147"/>
      <c r="BDT10" s="147"/>
      <c r="BDU10" s="147"/>
      <c r="BDV10" s="147"/>
      <c r="BDW10" s="147"/>
      <c r="BDX10" s="147"/>
      <c r="BDY10" s="147"/>
      <c r="BDZ10" s="147"/>
      <c r="BEA10" s="147"/>
      <c r="BEB10" s="147"/>
      <c r="BEC10" s="147"/>
      <c r="BED10" s="147"/>
      <c r="BEE10" s="147"/>
      <c r="BEF10" s="147"/>
      <c r="BEG10" s="147"/>
      <c r="BEH10" s="147"/>
      <c r="BEI10" s="147"/>
      <c r="BEJ10" s="147"/>
      <c r="BEK10" s="147"/>
      <c r="BEL10" s="147"/>
      <c r="BEM10" s="147"/>
      <c r="BEN10" s="147"/>
      <c r="BEO10" s="147"/>
      <c r="BEP10" s="147"/>
      <c r="BEQ10" s="147"/>
      <c r="BER10" s="147"/>
      <c r="BES10" s="147"/>
      <c r="BET10" s="147"/>
      <c r="BEU10" s="147"/>
      <c r="BEV10" s="147"/>
      <c r="BEW10" s="147"/>
      <c r="BEX10" s="147"/>
      <c r="BEY10" s="147"/>
      <c r="BEZ10" s="147"/>
      <c r="BFA10" s="147"/>
      <c r="BFB10" s="147"/>
      <c r="BFC10" s="147"/>
      <c r="BFD10" s="147"/>
      <c r="BFE10" s="147"/>
      <c r="BFF10" s="147"/>
      <c r="BFG10" s="147"/>
      <c r="BFH10" s="147"/>
      <c r="BFI10" s="147"/>
      <c r="BFJ10" s="147"/>
      <c r="BFK10" s="147"/>
      <c r="BFL10" s="147"/>
      <c r="BFM10" s="147"/>
      <c r="BFN10" s="147"/>
      <c r="BFO10" s="147"/>
      <c r="BFP10" s="147"/>
      <c r="BFQ10" s="147"/>
      <c r="BFR10" s="147"/>
      <c r="BFS10" s="147"/>
      <c r="BFT10" s="147"/>
      <c r="BFU10" s="147"/>
      <c r="BFV10" s="147"/>
      <c r="BFW10" s="147"/>
      <c r="BFX10" s="147"/>
      <c r="BFY10" s="147"/>
      <c r="BFZ10" s="147"/>
      <c r="BGA10" s="147"/>
      <c r="BGB10" s="147"/>
      <c r="BGC10" s="147"/>
      <c r="BGD10" s="147"/>
      <c r="BGE10" s="147"/>
      <c r="BGF10" s="147"/>
      <c r="BGG10" s="147"/>
      <c r="BGH10" s="147"/>
      <c r="BGI10" s="147"/>
      <c r="BGJ10" s="147"/>
      <c r="BGK10" s="147"/>
      <c r="BGL10" s="147"/>
      <c r="BGM10" s="147"/>
      <c r="BGN10" s="147"/>
      <c r="BGO10" s="147"/>
      <c r="BGP10" s="147"/>
      <c r="BGQ10" s="147"/>
      <c r="BGR10" s="147"/>
      <c r="BGS10" s="147"/>
      <c r="BGT10" s="147"/>
      <c r="BGU10" s="147"/>
      <c r="BGV10" s="147"/>
      <c r="BGW10" s="147"/>
      <c r="BGX10" s="147"/>
      <c r="BGY10" s="147"/>
      <c r="BGZ10" s="147"/>
      <c r="BHA10" s="147"/>
      <c r="BHB10" s="147"/>
      <c r="BHC10" s="147"/>
      <c r="BHD10" s="147"/>
      <c r="BHE10" s="147"/>
      <c r="BHF10" s="147"/>
      <c r="BHG10" s="147"/>
      <c r="BHH10" s="147"/>
      <c r="BHI10" s="147"/>
      <c r="BHJ10" s="147"/>
      <c r="BHK10" s="147"/>
      <c r="BHL10" s="147"/>
      <c r="BHM10" s="147"/>
      <c r="BHN10" s="147"/>
      <c r="BHO10" s="147"/>
      <c r="BHP10" s="147"/>
      <c r="BHQ10" s="147"/>
      <c r="BHR10" s="147"/>
      <c r="BHS10" s="147"/>
      <c r="BHT10" s="147"/>
      <c r="BHU10" s="147"/>
      <c r="BHV10" s="147"/>
      <c r="BHW10" s="147"/>
      <c r="BHX10" s="147"/>
      <c r="BHY10" s="147"/>
      <c r="BHZ10" s="147"/>
      <c r="BIA10" s="147"/>
      <c r="BIB10" s="147"/>
      <c r="BIC10" s="147"/>
      <c r="BID10" s="147"/>
      <c r="BIE10" s="147"/>
      <c r="BIF10" s="147"/>
      <c r="BIG10" s="147"/>
      <c r="BIH10" s="147"/>
      <c r="BII10" s="147"/>
      <c r="BIJ10" s="147"/>
      <c r="BIK10" s="147"/>
      <c r="BIL10" s="147"/>
      <c r="BIM10" s="147"/>
      <c r="BIN10" s="147"/>
      <c r="BIO10" s="147"/>
      <c r="BIP10" s="147"/>
      <c r="BIQ10" s="147"/>
      <c r="BIR10" s="147"/>
      <c r="BIS10" s="147"/>
      <c r="BIT10" s="147"/>
      <c r="BIU10" s="147"/>
      <c r="BIV10" s="147"/>
      <c r="BIW10" s="147"/>
      <c r="BIX10" s="147"/>
      <c r="BIY10" s="147"/>
      <c r="BIZ10" s="147"/>
      <c r="BJA10" s="147"/>
      <c r="BJB10" s="147"/>
      <c r="BJC10" s="147"/>
      <c r="BJD10" s="147"/>
      <c r="BJE10" s="147"/>
      <c r="BJF10" s="147"/>
      <c r="BJG10" s="147"/>
      <c r="BJH10" s="147"/>
      <c r="BJI10" s="147"/>
      <c r="BJJ10" s="147"/>
      <c r="BJK10" s="147"/>
      <c r="BJL10" s="147"/>
      <c r="BJM10" s="147"/>
      <c r="BJN10" s="147"/>
      <c r="BJO10" s="147"/>
      <c r="BJP10" s="147"/>
      <c r="BJQ10" s="147"/>
      <c r="BJR10" s="147"/>
      <c r="BJS10" s="147"/>
      <c r="BJT10" s="147"/>
      <c r="BJU10" s="147"/>
      <c r="BJV10" s="147"/>
      <c r="BJW10" s="147"/>
      <c r="BJX10" s="147"/>
      <c r="BJY10" s="147"/>
      <c r="BJZ10" s="147"/>
      <c r="BKA10" s="147"/>
      <c r="BKB10" s="147"/>
      <c r="BKC10" s="147"/>
      <c r="BKD10" s="147"/>
      <c r="BKE10" s="147"/>
      <c r="BKF10" s="147"/>
      <c r="BKG10" s="147"/>
      <c r="BKH10" s="147"/>
      <c r="BKI10" s="147"/>
      <c r="BKJ10" s="147"/>
      <c r="BKK10" s="147"/>
      <c r="BKL10" s="147"/>
      <c r="BKM10" s="147"/>
      <c r="BKN10" s="147"/>
      <c r="BKO10" s="147"/>
      <c r="BKP10" s="147"/>
      <c r="BKQ10" s="147"/>
      <c r="BKR10" s="147"/>
      <c r="BKS10" s="147"/>
      <c r="BKT10" s="147"/>
      <c r="BKU10" s="147"/>
      <c r="BKV10" s="147"/>
      <c r="BKW10" s="147"/>
      <c r="BKX10" s="147"/>
      <c r="BKY10" s="147"/>
      <c r="BKZ10" s="147"/>
      <c r="BLA10" s="147"/>
      <c r="BLB10" s="147"/>
      <c r="BLC10" s="147"/>
      <c r="BLD10" s="147"/>
      <c r="BLE10" s="147"/>
      <c r="BLF10" s="147"/>
      <c r="BLG10" s="147"/>
      <c r="BLH10" s="147"/>
      <c r="BLI10" s="147"/>
      <c r="BLJ10" s="147"/>
      <c r="BLK10" s="147"/>
      <c r="BLL10" s="147"/>
      <c r="BLM10" s="147"/>
      <c r="BLN10" s="147"/>
      <c r="BLO10" s="147"/>
      <c r="BLP10" s="147"/>
      <c r="BLQ10" s="147"/>
      <c r="BLR10" s="147"/>
      <c r="BLS10" s="147"/>
      <c r="BLT10" s="147"/>
      <c r="BLU10" s="147"/>
      <c r="BLV10" s="147"/>
      <c r="BLW10" s="147"/>
      <c r="BLX10" s="147"/>
      <c r="BLY10" s="147"/>
      <c r="BLZ10" s="147"/>
      <c r="BMA10" s="147"/>
      <c r="BMB10" s="147"/>
      <c r="BMC10" s="147"/>
      <c r="BMD10" s="147"/>
      <c r="BME10" s="147"/>
      <c r="BMF10" s="147"/>
      <c r="BMG10" s="147"/>
      <c r="BMH10" s="147"/>
      <c r="BMI10" s="147"/>
      <c r="BMJ10" s="147"/>
      <c r="BMK10" s="147"/>
      <c r="BML10" s="147"/>
      <c r="BMM10" s="147"/>
      <c r="BMN10" s="147"/>
      <c r="BMO10" s="147"/>
      <c r="BMP10" s="147"/>
      <c r="BMQ10" s="147"/>
      <c r="BMR10" s="147"/>
      <c r="BMS10" s="147"/>
      <c r="BMT10" s="147"/>
      <c r="BMU10" s="147"/>
      <c r="BMV10" s="147"/>
      <c r="BMW10" s="147"/>
      <c r="BMX10" s="147"/>
      <c r="BMY10" s="147"/>
      <c r="BMZ10" s="147"/>
      <c r="BNA10" s="147"/>
      <c r="BNB10" s="147"/>
      <c r="BNC10" s="147"/>
      <c r="BND10" s="147"/>
      <c r="BNE10" s="147"/>
      <c r="BNF10" s="147"/>
      <c r="BNG10" s="147"/>
      <c r="BNH10" s="147"/>
      <c r="BNI10" s="147"/>
      <c r="BNJ10" s="147"/>
      <c r="BNK10" s="147"/>
      <c r="BNL10" s="147"/>
      <c r="BNM10" s="147"/>
      <c r="BNN10" s="147"/>
      <c r="BNO10" s="147"/>
      <c r="BNP10" s="147"/>
      <c r="BNQ10" s="147"/>
      <c r="BNR10" s="147"/>
      <c r="BNS10" s="147"/>
      <c r="BNT10" s="147"/>
      <c r="BNU10" s="147"/>
      <c r="BNV10" s="147"/>
      <c r="BNW10" s="147"/>
      <c r="BNX10" s="147"/>
      <c r="BNY10" s="147"/>
      <c r="BNZ10" s="147"/>
      <c r="BOA10" s="147"/>
      <c r="BOB10" s="147"/>
      <c r="BOC10" s="147"/>
      <c r="BOD10" s="147"/>
      <c r="BOE10" s="147"/>
      <c r="BOF10" s="147"/>
      <c r="BOG10" s="147"/>
      <c r="BOH10" s="147"/>
      <c r="BOI10" s="147"/>
      <c r="BOJ10" s="147"/>
      <c r="BOK10" s="147"/>
      <c r="BOL10" s="147"/>
      <c r="BOM10" s="147"/>
      <c r="BON10" s="147"/>
      <c r="BOO10" s="147"/>
      <c r="BOP10" s="147"/>
      <c r="BOQ10" s="147"/>
      <c r="BOR10" s="147"/>
      <c r="BOS10" s="147"/>
      <c r="BOT10" s="147"/>
      <c r="BOU10" s="147"/>
      <c r="BOV10" s="147"/>
      <c r="BOW10" s="147"/>
      <c r="BOX10" s="147"/>
      <c r="BOY10" s="147"/>
      <c r="BOZ10" s="147"/>
      <c r="BPA10" s="147"/>
      <c r="BPB10" s="147"/>
      <c r="BPC10" s="147"/>
      <c r="BPD10" s="147"/>
      <c r="BPE10" s="147"/>
      <c r="BPF10" s="147"/>
      <c r="BPG10" s="147"/>
      <c r="BPH10" s="147"/>
      <c r="BPI10" s="147"/>
      <c r="BPJ10" s="147"/>
      <c r="BPK10" s="147"/>
      <c r="BPL10" s="147"/>
      <c r="BPM10" s="147"/>
      <c r="BPN10" s="147"/>
      <c r="BPO10" s="147"/>
      <c r="BPP10" s="147"/>
      <c r="BPQ10" s="147"/>
      <c r="BPR10" s="147"/>
      <c r="BPS10" s="147"/>
      <c r="BPT10" s="147"/>
      <c r="BPU10" s="147"/>
      <c r="BPV10" s="147"/>
      <c r="BPW10" s="147"/>
      <c r="BPX10" s="147"/>
      <c r="BPY10" s="147"/>
      <c r="BPZ10" s="147"/>
      <c r="BQA10" s="147"/>
      <c r="BQB10" s="147"/>
      <c r="BQC10" s="147"/>
      <c r="BQD10" s="147"/>
      <c r="BQE10" s="147"/>
      <c r="BQF10" s="147"/>
      <c r="BQG10" s="147"/>
      <c r="BQH10" s="147"/>
      <c r="BQI10" s="147"/>
      <c r="BQJ10" s="147"/>
      <c r="BQK10" s="147"/>
      <c r="BQL10" s="147"/>
      <c r="BQM10" s="147"/>
      <c r="BQN10" s="147"/>
      <c r="BQO10" s="147"/>
      <c r="BQP10" s="147"/>
      <c r="BQQ10" s="147"/>
      <c r="BQR10" s="147"/>
      <c r="BQS10" s="147"/>
      <c r="BQT10" s="147"/>
      <c r="BQU10" s="147"/>
      <c r="BQV10" s="147"/>
      <c r="BQW10" s="147"/>
      <c r="BQX10" s="147"/>
      <c r="BQY10" s="147"/>
      <c r="BQZ10" s="147"/>
      <c r="BRA10" s="147"/>
      <c r="BRB10" s="147"/>
      <c r="BRC10" s="147"/>
      <c r="BRD10" s="147"/>
      <c r="BRE10" s="147"/>
      <c r="BRF10" s="147"/>
      <c r="BRG10" s="147"/>
      <c r="BRH10" s="147"/>
      <c r="BRI10" s="147"/>
      <c r="BRJ10" s="147"/>
      <c r="BRK10" s="147"/>
      <c r="BRL10" s="147"/>
      <c r="BRM10" s="147"/>
      <c r="BRN10" s="147"/>
      <c r="BRO10" s="147"/>
      <c r="BRP10" s="147"/>
      <c r="BRQ10" s="147"/>
      <c r="BRR10" s="147"/>
      <c r="BRS10" s="147"/>
      <c r="BRT10" s="147"/>
      <c r="BRU10" s="147"/>
      <c r="BRV10" s="147"/>
      <c r="BRW10" s="147"/>
      <c r="BRX10" s="147"/>
      <c r="BRY10" s="147"/>
      <c r="BRZ10" s="147"/>
      <c r="BSA10" s="147"/>
      <c r="BSB10" s="147"/>
      <c r="BSC10" s="147"/>
      <c r="BSD10" s="147"/>
      <c r="BSE10" s="147"/>
      <c r="BSF10" s="147"/>
      <c r="BSG10" s="147"/>
      <c r="BSH10" s="147"/>
      <c r="BSI10" s="147"/>
      <c r="BSJ10" s="147"/>
      <c r="BSK10" s="147"/>
      <c r="BSL10" s="147"/>
      <c r="BSM10" s="147"/>
      <c r="BSN10" s="147"/>
      <c r="BSO10" s="147"/>
      <c r="BSP10" s="147"/>
      <c r="BSQ10" s="147"/>
      <c r="BSR10" s="147"/>
      <c r="BSS10" s="147"/>
      <c r="BST10" s="147"/>
      <c r="BSU10" s="147"/>
      <c r="BSV10" s="147"/>
      <c r="BSW10" s="147"/>
      <c r="BSX10" s="147"/>
      <c r="BSY10" s="147"/>
      <c r="BSZ10" s="147"/>
      <c r="BTA10" s="147"/>
      <c r="BTB10" s="147"/>
      <c r="BTC10" s="147"/>
      <c r="BTD10" s="147"/>
      <c r="BTE10" s="147"/>
      <c r="BTF10" s="147"/>
      <c r="BTG10" s="147"/>
      <c r="BTH10" s="147"/>
      <c r="BTI10" s="147"/>
      <c r="BTJ10" s="147"/>
      <c r="BTK10" s="147"/>
      <c r="BTL10" s="147"/>
      <c r="BTM10" s="147"/>
      <c r="BTN10" s="147"/>
      <c r="BTO10" s="147"/>
      <c r="BTP10" s="147"/>
      <c r="BTQ10" s="147"/>
      <c r="BTR10" s="147"/>
      <c r="BTS10" s="147"/>
      <c r="BTT10" s="147"/>
      <c r="BTU10" s="147"/>
      <c r="BTV10" s="147"/>
      <c r="BTW10" s="147"/>
      <c r="BTX10" s="147"/>
      <c r="BTY10" s="147"/>
      <c r="BTZ10" s="147"/>
      <c r="BUA10" s="147"/>
      <c r="BUB10" s="147"/>
      <c r="BUC10" s="147"/>
      <c r="BUD10" s="147"/>
      <c r="BUE10" s="147"/>
      <c r="BUF10" s="147"/>
      <c r="BUG10" s="147"/>
      <c r="BUH10" s="147"/>
      <c r="BUI10" s="147"/>
      <c r="BUJ10" s="147"/>
      <c r="BUK10" s="147"/>
      <c r="BUL10" s="147"/>
      <c r="BUM10" s="147"/>
      <c r="BUN10" s="147"/>
      <c r="BUO10" s="147"/>
      <c r="BUP10" s="147"/>
      <c r="BUQ10" s="147"/>
      <c r="BUR10" s="147"/>
      <c r="BUS10" s="147"/>
      <c r="BUT10" s="147"/>
      <c r="BUU10" s="147"/>
      <c r="BUV10" s="147"/>
      <c r="BUW10" s="147"/>
      <c r="BUX10" s="147"/>
      <c r="BUY10" s="147"/>
      <c r="BUZ10" s="147"/>
      <c r="BVA10" s="147"/>
      <c r="BVB10" s="147"/>
      <c r="BVC10" s="147"/>
      <c r="BVD10" s="147"/>
      <c r="BVE10" s="147"/>
      <c r="BVF10" s="147"/>
      <c r="BVG10" s="147"/>
      <c r="BVH10" s="147"/>
      <c r="BVI10" s="147"/>
      <c r="BVJ10" s="147"/>
      <c r="BVK10" s="147"/>
      <c r="BVL10" s="147"/>
      <c r="BVM10" s="147"/>
      <c r="BVN10" s="147"/>
      <c r="BVO10" s="147"/>
      <c r="BVP10" s="147"/>
      <c r="BVQ10" s="147"/>
      <c r="BVR10" s="147"/>
      <c r="BVS10" s="147"/>
      <c r="BVT10" s="147"/>
      <c r="BVU10" s="147"/>
      <c r="BVV10" s="147"/>
      <c r="BVW10" s="147"/>
      <c r="BVX10" s="147"/>
      <c r="BVY10" s="147"/>
      <c r="BVZ10" s="147"/>
      <c r="BWA10" s="147"/>
      <c r="BWB10" s="147"/>
      <c r="BWC10" s="147"/>
      <c r="BWD10" s="147"/>
      <c r="BWE10" s="147"/>
      <c r="BWF10" s="147"/>
      <c r="BWG10" s="147"/>
      <c r="BWH10" s="147"/>
      <c r="BWI10" s="147"/>
      <c r="BWJ10" s="147"/>
      <c r="BWK10" s="147"/>
      <c r="BWL10" s="147"/>
      <c r="BWM10" s="147"/>
      <c r="BWN10" s="147"/>
      <c r="BWO10" s="147"/>
      <c r="BWP10" s="147"/>
      <c r="BWQ10" s="147"/>
      <c r="BWR10" s="147"/>
      <c r="BWS10" s="147"/>
      <c r="BWT10" s="147"/>
      <c r="BWU10" s="147"/>
      <c r="BWV10" s="147"/>
      <c r="BWW10" s="147"/>
      <c r="BWX10" s="147"/>
      <c r="BWY10" s="147"/>
      <c r="BWZ10" s="147"/>
      <c r="BXA10" s="147"/>
      <c r="BXB10" s="147"/>
      <c r="BXC10" s="147"/>
      <c r="BXD10" s="147"/>
      <c r="BXE10" s="147"/>
      <c r="BXF10" s="147"/>
      <c r="BXG10" s="147"/>
      <c r="BXH10" s="147"/>
      <c r="BXI10" s="147"/>
      <c r="BXJ10" s="147"/>
      <c r="BXK10" s="147"/>
      <c r="BXL10" s="147"/>
      <c r="BXM10" s="147"/>
      <c r="BXN10" s="147"/>
      <c r="BXO10" s="147"/>
      <c r="BXP10" s="147"/>
      <c r="BXQ10" s="147"/>
      <c r="BXR10" s="147"/>
      <c r="BXS10" s="147"/>
      <c r="BXT10" s="147"/>
      <c r="BXU10" s="147"/>
      <c r="BXV10" s="147"/>
      <c r="BXW10" s="147"/>
      <c r="BXX10" s="147"/>
      <c r="BXY10" s="147"/>
      <c r="BXZ10" s="147"/>
      <c r="BYA10" s="147"/>
      <c r="BYB10" s="147"/>
      <c r="BYC10" s="147"/>
      <c r="BYD10" s="147"/>
      <c r="BYE10" s="147"/>
      <c r="BYF10" s="147"/>
      <c r="BYG10" s="147"/>
      <c r="BYH10" s="147"/>
      <c r="BYI10" s="147"/>
      <c r="BYJ10" s="147"/>
      <c r="BYK10" s="147"/>
      <c r="BYL10" s="147"/>
      <c r="BYM10" s="147"/>
      <c r="BYN10" s="147"/>
      <c r="BYO10" s="147"/>
      <c r="BYP10" s="147"/>
      <c r="BYQ10" s="147"/>
      <c r="BYR10" s="147"/>
      <c r="BYS10" s="147"/>
      <c r="BYT10" s="147"/>
      <c r="BYU10" s="147"/>
      <c r="BYV10" s="147"/>
      <c r="BYW10" s="147"/>
      <c r="BYX10" s="147"/>
      <c r="BYY10" s="147"/>
      <c r="BYZ10" s="147"/>
      <c r="BZA10" s="147"/>
      <c r="BZB10" s="147"/>
      <c r="BZC10" s="147"/>
      <c r="BZD10" s="147"/>
      <c r="BZE10" s="147"/>
      <c r="BZF10" s="147"/>
      <c r="BZG10" s="147"/>
      <c r="BZH10" s="147"/>
      <c r="BZI10" s="147"/>
      <c r="BZJ10" s="147"/>
      <c r="BZK10" s="147"/>
      <c r="BZL10" s="147"/>
      <c r="BZM10" s="147"/>
      <c r="BZN10" s="147"/>
      <c r="BZO10" s="147"/>
      <c r="BZP10" s="147"/>
      <c r="BZQ10" s="147"/>
      <c r="BZR10" s="147"/>
      <c r="BZS10" s="147"/>
      <c r="BZT10" s="147"/>
      <c r="BZU10" s="147"/>
      <c r="BZV10" s="147"/>
      <c r="BZW10" s="147"/>
      <c r="BZX10" s="147"/>
      <c r="BZY10" s="147"/>
      <c r="BZZ10" s="147"/>
      <c r="CAA10" s="147"/>
      <c r="CAB10" s="147"/>
      <c r="CAC10" s="147"/>
      <c r="CAD10" s="147"/>
      <c r="CAE10" s="147"/>
      <c r="CAF10" s="147"/>
      <c r="CAG10" s="147"/>
      <c r="CAH10" s="147"/>
      <c r="CAI10" s="147"/>
      <c r="CAJ10" s="147"/>
      <c r="CAK10" s="147"/>
      <c r="CAL10" s="147"/>
      <c r="CAM10" s="147"/>
      <c r="CAN10" s="147"/>
      <c r="CAO10" s="147"/>
      <c r="CAP10" s="147"/>
      <c r="CAQ10" s="147"/>
      <c r="CAR10" s="147"/>
      <c r="CAS10" s="147"/>
      <c r="CAT10" s="147"/>
      <c r="CAU10" s="147"/>
      <c r="CAV10" s="147"/>
      <c r="CAW10" s="147"/>
      <c r="CAX10" s="147"/>
      <c r="CAY10" s="147"/>
      <c r="CAZ10" s="147"/>
      <c r="CBA10" s="147"/>
      <c r="CBB10" s="147"/>
      <c r="CBC10" s="147"/>
      <c r="CBD10" s="147"/>
      <c r="CBE10" s="147"/>
      <c r="CBF10" s="147"/>
      <c r="CBG10" s="147"/>
      <c r="CBH10" s="147"/>
      <c r="CBI10" s="147"/>
      <c r="CBJ10" s="147"/>
      <c r="CBK10" s="147"/>
      <c r="CBL10" s="147"/>
      <c r="CBM10" s="147"/>
      <c r="CBN10" s="147"/>
      <c r="CBO10" s="147"/>
      <c r="CBP10" s="147"/>
      <c r="CBQ10" s="147"/>
      <c r="CBR10" s="147"/>
      <c r="CBS10" s="147"/>
      <c r="CBT10" s="147"/>
      <c r="CBU10" s="147"/>
      <c r="CBV10" s="147"/>
      <c r="CBW10" s="147"/>
      <c r="CBX10" s="147"/>
      <c r="CBY10" s="147"/>
      <c r="CBZ10" s="147"/>
      <c r="CCA10" s="147"/>
      <c r="CCB10" s="147"/>
      <c r="CCC10" s="147"/>
      <c r="CCD10" s="147"/>
      <c r="CCE10" s="147"/>
      <c r="CCF10" s="147"/>
      <c r="CCG10" s="147"/>
      <c r="CCH10" s="147"/>
      <c r="CCI10" s="147"/>
      <c r="CCJ10" s="147"/>
      <c r="CCK10" s="147"/>
      <c r="CCL10" s="147"/>
      <c r="CCM10" s="147"/>
      <c r="CCN10" s="147"/>
      <c r="CCO10" s="147"/>
      <c r="CCP10" s="147"/>
      <c r="CCQ10" s="147"/>
      <c r="CCR10" s="147"/>
      <c r="CCS10" s="147"/>
      <c r="CCT10" s="147"/>
      <c r="CCU10" s="147"/>
      <c r="CCV10" s="147"/>
      <c r="CCW10" s="147"/>
      <c r="CCX10" s="147"/>
      <c r="CCY10" s="147"/>
      <c r="CCZ10" s="147"/>
      <c r="CDA10" s="147"/>
      <c r="CDB10" s="147"/>
      <c r="CDC10" s="147"/>
      <c r="CDD10" s="147"/>
      <c r="CDE10" s="147"/>
      <c r="CDF10" s="147"/>
      <c r="CDG10" s="147"/>
      <c r="CDH10" s="147"/>
      <c r="CDI10" s="147"/>
      <c r="CDJ10" s="147"/>
      <c r="CDK10" s="147"/>
      <c r="CDL10" s="147"/>
      <c r="CDM10" s="147"/>
      <c r="CDN10" s="147"/>
      <c r="CDO10" s="147"/>
      <c r="CDP10" s="147"/>
      <c r="CDQ10" s="147"/>
      <c r="CDR10" s="147"/>
      <c r="CDS10" s="147"/>
      <c r="CDT10" s="147"/>
      <c r="CDU10" s="147"/>
      <c r="CDV10" s="147"/>
      <c r="CDW10" s="147"/>
      <c r="CDX10" s="147"/>
      <c r="CDY10" s="147"/>
      <c r="CDZ10" s="147"/>
      <c r="CEA10" s="147"/>
      <c r="CEB10" s="147"/>
      <c r="CEC10" s="147"/>
      <c r="CED10" s="147"/>
      <c r="CEE10" s="147"/>
      <c r="CEF10" s="147"/>
      <c r="CEG10" s="147"/>
      <c r="CEH10" s="147"/>
      <c r="CEI10" s="147"/>
      <c r="CEJ10" s="147"/>
      <c r="CEK10" s="147"/>
      <c r="CEL10" s="147"/>
      <c r="CEM10" s="147"/>
      <c r="CEN10" s="147"/>
      <c r="CEO10" s="147"/>
      <c r="CEP10" s="147"/>
      <c r="CEQ10" s="147"/>
      <c r="CER10" s="147"/>
      <c r="CES10" s="147"/>
      <c r="CET10" s="147"/>
      <c r="CEU10" s="147"/>
      <c r="CEV10" s="147"/>
      <c r="CEW10" s="147"/>
      <c r="CEX10" s="147"/>
      <c r="CEY10" s="147"/>
      <c r="CEZ10" s="147"/>
      <c r="CFA10" s="147"/>
      <c r="CFB10" s="147"/>
      <c r="CFC10" s="147"/>
      <c r="CFD10" s="147"/>
      <c r="CFE10" s="147"/>
      <c r="CFF10" s="147"/>
      <c r="CFG10" s="147"/>
      <c r="CFH10" s="147"/>
      <c r="CFI10" s="147"/>
      <c r="CFJ10" s="147"/>
      <c r="CFK10" s="147"/>
      <c r="CFL10" s="147"/>
      <c r="CFM10" s="147"/>
      <c r="CFN10" s="147"/>
      <c r="CFO10" s="147"/>
      <c r="CFP10" s="147"/>
      <c r="CFQ10" s="147"/>
      <c r="CFR10" s="147"/>
      <c r="CFS10" s="147"/>
      <c r="CFT10" s="147"/>
      <c r="CFU10" s="147"/>
      <c r="CFV10" s="147"/>
      <c r="CFW10" s="147"/>
      <c r="CFX10" s="147"/>
      <c r="CFY10" s="147"/>
      <c r="CFZ10" s="147"/>
      <c r="CGA10" s="147"/>
      <c r="CGB10" s="147"/>
      <c r="CGC10" s="147"/>
      <c r="CGD10" s="147"/>
      <c r="CGE10" s="147"/>
      <c r="CGF10" s="147"/>
      <c r="CGG10" s="147"/>
      <c r="CGH10" s="147"/>
      <c r="CGI10" s="147"/>
      <c r="CGJ10" s="147"/>
      <c r="CGK10" s="147"/>
      <c r="CGL10" s="147"/>
      <c r="CGM10" s="147"/>
      <c r="CGN10" s="147"/>
      <c r="CGO10" s="147"/>
      <c r="CGP10" s="147"/>
      <c r="CGQ10" s="147"/>
      <c r="CGR10" s="147"/>
      <c r="CGS10" s="147"/>
      <c r="CGT10" s="147"/>
      <c r="CGU10" s="147"/>
      <c r="CGV10" s="147"/>
      <c r="CGW10" s="147"/>
      <c r="CGX10" s="147"/>
      <c r="CGY10" s="147"/>
      <c r="CGZ10" s="147"/>
      <c r="CHA10" s="147"/>
      <c r="CHB10" s="147"/>
      <c r="CHC10" s="147"/>
      <c r="CHD10" s="147"/>
      <c r="CHE10" s="147"/>
      <c r="CHF10" s="147"/>
      <c r="CHG10" s="147"/>
      <c r="CHH10" s="147"/>
      <c r="CHI10" s="147"/>
      <c r="CHJ10" s="147"/>
      <c r="CHK10" s="147"/>
      <c r="CHL10" s="147"/>
      <c r="CHM10" s="147"/>
      <c r="CHN10" s="147"/>
      <c r="CHO10" s="147"/>
      <c r="CHP10" s="147"/>
      <c r="CHQ10" s="147"/>
      <c r="CHR10" s="147"/>
      <c r="CHS10" s="147"/>
      <c r="CHT10" s="147"/>
      <c r="CHU10" s="147"/>
      <c r="CHV10" s="147"/>
      <c r="CHW10" s="147"/>
      <c r="CHX10" s="147"/>
      <c r="CHY10" s="147"/>
      <c r="CHZ10" s="147"/>
      <c r="CIA10" s="147"/>
      <c r="CIB10" s="147"/>
      <c r="CIC10" s="147"/>
      <c r="CID10" s="147"/>
      <c r="CIE10" s="147"/>
      <c r="CIF10" s="147"/>
      <c r="CIG10" s="147"/>
      <c r="CIH10" s="147"/>
      <c r="CII10" s="147"/>
      <c r="CIJ10" s="147"/>
      <c r="CIK10" s="147"/>
      <c r="CIL10" s="147"/>
      <c r="CIM10" s="147"/>
      <c r="CIN10" s="147"/>
      <c r="CIO10" s="147"/>
      <c r="CIP10" s="147"/>
      <c r="CIQ10" s="147"/>
      <c r="CIR10" s="147"/>
      <c r="CIS10" s="147"/>
      <c r="CIT10" s="147"/>
      <c r="CIU10" s="147"/>
      <c r="CIV10" s="147"/>
      <c r="CIW10" s="147"/>
      <c r="CIX10" s="147"/>
      <c r="CIY10" s="147"/>
      <c r="CIZ10" s="147"/>
      <c r="CJA10" s="147"/>
      <c r="CJB10" s="147"/>
      <c r="CJC10" s="147"/>
      <c r="CJD10" s="147"/>
      <c r="CJE10" s="147"/>
      <c r="CJF10" s="147"/>
      <c r="CJG10" s="147"/>
      <c r="CJH10" s="147"/>
      <c r="CJI10" s="147"/>
      <c r="CJJ10" s="147"/>
      <c r="CJK10" s="147"/>
      <c r="CJL10" s="147"/>
      <c r="CJM10" s="147"/>
      <c r="CJN10" s="147"/>
      <c r="CJO10" s="147"/>
      <c r="CJP10" s="147"/>
      <c r="CJQ10" s="147"/>
      <c r="CJR10" s="147"/>
      <c r="CJS10" s="147"/>
      <c r="CJT10" s="147"/>
      <c r="CJU10" s="147"/>
      <c r="CJV10" s="147"/>
      <c r="CJW10" s="147"/>
      <c r="CJX10" s="147"/>
      <c r="CJY10" s="147"/>
      <c r="CJZ10" s="147"/>
      <c r="CKA10" s="147"/>
      <c r="CKB10" s="147"/>
      <c r="CKC10" s="147"/>
      <c r="CKD10" s="147"/>
      <c r="CKE10" s="147"/>
      <c r="CKF10" s="147"/>
      <c r="CKG10" s="147"/>
      <c r="CKH10" s="147"/>
      <c r="CKI10" s="147"/>
      <c r="CKJ10" s="147"/>
      <c r="CKK10" s="147"/>
      <c r="CKL10" s="147"/>
      <c r="CKM10" s="147"/>
      <c r="CKN10" s="147"/>
      <c r="CKO10" s="147"/>
      <c r="CKP10" s="147"/>
      <c r="CKQ10" s="147"/>
      <c r="CKR10" s="147"/>
      <c r="CKS10" s="147"/>
      <c r="CKT10" s="147"/>
      <c r="CKU10" s="147"/>
      <c r="CKV10" s="147"/>
      <c r="CKW10" s="147"/>
      <c r="CKX10" s="147"/>
      <c r="CKY10" s="147"/>
      <c r="CKZ10" s="147"/>
      <c r="CLA10" s="147"/>
      <c r="CLB10" s="147"/>
      <c r="CLC10" s="147"/>
      <c r="CLD10" s="147"/>
      <c r="CLE10" s="147"/>
      <c r="CLF10" s="147"/>
      <c r="CLG10" s="147"/>
      <c r="CLH10" s="147"/>
      <c r="CLI10" s="147"/>
      <c r="CLJ10" s="147"/>
      <c r="CLK10" s="147"/>
      <c r="CLL10" s="147"/>
      <c r="CLM10" s="147"/>
      <c r="CLN10" s="147"/>
      <c r="CLO10" s="147"/>
      <c r="CLP10" s="147"/>
      <c r="CLQ10" s="147"/>
      <c r="CLR10" s="147"/>
      <c r="CLS10" s="147"/>
      <c r="CLT10" s="147"/>
      <c r="CLU10" s="147"/>
      <c r="CLV10" s="147"/>
      <c r="CLW10" s="147"/>
      <c r="CLX10" s="147"/>
      <c r="CLY10" s="147"/>
      <c r="CLZ10" s="147"/>
      <c r="CMA10" s="147"/>
      <c r="CMB10" s="147"/>
      <c r="CMC10" s="147"/>
      <c r="CMD10" s="147"/>
      <c r="CME10" s="147"/>
      <c r="CMF10" s="147"/>
      <c r="CMG10" s="147"/>
      <c r="CMH10" s="147"/>
      <c r="CMI10" s="147"/>
      <c r="CMJ10" s="147"/>
      <c r="CMK10" s="147"/>
      <c r="CML10" s="147"/>
      <c r="CMM10" s="147"/>
      <c r="CMN10" s="147"/>
      <c r="CMO10" s="147"/>
      <c r="CMP10" s="147"/>
      <c r="CMQ10" s="147"/>
      <c r="CMR10" s="147"/>
      <c r="CMS10" s="147"/>
      <c r="CMT10" s="147"/>
      <c r="CMU10" s="147"/>
      <c r="CMV10" s="147"/>
      <c r="CMW10" s="147"/>
      <c r="CMX10" s="147"/>
      <c r="CMY10" s="147"/>
      <c r="CMZ10" s="147"/>
      <c r="CNA10" s="147"/>
      <c r="CNB10" s="147"/>
      <c r="CNC10" s="147"/>
      <c r="CND10" s="147"/>
      <c r="CNE10" s="147"/>
      <c r="CNF10" s="147"/>
      <c r="CNG10" s="147"/>
      <c r="CNH10" s="147"/>
      <c r="CNI10" s="147"/>
      <c r="CNJ10" s="147"/>
      <c r="CNK10" s="147"/>
      <c r="CNL10" s="147"/>
      <c r="CNM10" s="147"/>
      <c r="CNN10" s="147"/>
      <c r="CNO10" s="147"/>
      <c r="CNP10" s="147"/>
      <c r="CNQ10" s="147"/>
      <c r="CNR10" s="147"/>
      <c r="CNS10" s="147"/>
      <c r="CNT10" s="147"/>
      <c r="CNU10" s="147"/>
      <c r="CNV10" s="147"/>
      <c r="CNW10" s="147"/>
      <c r="CNX10" s="147"/>
      <c r="CNY10" s="147"/>
      <c r="CNZ10" s="147"/>
      <c r="COA10" s="147"/>
      <c r="COB10" s="147"/>
      <c r="COC10" s="147"/>
      <c r="COD10" s="147"/>
      <c r="COE10" s="147"/>
      <c r="COF10" s="147"/>
      <c r="COG10" s="147"/>
      <c r="COH10" s="147"/>
      <c r="COI10" s="147"/>
      <c r="COJ10" s="147"/>
      <c r="COK10" s="147"/>
      <c r="COL10" s="147"/>
      <c r="COM10" s="147"/>
      <c r="CON10" s="147"/>
      <c r="COO10" s="147"/>
      <c r="COP10" s="147"/>
      <c r="COQ10" s="147"/>
      <c r="COR10" s="147"/>
      <c r="COS10" s="147"/>
      <c r="COT10" s="147"/>
      <c r="COU10" s="147"/>
      <c r="COV10" s="147"/>
      <c r="COW10" s="147"/>
      <c r="COX10" s="147"/>
      <c r="COY10" s="147"/>
      <c r="COZ10" s="147"/>
      <c r="CPA10" s="147"/>
      <c r="CPB10" s="147"/>
      <c r="CPC10" s="147"/>
      <c r="CPD10" s="147"/>
      <c r="CPE10" s="147"/>
      <c r="CPF10" s="147"/>
      <c r="CPG10" s="147"/>
      <c r="CPH10" s="147"/>
      <c r="CPI10" s="147"/>
      <c r="CPJ10" s="147"/>
      <c r="CPK10" s="147"/>
      <c r="CPL10" s="147"/>
      <c r="CPM10" s="147"/>
      <c r="CPN10" s="147"/>
      <c r="CPO10" s="147"/>
      <c r="CPP10" s="147"/>
      <c r="CPQ10" s="147"/>
      <c r="CPR10" s="147"/>
      <c r="CPS10" s="147"/>
      <c r="CPT10" s="147"/>
      <c r="CPU10" s="147"/>
      <c r="CPV10" s="147"/>
      <c r="CPW10" s="147"/>
      <c r="CPX10" s="147"/>
      <c r="CPY10" s="147"/>
      <c r="CPZ10" s="147"/>
      <c r="CQA10" s="147"/>
      <c r="CQB10" s="147"/>
      <c r="CQC10" s="147"/>
      <c r="CQD10" s="147"/>
      <c r="CQE10" s="147"/>
      <c r="CQF10" s="147"/>
      <c r="CQG10" s="147"/>
      <c r="CQH10" s="147"/>
      <c r="CQI10" s="147"/>
      <c r="CQJ10" s="147"/>
      <c r="CQK10" s="147"/>
      <c r="CQL10" s="147"/>
      <c r="CQM10" s="147"/>
      <c r="CQN10" s="147"/>
      <c r="CQO10" s="147"/>
      <c r="CQP10" s="147"/>
      <c r="CQQ10" s="147"/>
      <c r="CQR10" s="147"/>
      <c r="CQS10" s="147"/>
      <c r="CQT10" s="147"/>
      <c r="CQU10" s="147"/>
      <c r="CQV10" s="147"/>
      <c r="CQW10" s="147"/>
      <c r="CQX10" s="147"/>
      <c r="CQY10" s="147"/>
      <c r="CQZ10" s="147"/>
      <c r="CRA10" s="147"/>
      <c r="CRB10" s="147"/>
      <c r="CRC10" s="147"/>
      <c r="CRD10" s="147"/>
      <c r="CRE10" s="147"/>
      <c r="CRF10" s="147"/>
      <c r="CRG10" s="147"/>
      <c r="CRH10" s="147"/>
      <c r="CRI10" s="147"/>
      <c r="CRJ10" s="147"/>
      <c r="CRK10" s="147"/>
      <c r="CRL10" s="147"/>
      <c r="CRM10" s="147"/>
      <c r="CRN10" s="147"/>
      <c r="CRO10" s="147"/>
      <c r="CRP10" s="147"/>
      <c r="CRQ10" s="147"/>
      <c r="CRR10" s="147"/>
      <c r="CRS10" s="147"/>
      <c r="CRT10" s="147"/>
      <c r="CRU10" s="147"/>
      <c r="CRV10" s="147"/>
      <c r="CRW10" s="147"/>
      <c r="CRX10" s="147"/>
      <c r="CRY10" s="147"/>
      <c r="CRZ10" s="147"/>
      <c r="CSA10" s="147"/>
      <c r="CSB10" s="147"/>
      <c r="CSC10" s="147"/>
      <c r="CSD10" s="147"/>
      <c r="CSE10" s="147"/>
      <c r="CSF10" s="147"/>
      <c r="CSG10" s="147"/>
      <c r="CSH10" s="147"/>
      <c r="CSI10" s="147"/>
      <c r="CSJ10" s="147"/>
      <c r="CSK10" s="147"/>
      <c r="CSL10" s="147"/>
      <c r="CSM10" s="147"/>
      <c r="CSN10" s="147"/>
      <c r="CSO10" s="147"/>
      <c r="CSP10" s="147"/>
      <c r="CSQ10" s="147"/>
      <c r="CSR10" s="147"/>
      <c r="CSS10" s="147"/>
      <c r="CST10" s="147"/>
      <c r="CSU10" s="147"/>
      <c r="CSV10" s="147"/>
      <c r="CSW10" s="147"/>
      <c r="CSX10" s="147"/>
      <c r="CSY10" s="147"/>
      <c r="CSZ10" s="147"/>
      <c r="CTA10" s="147"/>
      <c r="CTB10" s="147"/>
      <c r="CTC10" s="147"/>
      <c r="CTD10" s="147"/>
      <c r="CTE10" s="147"/>
      <c r="CTF10" s="147"/>
      <c r="CTG10" s="147"/>
      <c r="CTH10" s="147"/>
      <c r="CTI10" s="147"/>
      <c r="CTJ10" s="147"/>
      <c r="CTK10" s="147"/>
      <c r="CTL10" s="147"/>
      <c r="CTM10" s="147"/>
      <c r="CTN10" s="147"/>
      <c r="CTO10" s="147"/>
      <c r="CTP10" s="147"/>
      <c r="CTQ10" s="147"/>
      <c r="CTR10" s="147"/>
      <c r="CTS10" s="147"/>
      <c r="CTT10" s="147"/>
      <c r="CTU10" s="147"/>
      <c r="CTV10" s="147"/>
      <c r="CTW10" s="147"/>
      <c r="CTX10" s="147"/>
      <c r="CTY10" s="147"/>
      <c r="CTZ10" s="147"/>
      <c r="CUA10" s="147"/>
      <c r="CUB10" s="147"/>
      <c r="CUC10" s="147"/>
      <c r="CUD10" s="147"/>
      <c r="CUE10" s="147"/>
      <c r="CUF10" s="147"/>
      <c r="CUG10" s="147"/>
      <c r="CUH10" s="147"/>
      <c r="CUI10" s="147"/>
      <c r="CUJ10" s="147"/>
      <c r="CUK10" s="147"/>
      <c r="CUL10" s="147"/>
      <c r="CUM10" s="147"/>
      <c r="CUN10" s="147"/>
      <c r="CUO10" s="147"/>
      <c r="CUP10" s="147"/>
      <c r="CUQ10" s="147"/>
      <c r="CUR10" s="147"/>
      <c r="CUS10" s="147"/>
      <c r="CUT10" s="147"/>
      <c r="CUU10" s="147"/>
      <c r="CUV10" s="147"/>
      <c r="CUW10" s="147"/>
      <c r="CUX10" s="147"/>
      <c r="CUY10" s="147"/>
      <c r="CUZ10" s="147"/>
      <c r="CVA10" s="147"/>
      <c r="CVB10" s="147"/>
      <c r="CVC10" s="147"/>
      <c r="CVD10" s="147"/>
      <c r="CVE10" s="147"/>
      <c r="CVF10" s="147"/>
      <c r="CVG10" s="147"/>
      <c r="CVH10" s="147"/>
      <c r="CVI10" s="147"/>
      <c r="CVJ10" s="147"/>
      <c r="CVK10" s="147"/>
      <c r="CVL10" s="147"/>
      <c r="CVM10" s="147"/>
      <c r="CVN10" s="147"/>
      <c r="CVO10" s="147"/>
      <c r="CVP10" s="147"/>
      <c r="CVQ10" s="147"/>
      <c r="CVR10" s="147"/>
      <c r="CVS10" s="147"/>
      <c r="CVT10" s="147"/>
      <c r="CVU10" s="147"/>
      <c r="CVV10" s="147"/>
      <c r="CVW10" s="147"/>
      <c r="CVX10" s="147"/>
      <c r="CVY10" s="147"/>
      <c r="CVZ10" s="147"/>
      <c r="CWA10" s="147"/>
      <c r="CWB10" s="147"/>
      <c r="CWC10" s="147"/>
      <c r="CWD10" s="147"/>
      <c r="CWE10" s="147"/>
      <c r="CWF10" s="147"/>
      <c r="CWG10" s="147"/>
      <c r="CWH10" s="147"/>
      <c r="CWI10" s="147"/>
      <c r="CWJ10" s="147"/>
      <c r="CWK10" s="147"/>
      <c r="CWL10" s="147"/>
      <c r="CWM10" s="147"/>
      <c r="CWN10" s="147"/>
      <c r="CWO10" s="147"/>
      <c r="CWP10" s="147"/>
      <c r="CWQ10" s="147"/>
      <c r="CWR10" s="147"/>
      <c r="CWS10" s="147"/>
      <c r="CWT10" s="147"/>
      <c r="CWU10" s="147"/>
      <c r="CWV10" s="147"/>
      <c r="CWW10" s="147"/>
      <c r="CWX10" s="147"/>
      <c r="CWY10" s="147"/>
      <c r="CWZ10" s="147"/>
      <c r="CXA10" s="147"/>
      <c r="CXB10" s="147"/>
      <c r="CXC10" s="147"/>
      <c r="CXD10" s="147"/>
      <c r="CXE10" s="147"/>
      <c r="CXF10" s="147"/>
      <c r="CXG10" s="147"/>
      <c r="CXH10" s="147"/>
      <c r="CXI10" s="147"/>
      <c r="CXJ10" s="147"/>
      <c r="CXK10" s="147"/>
      <c r="CXL10" s="147"/>
      <c r="CXM10" s="147"/>
      <c r="CXN10" s="147"/>
      <c r="CXO10" s="147"/>
      <c r="CXP10" s="147"/>
      <c r="CXQ10" s="147"/>
      <c r="CXR10" s="147"/>
      <c r="CXS10" s="147"/>
      <c r="CXT10" s="147"/>
      <c r="CXU10" s="147"/>
      <c r="CXV10" s="147"/>
      <c r="CXW10" s="147"/>
      <c r="CXX10" s="147"/>
      <c r="CXY10" s="147"/>
      <c r="CXZ10" s="147"/>
      <c r="CYA10" s="147"/>
      <c r="CYB10" s="147"/>
      <c r="CYC10" s="147"/>
      <c r="CYD10" s="147"/>
      <c r="CYE10" s="147"/>
      <c r="CYF10" s="147"/>
      <c r="CYG10" s="147"/>
      <c r="CYH10" s="147"/>
      <c r="CYI10" s="147"/>
      <c r="CYJ10" s="147"/>
      <c r="CYK10" s="147"/>
      <c r="CYL10" s="147"/>
      <c r="CYM10" s="147"/>
      <c r="CYN10" s="147"/>
      <c r="CYO10" s="147"/>
      <c r="CYP10" s="147"/>
      <c r="CYQ10" s="147"/>
      <c r="CYR10" s="147"/>
      <c r="CYS10" s="147"/>
      <c r="CYT10" s="147"/>
      <c r="CYU10" s="147"/>
      <c r="CYV10" s="147"/>
      <c r="CYW10" s="147"/>
      <c r="CYX10" s="147"/>
      <c r="CYY10" s="147"/>
      <c r="CYZ10" s="147"/>
      <c r="CZA10" s="147"/>
      <c r="CZB10" s="147"/>
      <c r="CZC10" s="147"/>
      <c r="CZD10" s="147"/>
      <c r="CZE10" s="147"/>
      <c r="CZF10" s="147"/>
      <c r="CZG10" s="147"/>
      <c r="CZH10" s="147"/>
      <c r="CZI10" s="147"/>
      <c r="CZJ10" s="147"/>
      <c r="CZK10" s="147"/>
      <c r="CZL10" s="147"/>
      <c r="CZM10" s="147"/>
      <c r="CZN10" s="147"/>
      <c r="CZO10" s="147"/>
      <c r="CZP10" s="147"/>
      <c r="CZQ10" s="147"/>
      <c r="CZR10" s="147"/>
      <c r="CZS10" s="147"/>
      <c r="CZT10" s="147"/>
      <c r="CZU10" s="147"/>
      <c r="CZV10" s="147"/>
      <c r="CZW10" s="147"/>
      <c r="CZX10" s="147"/>
      <c r="CZY10" s="147"/>
      <c r="CZZ10" s="147"/>
      <c r="DAA10" s="147"/>
      <c r="DAB10" s="147"/>
      <c r="DAC10" s="147"/>
      <c r="DAD10" s="147"/>
      <c r="DAE10" s="147"/>
      <c r="DAF10" s="147"/>
      <c r="DAG10" s="147"/>
      <c r="DAH10" s="147"/>
      <c r="DAI10" s="147"/>
      <c r="DAJ10" s="147"/>
      <c r="DAK10" s="147"/>
      <c r="DAL10" s="147"/>
      <c r="DAM10" s="147"/>
      <c r="DAN10" s="147"/>
      <c r="DAO10" s="147"/>
      <c r="DAP10" s="147"/>
      <c r="DAQ10" s="147"/>
      <c r="DAR10" s="147"/>
      <c r="DAS10" s="147"/>
      <c r="DAT10" s="147"/>
      <c r="DAU10" s="147"/>
      <c r="DAV10" s="147"/>
      <c r="DAW10" s="147"/>
      <c r="DAX10" s="147"/>
      <c r="DAY10" s="147"/>
      <c r="DAZ10" s="147"/>
      <c r="DBA10" s="147"/>
      <c r="DBB10" s="147"/>
      <c r="DBC10" s="147"/>
      <c r="DBD10" s="147"/>
      <c r="DBE10" s="147"/>
      <c r="DBF10" s="147"/>
      <c r="DBG10" s="147"/>
      <c r="DBH10" s="147"/>
      <c r="DBI10" s="147"/>
      <c r="DBJ10" s="147"/>
      <c r="DBK10" s="147"/>
      <c r="DBL10" s="147"/>
      <c r="DBM10" s="147"/>
      <c r="DBN10" s="147"/>
      <c r="DBO10" s="147"/>
      <c r="DBP10" s="147"/>
      <c r="DBQ10" s="147"/>
      <c r="DBR10" s="147"/>
      <c r="DBS10" s="147"/>
      <c r="DBT10" s="147"/>
      <c r="DBU10" s="147"/>
      <c r="DBV10" s="147"/>
      <c r="DBW10" s="147"/>
      <c r="DBX10" s="147"/>
      <c r="DBY10" s="147"/>
      <c r="DBZ10" s="147"/>
      <c r="DCA10" s="147"/>
      <c r="DCB10" s="147"/>
      <c r="DCC10" s="147"/>
      <c r="DCD10" s="147"/>
      <c r="DCE10" s="147"/>
      <c r="DCF10" s="147"/>
      <c r="DCG10" s="147"/>
      <c r="DCH10" s="147"/>
      <c r="DCI10" s="147"/>
      <c r="DCJ10" s="147"/>
      <c r="DCK10" s="147"/>
      <c r="DCL10" s="147"/>
      <c r="DCM10" s="147"/>
      <c r="DCN10" s="147"/>
      <c r="DCO10" s="147"/>
      <c r="DCP10" s="147"/>
      <c r="DCQ10" s="147"/>
      <c r="DCR10" s="147"/>
      <c r="DCS10" s="147"/>
      <c r="DCT10" s="147"/>
      <c r="DCU10" s="147"/>
      <c r="DCV10" s="147"/>
      <c r="DCW10" s="147"/>
      <c r="DCX10" s="147"/>
      <c r="DCY10" s="147"/>
      <c r="DCZ10" s="147"/>
      <c r="DDA10" s="147"/>
      <c r="DDB10" s="147"/>
      <c r="DDC10" s="147"/>
      <c r="DDD10" s="147"/>
      <c r="DDE10" s="147"/>
      <c r="DDF10" s="147"/>
      <c r="DDG10" s="147"/>
      <c r="DDH10" s="147"/>
      <c r="DDI10" s="147"/>
      <c r="DDJ10" s="147"/>
      <c r="DDK10" s="147"/>
      <c r="DDL10" s="147"/>
      <c r="DDM10" s="147"/>
      <c r="DDN10" s="147"/>
      <c r="DDO10" s="147"/>
      <c r="DDP10" s="147"/>
      <c r="DDQ10" s="147"/>
      <c r="DDR10" s="147"/>
      <c r="DDS10" s="147"/>
      <c r="DDT10" s="147"/>
      <c r="DDU10" s="147"/>
      <c r="DDV10" s="147"/>
      <c r="DDW10" s="147"/>
      <c r="DDX10" s="147"/>
      <c r="DDY10" s="147"/>
      <c r="DDZ10" s="147"/>
      <c r="DEA10" s="147"/>
      <c r="DEB10" s="147"/>
      <c r="DEC10" s="147"/>
      <c r="DED10" s="147"/>
      <c r="DEE10" s="147"/>
      <c r="DEF10" s="147"/>
      <c r="DEG10" s="147"/>
      <c r="DEH10" s="147"/>
      <c r="DEI10" s="147"/>
      <c r="DEJ10" s="147"/>
      <c r="DEK10" s="147"/>
      <c r="DEL10" s="147"/>
      <c r="DEM10" s="147"/>
      <c r="DEN10" s="147"/>
      <c r="DEO10" s="147"/>
      <c r="DEP10" s="147"/>
      <c r="DEQ10" s="147"/>
      <c r="DER10" s="147"/>
      <c r="DES10" s="147"/>
      <c r="DET10" s="147"/>
      <c r="DEU10" s="147"/>
      <c r="DEV10" s="147"/>
      <c r="DEW10" s="147"/>
      <c r="DEX10" s="147"/>
      <c r="DEY10" s="147"/>
      <c r="DEZ10" s="147"/>
      <c r="DFA10" s="147"/>
      <c r="DFB10" s="147"/>
      <c r="DFC10" s="147"/>
      <c r="DFD10" s="147"/>
      <c r="DFE10" s="147"/>
      <c r="DFF10" s="147"/>
      <c r="DFG10" s="147"/>
      <c r="DFH10" s="147"/>
      <c r="DFI10" s="147"/>
      <c r="DFJ10" s="147"/>
      <c r="DFK10" s="147"/>
      <c r="DFL10" s="147"/>
      <c r="DFM10" s="147"/>
      <c r="DFN10" s="147"/>
      <c r="DFO10" s="147"/>
      <c r="DFP10" s="147"/>
      <c r="DFQ10" s="147"/>
      <c r="DFR10" s="147"/>
      <c r="DFS10" s="147"/>
      <c r="DFT10" s="147"/>
      <c r="DFU10" s="147"/>
      <c r="DFV10" s="147"/>
      <c r="DFW10" s="147"/>
      <c r="DFX10" s="147"/>
      <c r="DFY10" s="147"/>
      <c r="DFZ10" s="147"/>
      <c r="DGA10" s="147"/>
      <c r="DGB10" s="147"/>
      <c r="DGC10" s="147"/>
      <c r="DGD10" s="147"/>
      <c r="DGE10" s="147"/>
      <c r="DGF10" s="147"/>
      <c r="DGG10" s="147"/>
      <c r="DGH10" s="147"/>
      <c r="DGI10" s="147"/>
      <c r="DGJ10" s="147"/>
      <c r="DGK10" s="147"/>
      <c r="DGL10" s="147"/>
      <c r="DGM10" s="147"/>
      <c r="DGN10" s="147"/>
      <c r="DGO10" s="147"/>
      <c r="DGP10" s="147"/>
      <c r="DGQ10" s="147"/>
      <c r="DGR10" s="147"/>
      <c r="DGS10" s="147"/>
      <c r="DGT10" s="147"/>
      <c r="DGU10" s="147"/>
      <c r="DGV10" s="147"/>
      <c r="DGW10" s="147"/>
      <c r="DGX10" s="147"/>
      <c r="DGY10" s="147"/>
      <c r="DGZ10" s="147"/>
      <c r="DHA10" s="147"/>
      <c r="DHB10" s="147"/>
      <c r="DHC10" s="147"/>
      <c r="DHD10" s="147"/>
      <c r="DHE10" s="147"/>
      <c r="DHF10" s="147"/>
      <c r="DHG10" s="147"/>
      <c r="DHH10" s="147"/>
      <c r="DHI10" s="147"/>
      <c r="DHJ10" s="147"/>
      <c r="DHK10" s="147"/>
      <c r="DHL10" s="147"/>
      <c r="DHM10" s="147"/>
      <c r="DHN10" s="147"/>
      <c r="DHO10" s="147"/>
      <c r="DHP10" s="147"/>
      <c r="DHQ10" s="147"/>
      <c r="DHR10" s="147"/>
      <c r="DHS10" s="147"/>
      <c r="DHT10" s="147"/>
      <c r="DHU10" s="147"/>
      <c r="DHV10" s="147"/>
      <c r="DHW10" s="147"/>
      <c r="DHX10" s="147"/>
      <c r="DHY10" s="147"/>
      <c r="DHZ10" s="147"/>
      <c r="DIA10" s="147"/>
      <c r="DIB10" s="147"/>
      <c r="DIC10" s="147"/>
      <c r="DID10" s="147"/>
      <c r="DIE10" s="147"/>
      <c r="DIF10" s="147"/>
      <c r="DIG10" s="147"/>
      <c r="DIH10" s="147"/>
      <c r="DII10" s="147"/>
      <c r="DIJ10" s="147"/>
      <c r="DIK10" s="147"/>
      <c r="DIL10" s="147"/>
      <c r="DIM10" s="147"/>
      <c r="DIN10" s="147"/>
      <c r="DIO10" s="147"/>
      <c r="DIP10" s="147"/>
      <c r="DIQ10" s="147"/>
      <c r="DIR10" s="147"/>
      <c r="DIS10" s="147"/>
      <c r="DIT10" s="147"/>
      <c r="DIU10" s="147"/>
      <c r="DIV10" s="147"/>
      <c r="DIW10" s="147"/>
      <c r="DIX10" s="147"/>
      <c r="DIY10" s="147"/>
      <c r="DIZ10" s="147"/>
      <c r="DJA10" s="147"/>
      <c r="DJB10" s="147"/>
      <c r="DJC10" s="147"/>
      <c r="DJD10" s="147"/>
      <c r="DJE10" s="147"/>
      <c r="DJF10" s="147"/>
      <c r="DJG10" s="147"/>
      <c r="DJH10" s="147"/>
      <c r="DJI10" s="147"/>
      <c r="DJJ10" s="147"/>
      <c r="DJK10" s="147"/>
      <c r="DJL10" s="147"/>
      <c r="DJM10" s="147"/>
      <c r="DJN10" s="147"/>
      <c r="DJO10" s="147"/>
      <c r="DJP10" s="147"/>
      <c r="DJQ10" s="147"/>
      <c r="DJR10" s="147"/>
      <c r="DJS10" s="147"/>
      <c r="DJT10" s="147"/>
      <c r="DJU10" s="147"/>
      <c r="DJV10" s="147"/>
      <c r="DJW10" s="147"/>
      <c r="DJX10" s="147"/>
      <c r="DJY10" s="147"/>
      <c r="DJZ10" s="147"/>
      <c r="DKA10" s="147"/>
      <c r="DKB10" s="147"/>
      <c r="DKC10" s="147"/>
      <c r="DKD10" s="147"/>
      <c r="DKE10" s="147"/>
      <c r="DKF10" s="147"/>
      <c r="DKG10" s="147"/>
      <c r="DKH10" s="147"/>
      <c r="DKI10" s="147"/>
      <c r="DKJ10" s="147"/>
      <c r="DKK10" s="147"/>
      <c r="DKL10" s="147"/>
      <c r="DKM10" s="147"/>
      <c r="DKN10" s="147"/>
      <c r="DKO10" s="147"/>
      <c r="DKP10" s="147"/>
      <c r="DKQ10" s="147"/>
      <c r="DKR10" s="147"/>
      <c r="DKS10" s="147"/>
      <c r="DKT10" s="147"/>
      <c r="DKU10" s="147"/>
      <c r="DKV10" s="147"/>
      <c r="DKW10" s="147"/>
      <c r="DKX10" s="147"/>
      <c r="DKY10" s="147"/>
      <c r="DKZ10" s="147"/>
      <c r="DLA10" s="147"/>
      <c r="DLB10" s="147"/>
      <c r="DLC10" s="147"/>
      <c r="DLD10" s="147"/>
      <c r="DLE10" s="147"/>
      <c r="DLF10" s="147"/>
      <c r="DLG10" s="147"/>
      <c r="DLH10" s="147"/>
      <c r="DLI10" s="147"/>
      <c r="DLJ10" s="147"/>
      <c r="DLK10" s="147"/>
      <c r="DLL10" s="147"/>
      <c r="DLM10" s="147"/>
      <c r="DLN10" s="147"/>
      <c r="DLO10" s="147"/>
      <c r="DLP10" s="147"/>
      <c r="DLQ10" s="147"/>
      <c r="DLR10" s="147"/>
      <c r="DLS10" s="147"/>
      <c r="DLT10" s="147"/>
      <c r="DLU10" s="147"/>
      <c r="DLV10" s="147"/>
      <c r="DLW10" s="147"/>
      <c r="DLX10" s="147"/>
      <c r="DLY10" s="147"/>
      <c r="DLZ10" s="147"/>
      <c r="DMA10" s="147"/>
      <c r="DMB10" s="147"/>
      <c r="DMC10" s="147"/>
      <c r="DMD10" s="147"/>
      <c r="DME10" s="147"/>
      <c r="DMF10" s="147"/>
      <c r="DMG10" s="147"/>
      <c r="DMH10" s="147"/>
      <c r="DMI10" s="147"/>
      <c r="DMJ10" s="147"/>
      <c r="DMK10" s="147"/>
      <c r="DML10" s="147"/>
      <c r="DMM10" s="147"/>
      <c r="DMN10" s="147"/>
      <c r="DMO10" s="147"/>
      <c r="DMP10" s="147"/>
      <c r="DMQ10" s="147"/>
      <c r="DMR10" s="147"/>
      <c r="DMS10" s="147"/>
      <c r="DMT10" s="147"/>
      <c r="DMU10" s="147"/>
      <c r="DMV10" s="147"/>
      <c r="DMW10" s="147"/>
      <c r="DMX10" s="147"/>
      <c r="DMY10" s="147"/>
      <c r="DMZ10" s="147"/>
      <c r="DNA10" s="147"/>
      <c r="DNB10" s="147"/>
      <c r="DNC10" s="147"/>
      <c r="DND10" s="147"/>
      <c r="DNE10" s="147"/>
      <c r="DNF10" s="147"/>
      <c r="DNG10" s="147"/>
      <c r="DNH10" s="147"/>
      <c r="DNI10" s="147"/>
      <c r="DNJ10" s="147"/>
      <c r="DNK10" s="147"/>
      <c r="DNL10" s="147"/>
      <c r="DNM10" s="147"/>
      <c r="DNN10" s="147"/>
      <c r="DNO10" s="147"/>
      <c r="DNP10" s="147"/>
      <c r="DNQ10" s="147"/>
      <c r="DNR10" s="147"/>
      <c r="DNS10" s="147"/>
      <c r="DNT10" s="147"/>
      <c r="DNU10" s="147"/>
      <c r="DNV10" s="147"/>
      <c r="DNW10" s="147"/>
      <c r="DNX10" s="147"/>
      <c r="DNY10" s="147"/>
      <c r="DNZ10" s="147"/>
      <c r="DOA10" s="147"/>
      <c r="DOB10" s="147"/>
      <c r="DOC10" s="147"/>
      <c r="DOD10" s="147"/>
      <c r="DOE10" s="147"/>
      <c r="DOF10" s="147"/>
      <c r="DOG10" s="147"/>
      <c r="DOH10" s="147"/>
      <c r="DOI10" s="147"/>
      <c r="DOJ10" s="147"/>
      <c r="DOK10" s="147"/>
      <c r="DOL10" s="147"/>
      <c r="DOM10" s="147"/>
      <c r="DON10" s="147"/>
      <c r="DOO10" s="147"/>
      <c r="DOP10" s="147"/>
      <c r="DOQ10" s="147"/>
      <c r="DOR10" s="147"/>
      <c r="DOS10" s="147"/>
      <c r="DOT10" s="147"/>
      <c r="DOU10" s="147"/>
      <c r="DOV10" s="147"/>
      <c r="DOW10" s="147"/>
      <c r="DOX10" s="147"/>
      <c r="DOY10" s="147"/>
      <c r="DOZ10" s="147"/>
      <c r="DPA10" s="147"/>
      <c r="DPB10" s="147"/>
      <c r="DPC10" s="147"/>
      <c r="DPD10" s="147"/>
      <c r="DPE10" s="147"/>
      <c r="DPF10" s="147"/>
      <c r="DPG10" s="147"/>
      <c r="DPH10" s="147"/>
      <c r="DPI10" s="147"/>
      <c r="DPJ10" s="147"/>
      <c r="DPK10" s="147"/>
      <c r="DPL10" s="147"/>
      <c r="DPM10" s="147"/>
      <c r="DPN10" s="147"/>
      <c r="DPO10" s="147"/>
      <c r="DPP10" s="147"/>
      <c r="DPQ10" s="147"/>
      <c r="DPR10" s="147"/>
      <c r="DPS10" s="147"/>
      <c r="DPT10" s="147"/>
      <c r="DPU10" s="147"/>
      <c r="DPV10" s="147"/>
      <c r="DPW10" s="147"/>
      <c r="DPX10" s="147"/>
      <c r="DPY10" s="147"/>
      <c r="DPZ10" s="147"/>
      <c r="DQA10" s="147"/>
      <c r="DQB10" s="147"/>
      <c r="DQC10" s="147"/>
      <c r="DQD10" s="147"/>
      <c r="DQE10" s="147"/>
      <c r="DQF10" s="147"/>
      <c r="DQG10" s="147"/>
      <c r="DQH10" s="147"/>
      <c r="DQI10" s="147"/>
      <c r="DQJ10" s="147"/>
      <c r="DQK10" s="147"/>
      <c r="DQL10" s="147"/>
      <c r="DQM10" s="147"/>
      <c r="DQN10" s="147"/>
      <c r="DQO10" s="147"/>
      <c r="DQP10" s="147"/>
      <c r="DQQ10" s="147"/>
      <c r="DQR10" s="147"/>
      <c r="DQS10" s="147"/>
      <c r="DQT10" s="147"/>
      <c r="DQU10" s="147"/>
      <c r="DQV10" s="147"/>
      <c r="DQW10" s="147"/>
      <c r="DQX10" s="147"/>
      <c r="DQY10" s="147"/>
      <c r="DQZ10" s="147"/>
      <c r="DRA10" s="147"/>
      <c r="DRB10" s="147"/>
      <c r="DRC10" s="147"/>
      <c r="DRD10" s="147"/>
      <c r="DRE10" s="147"/>
      <c r="DRF10" s="147"/>
      <c r="DRG10" s="147"/>
      <c r="DRH10" s="147"/>
      <c r="DRI10" s="147"/>
      <c r="DRJ10" s="147"/>
      <c r="DRK10" s="147"/>
      <c r="DRL10" s="147"/>
      <c r="DRM10" s="147"/>
      <c r="DRN10" s="147"/>
      <c r="DRO10" s="147"/>
      <c r="DRP10" s="147"/>
      <c r="DRQ10" s="147"/>
      <c r="DRR10" s="147"/>
      <c r="DRS10" s="147"/>
      <c r="DRT10" s="147"/>
      <c r="DRU10" s="147"/>
      <c r="DRV10" s="147"/>
      <c r="DRW10" s="147"/>
      <c r="DRX10" s="147"/>
      <c r="DRY10" s="147"/>
      <c r="DRZ10" s="147"/>
      <c r="DSA10" s="147"/>
      <c r="DSB10" s="147"/>
      <c r="DSC10" s="147"/>
      <c r="DSD10" s="147"/>
      <c r="DSE10" s="147"/>
      <c r="DSF10" s="147"/>
      <c r="DSG10" s="147"/>
      <c r="DSH10" s="147"/>
      <c r="DSI10" s="147"/>
      <c r="DSJ10" s="147"/>
      <c r="DSK10" s="147"/>
      <c r="DSL10" s="147"/>
      <c r="DSM10" s="147"/>
      <c r="DSN10" s="147"/>
      <c r="DSO10" s="147"/>
      <c r="DSP10" s="147"/>
      <c r="DSQ10" s="147"/>
      <c r="DSR10" s="147"/>
      <c r="DSS10" s="147"/>
      <c r="DST10" s="147"/>
      <c r="DSU10" s="147"/>
      <c r="DSV10" s="147"/>
      <c r="DSW10" s="147"/>
      <c r="DSX10" s="147"/>
      <c r="DSY10" s="147"/>
      <c r="DSZ10" s="147"/>
      <c r="DTA10" s="147"/>
      <c r="DTB10" s="147"/>
      <c r="DTC10" s="147"/>
      <c r="DTD10" s="147"/>
      <c r="DTE10" s="147"/>
      <c r="DTF10" s="147"/>
      <c r="DTG10" s="147"/>
      <c r="DTH10" s="147"/>
      <c r="DTI10" s="147"/>
      <c r="DTJ10" s="147"/>
      <c r="DTK10" s="147"/>
      <c r="DTL10" s="147"/>
      <c r="DTM10" s="147"/>
      <c r="DTN10" s="147"/>
      <c r="DTO10" s="147"/>
      <c r="DTP10" s="147"/>
      <c r="DTQ10" s="147"/>
      <c r="DTR10" s="147"/>
      <c r="DTS10" s="147"/>
      <c r="DTT10" s="147"/>
      <c r="DTU10" s="147"/>
      <c r="DTV10" s="147"/>
      <c r="DTW10" s="147"/>
      <c r="DTX10" s="147"/>
      <c r="DTY10" s="147"/>
      <c r="DTZ10" s="147"/>
      <c r="DUA10" s="147"/>
      <c r="DUB10" s="147"/>
      <c r="DUC10" s="147"/>
      <c r="DUD10" s="147"/>
      <c r="DUE10" s="147"/>
      <c r="DUF10" s="147"/>
      <c r="DUG10" s="147"/>
      <c r="DUH10" s="147"/>
      <c r="DUI10" s="147"/>
      <c r="DUJ10" s="147"/>
      <c r="DUK10" s="147"/>
      <c r="DUL10" s="147"/>
      <c r="DUM10" s="147"/>
      <c r="DUN10" s="147"/>
      <c r="DUO10" s="147"/>
      <c r="DUP10" s="147"/>
      <c r="DUQ10" s="147"/>
      <c r="DUR10" s="147"/>
      <c r="DUS10" s="147"/>
      <c r="DUT10" s="147"/>
      <c r="DUU10" s="147"/>
      <c r="DUV10" s="147"/>
      <c r="DUW10" s="147"/>
      <c r="DUX10" s="147"/>
      <c r="DUY10" s="147"/>
      <c r="DUZ10" s="147"/>
      <c r="DVA10" s="147"/>
      <c r="DVB10" s="147"/>
      <c r="DVC10" s="147"/>
      <c r="DVD10" s="147"/>
      <c r="DVE10" s="147"/>
      <c r="DVF10" s="147"/>
      <c r="DVG10" s="147"/>
      <c r="DVH10" s="147"/>
      <c r="DVI10" s="147"/>
      <c r="DVJ10" s="147"/>
      <c r="DVK10" s="147"/>
      <c r="DVL10" s="147"/>
      <c r="DVM10" s="147"/>
      <c r="DVN10" s="147"/>
      <c r="DVO10" s="147"/>
      <c r="DVP10" s="147"/>
      <c r="DVQ10" s="147"/>
      <c r="DVR10" s="147"/>
      <c r="DVS10" s="147"/>
      <c r="DVT10" s="147"/>
      <c r="DVU10" s="147"/>
      <c r="DVV10" s="147"/>
      <c r="DVW10" s="147"/>
      <c r="DVX10" s="147"/>
      <c r="DVY10" s="147"/>
      <c r="DVZ10" s="147"/>
      <c r="DWA10" s="147"/>
      <c r="DWB10" s="147"/>
      <c r="DWC10" s="147"/>
      <c r="DWD10" s="147"/>
      <c r="DWE10" s="147"/>
      <c r="DWF10" s="147"/>
      <c r="DWG10" s="147"/>
      <c r="DWH10" s="147"/>
      <c r="DWI10" s="147"/>
      <c r="DWJ10" s="147"/>
      <c r="DWK10" s="147"/>
      <c r="DWL10" s="147"/>
      <c r="DWM10" s="147"/>
      <c r="DWN10" s="147"/>
      <c r="DWO10" s="147"/>
      <c r="DWP10" s="147"/>
      <c r="DWQ10" s="147"/>
      <c r="DWR10" s="147"/>
      <c r="DWS10" s="147"/>
      <c r="DWT10" s="147"/>
      <c r="DWU10" s="147"/>
      <c r="DWV10" s="147"/>
      <c r="DWW10" s="147"/>
      <c r="DWX10" s="147"/>
      <c r="DWY10" s="147"/>
      <c r="DWZ10" s="147"/>
      <c r="DXA10" s="147"/>
      <c r="DXB10" s="147"/>
      <c r="DXC10" s="147"/>
      <c r="DXD10" s="147"/>
      <c r="DXE10" s="147"/>
      <c r="DXF10" s="147"/>
      <c r="DXG10" s="147"/>
      <c r="DXH10" s="147"/>
      <c r="DXI10" s="147"/>
      <c r="DXJ10" s="147"/>
      <c r="DXK10" s="147"/>
      <c r="DXL10" s="147"/>
      <c r="DXM10" s="147"/>
      <c r="DXN10" s="147"/>
      <c r="DXO10" s="147"/>
      <c r="DXP10" s="147"/>
      <c r="DXQ10" s="147"/>
      <c r="DXR10" s="147"/>
      <c r="DXS10" s="147"/>
      <c r="DXT10" s="147"/>
      <c r="DXU10" s="147"/>
      <c r="DXV10" s="147"/>
      <c r="DXW10" s="147"/>
      <c r="DXX10" s="147"/>
      <c r="DXY10" s="147"/>
      <c r="DXZ10" s="147"/>
      <c r="DYA10" s="147"/>
      <c r="DYB10" s="147"/>
      <c r="DYC10" s="147"/>
      <c r="DYD10" s="147"/>
      <c r="DYE10" s="147"/>
      <c r="DYF10" s="147"/>
      <c r="DYG10" s="147"/>
      <c r="DYH10" s="147"/>
      <c r="DYI10" s="147"/>
      <c r="DYJ10" s="147"/>
      <c r="DYK10" s="147"/>
      <c r="DYL10" s="147"/>
      <c r="DYM10" s="147"/>
      <c r="DYN10" s="147"/>
      <c r="DYO10" s="147"/>
      <c r="DYP10" s="147"/>
      <c r="DYQ10" s="147"/>
      <c r="DYR10" s="147"/>
      <c r="DYS10" s="147"/>
      <c r="DYT10" s="147"/>
      <c r="DYU10" s="147"/>
      <c r="DYV10" s="147"/>
      <c r="DYW10" s="147"/>
      <c r="DYX10" s="147"/>
      <c r="DYY10" s="147"/>
      <c r="DYZ10" s="147"/>
      <c r="DZA10" s="147"/>
      <c r="DZB10" s="147"/>
      <c r="DZC10" s="147"/>
      <c r="DZD10" s="147"/>
      <c r="DZE10" s="147"/>
      <c r="DZF10" s="147"/>
      <c r="DZG10" s="147"/>
      <c r="DZH10" s="147"/>
      <c r="DZI10" s="147"/>
      <c r="DZJ10" s="147"/>
      <c r="DZK10" s="147"/>
      <c r="DZL10" s="147"/>
      <c r="DZM10" s="147"/>
      <c r="DZN10" s="147"/>
      <c r="DZO10" s="147"/>
      <c r="DZP10" s="147"/>
      <c r="DZQ10" s="147"/>
      <c r="DZR10" s="147"/>
      <c r="DZS10" s="147"/>
      <c r="DZT10" s="147"/>
      <c r="DZU10" s="147"/>
      <c r="DZV10" s="147"/>
      <c r="DZW10" s="147"/>
      <c r="DZX10" s="147"/>
      <c r="DZY10" s="147"/>
      <c r="DZZ10" s="147"/>
      <c r="EAA10" s="147"/>
      <c r="EAB10" s="147"/>
      <c r="EAC10" s="147"/>
      <c r="EAD10" s="147"/>
      <c r="EAE10" s="147"/>
      <c r="EAF10" s="147"/>
      <c r="EAG10" s="147"/>
      <c r="EAH10" s="147"/>
      <c r="EAI10" s="147"/>
      <c r="EAJ10" s="147"/>
      <c r="EAK10" s="147"/>
      <c r="EAL10" s="147"/>
      <c r="EAM10" s="147"/>
      <c r="EAN10" s="147"/>
      <c r="EAO10" s="147"/>
      <c r="EAP10" s="147"/>
      <c r="EAQ10" s="147"/>
      <c r="EAR10" s="147"/>
      <c r="EAS10" s="147"/>
      <c r="EAT10" s="147"/>
      <c r="EAU10" s="147"/>
      <c r="EAV10" s="147"/>
      <c r="EAW10" s="147"/>
      <c r="EAX10" s="147"/>
      <c r="EAY10" s="147"/>
      <c r="EAZ10" s="147"/>
      <c r="EBA10" s="147"/>
      <c r="EBB10" s="147"/>
      <c r="EBC10" s="147"/>
      <c r="EBD10" s="147"/>
      <c r="EBE10" s="147"/>
      <c r="EBF10" s="147"/>
      <c r="EBG10" s="147"/>
      <c r="EBH10" s="147"/>
      <c r="EBI10" s="147"/>
      <c r="EBJ10" s="147"/>
      <c r="EBK10" s="147"/>
      <c r="EBL10" s="147"/>
      <c r="EBM10" s="147"/>
      <c r="EBN10" s="147"/>
      <c r="EBO10" s="147"/>
      <c r="EBP10" s="147"/>
      <c r="EBQ10" s="147"/>
      <c r="EBR10" s="147"/>
      <c r="EBS10" s="147"/>
      <c r="EBT10" s="147"/>
      <c r="EBU10" s="147"/>
      <c r="EBV10" s="147"/>
      <c r="EBW10" s="147"/>
      <c r="EBX10" s="147"/>
      <c r="EBY10" s="147"/>
      <c r="EBZ10" s="147"/>
      <c r="ECA10" s="147"/>
      <c r="ECB10" s="147"/>
      <c r="ECC10" s="147"/>
      <c r="ECD10" s="147"/>
      <c r="ECE10" s="147"/>
      <c r="ECF10" s="147"/>
      <c r="ECG10" s="147"/>
      <c r="ECH10" s="147"/>
      <c r="ECI10" s="147"/>
      <c r="ECJ10" s="147"/>
      <c r="ECK10" s="147"/>
      <c r="ECL10" s="147"/>
      <c r="ECM10" s="147"/>
      <c r="ECN10" s="147"/>
      <c r="ECO10" s="147"/>
      <c r="ECP10" s="147"/>
      <c r="ECQ10" s="147"/>
      <c r="ECR10" s="147"/>
      <c r="ECS10" s="147"/>
      <c r="ECT10" s="147"/>
      <c r="ECU10" s="147"/>
      <c r="ECV10" s="147"/>
      <c r="ECW10" s="147"/>
      <c r="ECX10" s="147"/>
      <c r="ECY10" s="147"/>
      <c r="ECZ10" s="147"/>
      <c r="EDA10" s="147"/>
      <c r="EDB10" s="147"/>
      <c r="EDC10" s="147"/>
      <c r="EDD10" s="147"/>
      <c r="EDE10" s="147"/>
      <c r="EDF10" s="147"/>
      <c r="EDG10" s="147"/>
      <c r="EDH10" s="147"/>
      <c r="EDI10" s="147"/>
      <c r="EDJ10" s="147"/>
      <c r="EDK10" s="147"/>
      <c r="EDL10" s="147"/>
      <c r="EDM10" s="147"/>
      <c r="EDN10" s="147"/>
      <c r="EDO10" s="147"/>
      <c r="EDP10" s="147"/>
      <c r="EDQ10" s="147"/>
      <c r="EDR10" s="147"/>
      <c r="EDS10" s="147"/>
      <c r="EDT10" s="147"/>
      <c r="EDU10" s="147"/>
      <c r="EDV10" s="147"/>
      <c r="EDW10" s="147"/>
      <c r="EDX10" s="147"/>
      <c r="EDY10" s="147"/>
      <c r="EDZ10" s="147"/>
      <c r="EEA10" s="147"/>
      <c r="EEB10" s="147"/>
      <c r="EEC10" s="147"/>
      <c r="EED10" s="147"/>
      <c r="EEE10" s="147"/>
      <c r="EEF10" s="147"/>
      <c r="EEG10" s="147"/>
      <c r="EEH10" s="147"/>
      <c r="EEI10" s="147"/>
      <c r="EEJ10" s="147"/>
      <c r="EEK10" s="147"/>
      <c r="EEL10" s="147"/>
      <c r="EEM10" s="147"/>
      <c r="EEN10" s="147"/>
      <c r="EEO10" s="147"/>
      <c r="EEP10" s="147"/>
      <c r="EEQ10" s="147"/>
      <c r="EER10" s="147"/>
      <c r="EES10" s="147"/>
      <c r="EET10" s="147"/>
      <c r="EEU10" s="147"/>
      <c r="EEV10" s="147"/>
      <c r="EEW10" s="147"/>
      <c r="EEX10" s="147"/>
      <c r="EEY10" s="147"/>
      <c r="EEZ10" s="147"/>
      <c r="EFA10" s="147"/>
      <c r="EFB10" s="147"/>
      <c r="EFC10" s="147"/>
      <c r="EFD10" s="147"/>
      <c r="EFE10" s="147"/>
      <c r="EFF10" s="147"/>
      <c r="EFG10" s="147"/>
      <c r="EFH10" s="147"/>
      <c r="EFI10" s="147"/>
      <c r="EFJ10" s="147"/>
      <c r="EFK10" s="147"/>
      <c r="EFL10" s="147"/>
      <c r="EFM10" s="147"/>
      <c r="EFN10" s="147"/>
      <c r="EFO10" s="147"/>
      <c r="EFP10" s="147"/>
      <c r="EFQ10" s="147"/>
      <c r="EFR10" s="147"/>
      <c r="EFS10" s="147"/>
      <c r="EFT10" s="147"/>
      <c r="EFU10" s="147"/>
      <c r="EFV10" s="147"/>
      <c r="EFW10" s="147"/>
      <c r="EFX10" s="147"/>
      <c r="EFY10" s="147"/>
      <c r="EFZ10" s="147"/>
      <c r="EGA10" s="147"/>
      <c r="EGB10" s="147"/>
      <c r="EGC10" s="147"/>
      <c r="EGD10" s="147"/>
      <c r="EGE10" s="147"/>
      <c r="EGF10" s="147"/>
      <c r="EGG10" s="147"/>
      <c r="EGH10" s="147"/>
      <c r="EGI10" s="147"/>
      <c r="EGJ10" s="147"/>
      <c r="EGK10" s="147"/>
      <c r="EGL10" s="147"/>
      <c r="EGM10" s="147"/>
      <c r="EGN10" s="147"/>
      <c r="EGO10" s="147"/>
      <c r="EGP10" s="147"/>
      <c r="EGQ10" s="147"/>
      <c r="EGR10" s="147"/>
      <c r="EGS10" s="147"/>
      <c r="EGT10" s="147"/>
      <c r="EGU10" s="147"/>
      <c r="EGV10" s="147"/>
      <c r="EGW10" s="147"/>
      <c r="EGX10" s="147"/>
      <c r="EGY10" s="147"/>
      <c r="EGZ10" s="147"/>
      <c r="EHA10" s="147"/>
      <c r="EHB10" s="147"/>
      <c r="EHC10" s="147"/>
      <c r="EHD10" s="147"/>
      <c r="EHE10" s="147"/>
      <c r="EHF10" s="147"/>
      <c r="EHG10" s="147"/>
      <c r="EHH10" s="147"/>
      <c r="EHI10" s="147"/>
      <c r="EHJ10" s="147"/>
      <c r="EHK10" s="147"/>
      <c r="EHL10" s="147"/>
      <c r="EHM10" s="147"/>
      <c r="EHN10" s="147"/>
      <c r="EHO10" s="147"/>
      <c r="EHP10" s="147"/>
      <c r="EHQ10" s="147"/>
      <c r="EHR10" s="147"/>
      <c r="EHS10" s="147"/>
      <c r="EHT10" s="147"/>
      <c r="EHU10" s="147"/>
      <c r="EHV10" s="147"/>
      <c r="EHW10" s="147"/>
      <c r="EHX10" s="147"/>
      <c r="EHY10" s="147"/>
      <c r="EHZ10" s="147"/>
      <c r="EIA10" s="147"/>
      <c r="EIB10" s="147"/>
      <c r="EIC10" s="147"/>
      <c r="EID10" s="147"/>
      <c r="EIE10" s="147"/>
      <c r="EIF10" s="147"/>
      <c r="EIG10" s="147"/>
      <c r="EIH10" s="147"/>
      <c r="EII10" s="147"/>
      <c r="EIJ10" s="147"/>
      <c r="EIK10" s="147"/>
      <c r="EIL10" s="147"/>
      <c r="EIM10" s="147"/>
      <c r="EIN10" s="147"/>
      <c r="EIO10" s="147"/>
      <c r="EIP10" s="147"/>
      <c r="EIQ10" s="147"/>
      <c r="EIR10" s="147"/>
      <c r="EIS10" s="147"/>
      <c r="EIT10" s="147"/>
      <c r="EIU10" s="147"/>
      <c r="EIV10" s="147"/>
      <c r="EIW10" s="147"/>
      <c r="EIX10" s="147"/>
      <c r="EIY10" s="147"/>
      <c r="EIZ10" s="147"/>
      <c r="EJA10" s="147"/>
      <c r="EJB10" s="147"/>
      <c r="EJC10" s="147"/>
      <c r="EJD10" s="147"/>
      <c r="EJE10" s="147"/>
      <c r="EJF10" s="147"/>
      <c r="EJG10" s="147"/>
      <c r="EJH10" s="147"/>
      <c r="EJI10" s="147"/>
      <c r="EJJ10" s="147"/>
      <c r="EJK10" s="147"/>
      <c r="EJL10" s="147"/>
      <c r="EJM10" s="147"/>
      <c r="EJN10" s="147"/>
      <c r="EJO10" s="147"/>
      <c r="EJP10" s="147"/>
      <c r="EJQ10" s="147"/>
      <c r="EJR10" s="147"/>
      <c r="EJS10" s="147"/>
      <c r="EJT10" s="147"/>
      <c r="EJU10" s="147"/>
      <c r="EJV10" s="147"/>
      <c r="EJW10" s="147"/>
      <c r="EJX10" s="147"/>
      <c r="EJY10" s="147"/>
      <c r="EJZ10" s="147"/>
      <c r="EKA10" s="147"/>
      <c r="EKB10" s="147"/>
      <c r="EKC10" s="147"/>
      <c r="EKD10" s="147"/>
      <c r="EKE10" s="147"/>
      <c r="EKF10" s="147"/>
      <c r="EKG10" s="147"/>
      <c r="EKH10" s="147"/>
      <c r="EKI10" s="147"/>
      <c r="EKJ10" s="147"/>
      <c r="EKK10" s="147"/>
      <c r="EKL10" s="147"/>
      <c r="EKM10" s="147"/>
      <c r="EKN10" s="147"/>
      <c r="EKO10" s="147"/>
      <c r="EKP10" s="147"/>
      <c r="EKQ10" s="147"/>
      <c r="EKR10" s="147"/>
      <c r="EKS10" s="147"/>
      <c r="EKT10" s="147"/>
      <c r="EKU10" s="147"/>
      <c r="EKV10" s="147"/>
      <c r="EKW10" s="147"/>
      <c r="EKX10" s="147"/>
      <c r="EKY10" s="147"/>
      <c r="EKZ10" s="147"/>
      <c r="ELA10" s="147"/>
      <c r="ELB10" s="147"/>
      <c r="ELC10" s="147"/>
      <c r="ELD10" s="147"/>
      <c r="ELE10" s="147"/>
      <c r="ELF10" s="147"/>
      <c r="ELG10" s="147"/>
      <c r="ELH10" s="147"/>
      <c r="ELI10" s="147"/>
      <c r="ELJ10" s="147"/>
      <c r="ELK10" s="147"/>
      <c r="ELL10" s="147"/>
      <c r="ELM10" s="147"/>
      <c r="ELN10" s="147"/>
      <c r="ELO10" s="147"/>
      <c r="ELP10" s="147"/>
      <c r="ELQ10" s="147"/>
      <c r="ELR10" s="147"/>
      <c r="ELS10" s="147"/>
      <c r="ELT10" s="147"/>
      <c r="ELU10" s="147"/>
      <c r="ELV10" s="147"/>
      <c r="ELW10" s="147"/>
      <c r="ELX10" s="147"/>
      <c r="ELY10" s="147"/>
      <c r="ELZ10" s="147"/>
      <c r="EMA10" s="147"/>
      <c r="EMB10" s="147"/>
      <c r="EMC10" s="147"/>
      <c r="EMD10" s="147"/>
      <c r="EME10" s="147"/>
      <c r="EMF10" s="147"/>
      <c r="EMG10" s="147"/>
      <c r="EMH10" s="147"/>
      <c r="EMI10" s="147"/>
      <c r="EMJ10" s="147"/>
      <c r="EMK10" s="147"/>
      <c r="EML10" s="147"/>
      <c r="EMM10" s="147"/>
      <c r="EMN10" s="147"/>
      <c r="EMO10" s="147"/>
      <c r="EMP10" s="147"/>
      <c r="EMQ10" s="147"/>
      <c r="EMR10" s="147"/>
      <c r="EMS10" s="147"/>
      <c r="EMT10" s="147"/>
      <c r="EMU10" s="147"/>
      <c r="EMV10" s="147"/>
      <c r="EMW10" s="147"/>
      <c r="EMX10" s="147"/>
      <c r="EMY10" s="147"/>
      <c r="EMZ10" s="147"/>
      <c r="ENA10" s="147"/>
      <c r="ENB10" s="147"/>
      <c r="ENC10" s="147"/>
      <c r="END10" s="147"/>
      <c r="ENE10" s="147"/>
      <c r="ENF10" s="147"/>
      <c r="ENG10" s="147"/>
      <c r="ENH10" s="147"/>
      <c r="ENI10" s="147"/>
      <c r="ENJ10" s="147"/>
      <c r="ENK10" s="147"/>
      <c r="ENL10" s="147"/>
      <c r="ENM10" s="147"/>
      <c r="ENN10" s="147"/>
      <c r="ENO10" s="147"/>
      <c r="ENP10" s="147"/>
      <c r="ENQ10" s="147"/>
      <c r="ENR10" s="147"/>
      <c r="ENS10" s="147"/>
      <c r="ENT10" s="147"/>
      <c r="ENU10" s="147"/>
      <c r="ENV10" s="147"/>
      <c r="ENW10" s="147"/>
      <c r="ENX10" s="147"/>
      <c r="ENY10" s="147"/>
      <c r="ENZ10" s="147"/>
      <c r="EOA10" s="147"/>
      <c r="EOB10" s="147"/>
      <c r="EOC10" s="147"/>
      <c r="EOD10" s="147"/>
      <c r="EOE10" s="147"/>
      <c r="EOF10" s="147"/>
      <c r="EOG10" s="147"/>
      <c r="EOH10" s="147"/>
      <c r="EOI10" s="147"/>
      <c r="EOJ10" s="147"/>
      <c r="EOK10" s="147"/>
      <c r="EOL10" s="147"/>
      <c r="EOM10" s="147"/>
      <c r="EON10" s="147"/>
      <c r="EOO10" s="147"/>
      <c r="EOP10" s="147"/>
      <c r="EOQ10" s="147"/>
      <c r="EOR10" s="147"/>
      <c r="EOS10" s="147"/>
      <c r="EOT10" s="147"/>
      <c r="EOU10" s="147"/>
      <c r="EOV10" s="147"/>
      <c r="EOW10" s="147"/>
      <c r="EOX10" s="147"/>
      <c r="EOY10" s="147"/>
      <c r="EOZ10" s="147"/>
      <c r="EPA10" s="147"/>
      <c r="EPB10" s="147"/>
      <c r="EPC10" s="147"/>
      <c r="EPD10" s="147"/>
      <c r="EPE10" s="147"/>
      <c r="EPF10" s="147"/>
      <c r="EPG10" s="147"/>
      <c r="EPH10" s="147"/>
      <c r="EPI10" s="147"/>
      <c r="EPJ10" s="147"/>
      <c r="EPK10" s="147"/>
      <c r="EPL10" s="147"/>
      <c r="EPM10" s="147"/>
      <c r="EPN10" s="147"/>
      <c r="EPO10" s="147"/>
      <c r="EPP10" s="147"/>
      <c r="EPQ10" s="147"/>
      <c r="EPR10" s="147"/>
      <c r="EPS10" s="147"/>
      <c r="EPT10" s="147"/>
      <c r="EPU10" s="147"/>
      <c r="EPV10" s="147"/>
      <c r="EPW10" s="147"/>
      <c r="EPX10" s="147"/>
      <c r="EPY10" s="147"/>
      <c r="EPZ10" s="147"/>
      <c r="EQA10" s="147"/>
      <c r="EQB10" s="147"/>
      <c r="EQC10" s="147"/>
      <c r="EQD10" s="147"/>
      <c r="EQE10" s="147"/>
      <c r="EQF10" s="147"/>
      <c r="EQG10" s="147"/>
      <c r="EQH10" s="147"/>
      <c r="EQI10" s="147"/>
      <c r="EQJ10" s="147"/>
      <c r="EQK10" s="147"/>
      <c r="EQL10" s="147"/>
      <c r="EQM10" s="147"/>
      <c r="EQN10" s="147"/>
      <c r="EQO10" s="147"/>
      <c r="EQP10" s="147"/>
      <c r="EQQ10" s="147"/>
      <c r="EQR10" s="147"/>
      <c r="EQS10" s="147"/>
      <c r="EQT10" s="147"/>
      <c r="EQU10" s="147"/>
      <c r="EQV10" s="147"/>
      <c r="EQW10" s="147"/>
      <c r="EQX10" s="147"/>
      <c r="EQY10" s="147"/>
      <c r="EQZ10" s="147"/>
      <c r="ERA10" s="147"/>
      <c r="ERB10" s="147"/>
      <c r="ERC10" s="147"/>
      <c r="ERD10" s="147"/>
      <c r="ERE10" s="147"/>
      <c r="ERF10" s="147"/>
      <c r="ERG10" s="147"/>
      <c r="ERH10" s="147"/>
      <c r="ERI10" s="147"/>
      <c r="ERJ10" s="147"/>
      <c r="ERK10" s="147"/>
      <c r="ERL10" s="147"/>
      <c r="ERM10" s="147"/>
      <c r="ERN10" s="147"/>
      <c r="ERO10" s="147"/>
      <c r="ERP10" s="147"/>
      <c r="ERQ10" s="147"/>
      <c r="ERR10" s="147"/>
      <c r="ERS10" s="147"/>
      <c r="ERT10" s="147"/>
      <c r="ERU10" s="147"/>
      <c r="ERV10" s="147"/>
      <c r="ERW10" s="147"/>
      <c r="ERX10" s="147"/>
      <c r="ERY10" s="147"/>
      <c r="ERZ10" s="147"/>
      <c r="ESA10" s="147"/>
      <c r="ESB10" s="147"/>
      <c r="ESC10" s="147"/>
      <c r="ESD10" s="147"/>
      <c r="ESE10" s="147"/>
      <c r="ESF10" s="147"/>
      <c r="ESG10" s="147"/>
      <c r="ESH10" s="147"/>
      <c r="ESI10" s="147"/>
      <c r="ESJ10" s="147"/>
      <c r="ESK10" s="147"/>
      <c r="ESL10" s="147"/>
      <c r="ESM10" s="147"/>
      <c r="ESN10" s="147"/>
      <c r="ESO10" s="147"/>
      <c r="ESP10" s="147"/>
      <c r="ESQ10" s="147"/>
      <c r="ESR10" s="147"/>
      <c r="ESS10" s="147"/>
      <c r="EST10" s="147"/>
      <c r="ESU10" s="147"/>
      <c r="ESV10" s="147"/>
      <c r="ESW10" s="147"/>
      <c r="ESX10" s="147"/>
      <c r="ESY10" s="147"/>
      <c r="ESZ10" s="147"/>
      <c r="ETA10" s="147"/>
      <c r="ETB10" s="147"/>
      <c r="ETC10" s="147"/>
      <c r="ETD10" s="147"/>
      <c r="ETE10" s="147"/>
      <c r="ETF10" s="147"/>
      <c r="ETG10" s="147"/>
      <c r="ETH10" s="147"/>
      <c r="ETI10" s="147"/>
      <c r="ETJ10" s="147"/>
      <c r="ETK10" s="147"/>
      <c r="ETL10" s="147"/>
      <c r="ETM10" s="147"/>
      <c r="ETN10" s="147"/>
      <c r="ETO10" s="147"/>
      <c r="ETP10" s="147"/>
      <c r="ETQ10" s="147"/>
      <c r="ETR10" s="147"/>
      <c r="ETS10" s="147"/>
      <c r="ETT10" s="147"/>
      <c r="ETU10" s="147"/>
      <c r="ETV10" s="147"/>
      <c r="ETW10" s="147"/>
      <c r="ETX10" s="147"/>
      <c r="ETY10" s="147"/>
      <c r="ETZ10" s="147"/>
      <c r="EUA10" s="147"/>
      <c r="EUB10" s="147"/>
      <c r="EUC10" s="147"/>
      <c r="EUD10" s="147"/>
      <c r="EUE10" s="147"/>
      <c r="EUF10" s="147"/>
      <c r="EUG10" s="147"/>
      <c r="EUH10" s="147"/>
      <c r="EUI10" s="147"/>
      <c r="EUJ10" s="147"/>
      <c r="EUK10" s="147"/>
      <c r="EUL10" s="147"/>
      <c r="EUM10" s="147"/>
      <c r="EUN10" s="147"/>
      <c r="EUO10" s="147"/>
      <c r="EUP10" s="147"/>
      <c r="EUQ10" s="147"/>
      <c r="EUR10" s="147"/>
      <c r="EUS10" s="147"/>
      <c r="EUT10" s="147"/>
      <c r="EUU10" s="147"/>
      <c r="EUV10" s="147"/>
      <c r="EUW10" s="147"/>
      <c r="EUX10" s="147"/>
      <c r="EUY10" s="147"/>
      <c r="EUZ10" s="147"/>
      <c r="EVA10" s="147"/>
      <c r="EVB10" s="147"/>
      <c r="EVC10" s="147"/>
      <c r="EVD10" s="147"/>
      <c r="EVE10" s="147"/>
      <c r="EVF10" s="147"/>
      <c r="EVG10" s="147"/>
      <c r="EVH10" s="147"/>
      <c r="EVI10" s="147"/>
      <c r="EVJ10" s="147"/>
      <c r="EVK10" s="147"/>
      <c r="EVL10" s="147"/>
      <c r="EVM10" s="147"/>
      <c r="EVN10" s="147"/>
      <c r="EVO10" s="147"/>
      <c r="EVP10" s="147"/>
      <c r="EVQ10" s="147"/>
      <c r="EVR10" s="147"/>
      <c r="EVS10" s="147"/>
      <c r="EVT10" s="147"/>
      <c r="EVU10" s="147"/>
      <c r="EVV10" s="147"/>
      <c r="EVW10" s="147"/>
      <c r="EVX10" s="147"/>
      <c r="EVY10" s="147"/>
      <c r="EVZ10" s="147"/>
      <c r="EWA10" s="147"/>
      <c r="EWB10" s="147"/>
      <c r="EWC10" s="147"/>
      <c r="EWD10" s="147"/>
      <c r="EWE10" s="147"/>
      <c r="EWF10" s="147"/>
      <c r="EWG10" s="147"/>
      <c r="EWH10" s="147"/>
      <c r="EWI10" s="147"/>
      <c r="EWJ10" s="147"/>
      <c r="EWK10" s="147"/>
      <c r="EWL10" s="147"/>
      <c r="EWM10" s="147"/>
      <c r="EWN10" s="147"/>
      <c r="EWO10" s="147"/>
      <c r="EWP10" s="147"/>
      <c r="EWQ10" s="147"/>
      <c r="EWR10" s="147"/>
      <c r="EWS10" s="147"/>
      <c r="EWT10" s="147"/>
      <c r="EWU10" s="147"/>
      <c r="EWV10" s="147"/>
      <c r="EWW10" s="147"/>
      <c r="EWX10" s="147"/>
      <c r="EWY10" s="147"/>
      <c r="EWZ10" s="147"/>
      <c r="EXA10" s="147"/>
      <c r="EXB10" s="147"/>
      <c r="EXC10" s="147"/>
      <c r="EXD10" s="147"/>
      <c r="EXE10" s="147"/>
      <c r="EXF10" s="147"/>
      <c r="EXG10" s="147"/>
      <c r="EXH10" s="147"/>
      <c r="EXI10" s="147"/>
      <c r="EXJ10" s="147"/>
      <c r="EXK10" s="147"/>
      <c r="EXL10" s="147"/>
      <c r="EXM10" s="147"/>
      <c r="EXN10" s="147"/>
      <c r="EXO10" s="147"/>
      <c r="EXP10" s="147"/>
      <c r="EXQ10" s="147"/>
      <c r="EXR10" s="147"/>
      <c r="EXS10" s="147"/>
      <c r="EXT10" s="147"/>
      <c r="EXU10" s="147"/>
      <c r="EXV10" s="147"/>
      <c r="EXW10" s="147"/>
      <c r="EXX10" s="147"/>
      <c r="EXY10" s="147"/>
      <c r="EXZ10" s="147"/>
      <c r="EYA10" s="147"/>
      <c r="EYB10" s="147"/>
      <c r="EYC10" s="147"/>
      <c r="EYD10" s="147"/>
      <c r="EYE10" s="147"/>
      <c r="EYF10" s="147"/>
      <c r="EYG10" s="147"/>
      <c r="EYH10" s="147"/>
      <c r="EYI10" s="147"/>
      <c r="EYJ10" s="147"/>
      <c r="EYK10" s="147"/>
      <c r="EYL10" s="147"/>
      <c r="EYM10" s="147"/>
      <c r="EYN10" s="147"/>
      <c r="EYO10" s="147"/>
      <c r="EYP10" s="147"/>
      <c r="EYQ10" s="147"/>
      <c r="EYR10" s="147"/>
      <c r="EYS10" s="147"/>
      <c r="EYT10" s="147"/>
      <c r="EYU10" s="147"/>
      <c r="EYV10" s="147"/>
      <c r="EYW10" s="147"/>
      <c r="EYX10" s="147"/>
      <c r="EYY10" s="147"/>
      <c r="EYZ10" s="147"/>
      <c r="EZA10" s="147"/>
      <c r="EZB10" s="147"/>
      <c r="EZC10" s="147"/>
      <c r="EZD10" s="147"/>
      <c r="EZE10" s="147"/>
      <c r="EZF10" s="147"/>
      <c r="EZG10" s="147"/>
      <c r="EZH10" s="147"/>
      <c r="EZI10" s="147"/>
      <c r="EZJ10" s="147"/>
      <c r="EZK10" s="147"/>
      <c r="EZL10" s="147"/>
      <c r="EZM10" s="147"/>
      <c r="EZN10" s="147"/>
      <c r="EZO10" s="147"/>
      <c r="EZP10" s="147"/>
      <c r="EZQ10" s="147"/>
      <c r="EZR10" s="147"/>
      <c r="EZS10" s="147"/>
      <c r="EZT10" s="147"/>
      <c r="EZU10" s="147"/>
      <c r="EZV10" s="147"/>
      <c r="EZW10" s="147"/>
      <c r="EZX10" s="147"/>
      <c r="EZY10" s="147"/>
      <c r="EZZ10" s="147"/>
      <c r="FAA10" s="147"/>
      <c r="FAB10" s="147"/>
      <c r="FAC10" s="147"/>
      <c r="FAD10" s="147"/>
      <c r="FAE10" s="147"/>
      <c r="FAF10" s="147"/>
      <c r="FAG10" s="147"/>
      <c r="FAH10" s="147"/>
      <c r="FAI10" s="147"/>
      <c r="FAJ10" s="147"/>
      <c r="FAK10" s="147"/>
      <c r="FAL10" s="147"/>
      <c r="FAM10" s="147"/>
      <c r="FAN10" s="147"/>
      <c r="FAO10" s="147"/>
      <c r="FAP10" s="147"/>
      <c r="FAQ10" s="147"/>
      <c r="FAR10" s="147"/>
      <c r="FAS10" s="147"/>
      <c r="FAT10" s="147"/>
      <c r="FAU10" s="147"/>
      <c r="FAV10" s="147"/>
      <c r="FAW10" s="147"/>
      <c r="FAX10" s="147"/>
      <c r="FAY10" s="147"/>
      <c r="FAZ10" s="147"/>
      <c r="FBA10" s="147"/>
      <c r="FBB10" s="147"/>
      <c r="FBC10" s="147"/>
      <c r="FBD10" s="147"/>
      <c r="FBE10" s="147"/>
      <c r="FBF10" s="147"/>
      <c r="FBG10" s="147"/>
      <c r="FBH10" s="147"/>
      <c r="FBI10" s="147"/>
      <c r="FBJ10" s="147"/>
      <c r="FBK10" s="147"/>
      <c r="FBL10" s="147"/>
      <c r="FBM10" s="147"/>
      <c r="FBN10" s="147"/>
      <c r="FBO10" s="147"/>
      <c r="FBP10" s="147"/>
      <c r="FBQ10" s="147"/>
      <c r="FBR10" s="147"/>
      <c r="FBS10" s="147"/>
      <c r="FBT10" s="147"/>
      <c r="FBU10" s="147"/>
      <c r="FBV10" s="147"/>
      <c r="FBW10" s="147"/>
      <c r="FBX10" s="147"/>
      <c r="FBY10" s="147"/>
      <c r="FBZ10" s="147"/>
      <c r="FCA10" s="147"/>
      <c r="FCB10" s="147"/>
      <c r="FCC10" s="147"/>
      <c r="FCD10" s="147"/>
      <c r="FCE10" s="147"/>
      <c r="FCF10" s="147"/>
      <c r="FCG10" s="147"/>
      <c r="FCH10" s="147"/>
      <c r="FCI10" s="147"/>
      <c r="FCJ10" s="147"/>
      <c r="FCK10" s="147"/>
      <c r="FCL10" s="147"/>
      <c r="FCM10" s="147"/>
      <c r="FCN10" s="147"/>
      <c r="FCO10" s="147"/>
      <c r="FCP10" s="147"/>
      <c r="FCQ10" s="147"/>
      <c r="FCR10" s="147"/>
      <c r="FCS10" s="147"/>
      <c r="FCT10" s="147"/>
      <c r="FCU10" s="147"/>
      <c r="FCV10" s="147"/>
      <c r="FCW10" s="147"/>
      <c r="FCX10" s="147"/>
      <c r="FCY10" s="147"/>
      <c r="FCZ10" s="147"/>
      <c r="FDA10" s="147"/>
      <c r="FDB10" s="147"/>
      <c r="FDC10" s="147"/>
      <c r="FDD10" s="147"/>
      <c r="FDE10" s="147"/>
      <c r="FDF10" s="147"/>
      <c r="FDG10" s="147"/>
      <c r="FDH10" s="147"/>
      <c r="FDI10" s="147"/>
      <c r="FDJ10" s="147"/>
      <c r="FDK10" s="147"/>
      <c r="FDL10" s="147"/>
      <c r="FDM10" s="147"/>
      <c r="FDN10" s="147"/>
      <c r="FDO10" s="147"/>
      <c r="FDP10" s="147"/>
      <c r="FDQ10" s="147"/>
      <c r="FDR10" s="147"/>
      <c r="FDS10" s="147"/>
      <c r="FDT10" s="147"/>
      <c r="FDU10" s="147"/>
      <c r="FDV10" s="147"/>
      <c r="FDW10" s="147"/>
      <c r="FDX10" s="147"/>
      <c r="FDY10" s="147"/>
      <c r="FDZ10" s="147"/>
      <c r="FEA10" s="147"/>
      <c r="FEB10" s="147"/>
      <c r="FEC10" s="147"/>
      <c r="FED10" s="147"/>
      <c r="FEE10" s="147"/>
      <c r="FEF10" s="147"/>
      <c r="FEG10" s="147"/>
      <c r="FEH10" s="147"/>
      <c r="FEI10" s="147"/>
      <c r="FEJ10" s="147"/>
      <c r="FEK10" s="147"/>
      <c r="FEL10" s="147"/>
      <c r="FEM10" s="147"/>
      <c r="FEN10" s="147"/>
      <c r="FEO10" s="147"/>
      <c r="FEP10" s="147"/>
      <c r="FEQ10" s="147"/>
      <c r="FER10" s="147"/>
      <c r="FES10" s="147"/>
      <c r="FET10" s="147"/>
      <c r="FEU10" s="147"/>
      <c r="FEV10" s="147"/>
      <c r="FEW10" s="147"/>
      <c r="FEX10" s="147"/>
      <c r="FEY10" s="147"/>
      <c r="FEZ10" s="147"/>
      <c r="FFA10" s="147"/>
      <c r="FFB10" s="147"/>
      <c r="FFC10" s="147"/>
      <c r="FFD10" s="147"/>
      <c r="FFE10" s="147"/>
      <c r="FFF10" s="147"/>
      <c r="FFG10" s="147"/>
      <c r="FFH10" s="147"/>
      <c r="FFI10" s="147"/>
      <c r="FFJ10" s="147"/>
      <c r="FFK10" s="147"/>
      <c r="FFL10" s="147"/>
      <c r="FFM10" s="147"/>
      <c r="FFN10" s="147"/>
      <c r="FFO10" s="147"/>
      <c r="FFP10" s="147"/>
      <c r="FFQ10" s="147"/>
      <c r="FFR10" s="147"/>
      <c r="FFS10" s="147"/>
      <c r="FFT10" s="147"/>
      <c r="FFU10" s="147"/>
      <c r="FFV10" s="147"/>
      <c r="FFW10" s="147"/>
      <c r="FFX10" s="147"/>
      <c r="FFY10" s="147"/>
      <c r="FFZ10" s="147"/>
      <c r="FGA10" s="147"/>
      <c r="FGB10" s="147"/>
      <c r="FGC10" s="147"/>
      <c r="FGD10" s="147"/>
      <c r="FGE10" s="147"/>
      <c r="FGF10" s="147"/>
      <c r="FGG10" s="147"/>
      <c r="FGH10" s="147"/>
      <c r="FGI10" s="147"/>
      <c r="FGJ10" s="147"/>
      <c r="FGK10" s="147"/>
      <c r="FGL10" s="147"/>
      <c r="FGM10" s="147"/>
      <c r="FGN10" s="147"/>
      <c r="FGO10" s="147"/>
      <c r="FGP10" s="147"/>
      <c r="FGQ10" s="147"/>
      <c r="FGR10" s="147"/>
      <c r="FGS10" s="147"/>
      <c r="FGT10" s="147"/>
      <c r="FGU10" s="147"/>
      <c r="FGV10" s="147"/>
      <c r="FGW10" s="147"/>
      <c r="FGX10" s="147"/>
      <c r="FGY10" s="147"/>
      <c r="FGZ10" s="147"/>
      <c r="FHA10" s="147"/>
      <c r="FHB10" s="147"/>
      <c r="FHC10" s="147"/>
      <c r="FHD10" s="147"/>
      <c r="FHE10" s="147"/>
      <c r="FHF10" s="147"/>
      <c r="FHG10" s="147"/>
      <c r="FHH10" s="147"/>
      <c r="FHI10" s="147"/>
      <c r="FHJ10" s="147"/>
      <c r="FHK10" s="147"/>
      <c r="FHL10" s="147"/>
      <c r="FHM10" s="147"/>
      <c r="FHN10" s="147"/>
      <c r="FHO10" s="147"/>
      <c r="FHP10" s="147"/>
      <c r="FHQ10" s="147"/>
      <c r="FHR10" s="147"/>
      <c r="FHS10" s="147"/>
      <c r="FHT10" s="147"/>
      <c r="FHU10" s="147"/>
      <c r="FHV10" s="147"/>
      <c r="FHW10" s="147"/>
      <c r="FHX10" s="147"/>
      <c r="FHY10" s="147"/>
      <c r="FHZ10" s="147"/>
      <c r="FIA10" s="147"/>
      <c r="FIB10" s="147"/>
      <c r="FIC10" s="147"/>
      <c r="FID10" s="147"/>
      <c r="FIE10" s="147"/>
      <c r="FIF10" s="147"/>
      <c r="FIG10" s="147"/>
      <c r="FIH10" s="147"/>
      <c r="FII10" s="147"/>
      <c r="FIJ10" s="147"/>
      <c r="FIK10" s="147"/>
      <c r="FIL10" s="147"/>
      <c r="FIM10" s="147"/>
      <c r="FIN10" s="147"/>
      <c r="FIO10" s="147"/>
      <c r="FIP10" s="147"/>
      <c r="FIQ10" s="147"/>
      <c r="FIR10" s="147"/>
      <c r="FIS10" s="147"/>
      <c r="FIT10" s="147"/>
      <c r="FIU10" s="147"/>
      <c r="FIV10" s="147"/>
      <c r="FIW10" s="147"/>
      <c r="FIX10" s="147"/>
      <c r="FIY10" s="147"/>
      <c r="FIZ10" s="147"/>
      <c r="FJA10" s="147"/>
      <c r="FJB10" s="147"/>
      <c r="FJC10" s="147"/>
      <c r="FJD10" s="147"/>
      <c r="FJE10" s="147"/>
      <c r="FJF10" s="147"/>
      <c r="FJG10" s="147"/>
      <c r="FJH10" s="147"/>
      <c r="FJI10" s="147"/>
      <c r="FJJ10" s="147"/>
      <c r="FJK10" s="147"/>
      <c r="FJL10" s="147"/>
      <c r="FJM10" s="147"/>
      <c r="FJN10" s="147"/>
      <c r="FJO10" s="147"/>
      <c r="FJP10" s="147"/>
      <c r="FJQ10" s="147"/>
      <c r="FJR10" s="147"/>
      <c r="FJS10" s="147"/>
      <c r="FJT10" s="147"/>
      <c r="FJU10" s="147"/>
      <c r="FJV10" s="147"/>
      <c r="FJW10" s="147"/>
      <c r="FJX10" s="147"/>
      <c r="FJY10" s="147"/>
      <c r="FJZ10" s="147"/>
      <c r="FKA10" s="147"/>
      <c r="FKB10" s="147"/>
      <c r="FKC10" s="147"/>
      <c r="FKD10" s="147"/>
      <c r="FKE10" s="147"/>
      <c r="FKF10" s="147"/>
      <c r="FKG10" s="147"/>
      <c r="FKH10" s="147"/>
      <c r="FKI10" s="147"/>
      <c r="FKJ10" s="147"/>
      <c r="FKK10" s="147"/>
      <c r="FKL10" s="147"/>
      <c r="FKM10" s="147"/>
      <c r="FKN10" s="147"/>
      <c r="FKO10" s="147"/>
      <c r="FKP10" s="147"/>
      <c r="FKQ10" s="147"/>
      <c r="FKR10" s="147"/>
      <c r="FKS10" s="147"/>
      <c r="FKT10" s="147"/>
      <c r="FKU10" s="147"/>
      <c r="FKV10" s="147"/>
      <c r="FKW10" s="147"/>
      <c r="FKX10" s="147"/>
      <c r="FKY10" s="147"/>
      <c r="FKZ10" s="147"/>
      <c r="FLA10" s="147"/>
      <c r="FLB10" s="147"/>
      <c r="FLC10" s="147"/>
      <c r="FLD10" s="147"/>
      <c r="FLE10" s="147"/>
      <c r="FLF10" s="147"/>
      <c r="FLG10" s="147"/>
      <c r="FLH10" s="147"/>
      <c r="FLI10" s="147"/>
      <c r="FLJ10" s="147"/>
      <c r="FLK10" s="147"/>
      <c r="FLL10" s="147"/>
      <c r="FLM10" s="147"/>
      <c r="FLN10" s="147"/>
      <c r="FLO10" s="147"/>
      <c r="FLP10" s="147"/>
      <c r="FLQ10" s="147"/>
      <c r="FLR10" s="147"/>
      <c r="FLS10" s="147"/>
      <c r="FLT10" s="147"/>
      <c r="FLU10" s="147"/>
      <c r="FLV10" s="147"/>
      <c r="FLW10" s="147"/>
      <c r="FLX10" s="147"/>
      <c r="FLY10" s="147"/>
      <c r="FLZ10" s="147"/>
      <c r="FMA10" s="147"/>
      <c r="FMB10" s="147"/>
      <c r="FMC10" s="147"/>
      <c r="FMD10" s="147"/>
      <c r="FME10" s="147"/>
      <c r="FMF10" s="147"/>
      <c r="FMG10" s="147"/>
      <c r="FMH10" s="147"/>
      <c r="FMI10" s="147"/>
      <c r="FMJ10" s="147"/>
      <c r="FMK10" s="147"/>
      <c r="FML10" s="147"/>
      <c r="FMM10" s="147"/>
      <c r="FMN10" s="147"/>
      <c r="FMO10" s="147"/>
      <c r="FMP10" s="147"/>
      <c r="FMQ10" s="147"/>
      <c r="FMR10" s="147"/>
      <c r="FMS10" s="147"/>
      <c r="FMT10" s="147"/>
      <c r="FMU10" s="147"/>
      <c r="FMV10" s="147"/>
      <c r="FMW10" s="147"/>
      <c r="FMX10" s="147"/>
      <c r="FMY10" s="147"/>
      <c r="FMZ10" s="147"/>
      <c r="FNA10" s="147"/>
      <c r="FNB10" s="147"/>
      <c r="FNC10" s="147"/>
      <c r="FND10" s="147"/>
      <c r="FNE10" s="147"/>
      <c r="FNF10" s="147"/>
      <c r="FNG10" s="147"/>
      <c r="FNH10" s="147"/>
      <c r="FNI10" s="147"/>
      <c r="FNJ10" s="147"/>
      <c r="FNK10" s="147"/>
      <c r="FNL10" s="147"/>
      <c r="FNM10" s="147"/>
      <c r="FNN10" s="147"/>
      <c r="FNO10" s="147"/>
      <c r="FNP10" s="147"/>
      <c r="FNQ10" s="147"/>
      <c r="FNR10" s="147"/>
      <c r="FNS10" s="147"/>
      <c r="FNT10" s="147"/>
      <c r="FNU10" s="147"/>
      <c r="FNV10" s="147"/>
      <c r="FNW10" s="147"/>
      <c r="FNX10" s="147"/>
      <c r="FNY10" s="147"/>
      <c r="FNZ10" s="147"/>
      <c r="FOA10" s="147"/>
      <c r="FOB10" s="147"/>
      <c r="FOC10" s="147"/>
      <c r="FOD10" s="147"/>
      <c r="FOE10" s="147"/>
      <c r="FOF10" s="147"/>
      <c r="FOG10" s="147"/>
      <c r="FOH10" s="147"/>
      <c r="FOI10" s="147"/>
      <c r="FOJ10" s="147"/>
      <c r="FOK10" s="147"/>
      <c r="FOL10" s="147"/>
      <c r="FOM10" s="147"/>
      <c r="FON10" s="147"/>
      <c r="FOO10" s="147"/>
      <c r="FOP10" s="147"/>
      <c r="FOQ10" s="147"/>
      <c r="FOR10" s="147"/>
      <c r="FOS10" s="147"/>
      <c r="FOT10" s="147"/>
      <c r="FOU10" s="147"/>
      <c r="FOV10" s="147"/>
      <c r="FOW10" s="147"/>
      <c r="FOX10" s="147"/>
      <c r="FOY10" s="147"/>
      <c r="FOZ10" s="147"/>
      <c r="FPA10" s="147"/>
      <c r="FPB10" s="147"/>
      <c r="FPC10" s="147"/>
      <c r="FPD10" s="147"/>
      <c r="FPE10" s="147"/>
      <c r="FPF10" s="147"/>
      <c r="FPG10" s="147"/>
      <c r="FPH10" s="147"/>
      <c r="FPI10" s="147"/>
      <c r="FPJ10" s="147"/>
      <c r="FPK10" s="147"/>
      <c r="FPL10" s="147"/>
      <c r="FPM10" s="147"/>
      <c r="FPN10" s="147"/>
      <c r="FPO10" s="147"/>
      <c r="FPP10" s="147"/>
      <c r="FPQ10" s="147"/>
      <c r="FPR10" s="147"/>
      <c r="FPS10" s="147"/>
      <c r="FPT10" s="147"/>
      <c r="FPU10" s="147"/>
      <c r="FPV10" s="147"/>
      <c r="FPW10" s="147"/>
      <c r="FPX10" s="147"/>
      <c r="FPY10" s="147"/>
      <c r="FPZ10" s="147"/>
      <c r="FQA10" s="147"/>
      <c r="FQB10" s="147"/>
      <c r="FQC10" s="147"/>
      <c r="FQD10" s="147"/>
      <c r="FQE10" s="147"/>
      <c r="FQF10" s="147"/>
      <c r="FQG10" s="147"/>
      <c r="FQH10" s="147"/>
      <c r="FQI10" s="147"/>
      <c r="FQJ10" s="147"/>
      <c r="FQK10" s="147"/>
      <c r="FQL10" s="147"/>
      <c r="FQM10" s="147"/>
      <c r="FQN10" s="147"/>
      <c r="FQO10" s="147"/>
      <c r="FQP10" s="147"/>
      <c r="FQQ10" s="147"/>
      <c r="FQR10" s="147"/>
      <c r="FQS10" s="147"/>
      <c r="FQT10" s="147"/>
      <c r="FQU10" s="147"/>
      <c r="FQV10" s="147"/>
      <c r="FQW10" s="147"/>
      <c r="FQX10" s="147"/>
      <c r="FQY10" s="147"/>
      <c r="FQZ10" s="147"/>
      <c r="FRA10" s="147"/>
      <c r="FRB10" s="147"/>
      <c r="FRC10" s="147"/>
      <c r="FRD10" s="147"/>
      <c r="FRE10" s="147"/>
      <c r="FRF10" s="147"/>
      <c r="FRG10" s="147"/>
      <c r="FRH10" s="147"/>
      <c r="FRI10" s="147"/>
      <c r="FRJ10" s="147"/>
      <c r="FRK10" s="147"/>
      <c r="FRL10" s="147"/>
      <c r="FRM10" s="147"/>
      <c r="FRN10" s="147"/>
      <c r="FRO10" s="147"/>
      <c r="FRP10" s="147"/>
      <c r="FRQ10" s="147"/>
      <c r="FRR10" s="147"/>
      <c r="FRS10" s="147"/>
      <c r="FRT10" s="147"/>
      <c r="FRU10" s="147"/>
      <c r="FRV10" s="147"/>
      <c r="FRW10" s="147"/>
      <c r="FRX10" s="147"/>
      <c r="FRY10" s="147"/>
      <c r="FRZ10" s="147"/>
      <c r="FSA10" s="147"/>
      <c r="FSB10" s="147"/>
      <c r="FSC10" s="147"/>
      <c r="FSD10" s="147"/>
      <c r="FSE10" s="147"/>
      <c r="FSF10" s="147"/>
      <c r="FSG10" s="147"/>
      <c r="FSH10" s="147"/>
      <c r="FSI10" s="147"/>
      <c r="FSJ10" s="147"/>
      <c r="FSK10" s="147"/>
      <c r="FSL10" s="147"/>
      <c r="FSM10" s="147"/>
      <c r="FSN10" s="147"/>
      <c r="FSO10" s="147"/>
      <c r="FSP10" s="147"/>
      <c r="FSQ10" s="147"/>
      <c r="FSR10" s="147"/>
      <c r="FSS10" s="147"/>
      <c r="FST10" s="147"/>
      <c r="FSU10" s="147"/>
      <c r="FSV10" s="147"/>
      <c r="FSW10" s="147"/>
      <c r="FSX10" s="147"/>
      <c r="FSY10" s="147"/>
      <c r="FSZ10" s="147"/>
      <c r="FTA10" s="147"/>
      <c r="FTB10" s="147"/>
      <c r="FTC10" s="147"/>
      <c r="FTD10" s="147"/>
      <c r="FTE10" s="147"/>
      <c r="FTF10" s="147"/>
      <c r="FTG10" s="147"/>
      <c r="FTH10" s="147"/>
      <c r="FTI10" s="147"/>
      <c r="FTJ10" s="147"/>
      <c r="FTK10" s="147"/>
      <c r="FTL10" s="147"/>
      <c r="FTM10" s="147"/>
      <c r="FTN10" s="147"/>
      <c r="FTO10" s="147"/>
      <c r="FTP10" s="147"/>
      <c r="FTQ10" s="147"/>
      <c r="FTR10" s="147"/>
      <c r="FTS10" s="147"/>
      <c r="FTT10" s="147"/>
      <c r="FTU10" s="147"/>
      <c r="FTV10" s="147"/>
      <c r="FTW10" s="147"/>
      <c r="FTX10" s="147"/>
      <c r="FTY10" s="147"/>
      <c r="FTZ10" s="147"/>
      <c r="FUA10" s="147"/>
      <c r="FUB10" s="147"/>
      <c r="FUC10" s="147"/>
      <c r="FUD10" s="147"/>
      <c r="FUE10" s="147"/>
      <c r="FUF10" s="147"/>
      <c r="FUG10" s="147"/>
      <c r="FUH10" s="147"/>
      <c r="FUI10" s="147"/>
      <c r="FUJ10" s="147"/>
      <c r="FUK10" s="147"/>
      <c r="FUL10" s="147"/>
      <c r="FUM10" s="147"/>
      <c r="FUN10" s="147"/>
      <c r="FUO10" s="147"/>
      <c r="FUP10" s="147"/>
      <c r="FUQ10" s="147"/>
      <c r="FUR10" s="147"/>
      <c r="FUS10" s="147"/>
      <c r="FUT10" s="147"/>
      <c r="FUU10" s="147"/>
      <c r="FUV10" s="147"/>
      <c r="FUW10" s="147"/>
      <c r="FUX10" s="147"/>
      <c r="FUY10" s="147"/>
      <c r="FUZ10" s="147"/>
      <c r="FVA10" s="147"/>
      <c r="FVB10" s="147"/>
      <c r="FVC10" s="147"/>
      <c r="FVD10" s="147"/>
      <c r="FVE10" s="147"/>
      <c r="FVF10" s="147"/>
      <c r="FVG10" s="147"/>
      <c r="FVH10" s="147"/>
      <c r="FVI10" s="147"/>
      <c r="FVJ10" s="147"/>
      <c r="FVK10" s="147"/>
      <c r="FVL10" s="147"/>
      <c r="FVM10" s="147"/>
      <c r="FVN10" s="147"/>
      <c r="FVO10" s="147"/>
      <c r="FVP10" s="147"/>
      <c r="FVQ10" s="147"/>
      <c r="FVR10" s="147"/>
      <c r="FVS10" s="147"/>
      <c r="FVT10" s="147"/>
      <c r="FVU10" s="147"/>
      <c r="FVV10" s="147"/>
      <c r="FVW10" s="147"/>
      <c r="FVX10" s="147"/>
      <c r="FVY10" s="147"/>
      <c r="FVZ10" s="147"/>
      <c r="FWA10" s="147"/>
      <c r="FWB10" s="147"/>
      <c r="FWC10" s="147"/>
      <c r="FWD10" s="147"/>
      <c r="FWE10" s="147"/>
      <c r="FWF10" s="147"/>
      <c r="FWG10" s="147"/>
      <c r="FWH10" s="147"/>
      <c r="FWI10" s="147"/>
      <c r="FWJ10" s="147"/>
      <c r="FWK10" s="147"/>
      <c r="FWL10" s="147"/>
      <c r="FWM10" s="147"/>
      <c r="FWN10" s="147"/>
      <c r="FWO10" s="147"/>
      <c r="FWP10" s="147"/>
      <c r="FWQ10" s="147"/>
      <c r="FWR10" s="147"/>
      <c r="FWS10" s="147"/>
      <c r="FWT10" s="147"/>
      <c r="FWU10" s="147"/>
      <c r="FWV10" s="147"/>
      <c r="FWW10" s="147"/>
      <c r="FWX10" s="147"/>
      <c r="FWY10" s="147"/>
      <c r="FWZ10" s="147"/>
      <c r="FXA10" s="147"/>
      <c r="FXB10" s="147"/>
      <c r="FXC10" s="147"/>
      <c r="FXD10" s="147"/>
      <c r="FXE10" s="147"/>
      <c r="FXF10" s="147"/>
      <c r="FXG10" s="147"/>
      <c r="FXH10" s="147"/>
      <c r="FXI10" s="147"/>
      <c r="FXJ10" s="147"/>
      <c r="FXK10" s="147"/>
      <c r="FXL10" s="147"/>
      <c r="FXM10" s="147"/>
      <c r="FXN10" s="147"/>
      <c r="FXO10" s="147"/>
      <c r="FXP10" s="147"/>
      <c r="FXQ10" s="147"/>
      <c r="FXR10" s="147"/>
      <c r="FXS10" s="147"/>
      <c r="FXT10" s="147"/>
      <c r="FXU10" s="147"/>
      <c r="FXV10" s="147"/>
      <c r="FXW10" s="147"/>
      <c r="FXX10" s="147"/>
      <c r="FXY10" s="147"/>
      <c r="FXZ10" s="147"/>
      <c r="FYA10" s="147"/>
      <c r="FYB10" s="147"/>
      <c r="FYC10" s="147"/>
      <c r="FYD10" s="147"/>
      <c r="FYE10" s="147"/>
      <c r="FYF10" s="147"/>
      <c r="FYG10" s="147"/>
      <c r="FYH10" s="147"/>
      <c r="FYI10" s="147"/>
      <c r="FYJ10" s="147"/>
      <c r="FYK10" s="147"/>
      <c r="FYL10" s="147"/>
      <c r="FYM10" s="147"/>
      <c r="FYN10" s="147"/>
      <c r="FYO10" s="147"/>
      <c r="FYP10" s="147"/>
      <c r="FYQ10" s="147"/>
      <c r="FYR10" s="147"/>
      <c r="FYS10" s="147"/>
      <c r="FYT10" s="147"/>
      <c r="FYU10" s="147"/>
      <c r="FYV10" s="147"/>
      <c r="FYW10" s="147"/>
      <c r="FYX10" s="147"/>
      <c r="FYY10" s="147"/>
      <c r="FYZ10" s="147"/>
      <c r="FZA10" s="147"/>
      <c r="FZB10" s="147"/>
      <c r="FZC10" s="147"/>
      <c r="FZD10" s="147"/>
      <c r="FZE10" s="147"/>
      <c r="FZF10" s="147"/>
      <c r="FZG10" s="147"/>
      <c r="FZH10" s="147"/>
      <c r="FZI10" s="147"/>
      <c r="FZJ10" s="147"/>
      <c r="FZK10" s="147"/>
      <c r="FZL10" s="147"/>
      <c r="FZM10" s="147"/>
      <c r="FZN10" s="147"/>
      <c r="FZO10" s="147"/>
      <c r="FZP10" s="147"/>
      <c r="FZQ10" s="147"/>
      <c r="FZR10" s="147"/>
      <c r="FZS10" s="147"/>
      <c r="FZT10" s="147"/>
      <c r="FZU10" s="147"/>
      <c r="FZV10" s="147"/>
      <c r="FZW10" s="147"/>
      <c r="FZX10" s="147"/>
      <c r="FZY10" s="147"/>
      <c r="FZZ10" s="147"/>
      <c r="GAA10" s="147"/>
      <c r="GAB10" s="147"/>
      <c r="GAC10" s="147"/>
      <c r="GAD10" s="147"/>
      <c r="GAE10" s="147"/>
      <c r="GAF10" s="147"/>
      <c r="GAG10" s="147"/>
      <c r="GAH10" s="147"/>
      <c r="GAI10" s="147"/>
      <c r="GAJ10" s="147"/>
      <c r="GAK10" s="147"/>
      <c r="GAL10" s="147"/>
      <c r="GAM10" s="147"/>
      <c r="GAN10" s="147"/>
      <c r="GAO10" s="147"/>
      <c r="GAP10" s="147"/>
      <c r="GAQ10" s="147"/>
      <c r="GAR10" s="147"/>
      <c r="GAS10" s="147"/>
      <c r="GAT10" s="147"/>
      <c r="GAU10" s="147"/>
      <c r="GAV10" s="147"/>
      <c r="GAW10" s="147"/>
      <c r="GAX10" s="147"/>
      <c r="GAY10" s="147"/>
      <c r="GAZ10" s="147"/>
      <c r="GBA10" s="147"/>
      <c r="GBB10" s="147"/>
      <c r="GBC10" s="147"/>
      <c r="GBD10" s="147"/>
      <c r="GBE10" s="147"/>
      <c r="GBF10" s="147"/>
      <c r="GBG10" s="147"/>
      <c r="GBH10" s="147"/>
      <c r="GBI10" s="147"/>
      <c r="GBJ10" s="147"/>
      <c r="GBK10" s="147"/>
      <c r="GBL10" s="147"/>
      <c r="GBM10" s="147"/>
      <c r="GBN10" s="147"/>
      <c r="GBO10" s="147"/>
      <c r="GBP10" s="147"/>
      <c r="GBQ10" s="147"/>
      <c r="GBR10" s="147"/>
      <c r="GBS10" s="147"/>
      <c r="GBT10" s="147"/>
      <c r="GBU10" s="147"/>
      <c r="GBV10" s="147"/>
      <c r="GBW10" s="147"/>
      <c r="GBX10" s="147"/>
      <c r="GBY10" s="147"/>
      <c r="GBZ10" s="147"/>
      <c r="GCA10" s="147"/>
      <c r="GCB10" s="147"/>
      <c r="GCC10" s="147"/>
      <c r="GCD10" s="147"/>
      <c r="GCE10" s="147"/>
      <c r="GCF10" s="147"/>
      <c r="GCG10" s="147"/>
      <c r="GCH10" s="147"/>
      <c r="GCI10" s="147"/>
      <c r="GCJ10" s="147"/>
      <c r="GCK10" s="147"/>
      <c r="GCL10" s="147"/>
      <c r="GCM10" s="147"/>
      <c r="GCN10" s="147"/>
      <c r="GCO10" s="147"/>
      <c r="GCP10" s="147"/>
      <c r="GCQ10" s="147"/>
      <c r="GCR10" s="147"/>
      <c r="GCS10" s="147"/>
      <c r="GCT10" s="147"/>
      <c r="GCU10" s="147"/>
      <c r="GCV10" s="147"/>
      <c r="GCW10" s="147"/>
      <c r="GCX10" s="147"/>
      <c r="GCY10" s="147"/>
      <c r="GCZ10" s="147"/>
      <c r="GDA10" s="147"/>
      <c r="GDB10" s="147"/>
      <c r="GDC10" s="147"/>
      <c r="GDD10" s="147"/>
      <c r="GDE10" s="147"/>
      <c r="GDF10" s="147"/>
      <c r="GDG10" s="147"/>
      <c r="GDH10" s="147"/>
      <c r="GDI10" s="147"/>
      <c r="GDJ10" s="147"/>
      <c r="GDK10" s="147"/>
      <c r="GDL10" s="147"/>
      <c r="GDM10" s="147"/>
      <c r="GDN10" s="147"/>
      <c r="GDO10" s="147"/>
      <c r="GDP10" s="147"/>
      <c r="GDQ10" s="147"/>
      <c r="GDR10" s="147"/>
      <c r="GDS10" s="147"/>
      <c r="GDT10" s="147"/>
      <c r="GDU10" s="147"/>
      <c r="GDV10" s="147"/>
      <c r="GDW10" s="147"/>
      <c r="GDX10" s="147"/>
      <c r="GDY10" s="147"/>
      <c r="GDZ10" s="147"/>
      <c r="GEA10" s="147"/>
      <c r="GEB10" s="147"/>
      <c r="GEC10" s="147"/>
      <c r="GED10" s="147"/>
      <c r="GEE10" s="147"/>
      <c r="GEF10" s="147"/>
      <c r="GEG10" s="147"/>
      <c r="GEH10" s="147"/>
      <c r="GEI10" s="147"/>
      <c r="GEJ10" s="147"/>
      <c r="GEK10" s="147"/>
      <c r="GEL10" s="147"/>
      <c r="GEM10" s="147"/>
      <c r="GEN10" s="147"/>
      <c r="GEO10" s="147"/>
      <c r="GEP10" s="147"/>
      <c r="GEQ10" s="147"/>
      <c r="GER10" s="147"/>
      <c r="GES10" s="147"/>
      <c r="GET10" s="147"/>
      <c r="GEU10" s="147"/>
      <c r="GEV10" s="147"/>
      <c r="GEW10" s="147"/>
      <c r="GEX10" s="147"/>
      <c r="GEY10" s="147"/>
      <c r="GEZ10" s="147"/>
      <c r="GFA10" s="147"/>
      <c r="GFB10" s="147"/>
      <c r="GFC10" s="147"/>
      <c r="GFD10" s="147"/>
      <c r="GFE10" s="147"/>
      <c r="GFF10" s="147"/>
      <c r="GFG10" s="147"/>
      <c r="GFH10" s="147"/>
      <c r="GFI10" s="147"/>
      <c r="GFJ10" s="147"/>
      <c r="GFK10" s="147"/>
      <c r="GFL10" s="147"/>
      <c r="GFM10" s="147"/>
      <c r="GFN10" s="147"/>
      <c r="GFO10" s="147"/>
      <c r="GFP10" s="147"/>
      <c r="GFQ10" s="147"/>
      <c r="GFR10" s="147"/>
      <c r="GFS10" s="147"/>
      <c r="GFT10" s="147"/>
      <c r="GFU10" s="147"/>
      <c r="GFV10" s="147"/>
      <c r="GFW10" s="147"/>
      <c r="GFX10" s="147"/>
      <c r="GFY10" s="147"/>
      <c r="GFZ10" s="147"/>
      <c r="GGA10" s="147"/>
      <c r="GGB10" s="147"/>
      <c r="GGC10" s="147"/>
      <c r="GGD10" s="147"/>
      <c r="GGE10" s="147"/>
      <c r="GGF10" s="147"/>
      <c r="GGG10" s="147"/>
      <c r="GGH10" s="147"/>
      <c r="GGI10" s="147"/>
      <c r="GGJ10" s="147"/>
      <c r="GGK10" s="147"/>
      <c r="GGL10" s="147"/>
      <c r="GGM10" s="147"/>
      <c r="GGN10" s="147"/>
      <c r="GGO10" s="147"/>
      <c r="GGP10" s="147"/>
      <c r="GGQ10" s="147"/>
      <c r="GGR10" s="147"/>
      <c r="GGS10" s="147"/>
      <c r="GGT10" s="147"/>
      <c r="GGU10" s="147"/>
      <c r="GGV10" s="147"/>
      <c r="GGW10" s="147"/>
      <c r="GGX10" s="147"/>
      <c r="GGY10" s="147"/>
      <c r="GGZ10" s="147"/>
      <c r="GHA10" s="147"/>
      <c r="GHB10" s="147"/>
      <c r="GHC10" s="147"/>
      <c r="GHD10" s="147"/>
      <c r="GHE10" s="147"/>
      <c r="GHF10" s="147"/>
      <c r="GHG10" s="147"/>
      <c r="GHH10" s="147"/>
      <c r="GHI10" s="147"/>
      <c r="GHJ10" s="147"/>
      <c r="GHK10" s="147"/>
      <c r="GHL10" s="147"/>
      <c r="GHM10" s="147"/>
      <c r="GHN10" s="147"/>
      <c r="GHO10" s="147"/>
      <c r="GHP10" s="147"/>
      <c r="GHQ10" s="147"/>
      <c r="GHR10" s="147"/>
      <c r="GHS10" s="147"/>
      <c r="GHT10" s="147"/>
      <c r="GHU10" s="147"/>
      <c r="GHV10" s="147"/>
      <c r="GHW10" s="147"/>
      <c r="GHX10" s="147"/>
      <c r="GHY10" s="147"/>
      <c r="GHZ10" s="147"/>
      <c r="GIA10" s="147"/>
      <c r="GIB10" s="147"/>
      <c r="GIC10" s="147"/>
      <c r="GID10" s="147"/>
      <c r="GIE10" s="147"/>
      <c r="GIF10" s="147"/>
      <c r="GIG10" s="147"/>
      <c r="GIH10" s="147"/>
      <c r="GII10" s="147"/>
      <c r="GIJ10" s="147"/>
      <c r="GIK10" s="147"/>
      <c r="GIL10" s="147"/>
      <c r="GIM10" s="147"/>
      <c r="GIN10" s="147"/>
      <c r="GIO10" s="147"/>
      <c r="GIP10" s="147"/>
      <c r="GIQ10" s="147"/>
      <c r="GIR10" s="147"/>
      <c r="GIS10" s="147"/>
      <c r="GIT10" s="147"/>
      <c r="GIU10" s="147"/>
      <c r="GIV10" s="147"/>
      <c r="GIW10" s="147"/>
      <c r="GIX10" s="147"/>
      <c r="GIY10" s="147"/>
      <c r="GIZ10" s="147"/>
      <c r="GJA10" s="147"/>
      <c r="GJB10" s="147"/>
      <c r="GJC10" s="147"/>
      <c r="GJD10" s="147"/>
      <c r="GJE10" s="147"/>
      <c r="GJF10" s="147"/>
      <c r="GJG10" s="147"/>
      <c r="GJH10" s="147"/>
      <c r="GJI10" s="147"/>
      <c r="GJJ10" s="147"/>
      <c r="GJK10" s="147"/>
      <c r="GJL10" s="147"/>
      <c r="GJM10" s="147"/>
      <c r="GJN10" s="147"/>
      <c r="GJO10" s="147"/>
      <c r="GJP10" s="147"/>
      <c r="GJQ10" s="147"/>
      <c r="GJR10" s="147"/>
      <c r="GJS10" s="147"/>
      <c r="GJT10" s="147"/>
      <c r="GJU10" s="147"/>
      <c r="GJV10" s="147"/>
      <c r="GJW10" s="147"/>
      <c r="GJX10" s="147"/>
      <c r="GJY10" s="147"/>
      <c r="GJZ10" s="147"/>
      <c r="GKA10" s="147"/>
      <c r="GKB10" s="147"/>
      <c r="GKC10" s="147"/>
      <c r="GKD10" s="147"/>
      <c r="GKE10" s="147"/>
      <c r="GKF10" s="147"/>
      <c r="GKG10" s="147"/>
      <c r="GKH10" s="147"/>
      <c r="GKI10" s="147"/>
      <c r="GKJ10" s="147"/>
      <c r="GKK10" s="147"/>
      <c r="GKL10" s="147"/>
      <c r="GKM10" s="147"/>
      <c r="GKN10" s="147"/>
      <c r="GKO10" s="147"/>
      <c r="GKP10" s="147"/>
      <c r="GKQ10" s="147"/>
      <c r="GKR10" s="147"/>
      <c r="GKS10" s="147"/>
      <c r="GKT10" s="147"/>
      <c r="GKU10" s="147"/>
      <c r="GKV10" s="147"/>
      <c r="GKW10" s="147"/>
      <c r="GKX10" s="147"/>
      <c r="GKY10" s="147"/>
      <c r="GKZ10" s="147"/>
      <c r="GLA10" s="147"/>
      <c r="GLB10" s="147"/>
      <c r="GLC10" s="147"/>
      <c r="GLD10" s="147"/>
      <c r="GLE10" s="147"/>
      <c r="GLF10" s="147"/>
      <c r="GLG10" s="147"/>
      <c r="GLH10" s="147"/>
      <c r="GLI10" s="147"/>
      <c r="GLJ10" s="147"/>
      <c r="GLK10" s="147"/>
      <c r="GLL10" s="147"/>
      <c r="GLM10" s="147"/>
      <c r="GLN10" s="147"/>
      <c r="GLO10" s="147"/>
      <c r="GLP10" s="147"/>
      <c r="GLQ10" s="147"/>
      <c r="GLR10" s="147"/>
      <c r="GLS10" s="147"/>
      <c r="GLT10" s="147"/>
      <c r="GLU10" s="147"/>
      <c r="GLV10" s="147"/>
      <c r="GLW10" s="147"/>
      <c r="GLX10" s="147"/>
      <c r="GLY10" s="147"/>
      <c r="GLZ10" s="147"/>
      <c r="GMA10" s="147"/>
      <c r="GMB10" s="147"/>
      <c r="GMC10" s="147"/>
      <c r="GMD10" s="147"/>
      <c r="GME10" s="147"/>
      <c r="GMF10" s="147"/>
      <c r="GMG10" s="147"/>
      <c r="GMH10" s="147"/>
      <c r="GMI10" s="147"/>
      <c r="GMJ10" s="147"/>
      <c r="GMK10" s="147"/>
      <c r="GML10" s="147"/>
      <c r="GMM10" s="147"/>
      <c r="GMN10" s="147"/>
      <c r="GMO10" s="147"/>
      <c r="GMP10" s="147"/>
      <c r="GMQ10" s="147"/>
      <c r="GMR10" s="147"/>
      <c r="GMS10" s="147"/>
      <c r="GMT10" s="147"/>
      <c r="GMU10" s="147"/>
      <c r="GMV10" s="147"/>
      <c r="GMW10" s="147"/>
      <c r="GMX10" s="147"/>
      <c r="GMY10" s="147"/>
      <c r="GMZ10" s="147"/>
      <c r="GNA10" s="147"/>
      <c r="GNB10" s="147"/>
      <c r="GNC10" s="147"/>
      <c r="GND10" s="147"/>
      <c r="GNE10" s="147"/>
      <c r="GNF10" s="147"/>
      <c r="GNG10" s="147"/>
      <c r="GNH10" s="147"/>
      <c r="GNI10" s="147"/>
      <c r="GNJ10" s="147"/>
      <c r="GNK10" s="147"/>
      <c r="GNL10" s="147"/>
      <c r="GNM10" s="147"/>
      <c r="GNN10" s="147"/>
      <c r="GNO10" s="147"/>
      <c r="GNP10" s="147"/>
      <c r="GNQ10" s="147"/>
      <c r="GNR10" s="147"/>
      <c r="GNS10" s="147"/>
      <c r="GNT10" s="147"/>
      <c r="GNU10" s="147"/>
      <c r="GNV10" s="147"/>
      <c r="GNW10" s="147"/>
      <c r="GNX10" s="147"/>
      <c r="GNY10" s="147"/>
      <c r="GNZ10" s="147"/>
      <c r="GOA10" s="147"/>
      <c r="GOB10" s="147"/>
      <c r="GOC10" s="147"/>
      <c r="GOD10" s="147"/>
      <c r="GOE10" s="147"/>
      <c r="GOF10" s="147"/>
      <c r="GOG10" s="147"/>
      <c r="GOH10" s="147"/>
      <c r="GOI10" s="147"/>
      <c r="GOJ10" s="147"/>
      <c r="GOK10" s="147"/>
      <c r="GOL10" s="147"/>
      <c r="GOM10" s="147"/>
      <c r="GON10" s="147"/>
      <c r="GOO10" s="147"/>
      <c r="GOP10" s="147"/>
      <c r="GOQ10" s="147"/>
      <c r="GOR10" s="147"/>
      <c r="GOS10" s="147"/>
      <c r="GOT10" s="147"/>
      <c r="GOU10" s="147"/>
      <c r="GOV10" s="147"/>
      <c r="GOW10" s="147"/>
      <c r="GOX10" s="147"/>
      <c r="GOY10" s="147"/>
      <c r="GOZ10" s="147"/>
      <c r="GPA10" s="147"/>
      <c r="GPB10" s="147"/>
      <c r="GPC10" s="147"/>
      <c r="GPD10" s="147"/>
      <c r="GPE10" s="147"/>
      <c r="GPF10" s="147"/>
      <c r="GPG10" s="147"/>
      <c r="GPH10" s="147"/>
      <c r="GPI10" s="147"/>
      <c r="GPJ10" s="147"/>
      <c r="GPK10" s="147"/>
      <c r="GPL10" s="147"/>
      <c r="GPM10" s="147"/>
      <c r="GPN10" s="147"/>
      <c r="GPO10" s="147"/>
      <c r="GPP10" s="147"/>
      <c r="GPQ10" s="147"/>
      <c r="GPR10" s="147"/>
      <c r="GPS10" s="147"/>
      <c r="GPT10" s="147"/>
      <c r="GPU10" s="147"/>
      <c r="GPV10" s="147"/>
      <c r="GPW10" s="147"/>
      <c r="GPX10" s="147"/>
      <c r="GPY10" s="147"/>
      <c r="GPZ10" s="147"/>
      <c r="GQA10" s="147"/>
      <c r="GQB10" s="147"/>
      <c r="GQC10" s="147"/>
      <c r="GQD10" s="147"/>
      <c r="GQE10" s="147"/>
      <c r="GQF10" s="147"/>
      <c r="GQG10" s="147"/>
      <c r="GQH10" s="147"/>
      <c r="GQI10" s="147"/>
      <c r="GQJ10" s="147"/>
      <c r="GQK10" s="147"/>
      <c r="GQL10" s="147"/>
      <c r="GQM10" s="147"/>
      <c r="GQN10" s="147"/>
      <c r="GQO10" s="147"/>
      <c r="GQP10" s="147"/>
      <c r="GQQ10" s="147"/>
      <c r="GQR10" s="147"/>
      <c r="GQS10" s="147"/>
      <c r="GQT10" s="147"/>
      <c r="GQU10" s="147"/>
      <c r="GQV10" s="147"/>
      <c r="GQW10" s="147"/>
      <c r="GQX10" s="147"/>
      <c r="GQY10" s="147"/>
      <c r="GQZ10" s="147"/>
      <c r="GRA10" s="147"/>
      <c r="GRB10" s="147"/>
      <c r="GRC10" s="147"/>
      <c r="GRD10" s="147"/>
      <c r="GRE10" s="147"/>
      <c r="GRF10" s="147"/>
      <c r="GRG10" s="147"/>
      <c r="GRH10" s="147"/>
      <c r="GRI10" s="147"/>
      <c r="GRJ10" s="147"/>
      <c r="GRK10" s="147"/>
      <c r="GRL10" s="147"/>
      <c r="GRM10" s="147"/>
      <c r="GRN10" s="147"/>
      <c r="GRO10" s="147"/>
      <c r="GRP10" s="147"/>
      <c r="GRQ10" s="147"/>
      <c r="GRR10" s="147"/>
      <c r="GRS10" s="147"/>
      <c r="GRT10" s="147"/>
      <c r="GRU10" s="147"/>
      <c r="GRV10" s="147"/>
      <c r="GRW10" s="147"/>
      <c r="GRX10" s="147"/>
      <c r="GRY10" s="147"/>
      <c r="GRZ10" s="147"/>
      <c r="GSA10" s="147"/>
      <c r="GSB10" s="147"/>
      <c r="GSC10" s="147"/>
      <c r="GSD10" s="147"/>
      <c r="GSE10" s="147"/>
      <c r="GSF10" s="147"/>
      <c r="GSG10" s="147"/>
      <c r="GSH10" s="147"/>
      <c r="GSI10" s="147"/>
      <c r="GSJ10" s="147"/>
      <c r="GSK10" s="147"/>
      <c r="GSL10" s="147"/>
      <c r="GSM10" s="147"/>
      <c r="GSN10" s="147"/>
      <c r="GSO10" s="147"/>
      <c r="GSP10" s="147"/>
      <c r="GSQ10" s="147"/>
      <c r="GSR10" s="147"/>
      <c r="GSS10" s="147"/>
      <c r="GST10" s="147"/>
      <c r="GSU10" s="147"/>
      <c r="GSV10" s="147"/>
      <c r="GSW10" s="147"/>
      <c r="GSX10" s="147"/>
      <c r="GSY10" s="147"/>
      <c r="GSZ10" s="147"/>
      <c r="GTA10" s="147"/>
      <c r="GTB10" s="147"/>
      <c r="GTC10" s="147"/>
      <c r="GTD10" s="147"/>
      <c r="GTE10" s="147"/>
      <c r="GTF10" s="147"/>
      <c r="GTG10" s="147"/>
      <c r="GTH10" s="147"/>
      <c r="GTI10" s="147"/>
      <c r="GTJ10" s="147"/>
      <c r="GTK10" s="147"/>
      <c r="GTL10" s="147"/>
      <c r="GTM10" s="147"/>
      <c r="GTN10" s="147"/>
      <c r="GTO10" s="147"/>
      <c r="GTP10" s="147"/>
      <c r="GTQ10" s="147"/>
      <c r="GTR10" s="147"/>
      <c r="GTS10" s="147"/>
      <c r="GTT10" s="147"/>
      <c r="GTU10" s="147"/>
      <c r="GTV10" s="147"/>
      <c r="GTW10" s="147"/>
      <c r="GTX10" s="147"/>
      <c r="GTY10" s="147"/>
      <c r="GTZ10" s="147"/>
      <c r="GUA10" s="147"/>
      <c r="GUB10" s="147"/>
      <c r="GUC10" s="147"/>
      <c r="GUD10" s="147"/>
      <c r="GUE10" s="147"/>
      <c r="GUF10" s="147"/>
      <c r="GUG10" s="147"/>
      <c r="GUH10" s="147"/>
      <c r="GUI10" s="147"/>
      <c r="GUJ10" s="147"/>
      <c r="GUK10" s="147"/>
      <c r="GUL10" s="147"/>
      <c r="GUM10" s="147"/>
      <c r="GUN10" s="147"/>
      <c r="GUO10" s="147"/>
      <c r="GUP10" s="147"/>
      <c r="GUQ10" s="147"/>
      <c r="GUR10" s="147"/>
      <c r="GUS10" s="147"/>
      <c r="GUT10" s="147"/>
      <c r="GUU10" s="147"/>
      <c r="GUV10" s="147"/>
      <c r="GUW10" s="147"/>
      <c r="GUX10" s="147"/>
      <c r="GUY10" s="147"/>
      <c r="GUZ10" s="147"/>
      <c r="GVA10" s="147"/>
      <c r="GVB10" s="147"/>
      <c r="GVC10" s="147"/>
      <c r="GVD10" s="147"/>
      <c r="GVE10" s="147"/>
      <c r="GVF10" s="147"/>
      <c r="GVG10" s="147"/>
      <c r="GVH10" s="147"/>
      <c r="GVI10" s="147"/>
      <c r="GVJ10" s="147"/>
      <c r="GVK10" s="147"/>
      <c r="GVL10" s="147"/>
      <c r="GVM10" s="147"/>
      <c r="GVN10" s="147"/>
      <c r="GVO10" s="147"/>
      <c r="GVP10" s="147"/>
      <c r="GVQ10" s="147"/>
      <c r="GVR10" s="147"/>
      <c r="GVS10" s="147"/>
      <c r="GVT10" s="147"/>
      <c r="GVU10" s="147"/>
      <c r="GVV10" s="147"/>
      <c r="GVW10" s="147"/>
      <c r="GVX10" s="147"/>
      <c r="GVY10" s="147"/>
      <c r="GVZ10" s="147"/>
      <c r="GWA10" s="147"/>
      <c r="GWB10" s="147"/>
      <c r="GWC10" s="147"/>
      <c r="GWD10" s="147"/>
      <c r="GWE10" s="147"/>
      <c r="GWF10" s="147"/>
      <c r="GWG10" s="147"/>
      <c r="GWH10" s="147"/>
      <c r="GWI10" s="147"/>
      <c r="GWJ10" s="147"/>
      <c r="GWK10" s="147"/>
      <c r="GWL10" s="147"/>
      <c r="GWM10" s="147"/>
      <c r="GWN10" s="147"/>
      <c r="GWO10" s="147"/>
      <c r="GWP10" s="147"/>
      <c r="GWQ10" s="147"/>
      <c r="GWR10" s="147"/>
      <c r="GWS10" s="147"/>
      <c r="GWT10" s="147"/>
      <c r="GWU10" s="147"/>
      <c r="GWV10" s="147"/>
      <c r="GWW10" s="147"/>
      <c r="GWX10" s="147"/>
      <c r="GWY10" s="147"/>
      <c r="GWZ10" s="147"/>
      <c r="GXA10" s="147"/>
      <c r="GXB10" s="147"/>
      <c r="GXC10" s="147"/>
      <c r="GXD10" s="147"/>
      <c r="GXE10" s="147"/>
      <c r="GXF10" s="147"/>
      <c r="GXG10" s="147"/>
      <c r="GXH10" s="147"/>
      <c r="GXI10" s="147"/>
      <c r="GXJ10" s="147"/>
      <c r="GXK10" s="147"/>
      <c r="GXL10" s="147"/>
      <c r="GXM10" s="147"/>
      <c r="GXN10" s="147"/>
      <c r="GXO10" s="147"/>
      <c r="GXP10" s="147"/>
      <c r="GXQ10" s="147"/>
      <c r="GXR10" s="147"/>
      <c r="GXS10" s="147"/>
      <c r="GXT10" s="147"/>
      <c r="GXU10" s="147"/>
      <c r="GXV10" s="147"/>
      <c r="GXW10" s="147"/>
      <c r="GXX10" s="147"/>
      <c r="GXY10" s="147"/>
      <c r="GXZ10" s="147"/>
      <c r="GYA10" s="147"/>
      <c r="GYB10" s="147"/>
      <c r="GYC10" s="147"/>
      <c r="GYD10" s="147"/>
      <c r="GYE10" s="147"/>
      <c r="GYF10" s="147"/>
      <c r="GYG10" s="147"/>
      <c r="GYH10" s="147"/>
      <c r="GYI10" s="147"/>
      <c r="GYJ10" s="147"/>
      <c r="GYK10" s="147"/>
      <c r="GYL10" s="147"/>
      <c r="GYM10" s="147"/>
      <c r="GYN10" s="147"/>
      <c r="GYO10" s="147"/>
      <c r="GYP10" s="147"/>
      <c r="GYQ10" s="147"/>
      <c r="GYR10" s="147"/>
      <c r="GYS10" s="147"/>
      <c r="GYT10" s="147"/>
      <c r="GYU10" s="147"/>
      <c r="GYV10" s="147"/>
      <c r="GYW10" s="147"/>
      <c r="GYX10" s="147"/>
      <c r="GYY10" s="147"/>
      <c r="GYZ10" s="147"/>
      <c r="GZA10" s="147"/>
      <c r="GZB10" s="147"/>
      <c r="GZC10" s="147"/>
      <c r="GZD10" s="147"/>
      <c r="GZE10" s="147"/>
      <c r="GZF10" s="147"/>
      <c r="GZG10" s="147"/>
      <c r="GZH10" s="147"/>
      <c r="GZI10" s="147"/>
      <c r="GZJ10" s="147"/>
      <c r="GZK10" s="147"/>
      <c r="GZL10" s="147"/>
      <c r="GZM10" s="147"/>
      <c r="GZN10" s="147"/>
      <c r="GZO10" s="147"/>
      <c r="GZP10" s="147"/>
      <c r="GZQ10" s="147"/>
      <c r="GZR10" s="147"/>
      <c r="GZS10" s="147"/>
      <c r="GZT10" s="147"/>
      <c r="GZU10" s="147"/>
      <c r="GZV10" s="147"/>
      <c r="GZW10" s="147"/>
      <c r="GZX10" s="147"/>
      <c r="GZY10" s="147"/>
      <c r="GZZ10" s="147"/>
      <c r="HAA10" s="147"/>
      <c r="HAB10" s="147"/>
      <c r="HAC10" s="147"/>
      <c r="HAD10" s="147"/>
      <c r="HAE10" s="147"/>
      <c r="HAF10" s="147"/>
      <c r="HAG10" s="147"/>
      <c r="HAH10" s="147"/>
      <c r="HAI10" s="147"/>
      <c r="HAJ10" s="147"/>
      <c r="HAK10" s="147"/>
      <c r="HAL10" s="147"/>
      <c r="HAM10" s="147"/>
      <c r="HAN10" s="147"/>
      <c r="HAO10" s="147"/>
      <c r="HAP10" s="147"/>
      <c r="HAQ10" s="147"/>
      <c r="HAR10" s="147"/>
      <c r="HAS10" s="147"/>
      <c r="HAT10" s="147"/>
      <c r="HAU10" s="147"/>
      <c r="HAV10" s="147"/>
      <c r="HAW10" s="147"/>
      <c r="HAX10" s="147"/>
      <c r="HAY10" s="147"/>
      <c r="HAZ10" s="147"/>
      <c r="HBA10" s="147"/>
      <c r="HBB10" s="147"/>
      <c r="HBC10" s="147"/>
      <c r="HBD10" s="147"/>
      <c r="HBE10" s="147"/>
      <c r="HBF10" s="147"/>
      <c r="HBG10" s="147"/>
      <c r="HBH10" s="147"/>
      <c r="HBI10" s="147"/>
      <c r="HBJ10" s="147"/>
      <c r="HBK10" s="147"/>
      <c r="HBL10" s="147"/>
      <c r="HBM10" s="147"/>
      <c r="HBN10" s="147"/>
      <c r="HBO10" s="147"/>
      <c r="HBP10" s="147"/>
      <c r="HBQ10" s="147"/>
      <c r="HBR10" s="147"/>
      <c r="HBS10" s="147"/>
      <c r="HBT10" s="147"/>
      <c r="HBU10" s="147"/>
      <c r="HBV10" s="147"/>
      <c r="HBW10" s="147"/>
      <c r="HBX10" s="147"/>
      <c r="HBY10" s="147"/>
      <c r="HBZ10" s="147"/>
      <c r="HCA10" s="147"/>
      <c r="HCB10" s="147"/>
      <c r="HCC10" s="147"/>
      <c r="HCD10" s="147"/>
      <c r="HCE10" s="147"/>
      <c r="HCF10" s="147"/>
      <c r="HCG10" s="147"/>
      <c r="HCH10" s="147"/>
      <c r="HCI10" s="147"/>
      <c r="HCJ10" s="147"/>
      <c r="HCK10" s="147"/>
      <c r="HCL10" s="147"/>
      <c r="HCM10" s="147"/>
      <c r="HCN10" s="147"/>
      <c r="HCO10" s="147"/>
      <c r="HCP10" s="147"/>
      <c r="HCQ10" s="147"/>
      <c r="HCR10" s="147"/>
      <c r="HCS10" s="147"/>
      <c r="HCT10" s="147"/>
      <c r="HCU10" s="147"/>
      <c r="HCV10" s="147"/>
      <c r="HCW10" s="147"/>
      <c r="HCX10" s="147"/>
      <c r="HCY10" s="147"/>
      <c r="HCZ10" s="147"/>
      <c r="HDA10" s="147"/>
      <c r="HDB10" s="147"/>
      <c r="HDC10" s="147"/>
      <c r="HDD10" s="147"/>
      <c r="HDE10" s="147"/>
      <c r="HDF10" s="147"/>
      <c r="HDG10" s="147"/>
      <c r="HDH10" s="147"/>
      <c r="HDI10" s="147"/>
      <c r="HDJ10" s="147"/>
      <c r="HDK10" s="147"/>
      <c r="HDL10" s="147"/>
      <c r="HDM10" s="147"/>
      <c r="HDN10" s="147"/>
      <c r="HDO10" s="147"/>
      <c r="HDP10" s="147"/>
      <c r="HDQ10" s="147"/>
      <c r="HDR10" s="147"/>
      <c r="HDS10" s="147"/>
      <c r="HDT10" s="147"/>
      <c r="HDU10" s="147"/>
      <c r="HDV10" s="147"/>
      <c r="HDW10" s="147"/>
      <c r="HDX10" s="147"/>
      <c r="HDY10" s="147"/>
      <c r="HDZ10" s="147"/>
      <c r="HEA10" s="147"/>
      <c r="HEB10" s="147"/>
      <c r="HEC10" s="147"/>
      <c r="HED10" s="147"/>
      <c r="HEE10" s="147"/>
      <c r="HEF10" s="147"/>
      <c r="HEG10" s="147"/>
      <c r="HEH10" s="147"/>
      <c r="HEI10" s="147"/>
      <c r="HEJ10" s="147"/>
      <c r="HEK10" s="147"/>
      <c r="HEL10" s="147"/>
      <c r="HEM10" s="147"/>
      <c r="HEN10" s="147"/>
      <c r="HEO10" s="147"/>
      <c r="HEP10" s="147"/>
      <c r="HEQ10" s="147"/>
      <c r="HER10" s="147"/>
      <c r="HES10" s="147"/>
      <c r="HET10" s="147"/>
      <c r="HEU10" s="147"/>
      <c r="HEV10" s="147"/>
      <c r="HEW10" s="147"/>
      <c r="HEX10" s="147"/>
      <c r="HEY10" s="147"/>
      <c r="HEZ10" s="147"/>
      <c r="HFA10" s="147"/>
      <c r="HFB10" s="147"/>
      <c r="HFC10" s="147"/>
      <c r="HFD10" s="147"/>
      <c r="HFE10" s="147"/>
      <c r="HFF10" s="147"/>
      <c r="HFG10" s="147"/>
      <c r="HFH10" s="147"/>
      <c r="HFI10" s="147"/>
      <c r="HFJ10" s="147"/>
      <c r="HFK10" s="147"/>
      <c r="HFL10" s="147"/>
      <c r="HFM10" s="147"/>
      <c r="HFN10" s="147"/>
      <c r="HFO10" s="147"/>
      <c r="HFP10" s="147"/>
      <c r="HFQ10" s="147"/>
      <c r="HFR10" s="147"/>
      <c r="HFS10" s="147"/>
      <c r="HFT10" s="147"/>
      <c r="HFU10" s="147"/>
      <c r="HFV10" s="147"/>
      <c r="HFW10" s="147"/>
      <c r="HFX10" s="147"/>
      <c r="HFY10" s="147"/>
      <c r="HFZ10" s="147"/>
      <c r="HGA10" s="147"/>
      <c r="HGB10" s="147"/>
      <c r="HGC10" s="147"/>
      <c r="HGD10" s="147"/>
      <c r="HGE10" s="147"/>
      <c r="HGF10" s="147"/>
      <c r="HGG10" s="147"/>
      <c r="HGH10" s="147"/>
      <c r="HGI10" s="147"/>
      <c r="HGJ10" s="147"/>
      <c r="HGK10" s="147"/>
      <c r="HGL10" s="147"/>
      <c r="HGM10" s="147"/>
      <c r="HGN10" s="147"/>
      <c r="HGO10" s="147"/>
      <c r="HGP10" s="147"/>
      <c r="HGQ10" s="147"/>
      <c r="HGR10" s="147"/>
      <c r="HGS10" s="147"/>
      <c r="HGT10" s="147"/>
      <c r="HGU10" s="147"/>
      <c r="HGV10" s="147"/>
      <c r="HGW10" s="147"/>
      <c r="HGX10" s="147"/>
      <c r="HGY10" s="147"/>
      <c r="HGZ10" s="147"/>
      <c r="HHA10" s="147"/>
      <c r="HHB10" s="147"/>
      <c r="HHC10" s="147"/>
      <c r="HHD10" s="147"/>
      <c r="HHE10" s="147"/>
      <c r="HHF10" s="147"/>
      <c r="HHG10" s="147"/>
      <c r="HHH10" s="147"/>
      <c r="HHI10" s="147"/>
      <c r="HHJ10" s="147"/>
      <c r="HHK10" s="147"/>
      <c r="HHL10" s="147"/>
      <c r="HHM10" s="147"/>
      <c r="HHN10" s="147"/>
      <c r="HHO10" s="147"/>
      <c r="HHP10" s="147"/>
      <c r="HHQ10" s="147"/>
      <c r="HHR10" s="147"/>
      <c r="HHS10" s="147"/>
      <c r="HHT10" s="147"/>
      <c r="HHU10" s="147"/>
      <c r="HHV10" s="147"/>
      <c r="HHW10" s="147"/>
      <c r="HHX10" s="147"/>
      <c r="HHY10" s="147"/>
      <c r="HHZ10" s="147"/>
      <c r="HIA10" s="147"/>
      <c r="HIB10" s="147"/>
      <c r="HIC10" s="147"/>
      <c r="HID10" s="147"/>
      <c r="HIE10" s="147"/>
      <c r="HIF10" s="147"/>
      <c r="HIG10" s="147"/>
      <c r="HIH10" s="147"/>
      <c r="HII10" s="147"/>
      <c r="HIJ10" s="147"/>
      <c r="HIK10" s="147"/>
      <c r="HIL10" s="147"/>
      <c r="HIM10" s="147"/>
      <c r="HIN10" s="147"/>
      <c r="HIO10" s="147"/>
      <c r="HIP10" s="147"/>
      <c r="HIQ10" s="147"/>
      <c r="HIR10" s="147"/>
      <c r="HIS10" s="147"/>
      <c r="HIT10" s="147"/>
      <c r="HIU10" s="147"/>
      <c r="HIV10" s="147"/>
      <c r="HIW10" s="147"/>
      <c r="HIX10" s="147"/>
      <c r="HIY10" s="147"/>
      <c r="HIZ10" s="147"/>
      <c r="HJA10" s="147"/>
      <c r="HJB10" s="147"/>
      <c r="HJC10" s="147"/>
      <c r="HJD10" s="147"/>
      <c r="HJE10" s="147"/>
      <c r="HJF10" s="147"/>
      <c r="HJG10" s="147"/>
      <c r="HJH10" s="147"/>
      <c r="HJI10" s="147"/>
      <c r="HJJ10" s="147"/>
      <c r="HJK10" s="147"/>
      <c r="HJL10" s="147"/>
      <c r="HJM10" s="147"/>
      <c r="HJN10" s="147"/>
      <c r="HJO10" s="147"/>
      <c r="HJP10" s="147"/>
      <c r="HJQ10" s="147"/>
      <c r="HJR10" s="147"/>
      <c r="HJS10" s="147"/>
      <c r="HJT10" s="147"/>
      <c r="HJU10" s="147"/>
      <c r="HJV10" s="147"/>
      <c r="HJW10" s="147"/>
      <c r="HJX10" s="147"/>
      <c r="HJY10" s="147"/>
      <c r="HJZ10" s="147"/>
      <c r="HKA10" s="147"/>
      <c r="HKB10" s="147"/>
      <c r="HKC10" s="147"/>
      <c r="HKD10" s="147"/>
      <c r="HKE10" s="147"/>
      <c r="HKF10" s="147"/>
      <c r="HKG10" s="147"/>
      <c r="HKH10" s="147"/>
      <c r="HKI10" s="147"/>
      <c r="HKJ10" s="147"/>
      <c r="HKK10" s="147"/>
      <c r="HKL10" s="147"/>
      <c r="HKM10" s="147"/>
      <c r="HKN10" s="147"/>
      <c r="HKO10" s="147"/>
      <c r="HKP10" s="147"/>
      <c r="HKQ10" s="147"/>
      <c r="HKR10" s="147"/>
      <c r="HKS10" s="147"/>
      <c r="HKT10" s="147"/>
      <c r="HKU10" s="147"/>
      <c r="HKV10" s="147"/>
      <c r="HKW10" s="147"/>
      <c r="HKX10" s="147"/>
      <c r="HKY10" s="147"/>
      <c r="HKZ10" s="147"/>
      <c r="HLA10" s="147"/>
      <c r="HLB10" s="147"/>
      <c r="HLC10" s="147"/>
      <c r="HLD10" s="147"/>
      <c r="HLE10" s="147"/>
      <c r="HLF10" s="147"/>
      <c r="HLG10" s="147"/>
      <c r="HLH10" s="147"/>
      <c r="HLI10" s="147"/>
      <c r="HLJ10" s="147"/>
      <c r="HLK10" s="147"/>
      <c r="HLL10" s="147"/>
      <c r="HLM10" s="147"/>
      <c r="HLN10" s="147"/>
      <c r="HLO10" s="147"/>
      <c r="HLP10" s="147"/>
      <c r="HLQ10" s="147"/>
      <c r="HLR10" s="147"/>
      <c r="HLS10" s="147"/>
      <c r="HLT10" s="147"/>
      <c r="HLU10" s="147"/>
      <c r="HLV10" s="147"/>
      <c r="HLW10" s="147"/>
      <c r="HLX10" s="147"/>
      <c r="HLY10" s="147"/>
      <c r="HLZ10" s="147"/>
      <c r="HMA10" s="147"/>
      <c r="HMB10" s="147"/>
      <c r="HMC10" s="147"/>
      <c r="HMD10" s="147"/>
      <c r="HME10" s="147"/>
      <c r="HMF10" s="147"/>
      <c r="HMG10" s="147"/>
      <c r="HMH10" s="147"/>
      <c r="HMI10" s="147"/>
      <c r="HMJ10" s="147"/>
      <c r="HMK10" s="147"/>
      <c r="HML10" s="147"/>
      <c r="HMM10" s="147"/>
      <c r="HMN10" s="147"/>
      <c r="HMO10" s="147"/>
      <c r="HMP10" s="147"/>
      <c r="HMQ10" s="147"/>
      <c r="HMR10" s="147"/>
      <c r="HMS10" s="147"/>
      <c r="HMT10" s="147"/>
      <c r="HMU10" s="147"/>
      <c r="HMV10" s="147"/>
      <c r="HMW10" s="147"/>
      <c r="HMX10" s="147"/>
      <c r="HMY10" s="147"/>
      <c r="HMZ10" s="147"/>
      <c r="HNA10" s="147"/>
      <c r="HNB10" s="147"/>
      <c r="HNC10" s="147"/>
      <c r="HND10" s="147"/>
      <c r="HNE10" s="147"/>
      <c r="HNF10" s="147"/>
      <c r="HNG10" s="147"/>
      <c r="HNH10" s="147"/>
      <c r="HNI10" s="147"/>
      <c r="HNJ10" s="147"/>
      <c r="HNK10" s="147"/>
      <c r="HNL10" s="147"/>
      <c r="HNM10" s="147"/>
      <c r="HNN10" s="147"/>
      <c r="HNO10" s="147"/>
      <c r="HNP10" s="147"/>
      <c r="HNQ10" s="147"/>
      <c r="HNR10" s="147"/>
      <c r="HNS10" s="147"/>
      <c r="HNT10" s="147"/>
      <c r="HNU10" s="147"/>
      <c r="HNV10" s="147"/>
      <c r="HNW10" s="147"/>
      <c r="HNX10" s="147"/>
      <c r="HNY10" s="147"/>
      <c r="HNZ10" s="147"/>
      <c r="HOA10" s="147"/>
      <c r="HOB10" s="147"/>
      <c r="HOC10" s="147"/>
      <c r="HOD10" s="147"/>
      <c r="HOE10" s="147"/>
      <c r="HOF10" s="147"/>
      <c r="HOG10" s="147"/>
      <c r="HOH10" s="147"/>
      <c r="HOI10" s="147"/>
      <c r="HOJ10" s="147"/>
      <c r="HOK10" s="147"/>
      <c r="HOL10" s="147"/>
      <c r="HOM10" s="147"/>
      <c r="HON10" s="147"/>
      <c r="HOO10" s="147"/>
      <c r="HOP10" s="147"/>
      <c r="HOQ10" s="147"/>
      <c r="HOR10" s="147"/>
      <c r="HOS10" s="147"/>
      <c r="HOT10" s="147"/>
      <c r="HOU10" s="147"/>
      <c r="HOV10" s="147"/>
      <c r="HOW10" s="147"/>
      <c r="HOX10" s="147"/>
      <c r="HOY10" s="147"/>
      <c r="HOZ10" s="147"/>
      <c r="HPA10" s="147"/>
      <c r="HPB10" s="147"/>
      <c r="HPC10" s="147"/>
      <c r="HPD10" s="147"/>
      <c r="HPE10" s="147"/>
      <c r="HPF10" s="147"/>
      <c r="HPG10" s="147"/>
      <c r="HPH10" s="147"/>
      <c r="HPI10" s="147"/>
      <c r="HPJ10" s="147"/>
      <c r="HPK10" s="147"/>
      <c r="HPL10" s="147"/>
      <c r="HPM10" s="147"/>
      <c r="HPN10" s="147"/>
      <c r="HPO10" s="147"/>
      <c r="HPP10" s="147"/>
      <c r="HPQ10" s="147"/>
      <c r="HPR10" s="147"/>
      <c r="HPS10" s="147"/>
      <c r="HPT10" s="147"/>
      <c r="HPU10" s="147"/>
      <c r="HPV10" s="147"/>
      <c r="HPW10" s="147"/>
      <c r="HPX10" s="147"/>
      <c r="HPY10" s="147"/>
      <c r="HPZ10" s="147"/>
      <c r="HQA10" s="147"/>
      <c r="HQB10" s="147"/>
      <c r="HQC10" s="147"/>
      <c r="HQD10" s="147"/>
      <c r="HQE10" s="147"/>
      <c r="HQF10" s="147"/>
      <c r="HQG10" s="147"/>
      <c r="HQH10" s="147"/>
      <c r="HQI10" s="147"/>
      <c r="HQJ10" s="147"/>
      <c r="HQK10" s="147"/>
      <c r="HQL10" s="147"/>
      <c r="HQM10" s="147"/>
      <c r="HQN10" s="147"/>
      <c r="HQO10" s="147"/>
      <c r="HQP10" s="147"/>
      <c r="HQQ10" s="147"/>
      <c r="HQR10" s="147"/>
      <c r="HQS10" s="147"/>
      <c r="HQT10" s="147"/>
      <c r="HQU10" s="147"/>
      <c r="HQV10" s="147"/>
      <c r="HQW10" s="147"/>
      <c r="HQX10" s="147"/>
      <c r="HQY10" s="147"/>
      <c r="HQZ10" s="147"/>
      <c r="HRA10" s="147"/>
      <c r="HRB10" s="147"/>
      <c r="HRC10" s="147"/>
      <c r="HRD10" s="147"/>
      <c r="HRE10" s="147"/>
      <c r="HRF10" s="147"/>
      <c r="HRG10" s="147"/>
      <c r="HRH10" s="147"/>
      <c r="HRI10" s="147"/>
      <c r="HRJ10" s="147"/>
      <c r="HRK10" s="147"/>
      <c r="HRL10" s="147"/>
      <c r="HRM10" s="147"/>
      <c r="HRN10" s="147"/>
      <c r="HRO10" s="147"/>
      <c r="HRP10" s="147"/>
      <c r="HRQ10" s="147"/>
      <c r="HRR10" s="147"/>
      <c r="HRS10" s="147"/>
      <c r="HRT10" s="147"/>
      <c r="HRU10" s="147"/>
      <c r="HRV10" s="147"/>
      <c r="HRW10" s="147"/>
      <c r="HRX10" s="147"/>
      <c r="HRY10" s="147"/>
      <c r="HRZ10" s="147"/>
      <c r="HSA10" s="147"/>
      <c r="HSB10" s="147"/>
      <c r="HSC10" s="147"/>
      <c r="HSD10" s="147"/>
      <c r="HSE10" s="147"/>
      <c r="HSF10" s="147"/>
      <c r="HSG10" s="147"/>
      <c r="HSH10" s="147"/>
      <c r="HSI10" s="147"/>
      <c r="HSJ10" s="147"/>
      <c r="HSK10" s="147"/>
      <c r="HSL10" s="147"/>
      <c r="HSM10" s="147"/>
      <c r="HSN10" s="147"/>
      <c r="HSO10" s="147"/>
      <c r="HSP10" s="147"/>
      <c r="HSQ10" s="147"/>
      <c r="HSR10" s="147"/>
      <c r="HSS10" s="147"/>
      <c r="HST10" s="147"/>
      <c r="HSU10" s="147"/>
      <c r="HSV10" s="147"/>
      <c r="HSW10" s="147"/>
      <c r="HSX10" s="147"/>
      <c r="HSY10" s="147"/>
      <c r="HSZ10" s="147"/>
      <c r="HTA10" s="147"/>
      <c r="HTB10" s="147"/>
      <c r="HTC10" s="147"/>
      <c r="HTD10" s="147"/>
      <c r="HTE10" s="147"/>
      <c r="HTF10" s="147"/>
      <c r="HTG10" s="147"/>
      <c r="HTH10" s="147"/>
      <c r="HTI10" s="147"/>
      <c r="HTJ10" s="147"/>
      <c r="HTK10" s="147"/>
      <c r="HTL10" s="147"/>
      <c r="HTM10" s="147"/>
      <c r="HTN10" s="147"/>
      <c r="HTO10" s="147"/>
      <c r="HTP10" s="147"/>
      <c r="HTQ10" s="147"/>
      <c r="HTR10" s="147"/>
      <c r="HTS10" s="147"/>
      <c r="HTT10" s="147"/>
      <c r="HTU10" s="147"/>
      <c r="HTV10" s="147"/>
      <c r="HTW10" s="147"/>
      <c r="HTX10" s="147"/>
      <c r="HTY10" s="147"/>
      <c r="HTZ10" s="147"/>
      <c r="HUA10" s="147"/>
      <c r="HUB10" s="147"/>
      <c r="HUC10" s="147"/>
      <c r="HUD10" s="147"/>
      <c r="HUE10" s="147"/>
      <c r="HUF10" s="147"/>
      <c r="HUG10" s="147"/>
      <c r="HUH10" s="147"/>
      <c r="HUI10" s="147"/>
      <c r="HUJ10" s="147"/>
      <c r="HUK10" s="147"/>
      <c r="HUL10" s="147"/>
      <c r="HUM10" s="147"/>
      <c r="HUN10" s="147"/>
      <c r="HUO10" s="147"/>
      <c r="HUP10" s="147"/>
      <c r="HUQ10" s="147"/>
      <c r="HUR10" s="147"/>
      <c r="HUS10" s="147"/>
      <c r="HUT10" s="147"/>
      <c r="HUU10" s="147"/>
      <c r="HUV10" s="147"/>
      <c r="HUW10" s="147"/>
      <c r="HUX10" s="147"/>
      <c r="HUY10" s="147"/>
      <c r="HUZ10" s="147"/>
      <c r="HVA10" s="147"/>
      <c r="HVB10" s="147"/>
      <c r="HVC10" s="147"/>
      <c r="HVD10" s="147"/>
      <c r="HVE10" s="147"/>
      <c r="HVF10" s="147"/>
      <c r="HVG10" s="147"/>
      <c r="HVH10" s="147"/>
      <c r="HVI10" s="147"/>
      <c r="HVJ10" s="147"/>
      <c r="HVK10" s="147"/>
      <c r="HVL10" s="147"/>
      <c r="HVM10" s="147"/>
      <c r="HVN10" s="147"/>
      <c r="HVO10" s="147"/>
      <c r="HVP10" s="147"/>
      <c r="HVQ10" s="147"/>
      <c r="HVR10" s="147"/>
      <c r="HVS10" s="147"/>
      <c r="HVT10" s="147"/>
      <c r="HVU10" s="147"/>
      <c r="HVV10" s="147"/>
      <c r="HVW10" s="147"/>
      <c r="HVX10" s="147"/>
      <c r="HVY10" s="147"/>
      <c r="HVZ10" s="147"/>
      <c r="HWA10" s="147"/>
      <c r="HWB10" s="147"/>
      <c r="HWC10" s="147"/>
      <c r="HWD10" s="147"/>
      <c r="HWE10" s="147"/>
      <c r="HWF10" s="147"/>
      <c r="HWG10" s="147"/>
      <c r="HWH10" s="147"/>
      <c r="HWI10" s="147"/>
      <c r="HWJ10" s="147"/>
      <c r="HWK10" s="147"/>
      <c r="HWL10" s="147"/>
      <c r="HWM10" s="147"/>
      <c r="HWN10" s="147"/>
      <c r="HWO10" s="147"/>
      <c r="HWP10" s="147"/>
      <c r="HWQ10" s="147"/>
      <c r="HWR10" s="147"/>
      <c r="HWS10" s="147"/>
      <c r="HWT10" s="147"/>
      <c r="HWU10" s="147"/>
      <c r="HWV10" s="147"/>
      <c r="HWW10" s="147"/>
      <c r="HWX10" s="147"/>
      <c r="HWY10" s="147"/>
      <c r="HWZ10" s="147"/>
      <c r="HXA10" s="147"/>
      <c r="HXB10" s="147"/>
      <c r="HXC10" s="147"/>
      <c r="HXD10" s="147"/>
      <c r="HXE10" s="147"/>
      <c r="HXF10" s="147"/>
      <c r="HXG10" s="147"/>
      <c r="HXH10" s="147"/>
      <c r="HXI10" s="147"/>
      <c r="HXJ10" s="147"/>
      <c r="HXK10" s="147"/>
      <c r="HXL10" s="147"/>
      <c r="HXM10" s="147"/>
      <c r="HXN10" s="147"/>
      <c r="HXO10" s="147"/>
      <c r="HXP10" s="147"/>
      <c r="HXQ10" s="147"/>
      <c r="HXR10" s="147"/>
      <c r="HXS10" s="147"/>
      <c r="HXT10" s="147"/>
      <c r="HXU10" s="147"/>
      <c r="HXV10" s="147"/>
      <c r="HXW10" s="147"/>
      <c r="HXX10" s="147"/>
      <c r="HXY10" s="147"/>
      <c r="HXZ10" s="147"/>
      <c r="HYA10" s="147"/>
      <c r="HYB10" s="147"/>
      <c r="HYC10" s="147"/>
      <c r="HYD10" s="147"/>
      <c r="HYE10" s="147"/>
      <c r="HYF10" s="147"/>
      <c r="HYG10" s="147"/>
      <c r="HYH10" s="147"/>
      <c r="HYI10" s="147"/>
      <c r="HYJ10" s="147"/>
      <c r="HYK10" s="147"/>
      <c r="HYL10" s="147"/>
      <c r="HYM10" s="147"/>
      <c r="HYN10" s="147"/>
      <c r="HYO10" s="147"/>
      <c r="HYP10" s="147"/>
      <c r="HYQ10" s="147"/>
      <c r="HYR10" s="147"/>
      <c r="HYS10" s="147"/>
      <c r="HYT10" s="147"/>
      <c r="HYU10" s="147"/>
      <c r="HYV10" s="147"/>
      <c r="HYW10" s="147"/>
      <c r="HYX10" s="147"/>
      <c r="HYY10" s="147"/>
      <c r="HYZ10" s="147"/>
      <c r="HZA10" s="147"/>
      <c r="HZB10" s="147"/>
      <c r="HZC10" s="147"/>
      <c r="HZD10" s="147"/>
      <c r="HZE10" s="147"/>
      <c r="HZF10" s="147"/>
      <c r="HZG10" s="147"/>
      <c r="HZH10" s="147"/>
      <c r="HZI10" s="147"/>
      <c r="HZJ10" s="147"/>
      <c r="HZK10" s="147"/>
      <c r="HZL10" s="147"/>
      <c r="HZM10" s="147"/>
      <c r="HZN10" s="147"/>
      <c r="HZO10" s="147"/>
      <c r="HZP10" s="147"/>
      <c r="HZQ10" s="147"/>
      <c r="HZR10" s="147"/>
      <c r="HZS10" s="147"/>
      <c r="HZT10" s="147"/>
      <c r="HZU10" s="147"/>
      <c r="HZV10" s="147"/>
      <c r="HZW10" s="147"/>
      <c r="HZX10" s="147"/>
      <c r="HZY10" s="147"/>
      <c r="HZZ10" s="147"/>
      <c r="IAA10" s="147"/>
      <c r="IAB10" s="147"/>
      <c r="IAC10" s="147"/>
      <c r="IAD10" s="147"/>
      <c r="IAE10" s="147"/>
      <c r="IAF10" s="147"/>
      <c r="IAG10" s="147"/>
      <c r="IAH10" s="147"/>
      <c r="IAI10" s="147"/>
      <c r="IAJ10" s="147"/>
      <c r="IAK10" s="147"/>
      <c r="IAL10" s="147"/>
      <c r="IAM10" s="147"/>
      <c r="IAN10" s="147"/>
      <c r="IAO10" s="147"/>
      <c r="IAP10" s="147"/>
      <c r="IAQ10" s="147"/>
      <c r="IAR10" s="147"/>
      <c r="IAS10" s="147"/>
      <c r="IAT10" s="147"/>
      <c r="IAU10" s="147"/>
      <c r="IAV10" s="147"/>
      <c r="IAW10" s="147"/>
      <c r="IAX10" s="147"/>
      <c r="IAY10" s="147"/>
      <c r="IAZ10" s="147"/>
      <c r="IBA10" s="147"/>
      <c r="IBB10" s="147"/>
      <c r="IBC10" s="147"/>
      <c r="IBD10" s="147"/>
      <c r="IBE10" s="147"/>
      <c r="IBF10" s="147"/>
      <c r="IBG10" s="147"/>
      <c r="IBH10" s="147"/>
      <c r="IBI10" s="147"/>
      <c r="IBJ10" s="147"/>
      <c r="IBK10" s="147"/>
      <c r="IBL10" s="147"/>
      <c r="IBM10" s="147"/>
      <c r="IBN10" s="147"/>
      <c r="IBO10" s="147"/>
      <c r="IBP10" s="147"/>
      <c r="IBQ10" s="147"/>
      <c r="IBR10" s="147"/>
      <c r="IBS10" s="147"/>
      <c r="IBT10" s="147"/>
      <c r="IBU10" s="147"/>
      <c r="IBV10" s="147"/>
      <c r="IBW10" s="147"/>
      <c r="IBX10" s="147"/>
      <c r="IBY10" s="147"/>
      <c r="IBZ10" s="147"/>
      <c r="ICA10" s="147"/>
      <c r="ICB10" s="147"/>
      <c r="ICC10" s="147"/>
      <c r="ICD10" s="147"/>
      <c r="ICE10" s="147"/>
      <c r="ICF10" s="147"/>
      <c r="ICG10" s="147"/>
      <c r="ICH10" s="147"/>
      <c r="ICI10" s="147"/>
      <c r="ICJ10" s="147"/>
      <c r="ICK10" s="147"/>
      <c r="ICL10" s="147"/>
      <c r="ICM10" s="147"/>
      <c r="ICN10" s="147"/>
      <c r="ICO10" s="147"/>
      <c r="ICP10" s="147"/>
      <c r="ICQ10" s="147"/>
      <c r="ICR10" s="147"/>
      <c r="ICS10" s="147"/>
      <c r="ICT10" s="147"/>
      <c r="ICU10" s="147"/>
      <c r="ICV10" s="147"/>
      <c r="ICW10" s="147"/>
      <c r="ICX10" s="147"/>
      <c r="ICY10" s="147"/>
      <c r="ICZ10" s="147"/>
      <c r="IDA10" s="147"/>
      <c r="IDB10" s="147"/>
      <c r="IDC10" s="147"/>
      <c r="IDD10" s="147"/>
      <c r="IDE10" s="147"/>
      <c r="IDF10" s="147"/>
      <c r="IDG10" s="147"/>
      <c r="IDH10" s="147"/>
      <c r="IDI10" s="147"/>
      <c r="IDJ10" s="147"/>
      <c r="IDK10" s="147"/>
      <c r="IDL10" s="147"/>
      <c r="IDM10" s="147"/>
      <c r="IDN10" s="147"/>
      <c r="IDO10" s="147"/>
      <c r="IDP10" s="147"/>
      <c r="IDQ10" s="147"/>
      <c r="IDR10" s="147"/>
      <c r="IDS10" s="147"/>
      <c r="IDT10" s="147"/>
      <c r="IDU10" s="147"/>
      <c r="IDV10" s="147"/>
      <c r="IDW10" s="147"/>
      <c r="IDX10" s="147"/>
      <c r="IDY10" s="147"/>
      <c r="IDZ10" s="147"/>
      <c r="IEA10" s="147"/>
      <c r="IEB10" s="147"/>
      <c r="IEC10" s="147"/>
      <c r="IED10" s="147"/>
      <c r="IEE10" s="147"/>
      <c r="IEF10" s="147"/>
      <c r="IEG10" s="147"/>
      <c r="IEH10" s="147"/>
      <c r="IEI10" s="147"/>
      <c r="IEJ10" s="147"/>
      <c r="IEK10" s="147"/>
      <c r="IEL10" s="147"/>
      <c r="IEM10" s="147"/>
      <c r="IEN10" s="147"/>
      <c r="IEO10" s="147"/>
      <c r="IEP10" s="147"/>
      <c r="IEQ10" s="147"/>
      <c r="IER10" s="147"/>
      <c r="IES10" s="147"/>
      <c r="IET10" s="147"/>
      <c r="IEU10" s="147"/>
      <c r="IEV10" s="147"/>
      <c r="IEW10" s="147"/>
      <c r="IEX10" s="147"/>
      <c r="IEY10" s="147"/>
      <c r="IEZ10" s="147"/>
      <c r="IFA10" s="147"/>
      <c r="IFB10" s="147"/>
      <c r="IFC10" s="147"/>
      <c r="IFD10" s="147"/>
      <c r="IFE10" s="147"/>
      <c r="IFF10" s="147"/>
      <c r="IFG10" s="147"/>
      <c r="IFH10" s="147"/>
      <c r="IFI10" s="147"/>
      <c r="IFJ10" s="147"/>
      <c r="IFK10" s="147"/>
      <c r="IFL10" s="147"/>
      <c r="IFM10" s="147"/>
      <c r="IFN10" s="147"/>
      <c r="IFO10" s="147"/>
      <c r="IFP10" s="147"/>
      <c r="IFQ10" s="147"/>
      <c r="IFR10" s="147"/>
      <c r="IFS10" s="147"/>
      <c r="IFT10" s="147"/>
      <c r="IFU10" s="147"/>
      <c r="IFV10" s="147"/>
      <c r="IFW10" s="147"/>
      <c r="IFX10" s="147"/>
      <c r="IFY10" s="147"/>
      <c r="IFZ10" s="147"/>
      <c r="IGA10" s="147"/>
      <c r="IGB10" s="147"/>
      <c r="IGC10" s="147"/>
      <c r="IGD10" s="147"/>
      <c r="IGE10" s="147"/>
      <c r="IGF10" s="147"/>
      <c r="IGG10" s="147"/>
      <c r="IGH10" s="147"/>
      <c r="IGI10" s="147"/>
      <c r="IGJ10" s="147"/>
      <c r="IGK10" s="147"/>
      <c r="IGL10" s="147"/>
      <c r="IGM10" s="147"/>
      <c r="IGN10" s="147"/>
      <c r="IGO10" s="147"/>
      <c r="IGP10" s="147"/>
      <c r="IGQ10" s="147"/>
      <c r="IGR10" s="147"/>
      <c r="IGS10" s="147"/>
      <c r="IGT10" s="147"/>
      <c r="IGU10" s="147"/>
      <c r="IGV10" s="147"/>
      <c r="IGW10" s="147"/>
      <c r="IGX10" s="147"/>
      <c r="IGY10" s="147"/>
      <c r="IGZ10" s="147"/>
      <c r="IHA10" s="147"/>
      <c r="IHB10" s="147"/>
      <c r="IHC10" s="147"/>
      <c r="IHD10" s="147"/>
      <c r="IHE10" s="147"/>
      <c r="IHF10" s="147"/>
      <c r="IHG10" s="147"/>
      <c r="IHH10" s="147"/>
      <c r="IHI10" s="147"/>
      <c r="IHJ10" s="147"/>
      <c r="IHK10" s="147"/>
      <c r="IHL10" s="147"/>
      <c r="IHM10" s="147"/>
      <c r="IHN10" s="147"/>
      <c r="IHO10" s="147"/>
      <c r="IHP10" s="147"/>
      <c r="IHQ10" s="147"/>
      <c r="IHR10" s="147"/>
      <c r="IHS10" s="147"/>
      <c r="IHT10" s="147"/>
      <c r="IHU10" s="147"/>
      <c r="IHV10" s="147"/>
      <c r="IHW10" s="147"/>
      <c r="IHX10" s="147"/>
      <c r="IHY10" s="147"/>
      <c r="IHZ10" s="147"/>
      <c r="IIA10" s="147"/>
      <c r="IIB10" s="147"/>
      <c r="IIC10" s="147"/>
      <c r="IID10" s="147"/>
      <c r="IIE10" s="147"/>
      <c r="IIF10" s="147"/>
      <c r="IIG10" s="147"/>
      <c r="IIH10" s="147"/>
      <c r="III10" s="147"/>
      <c r="IIJ10" s="147"/>
      <c r="IIK10" s="147"/>
      <c r="IIL10" s="147"/>
      <c r="IIM10" s="147"/>
      <c r="IIN10" s="147"/>
      <c r="IIO10" s="147"/>
      <c r="IIP10" s="147"/>
      <c r="IIQ10" s="147"/>
      <c r="IIR10" s="147"/>
      <c r="IIS10" s="147"/>
      <c r="IIT10" s="147"/>
      <c r="IIU10" s="147"/>
      <c r="IIV10" s="147"/>
      <c r="IIW10" s="147"/>
      <c r="IIX10" s="147"/>
      <c r="IIY10" s="147"/>
      <c r="IIZ10" s="147"/>
      <c r="IJA10" s="147"/>
      <c r="IJB10" s="147"/>
      <c r="IJC10" s="147"/>
      <c r="IJD10" s="147"/>
      <c r="IJE10" s="147"/>
      <c r="IJF10" s="147"/>
      <c r="IJG10" s="147"/>
      <c r="IJH10" s="147"/>
      <c r="IJI10" s="147"/>
      <c r="IJJ10" s="147"/>
      <c r="IJK10" s="147"/>
      <c r="IJL10" s="147"/>
      <c r="IJM10" s="147"/>
      <c r="IJN10" s="147"/>
      <c r="IJO10" s="147"/>
      <c r="IJP10" s="147"/>
      <c r="IJQ10" s="147"/>
      <c r="IJR10" s="147"/>
      <c r="IJS10" s="147"/>
      <c r="IJT10" s="147"/>
      <c r="IJU10" s="147"/>
      <c r="IJV10" s="147"/>
      <c r="IJW10" s="147"/>
      <c r="IJX10" s="147"/>
      <c r="IJY10" s="147"/>
      <c r="IJZ10" s="147"/>
      <c r="IKA10" s="147"/>
      <c r="IKB10" s="147"/>
      <c r="IKC10" s="147"/>
      <c r="IKD10" s="147"/>
      <c r="IKE10" s="147"/>
      <c r="IKF10" s="147"/>
      <c r="IKG10" s="147"/>
      <c r="IKH10" s="147"/>
      <c r="IKI10" s="147"/>
      <c r="IKJ10" s="147"/>
      <c r="IKK10" s="147"/>
      <c r="IKL10" s="147"/>
      <c r="IKM10" s="147"/>
      <c r="IKN10" s="147"/>
      <c r="IKO10" s="147"/>
      <c r="IKP10" s="147"/>
      <c r="IKQ10" s="147"/>
      <c r="IKR10" s="147"/>
      <c r="IKS10" s="147"/>
      <c r="IKT10" s="147"/>
      <c r="IKU10" s="147"/>
      <c r="IKV10" s="147"/>
      <c r="IKW10" s="147"/>
      <c r="IKX10" s="147"/>
      <c r="IKY10" s="147"/>
      <c r="IKZ10" s="147"/>
      <c r="ILA10" s="147"/>
      <c r="ILB10" s="147"/>
      <c r="ILC10" s="147"/>
      <c r="ILD10" s="147"/>
      <c r="ILE10" s="147"/>
      <c r="ILF10" s="147"/>
      <c r="ILG10" s="147"/>
      <c r="ILH10" s="147"/>
      <c r="ILI10" s="147"/>
      <c r="ILJ10" s="147"/>
      <c r="ILK10" s="147"/>
      <c r="ILL10" s="147"/>
      <c r="ILM10" s="147"/>
      <c r="ILN10" s="147"/>
      <c r="ILO10" s="147"/>
      <c r="ILP10" s="147"/>
      <c r="ILQ10" s="147"/>
      <c r="ILR10" s="147"/>
      <c r="ILS10" s="147"/>
      <c r="ILT10" s="147"/>
      <c r="ILU10" s="147"/>
      <c r="ILV10" s="147"/>
      <c r="ILW10" s="147"/>
      <c r="ILX10" s="147"/>
      <c r="ILY10" s="147"/>
      <c r="ILZ10" s="147"/>
      <c r="IMA10" s="147"/>
      <c r="IMB10" s="147"/>
      <c r="IMC10" s="147"/>
      <c r="IMD10" s="147"/>
      <c r="IME10" s="147"/>
      <c r="IMF10" s="147"/>
      <c r="IMG10" s="147"/>
      <c r="IMH10" s="147"/>
      <c r="IMI10" s="147"/>
      <c r="IMJ10" s="147"/>
      <c r="IMK10" s="147"/>
      <c r="IML10" s="147"/>
      <c r="IMM10" s="147"/>
      <c r="IMN10" s="147"/>
      <c r="IMO10" s="147"/>
      <c r="IMP10" s="147"/>
      <c r="IMQ10" s="147"/>
      <c r="IMR10" s="147"/>
      <c r="IMS10" s="147"/>
      <c r="IMT10" s="147"/>
      <c r="IMU10" s="147"/>
      <c r="IMV10" s="147"/>
      <c r="IMW10" s="147"/>
      <c r="IMX10" s="147"/>
      <c r="IMY10" s="147"/>
      <c r="IMZ10" s="147"/>
      <c r="INA10" s="147"/>
      <c r="INB10" s="147"/>
      <c r="INC10" s="147"/>
      <c r="IND10" s="147"/>
      <c r="INE10" s="147"/>
      <c r="INF10" s="147"/>
      <c r="ING10" s="147"/>
      <c r="INH10" s="147"/>
      <c r="INI10" s="147"/>
      <c r="INJ10" s="147"/>
      <c r="INK10" s="147"/>
      <c r="INL10" s="147"/>
      <c r="INM10" s="147"/>
      <c r="INN10" s="147"/>
      <c r="INO10" s="147"/>
      <c r="INP10" s="147"/>
      <c r="INQ10" s="147"/>
      <c r="INR10" s="147"/>
      <c r="INS10" s="147"/>
      <c r="INT10" s="147"/>
      <c r="INU10" s="147"/>
      <c r="INV10" s="147"/>
      <c r="INW10" s="147"/>
      <c r="INX10" s="147"/>
      <c r="INY10" s="147"/>
      <c r="INZ10" s="147"/>
      <c r="IOA10" s="147"/>
      <c r="IOB10" s="147"/>
      <c r="IOC10" s="147"/>
      <c r="IOD10" s="147"/>
      <c r="IOE10" s="147"/>
      <c r="IOF10" s="147"/>
      <c r="IOG10" s="147"/>
      <c r="IOH10" s="147"/>
      <c r="IOI10" s="147"/>
      <c r="IOJ10" s="147"/>
      <c r="IOK10" s="147"/>
      <c r="IOL10" s="147"/>
      <c r="IOM10" s="147"/>
      <c r="ION10" s="147"/>
      <c r="IOO10" s="147"/>
      <c r="IOP10" s="147"/>
      <c r="IOQ10" s="147"/>
      <c r="IOR10" s="147"/>
      <c r="IOS10" s="147"/>
      <c r="IOT10" s="147"/>
      <c r="IOU10" s="147"/>
      <c r="IOV10" s="147"/>
      <c r="IOW10" s="147"/>
      <c r="IOX10" s="147"/>
      <c r="IOY10" s="147"/>
      <c r="IOZ10" s="147"/>
      <c r="IPA10" s="147"/>
      <c r="IPB10" s="147"/>
      <c r="IPC10" s="147"/>
      <c r="IPD10" s="147"/>
      <c r="IPE10" s="147"/>
      <c r="IPF10" s="147"/>
      <c r="IPG10" s="147"/>
      <c r="IPH10" s="147"/>
      <c r="IPI10" s="147"/>
      <c r="IPJ10" s="147"/>
      <c r="IPK10" s="147"/>
      <c r="IPL10" s="147"/>
      <c r="IPM10" s="147"/>
      <c r="IPN10" s="147"/>
      <c r="IPO10" s="147"/>
      <c r="IPP10" s="147"/>
      <c r="IPQ10" s="147"/>
      <c r="IPR10" s="147"/>
      <c r="IPS10" s="147"/>
      <c r="IPT10" s="147"/>
      <c r="IPU10" s="147"/>
      <c r="IPV10" s="147"/>
      <c r="IPW10" s="147"/>
      <c r="IPX10" s="147"/>
      <c r="IPY10" s="147"/>
      <c r="IPZ10" s="147"/>
      <c r="IQA10" s="147"/>
      <c r="IQB10" s="147"/>
      <c r="IQC10" s="147"/>
      <c r="IQD10" s="147"/>
      <c r="IQE10" s="147"/>
      <c r="IQF10" s="147"/>
      <c r="IQG10" s="147"/>
      <c r="IQH10" s="147"/>
      <c r="IQI10" s="147"/>
      <c r="IQJ10" s="147"/>
      <c r="IQK10" s="147"/>
      <c r="IQL10" s="147"/>
      <c r="IQM10" s="147"/>
      <c r="IQN10" s="147"/>
      <c r="IQO10" s="147"/>
      <c r="IQP10" s="147"/>
      <c r="IQQ10" s="147"/>
      <c r="IQR10" s="147"/>
      <c r="IQS10" s="147"/>
      <c r="IQT10" s="147"/>
      <c r="IQU10" s="147"/>
      <c r="IQV10" s="147"/>
      <c r="IQW10" s="147"/>
      <c r="IQX10" s="147"/>
      <c r="IQY10" s="147"/>
      <c r="IQZ10" s="147"/>
      <c r="IRA10" s="147"/>
      <c r="IRB10" s="147"/>
      <c r="IRC10" s="147"/>
      <c r="IRD10" s="147"/>
      <c r="IRE10" s="147"/>
      <c r="IRF10" s="147"/>
      <c r="IRG10" s="147"/>
      <c r="IRH10" s="147"/>
      <c r="IRI10" s="147"/>
      <c r="IRJ10" s="147"/>
      <c r="IRK10" s="147"/>
      <c r="IRL10" s="147"/>
      <c r="IRM10" s="147"/>
      <c r="IRN10" s="147"/>
      <c r="IRO10" s="147"/>
      <c r="IRP10" s="147"/>
      <c r="IRQ10" s="147"/>
      <c r="IRR10" s="147"/>
      <c r="IRS10" s="147"/>
      <c r="IRT10" s="147"/>
      <c r="IRU10" s="147"/>
      <c r="IRV10" s="147"/>
      <c r="IRW10" s="147"/>
      <c r="IRX10" s="147"/>
      <c r="IRY10" s="147"/>
      <c r="IRZ10" s="147"/>
      <c r="ISA10" s="147"/>
      <c r="ISB10" s="147"/>
      <c r="ISC10" s="147"/>
      <c r="ISD10" s="147"/>
      <c r="ISE10" s="147"/>
      <c r="ISF10" s="147"/>
      <c r="ISG10" s="147"/>
      <c r="ISH10" s="147"/>
      <c r="ISI10" s="147"/>
      <c r="ISJ10" s="147"/>
      <c r="ISK10" s="147"/>
      <c r="ISL10" s="147"/>
      <c r="ISM10" s="147"/>
      <c r="ISN10" s="147"/>
      <c r="ISO10" s="147"/>
      <c r="ISP10" s="147"/>
      <c r="ISQ10" s="147"/>
      <c r="ISR10" s="147"/>
      <c r="ISS10" s="147"/>
      <c r="IST10" s="147"/>
      <c r="ISU10" s="147"/>
      <c r="ISV10" s="147"/>
      <c r="ISW10" s="147"/>
      <c r="ISX10" s="147"/>
      <c r="ISY10" s="147"/>
      <c r="ISZ10" s="147"/>
      <c r="ITA10" s="147"/>
      <c r="ITB10" s="147"/>
      <c r="ITC10" s="147"/>
      <c r="ITD10" s="147"/>
      <c r="ITE10" s="147"/>
      <c r="ITF10" s="147"/>
      <c r="ITG10" s="147"/>
      <c r="ITH10" s="147"/>
      <c r="ITI10" s="147"/>
      <c r="ITJ10" s="147"/>
      <c r="ITK10" s="147"/>
      <c r="ITL10" s="147"/>
      <c r="ITM10" s="147"/>
      <c r="ITN10" s="147"/>
      <c r="ITO10" s="147"/>
      <c r="ITP10" s="147"/>
      <c r="ITQ10" s="147"/>
      <c r="ITR10" s="147"/>
      <c r="ITS10" s="147"/>
      <c r="ITT10" s="147"/>
      <c r="ITU10" s="147"/>
      <c r="ITV10" s="147"/>
      <c r="ITW10" s="147"/>
      <c r="ITX10" s="147"/>
      <c r="ITY10" s="147"/>
      <c r="ITZ10" s="147"/>
      <c r="IUA10" s="147"/>
      <c r="IUB10" s="147"/>
      <c r="IUC10" s="147"/>
      <c r="IUD10" s="147"/>
      <c r="IUE10" s="147"/>
      <c r="IUF10" s="147"/>
      <c r="IUG10" s="147"/>
      <c r="IUH10" s="147"/>
      <c r="IUI10" s="147"/>
      <c r="IUJ10" s="147"/>
      <c r="IUK10" s="147"/>
      <c r="IUL10" s="147"/>
      <c r="IUM10" s="147"/>
      <c r="IUN10" s="147"/>
      <c r="IUO10" s="147"/>
      <c r="IUP10" s="147"/>
      <c r="IUQ10" s="147"/>
      <c r="IUR10" s="147"/>
      <c r="IUS10" s="147"/>
      <c r="IUT10" s="147"/>
      <c r="IUU10" s="147"/>
      <c r="IUV10" s="147"/>
      <c r="IUW10" s="147"/>
      <c r="IUX10" s="147"/>
      <c r="IUY10" s="147"/>
      <c r="IUZ10" s="147"/>
      <c r="IVA10" s="147"/>
      <c r="IVB10" s="147"/>
      <c r="IVC10" s="147"/>
      <c r="IVD10" s="147"/>
      <c r="IVE10" s="147"/>
      <c r="IVF10" s="147"/>
      <c r="IVG10" s="147"/>
      <c r="IVH10" s="147"/>
      <c r="IVI10" s="147"/>
      <c r="IVJ10" s="147"/>
      <c r="IVK10" s="147"/>
      <c r="IVL10" s="147"/>
      <c r="IVM10" s="147"/>
      <c r="IVN10" s="147"/>
      <c r="IVO10" s="147"/>
      <c r="IVP10" s="147"/>
      <c r="IVQ10" s="147"/>
      <c r="IVR10" s="147"/>
      <c r="IVS10" s="147"/>
      <c r="IVT10" s="147"/>
      <c r="IVU10" s="147"/>
      <c r="IVV10" s="147"/>
      <c r="IVW10" s="147"/>
      <c r="IVX10" s="147"/>
      <c r="IVY10" s="147"/>
      <c r="IVZ10" s="147"/>
      <c r="IWA10" s="147"/>
      <c r="IWB10" s="147"/>
      <c r="IWC10" s="147"/>
      <c r="IWD10" s="147"/>
      <c r="IWE10" s="147"/>
      <c r="IWF10" s="147"/>
      <c r="IWG10" s="147"/>
      <c r="IWH10" s="147"/>
      <c r="IWI10" s="147"/>
      <c r="IWJ10" s="147"/>
      <c r="IWK10" s="147"/>
      <c r="IWL10" s="147"/>
      <c r="IWM10" s="147"/>
      <c r="IWN10" s="147"/>
      <c r="IWO10" s="147"/>
      <c r="IWP10" s="147"/>
      <c r="IWQ10" s="147"/>
      <c r="IWR10" s="147"/>
      <c r="IWS10" s="147"/>
      <c r="IWT10" s="147"/>
      <c r="IWU10" s="147"/>
      <c r="IWV10" s="147"/>
      <c r="IWW10" s="147"/>
      <c r="IWX10" s="147"/>
      <c r="IWY10" s="147"/>
      <c r="IWZ10" s="147"/>
      <c r="IXA10" s="147"/>
      <c r="IXB10" s="147"/>
      <c r="IXC10" s="147"/>
      <c r="IXD10" s="147"/>
      <c r="IXE10" s="147"/>
      <c r="IXF10" s="147"/>
      <c r="IXG10" s="147"/>
      <c r="IXH10" s="147"/>
      <c r="IXI10" s="147"/>
      <c r="IXJ10" s="147"/>
      <c r="IXK10" s="147"/>
      <c r="IXL10" s="147"/>
      <c r="IXM10" s="147"/>
      <c r="IXN10" s="147"/>
      <c r="IXO10" s="147"/>
      <c r="IXP10" s="147"/>
      <c r="IXQ10" s="147"/>
      <c r="IXR10" s="147"/>
      <c r="IXS10" s="147"/>
      <c r="IXT10" s="147"/>
      <c r="IXU10" s="147"/>
      <c r="IXV10" s="147"/>
      <c r="IXW10" s="147"/>
      <c r="IXX10" s="147"/>
      <c r="IXY10" s="147"/>
      <c r="IXZ10" s="147"/>
      <c r="IYA10" s="147"/>
      <c r="IYB10" s="147"/>
      <c r="IYC10" s="147"/>
      <c r="IYD10" s="147"/>
      <c r="IYE10" s="147"/>
      <c r="IYF10" s="147"/>
      <c r="IYG10" s="147"/>
      <c r="IYH10" s="147"/>
      <c r="IYI10" s="147"/>
      <c r="IYJ10" s="147"/>
      <c r="IYK10" s="147"/>
      <c r="IYL10" s="147"/>
      <c r="IYM10" s="147"/>
      <c r="IYN10" s="147"/>
      <c r="IYO10" s="147"/>
      <c r="IYP10" s="147"/>
      <c r="IYQ10" s="147"/>
      <c r="IYR10" s="147"/>
      <c r="IYS10" s="147"/>
      <c r="IYT10" s="147"/>
      <c r="IYU10" s="147"/>
      <c r="IYV10" s="147"/>
      <c r="IYW10" s="147"/>
      <c r="IYX10" s="147"/>
      <c r="IYY10" s="147"/>
      <c r="IYZ10" s="147"/>
      <c r="IZA10" s="147"/>
      <c r="IZB10" s="147"/>
      <c r="IZC10" s="147"/>
      <c r="IZD10" s="147"/>
      <c r="IZE10" s="147"/>
      <c r="IZF10" s="147"/>
      <c r="IZG10" s="147"/>
      <c r="IZH10" s="147"/>
      <c r="IZI10" s="147"/>
      <c r="IZJ10" s="147"/>
      <c r="IZK10" s="147"/>
      <c r="IZL10" s="147"/>
      <c r="IZM10" s="147"/>
      <c r="IZN10" s="147"/>
      <c r="IZO10" s="147"/>
      <c r="IZP10" s="147"/>
      <c r="IZQ10" s="147"/>
      <c r="IZR10" s="147"/>
      <c r="IZS10" s="147"/>
      <c r="IZT10" s="147"/>
      <c r="IZU10" s="147"/>
      <c r="IZV10" s="147"/>
      <c r="IZW10" s="147"/>
      <c r="IZX10" s="147"/>
      <c r="IZY10" s="147"/>
      <c r="IZZ10" s="147"/>
      <c r="JAA10" s="147"/>
      <c r="JAB10" s="147"/>
      <c r="JAC10" s="147"/>
      <c r="JAD10" s="147"/>
      <c r="JAE10" s="147"/>
      <c r="JAF10" s="147"/>
      <c r="JAG10" s="147"/>
      <c r="JAH10" s="147"/>
      <c r="JAI10" s="147"/>
      <c r="JAJ10" s="147"/>
      <c r="JAK10" s="147"/>
      <c r="JAL10" s="147"/>
      <c r="JAM10" s="147"/>
      <c r="JAN10" s="147"/>
      <c r="JAO10" s="147"/>
      <c r="JAP10" s="147"/>
      <c r="JAQ10" s="147"/>
      <c r="JAR10" s="147"/>
      <c r="JAS10" s="147"/>
      <c r="JAT10" s="147"/>
      <c r="JAU10" s="147"/>
      <c r="JAV10" s="147"/>
      <c r="JAW10" s="147"/>
      <c r="JAX10" s="147"/>
      <c r="JAY10" s="147"/>
      <c r="JAZ10" s="147"/>
      <c r="JBA10" s="147"/>
      <c r="JBB10" s="147"/>
      <c r="JBC10" s="147"/>
      <c r="JBD10" s="147"/>
      <c r="JBE10" s="147"/>
      <c r="JBF10" s="147"/>
      <c r="JBG10" s="147"/>
      <c r="JBH10" s="147"/>
      <c r="JBI10" s="147"/>
      <c r="JBJ10" s="147"/>
      <c r="JBK10" s="147"/>
      <c r="JBL10" s="147"/>
      <c r="JBM10" s="147"/>
      <c r="JBN10" s="147"/>
      <c r="JBO10" s="147"/>
      <c r="JBP10" s="147"/>
      <c r="JBQ10" s="147"/>
      <c r="JBR10" s="147"/>
      <c r="JBS10" s="147"/>
      <c r="JBT10" s="147"/>
      <c r="JBU10" s="147"/>
      <c r="JBV10" s="147"/>
      <c r="JBW10" s="147"/>
      <c r="JBX10" s="147"/>
      <c r="JBY10" s="147"/>
      <c r="JBZ10" s="147"/>
      <c r="JCA10" s="147"/>
      <c r="JCB10" s="147"/>
      <c r="JCC10" s="147"/>
      <c r="JCD10" s="147"/>
      <c r="JCE10" s="147"/>
      <c r="JCF10" s="147"/>
      <c r="JCG10" s="147"/>
      <c r="JCH10" s="147"/>
      <c r="JCI10" s="147"/>
      <c r="JCJ10" s="147"/>
      <c r="JCK10" s="147"/>
      <c r="JCL10" s="147"/>
      <c r="JCM10" s="147"/>
      <c r="JCN10" s="147"/>
      <c r="JCO10" s="147"/>
      <c r="JCP10" s="147"/>
      <c r="JCQ10" s="147"/>
      <c r="JCR10" s="147"/>
      <c r="JCS10" s="147"/>
      <c r="JCT10" s="147"/>
      <c r="JCU10" s="147"/>
      <c r="JCV10" s="147"/>
      <c r="JCW10" s="147"/>
      <c r="JCX10" s="147"/>
      <c r="JCY10" s="147"/>
      <c r="JCZ10" s="147"/>
      <c r="JDA10" s="147"/>
      <c r="JDB10" s="147"/>
      <c r="JDC10" s="147"/>
      <c r="JDD10" s="147"/>
      <c r="JDE10" s="147"/>
      <c r="JDF10" s="147"/>
      <c r="JDG10" s="147"/>
      <c r="JDH10" s="147"/>
      <c r="JDI10" s="147"/>
      <c r="JDJ10" s="147"/>
      <c r="JDK10" s="147"/>
      <c r="JDL10" s="147"/>
      <c r="JDM10" s="147"/>
      <c r="JDN10" s="147"/>
      <c r="JDO10" s="147"/>
      <c r="JDP10" s="147"/>
      <c r="JDQ10" s="147"/>
      <c r="JDR10" s="147"/>
      <c r="JDS10" s="147"/>
      <c r="JDT10" s="147"/>
      <c r="JDU10" s="147"/>
      <c r="JDV10" s="147"/>
      <c r="JDW10" s="147"/>
      <c r="JDX10" s="147"/>
      <c r="JDY10" s="147"/>
      <c r="JDZ10" s="147"/>
      <c r="JEA10" s="147"/>
      <c r="JEB10" s="147"/>
      <c r="JEC10" s="147"/>
      <c r="JED10" s="147"/>
      <c r="JEE10" s="147"/>
      <c r="JEF10" s="147"/>
      <c r="JEG10" s="147"/>
      <c r="JEH10" s="147"/>
      <c r="JEI10" s="147"/>
      <c r="JEJ10" s="147"/>
      <c r="JEK10" s="147"/>
      <c r="JEL10" s="147"/>
      <c r="JEM10" s="147"/>
      <c r="JEN10" s="147"/>
      <c r="JEO10" s="147"/>
      <c r="JEP10" s="147"/>
      <c r="JEQ10" s="147"/>
      <c r="JER10" s="147"/>
      <c r="JES10" s="147"/>
      <c r="JET10" s="147"/>
      <c r="JEU10" s="147"/>
      <c r="JEV10" s="147"/>
      <c r="JEW10" s="147"/>
      <c r="JEX10" s="147"/>
      <c r="JEY10" s="147"/>
      <c r="JEZ10" s="147"/>
      <c r="JFA10" s="147"/>
      <c r="JFB10" s="147"/>
      <c r="JFC10" s="147"/>
      <c r="JFD10" s="147"/>
      <c r="JFE10" s="147"/>
      <c r="JFF10" s="147"/>
      <c r="JFG10" s="147"/>
      <c r="JFH10" s="147"/>
      <c r="JFI10" s="147"/>
      <c r="JFJ10" s="147"/>
      <c r="JFK10" s="147"/>
      <c r="JFL10" s="147"/>
      <c r="JFM10" s="147"/>
      <c r="JFN10" s="147"/>
      <c r="JFO10" s="147"/>
      <c r="JFP10" s="147"/>
      <c r="JFQ10" s="147"/>
      <c r="JFR10" s="147"/>
      <c r="JFS10" s="147"/>
      <c r="JFT10" s="147"/>
      <c r="JFU10" s="147"/>
      <c r="JFV10" s="147"/>
      <c r="JFW10" s="147"/>
      <c r="JFX10" s="147"/>
      <c r="JFY10" s="147"/>
      <c r="JFZ10" s="147"/>
      <c r="JGA10" s="147"/>
      <c r="JGB10" s="147"/>
      <c r="JGC10" s="147"/>
      <c r="JGD10" s="147"/>
      <c r="JGE10" s="147"/>
      <c r="JGF10" s="147"/>
      <c r="JGG10" s="147"/>
      <c r="JGH10" s="147"/>
      <c r="JGI10" s="147"/>
      <c r="JGJ10" s="147"/>
      <c r="JGK10" s="147"/>
      <c r="JGL10" s="147"/>
      <c r="JGM10" s="147"/>
      <c r="JGN10" s="147"/>
      <c r="JGO10" s="147"/>
      <c r="JGP10" s="147"/>
      <c r="JGQ10" s="147"/>
      <c r="JGR10" s="147"/>
      <c r="JGS10" s="147"/>
      <c r="JGT10" s="147"/>
      <c r="JGU10" s="147"/>
      <c r="JGV10" s="147"/>
      <c r="JGW10" s="147"/>
      <c r="JGX10" s="147"/>
      <c r="JGY10" s="147"/>
      <c r="JGZ10" s="147"/>
      <c r="JHA10" s="147"/>
      <c r="JHB10" s="147"/>
      <c r="JHC10" s="147"/>
      <c r="JHD10" s="147"/>
      <c r="JHE10" s="147"/>
      <c r="JHF10" s="147"/>
      <c r="JHG10" s="147"/>
      <c r="JHH10" s="147"/>
      <c r="JHI10" s="147"/>
      <c r="JHJ10" s="147"/>
      <c r="JHK10" s="147"/>
      <c r="JHL10" s="147"/>
      <c r="JHM10" s="147"/>
      <c r="JHN10" s="147"/>
      <c r="JHO10" s="147"/>
      <c r="JHP10" s="147"/>
      <c r="JHQ10" s="147"/>
      <c r="JHR10" s="147"/>
      <c r="JHS10" s="147"/>
      <c r="JHT10" s="147"/>
      <c r="JHU10" s="147"/>
      <c r="JHV10" s="147"/>
      <c r="JHW10" s="147"/>
      <c r="JHX10" s="147"/>
      <c r="JHY10" s="147"/>
      <c r="JHZ10" s="147"/>
      <c r="JIA10" s="147"/>
      <c r="JIB10" s="147"/>
      <c r="JIC10" s="147"/>
      <c r="JID10" s="147"/>
      <c r="JIE10" s="147"/>
      <c r="JIF10" s="147"/>
      <c r="JIG10" s="147"/>
      <c r="JIH10" s="147"/>
      <c r="JII10" s="147"/>
      <c r="JIJ10" s="147"/>
      <c r="JIK10" s="147"/>
      <c r="JIL10" s="147"/>
      <c r="JIM10" s="147"/>
      <c r="JIN10" s="147"/>
      <c r="JIO10" s="147"/>
      <c r="JIP10" s="147"/>
      <c r="JIQ10" s="147"/>
      <c r="JIR10" s="147"/>
      <c r="JIS10" s="147"/>
      <c r="JIT10" s="147"/>
      <c r="JIU10" s="147"/>
      <c r="JIV10" s="147"/>
      <c r="JIW10" s="147"/>
      <c r="JIX10" s="147"/>
      <c r="JIY10" s="147"/>
      <c r="JIZ10" s="147"/>
      <c r="JJA10" s="147"/>
      <c r="JJB10" s="147"/>
      <c r="JJC10" s="147"/>
      <c r="JJD10" s="147"/>
      <c r="JJE10" s="147"/>
      <c r="JJF10" s="147"/>
      <c r="JJG10" s="147"/>
      <c r="JJH10" s="147"/>
      <c r="JJI10" s="147"/>
      <c r="JJJ10" s="147"/>
      <c r="JJK10" s="147"/>
      <c r="JJL10" s="147"/>
      <c r="JJM10" s="147"/>
      <c r="JJN10" s="147"/>
      <c r="JJO10" s="147"/>
      <c r="JJP10" s="147"/>
      <c r="JJQ10" s="147"/>
      <c r="JJR10" s="147"/>
      <c r="JJS10" s="147"/>
      <c r="JJT10" s="147"/>
      <c r="JJU10" s="147"/>
      <c r="JJV10" s="147"/>
      <c r="JJW10" s="147"/>
      <c r="JJX10" s="147"/>
      <c r="JJY10" s="147"/>
      <c r="JJZ10" s="147"/>
      <c r="JKA10" s="147"/>
      <c r="JKB10" s="147"/>
      <c r="JKC10" s="147"/>
      <c r="JKD10" s="147"/>
      <c r="JKE10" s="147"/>
      <c r="JKF10" s="147"/>
      <c r="JKG10" s="147"/>
      <c r="JKH10" s="147"/>
      <c r="JKI10" s="147"/>
      <c r="JKJ10" s="147"/>
      <c r="JKK10" s="147"/>
      <c r="JKL10" s="147"/>
      <c r="JKM10" s="147"/>
      <c r="JKN10" s="147"/>
      <c r="JKO10" s="147"/>
      <c r="JKP10" s="147"/>
      <c r="JKQ10" s="147"/>
      <c r="JKR10" s="147"/>
      <c r="JKS10" s="147"/>
      <c r="JKT10" s="147"/>
      <c r="JKU10" s="147"/>
      <c r="JKV10" s="147"/>
      <c r="JKW10" s="147"/>
      <c r="JKX10" s="147"/>
      <c r="JKY10" s="147"/>
      <c r="JKZ10" s="147"/>
      <c r="JLA10" s="147"/>
      <c r="JLB10" s="147"/>
      <c r="JLC10" s="147"/>
      <c r="JLD10" s="147"/>
      <c r="JLE10" s="147"/>
      <c r="JLF10" s="147"/>
      <c r="JLG10" s="147"/>
      <c r="JLH10" s="147"/>
      <c r="JLI10" s="147"/>
      <c r="JLJ10" s="147"/>
      <c r="JLK10" s="147"/>
      <c r="JLL10" s="147"/>
      <c r="JLM10" s="147"/>
      <c r="JLN10" s="147"/>
      <c r="JLO10" s="147"/>
      <c r="JLP10" s="147"/>
      <c r="JLQ10" s="147"/>
      <c r="JLR10" s="147"/>
      <c r="JLS10" s="147"/>
      <c r="JLT10" s="147"/>
      <c r="JLU10" s="147"/>
      <c r="JLV10" s="147"/>
      <c r="JLW10" s="147"/>
      <c r="JLX10" s="147"/>
      <c r="JLY10" s="147"/>
      <c r="JLZ10" s="147"/>
      <c r="JMA10" s="147"/>
      <c r="JMB10" s="147"/>
      <c r="JMC10" s="147"/>
      <c r="JMD10" s="147"/>
      <c r="JME10" s="147"/>
      <c r="JMF10" s="147"/>
      <c r="JMG10" s="147"/>
      <c r="JMH10" s="147"/>
      <c r="JMI10" s="147"/>
      <c r="JMJ10" s="147"/>
      <c r="JMK10" s="147"/>
      <c r="JML10" s="147"/>
      <c r="JMM10" s="147"/>
      <c r="JMN10" s="147"/>
      <c r="JMO10" s="147"/>
      <c r="JMP10" s="147"/>
      <c r="JMQ10" s="147"/>
      <c r="JMR10" s="147"/>
      <c r="JMS10" s="147"/>
      <c r="JMT10" s="147"/>
      <c r="JMU10" s="147"/>
      <c r="JMV10" s="147"/>
      <c r="JMW10" s="147"/>
      <c r="JMX10" s="147"/>
      <c r="JMY10" s="147"/>
      <c r="JMZ10" s="147"/>
      <c r="JNA10" s="147"/>
      <c r="JNB10" s="147"/>
      <c r="JNC10" s="147"/>
      <c r="JND10" s="147"/>
      <c r="JNE10" s="147"/>
      <c r="JNF10" s="147"/>
      <c r="JNG10" s="147"/>
      <c r="JNH10" s="147"/>
      <c r="JNI10" s="147"/>
      <c r="JNJ10" s="147"/>
      <c r="JNK10" s="147"/>
      <c r="JNL10" s="147"/>
      <c r="JNM10" s="147"/>
      <c r="JNN10" s="147"/>
      <c r="JNO10" s="147"/>
      <c r="JNP10" s="147"/>
      <c r="JNQ10" s="147"/>
      <c r="JNR10" s="147"/>
      <c r="JNS10" s="147"/>
      <c r="JNT10" s="147"/>
      <c r="JNU10" s="147"/>
      <c r="JNV10" s="147"/>
      <c r="JNW10" s="147"/>
      <c r="JNX10" s="147"/>
      <c r="JNY10" s="147"/>
      <c r="JNZ10" s="147"/>
      <c r="JOA10" s="147"/>
      <c r="JOB10" s="147"/>
      <c r="JOC10" s="147"/>
      <c r="JOD10" s="147"/>
      <c r="JOE10" s="147"/>
      <c r="JOF10" s="147"/>
      <c r="JOG10" s="147"/>
      <c r="JOH10" s="147"/>
      <c r="JOI10" s="147"/>
      <c r="JOJ10" s="147"/>
      <c r="JOK10" s="147"/>
      <c r="JOL10" s="147"/>
      <c r="JOM10" s="147"/>
      <c r="JON10" s="147"/>
      <c r="JOO10" s="147"/>
      <c r="JOP10" s="147"/>
      <c r="JOQ10" s="147"/>
      <c r="JOR10" s="147"/>
      <c r="JOS10" s="147"/>
      <c r="JOT10" s="147"/>
      <c r="JOU10" s="147"/>
      <c r="JOV10" s="147"/>
      <c r="JOW10" s="147"/>
      <c r="JOX10" s="147"/>
      <c r="JOY10" s="147"/>
      <c r="JOZ10" s="147"/>
      <c r="JPA10" s="147"/>
      <c r="JPB10" s="147"/>
      <c r="JPC10" s="147"/>
      <c r="JPD10" s="147"/>
      <c r="JPE10" s="147"/>
      <c r="JPF10" s="147"/>
      <c r="JPG10" s="147"/>
      <c r="JPH10" s="147"/>
      <c r="JPI10" s="147"/>
      <c r="JPJ10" s="147"/>
      <c r="JPK10" s="147"/>
      <c r="JPL10" s="147"/>
      <c r="JPM10" s="147"/>
      <c r="JPN10" s="147"/>
      <c r="JPO10" s="147"/>
      <c r="JPP10" s="147"/>
      <c r="JPQ10" s="147"/>
      <c r="JPR10" s="147"/>
      <c r="JPS10" s="147"/>
      <c r="JPT10" s="147"/>
      <c r="JPU10" s="147"/>
      <c r="JPV10" s="147"/>
      <c r="JPW10" s="147"/>
      <c r="JPX10" s="147"/>
      <c r="JPY10" s="147"/>
      <c r="JPZ10" s="147"/>
      <c r="JQA10" s="147"/>
      <c r="JQB10" s="147"/>
      <c r="JQC10" s="147"/>
      <c r="JQD10" s="147"/>
      <c r="JQE10" s="147"/>
      <c r="JQF10" s="147"/>
      <c r="JQG10" s="147"/>
      <c r="JQH10" s="147"/>
      <c r="JQI10" s="147"/>
      <c r="JQJ10" s="147"/>
      <c r="JQK10" s="147"/>
      <c r="JQL10" s="147"/>
      <c r="JQM10" s="147"/>
      <c r="JQN10" s="147"/>
      <c r="JQO10" s="147"/>
      <c r="JQP10" s="147"/>
      <c r="JQQ10" s="147"/>
      <c r="JQR10" s="147"/>
      <c r="JQS10" s="147"/>
      <c r="JQT10" s="147"/>
      <c r="JQU10" s="147"/>
      <c r="JQV10" s="147"/>
      <c r="JQW10" s="147"/>
      <c r="JQX10" s="147"/>
      <c r="JQY10" s="147"/>
      <c r="JQZ10" s="147"/>
      <c r="JRA10" s="147"/>
      <c r="JRB10" s="147"/>
      <c r="JRC10" s="147"/>
      <c r="JRD10" s="147"/>
      <c r="JRE10" s="147"/>
      <c r="JRF10" s="147"/>
      <c r="JRG10" s="147"/>
      <c r="JRH10" s="147"/>
      <c r="JRI10" s="147"/>
      <c r="JRJ10" s="147"/>
      <c r="JRK10" s="147"/>
      <c r="JRL10" s="147"/>
      <c r="JRM10" s="147"/>
      <c r="JRN10" s="147"/>
      <c r="JRO10" s="147"/>
      <c r="JRP10" s="147"/>
      <c r="JRQ10" s="147"/>
      <c r="JRR10" s="147"/>
      <c r="JRS10" s="147"/>
      <c r="JRT10" s="147"/>
      <c r="JRU10" s="147"/>
      <c r="JRV10" s="147"/>
      <c r="JRW10" s="147"/>
      <c r="JRX10" s="147"/>
      <c r="JRY10" s="147"/>
      <c r="JRZ10" s="147"/>
      <c r="JSA10" s="147"/>
      <c r="JSB10" s="147"/>
      <c r="JSC10" s="147"/>
      <c r="JSD10" s="147"/>
      <c r="JSE10" s="147"/>
      <c r="JSF10" s="147"/>
      <c r="JSG10" s="147"/>
      <c r="JSH10" s="147"/>
      <c r="JSI10" s="147"/>
      <c r="JSJ10" s="147"/>
      <c r="JSK10" s="147"/>
      <c r="JSL10" s="147"/>
      <c r="JSM10" s="147"/>
      <c r="JSN10" s="147"/>
      <c r="JSO10" s="147"/>
      <c r="JSP10" s="147"/>
      <c r="JSQ10" s="147"/>
      <c r="JSR10" s="147"/>
      <c r="JSS10" s="147"/>
      <c r="JST10" s="147"/>
      <c r="JSU10" s="147"/>
      <c r="JSV10" s="147"/>
      <c r="JSW10" s="147"/>
      <c r="JSX10" s="147"/>
      <c r="JSY10" s="147"/>
      <c r="JSZ10" s="147"/>
      <c r="JTA10" s="147"/>
      <c r="JTB10" s="147"/>
      <c r="JTC10" s="147"/>
      <c r="JTD10" s="147"/>
      <c r="JTE10" s="147"/>
      <c r="JTF10" s="147"/>
      <c r="JTG10" s="147"/>
      <c r="JTH10" s="147"/>
      <c r="JTI10" s="147"/>
      <c r="JTJ10" s="147"/>
      <c r="JTK10" s="147"/>
      <c r="JTL10" s="147"/>
      <c r="JTM10" s="147"/>
      <c r="JTN10" s="147"/>
      <c r="JTO10" s="147"/>
      <c r="JTP10" s="147"/>
      <c r="JTQ10" s="147"/>
      <c r="JTR10" s="147"/>
      <c r="JTS10" s="147"/>
      <c r="JTT10" s="147"/>
      <c r="JTU10" s="147"/>
      <c r="JTV10" s="147"/>
      <c r="JTW10" s="147"/>
      <c r="JTX10" s="147"/>
      <c r="JTY10" s="147"/>
      <c r="JTZ10" s="147"/>
      <c r="JUA10" s="147"/>
      <c r="JUB10" s="147"/>
      <c r="JUC10" s="147"/>
      <c r="JUD10" s="147"/>
      <c r="JUE10" s="147"/>
      <c r="JUF10" s="147"/>
      <c r="JUG10" s="147"/>
      <c r="JUH10" s="147"/>
      <c r="JUI10" s="147"/>
      <c r="JUJ10" s="147"/>
      <c r="JUK10" s="147"/>
      <c r="JUL10" s="147"/>
      <c r="JUM10" s="147"/>
      <c r="JUN10" s="147"/>
      <c r="JUO10" s="147"/>
      <c r="JUP10" s="147"/>
      <c r="JUQ10" s="147"/>
      <c r="JUR10" s="147"/>
      <c r="JUS10" s="147"/>
      <c r="JUT10" s="147"/>
      <c r="JUU10" s="147"/>
      <c r="JUV10" s="147"/>
      <c r="JUW10" s="147"/>
      <c r="JUX10" s="147"/>
      <c r="JUY10" s="147"/>
      <c r="JUZ10" s="147"/>
      <c r="JVA10" s="147"/>
      <c r="JVB10" s="147"/>
      <c r="JVC10" s="147"/>
      <c r="JVD10" s="147"/>
      <c r="JVE10" s="147"/>
      <c r="JVF10" s="147"/>
      <c r="JVG10" s="147"/>
      <c r="JVH10" s="147"/>
      <c r="JVI10" s="147"/>
      <c r="JVJ10" s="147"/>
      <c r="JVK10" s="147"/>
      <c r="JVL10" s="147"/>
      <c r="JVM10" s="147"/>
      <c r="JVN10" s="147"/>
      <c r="JVO10" s="147"/>
      <c r="JVP10" s="147"/>
      <c r="JVQ10" s="147"/>
      <c r="JVR10" s="147"/>
      <c r="JVS10" s="147"/>
      <c r="JVT10" s="147"/>
      <c r="JVU10" s="147"/>
      <c r="JVV10" s="147"/>
      <c r="JVW10" s="147"/>
      <c r="JVX10" s="147"/>
      <c r="JVY10" s="147"/>
      <c r="JVZ10" s="147"/>
      <c r="JWA10" s="147"/>
      <c r="JWB10" s="147"/>
      <c r="JWC10" s="147"/>
      <c r="JWD10" s="147"/>
      <c r="JWE10" s="147"/>
      <c r="JWF10" s="147"/>
      <c r="JWG10" s="147"/>
      <c r="JWH10" s="147"/>
      <c r="JWI10" s="147"/>
      <c r="JWJ10" s="147"/>
      <c r="JWK10" s="147"/>
      <c r="JWL10" s="147"/>
      <c r="JWM10" s="147"/>
      <c r="JWN10" s="147"/>
      <c r="JWO10" s="147"/>
      <c r="JWP10" s="147"/>
      <c r="JWQ10" s="147"/>
      <c r="JWR10" s="147"/>
      <c r="JWS10" s="147"/>
      <c r="JWT10" s="147"/>
      <c r="JWU10" s="147"/>
      <c r="JWV10" s="147"/>
      <c r="JWW10" s="147"/>
      <c r="JWX10" s="147"/>
      <c r="JWY10" s="147"/>
      <c r="JWZ10" s="147"/>
      <c r="JXA10" s="147"/>
      <c r="JXB10" s="147"/>
      <c r="JXC10" s="147"/>
      <c r="JXD10" s="147"/>
      <c r="JXE10" s="147"/>
      <c r="JXF10" s="147"/>
      <c r="JXG10" s="147"/>
      <c r="JXH10" s="147"/>
      <c r="JXI10" s="147"/>
      <c r="JXJ10" s="147"/>
      <c r="JXK10" s="147"/>
      <c r="JXL10" s="147"/>
      <c r="JXM10" s="147"/>
      <c r="JXN10" s="147"/>
      <c r="JXO10" s="147"/>
      <c r="JXP10" s="147"/>
      <c r="JXQ10" s="147"/>
      <c r="JXR10" s="147"/>
      <c r="JXS10" s="147"/>
      <c r="JXT10" s="147"/>
      <c r="JXU10" s="147"/>
      <c r="JXV10" s="147"/>
      <c r="JXW10" s="147"/>
      <c r="JXX10" s="147"/>
      <c r="JXY10" s="147"/>
      <c r="JXZ10" s="147"/>
      <c r="JYA10" s="147"/>
      <c r="JYB10" s="147"/>
      <c r="JYC10" s="147"/>
      <c r="JYD10" s="147"/>
      <c r="JYE10" s="147"/>
      <c r="JYF10" s="147"/>
      <c r="JYG10" s="147"/>
      <c r="JYH10" s="147"/>
      <c r="JYI10" s="147"/>
      <c r="JYJ10" s="147"/>
      <c r="JYK10" s="147"/>
      <c r="JYL10" s="147"/>
      <c r="JYM10" s="147"/>
      <c r="JYN10" s="147"/>
      <c r="JYO10" s="147"/>
      <c r="JYP10" s="147"/>
      <c r="JYQ10" s="147"/>
      <c r="JYR10" s="147"/>
      <c r="JYS10" s="147"/>
      <c r="JYT10" s="147"/>
      <c r="JYU10" s="147"/>
      <c r="JYV10" s="147"/>
      <c r="JYW10" s="147"/>
      <c r="JYX10" s="147"/>
      <c r="JYY10" s="147"/>
      <c r="JYZ10" s="147"/>
      <c r="JZA10" s="147"/>
      <c r="JZB10" s="147"/>
      <c r="JZC10" s="147"/>
      <c r="JZD10" s="147"/>
      <c r="JZE10" s="147"/>
      <c r="JZF10" s="147"/>
      <c r="JZG10" s="147"/>
      <c r="JZH10" s="147"/>
      <c r="JZI10" s="147"/>
      <c r="JZJ10" s="147"/>
      <c r="JZK10" s="147"/>
      <c r="JZL10" s="147"/>
      <c r="JZM10" s="147"/>
      <c r="JZN10" s="147"/>
      <c r="JZO10" s="147"/>
      <c r="JZP10" s="147"/>
      <c r="JZQ10" s="147"/>
      <c r="JZR10" s="147"/>
      <c r="JZS10" s="147"/>
      <c r="JZT10" s="147"/>
      <c r="JZU10" s="147"/>
      <c r="JZV10" s="147"/>
      <c r="JZW10" s="147"/>
      <c r="JZX10" s="147"/>
      <c r="JZY10" s="147"/>
      <c r="JZZ10" s="147"/>
      <c r="KAA10" s="147"/>
      <c r="KAB10" s="147"/>
      <c r="KAC10" s="147"/>
      <c r="KAD10" s="147"/>
      <c r="KAE10" s="147"/>
      <c r="KAF10" s="147"/>
      <c r="KAG10" s="147"/>
      <c r="KAH10" s="147"/>
      <c r="KAI10" s="147"/>
      <c r="KAJ10" s="147"/>
      <c r="KAK10" s="147"/>
      <c r="KAL10" s="147"/>
      <c r="KAM10" s="147"/>
      <c r="KAN10" s="147"/>
      <c r="KAO10" s="147"/>
      <c r="KAP10" s="147"/>
      <c r="KAQ10" s="147"/>
      <c r="KAR10" s="147"/>
      <c r="KAS10" s="147"/>
      <c r="KAT10" s="147"/>
      <c r="KAU10" s="147"/>
      <c r="KAV10" s="147"/>
      <c r="KAW10" s="147"/>
      <c r="KAX10" s="147"/>
      <c r="KAY10" s="147"/>
      <c r="KAZ10" s="147"/>
      <c r="KBA10" s="147"/>
      <c r="KBB10" s="147"/>
      <c r="KBC10" s="147"/>
      <c r="KBD10" s="147"/>
      <c r="KBE10" s="147"/>
      <c r="KBF10" s="147"/>
      <c r="KBG10" s="147"/>
      <c r="KBH10" s="147"/>
      <c r="KBI10" s="147"/>
      <c r="KBJ10" s="147"/>
      <c r="KBK10" s="147"/>
      <c r="KBL10" s="147"/>
      <c r="KBM10" s="147"/>
      <c r="KBN10" s="147"/>
      <c r="KBO10" s="147"/>
      <c r="KBP10" s="147"/>
      <c r="KBQ10" s="147"/>
      <c r="KBR10" s="147"/>
      <c r="KBS10" s="147"/>
      <c r="KBT10" s="147"/>
      <c r="KBU10" s="147"/>
      <c r="KBV10" s="147"/>
      <c r="KBW10" s="147"/>
      <c r="KBX10" s="147"/>
      <c r="KBY10" s="147"/>
      <c r="KBZ10" s="147"/>
      <c r="KCA10" s="147"/>
      <c r="KCB10" s="147"/>
      <c r="KCC10" s="147"/>
      <c r="KCD10" s="147"/>
      <c r="KCE10" s="147"/>
      <c r="KCF10" s="147"/>
      <c r="KCG10" s="147"/>
      <c r="KCH10" s="147"/>
      <c r="KCI10" s="147"/>
      <c r="KCJ10" s="147"/>
      <c r="KCK10" s="147"/>
      <c r="KCL10" s="147"/>
      <c r="KCM10" s="147"/>
      <c r="KCN10" s="147"/>
      <c r="KCO10" s="147"/>
      <c r="KCP10" s="147"/>
      <c r="KCQ10" s="147"/>
      <c r="KCR10" s="147"/>
      <c r="KCS10" s="147"/>
      <c r="KCT10" s="147"/>
      <c r="KCU10" s="147"/>
      <c r="KCV10" s="147"/>
      <c r="KCW10" s="147"/>
      <c r="KCX10" s="147"/>
      <c r="KCY10" s="147"/>
      <c r="KCZ10" s="147"/>
      <c r="KDA10" s="147"/>
      <c r="KDB10" s="147"/>
      <c r="KDC10" s="147"/>
      <c r="KDD10" s="147"/>
      <c r="KDE10" s="147"/>
      <c r="KDF10" s="147"/>
      <c r="KDG10" s="147"/>
      <c r="KDH10" s="147"/>
      <c r="KDI10" s="147"/>
      <c r="KDJ10" s="147"/>
      <c r="KDK10" s="147"/>
      <c r="KDL10" s="147"/>
      <c r="KDM10" s="147"/>
      <c r="KDN10" s="147"/>
      <c r="KDO10" s="147"/>
      <c r="KDP10" s="147"/>
      <c r="KDQ10" s="147"/>
      <c r="KDR10" s="147"/>
      <c r="KDS10" s="147"/>
      <c r="KDT10" s="147"/>
      <c r="KDU10" s="147"/>
      <c r="KDV10" s="147"/>
      <c r="KDW10" s="147"/>
      <c r="KDX10" s="147"/>
      <c r="KDY10" s="147"/>
      <c r="KDZ10" s="147"/>
      <c r="KEA10" s="147"/>
      <c r="KEB10" s="147"/>
      <c r="KEC10" s="147"/>
      <c r="KED10" s="147"/>
      <c r="KEE10" s="147"/>
      <c r="KEF10" s="147"/>
      <c r="KEG10" s="147"/>
      <c r="KEH10" s="147"/>
      <c r="KEI10" s="147"/>
      <c r="KEJ10" s="147"/>
      <c r="KEK10" s="147"/>
      <c r="KEL10" s="147"/>
      <c r="KEM10" s="147"/>
      <c r="KEN10" s="147"/>
      <c r="KEO10" s="147"/>
      <c r="KEP10" s="147"/>
      <c r="KEQ10" s="147"/>
      <c r="KER10" s="147"/>
      <c r="KES10" s="147"/>
      <c r="KET10" s="147"/>
      <c r="KEU10" s="147"/>
      <c r="KEV10" s="147"/>
      <c r="KEW10" s="147"/>
      <c r="KEX10" s="147"/>
      <c r="KEY10" s="147"/>
      <c r="KEZ10" s="147"/>
      <c r="KFA10" s="147"/>
      <c r="KFB10" s="147"/>
      <c r="KFC10" s="147"/>
      <c r="KFD10" s="147"/>
      <c r="KFE10" s="147"/>
      <c r="KFF10" s="147"/>
      <c r="KFG10" s="147"/>
      <c r="KFH10" s="147"/>
      <c r="KFI10" s="147"/>
      <c r="KFJ10" s="147"/>
      <c r="KFK10" s="147"/>
      <c r="KFL10" s="147"/>
      <c r="KFM10" s="147"/>
      <c r="KFN10" s="147"/>
      <c r="KFO10" s="147"/>
      <c r="KFP10" s="147"/>
      <c r="KFQ10" s="147"/>
      <c r="KFR10" s="147"/>
      <c r="KFS10" s="147"/>
      <c r="KFT10" s="147"/>
      <c r="KFU10" s="147"/>
      <c r="KFV10" s="147"/>
      <c r="KFW10" s="147"/>
      <c r="KFX10" s="147"/>
      <c r="KFY10" s="147"/>
      <c r="KFZ10" s="147"/>
      <c r="KGA10" s="147"/>
      <c r="KGB10" s="147"/>
      <c r="KGC10" s="147"/>
      <c r="KGD10" s="147"/>
      <c r="KGE10" s="147"/>
      <c r="KGF10" s="147"/>
      <c r="KGG10" s="147"/>
      <c r="KGH10" s="147"/>
      <c r="KGI10" s="147"/>
      <c r="KGJ10" s="147"/>
      <c r="KGK10" s="147"/>
      <c r="KGL10" s="147"/>
      <c r="KGM10" s="147"/>
      <c r="KGN10" s="147"/>
      <c r="KGO10" s="147"/>
      <c r="KGP10" s="147"/>
      <c r="KGQ10" s="147"/>
      <c r="KGR10" s="147"/>
      <c r="KGS10" s="147"/>
      <c r="KGT10" s="147"/>
      <c r="KGU10" s="147"/>
      <c r="KGV10" s="147"/>
      <c r="KGW10" s="147"/>
      <c r="KGX10" s="147"/>
      <c r="KGY10" s="147"/>
      <c r="KGZ10" s="147"/>
      <c r="KHA10" s="147"/>
      <c r="KHB10" s="147"/>
      <c r="KHC10" s="147"/>
      <c r="KHD10" s="147"/>
      <c r="KHE10" s="147"/>
      <c r="KHF10" s="147"/>
      <c r="KHG10" s="147"/>
      <c r="KHH10" s="147"/>
      <c r="KHI10" s="147"/>
      <c r="KHJ10" s="147"/>
      <c r="KHK10" s="147"/>
      <c r="KHL10" s="147"/>
      <c r="KHM10" s="147"/>
      <c r="KHN10" s="147"/>
      <c r="KHO10" s="147"/>
      <c r="KHP10" s="147"/>
      <c r="KHQ10" s="147"/>
      <c r="KHR10" s="147"/>
      <c r="KHS10" s="147"/>
      <c r="KHT10" s="147"/>
      <c r="KHU10" s="147"/>
      <c r="KHV10" s="147"/>
      <c r="KHW10" s="147"/>
      <c r="KHX10" s="147"/>
      <c r="KHY10" s="147"/>
      <c r="KHZ10" s="147"/>
      <c r="KIA10" s="147"/>
      <c r="KIB10" s="147"/>
      <c r="KIC10" s="147"/>
      <c r="KID10" s="147"/>
      <c r="KIE10" s="147"/>
      <c r="KIF10" s="147"/>
      <c r="KIG10" s="147"/>
      <c r="KIH10" s="147"/>
      <c r="KII10" s="147"/>
      <c r="KIJ10" s="147"/>
      <c r="KIK10" s="147"/>
      <c r="KIL10" s="147"/>
      <c r="KIM10" s="147"/>
      <c r="KIN10" s="147"/>
      <c r="KIO10" s="147"/>
      <c r="KIP10" s="147"/>
      <c r="KIQ10" s="147"/>
      <c r="KIR10" s="147"/>
      <c r="KIS10" s="147"/>
      <c r="KIT10" s="147"/>
      <c r="KIU10" s="147"/>
      <c r="KIV10" s="147"/>
      <c r="KIW10" s="147"/>
      <c r="KIX10" s="147"/>
      <c r="KIY10" s="147"/>
      <c r="KIZ10" s="147"/>
      <c r="KJA10" s="147"/>
      <c r="KJB10" s="147"/>
      <c r="KJC10" s="147"/>
      <c r="KJD10" s="147"/>
      <c r="KJE10" s="147"/>
      <c r="KJF10" s="147"/>
      <c r="KJG10" s="147"/>
      <c r="KJH10" s="147"/>
      <c r="KJI10" s="147"/>
      <c r="KJJ10" s="147"/>
      <c r="KJK10" s="147"/>
      <c r="KJL10" s="147"/>
      <c r="KJM10" s="147"/>
      <c r="KJN10" s="147"/>
      <c r="KJO10" s="147"/>
      <c r="KJP10" s="147"/>
      <c r="KJQ10" s="147"/>
      <c r="KJR10" s="147"/>
      <c r="KJS10" s="147"/>
      <c r="KJT10" s="147"/>
      <c r="KJU10" s="147"/>
      <c r="KJV10" s="147"/>
      <c r="KJW10" s="147"/>
      <c r="KJX10" s="147"/>
      <c r="KJY10" s="147"/>
      <c r="KJZ10" s="147"/>
      <c r="KKA10" s="147"/>
      <c r="KKB10" s="147"/>
      <c r="KKC10" s="147"/>
      <c r="KKD10" s="147"/>
      <c r="KKE10" s="147"/>
      <c r="KKF10" s="147"/>
      <c r="KKG10" s="147"/>
      <c r="KKH10" s="147"/>
      <c r="KKI10" s="147"/>
      <c r="KKJ10" s="147"/>
      <c r="KKK10" s="147"/>
      <c r="KKL10" s="147"/>
      <c r="KKM10" s="147"/>
      <c r="KKN10" s="147"/>
      <c r="KKO10" s="147"/>
      <c r="KKP10" s="147"/>
      <c r="KKQ10" s="147"/>
      <c r="KKR10" s="147"/>
      <c r="KKS10" s="147"/>
      <c r="KKT10" s="147"/>
      <c r="KKU10" s="147"/>
      <c r="KKV10" s="147"/>
      <c r="KKW10" s="147"/>
      <c r="KKX10" s="147"/>
      <c r="KKY10" s="147"/>
      <c r="KKZ10" s="147"/>
      <c r="KLA10" s="147"/>
      <c r="KLB10" s="147"/>
      <c r="KLC10" s="147"/>
      <c r="KLD10" s="147"/>
      <c r="KLE10" s="147"/>
      <c r="KLF10" s="147"/>
      <c r="KLG10" s="147"/>
      <c r="KLH10" s="147"/>
      <c r="KLI10" s="147"/>
      <c r="KLJ10" s="147"/>
      <c r="KLK10" s="147"/>
      <c r="KLL10" s="147"/>
      <c r="KLM10" s="147"/>
      <c r="KLN10" s="147"/>
      <c r="KLO10" s="147"/>
      <c r="KLP10" s="147"/>
      <c r="KLQ10" s="147"/>
      <c r="KLR10" s="147"/>
      <c r="KLS10" s="147"/>
      <c r="KLT10" s="147"/>
      <c r="KLU10" s="147"/>
      <c r="KLV10" s="147"/>
      <c r="KLW10" s="147"/>
      <c r="KLX10" s="147"/>
      <c r="KLY10" s="147"/>
      <c r="KLZ10" s="147"/>
      <c r="KMA10" s="147"/>
      <c r="KMB10" s="147"/>
      <c r="KMC10" s="147"/>
      <c r="KMD10" s="147"/>
      <c r="KME10" s="147"/>
      <c r="KMF10" s="147"/>
      <c r="KMG10" s="147"/>
      <c r="KMH10" s="147"/>
      <c r="KMI10" s="147"/>
      <c r="KMJ10" s="147"/>
      <c r="KMK10" s="147"/>
      <c r="KML10" s="147"/>
      <c r="KMM10" s="147"/>
      <c r="KMN10" s="147"/>
      <c r="KMO10" s="147"/>
      <c r="KMP10" s="147"/>
      <c r="KMQ10" s="147"/>
      <c r="KMR10" s="147"/>
      <c r="KMS10" s="147"/>
      <c r="KMT10" s="147"/>
      <c r="KMU10" s="147"/>
      <c r="KMV10" s="147"/>
      <c r="KMW10" s="147"/>
      <c r="KMX10" s="147"/>
      <c r="KMY10" s="147"/>
      <c r="KMZ10" s="147"/>
      <c r="KNA10" s="147"/>
      <c r="KNB10" s="147"/>
      <c r="KNC10" s="147"/>
      <c r="KND10" s="147"/>
      <c r="KNE10" s="147"/>
      <c r="KNF10" s="147"/>
      <c r="KNG10" s="147"/>
      <c r="KNH10" s="147"/>
      <c r="KNI10" s="147"/>
      <c r="KNJ10" s="147"/>
      <c r="KNK10" s="147"/>
      <c r="KNL10" s="147"/>
      <c r="KNM10" s="147"/>
      <c r="KNN10" s="147"/>
      <c r="KNO10" s="147"/>
      <c r="KNP10" s="147"/>
      <c r="KNQ10" s="147"/>
      <c r="KNR10" s="147"/>
      <c r="KNS10" s="147"/>
      <c r="KNT10" s="147"/>
      <c r="KNU10" s="147"/>
      <c r="KNV10" s="147"/>
      <c r="KNW10" s="147"/>
      <c r="KNX10" s="147"/>
      <c r="KNY10" s="147"/>
      <c r="KNZ10" s="147"/>
      <c r="KOA10" s="147"/>
      <c r="KOB10" s="147"/>
      <c r="KOC10" s="147"/>
      <c r="KOD10" s="147"/>
      <c r="KOE10" s="147"/>
      <c r="KOF10" s="147"/>
      <c r="KOG10" s="147"/>
      <c r="KOH10" s="147"/>
      <c r="KOI10" s="147"/>
      <c r="KOJ10" s="147"/>
      <c r="KOK10" s="147"/>
      <c r="KOL10" s="147"/>
      <c r="KOM10" s="147"/>
      <c r="KON10" s="147"/>
      <c r="KOO10" s="147"/>
      <c r="KOP10" s="147"/>
      <c r="KOQ10" s="147"/>
      <c r="KOR10" s="147"/>
      <c r="KOS10" s="147"/>
      <c r="KOT10" s="147"/>
      <c r="KOU10" s="147"/>
      <c r="KOV10" s="147"/>
      <c r="KOW10" s="147"/>
      <c r="KOX10" s="147"/>
      <c r="KOY10" s="147"/>
      <c r="KOZ10" s="147"/>
      <c r="KPA10" s="147"/>
      <c r="KPB10" s="147"/>
      <c r="KPC10" s="147"/>
      <c r="KPD10" s="147"/>
      <c r="KPE10" s="147"/>
      <c r="KPF10" s="147"/>
      <c r="KPG10" s="147"/>
      <c r="KPH10" s="147"/>
      <c r="KPI10" s="147"/>
      <c r="KPJ10" s="147"/>
      <c r="KPK10" s="147"/>
      <c r="KPL10" s="147"/>
      <c r="KPM10" s="147"/>
      <c r="KPN10" s="147"/>
      <c r="KPO10" s="147"/>
      <c r="KPP10" s="147"/>
      <c r="KPQ10" s="147"/>
      <c r="KPR10" s="147"/>
      <c r="KPS10" s="147"/>
      <c r="KPT10" s="147"/>
      <c r="KPU10" s="147"/>
      <c r="KPV10" s="147"/>
      <c r="KPW10" s="147"/>
      <c r="KPX10" s="147"/>
      <c r="KPY10" s="147"/>
      <c r="KPZ10" s="147"/>
      <c r="KQA10" s="147"/>
      <c r="KQB10" s="147"/>
      <c r="KQC10" s="147"/>
      <c r="KQD10" s="147"/>
      <c r="KQE10" s="147"/>
      <c r="KQF10" s="147"/>
      <c r="KQG10" s="147"/>
      <c r="KQH10" s="147"/>
      <c r="KQI10" s="147"/>
      <c r="KQJ10" s="147"/>
      <c r="KQK10" s="147"/>
      <c r="KQL10" s="147"/>
      <c r="KQM10" s="147"/>
      <c r="KQN10" s="147"/>
      <c r="KQO10" s="147"/>
      <c r="KQP10" s="147"/>
      <c r="KQQ10" s="147"/>
      <c r="KQR10" s="147"/>
      <c r="KQS10" s="147"/>
      <c r="KQT10" s="147"/>
      <c r="KQU10" s="147"/>
      <c r="KQV10" s="147"/>
      <c r="KQW10" s="147"/>
      <c r="KQX10" s="147"/>
      <c r="KQY10" s="147"/>
      <c r="KQZ10" s="147"/>
      <c r="KRA10" s="147"/>
      <c r="KRB10" s="147"/>
      <c r="KRC10" s="147"/>
      <c r="KRD10" s="147"/>
      <c r="KRE10" s="147"/>
      <c r="KRF10" s="147"/>
      <c r="KRG10" s="147"/>
      <c r="KRH10" s="147"/>
      <c r="KRI10" s="147"/>
      <c r="KRJ10" s="147"/>
      <c r="KRK10" s="147"/>
      <c r="KRL10" s="147"/>
      <c r="KRM10" s="147"/>
      <c r="KRN10" s="147"/>
      <c r="KRO10" s="147"/>
      <c r="KRP10" s="147"/>
      <c r="KRQ10" s="147"/>
      <c r="KRR10" s="147"/>
      <c r="KRS10" s="147"/>
      <c r="KRT10" s="147"/>
      <c r="KRU10" s="147"/>
      <c r="KRV10" s="147"/>
      <c r="KRW10" s="147"/>
      <c r="KRX10" s="147"/>
      <c r="KRY10" s="147"/>
      <c r="KRZ10" s="147"/>
      <c r="KSA10" s="147"/>
      <c r="KSB10" s="147"/>
      <c r="KSC10" s="147"/>
      <c r="KSD10" s="147"/>
      <c r="KSE10" s="147"/>
      <c r="KSF10" s="147"/>
      <c r="KSG10" s="147"/>
      <c r="KSH10" s="147"/>
      <c r="KSI10" s="147"/>
      <c r="KSJ10" s="147"/>
      <c r="KSK10" s="147"/>
      <c r="KSL10" s="147"/>
      <c r="KSM10" s="147"/>
      <c r="KSN10" s="147"/>
      <c r="KSO10" s="147"/>
      <c r="KSP10" s="147"/>
      <c r="KSQ10" s="147"/>
      <c r="KSR10" s="147"/>
      <c r="KSS10" s="147"/>
      <c r="KST10" s="147"/>
      <c r="KSU10" s="147"/>
      <c r="KSV10" s="147"/>
      <c r="KSW10" s="147"/>
      <c r="KSX10" s="147"/>
      <c r="KSY10" s="147"/>
      <c r="KSZ10" s="147"/>
      <c r="KTA10" s="147"/>
      <c r="KTB10" s="147"/>
      <c r="KTC10" s="147"/>
      <c r="KTD10" s="147"/>
      <c r="KTE10" s="147"/>
      <c r="KTF10" s="147"/>
      <c r="KTG10" s="147"/>
      <c r="KTH10" s="147"/>
      <c r="KTI10" s="147"/>
      <c r="KTJ10" s="147"/>
      <c r="KTK10" s="147"/>
      <c r="KTL10" s="147"/>
      <c r="KTM10" s="147"/>
      <c r="KTN10" s="147"/>
      <c r="KTO10" s="147"/>
      <c r="KTP10" s="147"/>
      <c r="KTQ10" s="147"/>
      <c r="KTR10" s="147"/>
      <c r="KTS10" s="147"/>
      <c r="KTT10" s="147"/>
      <c r="KTU10" s="147"/>
      <c r="KTV10" s="147"/>
      <c r="KTW10" s="147"/>
      <c r="KTX10" s="147"/>
      <c r="KTY10" s="147"/>
      <c r="KTZ10" s="147"/>
      <c r="KUA10" s="147"/>
      <c r="KUB10" s="147"/>
      <c r="KUC10" s="147"/>
      <c r="KUD10" s="147"/>
      <c r="KUE10" s="147"/>
      <c r="KUF10" s="147"/>
      <c r="KUG10" s="147"/>
      <c r="KUH10" s="147"/>
      <c r="KUI10" s="147"/>
      <c r="KUJ10" s="147"/>
      <c r="KUK10" s="147"/>
      <c r="KUL10" s="147"/>
      <c r="KUM10" s="147"/>
      <c r="KUN10" s="147"/>
      <c r="KUO10" s="147"/>
      <c r="KUP10" s="147"/>
      <c r="KUQ10" s="147"/>
      <c r="KUR10" s="147"/>
      <c r="KUS10" s="147"/>
      <c r="KUT10" s="147"/>
      <c r="KUU10" s="147"/>
      <c r="KUV10" s="147"/>
      <c r="KUW10" s="147"/>
      <c r="KUX10" s="147"/>
      <c r="KUY10" s="147"/>
      <c r="KUZ10" s="147"/>
      <c r="KVA10" s="147"/>
      <c r="KVB10" s="147"/>
      <c r="KVC10" s="147"/>
      <c r="KVD10" s="147"/>
      <c r="KVE10" s="147"/>
      <c r="KVF10" s="147"/>
      <c r="KVG10" s="147"/>
      <c r="KVH10" s="147"/>
      <c r="KVI10" s="147"/>
      <c r="KVJ10" s="147"/>
      <c r="KVK10" s="147"/>
      <c r="KVL10" s="147"/>
      <c r="KVM10" s="147"/>
      <c r="KVN10" s="147"/>
      <c r="KVO10" s="147"/>
      <c r="KVP10" s="147"/>
      <c r="KVQ10" s="147"/>
      <c r="KVR10" s="147"/>
      <c r="KVS10" s="147"/>
      <c r="KVT10" s="147"/>
      <c r="KVU10" s="147"/>
      <c r="KVV10" s="147"/>
      <c r="KVW10" s="147"/>
      <c r="KVX10" s="147"/>
      <c r="KVY10" s="147"/>
      <c r="KVZ10" s="147"/>
      <c r="KWA10" s="147"/>
      <c r="KWB10" s="147"/>
      <c r="KWC10" s="147"/>
      <c r="KWD10" s="147"/>
      <c r="KWE10" s="147"/>
      <c r="KWF10" s="147"/>
      <c r="KWG10" s="147"/>
      <c r="KWH10" s="147"/>
      <c r="KWI10" s="147"/>
      <c r="KWJ10" s="147"/>
      <c r="KWK10" s="147"/>
      <c r="KWL10" s="147"/>
      <c r="KWM10" s="147"/>
      <c r="KWN10" s="147"/>
      <c r="KWO10" s="147"/>
      <c r="KWP10" s="147"/>
      <c r="KWQ10" s="147"/>
      <c r="KWR10" s="147"/>
      <c r="KWS10" s="147"/>
      <c r="KWT10" s="147"/>
      <c r="KWU10" s="147"/>
      <c r="KWV10" s="147"/>
      <c r="KWW10" s="147"/>
      <c r="KWX10" s="147"/>
      <c r="KWY10" s="147"/>
      <c r="KWZ10" s="147"/>
      <c r="KXA10" s="147"/>
      <c r="KXB10" s="147"/>
      <c r="KXC10" s="147"/>
      <c r="KXD10" s="147"/>
      <c r="KXE10" s="147"/>
      <c r="KXF10" s="147"/>
      <c r="KXG10" s="147"/>
      <c r="KXH10" s="147"/>
      <c r="KXI10" s="147"/>
      <c r="KXJ10" s="147"/>
      <c r="KXK10" s="147"/>
      <c r="KXL10" s="147"/>
      <c r="KXM10" s="147"/>
      <c r="KXN10" s="147"/>
      <c r="KXO10" s="147"/>
      <c r="KXP10" s="147"/>
      <c r="KXQ10" s="147"/>
      <c r="KXR10" s="147"/>
      <c r="KXS10" s="147"/>
      <c r="KXT10" s="147"/>
      <c r="KXU10" s="147"/>
      <c r="KXV10" s="147"/>
      <c r="KXW10" s="147"/>
      <c r="KXX10" s="147"/>
      <c r="KXY10" s="147"/>
      <c r="KXZ10" s="147"/>
      <c r="KYA10" s="147"/>
      <c r="KYB10" s="147"/>
      <c r="KYC10" s="147"/>
      <c r="KYD10" s="147"/>
      <c r="KYE10" s="147"/>
      <c r="KYF10" s="147"/>
      <c r="KYG10" s="147"/>
      <c r="KYH10" s="147"/>
      <c r="KYI10" s="147"/>
      <c r="KYJ10" s="147"/>
      <c r="KYK10" s="147"/>
      <c r="KYL10" s="147"/>
      <c r="KYM10" s="147"/>
      <c r="KYN10" s="147"/>
      <c r="KYO10" s="147"/>
      <c r="KYP10" s="147"/>
      <c r="KYQ10" s="147"/>
      <c r="KYR10" s="147"/>
      <c r="KYS10" s="147"/>
      <c r="KYT10" s="147"/>
      <c r="KYU10" s="147"/>
      <c r="KYV10" s="147"/>
      <c r="KYW10" s="147"/>
      <c r="KYX10" s="147"/>
      <c r="KYY10" s="147"/>
      <c r="KYZ10" s="147"/>
      <c r="KZA10" s="147"/>
      <c r="KZB10" s="147"/>
      <c r="KZC10" s="147"/>
      <c r="KZD10" s="147"/>
      <c r="KZE10" s="147"/>
      <c r="KZF10" s="147"/>
      <c r="KZG10" s="147"/>
      <c r="KZH10" s="147"/>
      <c r="KZI10" s="147"/>
      <c r="KZJ10" s="147"/>
      <c r="KZK10" s="147"/>
      <c r="KZL10" s="147"/>
      <c r="KZM10" s="147"/>
      <c r="KZN10" s="147"/>
      <c r="KZO10" s="147"/>
      <c r="KZP10" s="147"/>
      <c r="KZQ10" s="147"/>
      <c r="KZR10" s="147"/>
      <c r="KZS10" s="147"/>
      <c r="KZT10" s="147"/>
      <c r="KZU10" s="147"/>
      <c r="KZV10" s="147"/>
      <c r="KZW10" s="147"/>
      <c r="KZX10" s="147"/>
      <c r="KZY10" s="147"/>
      <c r="KZZ10" s="147"/>
      <c r="LAA10" s="147"/>
      <c r="LAB10" s="147"/>
      <c r="LAC10" s="147"/>
      <c r="LAD10" s="147"/>
      <c r="LAE10" s="147"/>
      <c r="LAF10" s="147"/>
      <c r="LAG10" s="147"/>
      <c r="LAH10" s="147"/>
      <c r="LAI10" s="147"/>
      <c r="LAJ10" s="147"/>
      <c r="LAK10" s="147"/>
      <c r="LAL10" s="147"/>
      <c r="LAM10" s="147"/>
      <c r="LAN10" s="147"/>
      <c r="LAO10" s="147"/>
      <c r="LAP10" s="147"/>
      <c r="LAQ10" s="147"/>
      <c r="LAR10" s="147"/>
      <c r="LAS10" s="147"/>
      <c r="LAT10" s="147"/>
      <c r="LAU10" s="147"/>
      <c r="LAV10" s="147"/>
      <c r="LAW10" s="147"/>
      <c r="LAX10" s="147"/>
      <c r="LAY10" s="147"/>
      <c r="LAZ10" s="147"/>
      <c r="LBA10" s="147"/>
      <c r="LBB10" s="147"/>
      <c r="LBC10" s="147"/>
      <c r="LBD10" s="147"/>
      <c r="LBE10" s="147"/>
      <c r="LBF10" s="147"/>
      <c r="LBG10" s="147"/>
      <c r="LBH10" s="147"/>
      <c r="LBI10" s="147"/>
      <c r="LBJ10" s="147"/>
      <c r="LBK10" s="147"/>
      <c r="LBL10" s="147"/>
      <c r="LBM10" s="147"/>
      <c r="LBN10" s="147"/>
      <c r="LBO10" s="147"/>
      <c r="LBP10" s="147"/>
      <c r="LBQ10" s="147"/>
      <c r="LBR10" s="147"/>
      <c r="LBS10" s="147"/>
      <c r="LBT10" s="147"/>
      <c r="LBU10" s="147"/>
      <c r="LBV10" s="147"/>
      <c r="LBW10" s="147"/>
      <c r="LBX10" s="147"/>
      <c r="LBY10" s="147"/>
      <c r="LBZ10" s="147"/>
      <c r="LCA10" s="147"/>
      <c r="LCB10" s="147"/>
      <c r="LCC10" s="147"/>
      <c r="LCD10" s="147"/>
      <c r="LCE10" s="147"/>
      <c r="LCF10" s="147"/>
      <c r="LCG10" s="147"/>
      <c r="LCH10" s="147"/>
      <c r="LCI10" s="147"/>
      <c r="LCJ10" s="147"/>
      <c r="LCK10" s="147"/>
      <c r="LCL10" s="147"/>
      <c r="LCM10" s="147"/>
      <c r="LCN10" s="147"/>
      <c r="LCO10" s="147"/>
      <c r="LCP10" s="147"/>
      <c r="LCQ10" s="147"/>
      <c r="LCR10" s="147"/>
      <c r="LCS10" s="147"/>
      <c r="LCT10" s="147"/>
      <c r="LCU10" s="147"/>
      <c r="LCV10" s="147"/>
      <c r="LCW10" s="147"/>
      <c r="LCX10" s="147"/>
      <c r="LCY10" s="147"/>
      <c r="LCZ10" s="147"/>
      <c r="LDA10" s="147"/>
      <c r="LDB10" s="147"/>
      <c r="LDC10" s="147"/>
      <c r="LDD10" s="147"/>
      <c r="LDE10" s="147"/>
      <c r="LDF10" s="147"/>
      <c r="LDG10" s="147"/>
      <c r="LDH10" s="147"/>
      <c r="LDI10" s="147"/>
      <c r="LDJ10" s="147"/>
      <c r="LDK10" s="147"/>
      <c r="LDL10" s="147"/>
      <c r="LDM10" s="147"/>
      <c r="LDN10" s="147"/>
      <c r="LDO10" s="147"/>
      <c r="LDP10" s="147"/>
      <c r="LDQ10" s="147"/>
      <c r="LDR10" s="147"/>
      <c r="LDS10" s="147"/>
      <c r="LDT10" s="147"/>
      <c r="LDU10" s="147"/>
      <c r="LDV10" s="147"/>
      <c r="LDW10" s="147"/>
      <c r="LDX10" s="147"/>
      <c r="LDY10" s="147"/>
      <c r="LDZ10" s="147"/>
      <c r="LEA10" s="147"/>
      <c r="LEB10" s="147"/>
      <c r="LEC10" s="147"/>
      <c r="LED10" s="147"/>
      <c r="LEE10" s="147"/>
      <c r="LEF10" s="147"/>
      <c r="LEG10" s="147"/>
      <c r="LEH10" s="147"/>
      <c r="LEI10" s="147"/>
      <c r="LEJ10" s="147"/>
      <c r="LEK10" s="147"/>
      <c r="LEL10" s="147"/>
      <c r="LEM10" s="147"/>
      <c r="LEN10" s="147"/>
      <c r="LEO10" s="147"/>
      <c r="LEP10" s="147"/>
      <c r="LEQ10" s="147"/>
      <c r="LER10" s="147"/>
      <c r="LES10" s="147"/>
      <c r="LET10" s="147"/>
      <c r="LEU10" s="147"/>
      <c r="LEV10" s="147"/>
      <c r="LEW10" s="147"/>
      <c r="LEX10" s="147"/>
      <c r="LEY10" s="147"/>
      <c r="LEZ10" s="147"/>
      <c r="LFA10" s="147"/>
      <c r="LFB10" s="147"/>
      <c r="LFC10" s="147"/>
      <c r="LFD10" s="147"/>
      <c r="LFE10" s="147"/>
      <c r="LFF10" s="147"/>
      <c r="LFG10" s="147"/>
      <c r="LFH10" s="147"/>
      <c r="LFI10" s="147"/>
      <c r="LFJ10" s="147"/>
      <c r="LFK10" s="147"/>
      <c r="LFL10" s="147"/>
      <c r="LFM10" s="147"/>
      <c r="LFN10" s="147"/>
      <c r="LFO10" s="147"/>
      <c r="LFP10" s="147"/>
      <c r="LFQ10" s="147"/>
      <c r="LFR10" s="147"/>
      <c r="LFS10" s="147"/>
      <c r="LFT10" s="147"/>
      <c r="LFU10" s="147"/>
      <c r="LFV10" s="147"/>
      <c r="LFW10" s="147"/>
      <c r="LFX10" s="147"/>
      <c r="LFY10" s="147"/>
      <c r="LFZ10" s="147"/>
      <c r="LGA10" s="147"/>
      <c r="LGB10" s="147"/>
      <c r="LGC10" s="147"/>
      <c r="LGD10" s="147"/>
      <c r="LGE10" s="147"/>
      <c r="LGF10" s="147"/>
      <c r="LGG10" s="147"/>
      <c r="LGH10" s="147"/>
      <c r="LGI10" s="147"/>
      <c r="LGJ10" s="147"/>
      <c r="LGK10" s="147"/>
      <c r="LGL10" s="147"/>
      <c r="LGM10" s="147"/>
      <c r="LGN10" s="147"/>
      <c r="LGO10" s="147"/>
      <c r="LGP10" s="147"/>
      <c r="LGQ10" s="147"/>
      <c r="LGR10" s="147"/>
      <c r="LGS10" s="147"/>
      <c r="LGT10" s="147"/>
      <c r="LGU10" s="147"/>
      <c r="LGV10" s="147"/>
      <c r="LGW10" s="147"/>
      <c r="LGX10" s="147"/>
      <c r="LGY10" s="147"/>
      <c r="LGZ10" s="147"/>
      <c r="LHA10" s="147"/>
      <c r="LHB10" s="147"/>
      <c r="LHC10" s="147"/>
      <c r="LHD10" s="147"/>
      <c r="LHE10" s="147"/>
      <c r="LHF10" s="147"/>
      <c r="LHG10" s="147"/>
      <c r="LHH10" s="147"/>
      <c r="LHI10" s="147"/>
      <c r="LHJ10" s="147"/>
      <c r="LHK10" s="147"/>
      <c r="LHL10" s="147"/>
      <c r="LHM10" s="147"/>
      <c r="LHN10" s="147"/>
      <c r="LHO10" s="147"/>
      <c r="LHP10" s="147"/>
      <c r="LHQ10" s="147"/>
      <c r="LHR10" s="147"/>
      <c r="LHS10" s="147"/>
      <c r="LHT10" s="147"/>
      <c r="LHU10" s="147"/>
      <c r="LHV10" s="147"/>
      <c r="LHW10" s="147"/>
      <c r="LHX10" s="147"/>
      <c r="LHY10" s="147"/>
      <c r="LHZ10" s="147"/>
      <c r="LIA10" s="147"/>
      <c r="LIB10" s="147"/>
      <c r="LIC10" s="147"/>
      <c r="LID10" s="147"/>
      <c r="LIE10" s="147"/>
      <c r="LIF10" s="147"/>
      <c r="LIG10" s="147"/>
      <c r="LIH10" s="147"/>
      <c r="LII10" s="147"/>
      <c r="LIJ10" s="147"/>
      <c r="LIK10" s="147"/>
      <c r="LIL10" s="147"/>
      <c r="LIM10" s="147"/>
      <c r="LIN10" s="147"/>
      <c r="LIO10" s="147"/>
      <c r="LIP10" s="147"/>
      <c r="LIQ10" s="147"/>
      <c r="LIR10" s="147"/>
      <c r="LIS10" s="147"/>
      <c r="LIT10" s="147"/>
      <c r="LIU10" s="147"/>
      <c r="LIV10" s="147"/>
      <c r="LIW10" s="147"/>
      <c r="LIX10" s="147"/>
      <c r="LIY10" s="147"/>
      <c r="LIZ10" s="147"/>
      <c r="LJA10" s="147"/>
      <c r="LJB10" s="147"/>
      <c r="LJC10" s="147"/>
      <c r="LJD10" s="147"/>
      <c r="LJE10" s="147"/>
      <c r="LJF10" s="147"/>
      <c r="LJG10" s="147"/>
      <c r="LJH10" s="147"/>
      <c r="LJI10" s="147"/>
      <c r="LJJ10" s="147"/>
      <c r="LJK10" s="147"/>
      <c r="LJL10" s="147"/>
      <c r="LJM10" s="147"/>
      <c r="LJN10" s="147"/>
      <c r="LJO10" s="147"/>
      <c r="LJP10" s="147"/>
      <c r="LJQ10" s="147"/>
      <c r="LJR10" s="147"/>
      <c r="LJS10" s="147"/>
      <c r="LJT10" s="147"/>
      <c r="LJU10" s="147"/>
      <c r="LJV10" s="147"/>
      <c r="LJW10" s="147"/>
      <c r="LJX10" s="147"/>
      <c r="LJY10" s="147"/>
      <c r="LJZ10" s="147"/>
      <c r="LKA10" s="147"/>
      <c r="LKB10" s="147"/>
      <c r="LKC10" s="147"/>
      <c r="LKD10" s="147"/>
      <c r="LKE10" s="147"/>
      <c r="LKF10" s="147"/>
      <c r="LKG10" s="147"/>
      <c r="LKH10" s="147"/>
      <c r="LKI10" s="147"/>
      <c r="LKJ10" s="147"/>
      <c r="LKK10" s="147"/>
      <c r="LKL10" s="147"/>
      <c r="LKM10" s="147"/>
      <c r="LKN10" s="147"/>
      <c r="LKO10" s="147"/>
      <c r="LKP10" s="147"/>
      <c r="LKQ10" s="147"/>
      <c r="LKR10" s="147"/>
      <c r="LKS10" s="147"/>
      <c r="LKT10" s="147"/>
      <c r="LKU10" s="147"/>
      <c r="LKV10" s="147"/>
      <c r="LKW10" s="147"/>
      <c r="LKX10" s="147"/>
      <c r="LKY10" s="147"/>
      <c r="LKZ10" s="147"/>
      <c r="LLA10" s="147"/>
      <c r="LLB10" s="147"/>
      <c r="LLC10" s="147"/>
      <c r="LLD10" s="147"/>
      <c r="LLE10" s="147"/>
      <c r="LLF10" s="147"/>
      <c r="LLG10" s="147"/>
      <c r="LLH10" s="147"/>
      <c r="LLI10" s="147"/>
      <c r="LLJ10" s="147"/>
      <c r="LLK10" s="147"/>
      <c r="LLL10" s="147"/>
      <c r="LLM10" s="147"/>
      <c r="LLN10" s="147"/>
      <c r="LLO10" s="147"/>
      <c r="LLP10" s="147"/>
      <c r="LLQ10" s="147"/>
      <c r="LLR10" s="147"/>
      <c r="LLS10" s="147"/>
      <c r="LLT10" s="147"/>
      <c r="LLU10" s="147"/>
      <c r="LLV10" s="147"/>
      <c r="LLW10" s="147"/>
      <c r="LLX10" s="147"/>
      <c r="LLY10" s="147"/>
      <c r="LLZ10" s="147"/>
      <c r="LMA10" s="147"/>
      <c r="LMB10" s="147"/>
      <c r="LMC10" s="147"/>
      <c r="LMD10" s="147"/>
      <c r="LME10" s="147"/>
      <c r="LMF10" s="147"/>
      <c r="LMG10" s="147"/>
      <c r="LMH10" s="147"/>
      <c r="LMI10" s="147"/>
      <c r="LMJ10" s="147"/>
      <c r="LMK10" s="147"/>
      <c r="LML10" s="147"/>
      <c r="LMM10" s="147"/>
      <c r="LMN10" s="147"/>
      <c r="LMO10" s="147"/>
      <c r="LMP10" s="147"/>
      <c r="LMQ10" s="147"/>
      <c r="LMR10" s="147"/>
      <c r="LMS10" s="147"/>
      <c r="LMT10" s="147"/>
      <c r="LMU10" s="147"/>
      <c r="LMV10" s="147"/>
      <c r="LMW10" s="147"/>
      <c r="LMX10" s="147"/>
      <c r="LMY10" s="147"/>
      <c r="LMZ10" s="147"/>
      <c r="LNA10" s="147"/>
      <c r="LNB10" s="147"/>
      <c r="LNC10" s="147"/>
      <c r="LND10" s="147"/>
      <c r="LNE10" s="147"/>
      <c r="LNF10" s="147"/>
      <c r="LNG10" s="147"/>
      <c r="LNH10" s="147"/>
      <c r="LNI10" s="147"/>
      <c r="LNJ10" s="147"/>
      <c r="LNK10" s="147"/>
      <c r="LNL10" s="147"/>
      <c r="LNM10" s="147"/>
      <c r="LNN10" s="147"/>
      <c r="LNO10" s="147"/>
      <c r="LNP10" s="147"/>
      <c r="LNQ10" s="147"/>
      <c r="LNR10" s="147"/>
      <c r="LNS10" s="147"/>
      <c r="LNT10" s="147"/>
      <c r="LNU10" s="147"/>
      <c r="LNV10" s="147"/>
      <c r="LNW10" s="147"/>
      <c r="LNX10" s="147"/>
      <c r="LNY10" s="147"/>
      <c r="LNZ10" s="147"/>
      <c r="LOA10" s="147"/>
      <c r="LOB10" s="147"/>
      <c r="LOC10" s="147"/>
      <c r="LOD10" s="147"/>
      <c r="LOE10" s="147"/>
      <c r="LOF10" s="147"/>
      <c r="LOG10" s="147"/>
      <c r="LOH10" s="147"/>
      <c r="LOI10" s="147"/>
      <c r="LOJ10" s="147"/>
      <c r="LOK10" s="147"/>
      <c r="LOL10" s="147"/>
      <c r="LOM10" s="147"/>
      <c r="LON10" s="147"/>
      <c r="LOO10" s="147"/>
      <c r="LOP10" s="147"/>
      <c r="LOQ10" s="147"/>
      <c r="LOR10" s="147"/>
      <c r="LOS10" s="147"/>
      <c r="LOT10" s="147"/>
      <c r="LOU10" s="147"/>
      <c r="LOV10" s="147"/>
      <c r="LOW10" s="147"/>
      <c r="LOX10" s="147"/>
      <c r="LOY10" s="147"/>
      <c r="LOZ10" s="147"/>
      <c r="LPA10" s="147"/>
      <c r="LPB10" s="147"/>
      <c r="LPC10" s="147"/>
      <c r="LPD10" s="147"/>
      <c r="LPE10" s="147"/>
      <c r="LPF10" s="147"/>
      <c r="LPG10" s="147"/>
      <c r="LPH10" s="147"/>
      <c r="LPI10" s="147"/>
      <c r="LPJ10" s="147"/>
      <c r="LPK10" s="147"/>
      <c r="LPL10" s="147"/>
      <c r="LPM10" s="147"/>
      <c r="LPN10" s="147"/>
      <c r="LPO10" s="147"/>
      <c r="LPP10" s="147"/>
      <c r="LPQ10" s="147"/>
      <c r="LPR10" s="147"/>
      <c r="LPS10" s="147"/>
      <c r="LPT10" s="147"/>
      <c r="LPU10" s="147"/>
      <c r="LPV10" s="147"/>
      <c r="LPW10" s="147"/>
      <c r="LPX10" s="147"/>
      <c r="LPY10" s="147"/>
      <c r="LPZ10" s="147"/>
      <c r="LQA10" s="147"/>
      <c r="LQB10" s="147"/>
      <c r="LQC10" s="147"/>
      <c r="LQD10" s="147"/>
      <c r="LQE10" s="147"/>
      <c r="LQF10" s="147"/>
      <c r="LQG10" s="147"/>
      <c r="LQH10" s="147"/>
      <c r="LQI10" s="147"/>
      <c r="LQJ10" s="147"/>
      <c r="LQK10" s="147"/>
      <c r="LQL10" s="147"/>
      <c r="LQM10" s="147"/>
      <c r="LQN10" s="147"/>
      <c r="LQO10" s="147"/>
      <c r="LQP10" s="147"/>
      <c r="LQQ10" s="147"/>
      <c r="LQR10" s="147"/>
      <c r="LQS10" s="147"/>
      <c r="LQT10" s="147"/>
      <c r="LQU10" s="147"/>
      <c r="LQV10" s="147"/>
      <c r="LQW10" s="147"/>
      <c r="LQX10" s="147"/>
      <c r="LQY10" s="147"/>
      <c r="LQZ10" s="147"/>
      <c r="LRA10" s="147"/>
      <c r="LRB10" s="147"/>
      <c r="LRC10" s="147"/>
      <c r="LRD10" s="147"/>
      <c r="LRE10" s="147"/>
      <c r="LRF10" s="147"/>
      <c r="LRG10" s="147"/>
      <c r="LRH10" s="147"/>
      <c r="LRI10" s="147"/>
      <c r="LRJ10" s="147"/>
      <c r="LRK10" s="147"/>
      <c r="LRL10" s="147"/>
      <c r="LRM10" s="147"/>
      <c r="LRN10" s="147"/>
      <c r="LRO10" s="147"/>
      <c r="LRP10" s="147"/>
      <c r="LRQ10" s="147"/>
      <c r="LRR10" s="147"/>
      <c r="LRS10" s="147"/>
      <c r="LRT10" s="147"/>
      <c r="LRU10" s="147"/>
      <c r="LRV10" s="147"/>
      <c r="LRW10" s="147"/>
      <c r="LRX10" s="147"/>
      <c r="LRY10" s="147"/>
      <c r="LRZ10" s="147"/>
      <c r="LSA10" s="147"/>
      <c r="LSB10" s="147"/>
      <c r="LSC10" s="147"/>
      <c r="LSD10" s="147"/>
      <c r="LSE10" s="147"/>
      <c r="LSF10" s="147"/>
      <c r="LSG10" s="147"/>
      <c r="LSH10" s="147"/>
      <c r="LSI10" s="147"/>
      <c r="LSJ10" s="147"/>
      <c r="LSK10" s="147"/>
      <c r="LSL10" s="147"/>
      <c r="LSM10" s="147"/>
      <c r="LSN10" s="147"/>
      <c r="LSO10" s="147"/>
      <c r="LSP10" s="147"/>
      <c r="LSQ10" s="147"/>
      <c r="LSR10" s="147"/>
      <c r="LSS10" s="147"/>
      <c r="LST10" s="147"/>
      <c r="LSU10" s="147"/>
      <c r="LSV10" s="147"/>
      <c r="LSW10" s="147"/>
      <c r="LSX10" s="147"/>
      <c r="LSY10" s="147"/>
      <c r="LSZ10" s="147"/>
      <c r="LTA10" s="147"/>
      <c r="LTB10" s="147"/>
      <c r="LTC10" s="147"/>
      <c r="LTD10" s="147"/>
      <c r="LTE10" s="147"/>
      <c r="LTF10" s="147"/>
      <c r="LTG10" s="147"/>
      <c r="LTH10" s="147"/>
      <c r="LTI10" s="147"/>
      <c r="LTJ10" s="147"/>
      <c r="LTK10" s="147"/>
      <c r="LTL10" s="147"/>
      <c r="LTM10" s="147"/>
      <c r="LTN10" s="147"/>
      <c r="LTO10" s="147"/>
      <c r="LTP10" s="147"/>
      <c r="LTQ10" s="147"/>
      <c r="LTR10" s="147"/>
      <c r="LTS10" s="147"/>
      <c r="LTT10" s="147"/>
      <c r="LTU10" s="147"/>
      <c r="LTV10" s="147"/>
      <c r="LTW10" s="147"/>
      <c r="LTX10" s="147"/>
      <c r="LTY10" s="147"/>
      <c r="LTZ10" s="147"/>
      <c r="LUA10" s="147"/>
      <c r="LUB10" s="147"/>
      <c r="LUC10" s="147"/>
      <c r="LUD10" s="147"/>
      <c r="LUE10" s="147"/>
      <c r="LUF10" s="147"/>
      <c r="LUG10" s="147"/>
      <c r="LUH10" s="147"/>
      <c r="LUI10" s="147"/>
      <c r="LUJ10" s="147"/>
      <c r="LUK10" s="147"/>
      <c r="LUL10" s="147"/>
      <c r="LUM10" s="147"/>
      <c r="LUN10" s="147"/>
      <c r="LUO10" s="147"/>
      <c r="LUP10" s="147"/>
      <c r="LUQ10" s="147"/>
      <c r="LUR10" s="147"/>
      <c r="LUS10" s="147"/>
      <c r="LUT10" s="147"/>
      <c r="LUU10" s="147"/>
      <c r="LUV10" s="147"/>
      <c r="LUW10" s="147"/>
      <c r="LUX10" s="147"/>
      <c r="LUY10" s="147"/>
      <c r="LUZ10" s="147"/>
      <c r="LVA10" s="147"/>
      <c r="LVB10" s="147"/>
      <c r="LVC10" s="147"/>
      <c r="LVD10" s="147"/>
      <c r="LVE10" s="147"/>
      <c r="LVF10" s="147"/>
      <c r="LVG10" s="147"/>
      <c r="LVH10" s="147"/>
      <c r="LVI10" s="147"/>
      <c r="LVJ10" s="147"/>
      <c r="LVK10" s="147"/>
      <c r="LVL10" s="147"/>
      <c r="LVM10" s="147"/>
      <c r="LVN10" s="147"/>
      <c r="LVO10" s="147"/>
      <c r="LVP10" s="147"/>
      <c r="LVQ10" s="147"/>
      <c r="LVR10" s="147"/>
      <c r="LVS10" s="147"/>
      <c r="LVT10" s="147"/>
      <c r="LVU10" s="147"/>
      <c r="LVV10" s="147"/>
      <c r="LVW10" s="147"/>
      <c r="LVX10" s="147"/>
      <c r="LVY10" s="147"/>
      <c r="LVZ10" s="147"/>
      <c r="LWA10" s="147"/>
      <c r="LWB10" s="147"/>
      <c r="LWC10" s="147"/>
      <c r="LWD10" s="147"/>
      <c r="LWE10" s="147"/>
      <c r="LWF10" s="147"/>
      <c r="LWG10" s="147"/>
      <c r="LWH10" s="147"/>
      <c r="LWI10" s="147"/>
      <c r="LWJ10" s="147"/>
      <c r="LWK10" s="147"/>
      <c r="LWL10" s="147"/>
      <c r="LWM10" s="147"/>
      <c r="LWN10" s="147"/>
      <c r="LWO10" s="147"/>
      <c r="LWP10" s="147"/>
      <c r="LWQ10" s="147"/>
      <c r="LWR10" s="147"/>
      <c r="LWS10" s="147"/>
      <c r="LWT10" s="147"/>
      <c r="LWU10" s="147"/>
      <c r="LWV10" s="147"/>
      <c r="LWW10" s="147"/>
      <c r="LWX10" s="147"/>
      <c r="LWY10" s="147"/>
      <c r="LWZ10" s="147"/>
      <c r="LXA10" s="147"/>
      <c r="LXB10" s="147"/>
      <c r="LXC10" s="147"/>
      <c r="LXD10" s="147"/>
      <c r="LXE10" s="147"/>
      <c r="LXF10" s="147"/>
      <c r="LXG10" s="147"/>
      <c r="LXH10" s="147"/>
      <c r="LXI10" s="147"/>
      <c r="LXJ10" s="147"/>
      <c r="LXK10" s="147"/>
      <c r="LXL10" s="147"/>
      <c r="LXM10" s="147"/>
      <c r="LXN10" s="147"/>
      <c r="LXO10" s="147"/>
      <c r="LXP10" s="147"/>
      <c r="LXQ10" s="147"/>
      <c r="LXR10" s="147"/>
      <c r="LXS10" s="147"/>
      <c r="LXT10" s="147"/>
      <c r="LXU10" s="147"/>
      <c r="LXV10" s="147"/>
      <c r="LXW10" s="147"/>
      <c r="LXX10" s="147"/>
      <c r="LXY10" s="147"/>
      <c r="LXZ10" s="147"/>
      <c r="LYA10" s="147"/>
      <c r="LYB10" s="147"/>
      <c r="LYC10" s="147"/>
      <c r="LYD10" s="147"/>
      <c r="LYE10" s="147"/>
      <c r="LYF10" s="147"/>
      <c r="LYG10" s="147"/>
      <c r="LYH10" s="147"/>
      <c r="LYI10" s="147"/>
      <c r="LYJ10" s="147"/>
      <c r="LYK10" s="147"/>
      <c r="LYL10" s="147"/>
      <c r="LYM10" s="147"/>
      <c r="LYN10" s="147"/>
      <c r="LYO10" s="147"/>
      <c r="LYP10" s="147"/>
      <c r="LYQ10" s="147"/>
      <c r="LYR10" s="147"/>
      <c r="LYS10" s="147"/>
      <c r="LYT10" s="147"/>
      <c r="LYU10" s="147"/>
      <c r="LYV10" s="147"/>
      <c r="LYW10" s="147"/>
      <c r="LYX10" s="147"/>
      <c r="LYY10" s="147"/>
      <c r="LYZ10" s="147"/>
      <c r="LZA10" s="147"/>
      <c r="LZB10" s="147"/>
      <c r="LZC10" s="147"/>
      <c r="LZD10" s="147"/>
      <c r="LZE10" s="147"/>
      <c r="LZF10" s="147"/>
      <c r="LZG10" s="147"/>
      <c r="LZH10" s="147"/>
      <c r="LZI10" s="147"/>
      <c r="LZJ10" s="147"/>
      <c r="LZK10" s="147"/>
      <c r="LZL10" s="147"/>
      <c r="LZM10" s="147"/>
      <c r="LZN10" s="147"/>
      <c r="LZO10" s="147"/>
      <c r="LZP10" s="147"/>
      <c r="LZQ10" s="147"/>
      <c r="LZR10" s="147"/>
      <c r="LZS10" s="147"/>
      <c r="LZT10" s="147"/>
      <c r="LZU10" s="147"/>
      <c r="LZV10" s="147"/>
      <c r="LZW10" s="147"/>
      <c r="LZX10" s="147"/>
      <c r="LZY10" s="147"/>
      <c r="LZZ10" s="147"/>
      <c r="MAA10" s="147"/>
      <c r="MAB10" s="147"/>
      <c r="MAC10" s="147"/>
      <c r="MAD10" s="147"/>
      <c r="MAE10" s="147"/>
      <c r="MAF10" s="147"/>
      <c r="MAG10" s="147"/>
      <c r="MAH10" s="147"/>
      <c r="MAI10" s="147"/>
      <c r="MAJ10" s="147"/>
      <c r="MAK10" s="147"/>
      <c r="MAL10" s="147"/>
      <c r="MAM10" s="147"/>
      <c r="MAN10" s="147"/>
      <c r="MAO10" s="147"/>
      <c r="MAP10" s="147"/>
      <c r="MAQ10" s="147"/>
      <c r="MAR10" s="147"/>
      <c r="MAS10" s="147"/>
      <c r="MAT10" s="147"/>
      <c r="MAU10" s="147"/>
      <c r="MAV10" s="147"/>
      <c r="MAW10" s="147"/>
      <c r="MAX10" s="147"/>
      <c r="MAY10" s="147"/>
      <c r="MAZ10" s="147"/>
      <c r="MBA10" s="147"/>
      <c r="MBB10" s="147"/>
      <c r="MBC10" s="147"/>
      <c r="MBD10" s="147"/>
      <c r="MBE10" s="147"/>
      <c r="MBF10" s="147"/>
      <c r="MBG10" s="147"/>
      <c r="MBH10" s="147"/>
      <c r="MBI10" s="147"/>
      <c r="MBJ10" s="147"/>
      <c r="MBK10" s="147"/>
      <c r="MBL10" s="147"/>
      <c r="MBM10" s="147"/>
      <c r="MBN10" s="147"/>
      <c r="MBO10" s="147"/>
      <c r="MBP10" s="147"/>
      <c r="MBQ10" s="147"/>
      <c r="MBR10" s="147"/>
      <c r="MBS10" s="147"/>
      <c r="MBT10" s="147"/>
      <c r="MBU10" s="147"/>
      <c r="MBV10" s="147"/>
      <c r="MBW10" s="147"/>
      <c r="MBX10" s="147"/>
      <c r="MBY10" s="147"/>
      <c r="MBZ10" s="147"/>
      <c r="MCA10" s="147"/>
      <c r="MCB10" s="147"/>
      <c r="MCC10" s="147"/>
      <c r="MCD10" s="147"/>
      <c r="MCE10" s="147"/>
      <c r="MCF10" s="147"/>
      <c r="MCG10" s="147"/>
      <c r="MCH10" s="147"/>
      <c r="MCI10" s="147"/>
      <c r="MCJ10" s="147"/>
      <c r="MCK10" s="147"/>
      <c r="MCL10" s="147"/>
      <c r="MCM10" s="147"/>
      <c r="MCN10" s="147"/>
      <c r="MCO10" s="147"/>
      <c r="MCP10" s="147"/>
      <c r="MCQ10" s="147"/>
      <c r="MCR10" s="147"/>
      <c r="MCS10" s="147"/>
      <c r="MCT10" s="147"/>
      <c r="MCU10" s="147"/>
      <c r="MCV10" s="147"/>
      <c r="MCW10" s="147"/>
      <c r="MCX10" s="147"/>
      <c r="MCY10" s="147"/>
      <c r="MCZ10" s="147"/>
      <c r="MDA10" s="147"/>
      <c r="MDB10" s="147"/>
      <c r="MDC10" s="147"/>
      <c r="MDD10" s="147"/>
      <c r="MDE10" s="147"/>
      <c r="MDF10" s="147"/>
      <c r="MDG10" s="147"/>
      <c r="MDH10" s="147"/>
      <c r="MDI10" s="147"/>
      <c r="MDJ10" s="147"/>
      <c r="MDK10" s="147"/>
      <c r="MDL10" s="147"/>
      <c r="MDM10" s="147"/>
      <c r="MDN10" s="147"/>
      <c r="MDO10" s="147"/>
      <c r="MDP10" s="147"/>
      <c r="MDQ10" s="147"/>
      <c r="MDR10" s="147"/>
      <c r="MDS10" s="147"/>
      <c r="MDT10" s="147"/>
      <c r="MDU10" s="147"/>
      <c r="MDV10" s="147"/>
      <c r="MDW10" s="147"/>
      <c r="MDX10" s="147"/>
      <c r="MDY10" s="147"/>
      <c r="MDZ10" s="147"/>
      <c r="MEA10" s="147"/>
      <c r="MEB10" s="147"/>
      <c r="MEC10" s="147"/>
      <c r="MED10" s="147"/>
      <c r="MEE10" s="147"/>
      <c r="MEF10" s="147"/>
      <c r="MEG10" s="147"/>
      <c r="MEH10" s="147"/>
      <c r="MEI10" s="147"/>
      <c r="MEJ10" s="147"/>
      <c r="MEK10" s="147"/>
      <c r="MEL10" s="147"/>
      <c r="MEM10" s="147"/>
      <c r="MEN10" s="147"/>
      <c r="MEO10" s="147"/>
      <c r="MEP10" s="147"/>
      <c r="MEQ10" s="147"/>
      <c r="MER10" s="147"/>
      <c r="MES10" s="147"/>
      <c r="MET10" s="147"/>
      <c r="MEU10" s="147"/>
      <c r="MEV10" s="147"/>
      <c r="MEW10" s="147"/>
      <c r="MEX10" s="147"/>
      <c r="MEY10" s="147"/>
      <c r="MEZ10" s="147"/>
      <c r="MFA10" s="147"/>
      <c r="MFB10" s="147"/>
      <c r="MFC10" s="147"/>
      <c r="MFD10" s="147"/>
      <c r="MFE10" s="147"/>
      <c r="MFF10" s="147"/>
      <c r="MFG10" s="147"/>
      <c r="MFH10" s="147"/>
      <c r="MFI10" s="147"/>
      <c r="MFJ10" s="147"/>
      <c r="MFK10" s="147"/>
      <c r="MFL10" s="147"/>
      <c r="MFM10" s="147"/>
      <c r="MFN10" s="147"/>
      <c r="MFO10" s="147"/>
      <c r="MFP10" s="147"/>
      <c r="MFQ10" s="147"/>
      <c r="MFR10" s="147"/>
      <c r="MFS10" s="147"/>
      <c r="MFT10" s="147"/>
      <c r="MFU10" s="147"/>
      <c r="MFV10" s="147"/>
      <c r="MFW10" s="147"/>
      <c r="MFX10" s="147"/>
      <c r="MFY10" s="147"/>
      <c r="MFZ10" s="147"/>
      <c r="MGA10" s="147"/>
      <c r="MGB10" s="147"/>
      <c r="MGC10" s="147"/>
      <c r="MGD10" s="147"/>
      <c r="MGE10" s="147"/>
      <c r="MGF10" s="147"/>
      <c r="MGG10" s="147"/>
      <c r="MGH10" s="147"/>
      <c r="MGI10" s="147"/>
      <c r="MGJ10" s="147"/>
      <c r="MGK10" s="147"/>
      <c r="MGL10" s="147"/>
      <c r="MGM10" s="147"/>
      <c r="MGN10" s="147"/>
      <c r="MGO10" s="147"/>
      <c r="MGP10" s="147"/>
      <c r="MGQ10" s="147"/>
      <c r="MGR10" s="147"/>
      <c r="MGS10" s="147"/>
      <c r="MGT10" s="147"/>
      <c r="MGU10" s="147"/>
      <c r="MGV10" s="147"/>
      <c r="MGW10" s="147"/>
      <c r="MGX10" s="147"/>
      <c r="MGY10" s="147"/>
      <c r="MGZ10" s="147"/>
      <c r="MHA10" s="147"/>
      <c r="MHB10" s="147"/>
      <c r="MHC10" s="147"/>
      <c r="MHD10" s="147"/>
      <c r="MHE10" s="147"/>
      <c r="MHF10" s="147"/>
      <c r="MHG10" s="147"/>
      <c r="MHH10" s="147"/>
      <c r="MHI10" s="147"/>
      <c r="MHJ10" s="147"/>
      <c r="MHK10" s="147"/>
      <c r="MHL10" s="147"/>
      <c r="MHM10" s="147"/>
      <c r="MHN10" s="147"/>
      <c r="MHO10" s="147"/>
      <c r="MHP10" s="147"/>
      <c r="MHQ10" s="147"/>
      <c r="MHR10" s="147"/>
      <c r="MHS10" s="147"/>
      <c r="MHT10" s="147"/>
      <c r="MHU10" s="147"/>
      <c r="MHV10" s="147"/>
      <c r="MHW10" s="147"/>
      <c r="MHX10" s="147"/>
      <c r="MHY10" s="147"/>
      <c r="MHZ10" s="147"/>
      <c r="MIA10" s="147"/>
      <c r="MIB10" s="147"/>
      <c r="MIC10" s="147"/>
      <c r="MID10" s="147"/>
      <c r="MIE10" s="147"/>
      <c r="MIF10" s="147"/>
      <c r="MIG10" s="147"/>
      <c r="MIH10" s="147"/>
      <c r="MII10" s="147"/>
      <c r="MIJ10" s="147"/>
      <c r="MIK10" s="147"/>
      <c r="MIL10" s="147"/>
      <c r="MIM10" s="147"/>
      <c r="MIN10" s="147"/>
      <c r="MIO10" s="147"/>
      <c r="MIP10" s="147"/>
      <c r="MIQ10" s="147"/>
      <c r="MIR10" s="147"/>
      <c r="MIS10" s="147"/>
      <c r="MIT10" s="147"/>
      <c r="MIU10" s="147"/>
      <c r="MIV10" s="147"/>
      <c r="MIW10" s="147"/>
      <c r="MIX10" s="147"/>
      <c r="MIY10" s="147"/>
      <c r="MIZ10" s="147"/>
      <c r="MJA10" s="147"/>
      <c r="MJB10" s="147"/>
      <c r="MJC10" s="147"/>
      <c r="MJD10" s="147"/>
      <c r="MJE10" s="147"/>
      <c r="MJF10" s="147"/>
      <c r="MJG10" s="147"/>
      <c r="MJH10" s="147"/>
      <c r="MJI10" s="147"/>
      <c r="MJJ10" s="147"/>
      <c r="MJK10" s="147"/>
      <c r="MJL10" s="147"/>
      <c r="MJM10" s="147"/>
      <c r="MJN10" s="147"/>
      <c r="MJO10" s="147"/>
      <c r="MJP10" s="147"/>
      <c r="MJQ10" s="147"/>
      <c r="MJR10" s="147"/>
      <c r="MJS10" s="147"/>
      <c r="MJT10" s="147"/>
      <c r="MJU10" s="147"/>
      <c r="MJV10" s="147"/>
      <c r="MJW10" s="147"/>
      <c r="MJX10" s="147"/>
      <c r="MJY10" s="147"/>
      <c r="MJZ10" s="147"/>
      <c r="MKA10" s="147"/>
      <c r="MKB10" s="147"/>
      <c r="MKC10" s="147"/>
      <c r="MKD10" s="147"/>
      <c r="MKE10" s="147"/>
      <c r="MKF10" s="147"/>
      <c r="MKG10" s="147"/>
      <c r="MKH10" s="147"/>
      <c r="MKI10" s="147"/>
      <c r="MKJ10" s="147"/>
      <c r="MKK10" s="147"/>
      <c r="MKL10" s="147"/>
      <c r="MKM10" s="147"/>
      <c r="MKN10" s="147"/>
      <c r="MKO10" s="147"/>
      <c r="MKP10" s="147"/>
      <c r="MKQ10" s="147"/>
      <c r="MKR10" s="147"/>
      <c r="MKS10" s="147"/>
      <c r="MKT10" s="147"/>
      <c r="MKU10" s="147"/>
      <c r="MKV10" s="147"/>
      <c r="MKW10" s="147"/>
      <c r="MKX10" s="147"/>
      <c r="MKY10" s="147"/>
      <c r="MKZ10" s="147"/>
      <c r="MLA10" s="147"/>
      <c r="MLB10" s="147"/>
      <c r="MLC10" s="147"/>
      <c r="MLD10" s="147"/>
      <c r="MLE10" s="147"/>
      <c r="MLF10" s="147"/>
      <c r="MLG10" s="147"/>
      <c r="MLH10" s="147"/>
      <c r="MLI10" s="147"/>
      <c r="MLJ10" s="147"/>
      <c r="MLK10" s="147"/>
      <c r="MLL10" s="147"/>
      <c r="MLM10" s="147"/>
      <c r="MLN10" s="147"/>
      <c r="MLO10" s="147"/>
      <c r="MLP10" s="147"/>
      <c r="MLQ10" s="147"/>
      <c r="MLR10" s="147"/>
      <c r="MLS10" s="147"/>
      <c r="MLT10" s="147"/>
      <c r="MLU10" s="147"/>
      <c r="MLV10" s="147"/>
      <c r="MLW10" s="147"/>
      <c r="MLX10" s="147"/>
      <c r="MLY10" s="147"/>
      <c r="MLZ10" s="147"/>
      <c r="MMA10" s="147"/>
      <c r="MMB10" s="147"/>
      <c r="MMC10" s="147"/>
      <c r="MMD10" s="147"/>
      <c r="MME10" s="147"/>
      <c r="MMF10" s="147"/>
      <c r="MMG10" s="147"/>
      <c r="MMH10" s="147"/>
      <c r="MMI10" s="147"/>
      <c r="MMJ10" s="147"/>
      <c r="MMK10" s="147"/>
      <c r="MML10" s="147"/>
      <c r="MMM10" s="147"/>
      <c r="MMN10" s="147"/>
      <c r="MMO10" s="147"/>
      <c r="MMP10" s="147"/>
      <c r="MMQ10" s="147"/>
      <c r="MMR10" s="147"/>
      <c r="MMS10" s="147"/>
      <c r="MMT10" s="147"/>
      <c r="MMU10" s="147"/>
      <c r="MMV10" s="147"/>
      <c r="MMW10" s="147"/>
      <c r="MMX10" s="147"/>
      <c r="MMY10" s="147"/>
      <c r="MMZ10" s="147"/>
      <c r="MNA10" s="147"/>
      <c r="MNB10" s="147"/>
      <c r="MNC10" s="147"/>
      <c r="MND10" s="147"/>
      <c r="MNE10" s="147"/>
      <c r="MNF10" s="147"/>
      <c r="MNG10" s="147"/>
      <c r="MNH10" s="147"/>
      <c r="MNI10" s="147"/>
      <c r="MNJ10" s="147"/>
      <c r="MNK10" s="147"/>
      <c r="MNL10" s="147"/>
      <c r="MNM10" s="147"/>
      <c r="MNN10" s="147"/>
      <c r="MNO10" s="147"/>
      <c r="MNP10" s="147"/>
      <c r="MNQ10" s="147"/>
      <c r="MNR10" s="147"/>
      <c r="MNS10" s="147"/>
      <c r="MNT10" s="147"/>
      <c r="MNU10" s="147"/>
      <c r="MNV10" s="147"/>
      <c r="MNW10" s="147"/>
      <c r="MNX10" s="147"/>
      <c r="MNY10" s="147"/>
      <c r="MNZ10" s="147"/>
      <c r="MOA10" s="147"/>
      <c r="MOB10" s="147"/>
      <c r="MOC10" s="147"/>
      <c r="MOD10" s="147"/>
      <c r="MOE10" s="147"/>
      <c r="MOF10" s="147"/>
      <c r="MOG10" s="147"/>
      <c r="MOH10" s="147"/>
      <c r="MOI10" s="147"/>
      <c r="MOJ10" s="147"/>
      <c r="MOK10" s="147"/>
      <c r="MOL10" s="147"/>
      <c r="MOM10" s="147"/>
      <c r="MON10" s="147"/>
      <c r="MOO10" s="147"/>
      <c r="MOP10" s="147"/>
      <c r="MOQ10" s="147"/>
      <c r="MOR10" s="147"/>
      <c r="MOS10" s="147"/>
      <c r="MOT10" s="147"/>
      <c r="MOU10" s="147"/>
      <c r="MOV10" s="147"/>
      <c r="MOW10" s="147"/>
      <c r="MOX10" s="147"/>
      <c r="MOY10" s="147"/>
      <c r="MOZ10" s="147"/>
      <c r="MPA10" s="147"/>
      <c r="MPB10" s="147"/>
      <c r="MPC10" s="147"/>
      <c r="MPD10" s="147"/>
      <c r="MPE10" s="147"/>
      <c r="MPF10" s="147"/>
      <c r="MPG10" s="147"/>
      <c r="MPH10" s="147"/>
      <c r="MPI10" s="147"/>
      <c r="MPJ10" s="147"/>
      <c r="MPK10" s="147"/>
      <c r="MPL10" s="147"/>
      <c r="MPM10" s="147"/>
      <c r="MPN10" s="147"/>
      <c r="MPO10" s="147"/>
      <c r="MPP10" s="147"/>
      <c r="MPQ10" s="147"/>
      <c r="MPR10" s="147"/>
      <c r="MPS10" s="147"/>
      <c r="MPT10" s="147"/>
      <c r="MPU10" s="147"/>
      <c r="MPV10" s="147"/>
      <c r="MPW10" s="147"/>
      <c r="MPX10" s="147"/>
      <c r="MPY10" s="147"/>
      <c r="MPZ10" s="147"/>
      <c r="MQA10" s="147"/>
      <c r="MQB10" s="147"/>
      <c r="MQC10" s="147"/>
      <c r="MQD10" s="147"/>
      <c r="MQE10" s="147"/>
      <c r="MQF10" s="147"/>
      <c r="MQG10" s="147"/>
      <c r="MQH10" s="147"/>
      <c r="MQI10" s="147"/>
      <c r="MQJ10" s="147"/>
      <c r="MQK10" s="147"/>
      <c r="MQL10" s="147"/>
      <c r="MQM10" s="147"/>
      <c r="MQN10" s="147"/>
      <c r="MQO10" s="147"/>
      <c r="MQP10" s="147"/>
      <c r="MQQ10" s="147"/>
      <c r="MQR10" s="147"/>
      <c r="MQS10" s="147"/>
      <c r="MQT10" s="147"/>
      <c r="MQU10" s="147"/>
      <c r="MQV10" s="147"/>
      <c r="MQW10" s="147"/>
      <c r="MQX10" s="147"/>
      <c r="MQY10" s="147"/>
      <c r="MQZ10" s="147"/>
      <c r="MRA10" s="147"/>
      <c r="MRB10" s="147"/>
      <c r="MRC10" s="147"/>
      <c r="MRD10" s="147"/>
      <c r="MRE10" s="147"/>
      <c r="MRF10" s="147"/>
      <c r="MRG10" s="147"/>
      <c r="MRH10" s="147"/>
      <c r="MRI10" s="147"/>
      <c r="MRJ10" s="147"/>
      <c r="MRK10" s="147"/>
      <c r="MRL10" s="147"/>
      <c r="MRM10" s="147"/>
      <c r="MRN10" s="147"/>
      <c r="MRO10" s="147"/>
      <c r="MRP10" s="147"/>
      <c r="MRQ10" s="147"/>
      <c r="MRR10" s="147"/>
      <c r="MRS10" s="147"/>
      <c r="MRT10" s="147"/>
      <c r="MRU10" s="147"/>
      <c r="MRV10" s="147"/>
      <c r="MRW10" s="147"/>
      <c r="MRX10" s="147"/>
      <c r="MRY10" s="147"/>
      <c r="MRZ10" s="147"/>
      <c r="MSA10" s="147"/>
      <c r="MSB10" s="147"/>
      <c r="MSC10" s="147"/>
      <c r="MSD10" s="147"/>
      <c r="MSE10" s="147"/>
      <c r="MSF10" s="147"/>
      <c r="MSG10" s="147"/>
      <c r="MSH10" s="147"/>
      <c r="MSI10" s="147"/>
      <c r="MSJ10" s="147"/>
      <c r="MSK10" s="147"/>
      <c r="MSL10" s="147"/>
      <c r="MSM10" s="147"/>
      <c r="MSN10" s="147"/>
      <c r="MSO10" s="147"/>
      <c r="MSP10" s="147"/>
      <c r="MSQ10" s="147"/>
      <c r="MSR10" s="147"/>
      <c r="MSS10" s="147"/>
      <c r="MST10" s="147"/>
      <c r="MSU10" s="147"/>
      <c r="MSV10" s="147"/>
      <c r="MSW10" s="147"/>
      <c r="MSX10" s="147"/>
      <c r="MSY10" s="147"/>
      <c r="MSZ10" s="147"/>
      <c r="MTA10" s="147"/>
      <c r="MTB10" s="147"/>
      <c r="MTC10" s="147"/>
      <c r="MTD10" s="147"/>
      <c r="MTE10" s="147"/>
      <c r="MTF10" s="147"/>
      <c r="MTG10" s="147"/>
      <c r="MTH10" s="147"/>
      <c r="MTI10" s="147"/>
      <c r="MTJ10" s="147"/>
      <c r="MTK10" s="147"/>
      <c r="MTL10" s="147"/>
      <c r="MTM10" s="147"/>
      <c r="MTN10" s="147"/>
      <c r="MTO10" s="147"/>
      <c r="MTP10" s="147"/>
      <c r="MTQ10" s="147"/>
      <c r="MTR10" s="147"/>
      <c r="MTS10" s="147"/>
      <c r="MTT10" s="147"/>
      <c r="MTU10" s="147"/>
      <c r="MTV10" s="147"/>
      <c r="MTW10" s="147"/>
      <c r="MTX10" s="147"/>
      <c r="MTY10" s="147"/>
      <c r="MTZ10" s="147"/>
      <c r="MUA10" s="147"/>
      <c r="MUB10" s="147"/>
      <c r="MUC10" s="147"/>
      <c r="MUD10" s="147"/>
      <c r="MUE10" s="147"/>
      <c r="MUF10" s="147"/>
      <c r="MUG10" s="147"/>
      <c r="MUH10" s="147"/>
      <c r="MUI10" s="147"/>
      <c r="MUJ10" s="147"/>
      <c r="MUK10" s="147"/>
      <c r="MUL10" s="147"/>
      <c r="MUM10" s="147"/>
      <c r="MUN10" s="147"/>
      <c r="MUO10" s="147"/>
      <c r="MUP10" s="147"/>
      <c r="MUQ10" s="147"/>
      <c r="MUR10" s="147"/>
      <c r="MUS10" s="147"/>
      <c r="MUT10" s="147"/>
      <c r="MUU10" s="147"/>
      <c r="MUV10" s="147"/>
      <c r="MUW10" s="147"/>
      <c r="MUX10" s="147"/>
      <c r="MUY10" s="147"/>
      <c r="MUZ10" s="147"/>
      <c r="MVA10" s="147"/>
      <c r="MVB10" s="147"/>
      <c r="MVC10" s="147"/>
      <c r="MVD10" s="147"/>
      <c r="MVE10" s="147"/>
      <c r="MVF10" s="147"/>
      <c r="MVG10" s="147"/>
      <c r="MVH10" s="147"/>
      <c r="MVI10" s="147"/>
      <c r="MVJ10" s="147"/>
      <c r="MVK10" s="147"/>
      <c r="MVL10" s="147"/>
      <c r="MVM10" s="147"/>
      <c r="MVN10" s="147"/>
      <c r="MVO10" s="147"/>
      <c r="MVP10" s="147"/>
      <c r="MVQ10" s="147"/>
      <c r="MVR10" s="147"/>
      <c r="MVS10" s="147"/>
      <c r="MVT10" s="147"/>
      <c r="MVU10" s="147"/>
      <c r="MVV10" s="147"/>
      <c r="MVW10" s="147"/>
      <c r="MVX10" s="147"/>
      <c r="MVY10" s="147"/>
      <c r="MVZ10" s="147"/>
      <c r="MWA10" s="147"/>
      <c r="MWB10" s="147"/>
      <c r="MWC10" s="147"/>
      <c r="MWD10" s="147"/>
      <c r="MWE10" s="147"/>
      <c r="MWF10" s="147"/>
      <c r="MWG10" s="147"/>
      <c r="MWH10" s="147"/>
      <c r="MWI10" s="147"/>
      <c r="MWJ10" s="147"/>
      <c r="MWK10" s="147"/>
      <c r="MWL10" s="147"/>
      <c r="MWM10" s="147"/>
      <c r="MWN10" s="147"/>
      <c r="MWO10" s="147"/>
      <c r="MWP10" s="147"/>
      <c r="MWQ10" s="147"/>
      <c r="MWR10" s="147"/>
      <c r="MWS10" s="147"/>
      <c r="MWT10" s="147"/>
      <c r="MWU10" s="147"/>
      <c r="MWV10" s="147"/>
      <c r="MWW10" s="147"/>
      <c r="MWX10" s="147"/>
      <c r="MWY10" s="147"/>
      <c r="MWZ10" s="147"/>
      <c r="MXA10" s="147"/>
      <c r="MXB10" s="147"/>
      <c r="MXC10" s="147"/>
      <c r="MXD10" s="147"/>
      <c r="MXE10" s="147"/>
      <c r="MXF10" s="147"/>
      <c r="MXG10" s="147"/>
      <c r="MXH10" s="147"/>
      <c r="MXI10" s="147"/>
      <c r="MXJ10" s="147"/>
      <c r="MXK10" s="147"/>
      <c r="MXL10" s="147"/>
      <c r="MXM10" s="147"/>
      <c r="MXN10" s="147"/>
      <c r="MXO10" s="147"/>
      <c r="MXP10" s="147"/>
      <c r="MXQ10" s="147"/>
      <c r="MXR10" s="147"/>
      <c r="MXS10" s="147"/>
      <c r="MXT10" s="147"/>
      <c r="MXU10" s="147"/>
      <c r="MXV10" s="147"/>
      <c r="MXW10" s="147"/>
      <c r="MXX10" s="147"/>
      <c r="MXY10" s="147"/>
      <c r="MXZ10" s="147"/>
      <c r="MYA10" s="147"/>
      <c r="MYB10" s="147"/>
      <c r="MYC10" s="147"/>
      <c r="MYD10" s="147"/>
      <c r="MYE10" s="147"/>
      <c r="MYF10" s="147"/>
      <c r="MYG10" s="147"/>
      <c r="MYH10" s="147"/>
      <c r="MYI10" s="147"/>
      <c r="MYJ10" s="147"/>
      <c r="MYK10" s="147"/>
      <c r="MYL10" s="147"/>
      <c r="MYM10" s="147"/>
      <c r="MYN10" s="147"/>
      <c r="MYO10" s="147"/>
      <c r="MYP10" s="147"/>
      <c r="MYQ10" s="147"/>
      <c r="MYR10" s="147"/>
      <c r="MYS10" s="147"/>
      <c r="MYT10" s="147"/>
      <c r="MYU10" s="147"/>
      <c r="MYV10" s="147"/>
      <c r="MYW10" s="147"/>
      <c r="MYX10" s="147"/>
      <c r="MYY10" s="147"/>
      <c r="MYZ10" s="147"/>
      <c r="MZA10" s="147"/>
      <c r="MZB10" s="147"/>
      <c r="MZC10" s="147"/>
      <c r="MZD10" s="147"/>
      <c r="MZE10" s="147"/>
      <c r="MZF10" s="147"/>
      <c r="MZG10" s="147"/>
      <c r="MZH10" s="147"/>
      <c r="MZI10" s="147"/>
      <c r="MZJ10" s="147"/>
      <c r="MZK10" s="147"/>
      <c r="MZL10" s="147"/>
      <c r="MZM10" s="147"/>
      <c r="MZN10" s="147"/>
      <c r="MZO10" s="147"/>
      <c r="MZP10" s="147"/>
      <c r="MZQ10" s="147"/>
      <c r="MZR10" s="147"/>
      <c r="MZS10" s="147"/>
      <c r="MZT10" s="147"/>
      <c r="MZU10" s="147"/>
      <c r="MZV10" s="147"/>
      <c r="MZW10" s="147"/>
      <c r="MZX10" s="147"/>
      <c r="MZY10" s="147"/>
      <c r="MZZ10" s="147"/>
      <c r="NAA10" s="147"/>
      <c r="NAB10" s="147"/>
      <c r="NAC10" s="147"/>
      <c r="NAD10" s="147"/>
      <c r="NAE10" s="147"/>
      <c r="NAF10" s="147"/>
      <c r="NAG10" s="147"/>
      <c r="NAH10" s="147"/>
      <c r="NAI10" s="147"/>
      <c r="NAJ10" s="147"/>
      <c r="NAK10" s="147"/>
      <c r="NAL10" s="147"/>
      <c r="NAM10" s="147"/>
      <c r="NAN10" s="147"/>
      <c r="NAO10" s="147"/>
      <c r="NAP10" s="147"/>
      <c r="NAQ10" s="147"/>
      <c r="NAR10" s="147"/>
      <c r="NAS10" s="147"/>
      <c r="NAT10" s="147"/>
      <c r="NAU10" s="147"/>
      <c r="NAV10" s="147"/>
      <c r="NAW10" s="147"/>
      <c r="NAX10" s="147"/>
      <c r="NAY10" s="147"/>
      <c r="NAZ10" s="147"/>
      <c r="NBA10" s="147"/>
      <c r="NBB10" s="147"/>
      <c r="NBC10" s="147"/>
      <c r="NBD10" s="147"/>
      <c r="NBE10" s="147"/>
      <c r="NBF10" s="147"/>
      <c r="NBG10" s="147"/>
      <c r="NBH10" s="147"/>
      <c r="NBI10" s="147"/>
      <c r="NBJ10" s="147"/>
      <c r="NBK10" s="147"/>
      <c r="NBL10" s="147"/>
      <c r="NBM10" s="147"/>
      <c r="NBN10" s="147"/>
      <c r="NBO10" s="147"/>
      <c r="NBP10" s="147"/>
      <c r="NBQ10" s="147"/>
      <c r="NBR10" s="147"/>
      <c r="NBS10" s="147"/>
      <c r="NBT10" s="147"/>
      <c r="NBU10" s="147"/>
      <c r="NBV10" s="147"/>
      <c r="NBW10" s="147"/>
      <c r="NBX10" s="147"/>
      <c r="NBY10" s="147"/>
      <c r="NBZ10" s="147"/>
      <c r="NCA10" s="147"/>
      <c r="NCB10" s="147"/>
      <c r="NCC10" s="147"/>
      <c r="NCD10" s="147"/>
      <c r="NCE10" s="147"/>
      <c r="NCF10" s="147"/>
      <c r="NCG10" s="147"/>
      <c r="NCH10" s="147"/>
      <c r="NCI10" s="147"/>
      <c r="NCJ10" s="147"/>
      <c r="NCK10" s="147"/>
      <c r="NCL10" s="147"/>
      <c r="NCM10" s="147"/>
      <c r="NCN10" s="147"/>
      <c r="NCO10" s="147"/>
      <c r="NCP10" s="147"/>
      <c r="NCQ10" s="147"/>
      <c r="NCR10" s="147"/>
      <c r="NCS10" s="147"/>
      <c r="NCT10" s="147"/>
      <c r="NCU10" s="147"/>
      <c r="NCV10" s="147"/>
      <c r="NCW10" s="147"/>
      <c r="NCX10" s="147"/>
      <c r="NCY10" s="147"/>
      <c r="NCZ10" s="147"/>
      <c r="NDA10" s="147"/>
      <c r="NDB10" s="147"/>
      <c r="NDC10" s="147"/>
      <c r="NDD10" s="147"/>
      <c r="NDE10" s="147"/>
      <c r="NDF10" s="147"/>
      <c r="NDG10" s="147"/>
      <c r="NDH10" s="147"/>
      <c r="NDI10" s="147"/>
      <c r="NDJ10" s="147"/>
      <c r="NDK10" s="147"/>
      <c r="NDL10" s="147"/>
      <c r="NDM10" s="147"/>
      <c r="NDN10" s="147"/>
      <c r="NDO10" s="147"/>
      <c r="NDP10" s="147"/>
      <c r="NDQ10" s="147"/>
      <c r="NDR10" s="147"/>
      <c r="NDS10" s="147"/>
      <c r="NDT10" s="147"/>
      <c r="NDU10" s="147"/>
      <c r="NDV10" s="147"/>
      <c r="NDW10" s="147"/>
      <c r="NDX10" s="147"/>
      <c r="NDY10" s="147"/>
      <c r="NDZ10" s="147"/>
      <c r="NEA10" s="147"/>
      <c r="NEB10" s="147"/>
      <c r="NEC10" s="147"/>
      <c r="NED10" s="147"/>
      <c r="NEE10" s="147"/>
      <c r="NEF10" s="147"/>
      <c r="NEG10" s="147"/>
      <c r="NEH10" s="147"/>
      <c r="NEI10" s="147"/>
      <c r="NEJ10" s="147"/>
      <c r="NEK10" s="147"/>
      <c r="NEL10" s="147"/>
      <c r="NEM10" s="147"/>
      <c r="NEN10" s="147"/>
      <c r="NEO10" s="147"/>
      <c r="NEP10" s="147"/>
      <c r="NEQ10" s="147"/>
      <c r="NER10" s="147"/>
      <c r="NES10" s="147"/>
      <c r="NET10" s="147"/>
      <c r="NEU10" s="147"/>
      <c r="NEV10" s="147"/>
      <c r="NEW10" s="147"/>
      <c r="NEX10" s="147"/>
      <c r="NEY10" s="147"/>
      <c r="NEZ10" s="147"/>
      <c r="NFA10" s="147"/>
      <c r="NFB10" s="147"/>
      <c r="NFC10" s="147"/>
      <c r="NFD10" s="147"/>
      <c r="NFE10" s="147"/>
      <c r="NFF10" s="147"/>
      <c r="NFG10" s="147"/>
      <c r="NFH10" s="147"/>
      <c r="NFI10" s="147"/>
      <c r="NFJ10" s="147"/>
      <c r="NFK10" s="147"/>
      <c r="NFL10" s="147"/>
      <c r="NFM10" s="147"/>
      <c r="NFN10" s="147"/>
      <c r="NFO10" s="147"/>
      <c r="NFP10" s="147"/>
      <c r="NFQ10" s="147"/>
      <c r="NFR10" s="147"/>
      <c r="NFS10" s="147"/>
      <c r="NFT10" s="147"/>
      <c r="NFU10" s="147"/>
      <c r="NFV10" s="147"/>
      <c r="NFW10" s="147"/>
      <c r="NFX10" s="147"/>
      <c r="NFY10" s="147"/>
      <c r="NFZ10" s="147"/>
      <c r="NGA10" s="147"/>
      <c r="NGB10" s="147"/>
      <c r="NGC10" s="147"/>
      <c r="NGD10" s="147"/>
      <c r="NGE10" s="147"/>
      <c r="NGF10" s="147"/>
      <c r="NGG10" s="147"/>
      <c r="NGH10" s="147"/>
      <c r="NGI10" s="147"/>
      <c r="NGJ10" s="147"/>
      <c r="NGK10" s="147"/>
      <c r="NGL10" s="147"/>
      <c r="NGM10" s="147"/>
      <c r="NGN10" s="147"/>
      <c r="NGO10" s="147"/>
      <c r="NGP10" s="147"/>
      <c r="NGQ10" s="147"/>
      <c r="NGR10" s="147"/>
      <c r="NGS10" s="147"/>
      <c r="NGT10" s="147"/>
      <c r="NGU10" s="147"/>
      <c r="NGV10" s="147"/>
      <c r="NGW10" s="147"/>
      <c r="NGX10" s="147"/>
      <c r="NGY10" s="147"/>
      <c r="NGZ10" s="147"/>
      <c r="NHA10" s="147"/>
      <c r="NHB10" s="147"/>
      <c r="NHC10" s="147"/>
      <c r="NHD10" s="147"/>
      <c r="NHE10" s="147"/>
      <c r="NHF10" s="147"/>
      <c r="NHG10" s="147"/>
      <c r="NHH10" s="147"/>
      <c r="NHI10" s="147"/>
      <c r="NHJ10" s="147"/>
      <c r="NHK10" s="147"/>
      <c r="NHL10" s="147"/>
      <c r="NHM10" s="147"/>
      <c r="NHN10" s="147"/>
      <c r="NHO10" s="147"/>
      <c r="NHP10" s="147"/>
      <c r="NHQ10" s="147"/>
      <c r="NHR10" s="147"/>
      <c r="NHS10" s="147"/>
      <c r="NHT10" s="147"/>
      <c r="NHU10" s="147"/>
      <c r="NHV10" s="147"/>
      <c r="NHW10" s="147"/>
      <c r="NHX10" s="147"/>
      <c r="NHY10" s="147"/>
      <c r="NHZ10" s="147"/>
      <c r="NIA10" s="147"/>
      <c r="NIB10" s="147"/>
      <c r="NIC10" s="147"/>
      <c r="NID10" s="147"/>
      <c r="NIE10" s="147"/>
      <c r="NIF10" s="147"/>
      <c r="NIG10" s="147"/>
      <c r="NIH10" s="147"/>
      <c r="NII10" s="147"/>
      <c r="NIJ10" s="147"/>
      <c r="NIK10" s="147"/>
      <c r="NIL10" s="147"/>
      <c r="NIM10" s="147"/>
      <c r="NIN10" s="147"/>
      <c r="NIO10" s="147"/>
      <c r="NIP10" s="147"/>
      <c r="NIQ10" s="147"/>
      <c r="NIR10" s="147"/>
      <c r="NIS10" s="147"/>
      <c r="NIT10" s="147"/>
      <c r="NIU10" s="147"/>
      <c r="NIV10" s="147"/>
      <c r="NIW10" s="147"/>
      <c r="NIX10" s="147"/>
      <c r="NIY10" s="147"/>
      <c r="NIZ10" s="147"/>
      <c r="NJA10" s="147"/>
      <c r="NJB10" s="147"/>
      <c r="NJC10" s="147"/>
      <c r="NJD10" s="147"/>
      <c r="NJE10" s="147"/>
      <c r="NJF10" s="147"/>
      <c r="NJG10" s="147"/>
      <c r="NJH10" s="147"/>
      <c r="NJI10" s="147"/>
      <c r="NJJ10" s="147"/>
      <c r="NJK10" s="147"/>
      <c r="NJL10" s="147"/>
      <c r="NJM10" s="147"/>
      <c r="NJN10" s="147"/>
      <c r="NJO10" s="147"/>
      <c r="NJP10" s="147"/>
      <c r="NJQ10" s="147"/>
      <c r="NJR10" s="147"/>
      <c r="NJS10" s="147"/>
      <c r="NJT10" s="147"/>
      <c r="NJU10" s="147"/>
      <c r="NJV10" s="147"/>
      <c r="NJW10" s="147"/>
      <c r="NJX10" s="147"/>
      <c r="NJY10" s="147"/>
      <c r="NJZ10" s="147"/>
      <c r="NKA10" s="147"/>
      <c r="NKB10" s="147"/>
      <c r="NKC10" s="147"/>
      <c r="NKD10" s="147"/>
      <c r="NKE10" s="147"/>
      <c r="NKF10" s="147"/>
      <c r="NKG10" s="147"/>
      <c r="NKH10" s="147"/>
      <c r="NKI10" s="147"/>
      <c r="NKJ10" s="147"/>
      <c r="NKK10" s="147"/>
      <c r="NKL10" s="147"/>
      <c r="NKM10" s="147"/>
      <c r="NKN10" s="147"/>
      <c r="NKO10" s="147"/>
      <c r="NKP10" s="147"/>
      <c r="NKQ10" s="147"/>
      <c r="NKR10" s="147"/>
      <c r="NKS10" s="147"/>
      <c r="NKT10" s="147"/>
      <c r="NKU10" s="147"/>
      <c r="NKV10" s="147"/>
      <c r="NKW10" s="147"/>
      <c r="NKX10" s="147"/>
      <c r="NKY10" s="147"/>
      <c r="NKZ10" s="147"/>
      <c r="NLA10" s="147"/>
      <c r="NLB10" s="147"/>
      <c r="NLC10" s="147"/>
      <c r="NLD10" s="147"/>
      <c r="NLE10" s="147"/>
      <c r="NLF10" s="147"/>
      <c r="NLG10" s="147"/>
      <c r="NLH10" s="147"/>
      <c r="NLI10" s="147"/>
      <c r="NLJ10" s="147"/>
      <c r="NLK10" s="147"/>
      <c r="NLL10" s="147"/>
      <c r="NLM10" s="147"/>
      <c r="NLN10" s="147"/>
      <c r="NLO10" s="147"/>
      <c r="NLP10" s="147"/>
      <c r="NLQ10" s="147"/>
      <c r="NLR10" s="147"/>
      <c r="NLS10" s="147"/>
      <c r="NLT10" s="147"/>
      <c r="NLU10" s="147"/>
      <c r="NLV10" s="147"/>
      <c r="NLW10" s="147"/>
      <c r="NLX10" s="147"/>
      <c r="NLY10" s="147"/>
      <c r="NLZ10" s="147"/>
      <c r="NMA10" s="147"/>
      <c r="NMB10" s="147"/>
      <c r="NMC10" s="147"/>
      <c r="NMD10" s="147"/>
      <c r="NME10" s="147"/>
      <c r="NMF10" s="147"/>
      <c r="NMG10" s="147"/>
      <c r="NMH10" s="147"/>
      <c r="NMI10" s="147"/>
      <c r="NMJ10" s="147"/>
      <c r="NMK10" s="147"/>
      <c r="NML10" s="147"/>
      <c r="NMM10" s="147"/>
      <c r="NMN10" s="147"/>
      <c r="NMO10" s="147"/>
      <c r="NMP10" s="147"/>
      <c r="NMQ10" s="147"/>
      <c r="NMR10" s="147"/>
      <c r="NMS10" s="147"/>
      <c r="NMT10" s="147"/>
      <c r="NMU10" s="147"/>
      <c r="NMV10" s="147"/>
      <c r="NMW10" s="147"/>
      <c r="NMX10" s="147"/>
      <c r="NMY10" s="147"/>
      <c r="NMZ10" s="147"/>
      <c r="NNA10" s="147"/>
      <c r="NNB10" s="147"/>
      <c r="NNC10" s="147"/>
      <c r="NND10" s="147"/>
      <c r="NNE10" s="147"/>
      <c r="NNF10" s="147"/>
      <c r="NNG10" s="147"/>
      <c r="NNH10" s="147"/>
      <c r="NNI10" s="147"/>
      <c r="NNJ10" s="147"/>
      <c r="NNK10" s="147"/>
      <c r="NNL10" s="147"/>
      <c r="NNM10" s="147"/>
      <c r="NNN10" s="147"/>
      <c r="NNO10" s="147"/>
      <c r="NNP10" s="147"/>
      <c r="NNQ10" s="147"/>
      <c r="NNR10" s="147"/>
      <c r="NNS10" s="147"/>
      <c r="NNT10" s="147"/>
      <c r="NNU10" s="147"/>
      <c r="NNV10" s="147"/>
      <c r="NNW10" s="147"/>
      <c r="NNX10" s="147"/>
      <c r="NNY10" s="147"/>
      <c r="NNZ10" s="147"/>
      <c r="NOA10" s="147"/>
      <c r="NOB10" s="147"/>
      <c r="NOC10" s="147"/>
      <c r="NOD10" s="147"/>
      <c r="NOE10" s="147"/>
      <c r="NOF10" s="147"/>
      <c r="NOG10" s="147"/>
      <c r="NOH10" s="147"/>
      <c r="NOI10" s="147"/>
      <c r="NOJ10" s="147"/>
      <c r="NOK10" s="147"/>
      <c r="NOL10" s="147"/>
      <c r="NOM10" s="147"/>
      <c r="NON10" s="147"/>
      <c r="NOO10" s="147"/>
      <c r="NOP10" s="147"/>
      <c r="NOQ10" s="147"/>
      <c r="NOR10" s="147"/>
      <c r="NOS10" s="147"/>
      <c r="NOT10" s="147"/>
      <c r="NOU10" s="147"/>
      <c r="NOV10" s="147"/>
      <c r="NOW10" s="147"/>
      <c r="NOX10" s="147"/>
      <c r="NOY10" s="147"/>
      <c r="NOZ10" s="147"/>
      <c r="NPA10" s="147"/>
      <c r="NPB10" s="147"/>
      <c r="NPC10" s="147"/>
      <c r="NPD10" s="147"/>
      <c r="NPE10" s="147"/>
      <c r="NPF10" s="147"/>
      <c r="NPG10" s="147"/>
      <c r="NPH10" s="147"/>
      <c r="NPI10" s="147"/>
      <c r="NPJ10" s="147"/>
      <c r="NPK10" s="147"/>
      <c r="NPL10" s="147"/>
      <c r="NPM10" s="147"/>
      <c r="NPN10" s="147"/>
      <c r="NPO10" s="147"/>
      <c r="NPP10" s="147"/>
      <c r="NPQ10" s="147"/>
      <c r="NPR10" s="147"/>
      <c r="NPS10" s="147"/>
      <c r="NPT10" s="147"/>
      <c r="NPU10" s="147"/>
      <c r="NPV10" s="147"/>
      <c r="NPW10" s="147"/>
      <c r="NPX10" s="147"/>
      <c r="NPY10" s="147"/>
      <c r="NPZ10" s="147"/>
      <c r="NQA10" s="147"/>
      <c r="NQB10" s="147"/>
      <c r="NQC10" s="147"/>
      <c r="NQD10" s="147"/>
      <c r="NQE10" s="147"/>
      <c r="NQF10" s="147"/>
      <c r="NQG10" s="147"/>
      <c r="NQH10" s="147"/>
      <c r="NQI10" s="147"/>
      <c r="NQJ10" s="147"/>
      <c r="NQK10" s="147"/>
      <c r="NQL10" s="147"/>
      <c r="NQM10" s="147"/>
      <c r="NQN10" s="147"/>
      <c r="NQO10" s="147"/>
      <c r="NQP10" s="147"/>
      <c r="NQQ10" s="147"/>
      <c r="NQR10" s="147"/>
      <c r="NQS10" s="147"/>
      <c r="NQT10" s="147"/>
      <c r="NQU10" s="147"/>
      <c r="NQV10" s="147"/>
      <c r="NQW10" s="147"/>
      <c r="NQX10" s="147"/>
      <c r="NQY10" s="147"/>
      <c r="NQZ10" s="147"/>
      <c r="NRA10" s="147"/>
      <c r="NRB10" s="147"/>
      <c r="NRC10" s="147"/>
      <c r="NRD10" s="147"/>
      <c r="NRE10" s="147"/>
      <c r="NRF10" s="147"/>
      <c r="NRG10" s="147"/>
      <c r="NRH10" s="147"/>
      <c r="NRI10" s="147"/>
      <c r="NRJ10" s="147"/>
      <c r="NRK10" s="147"/>
      <c r="NRL10" s="147"/>
      <c r="NRM10" s="147"/>
      <c r="NRN10" s="147"/>
      <c r="NRO10" s="147"/>
      <c r="NRP10" s="147"/>
      <c r="NRQ10" s="147"/>
      <c r="NRR10" s="147"/>
      <c r="NRS10" s="147"/>
      <c r="NRT10" s="147"/>
      <c r="NRU10" s="147"/>
      <c r="NRV10" s="147"/>
      <c r="NRW10" s="147"/>
      <c r="NRX10" s="147"/>
      <c r="NRY10" s="147"/>
      <c r="NRZ10" s="147"/>
      <c r="NSA10" s="147"/>
      <c r="NSB10" s="147"/>
      <c r="NSC10" s="147"/>
      <c r="NSD10" s="147"/>
      <c r="NSE10" s="147"/>
      <c r="NSF10" s="147"/>
      <c r="NSG10" s="147"/>
      <c r="NSH10" s="147"/>
      <c r="NSI10" s="147"/>
      <c r="NSJ10" s="147"/>
      <c r="NSK10" s="147"/>
      <c r="NSL10" s="147"/>
      <c r="NSM10" s="147"/>
      <c r="NSN10" s="147"/>
      <c r="NSO10" s="147"/>
      <c r="NSP10" s="147"/>
      <c r="NSQ10" s="147"/>
      <c r="NSR10" s="147"/>
      <c r="NSS10" s="147"/>
      <c r="NST10" s="147"/>
      <c r="NSU10" s="147"/>
      <c r="NSV10" s="147"/>
      <c r="NSW10" s="147"/>
      <c r="NSX10" s="147"/>
      <c r="NSY10" s="147"/>
      <c r="NSZ10" s="147"/>
      <c r="NTA10" s="147"/>
      <c r="NTB10" s="147"/>
      <c r="NTC10" s="147"/>
      <c r="NTD10" s="147"/>
      <c r="NTE10" s="147"/>
      <c r="NTF10" s="147"/>
      <c r="NTG10" s="147"/>
      <c r="NTH10" s="147"/>
      <c r="NTI10" s="147"/>
      <c r="NTJ10" s="147"/>
      <c r="NTK10" s="147"/>
      <c r="NTL10" s="147"/>
      <c r="NTM10" s="147"/>
      <c r="NTN10" s="147"/>
      <c r="NTO10" s="147"/>
      <c r="NTP10" s="147"/>
      <c r="NTQ10" s="147"/>
      <c r="NTR10" s="147"/>
      <c r="NTS10" s="147"/>
      <c r="NTT10" s="147"/>
      <c r="NTU10" s="147"/>
      <c r="NTV10" s="147"/>
      <c r="NTW10" s="147"/>
      <c r="NTX10" s="147"/>
      <c r="NTY10" s="147"/>
      <c r="NTZ10" s="147"/>
      <c r="NUA10" s="147"/>
      <c r="NUB10" s="147"/>
      <c r="NUC10" s="147"/>
      <c r="NUD10" s="147"/>
      <c r="NUE10" s="147"/>
      <c r="NUF10" s="147"/>
      <c r="NUG10" s="147"/>
      <c r="NUH10" s="147"/>
      <c r="NUI10" s="147"/>
      <c r="NUJ10" s="147"/>
      <c r="NUK10" s="147"/>
      <c r="NUL10" s="147"/>
      <c r="NUM10" s="147"/>
      <c r="NUN10" s="147"/>
      <c r="NUO10" s="147"/>
      <c r="NUP10" s="147"/>
      <c r="NUQ10" s="147"/>
      <c r="NUR10" s="147"/>
      <c r="NUS10" s="147"/>
      <c r="NUT10" s="147"/>
      <c r="NUU10" s="147"/>
      <c r="NUV10" s="147"/>
      <c r="NUW10" s="147"/>
      <c r="NUX10" s="147"/>
      <c r="NUY10" s="147"/>
      <c r="NUZ10" s="147"/>
      <c r="NVA10" s="147"/>
      <c r="NVB10" s="147"/>
      <c r="NVC10" s="147"/>
      <c r="NVD10" s="147"/>
      <c r="NVE10" s="147"/>
      <c r="NVF10" s="147"/>
      <c r="NVG10" s="147"/>
      <c r="NVH10" s="147"/>
      <c r="NVI10" s="147"/>
      <c r="NVJ10" s="147"/>
      <c r="NVK10" s="147"/>
      <c r="NVL10" s="147"/>
      <c r="NVM10" s="147"/>
      <c r="NVN10" s="147"/>
      <c r="NVO10" s="147"/>
      <c r="NVP10" s="147"/>
      <c r="NVQ10" s="147"/>
      <c r="NVR10" s="147"/>
      <c r="NVS10" s="147"/>
      <c r="NVT10" s="147"/>
      <c r="NVU10" s="147"/>
      <c r="NVV10" s="147"/>
      <c r="NVW10" s="147"/>
      <c r="NVX10" s="147"/>
      <c r="NVY10" s="147"/>
      <c r="NVZ10" s="147"/>
      <c r="NWA10" s="147"/>
      <c r="NWB10" s="147"/>
      <c r="NWC10" s="147"/>
      <c r="NWD10" s="147"/>
      <c r="NWE10" s="147"/>
      <c r="NWF10" s="147"/>
      <c r="NWG10" s="147"/>
      <c r="NWH10" s="147"/>
      <c r="NWI10" s="147"/>
      <c r="NWJ10" s="147"/>
      <c r="NWK10" s="147"/>
      <c r="NWL10" s="147"/>
      <c r="NWM10" s="147"/>
      <c r="NWN10" s="147"/>
      <c r="NWO10" s="147"/>
      <c r="NWP10" s="147"/>
      <c r="NWQ10" s="147"/>
      <c r="NWR10" s="147"/>
      <c r="NWS10" s="147"/>
      <c r="NWT10" s="147"/>
      <c r="NWU10" s="147"/>
      <c r="NWV10" s="147"/>
      <c r="NWW10" s="147"/>
      <c r="NWX10" s="147"/>
      <c r="NWY10" s="147"/>
      <c r="NWZ10" s="147"/>
      <c r="NXA10" s="147"/>
      <c r="NXB10" s="147"/>
      <c r="NXC10" s="147"/>
      <c r="NXD10" s="147"/>
      <c r="NXE10" s="147"/>
      <c r="NXF10" s="147"/>
      <c r="NXG10" s="147"/>
      <c r="NXH10" s="147"/>
      <c r="NXI10" s="147"/>
      <c r="NXJ10" s="147"/>
      <c r="NXK10" s="147"/>
      <c r="NXL10" s="147"/>
      <c r="NXM10" s="147"/>
      <c r="NXN10" s="147"/>
      <c r="NXO10" s="147"/>
      <c r="NXP10" s="147"/>
      <c r="NXQ10" s="147"/>
      <c r="NXR10" s="147"/>
      <c r="NXS10" s="147"/>
      <c r="NXT10" s="147"/>
      <c r="NXU10" s="147"/>
      <c r="NXV10" s="147"/>
      <c r="NXW10" s="147"/>
      <c r="NXX10" s="147"/>
      <c r="NXY10" s="147"/>
      <c r="NXZ10" s="147"/>
      <c r="NYA10" s="147"/>
      <c r="NYB10" s="147"/>
      <c r="NYC10" s="147"/>
      <c r="NYD10" s="147"/>
      <c r="NYE10" s="147"/>
      <c r="NYF10" s="147"/>
      <c r="NYG10" s="147"/>
      <c r="NYH10" s="147"/>
      <c r="NYI10" s="147"/>
      <c r="NYJ10" s="147"/>
      <c r="NYK10" s="147"/>
      <c r="NYL10" s="147"/>
      <c r="NYM10" s="147"/>
      <c r="NYN10" s="147"/>
      <c r="NYO10" s="147"/>
      <c r="NYP10" s="147"/>
      <c r="NYQ10" s="147"/>
      <c r="NYR10" s="147"/>
      <c r="NYS10" s="147"/>
      <c r="NYT10" s="147"/>
      <c r="NYU10" s="147"/>
      <c r="NYV10" s="147"/>
      <c r="NYW10" s="147"/>
      <c r="NYX10" s="147"/>
      <c r="NYY10" s="147"/>
      <c r="NYZ10" s="147"/>
      <c r="NZA10" s="147"/>
      <c r="NZB10" s="147"/>
      <c r="NZC10" s="147"/>
      <c r="NZD10" s="147"/>
      <c r="NZE10" s="147"/>
      <c r="NZF10" s="147"/>
      <c r="NZG10" s="147"/>
      <c r="NZH10" s="147"/>
      <c r="NZI10" s="147"/>
      <c r="NZJ10" s="147"/>
      <c r="NZK10" s="147"/>
      <c r="NZL10" s="147"/>
      <c r="NZM10" s="147"/>
      <c r="NZN10" s="147"/>
      <c r="NZO10" s="147"/>
      <c r="NZP10" s="147"/>
      <c r="NZQ10" s="147"/>
      <c r="NZR10" s="147"/>
      <c r="NZS10" s="147"/>
      <c r="NZT10" s="147"/>
      <c r="NZU10" s="147"/>
      <c r="NZV10" s="147"/>
      <c r="NZW10" s="147"/>
      <c r="NZX10" s="147"/>
      <c r="NZY10" s="147"/>
      <c r="NZZ10" s="147"/>
      <c r="OAA10" s="147"/>
      <c r="OAB10" s="147"/>
      <c r="OAC10" s="147"/>
      <c r="OAD10" s="147"/>
      <c r="OAE10" s="147"/>
      <c r="OAF10" s="147"/>
      <c r="OAG10" s="147"/>
      <c r="OAH10" s="147"/>
      <c r="OAI10" s="147"/>
      <c r="OAJ10" s="147"/>
      <c r="OAK10" s="147"/>
      <c r="OAL10" s="147"/>
      <c r="OAM10" s="147"/>
      <c r="OAN10" s="147"/>
      <c r="OAO10" s="147"/>
      <c r="OAP10" s="147"/>
      <c r="OAQ10" s="147"/>
      <c r="OAR10" s="147"/>
      <c r="OAS10" s="147"/>
      <c r="OAT10" s="147"/>
      <c r="OAU10" s="147"/>
      <c r="OAV10" s="147"/>
      <c r="OAW10" s="147"/>
      <c r="OAX10" s="147"/>
      <c r="OAY10" s="147"/>
      <c r="OAZ10" s="147"/>
      <c r="OBA10" s="147"/>
      <c r="OBB10" s="147"/>
      <c r="OBC10" s="147"/>
      <c r="OBD10" s="147"/>
      <c r="OBE10" s="147"/>
      <c r="OBF10" s="147"/>
      <c r="OBG10" s="147"/>
      <c r="OBH10" s="147"/>
      <c r="OBI10" s="147"/>
      <c r="OBJ10" s="147"/>
      <c r="OBK10" s="147"/>
      <c r="OBL10" s="147"/>
      <c r="OBM10" s="147"/>
      <c r="OBN10" s="147"/>
      <c r="OBO10" s="147"/>
      <c r="OBP10" s="147"/>
      <c r="OBQ10" s="147"/>
      <c r="OBR10" s="147"/>
      <c r="OBS10" s="147"/>
      <c r="OBT10" s="147"/>
      <c r="OBU10" s="147"/>
      <c r="OBV10" s="147"/>
      <c r="OBW10" s="147"/>
      <c r="OBX10" s="147"/>
      <c r="OBY10" s="147"/>
      <c r="OBZ10" s="147"/>
      <c r="OCA10" s="147"/>
      <c r="OCB10" s="147"/>
      <c r="OCC10" s="147"/>
      <c r="OCD10" s="147"/>
      <c r="OCE10" s="147"/>
      <c r="OCF10" s="147"/>
      <c r="OCG10" s="147"/>
      <c r="OCH10" s="147"/>
      <c r="OCI10" s="147"/>
      <c r="OCJ10" s="147"/>
      <c r="OCK10" s="147"/>
      <c r="OCL10" s="147"/>
      <c r="OCM10" s="147"/>
      <c r="OCN10" s="147"/>
      <c r="OCO10" s="147"/>
      <c r="OCP10" s="147"/>
      <c r="OCQ10" s="147"/>
      <c r="OCR10" s="147"/>
      <c r="OCS10" s="147"/>
      <c r="OCT10" s="147"/>
      <c r="OCU10" s="147"/>
      <c r="OCV10" s="147"/>
      <c r="OCW10" s="147"/>
      <c r="OCX10" s="147"/>
      <c r="OCY10" s="147"/>
      <c r="OCZ10" s="147"/>
      <c r="ODA10" s="147"/>
      <c r="ODB10" s="147"/>
      <c r="ODC10" s="147"/>
      <c r="ODD10" s="147"/>
      <c r="ODE10" s="147"/>
      <c r="ODF10" s="147"/>
      <c r="ODG10" s="147"/>
      <c r="ODH10" s="147"/>
      <c r="ODI10" s="147"/>
      <c r="ODJ10" s="147"/>
      <c r="ODK10" s="147"/>
      <c r="ODL10" s="147"/>
      <c r="ODM10" s="147"/>
      <c r="ODN10" s="147"/>
      <c r="ODO10" s="147"/>
      <c r="ODP10" s="147"/>
      <c r="ODQ10" s="147"/>
      <c r="ODR10" s="147"/>
      <c r="ODS10" s="147"/>
      <c r="ODT10" s="147"/>
      <c r="ODU10" s="147"/>
      <c r="ODV10" s="147"/>
      <c r="ODW10" s="147"/>
      <c r="ODX10" s="147"/>
      <c r="ODY10" s="147"/>
      <c r="ODZ10" s="147"/>
      <c r="OEA10" s="147"/>
      <c r="OEB10" s="147"/>
      <c r="OEC10" s="147"/>
      <c r="OED10" s="147"/>
      <c r="OEE10" s="147"/>
      <c r="OEF10" s="147"/>
      <c r="OEG10" s="147"/>
      <c r="OEH10" s="147"/>
      <c r="OEI10" s="147"/>
      <c r="OEJ10" s="147"/>
      <c r="OEK10" s="147"/>
      <c r="OEL10" s="147"/>
      <c r="OEM10" s="147"/>
      <c r="OEN10" s="147"/>
      <c r="OEO10" s="147"/>
      <c r="OEP10" s="147"/>
      <c r="OEQ10" s="147"/>
      <c r="OER10" s="147"/>
      <c r="OES10" s="147"/>
      <c r="OET10" s="147"/>
      <c r="OEU10" s="147"/>
      <c r="OEV10" s="147"/>
      <c r="OEW10" s="147"/>
      <c r="OEX10" s="147"/>
      <c r="OEY10" s="147"/>
      <c r="OEZ10" s="147"/>
      <c r="OFA10" s="147"/>
      <c r="OFB10" s="147"/>
      <c r="OFC10" s="147"/>
      <c r="OFD10" s="147"/>
      <c r="OFE10" s="147"/>
      <c r="OFF10" s="147"/>
      <c r="OFG10" s="147"/>
      <c r="OFH10" s="147"/>
      <c r="OFI10" s="147"/>
      <c r="OFJ10" s="147"/>
      <c r="OFK10" s="147"/>
      <c r="OFL10" s="147"/>
      <c r="OFM10" s="147"/>
      <c r="OFN10" s="147"/>
      <c r="OFO10" s="147"/>
      <c r="OFP10" s="147"/>
      <c r="OFQ10" s="147"/>
      <c r="OFR10" s="147"/>
      <c r="OFS10" s="147"/>
      <c r="OFT10" s="147"/>
      <c r="OFU10" s="147"/>
      <c r="OFV10" s="147"/>
      <c r="OFW10" s="147"/>
      <c r="OFX10" s="147"/>
      <c r="OFY10" s="147"/>
      <c r="OFZ10" s="147"/>
      <c r="OGA10" s="147"/>
      <c r="OGB10" s="147"/>
      <c r="OGC10" s="147"/>
      <c r="OGD10" s="147"/>
      <c r="OGE10" s="147"/>
      <c r="OGF10" s="147"/>
      <c r="OGG10" s="147"/>
      <c r="OGH10" s="147"/>
      <c r="OGI10" s="147"/>
      <c r="OGJ10" s="147"/>
      <c r="OGK10" s="147"/>
      <c r="OGL10" s="147"/>
      <c r="OGM10" s="147"/>
      <c r="OGN10" s="147"/>
      <c r="OGO10" s="147"/>
      <c r="OGP10" s="147"/>
      <c r="OGQ10" s="147"/>
      <c r="OGR10" s="147"/>
      <c r="OGS10" s="147"/>
      <c r="OGT10" s="147"/>
      <c r="OGU10" s="147"/>
      <c r="OGV10" s="147"/>
      <c r="OGW10" s="147"/>
      <c r="OGX10" s="147"/>
      <c r="OGY10" s="147"/>
      <c r="OGZ10" s="147"/>
      <c r="OHA10" s="147"/>
      <c r="OHB10" s="147"/>
      <c r="OHC10" s="147"/>
      <c r="OHD10" s="147"/>
      <c r="OHE10" s="147"/>
      <c r="OHF10" s="147"/>
      <c r="OHG10" s="147"/>
      <c r="OHH10" s="147"/>
      <c r="OHI10" s="147"/>
      <c r="OHJ10" s="147"/>
      <c r="OHK10" s="147"/>
      <c r="OHL10" s="147"/>
      <c r="OHM10" s="147"/>
      <c r="OHN10" s="147"/>
      <c r="OHO10" s="147"/>
      <c r="OHP10" s="147"/>
      <c r="OHQ10" s="147"/>
      <c r="OHR10" s="147"/>
      <c r="OHS10" s="147"/>
      <c r="OHT10" s="147"/>
      <c r="OHU10" s="147"/>
      <c r="OHV10" s="147"/>
      <c r="OHW10" s="147"/>
      <c r="OHX10" s="147"/>
      <c r="OHY10" s="147"/>
      <c r="OHZ10" s="147"/>
      <c r="OIA10" s="147"/>
      <c r="OIB10" s="147"/>
      <c r="OIC10" s="147"/>
      <c r="OID10" s="147"/>
      <c r="OIE10" s="147"/>
      <c r="OIF10" s="147"/>
      <c r="OIG10" s="147"/>
      <c r="OIH10" s="147"/>
      <c r="OII10" s="147"/>
      <c r="OIJ10" s="147"/>
      <c r="OIK10" s="147"/>
      <c r="OIL10" s="147"/>
      <c r="OIM10" s="147"/>
      <c r="OIN10" s="147"/>
      <c r="OIO10" s="147"/>
      <c r="OIP10" s="147"/>
      <c r="OIQ10" s="147"/>
      <c r="OIR10" s="147"/>
      <c r="OIS10" s="147"/>
      <c r="OIT10" s="147"/>
      <c r="OIU10" s="147"/>
      <c r="OIV10" s="147"/>
      <c r="OIW10" s="147"/>
      <c r="OIX10" s="147"/>
      <c r="OIY10" s="147"/>
      <c r="OIZ10" s="147"/>
      <c r="OJA10" s="147"/>
      <c r="OJB10" s="147"/>
      <c r="OJC10" s="147"/>
      <c r="OJD10" s="147"/>
      <c r="OJE10" s="147"/>
      <c r="OJF10" s="147"/>
      <c r="OJG10" s="147"/>
      <c r="OJH10" s="147"/>
      <c r="OJI10" s="147"/>
      <c r="OJJ10" s="147"/>
      <c r="OJK10" s="147"/>
      <c r="OJL10" s="147"/>
      <c r="OJM10" s="147"/>
      <c r="OJN10" s="147"/>
      <c r="OJO10" s="147"/>
      <c r="OJP10" s="147"/>
      <c r="OJQ10" s="147"/>
      <c r="OJR10" s="147"/>
      <c r="OJS10" s="147"/>
      <c r="OJT10" s="147"/>
      <c r="OJU10" s="147"/>
      <c r="OJV10" s="147"/>
      <c r="OJW10" s="147"/>
      <c r="OJX10" s="147"/>
      <c r="OJY10" s="147"/>
      <c r="OJZ10" s="147"/>
      <c r="OKA10" s="147"/>
      <c r="OKB10" s="147"/>
      <c r="OKC10" s="147"/>
      <c r="OKD10" s="147"/>
      <c r="OKE10" s="147"/>
      <c r="OKF10" s="147"/>
      <c r="OKG10" s="147"/>
      <c r="OKH10" s="147"/>
      <c r="OKI10" s="147"/>
      <c r="OKJ10" s="147"/>
      <c r="OKK10" s="147"/>
      <c r="OKL10" s="147"/>
      <c r="OKM10" s="147"/>
      <c r="OKN10" s="147"/>
      <c r="OKO10" s="147"/>
      <c r="OKP10" s="147"/>
      <c r="OKQ10" s="147"/>
      <c r="OKR10" s="147"/>
      <c r="OKS10" s="147"/>
      <c r="OKT10" s="147"/>
      <c r="OKU10" s="147"/>
      <c r="OKV10" s="147"/>
      <c r="OKW10" s="147"/>
      <c r="OKX10" s="147"/>
      <c r="OKY10" s="147"/>
      <c r="OKZ10" s="147"/>
      <c r="OLA10" s="147"/>
      <c r="OLB10" s="147"/>
      <c r="OLC10" s="147"/>
      <c r="OLD10" s="147"/>
      <c r="OLE10" s="147"/>
      <c r="OLF10" s="147"/>
      <c r="OLG10" s="147"/>
      <c r="OLH10" s="147"/>
      <c r="OLI10" s="147"/>
      <c r="OLJ10" s="147"/>
      <c r="OLK10" s="147"/>
      <c r="OLL10" s="147"/>
      <c r="OLM10" s="147"/>
      <c r="OLN10" s="147"/>
      <c r="OLO10" s="147"/>
      <c r="OLP10" s="147"/>
      <c r="OLQ10" s="147"/>
      <c r="OLR10" s="147"/>
      <c r="OLS10" s="147"/>
      <c r="OLT10" s="147"/>
      <c r="OLU10" s="147"/>
      <c r="OLV10" s="147"/>
      <c r="OLW10" s="147"/>
      <c r="OLX10" s="147"/>
      <c r="OLY10" s="147"/>
      <c r="OLZ10" s="147"/>
      <c r="OMA10" s="147"/>
      <c r="OMB10" s="147"/>
      <c r="OMC10" s="147"/>
      <c r="OMD10" s="147"/>
      <c r="OME10" s="147"/>
      <c r="OMF10" s="147"/>
      <c r="OMG10" s="147"/>
      <c r="OMH10" s="147"/>
      <c r="OMI10" s="147"/>
      <c r="OMJ10" s="147"/>
      <c r="OMK10" s="147"/>
      <c r="OML10" s="147"/>
      <c r="OMM10" s="147"/>
      <c r="OMN10" s="147"/>
      <c r="OMO10" s="147"/>
      <c r="OMP10" s="147"/>
      <c r="OMQ10" s="147"/>
      <c r="OMR10" s="147"/>
      <c r="OMS10" s="147"/>
      <c r="OMT10" s="147"/>
      <c r="OMU10" s="147"/>
      <c r="OMV10" s="147"/>
      <c r="OMW10" s="147"/>
      <c r="OMX10" s="147"/>
      <c r="OMY10" s="147"/>
      <c r="OMZ10" s="147"/>
      <c r="ONA10" s="147"/>
      <c r="ONB10" s="147"/>
      <c r="ONC10" s="147"/>
      <c r="OND10" s="147"/>
      <c r="ONE10" s="147"/>
      <c r="ONF10" s="147"/>
      <c r="ONG10" s="147"/>
      <c r="ONH10" s="147"/>
      <c r="ONI10" s="147"/>
      <c r="ONJ10" s="147"/>
      <c r="ONK10" s="147"/>
      <c r="ONL10" s="147"/>
      <c r="ONM10" s="147"/>
      <c r="ONN10" s="147"/>
      <c r="ONO10" s="147"/>
      <c r="ONP10" s="147"/>
      <c r="ONQ10" s="147"/>
      <c r="ONR10" s="147"/>
      <c r="ONS10" s="147"/>
      <c r="ONT10" s="147"/>
      <c r="ONU10" s="147"/>
      <c r="ONV10" s="147"/>
      <c r="ONW10" s="147"/>
      <c r="ONX10" s="147"/>
      <c r="ONY10" s="147"/>
      <c r="ONZ10" s="147"/>
      <c r="OOA10" s="147"/>
      <c r="OOB10" s="147"/>
      <c r="OOC10" s="147"/>
      <c r="OOD10" s="147"/>
      <c r="OOE10" s="147"/>
      <c r="OOF10" s="147"/>
      <c r="OOG10" s="147"/>
      <c r="OOH10" s="147"/>
      <c r="OOI10" s="147"/>
      <c r="OOJ10" s="147"/>
      <c r="OOK10" s="147"/>
      <c r="OOL10" s="147"/>
      <c r="OOM10" s="147"/>
      <c r="OON10" s="147"/>
      <c r="OOO10" s="147"/>
      <c r="OOP10" s="147"/>
      <c r="OOQ10" s="147"/>
      <c r="OOR10" s="147"/>
      <c r="OOS10" s="147"/>
      <c r="OOT10" s="147"/>
      <c r="OOU10" s="147"/>
      <c r="OOV10" s="147"/>
      <c r="OOW10" s="147"/>
      <c r="OOX10" s="147"/>
      <c r="OOY10" s="147"/>
      <c r="OOZ10" s="147"/>
      <c r="OPA10" s="147"/>
      <c r="OPB10" s="147"/>
      <c r="OPC10" s="147"/>
      <c r="OPD10" s="147"/>
      <c r="OPE10" s="147"/>
      <c r="OPF10" s="147"/>
      <c r="OPG10" s="147"/>
      <c r="OPH10" s="147"/>
      <c r="OPI10" s="147"/>
      <c r="OPJ10" s="147"/>
      <c r="OPK10" s="147"/>
      <c r="OPL10" s="147"/>
      <c r="OPM10" s="147"/>
      <c r="OPN10" s="147"/>
      <c r="OPO10" s="147"/>
      <c r="OPP10" s="147"/>
      <c r="OPQ10" s="147"/>
      <c r="OPR10" s="147"/>
      <c r="OPS10" s="147"/>
      <c r="OPT10" s="147"/>
      <c r="OPU10" s="147"/>
      <c r="OPV10" s="147"/>
      <c r="OPW10" s="147"/>
      <c r="OPX10" s="147"/>
      <c r="OPY10" s="147"/>
      <c r="OPZ10" s="147"/>
      <c r="OQA10" s="147"/>
      <c r="OQB10" s="147"/>
      <c r="OQC10" s="147"/>
      <c r="OQD10" s="147"/>
      <c r="OQE10" s="147"/>
      <c r="OQF10" s="147"/>
      <c r="OQG10" s="147"/>
      <c r="OQH10" s="147"/>
      <c r="OQI10" s="147"/>
      <c r="OQJ10" s="147"/>
      <c r="OQK10" s="147"/>
      <c r="OQL10" s="147"/>
      <c r="OQM10" s="147"/>
      <c r="OQN10" s="147"/>
      <c r="OQO10" s="147"/>
      <c r="OQP10" s="147"/>
      <c r="OQQ10" s="147"/>
      <c r="OQR10" s="147"/>
      <c r="OQS10" s="147"/>
      <c r="OQT10" s="147"/>
      <c r="OQU10" s="147"/>
      <c r="OQV10" s="147"/>
      <c r="OQW10" s="147"/>
      <c r="OQX10" s="147"/>
      <c r="OQY10" s="147"/>
      <c r="OQZ10" s="147"/>
      <c r="ORA10" s="147"/>
      <c r="ORB10" s="147"/>
      <c r="ORC10" s="147"/>
      <c r="ORD10" s="147"/>
      <c r="ORE10" s="147"/>
      <c r="ORF10" s="147"/>
      <c r="ORG10" s="147"/>
      <c r="ORH10" s="147"/>
      <c r="ORI10" s="147"/>
      <c r="ORJ10" s="147"/>
      <c r="ORK10" s="147"/>
      <c r="ORL10" s="147"/>
      <c r="ORM10" s="147"/>
      <c r="ORN10" s="147"/>
      <c r="ORO10" s="147"/>
      <c r="ORP10" s="147"/>
      <c r="ORQ10" s="147"/>
      <c r="ORR10" s="147"/>
      <c r="ORS10" s="147"/>
      <c r="ORT10" s="147"/>
      <c r="ORU10" s="147"/>
      <c r="ORV10" s="147"/>
      <c r="ORW10" s="147"/>
      <c r="ORX10" s="147"/>
      <c r="ORY10" s="147"/>
      <c r="ORZ10" s="147"/>
      <c r="OSA10" s="147"/>
      <c r="OSB10" s="147"/>
      <c r="OSC10" s="147"/>
      <c r="OSD10" s="147"/>
      <c r="OSE10" s="147"/>
      <c r="OSF10" s="147"/>
      <c r="OSG10" s="147"/>
      <c r="OSH10" s="147"/>
      <c r="OSI10" s="147"/>
      <c r="OSJ10" s="147"/>
      <c r="OSK10" s="147"/>
      <c r="OSL10" s="147"/>
      <c r="OSM10" s="147"/>
      <c r="OSN10" s="147"/>
      <c r="OSO10" s="147"/>
      <c r="OSP10" s="147"/>
      <c r="OSQ10" s="147"/>
      <c r="OSR10" s="147"/>
      <c r="OSS10" s="147"/>
      <c r="OST10" s="147"/>
      <c r="OSU10" s="147"/>
      <c r="OSV10" s="147"/>
      <c r="OSW10" s="147"/>
      <c r="OSX10" s="147"/>
      <c r="OSY10" s="147"/>
      <c r="OSZ10" s="147"/>
      <c r="OTA10" s="147"/>
      <c r="OTB10" s="147"/>
      <c r="OTC10" s="147"/>
      <c r="OTD10" s="147"/>
      <c r="OTE10" s="147"/>
      <c r="OTF10" s="147"/>
      <c r="OTG10" s="147"/>
      <c r="OTH10" s="147"/>
      <c r="OTI10" s="147"/>
      <c r="OTJ10" s="147"/>
      <c r="OTK10" s="147"/>
      <c r="OTL10" s="147"/>
      <c r="OTM10" s="147"/>
      <c r="OTN10" s="147"/>
      <c r="OTO10" s="147"/>
      <c r="OTP10" s="147"/>
      <c r="OTQ10" s="147"/>
      <c r="OTR10" s="147"/>
      <c r="OTS10" s="147"/>
      <c r="OTT10" s="147"/>
      <c r="OTU10" s="147"/>
      <c r="OTV10" s="147"/>
      <c r="OTW10" s="147"/>
      <c r="OTX10" s="147"/>
      <c r="OTY10" s="147"/>
      <c r="OTZ10" s="147"/>
      <c r="OUA10" s="147"/>
      <c r="OUB10" s="147"/>
      <c r="OUC10" s="147"/>
      <c r="OUD10" s="147"/>
      <c r="OUE10" s="147"/>
      <c r="OUF10" s="147"/>
      <c r="OUG10" s="147"/>
      <c r="OUH10" s="147"/>
      <c r="OUI10" s="147"/>
      <c r="OUJ10" s="147"/>
      <c r="OUK10" s="147"/>
      <c r="OUL10" s="147"/>
      <c r="OUM10" s="147"/>
      <c r="OUN10" s="147"/>
      <c r="OUO10" s="147"/>
      <c r="OUP10" s="147"/>
      <c r="OUQ10" s="147"/>
      <c r="OUR10" s="147"/>
      <c r="OUS10" s="147"/>
      <c r="OUT10" s="147"/>
      <c r="OUU10" s="147"/>
      <c r="OUV10" s="147"/>
      <c r="OUW10" s="147"/>
      <c r="OUX10" s="147"/>
      <c r="OUY10" s="147"/>
      <c r="OUZ10" s="147"/>
      <c r="OVA10" s="147"/>
      <c r="OVB10" s="147"/>
      <c r="OVC10" s="147"/>
      <c r="OVD10" s="147"/>
      <c r="OVE10" s="147"/>
      <c r="OVF10" s="147"/>
      <c r="OVG10" s="147"/>
      <c r="OVH10" s="147"/>
      <c r="OVI10" s="147"/>
      <c r="OVJ10" s="147"/>
      <c r="OVK10" s="147"/>
      <c r="OVL10" s="147"/>
      <c r="OVM10" s="147"/>
      <c r="OVN10" s="147"/>
      <c r="OVO10" s="147"/>
      <c r="OVP10" s="147"/>
      <c r="OVQ10" s="147"/>
      <c r="OVR10" s="147"/>
      <c r="OVS10" s="147"/>
      <c r="OVT10" s="147"/>
      <c r="OVU10" s="147"/>
      <c r="OVV10" s="147"/>
      <c r="OVW10" s="147"/>
      <c r="OVX10" s="147"/>
      <c r="OVY10" s="147"/>
      <c r="OVZ10" s="147"/>
      <c r="OWA10" s="147"/>
      <c r="OWB10" s="147"/>
      <c r="OWC10" s="147"/>
      <c r="OWD10" s="147"/>
      <c r="OWE10" s="147"/>
      <c r="OWF10" s="147"/>
      <c r="OWG10" s="147"/>
      <c r="OWH10" s="147"/>
      <c r="OWI10" s="147"/>
      <c r="OWJ10" s="147"/>
      <c r="OWK10" s="147"/>
      <c r="OWL10" s="147"/>
      <c r="OWM10" s="147"/>
      <c r="OWN10" s="147"/>
      <c r="OWO10" s="147"/>
      <c r="OWP10" s="147"/>
      <c r="OWQ10" s="147"/>
      <c r="OWR10" s="147"/>
      <c r="OWS10" s="147"/>
      <c r="OWT10" s="147"/>
      <c r="OWU10" s="147"/>
      <c r="OWV10" s="147"/>
      <c r="OWW10" s="147"/>
      <c r="OWX10" s="147"/>
      <c r="OWY10" s="147"/>
      <c r="OWZ10" s="147"/>
      <c r="OXA10" s="147"/>
      <c r="OXB10" s="147"/>
      <c r="OXC10" s="147"/>
      <c r="OXD10" s="147"/>
      <c r="OXE10" s="147"/>
      <c r="OXF10" s="147"/>
      <c r="OXG10" s="147"/>
      <c r="OXH10" s="147"/>
      <c r="OXI10" s="147"/>
      <c r="OXJ10" s="147"/>
      <c r="OXK10" s="147"/>
      <c r="OXL10" s="147"/>
      <c r="OXM10" s="147"/>
      <c r="OXN10" s="147"/>
      <c r="OXO10" s="147"/>
      <c r="OXP10" s="147"/>
      <c r="OXQ10" s="147"/>
      <c r="OXR10" s="147"/>
      <c r="OXS10" s="147"/>
      <c r="OXT10" s="147"/>
      <c r="OXU10" s="147"/>
      <c r="OXV10" s="147"/>
      <c r="OXW10" s="147"/>
      <c r="OXX10" s="147"/>
      <c r="OXY10" s="147"/>
      <c r="OXZ10" s="147"/>
      <c r="OYA10" s="147"/>
      <c r="OYB10" s="147"/>
      <c r="OYC10" s="147"/>
      <c r="OYD10" s="147"/>
      <c r="OYE10" s="147"/>
      <c r="OYF10" s="147"/>
      <c r="OYG10" s="147"/>
      <c r="OYH10" s="147"/>
      <c r="OYI10" s="147"/>
      <c r="OYJ10" s="147"/>
      <c r="OYK10" s="147"/>
      <c r="OYL10" s="147"/>
      <c r="OYM10" s="147"/>
      <c r="OYN10" s="147"/>
      <c r="OYO10" s="147"/>
      <c r="OYP10" s="147"/>
      <c r="OYQ10" s="147"/>
      <c r="OYR10" s="147"/>
      <c r="OYS10" s="147"/>
      <c r="OYT10" s="147"/>
      <c r="OYU10" s="147"/>
      <c r="OYV10" s="147"/>
      <c r="OYW10" s="147"/>
      <c r="OYX10" s="147"/>
      <c r="OYY10" s="147"/>
      <c r="OYZ10" s="147"/>
      <c r="OZA10" s="147"/>
      <c r="OZB10" s="147"/>
      <c r="OZC10" s="147"/>
      <c r="OZD10" s="147"/>
      <c r="OZE10" s="147"/>
      <c r="OZF10" s="147"/>
      <c r="OZG10" s="147"/>
      <c r="OZH10" s="147"/>
      <c r="OZI10" s="147"/>
      <c r="OZJ10" s="147"/>
      <c r="OZK10" s="147"/>
      <c r="OZL10" s="147"/>
      <c r="OZM10" s="147"/>
      <c r="OZN10" s="147"/>
      <c r="OZO10" s="147"/>
      <c r="OZP10" s="147"/>
      <c r="OZQ10" s="147"/>
      <c r="OZR10" s="147"/>
      <c r="OZS10" s="147"/>
      <c r="OZT10" s="147"/>
      <c r="OZU10" s="147"/>
      <c r="OZV10" s="147"/>
      <c r="OZW10" s="147"/>
      <c r="OZX10" s="147"/>
      <c r="OZY10" s="147"/>
      <c r="OZZ10" s="147"/>
      <c r="PAA10" s="147"/>
      <c r="PAB10" s="147"/>
      <c r="PAC10" s="147"/>
      <c r="PAD10" s="147"/>
      <c r="PAE10" s="147"/>
      <c r="PAF10" s="147"/>
      <c r="PAG10" s="147"/>
      <c r="PAH10" s="147"/>
      <c r="PAI10" s="147"/>
      <c r="PAJ10" s="147"/>
      <c r="PAK10" s="147"/>
      <c r="PAL10" s="147"/>
      <c r="PAM10" s="147"/>
      <c r="PAN10" s="147"/>
      <c r="PAO10" s="147"/>
      <c r="PAP10" s="147"/>
      <c r="PAQ10" s="147"/>
      <c r="PAR10" s="147"/>
      <c r="PAS10" s="147"/>
      <c r="PAT10" s="147"/>
      <c r="PAU10" s="147"/>
      <c r="PAV10" s="147"/>
      <c r="PAW10" s="147"/>
      <c r="PAX10" s="147"/>
      <c r="PAY10" s="147"/>
      <c r="PAZ10" s="147"/>
      <c r="PBA10" s="147"/>
      <c r="PBB10" s="147"/>
      <c r="PBC10" s="147"/>
      <c r="PBD10" s="147"/>
      <c r="PBE10" s="147"/>
      <c r="PBF10" s="147"/>
      <c r="PBG10" s="147"/>
      <c r="PBH10" s="147"/>
      <c r="PBI10" s="147"/>
      <c r="PBJ10" s="147"/>
      <c r="PBK10" s="147"/>
      <c r="PBL10" s="147"/>
      <c r="PBM10" s="147"/>
      <c r="PBN10" s="147"/>
      <c r="PBO10" s="147"/>
      <c r="PBP10" s="147"/>
      <c r="PBQ10" s="147"/>
      <c r="PBR10" s="147"/>
      <c r="PBS10" s="147"/>
      <c r="PBT10" s="147"/>
      <c r="PBU10" s="147"/>
      <c r="PBV10" s="147"/>
      <c r="PBW10" s="147"/>
      <c r="PBX10" s="147"/>
      <c r="PBY10" s="147"/>
      <c r="PBZ10" s="147"/>
      <c r="PCA10" s="147"/>
      <c r="PCB10" s="147"/>
      <c r="PCC10" s="147"/>
      <c r="PCD10" s="147"/>
      <c r="PCE10" s="147"/>
      <c r="PCF10" s="147"/>
      <c r="PCG10" s="147"/>
      <c r="PCH10" s="147"/>
      <c r="PCI10" s="147"/>
      <c r="PCJ10" s="147"/>
      <c r="PCK10" s="147"/>
      <c r="PCL10" s="147"/>
      <c r="PCM10" s="147"/>
      <c r="PCN10" s="147"/>
      <c r="PCO10" s="147"/>
      <c r="PCP10" s="147"/>
      <c r="PCQ10" s="147"/>
      <c r="PCR10" s="147"/>
      <c r="PCS10" s="147"/>
      <c r="PCT10" s="147"/>
      <c r="PCU10" s="147"/>
      <c r="PCV10" s="147"/>
      <c r="PCW10" s="147"/>
      <c r="PCX10" s="147"/>
      <c r="PCY10" s="147"/>
      <c r="PCZ10" s="147"/>
      <c r="PDA10" s="147"/>
      <c r="PDB10" s="147"/>
      <c r="PDC10" s="147"/>
      <c r="PDD10" s="147"/>
      <c r="PDE10" s="147"/>
      <c r="PDF10" s="147"/>
      <c r="PDG10" s="147"/>
      <c r="PDH10" s="147"/>
      <c r="PDI10" s="147"/>
      <c r="PDJ10" s="147"/>
      <c r="PDK10" s="147"/>
      <c r="PDL10" s="147"/>
      <c r="PDM10" s="147"/>
      <c r="PDN10" s="147"/>
      <c r="PDO10" s="147"/>
      <c r="PDP10" s="147"/>
      <c r="PDQ10" s="147"/>
      <c r="PDR10" s="147"/>
      <c r="PDS10" s="147"/>
      <c r="PDT10" s="147"/>
      <c r="PDU10" s="147"/>
      <c r="PDV10" s="147"/>
      <c r="PDW10" s="147"/>
      <c r="PDX10" s="147"/>
      <c r="PDY10" s="147"/>
      <c r="PDZ10" s="147"/>
      <c r="PEA10" s="147"/>
      <c r="PEB10" s="147"/>
      <c r="PEC10" s="147"/>
      <c r="PED10" s="147"/>
      <c r="PEE10" s="147"/>
      <c r="PEF10" s="147"/>
      <c r="PEG10" s="147"/>
      <c r="PEH10" s="147"/>
      <c r="PEI10" s="147"/>
      <c r="PEJ10" s="147"/>
      <c r="PEK10" s="147"/>
      <c r="PEL10" s="147"/>
      <c r="PEM10" s="147"/>
      <c r="PEN10" s="147"/>
      <c r="PEO10" s="147"/>
      <c r="PEP10" s="147"/>
      <c r="PEQ10" s="147"/>
      <c r="PER10" s="147"/>
      <c r="PES10" s="147"/>
      <c r="PET10" s="147"/>
      <c r="PEU10" s="147"/>
      <c r="PEV10" s="147"/>
      <c r="PEW10" s="147"/>
      <c r="PEX10" s="147"/>
      <c r="PEY10" s="147"/>
      <c r="PEZ10" s="147"/>
      <c r="PFA10" s="147"/>
      <c r="PFB10" s="147"/>
      <c r="PFC10" s="147"/>
      <c r="PFD10" s="147"/>
      <c r="PFE10" s="147"/>
      <c r="PFF10" s="147"/>
      <c r="PFG10" s="147"/>
      <c r="PFH10" s="147"/>
      <c r="PFI10" s="147"/>
      <c r="PFJ10" s="147"/>
      <c r="PFK10" s="147"/>
      <c r="PFL10" s="147"/>
      <c r="PFM10" s="147"/>
      <c r="PFN10" s="147"/>
      <c r="PFO10" s="147"/>
      <c r="PFP10" s="147"/>
      <c r="PFQ10" s="147"/>
      <c r="PFR10" s="147"/>
      <c r="PFS10" s="147"/>
      <c r="PFT10" s="147"/>
      <c r="PFU10" s="147"/>
      <c r="PFV10" s="147"/>
      <c r="PFW10" s="147"/>
      <c r="PFX10" s="147"/>
      <c r="PFY10" s="147"/>
      <c r="PFZ10" s="147"/>
      <c r="PGA10" s="147"/>
      <c r="PGB10" s="147"/>
      <c r="PGC10" s="147"/>
      <c r="PGD10" s="147"/>
      <c r="PGE10" s="147"/>
      <c r="PGF10" s="147"/>
      <c r="PGG10" s="147"/>
      <c r="PGH10" s="147"/>
      <c r="PGI10" s="147"/>
      <c r="PGJ10" s="147"/>
      <c r="PGK10" s="147"/>
      <c r="PGL10" s="147"/>
      <c r="PGM10" s="147"/>
      <c r="PGN10" s="147"/>
      <c r="PGO10" s="147"/>
      <c r="PGP10" s="147"/>
      <c r="PGQ10" s="147"/>
      <c r="PGR10" s="147"/>
      <c r="PGS10" s="147"/>
      <c r="PGT10" s="147"/>
      <c r="PGU10" s="147"/>
      <c r="PGV10" s="147"/>
      <c r="PGW10" s="147"/>
      <c r="PGX10" s="147"/>
      <c r="PGY10" s="147"/>
      <c r="PGZ10" s="147"/>
      <c r="PHA10" s="147"/>
      <c r="PHB10" s="147"/>
      <c r="PHC10" s="147"/>
      <c r="PHD10" s="147"/>
      <c r="PHE10" s="147"/>
      <c r="PHF10" s="147"/>
      <c r="PHG10" s="147"/>
      <c r="PHH10" s="147"/>
      <c r="PHI10" s="147"/>
      <c r="PHJ10" s="147"/>
      <c r="PHK10" s="147"/>
      <c r="PHL10" s="147"/>
      <c r="PHM10" s="147"/>
      <c r="PHN10" s="147"/>
      <c r="PHO10" s="147"/>
      <c r="PHP10" s="147"/>
      <c r="PHQ10" s="147"/>
      <c r="PHR10" s="147"/>
      <c r="PHS10" s="147"/>
      <c r="PHT10" s="147"/>
      <c r="PHU10" s="147"/>
      <c r="PHV10" s="147"/>
      <c r="PHW10" s="147"/>
      <c r="PHX10" s="147"/>
      <c r="PHY10" s="147"/>
      <c r="PHZ10" s="147"/>
      <c r="PIA10" s="147"/>
      <c r="PIB10" s="147"/>
      <c r="PIC10" s="147"/>
      <c r="PID10" s="147"/>
      <c r="PIE10" s="147"/>
      <c r="PIF10" s="147"/>
      <c r="PIG10" s="147"/>
      <c r="PIH10" s="147"/>
      <c r="PII10" s="147"/>
      <c r="PIJ10" s="147"/>
      <c r="PIK10" s="147"/>
      <c r="PIL10" s="147"/>
      <c r="PIM10" s="147"/>
      <c r="PIN10" s="147"/>
      <c r="PIO10" s="147"/>
      <c r="PIP10" s="147"/>
      <c r="PIQ10" s="147"/>
      <c r="PIR10" s="147"/>
      <c r="PIS10" s="147"/>
      <c r="PIT10" s="147"/>
      <c r="PIU10" s="147"/>
      <c r="PIV10" s="147"/>
      <c r="PIW10" s="147"/>
      <c r="PIX10" s="147"/>
      <c r="PIY10" s="147"/>
      <c r="PIZ10" s="147"/>
      <c r="PJA10" s="147"/>
      <c r="PJB10" s="147"/>
      <c r="PJC10" s="147"/>
      <c r="PJD10" s="147"/>
      <c r="PJE10" s="147"/>
      <c r="PJF10" s="147"/>
      <c r="PJG10" s="147"/>
      <c r="PJH10" s="147"/>
      <c r="PJI10" s="147"/>
      <c r="PJJ10" s="147"/>
      <c r="PJK10" s="147"/>
      <c r="PJL10" s="147"/>
      <c r="PJM10" s="147"/>
      <c r="PJN10" s="147"/>
      <c r="PJO10" s="147"/>
      <c r="PJP10" s="147"/>
      <c r="PJQ10" s="147"/>
      <c r="PJR10" s="147"/>
      <c r="PJS10" s="147"/>
      <c r="PJT10" s="147"/>
      <c r="PJU10" s="147"/>
      <c r="PJV10" s="147"/>
      <c r="PJW10" s="147"/>
      <c r="PJX10" s="147"/>
      <c r="PJY10" s="147"/>
      <c r="PJZ10" s="147"/>
      <c r="PKA10" s="147"/>
      <c r="PKB10" s="147"/>
      <c r="PKC10" s="147"/>
      <c r="PKD10" s="147"/>
      <c r="PKE10" s="147"/>
      <c r="PKF10" s="147"/>
      <c r="PKG10" s="147"/>
      <c r="PKH10" s="147"/>
      <c r="PKI10" s="147"/>
      <c r="PKJ10" s="147"/>
      <c r="PKK10" s="147"/>
      <c r="PKL10" s="147"/>
      <c r="PKM10" s="147"/>
      <c r="PKN10" s="147"/>
      <c r="PKO10" s="147"/>
      <c r="PKP10" s="147"/>
      <c r="PKQ10" s="147"/>
      <c r="PKR10" s="147"/>
      <c r="PKS10" s="147"/>
      <c r="PKT10" s="147"/>
      <c r="PKU10" s="147"/>
      <c r="PKV10" s="147"/>
      <c r="PKW10" s="147"/>
      <c r="PKX10" s="147"/>
      <c r="PKY10" s="147"/>
      <c r="PKZ10" s="147"/>
      <c r="PLA10" s="147"/>
      <c r="PLB10" s="147"/>
      <c r="PLC10" s="147"/>
      <c r="PLD10" s="147"/>
      <c r="PLE10" s="147"/>
      <c r="PLF10" s="147"/>
      <c r="PLG10" s="147"/>
      <c r="PLH10" s="147"/>
      <c r="PLI10" s="147"/>
      <c r="PLJ10" s="147"/>
      <c r="PLK10" s="147"/>
      <c r="PLL10" s="147"/>
      <c r="PLM10" s="147"/>
      <c r="PLN10" s="147"/>
      <c r="PLO10" s="147"/>
      <c r="PLP10" s="147"/>
      <c r="PLQ10" s="147"/>
      <c r="PLR10" s="147"/>
      <c r="PLS10" s="147"/>
      <c r="PLT10" s="147"/>
      <c r="PLU10" s="147"/>
      <c r="PLV10" s="147"/>
      <c r="PLW10" s="147"/>
      <c r="PLX10" s="147"/>
      <c r="PLY10" s="147"/>
      <c r="PLZ10" s="147"/>
      <c r="PMA10" s="147"/>
      <c r="PMB10" s="147"/>
      <c r="PMC10" s="147"/>
      <c r="PMD10" s="147"/>
      <c r="PME10" s="147"/>
      <c r="PMF10" s="147"/>
      <c r="PMG10" s="147"/>
      <c r="PMH10" s="147"/>
      <c r="PMI10" s="147"/>
      <c r="PMJ10" s="147"/>
      <c r="PMK10" s="147"/>
      <c r="PML10" s="147"/>
      <c r="PMM10" s="147"/>
      <c r="PMN10" s="147"/>
      <c r="PMO10" s="147"/>
      <c r="PMP10" s="147"/>
      <c r="PMQ10" s="147"/>
      <c r="PMR10" s="147"/>
      <c r="PMS10" s="147"/>
      <c r="PMT10" s="147"/>
      <c r="PMU10" s="147"/>
      <c r="PMV10" s="147"/>
      <c r="PMW10" s="147"/>
      <c r="PMX10" s="147"/>
      <c r="PMY10" s="147"/>
      <c r="PMZ10" s="147"/>
      <c r="PNA10" s="147"/>
      <c r="PNB10" s="147"/>
      <c r="PNC10" s="147"/>
      <c r="PND10" s="147"/>
      <c r="PNE10" s="147"/>
      <c r="PNF10" s="147"/>
      <c r="PNG10" s="147"/>
      <c r="PNH10" s="147"/>
      <c r="PNI10" s="147"/>
      <c r="PNJ10" s="147"/>
      <c r="PNK10" s="147"/>
      <c r="PNL10" s="147"/>
      <c r="PNM10" s="147"/>
      <c r="PNN10" s="147"/>
      <c r="PNO10" s="147"/>
      <c r="PNP10" s="147"/>
      <c r="PNQ10" s="147"/>
      <c r="PNR10" s="147"/>
      <c r="PNS10" s="147"/>
      <c r="PNT10" s="147"/>
      <c r="PNU10" s="147"/>
      <c r="PNV10" s="147"/>
      <c r="PNW10" s="147"/>
      <c r="PNX10" s="147"/>
      <c r="PNY10" s="147"/>
      <c r="PNZ10" s="147"/>
      <c r="POA10" s="147"/>
      <c r="POB10" s="147"/>
      <c r="POC10" s="147"/>
      <c r="POD10" s="147"/>
      <c r="POE10" s="147"/>
      <c r="POF10" s="147"/>
      <c r="POG10" s="147"/>
      <c r="POH10" s="147"/>
      <c r="POI10" s="147"/>
      <c r="POJ10" s="147"/>
      <c r="POK10" s="147"/>
      <c r="POL10" s="147"/>
      <c r="POM10" s="147"/>
      <c r="PON10" s="147"/>
      <c r="POO10" s="147"/>
      <c r="POP10" s="147"/>
      <c r="POQ10" s="147"/>
      <c r="POR10" s="147"/>
      <c r="POS10" s="147"/>
      <c r="POT10" s="147"/>
      <c r="POU10" s="147"/>
      <c r="POV10" s="147"/>
      <c r="POW10" s="147"/>
      <c r="POX10" s="147"/>
      <c r="POY10" s="147"/>
      <c r="POZ10" s="147"/>
      <c r="PPA10" s="147"/>
      <c r="PPB10" s="147"/>
      <c r="PPC10" s="147"/>
      <c r="PPD10" s="147"/>
      <c r="PPE10" s="147"/>
      <c r="PPF10" s="147"/>
      <c r="PPG10" s="147"/>
      <c r="PPH10" s="147"/>
      <c r="PPI10" s="147"/>
      <c r="PPJ10" s="147"/>
      <c r="PPK10" s="147"/>
      <c r="PPL10" s="147"/>
      <c r="PPM10" s="147"/>
      <c r="PPN10" s="147"/>
      <c r="PPO10" s="147"/>
      <c r="PPP10" s="147"/>
      <c r="PPQ10" s="147"/>
      <c r="PPR10" s="147"/>
      <c r="PPS10" s="147"/>
      <c r="PPT10" s="147"/>
      <c r="PPU10" s="147"/>
      <c r="PPV10" s="147"/>
      <c r="PPW10" s="147"/>
      <c r="PPX10" s="147"/>
      <c r="PPY10" s="147"/>
      <c r="PPZ10" s="147"/>
      <c r="PQA10" s="147"/>
      <c r="PQB10" s="147"/>
      <c r="PQC10" s="147"/>
      <c r="PQD10" s="147"/>
      <c r="PQE10" s="147"/>
      <c r="PQF10" s="147"/>
      <c r="PQG10" s="147"/>
      <c r="PQH10" s="147"/>
      <c r="PQI10" s="147"/>
      <c r="PQJ10" s="147"/>
      <c r="PQK10" s="147"/>
      <c r="PQL10" s="147"/>
      <c r="PQM10" s="147"/>
      <c r="PQN10" s="147"/>
      <c r="PQO10" s="147"/>
      <c r="PQP10" s="147"/>
      <c r="PQQ10" s="147"/>
      <c r="PQR10" s="147"/>
      <c r="PQS10" s="147"/>
      <c r="PQT10" s="147"/>
      <c r="PQU10" s="147"/>
      <c r="PQV10" s="147"/>
      <c r="PQW10" s="147"/>
      <c r="PQX10" s="147"/>
      <c r="PQY10" s="147"/>
      <c r="PQZ10" s="147"/>
      <c r="PRA10" s="147"/>
      <c r="PRB10" s="147"/>
      <c r="PRC10" s="147"/>
      <c r="PRD10" s="147"/>
      <c r="PRE10" s="147"/>
      <c r="PRF10" s="147"/>
      <c r="PRG10" s="147"/>
      <c r="PRH10" s="147"/>
      <c r="PRI10" s="147"/>
      <c r="PRJ10" s="147"/>
      <c r="PRK10" s="147"/>
      <c r="PRL10" s="147"/>
      <c r="PRM10" s="147"/>
      <c r="PRN10" s="147"/>
      <c r="PRO10" s="147"/>
      <c r="PRP10" s="147"/>
      <c r="PRQ10" s="147"/>
      <c r="PRR10" s="147"/>
      <c r="PRS10" s="147"/>
      <c r="PRT10" s="147"/>
      <c r="PRU10" s="147"/>
      <c r="PRV10" s="147"/>
      <c r="PRW10" s="147"/>
      <c r="PRX10" s="147"/>
      <c r="PRY10" s="147"/>
      <c r="PRZ10" s="147"/>
      <c r="PSA10" s="147"/>
      <c r="PSB10" s="147"/>
      <c r="PSC10" s="147"/>
      <c r="PSD10" s="147"/>
      <c r="PSE10" s="147"/>
      <c r="PSF10" s="147"/>
      <c r="PSG10" s="147"/>
      <c r="PSH10" s="147"/>
      <c r="PSI10" s="147"/>
      <c r="PSJ10" s="147"/>
      <c r="PSK10" s="147"/>
      <c r="PSL10" s="147"/>
      <c r="PSM10" s="147"/>
      <c r="PSN10" s="147"/>
      <c r="PSO10" s="147"/>
      <c r="PSP10" s="147"/>
      <c r="PSQ10" s="147"/>
      <c r="PSR10" s="147"/>
      <c r="PSS10" s="147"/>
      <c r="PST10" s="147"/>
      <c r="PSU10" s="147"/>
      <c r="PSV10" s="147"/>
      <c r="PSW10" s="147"/>
      <c r="PSX10" s="147"/>
      <c r="PSY10" s="147"/>
      <c r="PSZ10" s="147"/>
      <c r="PTA10" s="147"/>
      <c r="PTB10" s="147"/>
      <c r="PTC10" s="147"/>
      <c r="PTD10" s="147"/>
      <c r="PTE10" s="147"/>
      <c r="PTF10" s="147"/>
      <c r="PTG10" s="147"/>
      <c r="PTH10" s="147"/>
      <c r="PTI10" s="147"/>
      <c r="PTJ10" s="147"/>
      <c r="PTK10" s="147"/>
      <c r="PTL10" s="147"/>
      <c r="PTM10" s="147"/>
      <c r="PTN10" s="147"/>
      <c r="PTO10" s="147"/>
      <c r="PTP10" s="147"/>
      <c r="PTQ10" s="147"/>
      <c r="PTR10" s="147"/>
      <c r="PTS10" s="147"/>
      <c r="PTT10" s="147"/>
      <c r="PTU10" s="147"/>
      <c r="PTV10" s="147"/>
      <c r="PTW10" s="147"/>
      <c r="PTX10" s="147"/>
      <c r="PTY10" s="147"/>
      <c r="PTZ10" s="147"/>
      <c r="PUA10" s="147"/>
      <c r="PUB10" s="147"/>
      <c r="PUC10" s="147"/>
      <c r="PUD10" s="147"/>
      <c r="PUE10" s="147"/>
      <c r="PUF10" s="147"/>
      <c r="PUG10" s="147"/>
      <c r="PUH10" s="147"/>
      <c r="PUI10" s="147"/>
      <c r="PUJ10" s="147"/>
      <c r="PUK10" s="147"/>
      <c r="PUL10" s="147"/>
      <c r="PUM10" s="147"/>
      <c r="PUN10" s="147"/>
      <c r="PUO10" s="147"/>
      <c r="PUP10" s="147"/>
      <c r="PUQ10" s="147"/>
      <c r="PUR10" s="147"/>
      <c r="PUS10" s="147"/>
      <c r="PUT10" s="147"/>
      <c r="PUU10" s="147"/>
      <c r="PUV10" s="147"/>
      <c r="PUW10" s="147"/>
      <c r="PUX10" s="147"/>
      <c r="PUY10" s="147"/>
      <c r="PUZ10" s="147"/>
      <c r="PVA10" s="147"/>
      <c r="PVB10" s="147"/>
      <c r="PVC10" s="147"/>
      <c r="PVD10" s="147"/>
      <c r="PVE10" s="147"/>
      <c r="PVF10" s="147"/>
      <c r="PVG10" s="147"/>
      <c r="PVH10" s="147"/>
      <c r="PVI10" s="147"/>
      <c r="PVJ10" s="147"/>
      <c r="PVK10" s="147"/>
      <c r="PVL10" s="147"/>
      <c r="PVM10" s="147"/>
      <c r="PVN10" s="147"/>
      <c r="PVO10" s="147"/>
      <c r="PVP10" s="147"/>
      <c r="PVQ10" s="147"/>
      <c r="PVR10" s="147"/>
      <c r="PVS10" s="147"/>
      <c r="PVT10" s="147"/>
      <c r="PVU10" s="147"/>
      <c r="PVV10" s="147"/>
      <c r="PVW10" s="147"/>
      <c r="PVX10" s="147"/>
      <c r="PVY10" s="147"/>
      <c r="PVZ10" s="147"/>
      <c r="PWA10" s="147"/>
      <c r="PWB10" s="147"/>
      <c r="PWC10" s="147"/>
      <c r="PWD10" s="147"/>
      <c r="PWE10" s="147"/>
      <c r="PWF10" s="147"/>
      <c r="PWG10" s="147"/>
      <c r="PWH10" s="147"/>
      <c r="PWI10" s="147"/>
      <c r="PWJ10" s="147"/>
      <c r="PWK10" s="147"/>
      <c r="PWL10" s="147"/>
      <c r="PWM10" s="147"/>
      <c r="PWN10" s="147"/>
      <c r="PWO10" s="147"/>
      <c r="PWP10" s="147"/>
      <c r="PWQ10" s="147"/>
      <c r="PWR10" s="147"/>
      <c r="PWS10" s="147"/>
      <c r="PWT10" s="147"/>
      <c r="PWU10" s="147"/>
      <c r="PWV10" s="147"/>
      <c r="PWW10" s="147"/>
      <c r="PWX10" s="147"/>
      <c r="PWY10" s="147"/>
      <c r="PWZ10" s="147"/>
      <c r="PXA10" s="147"/>
      <c r="PXB10" s="147"/>
      <c r="PXC10" s="147"/>
      <c r="PXD10" s="147"/>
      <c r="PXE10" s="147"/>
      <c r="PXF10" s="147"/>
      <c r="PXG10" s="147"/>
      <c r="PXH10" s="147"/>
      <c r="PXI10" s="147"/>
      <c r="PXJ10" s="147"/>
      <c r="PXK10" s="147"/>
      <c r="PXL10" s="147"/>
      <c r="PXM10" s="147"/>
      <c r="PXN10" s="147"/>
      <c r="PXO10" s="147"/>
      <c r="PXP10" s="147"/>
      <c r="PXQ10" s="147"/>
      <c r="PXR10" s="147"/>
      <c r="PXS10" s="147"/>
      <c r="PXT10" s="147"/>
      <c r="PXU10" s="147"/>
      <c r="PXV10" s="147"/>
      <c r="PXW10" s="147"/>
      <c r="PXX10" s="147"/>
      <c r="PXY10" s="147"/>
      <c r="PXZ10" s="147"/>
      <c r="PYA10" s="147"/>
      <c r="PYB10" s="147"/>
      <c r="PYC10" s="147"/>
      <c r="PYD10" s="147"/>
      <c r="PYE10" s="147"/>
      <c r="PYF10" s="147"/>
      <c r="PYG10" s="147"/>
      <c r="PYH10" s="147"/>
      <c r="PYI10" s="147"/>
      <c r="PYJ10" s="147"/>
      <c r="PYK10" s="147"/>
      <c r="PYL10" s="147"/>
      <c r="PYM10" s="147"/>
      <c r="PYN10" s="147"/>
      <c r="PYO10" s="147"/>
      <c r="PYP10" s="147"/>
      <c r="PYQ10" s="147"/>
      <c r="PYR10" s="147"/>
      <c r="PYS10" s="147"/>
      <c r="PYT10" s="147"/>
      <c r="PYU10" s="147"/>
      <c r="PYV10" s="147"/>
      <c r="PYW10" s="147"/>
      <c r="PYX10" s="147"/>
      <c r="PYY10" s="147"/>
      <c r="PYZ10" s="147"/>
      <c r="PZA10" s="147"/>
      <c r="PZB10" s="147"/>
      <c r="PZC10" s="147"/>
      <c r="PZD10" s="147"/>
      <c r="PZE10" s="147"/>
      <c r="PZF10" s="147"/>
      <c r="PZG10" s="147"/>
      <c r="PZH10" s="147"/>
      <c r="PZI10" s="147"/>
      <c r="PZJ10" s="147"/>
      <c r="PZK10" s="147"/>
      <c r="PZL10" s="147"/>
      <c r="PZM10" s="147"/>
      <c r="PZN10" s="147"/>
      <c r="PZO10" s="147"/>
      <c r="PZP10" s="147"/>
      <c r="PZQ10" s="147"/>
      <c r="PZR10" s="147"/>
      <c r="PZS10" s="147"/>
      <c r="PZT10" s="147"/>
      <c r="PZU10" s="147"/>
      <c r="PZV10" s="147"/>
      <c r="PZW10" s="147"/>
      <c r="PZX10" s="147"/>
      <c r="PZY10" s="147"/>
      <c r="PZZ10" s="147"/>
      <c r="QAA10" s="147"/>
      <c r="QAB10" s="147"/>
      <c r="QAC10" s="147"/>
      <c r="QAD10" s="147"/>
      <c r="QAE10" s="147"/>
      <c r="QAF10" s="147"/>
      <c r="QAG10" s="147"/>
      <c r="QAH10" s="147"/>
      <c r="QAI10" s="147"/>
      <c r="QAJ10" s="147"/>
      <c r="QAK10" s="147"/>
      <c r="QAL10" s="147"/>
      <c r="QAM10" s="147"/>
      <c r="QAN10" s="147"/>
      <c r="QAO10" s="147"/>
      <c r="QAP10" s="147"/>
      <c r="QAQ10" s="147"/>
      <c r="QAR10" s="147"/>
      <c r="QAS10" s="147"/>
      <c r="QAT10" s="147"/>
      <c r="QAU10" s="147"/>
      <c r="QAV10" s="147"/>
      <c r="QAW10" s="147"/>
      <c r="QAX10" s="147"/>
      <c r="QAY10" s="147"/>
      <c r="QAZ10" s="147"/>
      <c r="QBA10" s="147"/>
      <c r="QBB10" s="147"/>
      <c r="QBC10" s="147"/>
      <c r="QBD10" s="147"/>
      <c r="QBE10" s="147"/>
      <c r="QBF10" s="147"/>
      <c r="QBG10" s="147"/>
      <c r="QBH10" s="147"/>
      <c r="QBI10" s="147"/>
      <c r="QBJ10" s="147"/>
      <c r="QBK10" s="147"/>
      <c r="QBL10" s="147"/>
      <c r="QBM10" s="147"/>
      <c r="QBN10" s="147"/>
      <c r="QBO10" s="147"/>
      <c r="QBP10" s="147"/>
      <c r="QBQ10" s="147"/>
      <c r="QBR10" s="147"/>
      <c r="QBS10" s="147"/>
      <c r="QBT10" s="147"/>
      <c r="QBU10" s="147"/>
      <c r="QBV10" s="147"/>
      <c r="QBW10" s="147"/>
      <c r="QBX10" s="147"/>
      <c r="QBY10" s="147"/>
      <c r="QBZ10" s="147"/>
      <c r="QCA10" s="147"/>
      <c r="QCB10" s="147"/>
      <c r="QCC10" s="147"/>
      <c r="QCD10" s="147"/>
      <c r="QCE10" s="147"/>
      <c r="QCF10" s="147"/>
      <c r="QCG10" s="147"/>
      <c r="QCH10" s="147"/>
      <c r="QCI10" s="147"/>
      <c r="QCJ10" s="147"/>
      <c r="QCK10" s="147"/>
      <c r="QCL10" s="147"/>
      <c r="QCM10" s="147"/>
      <c r="QCN10" s="147"/>
      <c r="QCO10" s="147"/>
      <c r="QCP10" s="147"/>
      <c r="QCQ10" s="147"/>
      <c r="QCR10" s="147"/>
      <c r="QCS10" s="147"/>
      <c r="QCT10" s="147"/>
      <c r="QCU10" s="147"/>
      <c r="QCV10" s="147"/>
      <c r="QCW10" s="147"/>
      <c r="QCX10" s="147"/>
      <c r="QCY10" s="147"/>
      <c r="QCZ10" s="147"/>
      <c r="QDA10" s="147"/>
      <c r="QDB10" s="147"/>
      <c r="QDC10" s="147"/>
      <c r="QDD10" s="147"/>
      <c r="QDE10" s="147"/>
      <c r="QDF10" s="147"/>
      <c r="QDG10" s="147"/>
      <c r="QDH10" s="147"/>
      <c r="QDI10" s="147"/>
      <c r="QDJ10" s="147"/>
      <c r="QDK10" s="147"/>
      <c r="QDL10" s="147"/>
      <c r="QDM10" s="147"/>
      <c r="QDN10" s="147"/>
      <c r="QDO10" s="147"/>
      <c r="QDP10" s="147"/>
      <c r="QDQ10" s="147"/>
      <c r="QDR10" s="147"/>
      <c r="QDS10" s="147"/>
      <c r="QDT10" s="147"/>
      <c r="QDU10" s="147"/>
      <c r="QDV10" s="147"/>
      <c r="QDW10" s="147"/>
      <c r="QDX10" s="147"/>
      <c r="QDY10" s="147"/>
      <c r="QDZ10" s="147"/>
      <c r="QEA10" s="147"/>
      <c r="QEB10" s="147"/>
      <c r="QEC10" s="147"/>
      <c r="QED10" s="147"/>
      <c r="QEE10" s="147"/>
      <c r="QEF10" s="147"/>
      <c r="QEG10" s="147"/>
      <c r="QEH10" s="147"/>
      <c r="QEI10" s="147"/>
      <c r="QEJ10" s="147"/>
      <c r="QEK10" s="147"/>
      <c r="QEL10" s="147"/>
      <c r="QEM10" s="147"/>
      <c r="QEN10" s="147"/>
      <c r="QEO10" s="147"/>
      <c r="QEP10" s="147"/>
      <c r="QEQ10" s="147"/>
      <c r="QER10" s="147"/>
      <c r="QES10" s="147"/>
      <c r="QET10" s="147"/>
      <c r="QEU10" s="147"/>
      <c r="QEV10" s="147"/>
      <c r="QEW10" s="147"/>
      <c r="QEX10" s="147"/>
      <c r="QEY10" s="147"/>
      <c r="QEZ10" s="147"/>
      <c r="QFA10" s="147"/>
      <c r="QFB10" s="147"/>
      <c r="QFC10" s="147"/>
      <c r="QFD10" s="147"/>
      <c r="QFE10" s="147"/>
      <c r="QFF10" s="147"/>
      <c r="QFG10" s="147"/>
      <c r="QFH10" s="147"/>
      <c r="QFI10" s="147"/>
      <c r="QFJ10" s="147"/>
      <c r="QFK10" s="147"/>
      <c r="QFL10" s="147"/>
      <c r="QFM10" s="147"/>
      <c r="QFN10" s="147"/>
      <c r="QFO10" s="147"/>
      <c r="QFP10" s="147"/>
      <c r="QFQ10" s="147"/>
      <c r="QFR10" s="147"/>
      <c r="QFS10" s="147"/>
      <c r="QFT10" s="147"/>
      <c r="QFU10" s="147"/>
      <c r="QFV10" s="147"/>
      <c r="QFW10" s="147"/>
      <c r="QFX10" s="147"/>
      <c r="QFY10" s="147"/>
      <c r="QFZ10" s="147"/>
      <c r="QGA10" s="147"/>
      <c r="QGB10" s="147"/>
      <c r="QGC10" s="147"/>
      <c r="QGD10" s="147"/>
      <c r="QGE10" s="147"/>
      <c r="QGF10" s="147"/>
      <c r="QGG10" s="147"/>
      <c r="QGH10" s="147"/>
      <c r="QGI10" s="147"/>
      <c r="QGJ10" s="147"/>
      <c r="QGK10" s="147"/>
      <c r="QGL10" s="147"/>
      <c r="QGM10" s="147"/>
      <c r="QGN10" s="147"/>
      <c r="QGO10" s="147"/>
      <c r="QGP10" s="147"/>
      <c r="QGQ10" s="147"/>
      <c r="QGR10" s="147"/>
      <c r="QGS10" s="147"/>
      <c r="QGT10" s="147"/>
      <c r="QGU10" s="147"/>
      <c r="QGV10" s="147"/>
      <c r="QGW10" s="147"/>
      <c r="QGX10" s="147"/>
      <c r="QGY10" s="147"/>
      <c r="QGZ10" s="147"/>
      <c r="QHA10" s="147"/>
      <c r="QHB10" s="147"/>
      <c r="QHC10" s="147"/>
      <c r="QHD10" s="147"/>
      <c r="QHE10" s="147"/>
      <c r="QHF10" s="147"/>
      <c r="QHG10" s="147"/>
      <c r="QHH10" s="147"/>
      <c r="QHI10" s="147"/>
      <c r="QHJ10" s="147"/>
      <c r="QHK10" s="147"/>
      <c r="QHL10" s="147"/>
      <c r="QHM10" s="147"/>
      <c r="QHN10" s="147"/>
      <c r="QHO10" s="147"/>
      <c r="QHP10" s="147"/>
      <c r="QHQ10" s="147"/>
      <c r="QHR10" s="147"/>
      <c r="QHS10" s="147"/>
      <c r="QHT10" s="147"/>
      <c r="QHU10" s="147"/>
      <c r="QHV10" s="147"/>
      <c r="QHW10" s="147"/>
      <c r="QHX10" s="147"/>
      <c r="QHY10" s="147"/>
      <c r="QHZ10" s="147"/>
      <c r="QIA10" s="147"/>
      <c r="QIB10" s="147"/>
      <c r="QIC10" s="147"/>
      <c r="QID10" s="147"/>
      <c r="QIE10" s="147"/>
      <c r="QIF10" s="147"/>
      <c r="QIG10" s="147"/>
      <c r="QIH10" s="147"/>
      <c r="QII10" s="147"/>
      <c r="QIJ10" s="147"/>
      <c r="QIK10" s="147"/>
      <c r="QIL10" s="147"/>
      <c r="QIM10" s="147"/>
      <c r="QIN10" s="147"/>
      <c r="QIO10" s="147"/>
      <c r="QIP10" s="147"/>
      <c r="QIQ10" s="147"/>
      <c r="QIR10" s="147"/>
      <c r="QIS10" s="147"/>
      <c r="QIT10" s="147"/>
      <c r="QIU10" s="147"/>
      <c r="QIV10" s="147"/>
      <c r="QIW10" s="147"/>
      <c r="QIX10" s="147"/>
      <c r="QIY10" s="147"/>
      <c r="QIZ10" s="147"/>
      <c r="QJA10" s="147"/>
      <c r="QJB10" s="147"/>
      <c r="QJC10" s="147"/>
      <c r="QJD10" s="147"/>
      <c r="QJE10" s="147"/>
      <c r="QJF10" s="147"/>
      <c r="QJG10" s="147"/>
      <c r="QJH10" s="147"/>
      <c r="QJI10" s="147"/>
      <c r="QJJ10" s="147"/>
      <c r="QJK10" s="147"/>
      <c r="QJL10" s="147"/>
      <c r="QJM10" s="147"/>
      <c r="QJN10" s="147"/>
      <c r="QJO10" s="147"/>
      <c r="QJP10" s="147"/>
      <c r="QJQ10" s="147"/>
      <c r="QJR10" s="147"/>
      <c r="QJS10" s="147"/>
      <c r="QJT10" s="147"/>
      <c r="QJU10" s="147"/>
      <c r="QJV10" s="147"/>
      <c r="QJW10" s="147"/>
      <c r="QJX10" s="147"/>
      <c r="QJY10" s="147"/>
      <c r="QJZ10" s="147"/>
      <c r="QKA10" s="147"/>
      <c r="QKB10" s="147"/>
      <c r="QKC10" s="147"/>
      <c r="QKD10" s="147"/>
      <c r="QKE10" s="147"/>
      <c r="QKF10" s="147"/>
      <c r="QKG10" s="147"/>
      <c r="QKH10" s="147"/>
      <c r="QKI10" s="147"/>
      <c r="QKJ10" s="147"/>
      <c r="QKK10" s="147"/>
      <c r="QKL10" s="147"/>
      <c r="QKM10" s="147"/>
      <c r="QKN10" s="147"/>
      <c r="QKO10" s="147"/>
      <c r="QKP10" s="147"/>
      <c r="QKQ10" s="147"/>
      <c r="QKR10" s="147"/>
      <c r="QKS10" s="147"/>
      <c r="QKT10" s="147"/>
      <c r="QKU10" s="147"/>
      <c r="QKV10" s="147"/>
      <c r="QKW10" s="147"/>
      <c r="QKX10" s="147"/>
      <c r="QKY10" s="147"/>
      <c r="QKZ10" s="147"/>
      <c r="QLA10" s="147"/>
      <c r="QLB10" s="147"/>
      <c r="QLC10" s="147"/>
      <c r="QLD10" s="147"/>
      <c r="QLE10" s="147"/>
      <c r="QLF10" s="147"/>
      <c r="QLG10" s="147"/>
      <c r="QLH10" s="147"/>
      <c r="QLI10" s="147"/>
      <c r="QLJ10" s="147"/>
      <c r="QLK10" s="147"/>
      <c r="QLL10" s="147"/>
      <c r="QLM10" s="147"/>
      <c r="QLN10" s="147"/>
      <c r="QLO10" s="147"/>
      <c r="QLP10" s="147"/>
      <c r="QLQ10" s="147"/>
      <c r="QLR10" s="147"/>
      <c r="QLS10" s="147"/>
      <c r="QLT10" s="147"/>
      <c r="QLU10" s="147"/>
      <c r="QLV10" s="147"/>
      <c r="QLW10" s="147"/>
      <c r="QLX10" s="147"/>
      <c r="QLY10" s="147"/>
      <c r="QLZ10" s="147"/>
      <c r="QMA10" s="147"/>
      <c r="QMB10" s="147"/>
      <c r="QMC10" s="147"/>
      <c r="QMD10" s="147"/>
      <c r="QME10" s="147"/>
      <c r="QMF10" s="147"/>
      <c r="QMG10" s="147"/>
      <c r="QMH10" s="147"/>
      <c r="QMI10" s="147"/>
      <c r="QMJ10" s="147"/>
      <c r="QMK10" s="147"/>
      <c r="QML10" s="147"/>
      <c r="QMM10" s="147"/>
      <c r="QMN10" s="147"/>
      <c r="QMO10" s="147"/>
      <c r="QMP10" s="147"/>
      <c r="QMQ10" s="147"/>
      <c r="QMR10" s="147"/>
      <c r="QMS10" s="147"/>
      <c r="QMT10" s="147"/>
      <c r="QMU10" s="147"/>
      <c r="QMV10" s="147"/>
      <c r="QMW10" s="147"/>
      <c r="QMX10" s="147"/>
      <c r="QMY10" s="147"/>
      <c r="QMZ10" s="147"/>
      <c r="QNA10" s="147"/>
      <c r="QNB10" s="147"/>
      <c r="QNC10" s="147"/>
      <c r="QND10" s="147"/>
      <c r="QNE10" s="147"/>
      <c r="QNF10" s="147"/>
      <c r="QNG10" s="147"/>
      <c r="QNH10" s="147"/>
      <c r="QNI10" s="147"/>
      <c r="QNJ10" s="147"/>
      <c r="QNK10" s="147"/>
      <c r="QNL10" s="147"/>
      <c r="QNM10" s="147"/>
      <c r="QNN10" s="147"/>
      <c r="QNO10" s="147"/>
      <c r="QNP10" s="147"/>
      <c r="QNQ10" s="147"/>
      <c r="QNR10" s="147"/>
      <c r="QNS10" s="147"/>
      <c r="QNT10" s="147"/>
      <c r="QNU10" s="147"/>
      <c r="QNV10" s="147"/>
      <c r="QNW10" s="147"/>
      <c r="QNX10" s="147"/>
      <c r="QNY10" s="147"/>
      <c r="QNZ10" s="147"/>
      <c r="QOA10" s="147"/>
      <c r="QOB10" s="147"/>
      <c r="QOC10" s="147"/>
      <c r="QOD10" s="147"/>
      <c r="QOE10" s="147"/>
      <c r="QOF10" s="147"/>
      <c r="QOG10" s="147"/>
      <c r="QOH10" s="147"/>
      <c r="QOI10" s="147"/>
      <c r="QOJ10" s="147"/>
      <c r="QOK10" s="147"/>
      <c r="QOL10" s="147"/>
      <c r="QOM10" s="147"/>
      <c r="QON10" s="147"/>
      <c r="QOO10" s="147"/>
      <c r="QOP10" s="147"/>
      <c r="QOQ10" s="147"/>
      <c r="QOR10" s="147"/>
      <c r="QOS10" s="147"/>
      <c r="QOT10" s="147"/>
      <c r="QOU10" s="147"/>
      <c r="QOV10" s="147"/>
      <c r="QOW10" s="147"/>
      <c r="QOX10" s="147"/>
      <c r="QOY10" s="147"/>
      <c r="QOZ10" s="147"/>
      <c r="QPA10" s="147"/>
      <c r="QPB10" s="147"/>
      <c r="QPC10" s="147"/>
      <c r="QPD10" s="147"/>
      <c r="QPE10" s="147"/>
      <c r="QPF10" s="147"/>
      <c r="QPG10" s="147"/>
      <c r="QPH10" s="147"/>
      <c r="QPI10" s="147"/>
      <c r="QPJ10" s="147"/>
      <c r="QPK10" s="147"/>
      <c r="QPL10" s="147"/>
      <c r="QPM10" s="147"/>
      <c r="QPN10" s="147"/>
      <c r="QPO10" s="147"/>
      <c r="QPP10" s="147"/>
      <c r="QPQ10" s="147"/>
      <c r="QPR10" s="147"/>
      <c r="QPS10" s="147"/>
      <c r="QPT10" s="147"/>
      <c r="QPU10" s="147"/>
      <c r="QPV10" s="147"/>
      <c r="QPW10" s="147"/>
      <c r="QPX10" s="147"/>
      <c r="QPY10" s="147"/>
      <c r="QPZ10" s="147"/>
      <c r="QQA10" s="147"/>
      <c r="QQB10" s="147"/>
      <c r="QQC10" s="147"/>
      <c r="QQD10" s="147"/>
      <c r="QQE10" s="147"/>
      <c r="QQF10" s="147"/>
      <c r="QQG10" s="147"/>
      <c r="QQH10" s="147"/>
      <c r="QQI10" s="147"/>
      <c r="QQJ10" s="147"/>
      <c r="QQK10" s="147"/>
      <c r="QQL10" s="147"/>
      <c r="QQM10" s="147"/>
      <c r="QQN10" s="147"/>
      <c r="QQO10" s="147"/>
      <c r="QQP10" s="147"/>
      <c r="QQQ10" s="147"/>
      <c r="QQR10" s="147"/>
      <c r="QQS10" s="147"/>
      <c r="QQT10" s="147"/>
      <c r="QQU10" s="147"/>
      <c r="QQV10" s="147"/>
      <c r="QQW10" s="147"/>
      <c r="QQX10" s="147"/>
      <c r="QQY10" s="147"/>
      <c r="QQZ10" s="147"/>
      <c r="QRA10" s="147"/>
      <c r="QRB10" s="147"/>
      <c r="QRC10" s="147"/>
      <c r="QRD10" s="147"/>
      <c r="QRE10" s="147"/>
      <c r="QRF10" s="147"/>
      <c r="QRG10" s="147"/>
      <c r="QRH10" s="147"/>
      <c r="QRI10" s="147"/>
      <c r="QRJ10" s="147"/>
      <c r="QRK10" s="147"/>
      <c r="QRL10" s="147"/>
      <c r="QRM10" s="147"/>
      <c r="QRN10" s="147"/>
      <c r="QRO10" s="147"/>
      <c r="QRP10" s="147"/>
      <c r="QRQ10" s="147"/>
      <c r="QRR10" s="147"/>
      <c r="QRS10" s="147"/>
      <c r="QRT10" s="147"/>
      <c r="QRU10" s="147"/>
      <c r="QRV10" s="147"/>
      <c r="QRW10" s="147"/>
      <c r="QRX10" s="147"/>
      <c r="QRY10" s="147"/>
      <c r="QRZ10" s="147"/>
      <c r="QSA10" s="147"/>
      <c r="QSB10" s="147"/>
      <c r="QSC10" s="147"/>
      <c r="QSD10" s="147"/>
      <c r="QSE10" s="147"/>
      <c r="QSF10" s="147"/>
      <c r="QSG10" s="147"/>
      <c r="QSH10" s="147"/>
      <c r="QSI10" s="147"/>
      <c r="QSJ10" s="147"/>
      <c r="QSK10" s="147"/>
      <c r="QSL10" s="147"/>
      <c r="QSM10" s="147"/>
      <c r="QSN10" s="147"/>
      <c r="QSO10" s="147"/>
      <c r="QSP10" s="147"/>
      <c r="QSQ10" s="147"/>
      <c r="QSR10" s="147"/>
      <c r="QSS10" s="147"/>
      <c r="QST10" s="147"/>
      <c r="QSU10" s="147"/>
      <c r="QSV10" s="147"/>
      <c r="QSW10" s="147"/>
      <c r="QSX10" s="147"/>
      <c r="QSY10" s="147"/>
      <c r="QSZ10" s="147"/>
      <c r="QTA10" s="147"/>
      <c r="QTB10" s="147"/>
      <c r="QTC10" s="147"/>
      <c r="QTD10" s="147"/>
      <c r="QTE10" s="147"/>
      <c r="QTF10" s="147"/>
      <c r="QTG10" s="147"/>
      <c r="QTH10" s="147"/>
      <c r="QTI10" s="147"/>
      <c r="QTJ10" s="147"/>
      <c r="QTK10" s="147"/>
      <c r="QTL10" s="147"/>
      <c r="QTM10" s="147"/>
      <c r="QTN10" s="147"/>
      <c r="QTO10" s="147"/>
      <c r="QTP10" s="147"/>
      <c r="QTQ10" s="147"/>
      <c r="QTR10" s="147"/>
      <c r="QTS10" s="147"/>
      <c r="QTT10" s="147"/>
      <c r="QTU10" s="147"/>
      <c r="QTV10" s="147"/>
      <c r="QTW10" s="147"/>
      <c r="QTX10" s="147"/>
      <c r="QTY10" s="147"/>
      <c r="QTZ10" s="147"/>
      <c r="QUA10" s="147"/>
      <c r="QUB10" s="147"/>
      <c r="QUC10" s="147"/>
      <c r="QUD10" s="147"/>
      <c r="QUE10" s="147"/>
      <c r="QUF10" s="147"/>
      <c r="QUG10" s="147"/>
      <c r="QUH10" s="147"/>
      <c r="QUI10" s="147"/>
      <c r="QUJ10" s="147"/>
      <c r="QUK10" s="147"/>
      <c r="QUL10" s="147"/>
      <c r="QUM10" s="147"/>
      <c r="QUN10" s="147"/>
      <c r="QUO10" s="147"/>
      <c r="QUP10" s="147"/>
      <c r="QUQ10" s="147"/>
      <c r="QUR10" s="147"/>
      <c r="QUS10" s="147"/>
      <c r="QUT10" s="147"/>
      <c r="QUU10" s="147"/>
      <c r="QUV10" s="147"/>
      <c r="QUW10" s="147"/>
      <c r="QUX10" s="147"/>
      <c r="QUY10" s="147"/>
      <c r="QUZ10" s="147"/>
      <c r="QVA10" s="147"/>
      <c r="QVB10" s="147"/>
      <c r="QVC10" s="147"/>
      <c r="QVD10" s="147"/>
      <c r="QVE10" s="147"/>
      <c r="QVF10" s="147"/>
      <c r="QVG10" s="147"/>
      <c r="QVH10" s="147"/>
      <c r="QVI10" s="147"/>
      <c r="QVJ10" s="147"/>
      <c r="QVK10" s="147"/>
      <c r="QVL10" s="147"/>
      <c r="QVM10" s="147"/>
      <c r="QVN10" s="147"/>
      <c r="QVO10" s="147"/>
      <c r="QVP10" s="147"/>
      <c r="QVQ10" s="147"/>
      <c r="QVR10" s="147"/>
      <c r="QVS10" s="147"/>
      <c r="QVT10" s="147"/>
      <c r="QVU10" s="147"/>
      <c r="QVV10" s="147"/>
      <c r="QVW10" s="147"/>
      <c r="QVX10" s="147"/>
      <c r="QVY10" s="147"/>
      <c r="QVZ10" s="147"/>
      <c r="QWA10" s="147"/>
      <c r="QWB10" s="147"/>
      <c r="QWC10" s="147"/>
      <c r="QWD10" s="147"/>
      <c r="QWE10" s="147"/>
      <c r="QWF10" s="147"/>
      <c r="QWG10" s="147"/>
      <c r="QWH10" s="147"/>
      <c r="QWI10" s="147"/>
      <c r="QWJ10" s="147"/>
      <c r="QWK10" s="147"/>
      <c r="QWL10" s="147"/>
      <c r="QWM10" s="147"/>
      <c r="QWN10" s="147"/>
      <c r="QWO10" s="147"/>
      <c r="QWP10" s="147"/>
      <c r="QWQ10" s="147"/>
      <c r="QWR10" s="147"/>
      <c r="QWS10" s="147"/>
      <c r="QWT10" s="147"/>
      <c r="QWU10" s="147"/>
      <c r="QWV10" s="147"/>
      <c r="QWW10" s="147"/>
      <c r="QWX10" s="147"/>
      <c r="QWY10" s="147"/>
      <c r="QWZ10" s="147"/>
      <c r="QXA10" s="147"/>
      <c r="QXB10" s="147"/>
      <c r="QXC10" s="147"/>
      <c r="QXD10" s="147"/>
      <c r="QXE10" s="147"/>
      <c r="QXF10" s="147"/>
      <c r="QXG10" s="147"/>
      <c r="QXH10" s="147"/>
      <c r="QXI10" s="147"/>
      <c r="QXJ10" s="147"/>
      <c r="QXK10" s="147"/>
      <c r="QXL10" s="147"/>
      <c r="QXM10" s="147"/>
      <c r="QXN10" s="147"/>
      <c r="QXO10" s="147"/>
      <c r="QXP10" s="147"/>
      <c r="QXQ10" s="147"/>
      <c r="QXR10" s="147"/>
      <c r="QXS10" s="147"/>
      <c r="QXT10" s="147"/>
      <c r="QXU10" s="147"/>
      <c r="QXV10" s="147"/>
      <c r="QXW10" s="147"/>
      <c r="QXX10" s="147"/>
      <c r="QXY10" s="147"/>
      <c r="QXZ10" s="147"/>
      <c r="QYA10" s="147"/>
      <c r="QYB10" s="147"/>
      <c r="QYC10" s="147"/>
      <c r="QYD10" s="147"/>
      <c r="QYE10" s="147"/>
      <c r="QYF10" s="147"/>
      <c r="QYG10" s="147"/>
      <c r="QYH10" s="147"/>
      <c r="QYI10" s="147"/>
      <c r="QYJ10" s="147"/>
      <c r="QYK10" s="147"/>
      <c r="QYL10" s="147"/>
      <c r="QYM10" s="147"/>
      <c r="QYN10" s="147"/>
      <c r="QYO10" s="147"/>
      <c r="QYP10" s="147"/>
      <c r="QYQ10" s="147"/>
      <c r="QYR10" s="147"/>
      <c r="QYS10" s="147"/>
      <c r="QYT10" s="147"/>
      <c r="QYU10" s="147"/>
      <c r="QYV10" s="147"/>
      <c r="QYW10" s="147"/>
      <c r="QYX10" s="147"/>
      <c r="QYY10" s="147"/>
      <c r="QYZ10" s="147"/>
      <c r="QZA10" s="147"/>
      <c r="QZB10" s="147"/>
      <c r="QZC10" s="147"/>
      <c r="QZD10" s="147"/>
      <c r="QZE10" s="147"/>
      <c r="QZF10" s="147"/>
      <c r="QZG10" s="147"/>
      <c r="QZH10" s="147"/>
      <c r="QZI10" s="147"/>
      <c r="QZJ10" s="147"/>
      <c r="QZK10" s="147"/>
      <c r="QZL10" s="147"/>
      <c r="QZM10" s="147"/>
      <c r="QZN10" s="147"/>
      <c r="QZO10" s="147"/>
      <c r="QZP10" s="147"/>
      <c r="QZQ10" s="147"/>
      <c r="QZR10" s="147"/>
      <c r="QZS10" s="147"/>
      <c r="QZT10" s="147"/>
      <c r="QZU10" s="147"/>
      <c r="QZV10" s="147"/>
      <c r="QZW10" s="147"/>
      <c r="QZX10" s="147"/>
      <c r="QZY10" s="147"/>
      <c r="QZZ10" s="147"/>
      <c r="RAA10" s="147"/>
      <c r="RAB10" s="147"/>
      <c r="RAC10" s="147"/>
      <c r="RAD10" s="147"/>
      <c r="RAE10" s="147"/>
      <c r="RAF10" s="147"/>
      <c r="RAG10" s="147"/>
      <c r="RAH10" s="147"/>
      <c r="RAI10" s="147"/>
      <c r="RAJ10" s="147"/>
      <c r="RAK10" s="147"/>
      <c r="RAL10" s="147"/>
      <c r="RAM10" s="147"/>
      <c r="RAN10" s="147"/>
      <c r="RAO10" s="147"/>
      <c r="RAP10" s="147"/>
      <c r="RAQ10" s="147"/>
      <c r="RAR10" s="147"/>
      <c r="RAS10" s="147"/>
      <c r="RAT10" s="147"/>
      <c r="RAU10" s="147"/>
      <c r="RAV10" s="147"/>
      <c r="RAW10" s="147"/>
      <c r="RAX10" s="147"/>
      <c r="RAY10" s="147"/>
      <c r="RAZ10" s="147"/>
      <c r="RBA10" s="147"/>
      <c r="RBB10" s="147"/>
      <c r="RBC10" s="147"/>
      <c r="RBD10" s="147"/>
      <c r="RBE10" s="147"/>
      <c r="RBF10" s="147"/>
      <c r="RBG10" s="147"/>
      <c r="RBH10" s="147"/>
      <c r="RBI10" s="147"/>
      <c r="RBJ10" s="147"/>
      <c r="RBK10" s="147"/>
      <c r="RBL10" s="147"/>
      <c r="RBM10" s="147"/>
      <c r="RBN10" s="147"/>
      <c r="RBO10" s="147"/>
      <c r="RBP10" s="147"/>
      <c r="RBQ10" s="147"/>
      <c r="RBR10" s="147"/>
      <c r="RBS10" s="147"/>
      <c r="RBT10" s="147"/>
      <c r="RBU10" s="147"/>
      <c r="RBV10" s="147"/>
      <c r="RBW10" s="147"/>
      <c r="RBX10" s="147"/>
      <c r="RBY10" s="147"/>
      <c r="RBZ10" s="147"/>
      <c r="RCA10" s="147"/>
      <c r="RCB10" s="147"/>
      <c r="RCC10" s="147"/>
      <c r="RCD10" s="147"/>
      <c r="RCE10" s="147"/>
      <c r="RCF10" s="147"/>
      <c r="RCG10" s="147"/>
      <c r="RCH10" s="147"/>
      <c r="RCI10" s="147"/>
      <c r="RCJ10" s="147"/>
      <c r="RCK10" s="147"/>
      <c r="RCL10" s="147"/>
      <c r="RCM10" s="147"/>
      <c r="RCN10" s="147"/>
      <c r="RCO10" s="147"/>
      <c r="RCP10" s="147"/>
      <c r="RCQ10" s="147"/>
      <c r="RCR10" s="147"/>
      <c r="RCS10" s="147"/>
      <c r="RCT10" s="147"/>
      <c r="RCU10" s="147"/>
      <c r="RCV10" s="147"/>
      <c r="RCW10" s="147"/>
      <c r="RCX10" s="147"/>
      <c r="RCY10" s="147"/>
      <c r="RCZ10" s="147"/>
      <c r="RDA10" s="147"/>
      <c r="RDB10" s="147"/>
      <c r="RDC10" s="147"/>
      <c r="RDD10" s="147"/>
      <c r="RDE10" s="147"/>
      <c r="RDF10" s="147"/>
      <c r="RDG10" s="147"/>
      <c r="RDH10" s="147"/>
      <c r="RDI10" s="147"/>
      <c r="RDJ10" s="147"/>
      <c r="RDK10" s="147"/>
      <c r="RDL10" s="147"/>
      <c r="RDM10" s="147"/>
      <c r="RDN10" s="147"/>
      <c r="RDO10" s="147"/>
      <c r="RDP10" s="147"/>
      <c r="RDQ10" s="147"/>
      <c r="RDR10" s="147"/>
      <c r="RDS10" s="147"/>
      <c r="RDT10" s="147"/>
      <c r="RDU10" s="147"/>
      <c r="RDV10" s="147"/>
      <c r="RDW10" s="147"/>
      <c r="RDX10" s="147"/>
      <c r="RDY10" s="147"/>
      <c r="RDZ10" s="147"/>
      <c r="REA10" s="147"/>
      <c r="REB10" s="147"/>
      <c r="REC10" s="147"/>
      <c r="RED10" s="147"/>
      <c r="REE10" s="147"/>
      <c r="REF10" s="147"/>
      <c r="REG10" s="147"/>
      <c r="REH10" s="147"/>
      <c r="REI10" s="147"/>
      <c r="REJ10" s="147"/>
      <c r="REK10" s="147"/>
      <c r="REL10" s="147"/>
      <c r="REM10" s="147"/>
      <c r="REN10" s="147"/>
      <c r="REO10" s="147"/>
      <c r="REP10" s="147"/>
      <c r="REQ10" s="147"/>
      <c r="RER10" s="147"/>
      <c r="RES10" s="147"/>
      <c r="RET10" s="147"/>
      <c r="REU10" s="147"/>
      <c r="REV10" s="147"/>
      <c r="REW10" s="147"/>
      <c r="REX10" s="147"/>
      <c r="REY10" s="147"/>
      <c r="REZ10" s="147"/>
      <c r="RFA10" s="147"/>
      <c r="RFB10" s="147"/>
      <c r="RFC10" s="147"/>
      <c r="RFD10" s="147"/>
      <c r="RFE10" s="147"/>
      <c r="RFF10" s="147"/>
      <c r="RFG10" s="147"/>
      <c r="RFH10" s="147"/>
      <c r="RFI10" s="147"/>
      <c r="RFJ10" s="147"/>
      <c r="RFK10" s="147"/>
      <c r="RFL10" s="147"/>
      <c r="RFM10" s="147"/>
      <c r="RFN10" s="147"/>
      <c r="RFO10" s="147"/>
      <c r="RFP10" s="147"/>
      <c r="RFQ10" s="147"/>
      <c r="RFR10" s="147"/>
      <c r="RFS10" s="147"/>
      <c r="RFT10" s="147"/>
      <c r="RFU10" s="147"/>
      <c r="RFV10" s="147"/>
      <c r="RFW10" s="147"/>
      <c r="RFX10" s="147"/>
      <c r="RFY10" s="147"/>
      <c r="RFZ10" s="147"/>
      <c r="RGA10" s="147"/>
      <c r="RGB10" s="147"/>
      <c r="RGC10" s="147"/>
      <c r="RGD10" s="147"/>
      <c r="RGE10" s="147"/>
      <c r="RGF10" s="147"/>
      <c r="RGG10" s="147"/>
      <c r="RGH10" s="147"/>
      <c r="RGI10" s="147"/>
      <c r="RGJ10" s="147"/>
      <c r="RGK10" s="147"/>
      <c r="RGL10" s="147"/>
      <c r="RGM10" s="147"/>
      <c r="RGN10" s="147"/>
      <c r="RGO10" s="147"/>
      <c r="RGP10" s="147"/>
      <c r="RGQ10" s="147"/>
      <c r="RGR10" s="147"/>
      <c r="RGS10" s="147"/>
      <c r="RGT10" s="147"/>
      <c r="RGU10" s="147"/>
      <c r="RGV10" s="147"/>
      <c r="RGW10" s="147"/>
      <c r="RGX10" s="147"/>
      <c r="RGY10" s="147"/>
      <c r="RGZ10" s="147"/>
      <c r="RHA10" s="147"/>
      <c r="RHB10" s="147"/>
      <c r="RHC10" s="147"/>
      <c r="RHD10" s="147"/>
      <c r="RHE10" s="147"/>
      <c r="RHF10" s="147"/>
      <c r="RHG10" s="147"/>
      <c r="RHH10" s="147"/>
      <c r="RHI10" s="147"/>
      <c r="RHJ10" s="147"/>
      <c r="RHK10" s="147"/>
      <c r="RHL10" s="147"/>
      <c r="RHM10" s="147"/>
      <c r="RHN10" s="147"/>
      <c r="RHO10" s="147"/>
      <c r="RHP10" s="147"/>
      <c r="RHQ10" s="147"/>
      <c r="RHR10" s="147"/>
      <c r="RHS10" s="147"/>
      <c r="RHT10" s="147"/>
      <c r="RHU10" s="147"/>
      <c r="RHV10" s="147"/>
      <c r="RHW10" s="147"/>
      <c r="RHX10" s="147"/>
      <c r="RHY10" s="147"/>
      <c r="RHZ10" s="147"/>
      <c r="RIA10" s="147"/>
      <c r="RIB10" s="147"/>
      <c r="RIC10" s="147"/>
      <c r="RID10" s="147"/>
      <c r="RIE10" s="147"/>
      <c r="RIF10" s="147"/>
      <c r="RIG10" s="147"/>
      <c r="RIH10" s="147"/>
      <c r="RII10" s="147"/>
      <c r="RIJ10" s="147"/>
      <c r="RIK10" s="147"/>
      <c r="RIL10" s="147"/>
      <c r="RIM10" s="147"/>
      <c r="RIN10" s="147"/>
      <c r="RIO10" s="147"/>
      <c r="RIP10" s="147"/>
      <c r="RIQ10" s="147"/>
      <c r="RIR10" s="147"/>
      <c r="RIS10" s="147"/>
      <c r="RIT10" s="147"/>
      <c r="RIU10" s="147"/>
      <c r="RIV10" s="147"/>
      <c r="RIW10" s="147"/>
      <c r="RIX10" s="147"/>
      <c r="RIY10" s="147"/>
      <c r="RIZ10" s="147"/>
      <c r="RJA10" s="147"/>
      <c r="RJB10" s="147"/>
      <c r="RJC10" s="147"/>
      <c r="RJD10" s="147"/>
      <c r="RJE10" s="147"/>
      <c r="RJF10" s="147"/>
      <c r="RJG10" s="147"/>
      <c r="RJH10" s="147"/>
      <c r="RJI10" s="147"/>
      <c r="RJJ10" s="147"/>
      <c r="RJK10" s="147"/>
      <c r="RJL10" s="147"/>
      <c r="RJM10" s="147"/>
      <c r="RJN10" s="147"/>
      <c r="RJO10" s="147"/>
      <c r="RJP10" s="147"/>
      <c r="RJQ10" s="147"/>
      <c r="RJR10" s="147"/>
      <c r="RJS10" s="147"/>
      <c r="RJT10" s="147"/>
      <c r="RJU10" s="147"/>
      <c r="RJV10" s="147"/>
      <c r="RJW10" s="147"/>
      <c r="RJX10" s="147"/>
      <c r="RJY10" s="147"/>
      <c r="RJZ10" s="147"/>
      <c r="RKA10" s="147"/>
      <c r="RKB10" s="147"/>
      <c r="RKC10" s="147"/>
      <c r="RKD10" s="147"/>
      <c r="RKE10" s="147"/>
      <c r="RKF10" s="147"/>
      <c r="RKG10" s="147"/>
      <c r="RKH10" s="147"/>
      <c r="RKI10" s="147"/>
      <c r="RKJ10" s="147"/>
      <c r="RKK10" s="147"/>
      <c r="RKL10" s="147"/>
      <c r="RKM10" s="147"/>
      <c r="RKN10" s="147"/>
      <c r="RKO10" s="147"/>
      <c r="RKP10" s="147"/>
      <c r="RKQ10" s="147"/>
      <c r="RKR10" s="147"/>
      <c r="RKS10" s="147"/>
      <c r="RKT10" s="147"/>
      <c r="RKU10" s="147"/>
      <c r="RKV10" s="147"/>
      <c r="RKW10" s="147"/>
      <c r="RKX10" s="147"/>
      <c r="RKY10" s="147"/>
      <c r="RKZ10" s="147"/>
      <c r="RLA10" s="147"/>
      <c r="RLB10" s="147"/>
      <c r="RLC10" s="147"/>
      <c r="RLD10" s="147"/>
      <c r="RLE10" s="147"/>
      <c r="RLF10" s="147"/>
      <c r="RLG10" s="147"/>
      <c r="RLH10" s="147"/>
      <c r="RLI10" s="147"/>
      <c r="RLJ10" s="147"/>
      <c r="RLK10" s="147"/>
      <c r="RLL10" s="147"/>
      <c r="RLM10" s="147"/>
      <c r="RLN10" s="147"/>
      <c r="RLO10" s="147"/>
      <c r="RLP10" s="147"/>
      <c r="RLQ10" s="147"/>
      <c r="RLR10" s="147"/>
      <c r="RLS10" s="147"/>
      <c r="RLT10" s="147"/>
      <c r="RLU10" s="147"/>
      <c r="RLV10" s="147"/>
      <c r="RLW10" s="147"/>
      <c r="RLX10" s="147"/>
      <c r="RLY10" s="147"/>
      <c r="RLZ10" s="147"/>
      <c r="RMA10" s="147"/>
      <c r="RMB10" s="147"/>
      <c r="RMC10" s="147"/>
      <c r="RMD10" s="147"/>
      <c r="RME10" s="147"/>
      <c r="RMF10" s="147"/>
      <c r="RMG10" s="147"/>
      <c r="RMH10" s="147"/>
      <c r="RMI10" s="147"/>
      <c r="RMJ10" s="147"/>
      <c r="RMK10" s="147"/>
      <c r="RML10" s="147"/>
      <c r="RMM10" s="147"/>
      <c r="RMN10" s="147"/>
      <c r="RMO10" s="147"/>
      <c r="RMP10" s="147"/>
      <c r="RMQ10" s="147"/>
      <c r="RMR10" s="147"/>
      <c r="RMS10" s="147"/>
      <c r="RMT10" s="147"/>
      <c r="RMU10" s="147"/>
      <c r="RMV10" s="147"/>
      <c r="RMW10" s="147"/>
      <c r="RMX10" s="147"/>
      <c r="RMY10" s="147"/>
      <c r="RMZ10" s="147"/>
      <c r="RNA10" s="147"/>
      <c r="RNB10" s="147"/>
      <c r="RNC10" s="147"/>
      <c r="RND10" s="147"/>
      <c r="RNE10" s="147"/>
      <c r="RNF10" s="147"/>
      <c r="RNG10" s="147"/>
      <c r="RNH10" s="147"/>
      <c r="RNI10" s="147"/>
      <c r="RNJ10" s="147"/>
      <c r="RNK10" s="147"/>
      <c r="RNL10" s="147"/>
      <c r="RNM10" s="147"/>
      <c r="RNN10" s="147"/>
      <c r="RNO10" s="147"/>
      <c r="RNP10" s="147"/>
      <c r="RNQ10" s="147"/>
      <c r="RNR10" s="147"/>
      <c r="RNS10" s="147"/>
      <c r="RNT10" s="147"/>
      <c r="RNU10" s="147"/>
      <c r="RNV10" s="147"/>
      <c r="RNW10" s="147"/>
      <c r="RNX10" s="147"/>
      <c r="RNY10" s="147"/>
      <c r="RNZ10" s="147"/>
      <c r="ROA10" s="147"/>
      <c r="ROB10" s="147"/>
      <c r="ROC10" s="147"/>
      <c r="ROD10" s="147"/>
      <c r="ROE10" s="147"/>
      <c r="ROF10" s="147"/>
      <c r="ROG10" s="147"/>
      <c r="ROH10" s="147"/>
      <c r="ROI10" s="147"/>
      <c r="ROJ10" s="147"/>
      <c r="ROK10" s="147"/>
      <c r="ROL10" s="147"/>
      <c r="ROM10" s="147"/>
      <c r="RON10" s="147"/>
      <c r="ROO10" s="147"/>
      <c r="ROP10" s="147"/>
      <c r="ROQ10" s="147"/>
      <c r="ROR10" s="147"/>
      <c r="ROS10" s="147"/>
      <c r="ROT10" s="147"/>
      <c r="ROU10" s="147"/>
      <c r="ROV10" s="147"/>
      <c r="ROW10" s="147"/>
      <c r="ROX10" s="147"/>
      <c r="ROY10" s="147"/>
      <c r="ROZ10" s="147"/>
      <c r="RPA10" s="147"/>
      <c r="RPB10" s="147"/>
      <c r="RPC10" s="147"/>
      <c r="RPD10" s="147"/>
      <c r="RPE10" s="147"/>
      <c r="RPF10" s="147"/>
      <c r="RPG10" s="147"/>
      <c r="RPH10" s="147"/>
      <c r="RPI10" s="147"/>
      <c r="RPJ10" s="147"/>
      <c r="RPK10" s="147"/>
      <c r="RPL10" s="147"/>
      <c r="RPM10" s="147"/>
      <c r="RPN10" s="147"/>
      <c r="RPO10" s="147"/>
      <c r="RPP10" s="147"/>
      <c r="RPQ10" s="147"/>
      <c r="RPR10" s="147"/>
      <c r="RPS10" s="147"/>
      <c r="RPT10" s="147"/>
      <c r="RPU10" s="147"/>
      <c r="RPV10" s="147"/>
      <c r="RPW10" s="147"/>
      <c r="RPX10" s="147"/>
      <c r="RPY10" s="147"/>
      <c r="RPZ10" s="147"/>
      <c r="RQA10" s="147"/>
      <c r="RQB10" s="147"/>
      <c r="RQC10" s="147"/>
      <c r="RQD10" s="147"/>
      <c r="RQE10" s="147"/>
      <c r="RQF10" s="147"/>
      <c r="RQG10" s="147"/>
      <c r="RQH10" s="147"/>
      <c r="RQI10" s="147"/>
      <c r="RQJ10" s="147"/>
      <c r="RQK10" s="147"/>
      <c r="RQL10" s="147"/>
      <c r="RQM10" s="147"/>
      <c r="RQN10" s="147"/>
      <c r="RQO10" s="147"/>
      <c r="RQP10" s="147"/>
      <c r="RQQ10" s="147"/>
      <c r="RQR10" s="147"/>
      <c r="RQS10" s="147"/>
      <c r="RQT10" s="147"/>
      <c r="RQU10" s="147"/>
      <c r="RQV10" s="147"/>
      <c r="RQW10" s="147"/>
      <c r="RQX10" s="147"/>
      <c r="RQY10" s="147"/>
      <c r="RQZ10" s="147"/>
      <c r="RRA10" s="147"/>
      <c r="RRB10" s="147"/>
      <c r="RRC10" s="147"/>
      <c r="RRD10" s="147"/>
      <c r="RRE10" s="147"/>
      <c r="RRF10" s="147"/>
      <c r="RRG10" s="147"/>
      <c r="RRH10" s="147"/>
      <c r="RRI10" s="147"/>
      <c r="RRJ10" s="147"/>
      <c r="RRK10" s="147"/>
      <c r="RRL10" s="147"/>
      <c r="RRM10" s="147"/>
      <c r="RRN10" s="147"/>
      <c r="RRO10" s="147"/>
      <c r="RRP10" s="147"/>
      <c r="RRQ10" s="147"/>
      <c r="RRR10" s="147"/>
      <c r="RRS10" s="147"/>
      <c r="RRT10" s="147"/>
      <c r="RRU10" s="147"/>
      <c r="RRV10" s="147"/>
      <c r="RRW10" s="147"/>
      <c r="RRX10" s="147"/>
      <c r="RRY10" s="147"/>
      <c r="RRZ10" s="147"/>
      <c r="RSA10" s="147"/>
      <c r="RSB10" s="147"/>
      <c r="RSC10" s="147"/>
      <c r="RSD10" s="147"/>
      <c r="RSE10" s="147"/>
      <c r="RSF10" s="147"/>
      <c r="RSG10" s="147"/>
      <c r="RSH10" s="147"/>
      <c r="RSI10" s="147"/>
      <c r="RSJ10" s="147"/>
      <c r="RSK10" s="147"/>
      <c r="RSL10" s="147"/>
      <c r="RSM10" s="147"/>
      <c r="RSN10" s="147"/>
      <c r="RSO10" s="147"/>
      <c r="RSP10" s="147"/>
      <c r="RSQ10" s="147"/>
      <c r="RSR10" s="147"/>
      <c r="RSS10" s="147"/>
      <c r="RST10" s="147"/>
      <c r="RSU10" s="147"/>
      <c r="RSV10" s="147"/>
      <c r="RSW10" s="147"/>
      <c r="RSX10" s="147"/>
      <c r="RSY10" s="147"/>
      <c r="RSZ10" s="147"/>
      <c r="RTA10" s="147"/>
      <c r="RTB10" s="147"/>
      <c r="RTC10" s="147"/>
      <c r="RTD10" s="147"/>
      <c r="RTE10" s="147"/>
      <c r="RTF10" s="147"/>
      <c r="RTG10" s="147"/>
      <c r="RTH10" s="147"/>
      <c r="RTI10" s="147"/>
      <c r="RTJ10" s="147"/>
      <c r="RTK10" s="147"/>
      <c r="RTL10" s="147"/>
      <c r="RTM10" s="147"/>
      <c r="RTN10" s="147"/>
      <c r="RTO10" s="147"/>
      <c r="RTP10" s="147"/>
      <c r="RTQ10" s="147"/>
      <c r="RTR10" s="147"/>
      <c r="RTS10" s="147"/>
      <c r="RTT10" s="147"/>
      <c r="RTU10" s="147"/>
      <c r="RTV10" s="147"/>
      <c r="RTW10" s="147"/>
      <c r="RTX10" s="147"/>
      <c r="RTY10" s="147"/>
      <c r="RTZ10" s="147"/>
      <c r="RUA10" s="147"/>
      <c r="RUB10" s="147"/>
      <c r="RUC10" s="147"/>
      <c r="RUD10" s="147"/>
      <c r="RUE10" s="147"/>
      <c r="RUF10" s="147"/>
      <c r="RUG10" s="147"/>
      <c r="RUH10" s="147"/>
      <c r="RUI10" s="147"/>
      <c r="RUJ10" s="147"/>
      <c r="RUK10" s="147"/>
      <c r="RUL10" s="147"/>
      <c r="RUM10" s="147"/>
      <c r="RUN10" s="147"/>
      <c r="RUO10" s="147"/>
      <c r="RUP10" s="147"/>
      <c r="RUQ10" s="147"/>
      <c r="RUR10" s="147"/>
      <c r="RUS10" s="147"/>
      <c r="RUT10" s="147"/>
      <c r="RUU10" s="147"/>
      <c r="RUV10" s="147"/>
      <c r="RUW10" s="147"/>
      <c r="RUX10" s="147"/>
      <c r="RUY10" s="147"/>
      <c r="RUZ10" s="147"/>
      <c r="RVA10" s="147"/>
      <c r="RVB10" s="147"/>
      <c r="RVC10" s="147"/>
      <c r="RVD10" s="147"/>
      <c r="RVE10" s="147"/>
      <c r="RVF10" s="147"/>
      <c r="RVG10" s="147"/>
      <c r="RVH10" s="147"/>
      <c r="RVI10" s="147"/>
      <c r="RVJ10" s="147"/>
      <c r="RVK10" s="147"/>
      <c r="RVL10" s="147"/>
      <c r="RVM10" s="147"/>
      <c r="RVN10" s="147"/>
      <c r="RVO10" s="147"/>
      <c r="RVP10" s="147"/>
      <c r="RVQ10" s="147"/>
      <c r="RVR10" s="147"/>
      <c r="RVS10" s="147"/>
      <c r="RVT10" s="147"/>
      <c r="RVU10" s="147"/>
      <c r="RVV10" s="147"/>
      <c r="RVW10" s="147"/>
      <c r="RVX10" s="147"/>
      <c r="RVY10" s="147"/>
      <c r="RVZ10" s="147"/>
      <c r="RWA10" s="147"/>
      <c r="RWB10" s="147"/>
      <c r="RWC10" s="147"/>
      <c r="RWD10" s="147"/>
      <c r="RWE10" s="147"/>
      <c r="RWF10" s="147"/>
      <c r="RWG10" s="147"/>
      <c r="RWH10" s="147"/>
      <c r="RWI10" s="147"/>
      <c r="RWJ10" s="147"/>
      <c r="RWK10" s="147"/>
      <c r="RWL10" s="147"/>
      <c r="RWM10" s="147"/>
      <c r="RWN10" s="147"/>
      <c r="RWO10" s="147"/>
      <c r="RWP10" s="147"/>
      <c r="RWQ10" s="147"/>
      <c r="RWR10" s="147"/>
      <c r="RWS10" s="147"/>
      <c r="RWT10" s="147"/>
      <c r="RWU10" s="147"/>
      <c r="RWV10" s="147"/>
      <c r="RWW10" s="147"/>
      <c r="RWX10" s="147"/>
      <c r="RWY10" s="147"/>
      <c r="RWZ10" s="147"/>
      <c r="RXA10" s="147"/>
      <c r="RXB10" s="147"/>
      <c r="RXC10" s="147"/>
      <c r="RXD10" s="147"/>
      <c r="RXE10" s="147"/>
      <c r="RXF10" s="147"/>
      <c r="RXG10" s="147"/>
      <c r="RXH10" s="147"/>
      <c r="RXI10" s="147"/>
      <c r="RXJ10" s="147"/>
      <c r="RXK10" s="147"/>
      <c r="RXL10" s="147"/>
      <c r="RXM10" s="147"/>
      <c r="RXN10" s="147"/>
      <c r="RXO10" s="147"/>
      <c r="RXP10" s="147"/>
      <c r="RXQ10" s="147"/>
      <c r="RXR10" s="147"/>
      <c r="RXS10" s="147"/>
      <c r="RXT10" s="147"/>
      <c r="RXU10" s="147"/>
      <c r="RXV10" s="147"/>
      <c r="RXW10" s="147"/>
      <c r="RXX10" s="147"/>
      <c r="RXY10" s="147"/>
      <c r="RXZ10" s="147"/>
      <c r="RYA10" s="147"/>
      <c r="RYB10" s="147"/>
      <c r="RYC10" s="147"/>
      <c r="RYD10" s="147"/>
      <c r="RYE10" s="147"/>
      <c r="RYF10" s="147"/>
      <c r="RYG10" s="147"/>
      <c r="RYH10" s="147"/>
      <c r="RYI10" s="147"/>
      <c r="RYJ10" s="147"/>
      <c r="RYK10" s="147"/>
      <c r="RYL10" s="147"/>
      <c r="RYM10" s="147"/>
      <c r="RYN10" s="147"/>
      <c r="RYO10" s="147"/>
      <c r="RYP10" s="147"/>
      <c r="RYQ10" s="147"/>
      <c r="RYR10" s="147"/>
      <c r="RYS10" s="147"/>
      <c r="RYT10" s="147"/>
      <c r="RYU10" s="147"/>
      <c r="RYV10" s="147"/>
      <c r="RYW10" s="147"/>
      <c r="RYX10" s="147"/>
      <c r="RYY10" s="147"/>
      <c r="RYZ10" s="147"/>
      <c r="RZA10" s="147"/>
      <c r="RZB10" s="147"/>
      <c r="RZC10" s="147"/>
      <c r="RZD10" s="147"/>
      <c r="RZE10" s="147"/>
      <c r="RZF10" s="147"/>
      <c r="RZG10" s="147"/>
      <c r="RZH10" s="147"/>
      <c r="RZI10" s="147"/>
      <c r="RZJ10" s="147"/>
      <c r="RZK10" s="147"/>
      <c r="RZL10" s="147"/>
      <c r="RZM10" s="147"/>
      <c r="RZN10" s="147"/>
      <c r="RZO10" s="147"/>
      <c r="RZP10" s="147"/>
      <c r="RZQ10" s="147"/>
      <c r="RZR10" s="147"/>
      <c r="RZS10" s="147"/>
      <c r="RZT10" s="147"/>
      <c r="RZU10" s="147"/>
      <c r="RZV10" s="147"/>
      <c r="RZW10" s="147"/>
      <c r="RZX10" s="147"/>
      <c r="RZY10" s="147"/>
      <c r="RZZ10" s="147"/>
      <c r="SAA10" s="147"/>
      <c r="SAB10" s="147"/>
      <c r="SAC10" s="147"/>
      <c r="SAD10" s="147"/>
      <c r="SAE10" s="147"/>
      <c r="SAF10" s="147"/>
      <c r="SAG10" s="147"/>
      <c r="SAH10" s="147"/>
      <c r="SAI10" s="147"/>
      <c r="SAJ10" s="147"/>
      <c r="SAK10" s="147"/>
      <c r="SAL10" s="147"/>
      <c r="SAM10" s="147"/>
      <c r="SAN10" s="147"/>
      <c r="SAO10" s="147"/>
      <c r="SAP10" s="147"/>
      <c r="SAQ10" s="147"/>
      <c r="SAR10" s="147"/>
      <c r="SAS10" s="147"/>
      <c r="SAT10" s="147"/>
      <c r="SAU10" s="147"/>
      <c r="SAV10" s="147"/>
      <c r="SAW10" s="147"/>
      <c r="SAX10" s="147"/>
      <c r="SAY10" s="147"/>
      <c r="SAZ10" s="147"/>
      <c r="SBA10" s="147"/>
      <c r="SBB10" s="147"/>
      <c r="SBC10" s="147"/>
      <c r="SBD10" s="147"/>
      <c r="SBE10" s="147"/>
      <c r="SBF10" s="147"/>
      <c r="SBG10" s="147"/>
      <c r="SBH10" s="147"/>
      <c r="SBI10" s="147"/>
      <c r="SBJ10" s="147"/>
      <c r="SBK10" s="147"/>
      <c r="SBL10" s="147"/>
      <c r="SBM10" s="147"/>
      <c r="SBN10" s="147"/>
      <c r="SBO10" s="147"/>
      <c r="SBP10" s="147"/>
      <c r="SBQ10" s="147"/>
      <c r="SBR10" s="147"/>
      <c r="SBS10" s="147"/>
      <c r="SBT10" s="147"/>
      <c r="SBU10" s="147"/>
      <c r="SBV10" s="147"/>
      <c r="SBW10" s="147"/>
      <c r="SBX10" s="147"/>
      <c r="SBY10" s="147"/>
      <c r="SBZ10" s="147"/>
      <c r="SCA10" s="147"/>
      <c r="SCB10" s="147"/>
      <c r="SCC10" s="147"/>
      <c r="SCD10" s="147"/>
      <c r="SCE10" s="147"/>
      <c r="SCF10" s="147"/>
      <c r="SCG10" s="147"/>
      <c r="SCH10" s="147"/>
      <c r="SCI10" s="147"/>
      <c r="SCJ10" s="147"/>
      <c r="SCK10" s="147"/>
      <c r="SCL10" s="147"/>
      <c r="SCM10" s="147"/>
      <c r="SCN10" s="147"/>
      <c r="SCO10" s="147"/>
      <c r="SCP10" s="147"/>
      <c r="SCQ10" s="147"/>
      <c r="SCR10" s="147"/>
      <c r="SCS10" s="147"/>
      <c r="SCT10" s="147"/>
      <c r="SCU10" s="147"/>
      <c r="SCV10" s="147"/>
      <c r="SCW10" s="147"/>
      <c r="SCX10" s="147"/>
      <c r="SCY10" s="147"/>
      <c r="SCZ10" s="147"/>
      <c r="SDA10" s="147"/>
      <c r="SDB10" s="147"/>
      <c r="SDC10" s="147"/>
      <c r="SDD10" s="147"/>
      <c r="SDE10" s="147"/>
      <c r="SDF10" s="147"/>
      <c r="SDG10" s="147"/>
      <c r="SDH10" s="147"/>
      <c r="SDI10" s="147"/>
      <c r="SDJ10" s="147"/>
      <c r="SDK10" s="147"/>
      <c r="SDL10" s="147"/>
      <c r="SDM10" s="147"/>
      <c r="SDN10" s="147"/>
      <c r="SDO10" s="147"/>
      <c r="SDP10" s="147"/>
      <c r="SDQ10" s="147"/>
      <c r="SDR10" s="147"/>
      <c r="SDS10" s="147"/>
      <c r="SDT10" s="147"/>
      <c r="SDU10" s="147"/>
      <c r="SDV10" s="147"/>
      <c r="SDW10" s="147"/>
      <c r="SDX10" s="147"/>
      <c r="SDY10" s="147"/>
      <c r="SDZ10" s="147"/>
      <c r="SEA10" s="147"/>
      <c r="SEB10" s="147"/>
      <c r="SEC10" s="147"/>
      <c r="SED10" s="147"/>
      <c r="SEE10" s="147"/>
      <c r="SEF10" s="147"/>
      <c r="SEG10" s="147"/>
      <c r="SEH10" s="147"/>
      <c r="SEI10" s="147"/>
      <c r="SEJ10" s="147"/>
      <c r="SEK10" s="147"/>
      <c r="SEL10" s="147"/>
      <c r="SEM10" s="147"/>
      <c r="SEN10" s="147"/>
      <c r="SEO10" s="147"/>
      <c r="SEP10" s="147"/>
      <c r="SEQ10" s="147"/>
      <c r="SER10" s="147"/>
      <c r="SES10" s="147"/>
      <c r="SET10" s="147"/>
      <c r="SEU10" s="147"/>
      <c r="SEV10" s="147"/>
      <c r="SEW10" s="147"/>
      <c r="SEX10" s="147"/>
      <c r="SEY10" s="147"/>
      <c r="SEZ10" s="147"/>
      <c r="SFA10" s="147"/>
      <c r="SFB10" s="147"/>
      <c r="SFC10" s="147"/>
      <c r="SFD10" s="147"/>
      <c r="SFE10" s="147"/>
      <c r="SFF10" s="147"/>
      <c r="SFG10" s="147"/>
      <c r="SFH10" s="147"/>
      <c r="SFI10" s="147"/>
      <c r="SFJ10" s="147"/>
      <c r="SFK10" s="147"/>
      <c r="SFL10" s="147"/>
      <c r="SFM10" s="147"/>
      <c r="SFN10" s="147"/>
      <c r="SFO10" s="147"/>
      <c r="SFP10" s="147"/>
      <c r="SFQ10" s="147"/>
      <c r="SFR10" s="147"/>
      <c r="SFS10" s="147"/>
      <c r="SFT10" s="147"/>
      <c r="SFU10" s="147"/>
      <c r="SFV10" s="147"/>
      <c r="SFW10" s="147"/>
      <c r="SFX10" s="147"/>
      <c r="SFY10" s="147"/>
      <c r="SFZ10" s="147"/>
      <c r="SGA10" s="147"/>
      <c r="SGB10" s="147"/>
      <c r="SGC10" s="147"/>
      <c r="SGD10" s="147"/>
      <c r="SGE10" s="147"/>
      <c r="SGF10" s="147"/>
      <c r="SGG10" s="147"/>
      <c r="SGH10" s="147"/>
      <c r="SGI10" s="147"/>
      <c r="SGJ10" s="147"/>
      <c r="SGK10" s="147"/>
      <c r="SGL10" s="147"/>
      <c r="SGM10" s="147"/>
      <c r="SGN10" s="147"/>
      <c r="SGO10" s="147"/>
      <c r="SGP10" s="147"/>
      <c r="SGQ10" s="147"/>
      <c r="SGR10" s="147"/>
      <c r="SGS10" s="147"/>
      <c r="SGT10" s="147"/>
      <c r="SGU10" s="147"/>
      <c r="SGV10" s="147"/>
      <c r="SGW10" s="147"/>
      <c r="SGX10" s="147"/>
      <c r="SGY10" s="147"/>
      <c r="SGZ10" s="147"/>
      <c r="SHA10" s="147"/>
      <c r="SHB10" s="147"/>
      <c r="SHC10" s="147"/>
      <c r="SHD10" s="147"/>
      <c r="SHE10" s="147"/>
      <c r="SHF10" s="147"/>
      <c r="SHG10" s="147"/>
      <c r="SHH10" s="147"/>
      <c r="SHI10" s="147"/>
      <c r="SHJ10" s="147"/>
      <c r="SHK10" s="147"/>
      <c r="SHL10" s="147"/>
      <c r="SHM10" s="147"/>
      <c r="SHN10" s="147"/>
      <c r="SHO10" s="147"/>
      <c r="SHP10" s="147"/>
      <c r="SHQ10" s="147"/>
      <c r="SHR10" s="147"/>
      <c r="SHS10" s="147"/>
      <c r="SHT10" s="147"/>
      <c r="SHU10" s="147"/>
      <c r="SHV10" s="147"/>
      <c r="SHW10" s="147"/>
      <c r="SHX10" s="147"/>
      <c r="SHY10" s="147"/>
      <c r="SHZ10" s="147"/>
      <c r="SIA10" s="147"/>
      <c r="SIB10" s="147"/>
      <c r="SIC10" s="147"/>
      <c r="SID10" s="147"/>
      <c r="SIE10" s="147"/>
      <c r="SIF10" s="147"/>
      <c r="SIG10" s="147"/>
      <c r="SIH10" s="147"/>
      <c r="SII10" s="147"/>
      <c r="SIJ10" s="147"/>
      <c r="SIK10" s="147"/>
      <c r="SIL10" s="147"/>
      <c r="SIM10" s="147"/>
      <c r="SIN10" s="147"/>
      <c r="SIO10" s="147"/>
      <c r="SIP10" s="147"/>
      <c r="SIQ10" s="147"/>
      <c r="SIR10" s="147"/>
      <c r="SIS10" s="147"/>
      <c r="SIT10" s="147"/>
      <c r="SIU10" s="147"/>
      <c r="SIV10" s="147"/>
      <c r="SIW10" s="147"/>
      <c r="SIX10" s="147"/>
      <c r="SIY10" s="147"/>
      <c r="SIZ10" s="147"/>
      <c r="SJA10" s="147"/>
      <c r="SJB10" s="147"/>
      <c r="SJC10" s="147"/>
      <c r="SJD10" s="147"/>
      <c r="SJE10" s="147"/>
      <c r="SJF10" s="147"/>
      <c r="SJG10" s="147"/>
      <c r="SJH10" s="147"/>
      <c r="SJI10" s="147"/>
      <c r="SJJ10" s="147"/>
      <c r="SJK10" s="147"/>
      <c r="SJL10" s="147"/>
      <c r="SJM10" s="147"/>
      <c r="SJN10" s="147"/>
      <c r="SJO10" s="147"/>
      <c r="SJP10" s="147"/>
      <c r="SJQ10" s="147"/>
      <c r="SJR10" s="147"/>
      <c r="SJS10" s="147"/>
      <c r="SJT10" s="147"/>
      <c r="SJU10" s="147"/>
      <c r="SJV10" s="147"/>
      <c r="SJW10" s="147"/>
      <c r="SJX10" s="147"/>
      <c r="SJY10" s="147"/>
      <c r="SJZ10" s="147"/>
      <c r="SKA10" s="147"/>
      <c r="SKB10" s="147"/>
      <c r="SKC10" s="147"/>
      <c r="SKD10" s="147"/>
      <c r="SKE10" s="147"/>
      <c r="SKF10" s="147"/>
      <c r="SKG10" s="147"/>
      <c r="SKH10" s="147"/>
      <c r="SKI10" s="147"/>
      <c r="SKJ10" s="147"/>
      <c r="SKK10" s="147"/>
      <c r="SKL10" s="147"/>
      <c r="SKM10" s="147"/>
      <c r="SKN10" s="147"/>
      <c r="SKO10" s="147"/>
      <c r="SKP10" s="147"/>
      <c r="SKQ10" s="147"/>
      <c r="SKR10" s="147"/>
      <c r="SKS10" s="147"/>
      <c r="SKT10" s="147"/>
      <c r="SKU10" s="147"/>
      <c r="SKV10" s="147"/>
      <c r="SKW10" s="147"/>
      <c r="SKX10" s="147"/>
      <c r="SKY10" s="147"/>
      <c r="SKZ10" s="147"/>
      <c r="SLA10" s="147"/>
      <c r="SLB10" s="147"/>
      <c r="SLC10" s="147"/>
      <c r="SLD10" s="147"/>
      <c r="SLE10" s="147"/>
      <c r="SLF10" s="147"/>
      <c r="SLG10" s="147"/>
      <c r="SLH10" s="147"/>
      <c r="SLI10" s="147"/>
      <c r="SLJ10" s="147"/>
      <c r="SLK10" s="147"/>
      <c r="SLL10" s="147"/>
      <c r="SLM10" s="147"/>
      <c r="SLN10" s="147"/>
      <c r="SLO10" s="147"/>
      <c r="SLP10" s="147"/>
      <c r="SLQ10" s="147"/>
      <c r="SLR10" s="147"/>
      <c r="SLS10" s="147"/>
      <c r="SLT10" s="147"/>
      <c r="SLU10" s="147"/>
      <c r="SLV10" s="147"/>
      <c r="SLW10" s="147"/>
      <c r="SLX10" s="147"/>
      <c r="SLY10" s="147"/>
      <c r="SLZ10" s="147"/>
      <c r="SMA10" s="147"/>
      <c r="SMB10" s="147"/>
      <c r="SMC10" s="147"/>
      <c r="SMD10" s="147"/>
      <c r="SME10" s="147"/>
      <c r="SMF10" s="147"/>
      <c r="SMG10" s="147"/>
      <c r="SMH10" s="147"/>
      <c r="SMI10" s="147"/>
      <c r="SMJ10" s="147"/>
      <c r="SMK10" s="147"/>
      <c r="SML10" s="147"/>
      <c r="SMM10" s="147"/>
      <c r="SMN10" s="147"/>
      <c r="SMO10" s="147"/>
      <c r="SMP10" s="147"/>
      <c r="SMQ10" s="147"/>
      <c r="SMR10" s="147"/>
      <c r="SMS10" s="147"/>
      <c r="SMT10" s="147"/>
      <c r="SMU10" s="147"/>
      <c r="SMV10" s="147"/>
      <c r="SMW10" s="147"/>
      <c r="SMX10" s="147"/>
      <c r="SMY10" s="147"/>
      <c r="SMZ10" s="147"/>
      <c r="SNA10" s="147"/>
      <c r="SNB10" s="147"/>
      <c r="SNC10" s="147"/>
      <c r="SND10" s="147"/>
      <c r="SNE10" s="147"/>
      <c r="SNF10" s="147"/>
      <c r="SNG10" s="147"/>
      <c r="SNH10" s="147"/>
      <c r="SNI10" s="147"/>
      <c r="SNJ10" s="147"/>
      <c r="SNK10" s="147"/>
      <c r="SNL10" s="147"/>
      <c r="SNM10" s="147"/>
      <c r="SNN10" s="147"/>
      <c r="SNO10" s="147"/>
      <c r="SNP10" s="147"/>
      <c r="SNQ10" s="147"/>
      <c r="SNR10" s="147"/>
      <c r="SNS10" s="147"/>
      <c r="SNT10" s="147"/>
      <c r="SNU10" s="147"/>
      <c r="SNV10" s="147"/>
      <c r="SNW10" s="147"/>
      <c r="SNX10" s="147"/>
      <c r="SNY10" s="147"/>
      <c r="SNZ10" s="147"/>
      <c r="SOA10" s="147"/>
      <c r="SOB10" s="147"/>
      <c r="SOC10" s="147"/>
      <c r="SOD10" s="147"/>
      <c r="SOE10" s="147"/>
      <c r="SOF10" s="147"/>
      <c r="SOG10" s="147"/>
      <c r="SOH10" s="147"/>
      <c r="SOI10" s="147"/>
      <c r="SOJ10" s="147"/>
      <c r="SOK10" s="147"/>
      <c r="SOL10" s="147"/>
      <c r="SOM10" s="147"/>
      <c r="SON10" s="147"/>
      <c r="SOO10" s="147"/>
      <c r="SOP10" s="147"/>
      <c r="SOQ10" s="147"/>
      <c r="SOR10" s="147"/>
      <c r="SOS10" s="147"/>
      <c r="SOT10" s="147"/>
      <c r="SOU10" s="147"/>
      <c r="SOV10" s="147"/>
      <c r="SOW10" s="147"/>
      <c r="SOX10" s="147"/>
      <c r="SOY10" s="147"/>
      <c r="SOZ10" s="147"/>
      <c r="SPA10" s="147"/>
      <c r="SPB10" s="147"/>
      <c r="SPC10" s="147"/>
      <c r="SPD10" s="147"/>
      <c r="SPE10" s="147"/>
      <c r="SPF10" s="147"/>
      <c r="SPG10" s="147"/>
      <c r="SPH10" s="147"/>
      <c r="SPI10" s="147"/>
      <c r="SPJ10" s="147"/>
      <c r="SPK10" s="147"/>
      <c r="SPL10" s="147"/>
      <c r="SPM10" s="147"/>
      <c r="SPN10" s="147"/>
      <c r="SPO10" s="147"/>
      <c r="SPP10" s="147"/>
      <c r="SPQ10" s="147"/>
      <c r="SPR10" s="147"/>
      <c r="SPS10" s="147"/>
      <c r="SPT10" s="147"/>
      <c r="SPU10" s="147"/>
      <c r="SPV10" s="147"/>
      <c r="SPW10" s="147"/>
      <c r="SPX10" s="147"/>
      <c r="SPY10" s="147"/>
      <c r="SPZ10" s="147"/>
      <c r="SQA10" s="147"/>
      <c r="SQB10" s="147"/>
      <c r="SQC10" s="147"/>
      <c r="SQD10" s="147"/>
      <c r="SQE10" s="147"/>
      <c r="SQF10" s="147"/>
      <c r="SQG10" s="147"/>
      <c r="SQH10" s="147"/>
      <c r="SQI10" s="147"/>
      <c r="SQJ10" s="147"/>
      <c r="SQK10" s="147"/>
      <c r="SQL10" s="147"/>
      <c r="SQM10" s="147"/>
      <c r="SQN10" s="147"/>
      <c r="SQO10" s="147"/>
      <c r="SQP10" s="147"/>
      <c r="SQQ10" s="147"/>
      <c r="SQR10" s="147"/>
      <c r="SQS10" s="147"/>
      <c r="SQT10" s="147"/>
      <c r="SQU10" s="147"/>
      <c r="SQV10" s="147"/>
      <c r="SQW10" s="147"/>
      <c r="SQX10" s="147"/>
      <c r="SQY10" s="147"/>
      <c r="SQZ10" s="147"/>
      <c r="SRA10" s="147"/>
      <c r="SRB10" s="147"/>
      <c r="SRC10" s="147"/>
      <c r="SRD10" s="147"/>
      <c r="SRE10" s="147"/>
      <c r="SRF10" s="147"/>
      <c r="SRG10" s="147"/>
      <c r="SRH10" s="147"/>
      <c r="SRI10" s="147"/>
      <c r="SRJ10" s="147"/>
      <c r="SRK10" s="147"/>
      <c r="SRL10" s="147"/>
      <c r="SRM10" s="147"/>
      <c r="SRN10" s="147"/>
      <c r="SRO10" s="147"/>
      <c r="SRP10" s="147"/>
      <c r="SRQ10" s="147"/>
      <c r="SRR10" s="147"/>
      <c r="SRS10" s="147"/>
      <c r="SRT10" s="147"/>
      <c r="SRU10" s="147"/>
      <c r="SRV10" s="147"/>
      <c r="SRW10" s="147"/>
      <c r="SRX10" s="147"/>
      <c r="SRY10" s="147"/>
      <c r="SRZ10" s="147"/>
      <c r="SSA10" s="147"/>
      <c r="SSB10" s="147"/>
      <c r="SSC10" s="147"/>
      <c r="SSD10" s="147"/>
      <c r="SSE10" s="147"/>
      <c r="SSF10" s="147"/>
      <c r="SSG10" s="147"/>
      <c r="SSH10" s="147"/>
      <c r="SSI10" s="147"/>
      <c r="SSJ10" s="147"/>
      <c r="SSK10" s="147"/>
      <c r="SSL10" s="147"/>
      <c r="SSM10" s="147"/>
      <c r="SSN10" s="147"/>
      <c r="SSO10" s="147"/>
      <c r="SSP10" s="147"/>
      <c r="SSQ10" s="147"/>
      <c r="SSR10" s="147"/>
      <c r="SSS10" s="147"/>
      <c r="SST10" s="147"/>
      <c r="SSU10" s="147"/>
      <c r="SSV10" s="147"/>
      <c r="SSW10" s="147"/>
      <c r="SSX10" s="147"/>
      <c r="SSY10" s="147"/>
      <c r="SSZ10" s="147"/>
      <c r="STA10" s="147"/>
      <c r="STB10" s="147"/>
      <c r="STC10" s="147"/>
      <c r="STD10" s="147"/>
      <c r="STE10" s="147"/>
      <c r="STF10" s="147"/>
      <c r="STG10" s="147"/>
      <c r="STH10" s="147"/>
      <c r="STI10" s="147"/>
      <c r="STJ10" s="147"/>
      <c r="STK10" s="147"/>
      <c r="STL10" s="147"/>
      <c r="STM10" s="147"/>
      <c r="STN10" s="147"/>
      <c r="STO10" s="147"/>
      <c r="STP10" s="147"/>
      <c r="STQ10" s="147"/>
      <c r="STR10" s="147"/>
      <c r="STS10" s="147"/>
      <c r="STT10" s="147"/>
      <c r="STU10" s="147"/>
      <c r="STV10" s="147"/>
      <c r="STW10" s="147"/>
      <c r="STX10" s="147"/>
      <c r="STY10" s="147"/>
      <c r="STZ10" s="147"/>
      <c r="SUA10" s="147"/>
      <c r="SUB10" s="147"/>
      <c r="SUC10" s="147"/>
      <c r="SUD10" s="147"/>
      <c r="SUE10" s="147"/>
      <c r="SUF10" s="147"/>
      <c r="SUG10" s="147"/>
      <c r="SUH10" s="147"/>
      <c r="SUI10" s="147"/>
      <c r="SUJ10" s="147"/>
      <c r="SUK10" s="147"/>
      <c r="SUL10" s="147"/>
      <c r="SUM10" s="147"/>
      <c r="SUN10" s="147"/>
      <c r="SUO10" s="147"/>
      <c r="SUP10" s="147"/>
      <c r="SUQ10" s="147"/>
      <c r="SUR10" s="147"/>
      <c r="SUS10" s="147"/>
      <c r="SUT10" s="147"/>
      <c r="SUU10" s="147"/>
      <c r="SUV10" s="147"/>
      <c r="SUW10" s="147"/>
      <c r="SUX10" s="147"/>
      <c r="SUY10" s="147"/>
      <c r="SUZ10" s="147"/>
      <c r="SVA10" s="147"/>
      <c r="SVB10" s="147"/>
      <c r="SVC10" s="147"/>
      <c r="SVD10" s="147"/>
      <c r="SVE10" s="147"/>
      <c r="SVF10" s="147"/>
      <c r="SVG10" s="147"/>
      <c r="SVH10" s="147"/>
      <c r="SVI10" s="147"/>
      <c r="SVJ10" s="147"/>
      <c r="SVK10" s="147"/>
      <c r="SVL10" s="147"/>
      <c r="SVM10" s="147"/>
      <c r="SVN10" s="147"/>
      <c r="SVO10" s="147"/>
      <c r="SVP10" s="147"/>
      <c r="SVQ10" s="147"/>
      <c r="SVR10" s="147"/>
      <c r="SVS10" s="147"/>
      <c r="SVT10" s="147"/>
      <c r="SVU10" s="147"/>
      <c r="SVV10" s="147"/>
      <c r="SVW10" s="147"/>
      <c r="SVX10" s="147"/>
      <c r="SVY10" s="147"/>
      <c r="SVZ10" s="147"/>
      <c r="SWA10" s="147"/>
      <c r="SWB10" s="147"/>
      <c r="SWC10" s="147"/>
      <c r="SWD10" s="147"/>
      <c r="SWE10" s="147"/>
      <c r="SWF10" s="147"/>
      <c r="SWG10" s="147"/>
      <c r="SWH10" s="147"/>
      <c r="SWI10" s="147"/>
      <c r="SWJ10" s="147"/>
      <c r="SWK10" s="147"/>
      <c r="SWL10" s="147"/>
      <c r="SWM10" s="147"/>
      <c r="SWN10" s="147"/>
      <c r="SWO10" s="147"/>
      <c r="SWP10" s="147"/>
      <c r="SWQ10" s="147"/>
      <c r="SWR10" s="147"/>
      <c r="SWS10" s="147"/>
      <c r="SWT10" s="147"/>
      <c r="SWU10" s="147"/>
      <c r="SWV10" s="147"/>
      <c r="SWW10" s="147"/>
      <c r="SWX10" s="147"/>
      <c r="SWY10" s="147"/>
      <c r="SWZ10" s="147"/>
      <c r="SXA10" s="147"/>
      <c r="SXB10" s="147"/>
      <c r="SXC10" s="147"/>
      <c r="SXD10" s="147"/>
      <c r="SXE10" s="147"/>
      <c r="SXF10" s="147"/>
      <c r="SXG10" s="147"/>
      <c r="SXH10" s="147"/>
      <c r="SXI10" s="147"/>
      <c r="SXJ10" s="147"/>
      <c r="SXK10" s="147"/>
      <c r="SXL10" s="147"/>
      <c r="SXM10" s="147"/>
      <c r="SXN10" s="147"/>
      <c r="SXO10" s="147"/>
      <c r="SXP10" s="147"/>
      <c r="SXQ10" s="147"/>
      <c r="SXR10" s="147"/>
      <c r="SXS10" s="147"/>
      <c r="SXT10" s="147"/>
      <c r="SXU10" s="147"/>
      <c r="SXV10" s="147"/>
      <c r="SXW10" s="147"/>
      <c r="SXX10" s="147"/>
      <c r="SXY10" s="147"/>
      <c r="SXZ10" s="147"/>
      <c r="SYA10" s="147"/>
      <c r="SYB10" s="147"/>
      <c r="SYC10" s="147"/>
      <c r="SYD10" s="147"/>
      <c r="SYE10" s="147"/>
      <c r="SYF10" s="147"/>
      <c r="SYG10" s="147"/>
      <c r="SYH10" s="147"/>
      <c r="SYI10" s="147"/>
      <c r="SYJ10" s="147"/>
      <c r="SYK10" s="147"/>
      <c r="SYL10" s="147"/>
      <c r="SYM10" s="147"/>
      <c r="SYN10" s="147"/>
      <c r="SYO10" s="147"/>
      <c r="SYP10" s="147"/>
      <c r="SYQ10" s="147"/>
      <c r="SYR10" s="147"/>
      <c r="SYS10" s="147"/>
      <c r="SYT10" s="147"/>
      <c r="SYU10" s="147"/>
      <c r="SYV10" s="147"/>
      <c r="SYW10" s="147"/>
      <c r="SYX10" s="147"/>
      <c r="SYY10" s="147"/>
      <c r="SYZ10" s="147"/>
      <c r="SZA10" s="147"/>
      <c r="SZB10" s="147"/>
      <c r="SZC10" s="147"/>
      <c r="SZD10" s="147"/>
      <c r="SZE10" s="147"/>
      <c r="SZF10" s="147"/>
      <c r="SZG10" s="147"/>
      <c r="SZH10" s="147"/>
      <c r="SZI10" s="147"/>
      <c r="SZJ10" s="147"/>
      <c r="SZK10" s="147"/>
      <c r="SZL10" s="147"/>
      <c r="SZM10" s="147"/>
      <c r="SZN10" s="147"/>
      <c r="SZO10" s="147"/>
      <c r="SZP10" s="147"/>
      <c r="SZQ10" s="147"/>
      <c r="SZR10" s="147"/>
      <c r="SZS10" s="147"/>
      <c r="SZT10" s="147"/>
      <c r="SZU10" s="147"/>
      <c r="SZV10" s="147"/>
      <c r="SZW10" s="147"/>
      <c r="SZX10" s="147"/>
      <c r="SZY10" s="147"/>
      <c r="SZZ10" s="147"/>
      <c r="TAA10" s="147"/>
      <c r="TAB10" s="147"/>
      <c r="TAC10" s="147"/>
      <c r="TAD10" s="147"/>
      <c r="TAE10" s="147"/>
      <c r="TAF10" s="147"/>
      <c r="TAG10" s="147"/>
      <c r="TAH10" s="147"/>
      <c r="TAI10" s="147"/>
      <c r="TAJ10" s="147"/>
      <c r="TAK10" s="147"/>
      <c r="TAL10" s="147"/>
      <c r="TAM10" s="147"/>
      <c r="TAN10" s="147"/>
      <c r="TAO10" s="147"/>
      <c r="TAP10" s="147"/>
      <c r="TAQ10" s="147"/>
      <c r="TAR10" s="147"/>
      <c r="TAS10" s="147"/>
      <c r="TAT10" s="147"/>
      <c r="TAU10" s="147"/>
      <c r="TAV10" s="147"/>
      <c r="TAW10" s="147"/>
      <c r="TAX10" s="147"/>
      <c r="TAY10" s="147"/>
      <c r="TAZ10" s="147"/>
      <c r="TBA10" s="147"/>
      <c r="TBB10" s="147"/>
      <c r="TBC10" s="147"/>
      <c r="TBD10" s="147"/>
      <c r="TBE10" s="147"/>
      <c r="TBF10" s="147"/>
      <c r="TBG10" s="147"/>
      <c r="TBH10" s="147"/>
      <c r="TBI10" s="147"/>
      <c r="TBJ10" s="147"/>
      <c r="TBK10" s="147"/>
      <c r="TBL10" s="147"/>
      <c r="TBM10" s="147"/>
      <c r="TBN10" s="147"/>
      <c r="TBO10" s="147"/>
      <c r="TBP10" s="147"/>
      <c r="TBQ10" s="147"/>
      <c r="TBR10" s="147"/>
      <c r="TBS10" s="147"/>
      <c r="TBT10" s="147"/>
      <c r="TBU10" s="147"/>
      <c r="TBV10" s="147"/>
      <c r="TBW10" s="147"/>
      <c r="TBX10" s="147"/>
      <c r="TBY10" s="147"/>
      <c r="TBZ10" s="147"/>
      <c r="TCA10" s="147"/>
      <c r="TCB10" s="147"/>
      <c r="TCC10" s="147"/>
      <c r="TCD10" s="147"/>
      <c r="TCE10" s="147"/>
      <c r="TCF10" s="147"/>
      <c r="TCG10" s="147"/>
      <c r="TCH10" s="147"/>
      <c r="TCI10" s="147"/>
      <c r="TCJ10" s="147"/>
      <c r="TCK10" s="147"/>
      <c r="TCL10" s="147"/>
      <c r="TCM10" s="147"/>
      <c r="TCN10" s="147"/>
      <c r="TCO10" s="147"/>
      <c r="TCP10" s="147"/>
      <c r="TCQ10" s="147"/>
      <c r="TCR10" s="147"/>
      <c r="TCS10" s="147"/>
      <c r="TCT10" s="147"/>
      <c r="TCU10" s="147"/>
      <c r="TCV10" s="147"/>
      <c r="TCW10" s="147"/>
      <c r="TCX10" s="147"/>
      <c r="TCY10" s="147"/>
      <c r="TCZ10" s="147"/>
      <c r="TDA10" s="147"/>
      <c r="TDB10" s="147"/>
      <c r="TDC10" s="147"/>
      <c r="TDD10" s="147"/>
      <c r="TDE10" s="147"/>
      <c r="TDF10" s="147"/>
      <c r="TDG10" s="147"/>
      <c r="TDH10" s="147"/>
      <c r="TDI10" s="147"/>
      <c r="TDJ10" s="147"/>
      <c r="TDK10" s="147"/>
      <c r="TDL10" s="147"/>
      <c r="TDM10" s="147"/>
      <c r="TDN10" s="147"/>
      <c r="TDO10" s="147"/>
      <c r="TDP10" s="147"/>
      <c r="TDQ10" s="147"/>
      <c r="TDR10" s="147"/>
      <c r="TDS10" s="147"/>
      <c r="TDT10" s="147"/>
      <c r="TDU10" s="147"/>
      <c r="TDV10" s="147"/>
      <c r="TDW10" s="147"/>
      <c r="TDX10" s="147"/>
      <c r="TDY10" s="147"/>
      <c r="TDZ10" s="147"/>
      <c r="TEA10" s="147"/>
      <c r="TEB10" s="147"/>
      <c r="TEC10" s="147"/>
      <c r="TED10" s="147"/>
      <c r="TEE10" s="147"/>
      <c r="TEF10" s="147"/>
      <c r="TEG10" s="147"/>
      <c r="TEH10" s="147"/>
      <c r="TEI10" s="147"/>
      <c r="TEJ10" s="147"/>
      <c r="TEK10" s="147"/>
      <c r="TEL10" s="147"/>
      <c r="TEM10" s="147"/>
      <c r="TEN10" s="147"/>
      <c r="TEO10" s="147"/>
      <c r="TEP10" s="147"/>
      <c r="TEQ10" s="147"/>
      <c r="TER10" s="147"/>
      <c r="TES10" s="147"/>
      <c r="TET10" s="147"/>
      <c r="TEU10" s="147"/>
      <c r="TEV10" s="147"/>
      <c r="TEW10" s="147"/>
      <c r="TEX10" s="147"/>
      <c r="TEY10" s="147"/>
      <c r="TEZ10" s="147"/>
      <c r="TFA10" s="147"/>
      <c r="TFB10" s="147"/>
      <c r="TFC10" s="147"/>
      <c r="TFD10" s="147"/>
      <c r="TFE10" s="147"/>
      <c r="TFF10" s="147"/>
      <c r="TFG10" s="147"/>
      <c r="TFH10" s="147"/>
      <c r="TFI10" s="147"/>
      <c r="TFJ10" s="147"/>
      <c r="TFK10" s="147"/>
      <c r="TFL10" s="147"/>
      <c r="TFM10" s="147"/>
      <c r="TFN10" s="147"/>
      <c r="TFO10" s="147"/>
      <c r="TFP10" s="147"/>
      <c r="TFQ10" s="147"/>
      <c r="TFR10" s="147"/>
      <c r="TFS10" s="147"/>
      <c r="TFT10" s="147"/>
      <c r="TFU10" s="147"/>
      <c r="TFV10" s="147"/>
      <c r="TFW10" s="147"/>
      <c r="TFX10" s="147"/>
      <c r="TFY10" s="147"/>
      <c r="TFZ10" s="147"/>
      <c r="TGA10" s="147"/>
      <c r="TGB10" s="147"/>
      <c r="TGC10" s="147"/>
      <c r="TGD10" s="147"/>
      <c r="TGE10" s="147"/>
      <c r="TGF10" s="147"/>
      <c r="TGG10" s="147"/>
      <c r="TGH10" s="147"/>
      <c r="TGI10" s="147"/>
      <c r="TGJ10" s="147"/>
      <c r="TGK10" s="147"/>
      <c r="TGL10" s="147"/>
      <c r="TGM10" s="147"/>
      <c r="TGN10" s="147"/>
      <c r="TGO10" s="147"/>
      <c r="TGP10" s="147"/>
      <c r="TGQ10" s="147"/>
      <c r="TGR10" s="147"/>
      <c r="TGS10" s="147"/>
      <c r="TGT10" s="147"/>
      <c r="TGU10" s="147"/>
      <c r="TGV10" s="147"/>
      <c r="TGW10" s="147"/>
      <c r="TGX10" s="147"/>
      <c r="TGY10" s="147"/>
      <c r="TGZ10" s="147"/>
      <c r="THA10" s="147"/>
      <c r="THB10" s="147"/>
      <c r="THC10" s="147"/>
      <c r="THD10" s="147"/>
      <c r="THE10" s="147"/>
      <c r="THF10" s="147"/>
      <c r="THG10" s="147"/>
      <c r="THH10" s="147"/>
      <c r="THI10" s="147"/>
      <c r="THJ10" s="147"/>
      <c r="THK10" s="147"/>
      <c r="THL10" s="147"/>
      <c r="THM10" s="147"/>
      <c r="THN10" s="147"/>
      <c r="THO10" s="147"/>
      <c r="THP10" s="147"/>
      <c r="THQ10" s="147"/>
      <c r="THR10" s="147"/>
      <c r="THS10" s="147"/>
      <c r="THT10" s="147"/>
      <c r="THU10" s="147"/>
      <c r="THV10" s="147"/>
      <c r="THW10" s="147"/>
      <c r="THX10" s="147"/>
      <c r="THY10" s="147"/>
      <c r="THZ10" s="147"/>
      <c r="TIA10" s="147"/>
      <c r="TIB10" s="147"/>
      <c r="TIC10" s="147"/>
      <c r="TID10" s="147"/>
      <c r="TIE10" s="147"/>
      <c r="TIF10" s="147"/>
      <c r="TIG10" s="147"/>
      <c r="TIH10" s="147"/>
      <c r="TII10" s="147"/>
      <c r="TIJ10" s="147"/>
      <c r="TIK10" s="147"/>
      <c r="TIL10" s="147"/>
      <c r="TIM10" s="147"/>
      <c r="TIN10" s="147"/>
      <c r="TIO10" s="147"/>
      <c r="TIP10" s="147"/>
      <c r="TIQ10" s="147"/>
      <c r="TIR10" s="147"/>
      <c r="TIS10" s="147"/>
      <c r="TIT10" s="147"/>
      <c r="TIU10" s="147"/>
      <c r="TIV10" s="147"/>
      <c r="TIW10" s="147"/>
      <c r="TIX10" s="147"/>
      <c r="TIY10" s="147"/>
      <c r="TIZ10" s="147"/>
      <c r="TJA10" s="147"/>
      <c r="TJB10" s="147"/>
      <c r="TJC10" s="147"/>
      <c r="TJD10" s="147"/>
      <c r="TJE10" s="147"/>
      <c r="TJF10" s="147"/>
      <c r="TJG10" s="147"/>
      <c r="TJH10" s="147"/>
      <c r="TJI10" s="147"/>
      <c r="TJJ10" s="147"/>
      <c r="TJK10" s="147"/>
      <c r="TJL10" s="147"/>
      <c r="TJM10" s="147"/>
      <c r="TJN10" s="147"/>
      <c r="TJO10" s="147"/>
      <c r="TJP10" s="147"/>
      <c r="TJQ10" s="147"/>
      <c r="TJR10" s="147"/>
      <c r="TJS10" s="147"/>
      <c r="TJT10" s="147"/>
      <c r="TJU10" s="147"/>
      <c r="TJV10" s="147"/>
      <c r="TJW10" s="147"/>
      <c r="TJX10" s="147"/>
      <c r="TJY10" s="147"/>
      <c r="TJZ10" s="147"/>
      <c r="TKA10" s="147"/>
      <c r="TKB10" s="147"/>
      <c r="TKC10" s="147"/>
      <c r="TKD10" s="147"/>
      <c r="TKE10" s="147"/>
      <c r="TKF10" s="147"/>
      <c r="TKG10" s="147"/>
      <c r="TKH10" s="147"/>
      <c r="TKI10" s="147"/>
      <c r="TKJ10" s="147"/>
      <c r="TKK10" s="147"/>
      <c r="TKL10" s="147"/>
      <c r="TKM10" s="147"/>
      <c r="TKN10" s="147"/>
      <c r="TKO10" s="147"/>
      <c r="TKP10" s="147"/>
      <c r="TKQ10" s="147"/>
      <c r="TKR10" s="147"/>
      <c r="TKS10" s="147"/>
      <c r="TKT10" s="147"/>
      <c r="TKU10" s="147"/>
      <c r="TKV10" s="147"/>
      <c r="TKW10" s="147"/>
      <c r="TKX10" s="147"/>
      <c r="TKY10" s="147"/>
      <c r="TKZ10" s="147"/>
      <c r="TLA10" s="147"/>
      <c r="TLB10" s="147"/>
      <c r="TLC10" s="147"/>
      <c r="TLD10" s="147"/>
      <c r="TLE10" s="147"/>
      <c r="TLF10" s="147"/>
      <c r="TLG10" s="147"/>
      <c r="TLH10" s="147"/>
      <c r="TLI10" s="147"/>
      <c r="TLJ10" s="147"/>
      <c r="TLK10" s="147"/>
      <c r="TLL10" s="147"/>
      <c r="TLM10" s="147"/>
      <c r="TLN10" s="147"/>
      <c r="TLO10" s="147"/>
      <c r="TLP10" s="147"/>
      <c r="TLQ10" s="147"/>
      <c r="TLR10" s="147"/>
      <c r="TLS10" s="147"/>
      <c r="TLT10" s="147"/>
      <c r="TLU10" s="147"/>
      <c r="TLV10" s="147"/>
      <c r="TLW10" s="147"/>
      <c r="TLX10" s="147"/>
      <c r="TLY10" s="147"/>
      <c r="TLZ10" s="147"/>
      <c r="TMA10" s="147"/>
      <c r="TMB10" s="147"/>
      <c r="TMC10" s="147"/>
      <c r="TMD10" s="147"/>
      <c r="TME10" s="147"/>
      <c r="TMF10" s="147"/>
      <c r="TMG10" s="147"/>
      <c r="TMH10" s="147"/>
      <c r="TMI10" s="147"/>
      <c r="TMJ10" s="147"/>
      <c r="TMK10" s="147"/>
      <c r="TML10" s="147"/>
      <c r="TMM10" s="147"/>
      <c r="TMN10" s="147"/>
      <c r="TMO10" s="147"/>
      <c r="TMP10" s="147"/>
      <c r="TMQ10" s="147"/>
      <c r="TMR10" s="147"/>
      <c r="TMS10" s="147"/>
      <c r="TMT10" s="147"/>
      <c r="TMU10" s="147"/>
      <c r="TMV10" s="147"/>
      <c r="TMW10" s="147"/>
      <c r="TMX10" s="147"/>
      <c r="TMY10" s="147"/>
      <c r="TMZ10" s="147"/>
      <c r="TNA10" s="147"/>
      <c r="TNB10" s="147"/>
      <c r="TNC10" s="147"/>
      <c r="TND10" s="147"/>
      <c r="TNE10" s="147"/>
      <c r="TNF10" s="147"/>
      <c r="TNG10" s="147"/>
      <c r="TNH10" s="147"/>
      <c r="TNI10" s="147"/>
      <c r="TNJ10" s="147"/>
      <c r="TNK10" s="147"/>
      <c r="TNL10" s="147"/>
      <c r="TNM10" s="147"/>
      <c r="TNN10" s="147"/>
      <c r="TNO10" s="147"/>
      <c r="TNP10" s="147"/>
      <c r="TNQ10" s="147"/>
      <c r="TNR10" s="147"/>
      <c r="TNS10" s="147"/>
      <c r="TNT10" s="147"/>
      <c r="TNU10" s="147"/>
      <c r="TNV10" s="147"/>
      <c r="TNW10" s="147"/>
      <c r="TNX10" s="147"/>
      <c r="TNY10" s="147"/>
      <c r="TNZ10" s="147"/>
      <c r="TOA10" s="147"/>
      <c r="TOB10" s="147"/>
      <c r="TOC10" s="147"/>
      <c r="TOD10" s="147"/>
      <c r="TOE10" s="147"/>
      <c r="TOF10" s="147"/>
      <c r="TOG10" s="147"/>
      <c r="TOH10" s="147"/>
      <c r="TOI10" s="147"/>
      <c r="TOJ10" s="147"/>
      <c r="TOK10" s="147"/>
      <c r="TOL10" s="147"/>
      <c r="TOM10" s="147"/>
      <c r="TON10" s="147"/>
      <c r="TOO10" s="147"/>
      <c r="TOP10" s="147"/>
      <c r="TOQ10" s="147"/>
      <c r="TOR10" s="147"/>
      <c r="TOS10" s="147"/>
      <c r="TOT10" s="147"/>
      <c r="TOU10" s="147"/>
      <c r="TOV10" s="147"/>
      <c r="TOW10" s="147"/>
      <c r="TOX10" s="147"/>
      <c r="TOY10" s="147"/>
      <c r="TOZ10" s="147"/>
      <c r="TPA10" s="147"/>
      <c r="TPB10" s="147"/>
      <c r="TPC10" s="147"/>
      <c r="TPD10" s="147"/>
      <c r="TPE10" s="147"/>
      <c r="TPF10" s="147"/>
      <c r="TPG10" s="147"/>
      <c r="TPH10" s="147"/>
      <c r="TPI10" s="147"/>
      <c r="TPJ10" s="147"/>
      <c r="TPK10" s="147"/>
      <c r="TPL10" s="147"/>
      <c r="TPM10" s="147"/>
      <c r="TPN10" s="147"/>
      <c r="TPO10" s="147"/>
      <c r="TPP10" s="147"/>
      <c r="TPQ10" s="147"/>
      <c r="TPR10" s="147"/>
      <c r="TPS10" s="147"/>
      <c r="TPT10" s="147"/>
      <c r="TPU10" s="147"/>
      <c r="TPV10" s="147"/>
      <c r="TPW10" s="147"/>
      <c r="TPX10" s="147"/>
      <c r="TPY10" s="147"/>
      <c r="TPZ10" s="147"/>
      <c r="TQA10" s="147"/>
      <c r="TQB10" s="147"/>
      <c r="TQC10" s="147"/>
      <c r="TQD10" s="147"/>
      <c r="TQE10" s="147"/>
      <c r="TQF10" s="147"/>
      <c r="TQG10" s="147"/>
      <c r="TQH10" s="147"/>
      <c r="TQI10" s="147"/>
      <c r="TQJ10" s="147"/>
      <c r="TQK10" s="147"/>
      <c r="TQL10" s="147"/>
      <c r="TQM10" s="147"/>
      <c r="TQN10" s="147"/>
      <c r="TQO10" s="147"/>
      <c r="TQP10" s="147"/>
      <c r="TQQ10" s="147"/>
      <c r="TQR10" s="147"/>
      <c r="TQS10" s="147"/>
      <c r="TQT10" s="147"/>
      <c r="TQU10" s="147"/>
      <c r="TQV10" s="147"/>
      <c r="TQW10" s="147"/>
      <c r="TQX10" s="147"/>
      <c r="TQY10" s="147"/>
      <c r="TQZ10" s="147"/>
      <c r="TRA10" s="147"/>
      <c r="TRB10" s="147"/>
      <c r="TRC10" s="147"/>
      <c r="TRD10" s="147"/>
      <c r="TRE10" s="147"/>
      <c r="TRF10" s="147"/>
      <c r="TRG10" s="147"/>
      <c r="TRH10" s="147"/>
      <c r="TRI10" s="147"/>
      <c r="TRJ10" s="147"/>
      <c r="TRK10" s="147"/>
      <c r="TRL10" s="147"/>
      <c r="TRM10" s="147"/>
      <c r="TRN10" s="147"/>
      <c r="TRO10" s="147"/>
      <c r="TRP10" s="147"/>
      <c r="TRQ10" s="147"/>
      <c r="TRR10" s="147"/>
      <c r="TRS10" s="147"/>
      <c r="TRT10" s="147"/>
      <c r="TRU10" s="147"/>
      <c r="TRV10" s="147"/>
      <c r="TRW10" s="147"/>
      <c r="TRX10" s="147"/>
      <c r="TRY10" s="147"/>
      <c r="TRZ10" s="147"/>
      <c r="TSA10" s="147"/>
      <c r="TSB10" s="147"/>
      <c r="TSC10" s="147"/>
      <c r="TSD10" s="147"/>
      <c r="TSE10" s="147"/>
      <c r="TSF10" s="147"/>
      <c r="TSG10" s="147"/>
      <c r="TSH10" s="147"/>
      <c r="TSI10" s="147"/>
      <c r="TSJ10" s="147"/>
      <c r="TSK10" s="147"/>
      <c r="TSL10" s="147"/>
      <c r="TSM10" s="147"/>
      <c r="TSN10" s="147"/>
      <c r="TSO10" s="147"/>
      <c r="TSP10" s="147"/>
      <c r="TSQ10" s="147"/>
      <c r="TSR10" s="147"/>
      <c r="TSS10" s="147"/>
      <c r="TST10" s="147"/>
      <c r="TSU10" s="147"/>
      <c r="TSV10" s="147"/>
      <c r="TSW10" s="147"/>
      <c r="TSX10" s="147"/>
      <c r="TSY10" s="147"/>
      <c r="TSZ10" s="147"/>
      <c r="TTA10" s="147"/>
      <c r="TTB10" s="147"/>
      <c r="TTC10" s="147"/>
      <c r="TTD10" s="147"/>
      <c r="TTE10" s="147"/>
      <c r="TTF10" s="147"/>
      <c r="TTG10" s="147"/>
      <c r="TTH10" s="147"/>
      <c r="TTI10" s="147"/>
      <c r="TTJ10" s="147"/>
      <c r="TTK10" s="147"/>
      <c r="TTL10" s="147"/>
      <c r="TTM10" s="147"/>
      <c r="TTN10" s="147"/>
      <c r="TTO10" s="147"/>
      <c r="TTP10" s="147"/>
      <c r="TTQ10" s="147"/>
      <c r="TTR10" s="147"/>
      <c r="TTS10" s="147"/>
      <c r="TTT10" s="147"/>
      <c r="TTU10" s="147"/>
      <c r="TTV10" s="147"/>
      <c r="TTW10" s="147"/>
      <c r="TTX10" s="147"/>
      <c r="TTY10" s="147"/>
      <c r="TTZ10" s="147"/>
      <c r="TUA10" s="147"/>
      <c r="TUB10" s="147"/>
      <c r="TUC10" s="147"/>
      <c r="TUD10" s="147"/>
      <c r="TUE10" s="147"/>
      <c r="TUF10" s="147"/>
      <c r="TUG10" s="147"/>
      <c r="TUH10" s="147"/>
      <c r="TUI10" s="147"/>
      <c r="TUJ10" s="147"/>
      <c r="TUK10" s="147"/>
      <c r="TUL10" s="147"/>
      <c r="TUM10" s="147"/>
      <c r="TUN10" s="147"/>
      <c r="TUO10" s="147"/>
      <c r="TUP10" s="147"/>
      <c r="TUQ10" s="147"/>
      <c r="TUR10" s="147"/>
      <c r="TUS10" s="147"/>
      <c r="TUT10" s="147"/>
      <c r="TUU10" s="147"/>
      <c r="TUV10" s="147"/>
      <c r="TUW10" s="147"/>
      <c r="TUX10" s="147"/>
      <c r="TUY10" s="147"/>
      <c r="TUZ10" s="147"/>
      <c r="TVA10" s="147"/>
      <c r="TVB10" s="147"/>
      <c r="TVC10" s="147"/>
      <c r="TVD10" s="147"/>
      <c r="TVE10" s="147"/>
      <c r="TVF10" s="147"/>
      <c r="TVG10" s="147"/>
      <c r="TVH10" s="147"/>
      <c r="TVI10" s="147"/>
      <c r="TVJ10" s="147"/>
      <c r="TVK10" s="147"/>
      <c r="TVL10" s="147"/>
      <c r="TVM10" s="147"/>
      <c r="TVN10" s="147"/>
      <c r="TVO10" s="147"/>
      <c r="TVP10" s="147"/>
      <c r="TVQ10" s="147"/>
      <c r="TVR10" s="147"/>
      <c r="TVS10" s="147"/>
      <c r="TVT10" s="147"/>
      <c r="TVU10" s="147"/>
      <c r="TVV10" s="147"/>
      <c r="TVW10" s="147"/>
      <c r="TVX10" s="147"/>
      <c r="TVY10" s="147"/>
      <c r="TVZ10" s="147"/>
      <c r="TWA10" s="147"/>
      <c r="TWB10" s="147"/>
      <c r="TWC10" s="147"/>
      <c r="TWD10" s="147"/>
      <c r="TWE10" s="147"/>
      <c r="TWF10" s="147"/>
      <c r="TWG10" s="147"/>
      <c r="TWH10" s="147"/>
      <c r="TWI10" s="147"/>
      <c r="TWJ10" s="147"/>
      <c r="TWK10" s="147"/>
      <c r="TWL10" s="147"/>
      <c r="TWM10" s="147"/>
      <c r="TWN10" s="147"/>
      <c r="TWO10" s="147"/>
      <c r="TWP10" s="147"/>
      <c r="TWQ10" s="147"/>
      <c r="TWR10" s="147"/>
      <c r="TWS10" s="147"/>
      <c r="TWT10" s="147"/>
      <c r="TWU10" s="147"/>
      <c r="TWV10" s="147"/>
      <c r="TWW10" s="147"/>
      <c r="TWX10" s="147"/>
      <c r="TWY10" s="147"/>
      <c r="TWZ10" s="147"/>
      <c r="TXA10" s="147"/>
      <c r="TXB10" s="147"/>
      <c r="TXC10" s="147"/>
      <c r="TXD10" s="147"/>
      <c r="TXE10" s="147"/>
      <c r="TXF10" s="147"/>
      <c r="TXG10" s="147"/>
      <c r="TXH10" s="147"/>
      <c r="TXI10" s="147"/>
      <c r="TXJ10" s="147"/>
      <c r="TXK10" s="147"/>
      <c r="TXL10" s="147"/>
      <c r="TXM10" s="147"/>
      <c r="TXN10" s="147"/>
      <c r="TXO10" s="147"/>
      <c r="TXP10" s="147"/>
      <c r="TXQ10" s="147"/>
      <c r="TXR10" s="147"/>
      <c r="TXS10" s="147"/>
      <c r="TXT10" s="147"/>
      <c r="TXU10" s="147"/>
      <c r="TXV10" s="147"/>
      <c r="TXW10" s="147"/>
      <c r="TXX10" s="147"/>
      <c r="TXY10" s="147"/>
      <c r="TXZ10" s="147"/>
      <c r="TYA10" s="147"/>
      <c r="TYB10" s="147"/>
      <c r="TYC10" s="147"/>
      <c r="TYD10" s="147"/>
      <c r="TYE10" s="147"/>
      <c r="TYF10" s="147"/>
      <c r="TYG10" s="147"/>
      <c r="TYH10" s="147"/>
      <c r="TYI10" s="147"/>
      <c r="TYJ10" s="147"/>
      <c r="TYK10" s="147"/>
      <c r="TYL10" s="147"/>
      <c r="TYM10" s="147"/>
      <c r="TYN10" s="147"/>
      <c r="TYO10" s="147"/>
      <c r="TYP10" s="147"/>
      <c r="TYQ10" s="147"/>
      <c r="TYR10" s="147"/>
      <c r="TYS10" s="147"/>
      <c r="TYT10" s="147"/>
      <c r="TYU10" s="147"/>
      <c r="TYV10" s="147"/>
      <c r="TYW10" s="147"/>
      <c r="TYX10" s="147"/>
      <c r="TYY10" s="147"/>
      <c r="TYZ10" s="147"/>
      <c r="TZA10" s="147"/>
      <c r="TZB10" s="147"/>
      <c r="TZC10" s="147"/>
      <c r="TZD10" s="147"/>
      <c r="TZE10" s="147"/>
      <c r="TZF10" s="147"/>
      <c r="TZG10" s="147"/>
      <c r="TZH10" s="147"/>
      <c r="TZI10" s="147"/>
      <c r="TZJ10" s="147"/>
      <c r="TZK10" s="147"/>
      <c r="TZL10" s="147"/>
      <c r="TZM10" s="147"/>
      <c r="TZN10" s="147"/>
      <c r="TZO10" s="147"/>
      <c r="TZP10" s="147"/>
      <c r="TZQ10" s="147"/>
      <c r="TZR10" s="147"/>
      <c r="TZS10" s="147"/>
      <c r="TZT10" s="147"/>
      <c r="TZU10" s="147"/>
      <c r="TZV10" s="147"/>
      <c r="TZW10" s="147"/>
      <c r="TZX10" s="147"/>
      <c r="TZY10" s="147"/>
      <c r="TZZ10" s="147"/>
      <c r="UAA10" s="147"/>
      <c r="UAB10" s="147"/>
      <c r="UAC10" s="147"/>
      <c r="UAD10" s="147"/>
      <c r="UAE10" s="147"/>
      <c r="UAF10" s="147"/>
      <c r="UAG10" s="147"/>
      <c r="UAH10" s="147"/>
      <c r="UAI10" s="147"/>
      <c r="UAJ10" s="147"/>
      <c r="UAK10" s="147"/>
      <c r="UAL10" s="147"/>
      <c r="UAM10" s="147"/>
      <c r="UAN10" s="147"/>
      <c r="UAO10" s="147"/>
      <c r="UAP10" s="147"/>
      <c r="UAQ10" s="147"/>
      <c r="UAR10" s="147"/>
      <c r="UAS10" s="147"/>
      <c r="UAT10" s="147"/>
      <c r="UAU10" s="147"/>
      <c r="UAV10" s="147"/>
      <c r="UAW10" s="147"/>
      <c r="UAX10" s="147"/>
      <c r="UAY10" s="147"/>
      <c r="UAZ10" s="147"/>
      <c r="UBA10" s="147"/>
      <c r="UBB10" s="147"/>
      <c r="UBC10" s="147"/>
      <c r="UBD10" s="147"/>
      <c r="UBE10" s="147"/>
      <c r="UBF10" s="147"/>
      <c r="UBG10" s="147"/>
      <c r="UBH10" s="147"/>
      <c r="UBI10" s="147"/>
      <c r="UBJ10" s="147"/>
      <c r="UBK10" s="147"/>
      <c r="UBL10" s="147"/>
      <c r="UBM10" s="147"/>
      <c r="UBN10" s="147"/>
      <c r="UBO10" s="147"/>
      <c r="UBP10" s="147"/>
      <c r="UBQ10" s="147"/>
      <c r="UBR10" s="147"/>
      <c r="UBS10" s="147"/>
      <c r="UBT10" s="147"/>
      <c r="UBU10" s="147"/>
      <c r="UBV10" s="147"/>
      <c r="UBW10" s="147"/>
      <c r="UBX10" s="147"/>
      <c r="UBY10" s="147"/>
      <c r="UBZ10" s="147"/>
      <c r="UCA10" s="147"/>
      <c r="UCB10" s="147"/>
      <c r="UCC10" s="147"/>
      <c r="UCD10" s="147"/>
      <c r="UCE10" s="147"/>
      <c r="UCF10" s="147"/>
      <c r="UCG10" s="147"/>
      <c r="UCH10" s="147"/>
      <c r="UCI10" s="147"/>
      <c r="UCJ10" s="147"/>
      <c r="UCK10" s="147"/>
      <c r="UCL10" s="147"/>
      <c r="UCM10" s="147"/>
      <c r="UCN10" s="147"/>
      <c r="UCO10" s="147"/>
      <c r="UCP10" s="147"/>
      <c r="UCQ10" s="147"/>
      <c r="UCR10" s="147"/>
      <c r="UCS10" s="147"/>
      <c r="UCT10" s="147"/>
      <c r="UCU10" s="147"/>
      <c r="UCV10" s="147"/>
      <c r="UCW10" s="147"/>
      <c r="UCX10" s="147"/>
      <c r="UCY10" s="147"/>
      <c r="UCZ10" s="147"/>
      <c r="UDA10" s="147"/>
      <c r="UDB10" s="147"/>
      <c r="UDC10" s="147"/>
      <c r="UDD10" s="147"/>
      <c r="UDE10" s="147"/>
      <c r="UDF10" s="147"/>
      <c r="UDG10" s="147"/>
      <c r="UDH10" s="147"/>
      <c r="UDI10" s="147"/>
      <c r="UDJ10" s="147"/>
      <c r="UDK10" s="147"/>
      <c r="UDL10" s="147"/>
      <c r="UDM10" s="147"/>
      <c r="UDN10" s="147"/>
      <c r="UDO10" s="147"/>
      <c r="UDP10" s="147"/>
      <c r="UDQ10" s="147"/>
      <c r="UDR10" s="147"/>
      <c r="UDS10" s="147"/>
      <c r="UDT10" s="147"/>
      <c r="UDU10" s="147"/>
      <c r="UDV10" s="147"/>
      <c r="UDW10" s="147"/>
      <c r="UDX10" s="147"/>
      <c r="UDY10" s="147"/>
      <c r="UDZ10" s="147"/>
      <c r="UEA10" s="147"/>
      <c r="UEB10" s="147"/>
      <c r="UEC10" s="147"/>
      <c r="UED10" s="147"/>
      <c r="UEE10" s="147"/>
      <c r="UEF10" s="147"/>
      <c r="UEG10" s="147"/>
      <c r="UEH10" s="147"/>
      <c r="UEI10" s="147"/>
      <c r="UEJ10" s="147"/>
      <c r="UEK10" s="147"/>
      <c r="UEL10" s="147"/>
      <c r="UEM10" s="147"/>
      <c r="UEN10" s="147"/>
      <c r="UEO10" s="147"/>
      <c r="UEP10" s="147"/>
      <c r="UEQ10" s="147"/>
      <c r="UER10" s="147"/>
      <c r="UES10" s="147"/>
      <c r="UET10" s="147"/>
      <c r="UEU10" s="147"/>
      <c r="UEV10" s="147"/>
      <c r="UEW10" s="147"/>
      <c r="UEX10" s="147"/>
      <c r="UEY10" s="147"/>
      <c r="UEZ10" s="147"/>
      <c r="UFA10" s="147"/>
      <c r="UFB10" s="147"/>
      <c r="UFC10" s="147"/>
      <c r="UFD10" s="147"/>
      <c r="UFE10" s="147"/>
      <c r="UFF10" s="147"/>
      <c r="UFG10" s="147"/>
      <c r="UFH10" s="147"/>
      <c r="UFI10" s="147"/>
      <c r="UFJ10" s="147"/>
      <c r="UFK10" s="147"/>
      <c r="UFL10" s="147"/>
      <c r="UFM10" s="147"/>
      <c r="UFN10" s="147"/>
      <c r="UFO10" s="147"/>
      <c r="UFP10" s="147"/>
      <c r="UFQ10" s="147"/>
      <c r="UFR10" s="147"/>
      <c r="UFS10" s="147"/>
      <c r="UFT10" s="147"/>
      <c r="UFU10" s="147"/>
      <c r="UFV10" s="147"/>
      <c r="UFW10" s="147"/>
      <c r="UFX10" s="147"/>
      <c r="UFY10" s="147"/>
      <c r="UFZ10" s="147"/>
      <c r="UGA10" s="147"/>
      <c r="UGB10" s="147"/>
      <c r="UGC10" s="147"/>
      <c r="UGD10" s="147"/>
      <c r="UGE10" s="147"/>
      <c r="UGF10" s="147"/>
      <c r="UGG10" s="147"/>
      <c r="UGH10" s="147"/>
      <c r="UGI10" s="147"/>
      <c r="UGJ10" s="147"/>
      <c r="UGK10" s="147"/>
      <c r="UGL10" s="147"/>
      <c r="UGM10" s="147"/>
      <c r="UGN10" s="147"/>
      <c r="UGO10" s="147"/>
      <c r="UGP10" s="147"/>
      <c r="UGQ10" s="147"/>
      <c r="UGR10" s="147"/>
      <c r="UGS10" s="147"/>
      <c r="UGT10" s="147"/>
      <c r="UGU10" s="147"/>
      <c r="UGV10" s="147"/>
      <c r="UGW10" s="147"/>
      <c r="UGX10" s="147"/>
      <c r="UGY10" s="147"/>
      <c r="UGZ10" s="147"/>
      <c r="UHA10" s="147"/>
      <c r="UHB10" s="147"/>
      <c r="UHC10" s="147"/>
      <c r="UHD10" s="147"/>
      <c r="UHE10" s="147"/>
      <c r="UHF10" s="147"/>
      <c r="UHG10" s="147"/>
      <c r="UHH10" s="147"/>
      <c r="UHI10" s="147"/>
      <c r="UHJ10" s="147"/>
      <c r="UHK10" s="147"/>
      <c r="UHL10" s="147"/>
      <c r="UHM10" s="147"/>
      <c r="UHN10" s="147"/>
      <c r="UHO10" s="147"/>
      <c r="UHP10" s="147"/>
      <c r="UHQ10" s="147"/>
      <c r="UHR10" s="147"/>
      <c r="UHS10" s="147"/>
      <c r="UHT10" s="147"/>
      <c r="UHU10" s="147"/>
      <c r="UHV10" s="147"/>
      <c r="UHW10" s="147"/>
      <c r="UHX10" s="147"/>
      <c r="UHY10" s="147"/>
      <c r="UHZ10" s="147"/>
      <c r="UIA10" s="147"/>
      <c r="UIB10" s="147"/>
      <c r="UIC10" s="147"/>
      <c r="UID10" s="147"/>
      <c r="UIE10" s="147"/>
      <c r="UIF10" s="147"/>
      <c r="UIG10" s="147"/>
      <c r="UIH10" s="147"/>
      <c r="UII10" s="147"/>
      <c r="UIJ10" s="147"/>
      <c r="UIK10" s="147"/>
      <c r="UIL10" s="147"/>
      <c r="UIM10" s="147"/>
      <c r="UIN10" s="147"/>
      <c r="UIO10" s="147"/>
      <c r="UIP10" s="147"/>
      <c r="UIQ10" s="147"/>
      <c r="UIR10" s="147"/>
      <c r="UIS10" s="147"/>
      <c r="UIT10" s="147"/>
      <c r="UIU10" s="147"/>
      <c r="UIV10" s="147"/>
      <c r="UIW10" s="147"/>
      <c r="UIX10" s="147"/>
      <c r="UIY10" s="147"/>
      <c r="UIZ10" s="147"/>
      <c r="UJA10" s="147"/>
      <c r="UJB10" s="147"/>
      <c r="UJC10" s="147"/>
      <c r="UJD10" s="147"/>
      <c r="UJE10" s="147"/>
      <c r="UJF10" s="147"/>
      <c r="UJG10" s="147"/>
      <c r="UJH10" s="147"/>
      <c r="UJI10" s="147"/>
      <c r="UJJ10" s="147"/>
      <c r="UJK10" s="147"/>
      <c r="UJL10" s="147"/>
      <c r="UJM10" s="147"/>
      <c r="UJN10" s="147"/>
      <c r="UJO10" s="147"/>
      <c r="UJP10" s="147"/>
      <c r="UJQ10" s="147"/>
      <c r="UJR10" s="147"/>
      <c r="UJS10" s="147"/>
      <c r="UJT10" s="147"/>
      <c r="UJU10" s="147"/>
      <c r="UJV10" s="147"/>
      <c r="UJW10" s="147"/>
      <c r="UJX10" s="147"/>
      <c r="UJY10" s="147"/>
      <c r="UJZ10" s="147"/>
      <c r="UKA10" s="147"/>
      <c r="UKB10" s="147"/>
      <c r="UKC10" s="147"/>
      <c r="UKD10" s="147"/>
      <c r="UKE10" s="147"/>
      <c r="UKF10" s="147"/>
      <c r="UKG10" s="147"/>
      <c r="UKH10" s="147"/>
      <c r="UKI10" s="147"/>
      <c r="UKJ10" s="147"/>
      <c r="UKK10" s="147"/>
      <c r="UKL10" s="147"/>
      <c r="UKM10" s="147"/>
      <c r="UKN10" s="147"/>
      <c r="UKO10" s="147"/>
      <c r="UKP10" s="147"/>
      <c r="UKQ10" s="147"/>
      <c r="UKR10" s="147"/>
      <c r="UKS10" s="147"/>
      <c r="UKT10" s="147"/>
      <c r="UKU10" s="147"/>
      <c r="UKV10" s="147"/>
      <c r="UKW10" s="147"/>
      <c r="UKX10" s="147"/>
      <c r="UKY10" s="147"/>
      <c r="UKZ10" s="147"/>
      <c r="ULA10" s="147"/>
      <c r="ULB10" s="147"/>
      <c r="ULC10" s="147"/>
      <c r="ULD10" s="147"/>
      <c r="ULE10" s="147"/>
      <c r="ULF10" s="147"/>
      <c r="ULG10" s="147"/>
      <c r="ULH10" s="147"/>
      <c r="ULI10" s="147"/>
      <c r="ULJ10" s="147"/>
      <c r="ULK10" s="147"/>
      <c r="ULL10" s="147"/>
      <c r="ULM10" s="147"/>
      <c r="ULN10" s="147"/>
      <c r="ULO10" s="147"/>
      <c r="ULP10" s="147"/>
      <c r="ULQ10" s="147"/>
      <c r="ULR10" s="147"/>
      <c r="ULS10" s="147"/>
      <c r="ULT10" s="147"/>
      <c r="ULU10" s="147"/>
      <c r="ULV10" s="147"/>
      <c r="ULW10" s="147"/>
      <c r="ULX10" s="147"/>
      <c r="ULY10" s="147"/>
      <c r="ULZ10" s="147"/>
      <c r="UMA10" s="147"/>
      <c r="UMB10" s="147"/>
      <c r="UMC10" s="147"/>
      <c r="UMD10" s="147"/>
      <c r="UME10" s="147"/>
      <c r="UMF10" s="147"/>
      <c r="UMG10" s="147"/>
      <c r="UMH10" s="147"/>
      <c r="UMI10" s="147"/>
      <c r="UMJ10" s="147"/>
      <c r="UMK10" s="147"/>
      <c r="UML10" s="147"/>
      <c r="UMM10" s="147"/>
      <c r="UMN10" s="147"/>
      <c r="UMO10" s="147"/>
      <c r="UMP10" s="147"/>
      <c r="UMQ10" s="147"/>
      <c r="UMR10" s="147"/>
      <c r="UMS10" s="147"/>
      <c r="UMT10" s="147"/>
      <c r="UMU10" s="147"/>
      <c r="UMV10" s="147"/>
      <c r="UMW10" s="147"/>
      <c r="UMX10" s="147"/>
      <c r="UMY10" s="147"/>
      <c r="UMZ10" s="147"/>
      <c r="UNA10" s="147"/>
      <c r="UNB10" s="147"/>
      <c r="UNC10" s="147"/>
      <c r="UND10" s="147"/>
      <c r="UNE10" s="147"/>
      <c r="UNF10" s="147"/>
      <c r="UNG10" s="147"/>
      <c r="UNH10" s="147"/>
      <c r="UNI10" s="147"/>
      <c r="UNJ10" s="147"/>
      <c r="UNK10" s="147"/>
      <c r="UNL10" s="147"/>
      <c r="UNM10" s="147"/>
      <c r="UNN10" s="147"/>
      <c r="UNO10" s="147"/>
      <c r="UNP10" s="147"/>
      <c r="UNQ10" s="147"/>
      <c r="UNR10" s="147"/>
      <c r="UNS10" s="147"/>
      <c r="UNT10" s="147"/>
      <c r="UNU10" s="147"/>
      <c r="UNV10" s="147"/>
      <c r="UNW10" s="147"/>
      <c r="UNX10" s="147"/>
      <c r="UNY10" s="147"/>
      <c r="UNZ10" s="147"/>
      <c r="UOA10" s="147"/>
      <c r="UOB10" s="147"/>
      <c r="UOC10" s="147"/>
      <c r="UOD10" s="147"/>
      <c r="UOE10" s="147"/>
      <c r="UOF10" s="147"/>
      <c r="UOG10" s="147"/>
      <c r="UOH10" s="147"/>
      <c r="UOI10" s="147"/>
      <c r="UOJ10" s="147"/>
      <c r="UOK10" s="147"/>
      <c r="UOL10" s="147"/>
      <c r="UOM10" s="147"/>
      <c r="UON10" s="147"/>
      <c r="UOO10" s="147"/>
      <c r="UOP10" s="147"/>
      <c r="UOQ10" s="147"/>
      <c r="UOR10" s="147"/>
      <c r="UOS10" s="147"/>
      <c r="UOT10" s="147"/>
      <c r="UOU10" s="147"/>
      <c r="UOV10" s="147"/>
      <c r="UOW10" s="147"/>
      <c r="UOX10" s="147"/>
      <c r="UOY10" s="147"/>
      <c r="UOZ10" s="147"/>
      <c r="UPA10" s="147"/>
      <c r="UPB10" s="147"/>
      <c r="UPC10" s="147"/>
      <c r="UPD10" s="147"/>
      <c r="UPE10" s="147"/>
      <c r="UPF10" s="147"/>
      <c r="UPG10" s="147"/>
      <c r="UPH10" s="147"/>
      <c r="UPI10" s="147"/>
      <c r="UPJ10" s="147"/>
      <c r="UPK10" s="147"/>
      <c r="UPL10" s="147"/>
      <c r="UPM10" s="147"/>
      <c r="UPN10" s="147"/>
      <c r="UPO10" s="147"/>
      <c r="UPP10" s="147"/>
      <c r="UPQ10" s="147"/>
      <c r="UPR10" s="147"/>
      <c r="UPS10" s="147"/>
      <c r="UPT10" s="147"/>
      <c r="UPU10" s="147"/>
      <c r="UPV10" s="147"/>
      <c r="UPW10" s="147"/>
      <c r="UPX10" s="147"/>
      <c r="UPY10" s="147"/>
      <c r="UPZ10" s="147"/>
      <c r="UQA10" s="147"/>
      <c r="UQB10" s="147"/>
      <c r="UQC10" s="147"/>
      <c r="UQD10" s="147"/>
      <c r="UQE10" s="147"/>
      <c r="UQF10" s="147"/>
      <c r="UQG10" s="147"/>
      <c r="UQH10" s="147"/>
      <c r="UQI10" s="147"/>
      <c r="UQJ10" s="147"/>
      <c r="UQK10" s="147"/>
      <c r="UQL10" s="147"/>
      <c r="UQM10" s="147"/>
      <c r="UQN10" s="147"/>
      <c r="UQO10" s="147"/>
      <c r="UQP10" s="147"/>
      <c r="UQQ10" s="147"/>
      <c r="UQR10" s="147"/>
      <c r="UQS10" s="147"/>
      <c r="UQT10" s="147"/>
      <c r="UQU10" s="147"/>
      <c r="UQV10" s="147"/>
      <c r="UQW10" s="147"/>
      <c r="UQX10" s="147"/>
      <c r="UQY10" s="147"/>
      <c r="UQZ10" s="147"/>
      <c r="URA10" s="147"/>
      <c r="URB10" s="147"/>
      <c r="URC10" s="147"/>
      <c r="URD10" s="147"/>
      <c r="URE10" s="147"/>
      <c r="URF10" s="147"/>
      <c r="URG10" s="147"/>
      <c r="URH10" s="147"/>
      <c r="URI10" s="147"/>
      <c r="URJ10" s="147"/>
      <c r="URK10" s="147"/>
      <c r="URL10" s="147"/>
      <c r="URM10" s="147"/>
      <c r="URN10" s="147"/>
      <c r="URO10" s="147"/>
      <c r="URP10" s="147"/>
      <c r="URQ10" s="147"/>
      <c r="URR10" s="147"/>
      <c r="URS10" s="147"/>
      <c r="URT10" s="147"/>
      <c r="URU10" s="147"/>
      <c r="URV10" s="147"/>
      <c r="URW10" s="147"/>
      <c r="URX10" s="147"/>
      <c r="URY10" s="147"/>
      <c r="URZ10" s="147"/>
      <c r="USA10" s="147"/>
      <c r="USB10" s="147"/>
      <c r="USC10" s="147"/>
      <c r="USD10" s="147"/>
      <c r="USE10" s="147"/>
      <c r="USF10" s="147"/>
      <c r="USG10" s="147"/>
      <c r="USH10" s="147"/>
      <c r="USI10" s="147"/>
      <c r="USJ10" s="147"/>
      <c r="USK10" s="147"/>
      <c r="USL10" s="147"/>
      <c r="USM10" s="147"/>
      <c r="USN10" s="147"/>
      <c r="USO10" s="147"/>
      <c r="USP10" s="147"/>
      <c r="USQ10" s="147"/>
      <c r="USR10" s="147"/>
      <c r="USS10" s="147"/>
      <c r="UST10" s="147"/>
      <c r="USU10" s="147"/>
      <c r="USV10" s="147"/>
      <c r="USW10" s="147"/>
      <c r="USX10" s="147"/>
      <c r="USY10" s="147"/>
      <c r="USZ10" s="147"/>
      <c r="UTA10" s="147"/>
      <c r="UTB10" s="147"/>
      <c r="UTC10" s="147"/>
      <c r="UTD10" s="147"/>
      <c r="UTE10" s="147"/>
      <c r="UTF10" s="147"/>
      <c r="UTG10" s="147"/>
      <c r="UTH10" s="147"/>
      <c r="UTI10" s="147"/>
      <c r="UTJ10" s="147"/>
      <c r="UTK10" s="147"/>
      <c r="UTL10" s="147"/>
      <c r="UTM10" s="147"/>
      <c r="UTN10" s="147"/>
      <c r="UTO10" s="147"/>
      <c r="UTP10" s="147"/>
      <c r="UTQ10" s="147"/>
      <c r="UTR10" s="147"/>
      <c r="UTS10" s="147"/>
      <c r="UTT10" s="147"/>
      <c r="UTU10" s="147"/>
      <c r="UTV10" s="147"/>
      <c r="UTW10" s="147"/>
      <c r="UTX10" s="147"/>
      <c r="UTY10" s="147"/>
      <c r="UTZ10" s="147"/>
      <c r="UUA10" s="147"/>
      <c r="UUB10" s="147"/>
      <c r="UUC10" s="147"/>
      <c r="UUD10" s="147"/>
      <c r="UUE10" s="147"/>
      <c r="UUF10" s="147"/>
      <c r="UUG10" s="147"/>
      <c r="UUH10" s="147"/>
      <c r="UUI10" s="147"/>
      <c r="UUJ10" s="147"/>
      <c r="UUK10" s="147"/>
      <c r="UUL10" s="147"/>
      <c r="UUM10" s="147"/>
      <c r="UUN10" s="147"/>
      <c r="UUO10" s="147"/>
      <c r="UUP10" s="147"/>
      <c r="UUQ10" s="147"/>
      <c r="UUR10" s="147"/>
      <c r="UUS10" s="147"/>
      <c r="UUT10" s="147"/>
      <c r="UUU10" s="147"/>
      <c r="UUV10" s="147"/>
      <c r="UUW10" s="147"/>
      <c r="UUX10" s="147"/>
      <c r="UUY10" s="147"/>
      <c r="UUZ10" s="147"/>
      <c r="UVA10" s="147"/>
      <c r="UVB10" s="147"/>
      <c r="UVC10" s="147"/>
      <c r="UVD10" s="147"/>
      <c r="UVE10" s="147"/>
      <c r="UVF10" s="147"/>
      <c r="UVG10" s="147"/>
      <c r="UVH10" s="147"/>
      <c r="UVI10" s="147"/>
      <c r="UVJ10" s="147"/>
      <c r="UVK10" s="147"/>
      <c r="UVL10" s="147"/>
      <c r="UVM10" s="147"/>
      <c r="UVN10" s="147"/>
      <c r="UVO10" s="147"/>
      <c r="UVP10" s="147"/>
      <c r="UVQ10" s="147"/>
      <c r="UVR10" s="147"/>
      <c r="UVS10" s="147"/>
      <c r="UVT10" s="147"/>
      <c r="UVU10" s="147"/>
      <c r="UVV10" s="147"/>
      <c r="UVW10" s="147"/>
      <c r="UVX10" s="147"/>
      <c r="UVY10" s="147"/>
      <c r="UVZ10" s="147"/>
      <c r="UWA10" s="147"/>
      <c r="UWB10" s="147"/>
      <c r="UWC10" s="147"/>
      <c r="UWD10" s="147"/>
      <c r="UWE10" s="147"/>
      <c r="UWF10" s="147"/>
      <c r="UWG10" s="147"/>
      <c r="UWH10" s="147"/>
      <c r="UWI10" s="147"/>
      <c r="UWJ10" s="147"/>
      <c r="UWK10" s="147"/>
      <c r="UWL10" s="147"/>
      <c r="UWM10" s="147"/>
      <c r="UWN10" s="147"/>
      <c r="UWO10" s="147"/>
      <c r="UWP10" s="147"/>
      <c r="UWQ10" s="147"/>
      <c r="UWR10" s="147"/>
      <c r="UWS10" s="147"/>
      <c r="UWT10" s="147"/>
      <c r="UWU10" s="147"/>
      <c r="UWV10" s="147"/>
      <c r="UWW10" s="147"/>
      <c r="UWX10" s="147"/>
      <c r="UWY10" s="147"/>
      <c r="UWZ10" s="147"/>
      <c r="UXA10" s="147"/>
      <c r="UXB10" s="147"/>
      <c r="UXC10" s="147"/>
      <c r="UXD10" s="147"/>
      <c r="UXE10" s="147"/>
      <c r="UXF10" s="147"/>
      <c r="UXG10" s="147"/>
      <c r="UXH10" s="147"/>
      <c r="UXI10" s="147"/>
      <c r="UXJ10" s="147"/>
      <c r="UXK10" s="147"/>
      <c r="UXL10" s="147"/>
      <c r="UXM10" s="147"/>
      <c r="UXN10" s="147"/>
      <c r="UXO10" s="147"/>
      <c r="UXP10" s="147"/>
      <c r="UXQ10" s="147"/>
      <c r="UXR10" s="147"/>
      <c r="UXS10" s="147"/>
      <c r="UXT10" s="147"/>
      <c r="UXU10" s="147"/>
      <c r="UXV10" s="147"/>
      <c r="UXW10" s="147"/>
      <c r="UXX10" s="147"/>
      <c r="UXY10" s="147"/>
      <c r="UXZ10" s="147"/>
      <c r="UYA10" s="147"/>
      <c r="UYB10" s="147"/>
      <c r="UYC10" s="147"/>
      <c r="UYD10" s="147"/>
      <c r="UYE10" s="147"/>
      <c r="UYF10" s="147"/>
      <c r="UYG10" s="147"/>
      <c r="UYH10" s="147"/>
      <c r="UYI10" s="147"/>
      <c r="UYJ10" s="147"/>
      <c r="UYK10" s="147"/>
      <c r="UYL10" s="147"/>
      <c r="UYM10" s="147"/>
      <c r="UYN10" s="147"/>
      <c r="UYO10" s="147"/>
      <c r="UYP10" s="147"/>
      <c r="UYQ10" s="147"/>
      <c r="UYR10" s="147"/>
      <c r="UYS10" s="147"/>
      <c r="UYT10" s="147"/>
      <c r="UYU10" s="147"/>
      <c r="UYV10" s="147"/>
      <c r="UYW10" s="147"/>
      <c r="UYX10" s="147"/>
      <c r="UYY10" s="147"/>
      <c r="UYZ10" s="147"/>
      <c r="UZA10" s="147"/>
      <c r="UZB10" s="147"/>
      <c r="UZC10" s="147"/>
      <c r="UZD10" s="147"/>
      <c r="UZE10" s="147"/>
      <c r="UZF10" s="147"/>
      <c r="UZG10" s="147"/>
      <c r="UZH10" s="147"/>
      <c r="UZI10" s="147"/>
      <c r="UZJ10" s="147"/>
      <c r="UZK10" s="147"/>
      <c r="UZL10" s="147"/>
      <c r="UZM10" s="147"/>
      <c r="UZN10" s="147"/>
      <c r="UZO10" s="147"/>
      <c r="UZP10" s="147"/>
      <c r="UZQ10" s="147"/>
      <c r="UZR10" s="147"/>
      <c r="UZS10" s="147"/>
      <c r="UZT10" s="147"/>
      <c r="UZU10" s="147"/>
      <c r="UZV10" s="147"/>
      <c r="UZW10" s="147"/>
      <c r="UZX10" s="147"/>
      <c r="UZY10" s="147"/>
      <c r="UZZ10" s="147"/>
      <c r="VAA10" s="147"/>
      <c r="VAB10" s="147"/>
      <c r="VAC10" s="147"/>
      <c r="VAD10" s="147"/>
      <c r="VAE10" s="147"/>
      <c r="VAF10" s="147"/>
      <c r="VAG10" s="147"/>
      <c r="VAH10" s="147"/>
      <c r="VAI10" s="147"/>
      <c r="VAJ10" s="147"/>
      <c r="VAK10" s="147"/>
      <c r="VAL10" s="147"/>
      <c r="VAM10" s="147"/>
      <c r="VAN10" s="147"/>
      <c r="VAO10" s="147"/>
      <c r="VAP10" s="147"/>
      <c r="VAQ10" s="147"/>
      <c r="VAR10" s="147"/>
      <c r="VAS10" s="147"/>
      <c r="VAT10" s="147"/>
      <c r="VAU10" s="147"/>
      <c r="VAV10" s="147"/>
      <c r="VAW10" s="147"/>
      <c r="VAX10" s="147"/>
      <c r="VAY10" s="147"/>
      <c r="VAZ10" s="147"/>
      <c r="VBA10" s="147"/>
      <c r="VBB10" s="147"/>
      <c r="VBC10" s="147"/>
      <c r="VBD10" s="147"/>
      <c r="VBE10" s="147"/>
      <c r="VBF10" s="147"/>
      <c r="VBG10" s="147"/>
      <c r="VBH10" s="147"/>
      <c r="VBI10" s="147"/>
      <c r="VBJ10" s="147"/>
      <c r="VBK10" s="147"/>
      <c r="VBL10" s="147"/>
      <c r="VBM10" s="147"/>
      <c r="VBN10" s="147"/>
      <c r="VBO10" s="147"/>
      <c r="VBP10" s="147"/>
      <c r="VBQ10" s="147"/>
      <c r="VBR10" s="147"/>
      <c r="VBS10" s="147"/>
      <c r="VBT10" s="147"/>
      <c r="VBU10" s="147"/>
      <c r="VBV10" s="147"/>
      <c r="VBW10" s="147"/>
      <c r="VBX10" s="147"/>
      <c r="VBY10" s="147"/>
      <c r="VBZ10" s="147"/>
      <c r="VCA10" s="147"/>
      <c r="VCB10" s="147"/>
      <c r="VCC10" s="147"/>
      <c r="VCD10" s="147"/>
      <c r="VCE10" s="147"/>
      <c r="VCF10" s="147"/>
      <c r="VCG10" s="147"/>
      <c r="VCH10" s="147"/>
      <c r="VCI10" s="147"/>
      <c r="VCJ10" s="147"/>
      <c r="VCK10" s="147"/>
      <c r="VCL10" s="147"/>
      <c r="VCM10" s="147"/>
      <c r="VCN10" s="147"/>
      <c r="VCO10" s="147"/>
      <c r="VCP10" s="147"/>
      <c r="VCQ10" s="147"/>
      <c r="VCR10" s="147"/>
      <c r="VCS10" s="147"/>
      <c r="VCT10" s="147"/>
      <c r="VCU10" s="147"/>
      <c r="VCV10" s="147"/>
      <c r="VCW10" s="147"/>
      <c r="VCX10" s="147"/>
      <c r="VCY10" s="147"/>
      <c r="VCZ10" s="147"/>
      <c r="VDA10" s="147"/>
      <c r="VDB10" s="147"/>
      <c r="VDC10" s="147"/>
      <c r="VDD10" s="147"/>
      <c r="VDE10" s="147"/>
      <c r="VDF10" s="147"/>
      <c r="VDG10" s="147"/>
      <c r="VDH10" s="147"/>
      <c r="VDI10" s="147"/>
      <c r="VDJ10" s="147"/>
      <c r="VDK10" s="147"/>
      <c r="VDL10" s="147"/>
      <c r="VDM10" s="147"/>
      <c r="VDN10" s="147"/>
      <c r="VDO10" s="147"/>
      <c r="VDP10" s="147"/>
      <c r="VDQ10" s="147"/>
      <c r="VDR10" s="147"/>
      <c r="VDS10" s="147"/>
      <c r="VDT10" s="147"/>
      <c r="VDU10" s="147"/>
      <c r="VDV10" s="147"/>
      <c r="VDW10" s="147"/>
      <c r="VDX10" s="147"/>
      <c r="VDY10" s="147"/>
      <c r="VDZ10" s="147"/>
      <c r="VEA10" s="147"/>
      <c r="VEB10" s="147"/>
      <c r="VEC10" s="147"/>
      <c r="VED10" s="147"/>
      <c r="VEE10" s="147"/>
      <c r="VEF10" s="147"/>
      <c r="VEG10" s="147"/>
      <c r="VEH10" s="147"/>
      <c r="VEI10" s="147"/>
      <c r="VEJ10" s="147"/>
      <c r="VEK10" s="147"/>
      <c r="VEL10" s="147"/>
      <c r="VEM10" s="147"/>
      <c r="VEN10" s="147"/>
      <c r="VEO10" s="147"/>
      <c r="VEP10" s="147"/>
      <c r="VEQ10" s="147"/>
      <c r="VER10" s="147"/>
      <c r="VES10" s="147"/>
      <c r="VET10" s="147"/>
      <c r="VEU10" s="147"/>
      <c r="VEV10" s="147"/>
      <c r="VEW10" s="147"/>
      <c r="VEX10" s="147"/>
      <c r="VEY10" s="147"/>
      <c r="VEZ10" s="147"/>
      <c r="VFA10" s="147"/>
      <c r="VFB10" s="147"/>
      <c r="VFC10" s="147"/>
      <c r="VFD10" s="147"/>
      <c r="VFE10" s="147"/>
      <c r="VFF10" s="147"/>
      <c r="VFG10" s="147"/>
      <c r="VFH10" s="147"/>
      <c r="VFI10" s="147"/>
      <c r="VFJ10" s="147"/>
      <c r="VFK10" s="147"/>
      <c r="VFL10" s="147"/>
      <c r="VFM10" s="147"/>
      <c r="VFN10" s="147"/>
      <c r="VFO10" s="147"/>
      <c r="VFP10" s="147"/>
      <c r="VFQ10" s="147"/>
      <c r="VFR10" s="147"/>
      <c r="VFS10" s="147"/>
      <c r="VFT10" s="147"/>
      <c r="VFU10" s="147"/>
      <c r="VFV10" s="147"/>
      <c r="VFW10" s="147"/>
      <c r="VFX10" s="147"/>
      <c r="VFY10" s="147"/>
      <c r="VFZ10" s="147"/>
      <c r="VGA10" s="147"/>
      <c r="VGB10" s="147"/>
      <c r="VGC10" s="147"/>
      <c r="VGD10" s="147"/>
      <c r="VGE10" s="147"/>
      <c r="VGF10" s="147"/>
      <c r="VGG10" s="147"/>
      <c r="VGH10" s="147"/>
      <c r="VGI10" s="147"/>
      <c r="VGJ10" s="147"/>
      <c r="VGK10" s="147"/>
      <c r="VGL10" s="147"/>
      <c r="VGM10" s="147"/>
      <c r="VGN10" s="147"/>
      <c r="VGO10" s="147"/>
      <c r="VGP10" s="147"/>
      <c r="VGQ10" s="147"/>
      <c r="VGR10" s="147"/>
      <c r="VGS10" s="147"/>
      <c r="VGT10" s="147"/>
      <c r="VGU10" s="147"/>
      <c r="VGV10" s="147"/>
      <c r="VGW10" s="147"/>
      <c r="VGX10" s="147"/>
      <c r="VGY10" s="147"/>
      <c r="VGZ10" s="147"/>
      <c r="VHA10" s="147"/>
      <c r="VHB10" s="147"/>
      <c r="VHC10" s="147"/>
      <c r="VHD10" s="147"/>
      <c r="VHE10" s="147"/>
      <c r="VHF10" s="147"/>
      <c r="VHG10" s="147"/>
      <c r="VHH10" s="147"/>
      <c r="VHI10" s="147"/>
      <c r="VHJ10" s="147"/>
      <c r="VHK10" s="147"/>
      <c r="VHL10" s="147"/>
      <c r="VHM10" s="147"/>
      <c r="VHN10" s="147"/>
      <c r="VHO10" s="147"/>
      <c r="VHP10" s="147"/>
      <c r="VHQ10" s="147"/>
      <c r="VHR10" s="147"/>
      <c r="VHS10" s="147"/>
      <c r="VHT10" s="147"/>
      <c r="VHU10" s="147"/>
      <c r="VHV10" s="147"/>
      <c r="VHW10" s="147"/>
      <c r="VHX10" s="147"/>
      <c r="VHY10" s="147"/>
      <c r="VHZ10" s="147"/>
      <c r="VIA10" s="147"/>
      <c r="VIB10" s="147"/>
      <c r="VIC10" s="147"/>
      <c r="VID10" s="147"/>
      <c r="VIE10" s="147"/>
      <c r="VIF10" s="147"/>
      <c r="VIG10" s="147"/>
      <c r="VIH10" s="147"/>
      <c r="VII10" s="147"/>
      <c r="VIJ10" s="147"/>
      <c r="VIK10" s="147"/>
      <c r="VIL10" s="147"/>
      <c r="VIM10" s="147"/>
      <c r="VIN10" s="147"/>
      <c r="VIO10" s="147"/>
      <c r="VIP10" s="147"/>
      <c r="VIQ10" s="147"/>
      <c r="VIR10" s="147"/>
      <c r="VIS10" s="147"/>
      <c r="VIT10" s="147"/>
      <c r="VIU10" s="147"/>
      <c r="VIV10" s="147"/>
      <c r="VIW10" s="147"/>
      <c r="VIX10" s="147"/>
      <c r="VIY10" s="147"/>
      <c r="VIZ10" s="147"/>
      <c r="VJA10" s="147"/>
      <c r="VJB10" s="147"/>
      <c r="VJC10" s="147"/>
      <c r="VJD10" s="147"/>
      <c r="VJE10" s="147"/>
      <c r="VJF10" s="147"/>
      <c r="VJG10" s="147"/>
      <c r="VJH10" s="147"/>
      <c r="VJI10" s="147"/>
      <c r="VJJ10" s="147"/>
      <c r="VJK10" s="147"/>
      <c r="VJL10" s="147"/>
      <c r="VJM10" s="147"/>
      <c r="VJN10" s="147"/>
      <c r="VJO10" s="147"/>
      <c r="VJP10" s="147"/>
      <c r="VJQ10" s="147"/>
      <c r="VJR10" s="147"/>
      <c r="VJS10" s="147"/>
      <c r="VJT10" s="147"/>
      <c r="VJU10" s="147"/>
      <c r="VJV10" s="147"/>
      <c r="VJW10" s="147"/>
      <c r="VJX10" s="147"/>
      <c r="VJY10" s="147"/>
      <c r="VJZ10" s="147"/>
      <c r="VKA10" s="147"/>
      <c r="VKB10" s="147"/>
      <c r="VKC10" s="147"/>
      <c r="VKD10" s="147"/>
      <c r="VKE10" s="147"/>
      <c r="VKF10" s="147"/>
      <c r="VKG10" s="147"/>
      <c r="VKH10" s="147"/>
      <c r="VKI10" s="147"/>
      <c r="VKJ10" s="147"/>
      <c r="VKK10" s="147"/>
      <c r="VKL10" s="147"/>
      <c r="VKM10" s="147"/>
      <c r="VKN10" s="147"/>
      <c r="VKO10" s="147"/>
      <c r="VKP10" s="147"/>
      <c r="VKQ10" s="147"/>
      <c r="VKR10" s="147"/>
      <c r="VKS10" s="147"/>
      <c r="VKT10" s="147"/>
      <c r="VKU10" s="147"/>
      <c r="VKV10" s="147"/>
      <c r="VKW10" s="147"/>
      <c r="VKX10" s="147"/>
      <c r="VKY10" s="147"/>
      <c r="VKZ10" s="147"/>
      <c r="VLA10" s="147"/>
      <c r="VLB10" s="147"/>
      <c r="VLC10" s="147"/>
      <c r="VLD10" s="147"/>
      <c r="VLE10" s="147"/>
      <c r="VLF10" s="147"/>
      <c r="VLG10" s="147"/>
      <c r="VLH10" s="147"/>
      <c r="VLI10" s="147"/>
      <c r="VLJ10" s="147"/>
      <c r="VLK10" s="147"/>
      <c r="VLL10" s="147"/>
      <c r="VLM10" s="147"/>
      <c r="VLN10" s="147"/>
      <c r="VLO10" s="147"/>
      <c r="VLP10" s="147"/>
      <c r="VLQ10" s="147"/>
      <c r="VLR10" s="147"/>
      <c r="VLS10" s="147"/>
      <c r="VLT10" s="147"/>
      <c r="VLU10" s="147"/>
      <c r="VLV10" s="147"/>
      <c r="VLW10" s="147"/>
      <c r="VLX10" s="147"/>
      <c r="VLY10" s="147"/>
      <c r="VLZ10" s="147"/>
      <c r="VMA10" s="147"/>
      <c r="VMB10" s="147"/>
      <c r="VMC10" s="147"/>
      <c r="VMD10" s="147"/>
      <c r="VME10" s="147"/>
      <c r="VMF10" s="147"/>
      <c r="VMG10" s="147"/>
      <c r="VMH10" s="147"/>
      <c r="VMI10" s="147"/>
      <c r="VMJ10" s="147"/>
      <c r="VMK10" s="147"/>
      <c r="VML10" s="147"/>
      <c r="VMM10" s="147"/>
      <c r="VMN10" s="147"/>
      <c r="VMO10" s="147"/>
      <c r="VMP10" s="147"/>
      <c r="VMQ10" s="147"/>
      <c r="VMR10" s="147"/>
      <c r="VMS10" s="147"/>
      <c r="VMT10" s="147"/>
      <c r="VMU10" s="147"/>
      <c r="VMV10" s="147"/>
      <c r="VMW10" s="147"/>
      <c r="VMX10" s="147"/>
      <c r="VMY10" s="147"/>
      <c r="VMZ10" s="147"/>
      <c r="VNA10" s="147"/>
      <c r="VNB10" s="147"/>
      <c r="VNC10" s="147"/>
      <c r="VND10" s="147"/>
      <c r="VNE10" s="147"/>
      <c r="VNF10" s="147"/>
      <c r="VNG10" s="147"/>
      <c r="VNH10" s="147"/>
      <c r="VNI10" s="147"/>
      <c r="VNJ10" s="147"/>
      <c r="VNK10" s="147"/>
      <c r="VNL10" s="147"/>
      <c r="VNM10" s="147"/>
      <c r="VNN10" s="147"/>
      <c r="VNO10" s="147"/>
      <c r="VNP10" s="147"/>
      <c r="VNQ10" s="147"/>
      <c r="VNR10" s="147"/>
      <c r="VNS10" s="147"/>
      <c r="VNT10" s="147"/>
      <c r="VNU10" s="147"/>
      <c r="VNV10" s="147"/>
      <c r="VNW10" s="147"/>
      <c r="VNX10" s="147"/>
      <c r="VNY10" s="147"/>
      <c r="VNZ10" s="147"/>
      <c r="VOA10" s="147"/>
      <c r="VOB10" s="147"/>
      <c r="VOC10" s="147"/>
      <c r="VOD10" s="147"/>
      <c r="VOE10" s="147"/>
      <c r="VOF10" s="147"/>
      <c r="VOG10" s="147"/>
      <c r="VOH10" s="147"/>
      <c r="VOI10" s="147"/>
      <c r="VOJ10" s="147"/>
      <c r="VOK10" s="147"/>
      <c r="VOL10" s="147"/>
      <c r="VOM10" s="147"/>
      <c r="VON10" s="147"/>
      <c r="VOO10" s="147"/>
      <c r="VOP10" s="147"/>
      <c r="VOQ10" s="147"/>
      <c r="VOR10" s="147"/>
      <c r="VOS10" s="147"/>
      <c r="VOT10" s="147"/>
      <c r="VOU10" s="147"/>
      <c r="VOV10" s="147"/>
      <c r="VOW10" s="147"/>
      <c r="VOX10" s="147"/>
      <c r="VOY10" s="147"/>
      <c r="VOZ10" s="147"/>
      <c r="VPA10" s="147"/>
      <c r="VPB10" s="147"/>
      <c r="VPC10" s="147"/>
      <c r="VPD10" s="147"/>
      <c r="VPE10" s="147"/>
      <c r="VPF10" s="147"/>
      <c r="VPG10" s="147"/>
      <c r="VPH10" s="147"/>
      <c r="VPI10" s="147"/>
      <c r="VPJ10" s="147"/>
      <c r="VPK10" s="147"/>
      <c r="VPL10" s="147"/>
      <c r="VPM10" s="147"/>
      <c r="VPN10" s="147"/>
      <c r="VPO10" s="147"/>
      <c r="VPP10" s="147"/>
      <c r="VPQ10" s="147"/>
      <c r="VPR10" s="147"/>
      <c r="VPS10" s="147"/>
      <c r="VPT10" s="147"/>
      <c r="VPU10" s="147"/>
      <c r="VPV10" s="147"/>
      <c r="VPW10" s="147"/>
      <c r="VPX10" s="147"/>
      <c r="VPY10" s="147"/>
      <c r="VPZ10" s="147"/>
      <c r="VQA10" s="147"/>
      <c r="VQB10" s="147"/>
      <c r="VQC10" s="147"/>
      <c r="VQD10" s="147"/>
      <c r="VQE10" s="147"/>
      <c r="VQF10" s="147"/>
      <c r="VQG10" s="147"/>
      <c r="VQH10" s="147"/>
      <c r="VQI10" s="147"/>
      <c r="VQJ10" s="147"/>
      <c r="VQK10" s="147"/>
      <c r="VQL10" s="147"/>
      <c r="VQM10" s="147"/>
      <c r="VQN10" s="147"/>
      <c r="VQO10" s="147"/>
      <c r="VQP10" s="147"/>
      <c r="VQQ10" s="147"/>
      <c r="VQR10" s="147"/>
      <c r="VQS10" s="147"/>
      <c r="VQT10" s="147"/>
      <c r="VQU10" s="147"/>
      <c r="VQV10" s="147"/>
      <c r="VQW10" s="147"/>
      <c r="VQX10" s="147"/>
      <c r="VQY10" s="147"/>
      <c r="VQZ10" s="147"/>
      <c r="VRA10" s="147"/>
      <c r="VRB10" s="147"/>
      <c r="VRC10" s="147"/>
      <c r="VRD10" s="147"/>
      <c r="VRE10" s="147"/>
      <c r="VRF10" s="147"/>
      <c r="VRG10" s="147"/>
      <c r="VRH10" s="147"/>
      <c r="VRI10" s="147"/>
      <c r="VRJ10" s="147"/>
      <c r="VRK10" s="147"/>
      <c r="VRL10" s="147"/>
      <c r="VRM10" s="147"/>
      <c r="VRN10" s="147"/>
      <c r="VRO10" s="147"/>
      <c r="VRP10" s="147"/>
      <c r="VRQ10" s="147"/>
      <c r="VRR10" s="147"/>
      <c r="VRS10" s="147"/>
      <c r="VRT10" s="147"/>
      <c r="VRU10" s="147"/>
      <c r="VRV10" s="147"/>
      <c r="VRW10" s="147"/>
      <c r="VRX10" s="147"/>
      <c r="VRY10" s="147"/>
      <c r="VRZ10" s="147"/>
      <c r="VSA10" s="147"/>
      <c r="VSB10" s="147"/>
      <c r="VSC10" s="147"/>
      <c r="VSD10" s="147"/>
      <c r="VSE10" s="147"/>
      <c r="VSF10" s="147"/>
      <c r="VSG10" s="147"/>
      <c r="VSH10" s="147"/>
      <c r="VSI10" s="147"/>
      <c r="VSJ10" s="147"/>
      <c r="VSK10" s="147"/>
      <c r="VSL10" s="147"/>
      <c r="VSM10" s="147"/>
      <c r="VSN10" s="147"/>
      <c r="VSO10" s="147"/>
      <c r="VSP10" s="147"/>
      <c r="VSQ10" s="147"/>
      <c r="VSR10" s="147"/>
      <c r="VSS10" s="147"/>
      <c r="VST10" s="147"/>
      <c r="VSU10" s="147"/>
      <c r="VSV10" s="147"/>
      <c r="VSW10" s="147"/>
      <c r="VSX10" s="147"/>
      <c r="VSY10" s="147"/>
      <c r="VSZ10" s="147"/>
      <c r="VTA10" s="147"/>
      <c r="VTB10" s="147"/>
      <c r="VTC10" s="147"/>
      <c r="VTD10" s="147"/>
      <c r="VTE10" s="147"/>
      <c r="VTF10" s="147"/>
      <c r="VTG10" s="147"/>
      <c r="VTH10" s="147"/>
      <c r="VTI10" s="147"/>
      <c r="VTJ10" s="147"/>
      <c r="VTK10" s="147"/>
      <c r="VTL10" s="147"/>
      <c r="VTM10" s="147"/>
      <c r="VTN10" s="147"/>
      <c r="VTO10" s="147"/>
      <c r="VTP10" s="147"/>
      <c r="VTQ10" s="147"/>
      <c r="VTR10" s="147"/>
      <c r="VTS10" s="147"/>
      <c r="VTT10" s="147"/>
      <c r="VTU10" s="147"/>
      <c r="VTV10" s="147"/>
      <c r="VTW10" s="147"/>
      <c r="VTX10" s="147"/>
      <c r="VTY10" s="147"/>
      <c r="VTZ10" s="147"/>
      <c r="VUA10" s="147"/>
      <c r="VUB10" s="147"/>
      <c r="VUC10" s="147"/>
      <c r="VUD10" s="147"/>
      <c r="VUE10" s="147"/>
      <c r="VUF10" s="147"/>
      <c r="VUG10" s="147"/>
      <c r="VUH10" s="147"/>
      <c r="VUI10" s="147"/>
      <c r="VUJ10" s="147"/>
      <c r="VUK10" s="147"/>
      <c r="VUL10" s="147"/>
      <c r="VUM10" s="147"/>
      <c r="VUN10" s="147"/>
      <c r="VUO10" s="147"/>
      <c r="VUP10" s="147"/>
      <c r="VUQ10" s="147"/>
      <c r="VUR10" s="147"/>
      <c r="VUS10" s="147"/>
      <c r="VUT10" s="147"/>
      <c r="VUU10" s="147"/>
      <c r="VUV10" s="147"/>
      <c r="VUW10" s="147"/>
      <c r="VUX10" s="147"/>
      <c r="VUY10" s="147"/>
      <c r="VUZ10" s="147"/>
      <c r="VVA10" s="147"/>
      <c r="VVB10" s="147"/>
      <c r="VVC10" s="147"/>
      <c r="VVD10" s="147"/>
      <c r="VVE10" s="147"/>
      <c r="VVF10" s="147"/>
      <c r="VVG10" s="147"/>
      <c r="VVH10" s="147"/>
      <c r="VVI10" s="147"/>
      <c r="VVJ10" s="147"/>
      <c r="VVK10" s="147"/>
      <c r="VVL10" s="147"/>
      <c r="VVM10" s="147"/>
      <c r="VVN10" s="147"/>
      <c r="VVO10" s="147"/>
      <c r="VVP10" s="147"/>
      <c r="VVQ10" s="147"/>
      <c r="VVR10" s="147"/>
      <c r="VVS10" s="147"/>
      <c r="VVT10" s="147"/>
      <c r="VVU10" s="147"/>
      <c r="VVV10" s="147"/>
      <c r="VVW10" s="147"/>
      <c r="VVX10" s="147"/>
      <c r="VVY10" s="147"/>
      <c r="VVZ10" s="147"/>
      <c r="VWA10" s="147"/>
      <c r="VWB10" s="147"/>
      <c r="VWC10" s="147"/>
      <c r="VWD10" s="147"/>
      <c r="VWE10" s="147"/>
      <c r="VWF10" s="147"/>
      <c r="VWG10" s="147"/>
      <c r="VWH10" s="147"/>
      <c r="VWI10" s="147"/>
      <c r="VWJ10" s="147"/>
      <c r="VWK10" s="147"/>
      <c r="VWL10" s="147"/>
      <c r="VWM10" s="147"/>
      <c r="VWN10" s="147"/>
      <c r="VWO10" s="147"/>
      <c r="VWP10" s="147"/>
      <c r="VWQ10" s="147"/>
      <c r="VWR10" s="147"/>
      <c r="VWS10" s="147"/>
      <c r="VWT10" s="147"/>
      <c r="VWU10" s="147"/>
      <c r="VWV10" s="147"/>
      <c r="VWW10" s="147"/>
      <c r="VWX10" s="147"/>
      <c r="VWY10" s="147"/>
      <c r="VWZ10" s="147"/>
      <c r="VXA10" s="147"/>
      <c r="VXB10" s="147"/>
      <c r="VXC10" s="147"/>
      <c r="VXD10" s="147"/>
      <c r="VXE10" s="147"/>
      <c r="VXF10" s="147"/>
      <c r="VXG10" s="147"/>
      <c r="VXH10" s="147"/>
      <c r="VXI10" s="147"/>
      <c r="VXJ10" s="147"/>
      <c r="VXK10" s="147"/>
      <c r="VXL10" s="147"/>
      <c r="VXM10" s="147"/>
      <c r="VXN10" s="147"/>
      <c r="VXO10" s="147"/>
      <c r="VXP10" s="147"/>
      <c r="VXQ10" s="147"/>
      <c r="VXR10" s="147"/>
      <c r="VXS10" s="147"/>
      <c r="VXT10" s="147"/>
      <c r="VXU10" s="147"/>
      <c r="VXV10" s="147"/>
      <c r="VXW10" s="147"/>
      <c r="VXX10" s="147"/>
      <c r="VXY10" s="147"/>
      <c r="VXZ10" s="147"/>
      <c r="VYA10" s="147"/>
      <c r="VYB10" s="147"/>
      <c r="VYC10" s="147"/>
      <c r="VYD10" s="147"/>
      <c r="VYE10" s="147"/>
      <c r="VYF10" s="147"/>
      <c r="VYG10" s="147"/>
      <c r="VYH10" s="147"/>
      <c r="VYI10" s="147"/>
      <c r="VYJ10" s="147"/>
      <c r="VYK10" s="147"/>
      <c r="VYL10" s="147"/>
      <c r="VYM10" s="147"/>
      <c r="VYN10" s="147"/>
      <c r="VYO10" s="147"/>
      <c r="VYP10" s="147"/>
      <c r="VYQ10" s="147"/>
      <c r="VYR10" s="147"/>
      <c r="VYS10" s="147"/>
      <c r="VYT10" s="147"/>
      <c r="VYU10" s="147"/>
      <c r="VYV10" s="147"/>
      <c r="VYW10" s="147"/>
      <c r="VYX10" s="147"/>
      <c r="VYY10" s="147"/>
      <c r="VYZ10" s="147"/>
      <c r="VZA10" s="147"/>
      <c r="VZB10" s="147"/>
      <c r="VZC10" s="147"/>
      <c r="VZD10" s="147"/>
      <c r="VZE10" s="147"/>
      <c r="VZF10" s="147"/>
      <c r="VZG10" s="147"/>
      <c r="VZH10" s="147"/>
      <c r="VZI10" s="147"/>
      <c r="VZJ10" s="147"/>
      <c r="VZK10" s="147"/>
      <c r="VZL10" s="147"/>
      <c r="VZM10" s="147"/>
      <c r="VZN10" s="147"/>
      <c r="VZO10" s="147"/>
      <c r="VZP10" s="147"/>
      <c r="VZQ10" s="147"/>
      <c r="VZR10" s="147"/>
      <c r="VZS10" s="147"/>
      <c r="VZT10" s="147"/>
      <c r="VZU10" s="147"/>
      <c r="VZV10" s="147"/>
      <c r="VZW10" s="147"/>
      <c r="VZX10" s="147"/>
      <c r="VZY10" s="147"/>
      <c r="VZZ10" s="147"/>
      <c r="WAA10" s="147"/>
      <c r="WAB10" s="147"/>
      <c r="WAC10" s="147"/>
      <c r="WAD10" s="147"/>
      <c r="WAE10" s="147"/>
      <c r="WAF10" s="147"/>
      <c r="WAG10" s="147"/>
      <c r="WAH10" s="147"/>
      <c r="WAI10" s="147"/>
      <c r="WAJ10" s="147"/>
      <c r="WAK10" s="147"/>
      <c r="WAL10" s="147"/>
      <c r="WAM10" s="147"/>
      <c r="WAN10" s="147"/>
      <c r="WAO10" s="147"/>
      <c r="WAP10" s="147"/>
      <c r="WAQ10" s="147"/>
      <c r="WAR10" s="147"/>
      <c r="WAS10" s="147"/>
      <c r="WAT10" s="147"/>
      <c r="WAU10" s="147"/>
      <c r="WAV10" s="147"/>
      <c r="WAW10" s="147"/>
      <c r="WAX10" s="147"/>
      <c r="WAY10" s="147"/>
      <c r="WAZ10" s="147"/>
      <c r="WBA10" s="147"/>
      <c r="WBB10" s="147"/>
      <c r="WBC10" s="147"/>
      <c r="WBD10" s="147"/>
      <c r="WBE10" s="147"/>
      <c r="WBF10" s="147"/>
      <c r="WBG10" s="147"/>
      <c r="WBH10" s="147"/>
      <c r="WBI10" s="147"/>
      <c r="WBJ10" s="147"/>
      <c r="WBK10" s="147"/>
      <c r="WBL10" s="147"/>
      <c r="WBM10" s="147"/>
      <c r="WBN10" s="147"/>
      <c r="WBO10" s="147"/>
      <c r="WBP10" s="147"/>
      <c r="WBQ10" s="147"/>
      <c r="WBR10" s="147"/>
      <c r="WBS10" s="147"/>
      <c r="WBT10" s="147"/>
      <c r="WBU10" s="147"/>
      <c r="WBV10" s="147"/>
      <c r="WBW10" s="147"/>
      <c r="WBX10" s="147"/>
      <c r="WBY10" s="147"/>
      <c r="WBZ10" s="147"/>
      <c r="WCA10" s="147"/>
      <c r="WCB10" s="147"/>
      <c r="WCC10" s="147"/>
      <c r="WCD10" s="147"/>
      <c r="WCE10" s="147"/>
      <c r="WCF10" s="147"/>
      <c r="WCG10" s="147"/>
      <c r="WCH10" s="147"/>
      <c r="WCI10" s="147"/>
      <c r="WCJ10" s="147"/>
      <c r="WCK10" s="147"/>
      <c r="WCL10" s="147"/>
      <c r="WCM10" s="147"/>
      <c r="WCN10" s="147"/>
      <c r="WCO10" s="147"/>
      <c r="WCP10" s="147"/>
      <c r="WCQ10" s="147"/>
      <c r="WCR10" s="147"/>
      <c r="WCS10" s="147"/>
      <c r="WCT10" s="147"/>
      <c r="WCU10" s="147"/>
      <c r="WCV10" s="147"/>
      <c r="WCW10" s="147"/>
      <c r="WCX10" s="147"/>
      <c r="WCY10" s="147"/>
      <c r="WCZ10" s="147"/>
      <c r="WDA10" s="147"/>
      <c r="WDB10" s="147"/>
      <c r="WDC10" s="147"/>
      <c r="WDD10" s="147"/>
      <c r="WDE10" s="147"/>
      <c r="WDF10" s="147"/>
      <c r="WDG10" s="147"/>
      <c r="WDH10" s="147"/>
      <c r="WDI10" s="147"/>
      <c r="WDJ10" s="147"/>
      <c r="WDK10" s="147"/>
      <c r="WDL10" s="147"/>
      <c r="WDM10" s="147"/>
      <c r="WDN10" s="147"/>
      <c r="WDO10" s="147"/>
      <c r="WDP10" s="147"/>
      <c r="WDQ10" s="147"/>
      <c r="WDR10" s="147"/>
      <c r="WDS10" s="147"/>
      <c r="WDT10" s="147"/>
      <c r="WDU10" s="147"/>
      <c r="WDV10" s="147"/>
      <c r="WDW10" s="147"/>
      <c r="WDX10" s="147"/>
      <c r="WDY10" s="147"/>
      <c r="WDZ10" s="147"/>
      <c r="WEA10" s="147"/>
      <c r="WEB10" s="147"/>
      <c r="WEC10" s="147"/>
      <c r="WED10" s="147"/>
      <c r="WEE10" s="147"/>
      <c r="WEF10" s="147"/>
      <c r="WEG10" s="147"/>
      <c r="WEH10" s="147"/>
      <c r="WEI10" s="147"/>
      <c r="WEJ10" s="147"/>
      <c r="WEK10" s="147"/>
      <c r="WEL10" s="147"/>
      <c r="WEM10" s="147"/>
      <c r="WEN10" s="147"/>
      <c r="WEO10" s="147"/>
      <c r="WEP10" s="147"/>
      <c r="WEQ10" s="147"/>
      <c r="WER10" s="147"/>
      <c r="WES10" s="147"/>
      <c r="WET10" s="147"/>
      <c r="WEU10" s="147"/>
      <c r="WEV10" s="147"/>
      <c r="WEW10" s="147"/>
      <c r="WEX10" s="147"/>
      <c r="WEY10" s="147"/>
      <c r="WEZ10" s="147"/>
      <c r="WFA10" s="147"/>
      <c r="WFB10" s="147"/>
      <c r="WFC10" s="147"/>
      <c r="WFD10" s="147"/>
      <c r="WFE10" s="147"/>
      <c r="WFF10" s="147"/>
      <c r="WFG10" s="147"/>
      <c r="WFH10" s="147"/>
      <c r="WFI10" s="147"/>
      <c r="WFJ10" s="147"/>
      <c r="WFK10" s="147"/>
      <c r="WFL10" s="147"/>
      <c r="WFM10" s="147"/>
      <c r="WFN10" s="147"/>
      <c r="WFO10" s="147"/>
      <c r="WFP10" s="147"/>
      <c r="WFQ10" s="147"/>
      <c r="WFR10" s="147"/>
      <c r="WFS10" s="147"/>
      <c r="WFT10" s="147"/>
      <c r="WFU10" s="147"/>
      <c r="WFV10" s="147"/>
      <c r="WFW10" s="147"/>
      <c r="WFX10" s="147"/>
      <c r="WFY10" s="147"/>
      <c r="WFZ10" s="147"/>
      <c r="WGA10" s="147"/>
      <c r="WGB10" s="147"/>
      <c r="WGC10" s="147"/>
      <c r="WGD10" s="147"/>
      <c r="WGE10" s="147"/>
      <c r="WGF10" s="147"/>
      <c r="WGG10" s="147"/>
      <c r="WGH10" s="147"/>
      <c r="WGI10" s="147"/>
      <c r="WGJ10" s="147"/>
      <c r="WGK10" s="147"/>
      <c r="WGL10" s="147"/>
      <c r="WGM10" s="147"/>
      <c r="WGN10" s="147"/>
      <c r="WGO10" s="147"/>
      <c r="WGP10" s="147"/>
      <c r="WGQ10" s="147"/>
      <c r="WGR10" s="147"/>
      <c r="WGS10" s="147"/>
      <c r="WGT10" s="147"/>
      <c r="WGU10" s="147"/>
      <c r="WGV10" s="147"/>
      <c r="WGW10" s="147"/>
      <c r="WGX10" s="147"/>
      <c r="WGY10" s="147"/>
      <c r="WGZ10" s="147"/>
      <c r="WHA10" s="147"/>
      <c r="WHB10" s="147"/>
      <c r="WHC10" s="147"/>
      <c r="WHD10" s="147"/>
      <c r="WHE10" s="147"/>
      <c r="WHF10" s="147"/>
      <c r="WHG10" s="147"/>
      <c r="WHH10" s="147"/>
      <c r="WHI10" s="147"/>
      <c r="WHJ10" s="147"/>
      <c r="WHK10" s="147"/>
      <c r="WHL10" s="147"/>
      <c r="WHM10" s="147"/>
      <c r="WHN10" s="147"/>
      <c r="WHO10" s="147"/>
      <c r="WHP10" s="147"/>
      <c r="WHQ10" s="147"/>
      <c r="WHR10" s="147"/>
      <c r="WHS10" s="147"/>
      <c r="WHT10" s="147"/>
      <c r="WHU10" s="147"/>
      <c r="WHV10" s="147"/>
      <c r="WHW10" s="147"/>
      <c r="WHX10" s="147"/>
      <c r="WHY10" s="147"/>
      <c r="WHZ10" s="147"/>
      <c r="WIA10" s="147"/>
      <c r="WIB10" s="147"/>
      <c r="WIC10" s="147"/>
      <c r="WID10" s="147"/>
      <c r="WIE10" s="147"/>
      <c r="WIF10" s="147"/>
      <c r="WIG10" s="147"/>
      <c r="WIH10" s="147"/>
      <c r="WII10" s="147"/>
      <c r="WIJ10" s="147"/>
      <c r="WIK10" s="147"/>
      <c r="WIL10" s="147"/>
      <c r="WIM10" s="147"/>
      <c r="WIN10" s="147"/>
      <c r="WIO10" s="147"/>
      <c r="WIP10" s="147"/>
      <c r="WIQ10" s="147"/>
      <c r="WIR10" s="147"/>
      <c r="WIS10" s="147"/>
      <c r="WIT10" s="147"/>
      <c r="WIU10" s="147"/>
      <c r="WIV10" s="147"/>
      <c r="WIW10" s="147"/>
      <c r="WIX10" s="147"/>
      <c r="WIY10" s="147"/>
      <c r="WIZ10" s="147"/>
      <c r="WJA10" s="147"/>
      <c r="WJB10" s="147"/>
      <c r="WJC10" s="147"/>
      <c r="WJD10" s="147"/>
      <c r="WJE10" s="147"/>
      <c r="WJF10" s="147"/>
      <c r="WJG10" s="147"/>
      <c r="WJH10" s="147"/>
      <c r="WJI10" s="147"/>
      <c r="WJJ10" s="147"/>
      <c r="WJK10" s="147"/>
      <c r="WJL10" s="147"/>
      <c r="WJM10" s="147"/>
      <c r="WJN10" s="147"/>
      <c r="WJO10" s="147"/>
      <c r="WJP10" s="147"/>
      <c r="WJQ10" s="147"/>
      <c r="WJR10" s="147"/>
      <c r="WJS10" s="147"/>
      <c r="WJT10" s="147"/>
      <c r="WJU10" s="147"/>
      <c r="WJV10" s="147"/>
      <c r="WJW10" s="147"/>
      <c r="WJX10" s="147"/>
      <c r="WJY10" s="147"/>
      <c r="WJZ10" s="147"/>
      <c r="WKA10" s="147"/>
      <c r="WKB10" s="147"/>
      <c r="WKC10" s="147"/>
      <c r="WKD10" s="147"/>
      <c r="WKE10" s="147"/>
      <c r="WKF10" s="147"/>
      <c r="WKG10" s="147"/>
      <c r="WKH10" s="147"/>
      <c r="WKI10" s="147"/>
      <c r="WKJ10" s="147"/>
      <c r="WKK10" s="147"/>
      <c r="WKL10" s="147"/>
      <c r="WKM10" s="147"/>
      <c r="WKN10" s="147"/>
      <c r="WKO10" s="147"/>
      <c r="WKP10" s="147"/>
      <c r="WKQ10" s="147"/>
      <c r="WKR10" s="147"/>
      <c r="WKS10" s="147"/>
      <c r="WKT10" s="147"/>
      <c r="WKU10" s="147"/>
      <c r="WKV10" s="147"/>
      <c r="WKW10" s="147"/>
      <c r="WKX10" s="147"/>
      <c r="WKY10" s="147"/>
      <c r="WKZ10" s="147"/>
      <c r="WLA10" s="147"/>
      <c r="WLB10" s="147"/>
      <c r="WLC10" s="147"/>
      <c r="WLD10" s="147"/>
      <c r="WLE10" s="147"/>
      <c r="WLF10" s="147"/>
      <c r="WLG10" s="147"/>
      <c r="WLH10" s="147"/>
      <c r="WLI10" s="147"/>
      <c r="WLJ10" s="147"/>
      <c r="WLK10" s="147"/>
      <c r="WLL10" s="147"/>
      <c r="WLM10" s="147"/>
      <c r="WLN10" s="147"/>
      <c r="WLO10" s="147"/>
      <c r="WLP10" s="147"/>
      <c r="WLQ10" s="147"/>
      <c r="WLR10" s="147"/>
      <c r="WLS10" s="147"/>
      <c r="WLT10" s="147"/>
      <c r="WLU10" s="147"/>
      <c r="WLV10" s="147"/>
      <c r="WLW10" s="147"/>
      <c r="WLX10" s="147"/>
      <c r="WLY10" s="147"/>
      <c r="WLZ10" s="147"/>
      <c r="WMA10" s="147"/>
      <c r="WMB10" s="147"/>
      <c r="WMC10" s="147"/>
      <c r="WMD10" s="147"/>
      <c r="WME10" s="147"/>
      <c r="WMF10" s="147"/>
      <c r="WMG10" s="147"/>
      <c r="WMH10" s="147"/>
      <c r="WMI10" s="147"/>
      <c r="WMJ10" s="147"/>
      <c r="WMK10" s="147"/>
      <c r="WML10" s="147"/>
      <c r="WMM10" s="147"/>
      <c r="WMN10" s="147"/>
      <c r="WMO10" s="147"/>
      <c r="WMP10" s="147"/>
      <c r="WMQ10" s="147"/>
      <c r="WMR10" s="147"/>
      <c r="WMS10" s="147"/>
      <c r="WMT10" s="147"/>
      <c r="WMU10" s="147"/>
      <c r="WMV10" s="147"/>
      <c r="WMW10" s="147"/>
      <c r="WMX10" s="147"/>
      <c r="WMY10" s="147"/>
      <c r="WMZ10" s="147"/>
      <c r="WNA10" s="147"/>
      <c r="WNB10" s="147"/>
      <c r="WNC10" s="147"/>
      <c r="WND10" s="147"/>
      <c r="WNE10" s="147"/>
      <c r="WNF10" s="147"/>
      <c r="WNG10" s="147"/>
      <c r="WNH10" s="147"/>
      <c r="WNI10" s="147"/>
      <c r="WNJ10" s="147"/>
      <c r="WNK10" s="147"/>
      <c r="WNL10" s="147"/>
      <c r="WNM10" s="147"/>
      <c r="WNN10" s="147"/>
      <c r="WNO10" s="147"/>
      <c r="WNP10" s="147"/>
      <c r="WNQ10" s="147"/>
      <c r="WNR10" s="147"/>
      <c r="WNS10" s="147"/>
      <c r="WNT10" s="147"/>
      <c r="WNU10" s="147"/>
      <c r="WNV10" s="147"/>
      <c r="WNW10" s="147"/>
      <c r="WNX10" s="147"/>
      <c r="WNY10" s="147"/>
      <c r="WNZ10" s="147"/>
      <c r="WOA10" s="147"/>
      <c r="WOB10" s="147"/>
      <c r="WOC10" s="147"/>
      <c r="WOD10" s="147"/>
      <c r="WOE10" s="147"/>
      <c r="WOF10" s="147"/>
      <c r="WOG10" s="147"/>
      <c r="WOH10" s="147"/>
      <c r="WOI10" s="147"/>
      <c r="WOJ10" s="147"/>
      <c r="WOK10" s="147"/>
      <c r="WOL10" s="147"/>
      <c r="WOM10" s="147"/>
      <c r="WON10" s="147"/>
      <c r="WOO10" s="147"/>
      <c r="WOP10" s="147"/>
      <c r="WOQ10" s="147"/>
      <c r="WOR10" s="147"/>
      <c r="WOS10" s="147"/>
      <c r="WOT10" s="147"/>
      <c r="WOU10" s="147"/>
      <c r="WOV10" s="147"/>
      <c r="WOW10" s="147"/>
      <c r="WOX10" s="147"/>
      <c r="WOY10" s="147"/>
      <c r="WOZ10" s="147"/>
      <c r="WPA10" s="147"/>
      <c r="WPB10" s="147"/>
      <c r="WPC10" s="147"/>
      <c r="WPD10" s="147"/>
      <c r="WPE10" s="147"/>
      <c r="WPF10" s="147"/>
      <c r="WPG10" s="147"/>
      <c r="WPH10" s="147"/>
      <c r="WPI10" s="147"/>
      <c r="WPJ10" s="147"/>
      <c r="WPK10" s="147"/>
      <c r="WPL10" s="147"/>
      <c r="WPM10" s="147"/>
      <c r="WPN10" s="147"/>
      <c r="WPO10" s="147"/>
      <c r="WPP10" s="147"/>
      <c r="WPQ10" s="147"/>
      <c r="WPR10" s="147"/>
      <c r="WPS10" s="147"/>
      <c r="WPT10" s="147"/>
      <c r="WPU10" s="147"/>
      <c r="WPV10" s="147"/>
      <c r="WPW10" s="147"/>
      <c r="WPX10" s="147"/>
      <c r="WPY10" s="147"/>
      <c r="WPZ10" s="147"/>
      <c r="WQA10" s="147"/>
      <c r="WQB10" s="147"/>
      <c r="WQC10" s="147"/>
      <c r="WQD10" s="147"/>
      <c r="WQE10" s="147"/>
      <c r="WQF10" s="147"/>
      <c r="WQG10" s="147"/>
      <c r="WQH10" s="147"/>
      <c r="WQI10" s="147"/>
      <c r="WQJ10" s="147"/>
      <c r="WQK10" s="147"/>
      <c r="WQL10" s="147"/>
      <c r="WQM10" s="147"/>
      <c r="WQN10" s="147"/>
      <c r="WQO10" s="147"/>
      <c r="WQP10" s="147"/>
      <c r="WQQ10" s="147"/>
      <c r="WQR10" s="147"/>
      <c r="WQS10" s="147"/>
      <c r="WQT10" s="147"/>
      <c r="WQU10" s="147"/>
      <c r="WQV10" s="147"/>
      <c r="WQW10" s="147"/>
      <c r="WQX10" s="147"/>
      <c r="WQY10" s="147"/>
      <c r="WQZ10" s="147"/>
      <c r="WRA10" s="147"/>
      <c r="WRB10" s="147"/>
      <c r="WRC10" s="147"/>
      <c r="WRD10" s="147"/>
      <c r="WRE10" s="147"/>
      <c r="WRF10" s="147"/>
      <c r="WRG10" s="147"/>
      <c r="WRH10" s="147"/>
      <c r="WRI10" s="147"/>
      <c r="WRJ10" s="147"/>
      <c r="WRK10" s="147"/>
      <c r="WRL10" s="147"/>
      <c r="WRM10" s="147"/>
      <c r="WRN10" s="147"/>
      <c r="WRO10" s="147"/>
      <c r="WRP10" s="147"/>
      <c r="WRQ10" s="147"/>
      <c r="WRR10" s="147"/>
      <c r="WRS10" s="147"/>
      <c r="WRT10" s="147"/>
      <c r="WRU10" s="147"/>
      <c r="WRV10" s="147"/>
      <c r="WRW10" s="147"/>
      <c r="WRX10" s="147"/>
      <c r="WRY10" s="147"/>
      <c r="WRZ10" s="147"/>
      <c r="WSA10" s="147"/>
      <c r="WSB10" s="147"/>
      <c r="WSC10" s="147"/>
      <c r="WSD10" s="147"/>
      <c r="WSE10" s="147"/>
      <c r="WSF10" s="147"/>
      <c r="WSG10" s="147"/>
      <c r="WSH10" s="147"/>
      <c r="WSI10" s="147"/>
      <c r="WSJ10" s="147"/>
      <c r="WSK10" s="147"/>
      <c r="WSL10" s="147"/>
      <c r="WSM10" s="147"/>
      <c r="WSN10" s="147"/>
      <c r="WSO10" s="147"/>
      <c r="WSP10" s="147"/>
      <c r="WSQ10" s="147"/>
      <c r="WSR10" s="147"/>
      <c r="WSS10" s="147"/>
      <c r="WST10" s="147"/>
      <c r="WSU10" s="147"/>
      <c r="WSV10" s="147"/>
      <c r="WSW10" s="147"/>
      <c r="WSX10" s="147"/>
      <c r="WSY10" s="147"/>
      <c r="WSZ10" s="147"/>
      <c r="WTA10" s="147"/>
      <c r="WTB10" s="147"/>
      <c r="WTC10" s="147"/>
      <c r="WTD10" s="147"/>
      <c r="WTE10" s="147"/>
      <c r="WTF10" s="147"/>
      <c r="WTG10" s="147"/>
      <c r="WTH10" s="147"/>
      <c r="WTI10" s="147"/>
      <c r="WTJ10" s="147"/>
      <c r="WTK10" s="147"/>
      <c r="WTL10" s="147"/>
      <c r="WTM10" s="147"/>
      <c r="WTN10" s="147"/>
      <c r="WTO10" s="147"/>
      <c r="WTP10" s="147"/>
      <c r="WTQ10" s="147"/>
      <c r="WTR10" s="147"/>
      <c r="WTS10" s="147"/>
      <c r="WTT10" s="147"/>
      <c r="WTU10" s="147"/>
      <c r="WTV10" s="147"/>
      <c r="WTW10" s="147"/>
      <c r="WTX10" s="147"/>
      <c r="WTY10" s="147"/>
      <c r="WTZ10" s="147"/>
      <c r="WUA10" s="147"/>
      <c r="WUB10" s="147"/>
      <c r="WUC10" s="147"/>
      <c r="WUD10" s="147"/>
      <c r="WUE10" s="147"/>
      <c r="WUF10" s="147"/>
      <c r="WUG10" s="147"/>
      <c r="WUH10" s="147"/>
      <c r="WUI10" s="147"/>
      <c r="WUJ10" s="147"/>
      <c r="WUK10" s="147"/>
      <c r="WUL10" s="147"/>
      <c r="WUM10" s="147"/>
      <c r="WUN10" s="147"/>
      <c r="WUO10" s="147"/>
      <c r="WUP10" s="147"/>
      <c r="WUQ10" s="147"/>
      <c r="WUR10" s="147"/>
      <c r="WUS10" s="147"/>
      <c r="WUT10" s="147"/>
      <c r="WUU10" s="147"/>
      <c r="WUV10" s="147"/>
      <c r="WUW10" s="147"/>
      <c r="WUX10" s="147"/>
      <c r="WUY10" s="147"/>
      <c r="WUZ10" s="147"/>
      <c r="WVA10" s="147"/>
      <c r="WVB10" s="147"/>
      <c r="WVC10" s="147"/>
      <c r="WVD10" s="147"/>
      <c r="WVE10" s="147"/>
      <c r="WVF10" s="147"/>
      <c r="WVG10" s="147"/>
      <c r="WVH10" s="147"/>
      <c r="WVI10" s="147"/>
      <c r="WVJ10" s="147"/>
      <c r="WVK10" s="147"/>
      <c r="WVL10" s="147"/>
      <c r="WVM10" s="147"/>
      <c r="WVN10" s="147"/>
      <c r="WVO10" s="147"/>
      <c r="WVP10" s="147"/>
      <c r="WVQ10" s="147"/>
      <c r="WVR10" s="147"/>
      <c r="WVS10" s="147"/>
      <c r="WVT10" s="147"/>
      <c r="WVU10" s="147"/>
      <c r="WVV10" s="147"/>
      <c r="WVW10" s="147"/>
      <c r="WVX10" s="147"/>
      <c r="WVY10" s="147"/>
      <c r="WVZ10" s="147"/>
      <c r="WWA10" s="147"/>
      <c r="WWB10" s="147"/>
      <c r="WWC10" s="147"/>
      <c r="WWD10" s="147"/>
      <c r="WWE10" s="147"/>
      <c r="WWF10" s="147"/>
      <c r="WWG10" s="147"/>
      <c r="WWH10" s="147"/>
      <c r="WWI10" s="147"/>
      <c r="WWJ10" s="147"/>
      <c r="WWK10" s="147"/>
      <c r="WWL10" s="147"/>
      <c r="WWM10" s="147"/>
      <c r="WWN10" s="147"/>
      <c r="WWO10" s="147"/>
      <c r="WWP10" s="147"/>
      <c r="WWQ10" s="147"/>
      <c r="WWR10" s="147"/>
      <c r="WWS10" s="147"/>
      <c r="WWT10" s="147"/>
      <c r="WWU10" s="147"/>
      <c r="WWV10" s="147"/>
      <c r="WWW10" s="147"/>
      <c r="WWX10" s="147"/>
      <c r="WWY10" s="147"/>
      <c r="WWZ10" s="147"/>
      <c r="WXA10" s="147"/>
      <c r="WXB10" s="147"/>
      <c r="WXC10" s="147"/>
      <c r="WXD10" s="147"/>
      <c r="WXE10" s="147"/>
      <c r="WXF10" s="147"/>
      <c r="WXG10" s="147"/>
      <c r="WXH10" s="147"/>
      <c r="WXI10" s="147"/>
      <c r="WXJ10" s="147"/>
      <c r="WXK10" s="147"/>
      <c r="WXL10" s="147"/>
      <c r="WXM10" s="147"/>
      <c r="WXN10" s="147"/>
      <c r="WXO10" s="147"/>
      <c r="WXP10" s="147"/>
      <c r="WXQ10" s="147"/>
      <c r="WXR10" s="147"/>
      <c r="WXS10" s="147"/>
      <c r="WXT10" s="147"/>
      <c r="WXU10" s="147"/>
      <c r="WXV10" s="147"/>
      <c r="WXW10" s="147"/>
      <c r="WXX10" s="147"/>
      <c r="WXY10" s="147"/>
      <c r="WXZ10" s="147"/>
      <c r="WYA10" s="147"/>
      <c r="WYB10" s="147"/>
      <c r="WYC10" s="147"/>
      <c r="WYD10" s="147"/>
      <c r="WYE10" s="147"/>
      <c r="WYF10" s="147"/>
      <c r="WYG10" s="147"/>
      <c r="WYH10" s="147"/>
      <c r="WYI10" s="147"/>
      <c r="WYJ10" s="147"/>
      <c r="WYK10" s="147"/>
      <c r="WYL10" s="147"/>
      <c r="WYM10" s="147"/>
      <c r="WYN10" s="147"/>
      <c r="WYO10" s="147"/>
      <c r="WYP10" s="147"/>
      <c r="WYQ10" s="147"/>
      <c r="WYR10" s="147"/>
      <c r="WYS10" s="147"/>
      <c r="WYT10" s="147"/>
      <c r="WYU10" s="147"/>
      <c r="WYV10" s="147"/>
      <c r="WYW10" s="147"/>
      <c r="WYX10" s="147"/>
      <c r="WYY10" s="147"/>
      <c r="WYZ10" s="147"/>
      <c r="WZA10" s="147"/>
      <c r="WZB10" s="147"/>
      <c r="WZC10" s="147"/>
      <c r="WZD10" s="147"/>
      <c r="WZE10" s="147"/>
      <c r="WZF10" s="147"/>
      <c r="WZG10" s="147"/>
      <c r="WZH10" s="147"/>
      <c r="WZI10" s="147"/>
      <c r="WZJ10" s="147"/>
      <c r="WZK10" s="147"/>
      <c r="WZL10" s="147"/>
      <c r="WZM10" s="147"/>
      <c r="WZN10" s="147"/>
      <c r="WZO10" s="147"/>
      <c r="WZP10" s="147"/>
      <c r="WZQ10" s="147"/>
      <c r="WZR10" s="147"/>
      <c r="WZS10" s="147"/>
      <c r="WZT10" s="147"/>
      <c r="WZU10" s="147"/>
      <c r="WZV10" s="147"/>
      <c r="WZW10" s="147"/>
      <c r="WZX10" s="147"/>
      <c r="WZY10" s="147"/>
      <c r="WZZ10" s="147"/>
      <c r="XAA10" s="147"/>
      <c r="XAB10" s="147"/>
      <c r="XAC10" s="147"/>
      <c r="XAD10" s="147"/>
      <c r="XAE10" s="147"/>
      <c r="XAF10" s="147"/>
      <c r="XAG10" s="147"/>
      <c r="XAH10" s="147"/>
      <c r="XAI10" s="147"/>
      <c r="XAJ10" s="147"/>
      <c r="XAK10" s="147"/>
      <c r="XAL10" s="147"/>
      <c r="XAM10" s="147"/>
      <c r="XAN10" s="147"/>
      <c r="XAO10" s="147"/>
      <c r="XAP10" s="147"/>
      <c r="XAQ10" s="147"/>
      <c r="XAR10" s="147"/>
      <c r="XAS10" s="147"/>
      <c r="XAT10" s="147"/>
      <c r="XAU10" s="147"/>
      <c r="XAV10" s="147"/>
      <c r="XAW10" s="147"/>
      <c r="XAX10" s="147"/>
      <c r="XAY10" s="147"/>
      <c r="XAZ10" s="147"/>
      <c r="XBA10" s="147"/>
      <c r="XBB10" s="147"/>
      <c r="XBC10" s="147"/>
      <c r="XBD10" s="147"/>
      <c r="XBE10" s="147"/>
      <c r="XBF10" s="147"/>
      <c r="XBG10" s="147"/>
      <c r="XBH10" s="147"/>
      <c r="XBI10" s="147"/>
      <c r="XBJ10" s="147"/>
      <c r="XBK10" s="147"/>
      <c r="XBL10" s="147"/>
      <c r="XBM10" s="147"/>
      <c r="XBN10" s="147"/>
      <c r="XBO10" s="147"/>
      <c r="XBP10" s="147"/>
      <c r="XBQ10" s="147"/>
      <c r="XBR10" s="147"/>
      <c r="XBS10" s="147"/>
      <c r="XBT10" s="147"/>
      <c r="XBU10" s="147"/>
      <c r="XBV10" s="147"/>
      <c r="XBW10" s="147"/>
      <c r="XBX10" s="147"/>
      <c r="XBY10" s="147"/>
      <c r="XBZ10" s="147"/>
      <c r="XCA10" s="147"/>
      <c r="XCB10" s="147"/>
      <c r="XCC10" s="147"/>
      <c r="XCD10" s="147"/>
      <c r="XCE10" s="147"/>
      <c r="XCF10" s="147"/>
      <c r="XCG10" s="147"/>
      <c r="XCH10" s="147"/>
      <c r="XCI10" s="147"/>
      <c r="XCJ10" s="147"/>
      <c r="XCK10" s="147"/>
      <c r="XCL10" s="147"/>
      <c r="XCM10" s="147"/>
      <c r="XCN10" s="147"/>
      <c r="XCO10" s="147"/>
      <c r="XCP10" s="147"/>
      <c r="XCQ10" s="147"/>
      <c r="XCR10" s="147"/>
      <c r="XCS10" s="147"/>
      <c r="XCT10" s="147"/>
      <c r="XCU10" s="147"/>
      <c r="XCV10" s="147"/>
      <c r="XCW10" s="147"/>
      <c r="XCX10" s="147"/>
      <c r="XCY10" s="147"/>
      <c r="XCZ10" s="147"/>
      <c r="XDA10" s="147"/>
      <c r="XDB10" s="147"/>
      <c r="XDC10" s="147"/>
      <c r="XDD10" s="147"/>
      <c r="XDE10" s="147"/>
      <c r="XDF10" s="147"/>
      <c r="XDG10" s="147"/>
      <c r="XDH10" s="147"/>
      <c r="XDI10" s="147"/>
      <c r="XDJ10" s="147"/>
      <c r="XDK10" s="147"/>
      <c r="XDL10" s="147"/>
      <c r="XDM10" s="147"/>
      <c r="XDN10" s="147"/>
      <c r="XDO10" s="147"/>
      <c r="XDP10" s="147"/>
      <c r="XDQ10" s="147"/>
      <c r="XDR10" s="147"/>
      <c r="XDS10" s="147"/>
      <c r="XDT10" s="147"/>
      <c r="XDU10" s="147"/>
      <c r="XDV10" s="147"/>
      <c r="XDW10" s="147"/>
      <c r="XDX10" s="147"/>
      <c r="XDY10" s="147"/>
      <c r="XDZ10" s="147"/>
      <c r="XEA10" s="147"/>
      <c r="XEB10" s="147"/>
      <c r="XEC10" s="147"/>
      <c r="XED10" s="147"/>
      <c r="XEE10" s="147"/>
      <c r="XEF10" s="147"/>
      <c r="XEG10" s="147"/>
      <c r="XEH10" s="147"/>
      <c r="XEI10" s="147"/>
      <c r="XEJ10" s="147"/>
      <c r="XEK10" s="147"/>
      <c r="XEL10" s="147"/>
      <c r="XEM10" s="147"/>
      <c r="XEN10" s="147"/>
      <c r="XEO10" s="147"/>
      <c r="XEP10" s="147"/>
      <c r="XEQ10" s="147"/>
      <c r="XER10" s="147"/>
      <c r="XES10" s="147"/>
      <c r="XET10" s="147"/>
      <c r="XEU10" s="147"/>
      <c r="XEV10" s="147"/>
      <c r="XEW10" s="147"/>
      <c r="XEX10" s="147"/>
      <c r="XEY10" s="147"/>
      <c r="XEZ10" s="147"/>
      <c r="XFA10" s="147"/>
      <c r="XFB10" s="147"/>
    </row>
    <row r="11" spans="1:16382" s="746" customFormat="1" ht="39" customHeight="1">
      <c r="A11" s="756">
        <f>ROW()-9</f>
        <v>2</v>
      </c>
      <c r="B11" s="157"/>
      <c r="C11" s="157"/>
      <c r="D11" s="157">
        <v>2</v>
      </c>
      <c r="E11" s="157"/>
      <c r="F11" s="157"/>
      <c r="G11" s="157"/>
      <c r="H11" s="157"/>
      <c r="I11" s="157"/>
      <c r="J11" s="157"/>
      <c r="K11" s="157"/>
      <c r="L11" s="157" t="s">
        <v>490</v>
      </c>
      <c r="M11" s="157"/>
      <c r="N11" s="217" t="s">
        <v>493</v>
      </c>
      <c r="O11" s="218" t="s">
        <v>494</v>
      </c>
      <c r="P11" s="216" t="s">
        <v>491</v>
      </c>
      <c r="Q11" s="216" t="s">
        <v>342</v>
      </c>
      <c r="R11" s="152" t="s">
        <v>471</v>
      </c>
      <c r="S11" s="763"/>
      <c r="T11" s="167"/>
      <c r="U11" s="167"/>
      <c r="V11" s="155" t="s">
        <v>492</v>
      </c>
      <c r="W11" s="166" t="s">
        <v>344</v>
      </c>
      <c r="X11" s="166" t="s">
        <v>345</v>
      </c>
      <c r="Y11" s="216"/>
      <c r="Z11" s="767" t="s">
        <v>475</v>
      </c>
      <c r="AA11" s="767"/>
      <c r="AB11" s="155" t="s">
        <v>406</v>
      </c>
      <c r="AC11" s="155">
        <v>0.87</v>
      </c>
      <c r="AD11" s="166"/>
      <c r="AE11" s="768"/>
      <c r="AF11" s="242"/>
      <c r="AG11" s="242"/>
      <c r="AH11" s="242"/>
      <c r="AI11" s="774"/>
      <c r="AJ11" s="131">
        <v>0.98499999999999999</v>
      </c>
      <c r="AK11" s="775">
        <f>AC11/AJ11</f>
        <v>0.88324873096446699</v>
      </c>
      <c r="AL11" s="776"/>
      <c r="AM11" s="776"/>
      <c r="AN11" s="777"/>
      <c r="AO11" s="777"/>
      <c r="AP11" s="777"/>
      <c r="AQ11" s="777" t="s">
        <v>495</v>
      </c>
      <c r="AR11" s="783">
        <f>AQ11*AJ11</f>
        <v>17.355700000000002</v>
      </c>
      <c r="AS11" s="777"/>
      <c r="AT11" s="783"/>
      <c r="AU11" s="784" t="e">
        <f>AV11/AP11</f>
        <v>#DIV/0!</v>
      </c>
      <c r="AV11" s="784">
        <f>AR11</f>
        <v>17.355700000000002</v>
      </c>
      <c r="AW11" s="777"/>
      <c r="AX11" s="777"/>
      <c r="AY11" s="157"/>
      <c r="AZ11" s="163">
        <v>1</v>
      </c>
      <c r="BA11" s="147"/>
      <c r="BB11" s="147"/>
      <c r="BC11" s="147"/>
      <c r="BD11" s="147"/>
      <c r="BE11" s="147"/>
      <c r="BF11" s="147"/>
      <c r="BG11" s="147"/>
      <c r="BH11" s="147"/>
      <c r="BI11" s="147"/>
      <c r="BJ11" s="147"/>
      <c r="BK11" s="147"/>
      <c r="BL11" s="147"/>
      <c r="BM11" s="147"/>
      <c r="BN11" s="147"/>
      <c r="BO11" s="147"/>
      <c r="BP11" s="147"/>
      <c r="BQ11" s="147"/>
      <c r="BR11" s="147"/>
      <c r="BS11" s="147"/>
      <c r="BT11" s="147"/>
      <c r="BU11" s="147"/>
      <c r="BV11" s="147"/>
      <c r="BW11" s="147"/>
      <c r="BX11" s="147"/>
      <c r="BY11" s="147"/>
      <c r="BZ11" s="147"/>
      <c r="CA11" s="147"/>
      <c r="CB11" s="147"/>
      <c r="CC11" s="147"/>
      <c r="CD11" s="147"/>
      <c r="CE11" s="147"/>
      <c r="CF11" s="147"/>
      <c r="CG11" s="147"/>
      <c r="CH11" s="147"/>
      <c r="CI11" s="147"/>
      <c r="CJ11" s="147"/>
      <c r="CK11" s="147"/>
      <c r="CL11" s="147"/>
      <c r="CM11" s="147"/>
      <c r="CN11" s="147"/>
      <c r="CO11" s="147"/>
      <c r="CP11" s="147"/>
      <c r="CQ11" s="147"/>
      <c r="CR11" s="147"/>
      <c r="CS11" s="147"/>
      <c r="CT11" s="147"/>
      <c r="CU11" s="147"/>
      <c r="CV11" s="147"/>
      <c r="CW11" s="147"/>
      <c r="CX11" s="147"/>
      <c r="CY11" s="147"/>
      <c r="CZ11" s="147"/>
      <c r="DA11" s="147"/>
      <c r="DB11" s="147"/>
      <c r="DC11" s="147"/>
      <c r="DD11" s="147"/>
      <c r="DE11" s="147"/>
      <c r="DF11" s="147"/>
      <c r="DG11" s="147"/>
      <c r="DH11" s="147"/>
      <c r="DI11" s="147"/>
      <c r="DJ11" s="147"/>
      <c r="DK11" s="147"/>
      <c r="DL11" s="147"/>
      <c r="DM11" s="147"/>
      <c r="DN11" s="147"/>
      <c r="DO11" s="147"/>
      <c r="DP11" s="147"/>
      <c r="DQ11" s="147"/>
      <c r="DR11" s="147"/>
      <c r="DS11" s="147"/>
      <c r="DT11" s="147"/>
      <c r="DU11" s="147"/>
      <c r="DV11" s="147"/>
      <c r="DW11" s="147"/>
      <c r="DX11" s="147"/>
      <c r="DY11" s="147"/>
      <c r="DZ11" s="147"/>
      <c r="EA11" s="147"/>
      <c r="EB11" s="147"/>
      <c r="EC11" s="147"/>
      <c r="ED11" s="147"/>
      <c r="EE11" s="147"/>
      <c r="EF11" s="147"/>
      <c r="EG11" s="147"/>
      <c r="EH11" s="147"/>
      <c r="EI11" s="147"/>
      <c r="EJ11" s="147"/>
      <c r="EK11" s="147"/>
      <c r="EL11" s="147"/>
      <c r="EM11" s="147"/>
      <c r="EN11" s="147"/>
      <c r="EO11" s="147"/>
      <c r="EP11" s="147"/>
      <c r="EQ11" s="147"/>
      <c r="ER11" s="147"/>
      <c r="ES11" s="147"/>
      <c r="ET11" s="147"/>
      <c r="EU11" s="147"/>
      <c r="EV11" s="147"/>
      <c r="EW11" s="147"/>
      <c r="EX11" s="147"/>
      <c r="EY11" s="147"/>
      <c r="EZ11" s="147"/>
      <c r="FA11" s="147"/>
      <c r="FB11" s="147"/>
      <c r="FC11" s="147"/>
      <c r="FD11" s="147"/>
      <c r="FE11" s="147"/>
      <c r="FF11" s="147"/>
      <c r="FG11" s="147"/>
      <c r="FH11" s="147"/>
      <c r="FI11" s="147"/>
      <c r="FJ11" s="147"/>
      <c r="FK11" s="147"/>
      <c r="FL11" s="147"/>
      <c r="FM11" s="147"/>
      <c r="FN11" s="147"/>
      <c r="FO11" s="147"/>
      <c r="FP11" s="147"/>
      <c r="FQ11" s="147"/>
      <c r="FR11" s="147"/>
      <c r="FS11" s="147"/>
      <c r="FT11" s="147"/>
      <c r="FU11" s="147"/>
      <c r="FV11" s="147"/>
      <c r="FW11" s="147"/>
      <c r="FX11" s="147"/>
      <c r="FY11" s="147"/>
      <c r="FZ11" s="147"/>
      <c r="GA11" s="147"/>
      <c r="GB11" s="147"/>
      <c r="GC11" s="147"/>
      <c r="GD11" s="147"/>
      <c r="GE11" s="147"/>
      <c r="GF11" s="147"/>
      <c r="GG11" s="147"/>
      <c r="GH11" s="147"/>
      <c r="GI11" s="147"/>
      <c r="GJ11" s="147"/>
      <c r="GK11" s="147"/>
      <c r="GL11" s="147"/>
      <c r="GM11" s="147"/>
      <c r="GN11" s="147"/>
      <c r="GO11" s="147"/>
      <c r="GP11" s="147"/>
      <c r="GQ11" s="147"/>
      <c r="GR11" s="147"/>
      <c r="GS11" s="147"/>
      <c r="GT11" s="147"/>
      <c r="GU11" s="147"/>
      <c r="GV11" s="147"/>
      <c r="GW11" s="147"/>
      <c r="GX11" s="147"/>
      <c r="GY11" s="147"/>
      <c r="GZ11" s="147"/>
      <c r="HA11" s="147"/>
      <c r="HB11" s="147"/>
      <c r="HC11" s="147"/>
      <c r="HD11" s="147"/>
      <c r="HE11" s="147"/>
      <c r="HF11" s="147"/>
      <c r="HG11" s="147"/>
      <c r="HH11" s="147"/>
      <c r="HI11" s="147"/>
      <c r="HJ11" s="147"/>
      <c r="HK11" s="147"/>
      <c r="HL11" s="147"/>
      <c r="HM11" s="147"/>
      <c r="HN11" s="147"/>
      <c r="HO11" s="147"/>
      <c r="HP11" s="147"/>
      <c r="HQ11" s="147"/>
      <c r="HR11" s="147"/>
      <c r="HS11" s="147"/>
      <c r="HT11" s="147"/>
      <c r="HU11" s="147"/>
      <c r="HV11" s="147"/>
      <c r="HW11" s="147"/>
      <c r="HX11" s="147"/>
      <c r="HY11" s="147"/>
      <c r="HZ11" s="147"/>
      <c r="IA11" s="147"/>
      <c r="IB11" s="147"/>
      <c r="IC11" s="147"/>
      <c r="ID11" s="147"/>
      <c r="IE11" s="147"/>
      <c r="IF11" s="147"/>
      <c r="IG11" s="147"/>
      <c r="IH11" s="147"/>
      <c r="II11" s="147"/>
      <c r="IJ11" s="147"/>
      <c r="IK11" s="147"/>
      <c r="IL11" s="147"/>
      <c r="IM11" s="147"/>
      <c r="IN11" s="147"/>
      <c r="IO11" s="147"/>
      <c r="IP11" s="147"/>
      <c r="IQ11" s="147"/>
      <c r="IR11" s="147"/>
      <c r="IS11" s="147"/>
      <c r="IT11" s="147"/>
      <c r="IU11" s="147"/>
      <c r="IV11" s="147"/>
      <c r="IW11" s="147"/>
      <c r="IX11" s="147"/>
      <c r="IY11" s="147"/>
      <c r="IZ11" s="147"/>
      <c r="JA11" s="147"/>
      <c r="JB11" s="147"/>
      <c r="JC11" s="147"/>
      <c r="JD11" s="147"/>
      <c r="JE11" s="147"/>
      <c r="JF11" s="147"/>
      <c r="JG11" s="147"/>
      <c r="JH11" s="147"/>
      <c r="JI11" s="147"/>
      <c r="JJ11" s="147"/>
      <c r="JK11" s="147"/>
      <c r="JL11" s="147"/>
      <c r="JM11" s="147"/>
      <c r="JN11" s="147"/>
      <c r="JO11" s="147"/>
      <c r="JP11" s="147"/>
      <c r="JQ11" s="147"/>
      <c r="JR11" s="147"/>
      <c r="JS11" s="147"/>
      <c r="JT11" s="147"/>
      <c r="JU11" s="147"/>
      <c r="JV11" s="147"/>
      <c r="JW11" s="147"/>
      <c r="JX11" s="147"/>
      <c r="JY11" s="147"/>
      <c r="JZ11" s="147"/>
      <c r="KA11" s="147"/>
      <c r="KB11" s="147"/>
      <c r="KC11" s="147"/>
      <c r="KD11" s="147"/>
      <c r="KE11" s="147"/>
      <c r="KF11" s="147"/>
      <c r="KG11" s="147"/>
      <c r="KH11" s="147"/>
      <c r="KI11" s="147"/>
      <c r="KJ11" s="147"/>
      <c r="KK11" s="147"/>
      <c r="KL11" s="147"/>
      <c r="KM11" s="147"/>
      <c r="KN11" s="147"/>
      <c r="KO11" s="147"/>
      <c r="KP11" s="147"/>
      <c r="KQ11" s="147"/>
      <c r="KR11" s="147"/>
      <c r="KS11" s="147"/>
      <c r="KT11" s="147"/>
      <c r="KU11" s="147"/>
      <c r="KV11" s="147"/>
      <c r="KW11" s="147"/>
      <c r="KX11" s="147"/>
      <c r="KY11" s="147"/>
      <c r="KZ11" s="147"/>
      <c r="LA11" s="147"/>
      <c r="LB11" s="147"/>
      <c r="LC11" s="147"/>
      <c r="LD11" s="147"/>
      <c r="LE11" s="147"/>
      <c r="LF11" s="147"/>
      <c r="LG11" s="147"/>
      <c r="LH11" s="147"/>
      <c r="LI11" s="147"/>
      <c r="LJ11" s="147"/>
      <c r="LK11" s="147"/>
      <c r="LL11" s="147"/>
      <c r="LM11" s="147"/>
      <c r="LN11" s="147"/>
      <c r="LO11" s="147"/>
      <c r="LP11" s="147"/>
      <c r="LQ11" s="147"/>
      <c r="LR11" s="147"/>
      <c r="LS11" s="147"/>
      <c r="LT11" s="147"/>
      <c r="LU11" s="147"/>
      <c r="LV11" s="147"/>
      <c r="LW11" s="147"/>
      <c r="LX11" s="147"/>
      <c r="LY11" s="147"/>
      <c r="LZ11" s="147"/>
      <c r="MA11" s="147"/>
      <c r="MB11" s="147"/>
      <c r="MC11" s="147"/>
      <c r="MD11" s="147"/>
      <c r="ME11" s="147"/>
      <c r="MF11" s="147"/>
      <c r="MG11" s="147"/>
      <c r="MH11" s="147"/>
      <c r="MI11" s="147"/>
      <c r="MJ11" s="147"/>
      <c r="MK11" s="147"/>
      <c r="ML11" s="147"/>
      <c r="MM11" s="147"/>
      <c r="MN11" s="147"/>
      <c r="MO11" s="147"/>
      <c r="MP11" s="147"/>
      <c r="MQ11" s="147"/>
      <c r="MR11" s="147"/>
      <c r="MS11" s="147"/>
      <c r="MT11" s="147"/>
      <c r="MU11" s="147"/>
      <c r="MV11" s="147"/>
      <c r="MW11" s="147"/>
      <c r="MX11" s="147"/>
      <c r="MY11" s="147"/>
      <c r="MZ11" s="147"/>
      <c r="NA11" s="147"/>
      <c r="NB11" s="147"/>
      <c r="NC11" s="147"/>
      <c r="ND11" s="147"/>
      <c r="NE11" s="147"/>
      <c r="NF11" s="147"/>
      <c r="NG11" s="147"/>
      <c r="NH11" s="147"/>
      <c r="NI11" s="147"/>
      <c r="NJ11" s="147"/>
      <c r="NK11" s="147"/>
      <c r="NL11" s="147"/>
      <c r="NM11" s="147"/>
      <c r="NN11" s="147"/>
      <c r="NO11" s="147"/>
      <c r="NP11" s="147"/>
      <c r="NQ11" s="147"/>
      <c r="NR11" s="147"/>
      <c r="NS11" s="147"/>
      <c r="NT11" s="147"/>
      <c r="NU11" s="147"/>
      <c r="NV11" s="147"/>
      <c r="NW11" s="147"/>
      <c r="NX11" s="147"/>
      <c r="NY11" s="147"/>
      <c r="NZ11" s="147"/>
      <c r="OA11" s="147"/>
      <c r="OB11" s="147"/>
      <c r="OC11" s="147"/>
      <c r="OD11" s="147"/>
      <c r="OE11" s="147"/>
      <c r="OF11" s="147"/>
      <c r="OG11" s="147"/>
      <c r="OH11" s="147"/>
      <c r="OI11" s="147"/>
      <c r="OJ11" s="147"/>
      <c r="OK11" s="147"/>
      <c r="OL11" s="147"/>
      <c r="OM11" s="147"/>
      <c r="ON11" s="147"/>
      <c r="OO11" s="147"/>
      <c r="OP11" s="147"/>
      <c r="OQ11" s="147"/>
      <c r="OR11" s="147"/>
      <c r="OS11" s="147"/>
      <c r="OT11" s="147"/>
      <c r="OU11" s="147"/>
      <c r="OV11" s="147"/>
      <c r="OW11" s="147"/>
      <c r="OX11" s="147"/>
      <c r="OY11" s="147"/>
      <c r="OZ11" s="147"/>
      <c r="PA11" s="147"/>
      <c r="PB11" s="147"/>
      <c r="PC11" s="147"/>
      <c r="PD11" s="147"/>
      <c r="PE11" s="147"/>
      <c r="PF11" s="147"/>
      <c r="PG11" s="147"/>
      <c r="PH11" s="147"/>
      <c r="PI11" s="147"/>
      <c r="PJ11" s="147"/>
      <c r="PK11" s="147"/>
      <c r="PL11" s="147"/>
      <c r="PM11" s="147"/>
      <c r="PN11" s="147"/>
      <c r="PO11" s="147"/>
      <c r="PP11" s="147"/>
      <c r="PQ11" s="147"/>
      <c r="PR11" s="147"/>
      <c r="PS11" s="147"/>
      <c r="PT11" s="147"/>
      <c r="PU11" s="147"/>
      <c r="PV11" s="147"/>
      <c r="PW11" s="147"/>
      <c r="PX11" s="147"/>
      <c r="PY11" s="147"/>
      <c r="PZ11" s="147"/>
      <c r="QA11" s="147"/>
      <c r="QB11" s="147"/>
      <c r="QC11" s="147"/>
      <c r="QD11" s="147"/>
      <c r="QE11" s="147"/>
      <c r="QF11" s="147"/>
      <c r="QG11" s="147"/>
      <c r="QH11" s="147"/>
      <c r="QI11" s="147"/>
      <c r="QJ11" s="147"/>
      <c r="QK11" s="147"/>
      <c r="QL11" s="147"/>
      <c r="QM11" s="147"/>
      <c r="QN11" s="147"/>
      <c r="QO11" s="147"/>
      <c r="QP11" s="147"/>
      <c r="QQ11" s="147"/>
      <c r="QR11" s="147"/>
      <c r="QS11" s="147"/>
      <c r="QT11" s="147"/>
      <c r="QU11" s="147"/>
      <c r="QV11" s="147"/>
      <c r="QW11" s="147"/>
      <c r="QX11" s="147"/>
      <c r="QY11" s="147"/>
      <c r="QZ11" s="147"/>
      <c r="RA11" s="147"/>
      <c r="RB11" s="147"/>
      <c r="RC11" s="147"/>
      <c r="RD11" s="147"/>
      <c r="RE11" s="147"/>
      <c r="RF11" s="147"/>
      <c r="RG11" s="147"/>
      <c r="RH11" s="147"/>
      <c r="RI11" s="147"/>
      <c r="RJ11" s="147"/>
      <c r="RK11" s="147"/>
      <c r="RL11" s="147"/>
      <c r="RM11" s="147"/>
      <c r="RN11" s="147"/>
      <c r="RO11" s="147"/>
      <c r="RP11" s="147"/>
      <c r="RQ11" s="147"/>
      <c r="RR11" s="147"/>
      <c r="RS11" s="147"/>
      <c r="RT11" s="147"/>
      <c r="RU11" s="147"/>
      <c r="RV11" s="147"/>
      <c r="RW11" s="147"/>
      <c r="RX11" s="147"/>
      <c r="RY11" s="147"/>
      <c r="RZ11" s="147"/>
      <c r="SA11" s="147"/>
      <c r="SB11" s="147"/>
      <c r="SC11" s="147"/>
      <c r="SD11" s="147"/>
      <c r="SE11" s="147"/>
      <c r="SF11" s="147"/>
      <c r="SG11" s="147"/>
      <c r="SH11" s="147"/>
      <c r="SI11" s="147"/>
      <c r="SJ11" s="147"/>
      <c r="SK11" s="147"/>
      <c r="SL11" s="147"/>
      <c r="SM11" s="147"/>
      <c r="SN11" s="147"/>
      <c r="SO11" s="147"/>
      <c r="SP11" s="147"/>
      <c r="SQ11" s="147"/>
      <c r="SR11" s="147"/>
      <c r="SS11" s="147"/>
      <c r="ST11" s="147"/>
      <c r="SU11" s="147"/>
      <c r="SV11" s="147"/>
      <c r="SW11" s="147"/>
      <c r="SX11" s="147"/>
      <c r="SY11" s="147"/>
      <c r="SZ11" s="147"/>
      <c r="TA11" s="147"/>
      <c r="TB11" s="147"/>
      <c r="TC11" s="147"/>
      <c r="TD11" s="147"/>
      <c r="TE11" s="147"/>
      <c r="TF11" s="147"/>
      <c r="TG11" s="147"/>
      <c r="TH11" s="147"/>
      <c r="TI11" s="147"/>
      <c r="TJ11" s="147"/>
      <c r="TK11" s="147"/>
      <c r="TL11" s="147"/>
      <c r="TM11" s="147"/>
      <c r="TN11" s="147"/>
      <c r="TO11" s="147"/>
      <c r="TP11" s="147"/>
      <c r="TQ11" s="147"/>
      <c r="TR11" s="147"/>
      <c r="TS11" s="147"/>
      <c r="TT11" s="147"/>
      <c r="TU11" s="147"/>
      <c r="TV11" s="147"/>
      <c r="TW11" s="147"/>
      <c r="TX11" s="147"/>
      <c r="TY11" s="147"/>
      <c r="TZ11" s="147"/>
      <c r="UA11" s="147"/>
      <c r="UB11" s="147"/>
      <c r="UC11" s="147"/>
      <c r="UD11" s="147"/>
      <c r="UE11" s="147"/>
      <c r="UF11" s="147"/>
      <c r="UG11" s="147"/>
      <c r="UH11" s="147"/>
      <c r="UI11" s="147"/>
      <c r="UJ11" s="147"/>
      <c r="UK11" s="147"/>
      <c r="UL11" s="147"/>
      <c r="UM11" s="147"/>
      <c r="UN11" s="147"/>
      <c r="UO11" s="147"/>
      <c r="UP11" s="147"/>
      <c r="UQ11" s="147"/>
      <c r="UR11" s="147"/>
      <c r="US11" s="147"/>
      <c r="UT11" s="147"/>
      <c r="UU11" s="147"/>
      <c r="UV11" s="147"/>
      <c r="UW11" s="147"/>
      <c r="UX11" s="147"/>
      <c r="UY11" s="147"/>
      <c r="UZ11" s="147"/>
      <c r="VA11" s="147"/>
      <c r="VB11" s="147"/>
      <c r="VC11" s="147"/>
      <c r="VD11" s="147"/>
      <c r="VE11" s="147"/>
      <c r="VF11" s="147"/>
      <c r="VG11" s="147"/>
      <c r="VH11" s="147"/>
      <c r="VI11" s="147"/>
      <c r="VJ11" s="147"/>
      <c r="VK11" s="147"/>
      <c r="VL11" s="147"/>
      <c r="VM11" s="147"/>
      <c r="VN11" s="147"/>
      <c r="VO11" s="147"/>
      <c r="VP11" s="147"/>
      <c r="VQ11" s="147"/>
      <c r="VR11" s="147"/>
      <c r="VS11" s="147"/>
      <c r="VT11" s="147"/>
      <c r="VU11" s="147"/>
      <c r="VV11" s="147"/>
      <c r="VW11" s="147"/>
      <c r="VX11" s="147"/>
      <c r="VY11" s="147"/>
      <c r="VZ11" s="147"/>
      <c r="WA11" s="147"/>
      <c r="WB11" s="147"/>
      <c r="WC11" s="147"/>
      <c r="WD11" s="147"/>
      <c r="WE11" s="147"/>
      <c r="WF11" s="147"/>
      <c r="WG11" s="147"/>
      <c r="WH11" s="147"/>
      <c r="WI11" s="147"/>
      <c r="WJ11" s="147"/>
      <c r="WK11" s="147"/>
      <c r="WL11" s="147"/>
      <c r="WM11" s="147"/>
      <c r="WN11" s="147"/>
      <c r="WO11" s="147"/>
      <c r="WP11" s="147"/>
      <c r="WQ11" s="147"/>
      <c r="WR11" s="147"/>
      <c r="WS11" s="147"/>
      <c r="WT11" s="147"/>
      <c r="WU11" s="147"/>
      <c r="WV11" s="147"/>
      <c r="WW11" s="147"/>
      <c r="WX11" s="147"/>
      <c r="WY11" s="147"/>
      <c r="WZ11" s="147"/>
      <c r="XA11" s="147"/>
      <c r="XB11" s="147"/>
      <c r="XC11" s="147"/>
      <c r="XD11" s="147"/>
      <c r="XE11" s="147"/>
      <c r="XF11" s="147"/>
      <c r="XG11" s="147"/>
      <c r="XH11" s="147"/>
      <c r="XI11" s="147"/>
      <c r="XJ11" s="147"/>
      <c r="XK11" s="147"/>
      <c r="XL11" s="147"/>
      <c r="XM11" s="147"/>
      <c r="XN11" s="147"/>
      <c r="XO11" s="147"/>
      <c r="XP11" s="147"/>
      <c r="XQ11" s="147"/>
      <c r="XR11" s="147"/>
      <c r="XS11" s="147"/>
      <c r="XT11" s="147"/>
      <c r="XU11" s="147"/>
      <c r="XV11" s="147"/>
      <c r="XW11" s="147"/>
      <c r="XX11" s="147"/>
      <c r="XY11" s="147"/>
      <c r="XZ11" s="147"/>
      <c r="YA11" s="147"/>
      <c r="YB11" s="147"/>
      <c r="YC11" s="147"/>
      <c r="YD11" s="147"/>
      <c r="YE11" s="147"/>
      <c r="YF11" s="147"/>
      <c r="YG11" s="147"/>
      <c r="YH11" s="147"/>
      <c r="YI11" s="147"/>
      <c r="YJ11" s="147"/>
      <c r="YK11" s="147"/>
      <c r="YL11" s="147"/>
      <c r="YM11" s="147"/>
      <c r="YN11" s="147"/>
      <c r="YO11" s="147"/>
      <c r="YP11" s="147"/>
      <c r="YQ11" s="147"/>
      <c r="YR11" s="147"/>
      <c r="YS11" s="147"/>
      <c r="YT11" s="147"/>
      <c r="YU11" s="147"/>
      <c r="YV11" s="147"/>
      <c r="YW11" s="147"/>
      <c r="YX11" s="147"/>
      <c r="YY11" s="147"/>
      <c r="YZ11" s="147"/>
      <c r="ZA11" s="147"/>
      <c r="ZB11" s="147"/>
      <c r="ZC11" s="147"/>
      <c r="ZD11" s="147"/>
      <c r="ZE11" s="147"/>
      <c r="ZF11" s="147"/>
      <c r="ZG11" s="147"/>
      <c r="ZH11" s="147"/>
      <c r="ZI11" s="147"/>
      <c r="ZJ11" s="147"/>
      <c r="ZK11" s="147"/>
      <c r="ZL11" s="147"/>
      <c r="ZM11" s="147"/>
      <c r="ZN11" s="147"/>
      <c r="ZO11" s="147"/>
      <c r="ZP11" s="147"/>
      <c r="ZQ11" s="147"/>
      <c r="ZR11" s="147"/>
      <c r="ZS11" s="147"/>
      <c r="ZT11" s="147"/>
      <c r="ZU11" s="147"/>
      <c r="ZV11" s="147"/>
      <c r="ZW11" s="147"/>
      <c r="ZX11" s="147"/>
      <c r="ZY11" s="147"/>
      <c r="ZZ11" s="147"/>
      <c r="AAA11" s="147"/>
      <c r="AAB11" s="147"/>
      <c r="AAC11" s="147"/>
      <c r="AAD11" s="147"/>
      <c r="AAE11" s="147"/>
      <c r="AAF11" s="147"/>
      <c r="AAG11" s="147"/>
      <c r="AAH11" s="147"/>
      <c r="AAI11" s="147"/>
      <c r="AAJ11" s="147"/>
      <c r="AAK11" s="147"/>
      <c r="AAL11" s="147"/>
      <c r="AAM11" s="147"/>
      <c r="AAN11" s="147"/>
      <c r="AAO11" s="147"/>
      <c r="AAP11" s="147"/>
      <c r="AAQ11" s="147"/>
      <c r="AAR11" s="147"/>
      <c r="AAS11" s="147"/>
      <c r="AAT11" s="147"/>
      <c r="AAU11" s="147"/>
      <c r="AAV11" s="147"/>
      <c r="AAW11" s="147"/>
      <c r="AAX11" s="147"/>
      <c r="AAY11" s="147"/>
      <c r="AAZ11" s="147"/>
      <c r="ABA11" s="147"/>
      <c r="ABB11" s="147"/>
      <c r="ABC11" s="147"/>
      <c r="ABD11" s="147"/>
      <c r="ABE11" s="147"/>
      <c r="ABF11" s="147"/>
      <c r="ABG11" s="147"/>
      <c r="ABH11" s="147"/>
      <c r="ABI11" s="147"/>
      <c r="ABJ11" s="147"/>
      <c r="ABK11" s="147"/>
      <c r="ABL11" s="147"/>
      <c r="ABM11" s="147"/>
      <c r="ABN11" s="147"/>
      <c r="ABO11" s="147"/>
      <c r="ABP11" s="147"/>
      <c r="ABQ11" s="147"/>
      <c r="ABR11" s="147"/>
      <c r="ABS11" s="147"/>
      <c r="ABT11" s="147"/>
      <c r="ABU11" s="147"/>
      <c r="ABV11" s="147"/>
      <c r="ABW11" s="147"/>
      <c r="ABX11" s="147"/>
      <c r="ABY11" s="147"/>
      <c r="ABZ11" s="147"/>
      <c r="ACA11" s="147"/>
      <c r="ACB11" s="147"/>
      <c r="ACC11" s="147"/>
      <c r="ACD11" s="147"/>
      <c r="ACE11" s="147"/>
      <c r="ACF11" s="147"/>
      <c r="ACG11" s="147"/>
      <c r="ACH11" s="147"/>
      <c r="ACI11" s="147"/>
      <c r="ACJ11" s="147"/>
      <c r="ACK11" s="147"/>
      <c r="ACL11" s="147"/>
      <c r="ACM11" s="147"/>
      <c r="ACN11" s="147"/>
      <c r="ACO11" s="147"/>
      <c r="ACP11" s="147"/>
      <c r="ACQ11" s="147"/>
      <c r="ACR11" s="147"/>
      <c r="ACS11" s="147"/>
      <c r="ACT11" s="147"/>
      <c r="ACU11" s="147"/>
      <c r="ACV11" s="147"/>
      <c r="ACW11" s="147"/>
      <c r="ACX11" s="147"/>
      <c r="ACY11" s="147"/>
      <c r="ACZ11" s="147"/>
      <c r="ADA11" s="147"/>
      <c r="ADB11" s="147"/>
      <c r="ADC11" s="147"/>
      <c r="ADD11" s="147"/>
      <c r="ADE11" s="147"/>
      <c r="ADF11" s="147"/>
      <c r="ADG11" s="147"/>
      <c r="ADH11" s="147"/>
      <c r="ADI11" s="147"/>
      <c r="ADJ11" s="147"/>
      <c r="ADK11" s="147"/>
      <c r="ADL11" s="147"/>
      <c r="ADM11" s="147"/>
      <c r="ADN11" s="147"/>
      <c r="ADO11" s="147"/>
      <c r="ADP11" s="147"/>
      <c r="ADQ11" s="147"/>
      <c r="ADR11" s="147"/>
      <c r="ADS11" s="147"/>
      <c r="ADT11" s="147"/>
      <c r="ADU11" s="147"/>
      <c r="ADV11" s="147"/>
      <c r="ADW11" s="147"/>
      <c r="ADX11" s="147"/>
      <c r="ADY11" s="147"/>
      <c r="ADZ11" s="147"/>
      <c r="AEA11" s="147"/>
      <c r="AEB11" s="147"/>
      <c r="AEC11" s="147"/>
      <c r="AED11" s="147"/>
      <c r="AEE11" s="147"/>
      <c r="AEF11" s="147"/>
      <c r="AEG11" s="147"/>
      <c r="AEH11" s="147"/>
      <c r="AEI11" s="147"/>
      <c r="AEJ11" s="147"/>
      <c r="AEK11" s="147"/>
      <c r="AEL11" s="147"/>
      <c r="AEM11" s="147"/>
      <c r="AEN11" s="147"/>
      <c r="AEO11" s="147"/>
      <c r="AEP11" s="147"/>
      <c r="AEQ11" s="147"/>
      <c r="AER11" s="147"/>
      <c r="AES11" s="147"/>
      <c r="AET11" s="147"/>
      <c r="AEU11" s="147"/>
      <c r="AEV11" s="147"/>
      <c r="AEW11" s="147"/>
      <c r="AEX11" s="147"/>
      <c r="AEY11" s="147"/>
      <c r="AEZ11" s="147"/>
      <c r="AFA11" s="147"/>
      <c r="AFB11" s="147"/>
      <c r="AFC11" s="147"/>
      <c r="AFD11" s="147"/>
      <c r="AFE11" s="147"/>
      <c r="AFF11" s="147"/>
      <c r="AFG11" s="147"/>
      <c r="AFH11" s="147"/>
      <c r="AFI11" s="147"/>
      <c r="AFJ11" s="147"/>
      <c r="AFK11" s="147"/>
      <c r="AFL11" s="147"/>
      <c r="AFM11" s="147"/>
      <c r="AFN11" s="147"/>
      <c r="AFO11" s="147"/>
      <c r="AFP11" s="147"/>
      <c r="AFQ11" s="147"/>
      <c r="AFR11" s="147"/>
      <c r="AFS11" s="147"/>
      <c r="AFT11" s="147"/>
      <c r="AFU11" s="147"/>
      <c r="AFV11" s="147"/>
      <c r="AFW11" s="147"/>
      <c r="AFX11" s="147"/>
      <c r="AFY11" s="147"/>
      <c r="AFZ11" s="147"/>
      <c r="AGA11" s="147"/>
      <c r="AGB11" s="147"/>
      <c r="AGC11" s="147"/>
      <c r="AGD11" s="147"/>
      <c r="AGE11" s="147"/>
      <c r="AGF11" s="147"/>
      <c r="AGG11" s="147"/>
      <c r="AGH11" s="147"/>
      <c r="AGI11" s="147"/>
      <c r="AGJ11" s="147"/>
      <c r="AGK11" s="147"/>
      <c r="AGL11" s="147"/>
      <c r="AGM11" s="147"/>
      <c r="AGN11" s="147"/>
      <c r="AGO11" s="147"/>
      <c r="AGP11" s="147"/>
      <c r="AGQ11" s="147"/>
      <c r="AGR11" s="147"/>
      <c r="AGS11" s="147"/>
      <c r="AGT11" s="147"/>
      <c r="AGU11" s="147"/>
      <c r="AGV11" s="147"/>
      <c r="AGW11" s="147"/>
      <c r="AGX11" s="147"/>
      <c r="AGY11" s="147"/>
      <c r="AGZ11" s="147"/>
      <c r="AHA11" s="147"/>
      <c r="AHB11" s="147"/>
      <c r="AHC11" s="147"/>
      <c r="AHD11" s="147"/>
      <c r="AHE11" s="147"/>
      <c r="AHF11" s="147"/>
      <c r="AHG11" s="147"/>
      <c r="AHH11" s="147"/>
      <c r="AHI11" s="147"/>
      <c r="AHJ11" s="147"/>
      <c r="AHK11" s="147"/>
      <c r="AHL11" s="147"/>
      <c r="AHM11" s="147"/>
      <c r="AHN11" s="147"/>
      <c r="AHO11" s="147"/>
      <c r="AHP11" s="147"/>
      <c r="AHQ11" s="147"/>
      <c r="AHR11" s="147"/>
      <c r="AHS11" s="147"/>
      <c r="AHT11" s="147"/>
      <c r="AHU11" s="147"/>
      <c r="AHV11" s="147"/>
      <c r="AHW11" s="147"/>
      <c r="AHX11" s="147"/>
      <c r="AHY11" s="147"/>
      <c r="AHZ11" s="147"/>
      <c r="AIA11" s="147"/>
      <c r="AIB11" s="147"/>
      <c r="AIC11" s="147"/>
      <c r="AID11" s="147"/>
      <c r="AIE11" s="147"/>
      <c r="AIF11" s="147"/>
      <c r="AIG11" s="147"/>
      <c r="AIH11" s="147"/>
      <c r="AII11" s="147"/>
      <c r="AIJ11" s="147"/>
      <c r="AIK11" s="147"/>
      <c r="AIL11" s="147"/>
      <c r="AIM11" s="147"/>
      <c r="AIN11" s="147"/>
      <c r="AIO11" s="147"/>
      <c r="AIP11" s="147"/>
      <c r="AIQ11" s="147"/>
      <c r="AIR11" s="147"/>
      <c r="AIS11" s="147"/>
      <c r="AIT11" s="147"/>
      <c r="AIU11" s="147"/>
      <c r="AIV11" s="147"/>
      <c r="AIW11" s="147"/>
      <c r="AIX11" s="147"/>
      <c r="AIY11" s="147"/>
      <c r="AIZ11" s="147"/>
      <c r="AJA11" s="147"/>
      <c r="AJB11" s="147"/>
      <c r="AJC11" s="147"/>
      <c r="AJD11" s="147"/>
      <c r="AJE11" s="147"/>
      <c r="AJF11" s="147"/>
      <c r="AJG11" s="147"/>
      <c r="AJH11" s="147"/>
      <c r="AJI11" s="147"/>
      <c r="AJJ11" s="147"/>
      <c r="AJK11" s="147"/>
      <c r="AJL11" s="147"/>
      <c r="AJM11" s="147"/>
      <c r="AJN11" s="147"/>
      <c r="AJO11" s="147"/>
      <c r="AJP11" s="147"/>
      <c r="AJQ11" s="147"/>
      <c r="AJR11" s="147"/>
      <c r="AJS11" s="147"/>
      <c r="AJT11" s="147"/>
      <c r="AJU11" s="147"/>
      <c r="AJV11" s="147"/>
      <c r="AJW11" s="147"/>
      <c r="AJX11" s="147"/>
      <c r="AJY11" s="147"/>
      <c r="AJZ11" s="147"/>
      <c r="AKA11" s="147"/>
      <c r="AKB11" s="147"/>
      <c r="AKC11" s="147"/>
      <c r="AKD11" s="147"/>
      <c r="AKE11" s="147"/>
      <c r="AKF11" s="147"/>
      <c r="AKG11" s="147"/>
      <c r="AKH11" s="147"/>
      <c r="AKI11" s="147"/>
      <c r="AKJ11" s="147"/>
      <c r="AKK11" s="147"/>
      <c r="AKL11" s="147"/>
      <c r="AKM11" s="147"/>
      <c r="AKN11" s="147"/>
      <c r="AKO11" s="147"/>
      <c r="AKP11" s="147"/>
      <c r="AKQ11" s="147"/>
      <c r="AKR11" s="147"/>
      <c r="AKS11" s="147"/>
      <c r="AKT11" s="147"/>
      <c r="AKU11" s="147"/>
      <c r="AKV11" s="147"/>
      <c r="AKW11" s="147"/>
      <c r="AKX11" s="147"/>
      <c r="AKY11" s="147"/>
      <c r="AKZ11" s="147"/>
      <c r="ALA11" s="147"/>
      <c r="ALB11" s="147"/>
      <c r="ALC11" s="147"/>
      <c r="ALD11" s="147"/>
      <c r="ALE11" s="147"/>
      <c r="ALF11" s="147"/>
      <c r="ALG11" s="147"/>
      <c r="ALH11" s="147"/>
      <c r="ALI11" s="147"/>
      <c r="ALJ11" s="147"/>
      <c r="ALK11" s="147"/>
      <c r="ALL11" s="147"/>
      <c r="ALM11" s="147"/>
      <c r="ALN11" s="147"/>
      <c r="ALO11" s="147"/>
      <c r="ALP11" s="147"/>
      <c r="ALQ11" s="147"/>
      <c r="ALR11" s="147"/>
      <c r="ALS11" s="147"/>
      <c r="ALT11" s="147"/>
      <c r="ALU11" s="147"/>
      <c r="ALV11" s="147"/>
      <c r="ALW11" s="147"/>
      <c r="ALX11" s="147"/>
      <c r="ALY11" s="147"/>
      <c r="ALZ11" s="147"/>
      <c r="AMA11" s="147"/>
      <c r="AMB11" s="147"/>
      <c r="AMC11" s="147"/>
      <c r="AMD11" s="147"/>
      <c r="AME11" s="147"/>
      <c r="AMF11" s="147"/>
      <c r="AMG11" s="147"/>
      <c r="AMH11" s="147"/>
      <c r="AMI11" s="147"/>
      <c r="AMJ11" s="147"/>
      <c r="AMK11" s="147"/>
      <c r="AML11" s="147"/>
      <c r="AMM11" s="147"/>
      <c r="AMN11" s="147"/>
      <c r="AMO11" s="147"/>
      <c r="AMP11" s="147"/>
      <c r="AMQ11" s="147"/>
      <c r="AMR11" s="147"/>
      <c r="AMS11" s="147"/>
      <c r="AMT11" s="147"/>
      <c r="AMU11" s="147"/>
      <c r="AMV11" s="147"/>
      <c r="AMW11" s="147"/>
      <c r="AMX11" s="147"/>
      <c r="AMY11" s="147"/>
      <c r="AMZ11" s="147"/>
      <c r="ANA11" s="147"/>
      <c r="ANB11" s="147"/>
      <c r="ANC11" s="147"/>
      <c r="AND11" s="147"/>
      <c r="ANE11" s="147"/>
      <c r="ANF11" s="147"/>
      <c r="ANG11" s="147"/>
      <c r="ANH11" s="147"/>
      <c r="ANI11" s="147"/>
      <c r="ANJ11" s="147"/>
      <c r="ANK11" s="147"/>
      <c r="ANL11" s="147"/>
      <c r="ANM11" s="147"/>
      <c r="ANN11" s="147"/>
      <c r="ANO11" s="147"/>
      <c r="ANP11" s="147"/>
      <c r="ANQ11" s="147"/>
      <c r="ANR11" s="147"/>
      <c r="ANS11" s="147"/>
      <c r="ANT11" s="147"/>
      <c r="ANU11" s="147"/>
      <c r="ANV11" s="147"/>
      <c r="ANW11" s="147"/>
      <c r="ANX11" s="147"/>
      <c r="ANY11" s="147"/>
      <c r="ANZ11" s="147"/>
      <c r="AOA11" s="147"/>
      <c r="AOB11" s="147"/>
      <c r="AOC11" s="147"/>
      <c r="AOD11" s="147"/>
      <c r="AOE11" s="147"/>
      <c r="AOF11" s="147"/>
      <c r="AOG11" s="147"/>
      <c r="AOH11" s="147"/>
      <c r="AOI11" s="147"/>
      <c r="AOJ11" s="147"/>
      <c r="AOK11" s="147"/>
      <c r="AOL11" s="147"/>
      <c r="AOM11" s="147"/>
      <c r="AON11" s="147"/>
      <c r="AOO11" s="147"/>
      <c r="AOP11" s="147"/>
      <c r="AOQ11" s="147"/>
      <c r="AOR11" s="147"/>
      <c r="AOS11" s="147"/>
      <c r="AOT11" s="147"/>
      <c r="AOU11" s="147"/>
      <c r="AOV11" s="147"/>
      <c r="AOW11" s="147"/>
      <c r="AOX11" s="147"/>
      <c r="AOY11" s="147"/>
      <c r="AOZ11" s="147"/>
      <c r="APA11" s="147"/>
      <c r="APB11" s="147"/>
      <c r="APC11" s="147"/>
      <c r="APD11" s="147"/>
      <c r="APE11" s="147"/>
      <c r="APF11" s="147"/>
      <c r="APG11" s="147"/>
      <c r="APH11" s="147"/>
      <c r="API11" s="147"/>
      <c r="APJ11" s="147"/>
      <c r="APK11" s="147"/>
      <c r="APL11" s="147"/>
      <c r="APM11" s="147"/>
      <c r="APN11" s="147"/>
      <c r="APO11" s="147"/>
      <c r="APP11" s="147"/>
      <c r="APQ11" s="147"/>
      <c r="APR11" s="147"/>
      <c r="APS11" s="147"/>
      <c r="APT11" s="147"/>
      <c r="APU11" s="147"/>
      <c r="APV11" s="147"/>
      <c r="APW11" s="147"/>
      <c r="APX11" s="147"/>
      <c r="APY11" s="147"/>
      <c r="APZ11" s="147"/>
      <c r="AQA11" s="147"/>
      <c r="AQB11" s="147"/>
      <c r="AQC11" s="147"/>
      <c r="AQD11" s="147"/>
      <c r="AQE11" s="147"/>
      <c r="AQF11" s="147"/>
      <c r="AQG11" s="147"/>
      <c r="AQH11" s="147"/>
      <c r="AQI11" s="147"/>
      <c r="AQJ11" s="147"/>
      <c r="AQK11" s="147"/>
      <c r="AQL11" s="147"/>
      <c r="AQM11" s="147"/>
      <c r="AQN11" s="147"/>
      <c r="AQO11" s="147"/>
      <c r="AQP11" s="147"/>
      <c r="AQQ11" s="147"/>
      <c r="AQR11" s="147"/>
      <c r="AQS11" s="147"/>
      <c r="AQT11" s="147"/>
      <c r="AQU11" s="147"/>
      <c r="AQV11" s="147"/>
      <c r="AQW11" s="147"/>
      <c r="AQX11" s="147"/>
      <c r="AQY11" s="147"/>
      <c r="AQZ11" s="147"/>
      <c r="ARA11" s="147"/>
      <c r="ARB11" s="147"/>
      <c r="ARC11" s="147"/>
      <c r="ARD11" s="147"/>
      <c r="ARE11" s="147"/>
      <c r="ARF11" s="147"/>
      <c r="ARG11" s="147"/>
      <c r="ARH11" s="147"/>
      <c r="ARI11" s="147"/>
      <c r="ARJ11" s="147"/>
      <c r="ARK11" s="147"/>
      <c r="ARL11" s="147"/>
      <c r="ARM11" s="147"/>
      <c r="ARN11" s="147"/>
      <c r="ARO11" s="147"/>
      <c r="ARP11" s="147"/>
      <c r="ARQ11" s="147"/>
      <c r="ARR11" s="147"/>
      <c r="ARS11" s="147"/>
      <c r="ART11" s="147"/>
      <c r="ARU11" s="147"/>
      <c r="ARV11" s="147"/>
      <c r="ARW11" s="147"/>
      <c r="ARX11" s="147"/>
      <c r="ARY11" s="147"/>
      <c r="ARZ11" s="147"/>
      <c r="ASA11" s="147"/>
      <c r="ASB11" s="147"/>
      <c r="ASC11" s="147"/>
      <c r="ASD11" s="147"/>
      <c r="ASE11" s="147"/>
      <c r="ASF11" s="147"/>
      <c r="ASG11" s="147"/>
      <c r="ASH11" s="147"/>
      <c r="ASI11" s="147"/>
      <c r="ASJ11" s="147"/>
      <c r="ASK11" s="147"/>
      <c r="ASL11" s="147"/>
      <c r="ASM11" s="147"/>
      <c r="ASN11" s="147"/>
      <c r="ASO11" s="147"/>
      <c r="ASP11" s="147"/>
      <c r="ASQ11" s="147"/>
      <c r="ASR11" s="147"/>
      <c r="ASS11" s="147"/>
      <c r="AST11" s="147"/>
      <c r="ASU11" s="147"/>
      <c r="ASV11" s="147"/>
      <c r="ASW11" s="147"/>
      <c r="ASX11" s="147"/>
      <c r="ASY11" s="147"/>
      <c r="ASZ11" s="147"/>
      <c r="ATA11" s="147"/>
      <c r="ATB11" s="147"/>
      <c r="ATC11" s="147"/>
      <c r="ATD11" s="147"/>
      <c r="ATE11" s="147"/>
      <c r="ATF11" s="147"/>
      <c r="ATG11" s="147"/>
      <c r="ATH11" s="147"/>
      <c r="ATI11" s="147"/>
      <c r="ATJ11" s="147"/>
      <c r="ATK11" s="147"/>
      <c r="ATL11" s="147"/>
      <c r="ATM11" s="147"/>
      <c r="ATN11" s="147"/>
      <c r="ATO11" s="147"/>
      <c r="ATP11" s="147"/>
      <c r="ATQ11" s="147"/>
      <c r="ATR11" s="147"/>
      <c r="ATS11" s="147"/>
      <c r="ATT11" s="147"/>
      <c r="ATU11" s="147"/>
      <c r="ATV11" s="147"/>
      <c r="ATW11" s="147"/>
      <c r="ATX11" s="147"/>
      <c r="ATY11" s="147"/>
      <c r="ATZ11" s="147"/>
      <c r="AUA11" s="147"/>
      <c r="AUB11" s="147"/>
      <c r="AUC11" s="147"/>
      <c r="AUD11" s="147"/>
      <c r="AUE11" s="147"/>
      <c r="AUF11" s="147"/>
      <c r="AUG11" s="147"/>
      <c r="AUH11" s="147"/>
      <c r="AUI11" s="147"/>
      <c r="AUJ11" s="147"/>
      <c r="AUK11" s="147"/>
      <c r="AUL11" s="147"/>
      <c r="AUM11" s="147"/>
      <c r="AUN11" s="147"/>
      <c r="AUO11" s="147"/>
      <c r="AUP11" s="147"/>
      <c r="AUQ11" s="147"/>
      <c r="AUR11" s="147"/>
      <c r="AUS11" s="147"/>
      <c r="AUT11" s="147"/>
      <c r="AUU11" s="147"/>
      <c r="AUV11" s="147"/>
      <c r="AUW11" s="147"/>
      <c r="AUX11" s="147"/>
      <c r="AUY11" s="147"/>
      <c r="AUZ11" s="147"/>
      <c r="AVA11" s="147"/>
      <c r="AVB11" s="147"/>
      <c r="AVC11" s="147"/>
      <c r="AVD11" s="147"/>
      <c r="AVE11" s="147"/>
      <c r="AVF11" s="147"/>
      <c r="AVG11" s="147"/>
      <c r="AVH11" s="147"/>
      <c r="AVI11" s="147"/>
      <c r="AVJ11" s="147"/>
      <c r="AVK11" s="147"/>
      <c r="AVL11" s="147"/>
      <c r="AVM11" s="147"/>
      <c r="AVN11" s="147"/>
      <c r="AVO11" s="147"/>
      <c r="AVP11" s="147"/>
      <c r="AVQ11" s="147"/>
      <c r="AVR11" s="147"/>
      <c r="AVS11" s="147"/>
      <c r="AVT11" s="147"/>
      <c r="AVU11" s="147"/>
      <c r="AVV11" s="147"/>
      <c r="AVW11" s="147"/>
      <c r="AVX11" s="147"/>
      <c r="AVY11" s="147"/>
      <c r="AVZ11" s="147"/>
      <c r="AWA11" s="147"/>
      <c r="AWB11" s="147"/>
      <c r="AWC11" s="147"/>
      <c r="AWD11" s="147"/>
      <c r="AWE11" s="147"/>
      <c r="AWF11" s="147"/>
      <c r="AWG11" s="147"/>
      <c r="AWH11" s="147"/>
      <c r="AWI11" s="147"/>
      <c r="AWJ11" s="147"/>
      <c r="AWK11" s="147"/>
      <c r="AWL11" s="147"/>
      <c r="AWM11" s="147"/>
      <c r="AWN11" s="147"/>
      <c r="AWO11" s="147"/>
      <c r="AWP11" s="147"/>
      <c r="AWQ11" s="147"/>
      <c r="AWR11" s="147"/>
      <c r="AWS11" s="147"/>
      <c r="AWT11" s="147"/>
      <c r="AWU11" s="147"/>
      <c r="AWV11" s="147"/>
      <c r="AWW11" s="147"/>
      <c r="AWX11" s="147"/>
      <c r="AWY11" s="147"/>
      <c r="AWZ11" s="147"/>
      <c r="AXA11" s="147"/>
      <c r="AXB11" s="147"/>
      <c r="AXC11" s="147"/>
      <c r="AXD11" s="147"/>
      <c r="AXE11" s="147"/>
      <c r="AXF11" s="147"/>
      <c r="AXG11" s="147"/>
      <c r="AXH11" s="147"/>
      <c r="AXI11" s="147"/>
      <c r="AXJ11" s="147"/>
      <c r="AXK11" s="147"/>
      <c r="AXL11" s="147"/>
      <c r="AXM11" s="147"/>
      <c r="AXN11" s="147"/>
      <c r="AXO11" s="147"/>
      <c r="AXP11" s="147"/>
      <c r="AXQ11" s="147"/>
      <c r="AXR11" s="147"/>
      <c r="AXS11" s="147"/>
      <c r="AXT11" s="147"/>
      <c r="AXU11" s="147"/>
      <c r="AXV11" s="147"/>
      <c r="AXW11" s="147"/>
      <c r="AXX11" s="147"/>
      <c r="AXY11" s="147"/>
      <c r="AXZ11" s="147"/>
      <c r="AYA11" s="147"/>
      <c r="AYB11" s="147"/>
      <c r="AYC11" s="147"/>
      <c r="AYD11" s="147"/>
      <c r="AYE11" s="147"/>
      <c r="AYF11" s="147"/>
      <c r="AYG11" s="147"/>
      <c r="AYH11" s="147"/>
      <c r="AYI11" s="147"/>
      <c r="AYJ11" s="147"/>
      <c r="AYK11" s="147"/>
      <c r="AYL11" s="147"/>
      <c r="AYM11" s="147"/>
      <c r="AYN11" s="147"/>
      <c r="AYO11" s="147"/>
      <c r="AYP11" s="147"/>
      <c r="AYQ11" s="147"/>
      <c r="AYR11" s="147"/>
      <c r="AYS11" s="147"/>
      <c r="AYT11" s="147"/>
      <c r="AYU11" s="147"/>
      <c r="AYV11" s="147"/>
      <c r="AYW11" s="147"/>
      <c r="AYX11" s="147"/>
      <c r="AYY11" s="147"/>
      <c r="AYZ11" s="147"/>
      <c r="AZA11" s="147"/>
      <c r="AZB11" s="147"/>
      <c r="AZC11" s="147"/>
      <c r="AZD11" s="147"/>
      <c r="AZE11" s="147"/>
      <c r="AZF11" s="147"/>
      <c r="AZG11" s="147"/>
      <c r="AZH11" s="147"/>
      <c r="AZI11" s="147"/>
      <c r="AZJ11" s="147"/>
      <c r="AZK11" s="147"/>
      <c r="AZL11" s="147"/>
      <c r="AZM11" s="147"/>
      <c r="AZN11" s="147"/>
      <c r="AZO11" s="147"/>
      <c r="AZP11" s="147"/>
      <c r="AZQ11" s="147"/>
      <c r="AZR11" s="147"/>
      <c r="AZS11" s="147"/>
      <c r="AZT11" s="147"/>
      <c r="AZU11" s="147"/>
      <c r="AZV11" s="147"/>
      <c r="AZW11" s="147"/>
      <c r="AZX11" s="147"/>
      <c r="AZY11" s="147"/>
      <c r="AZZ11" s="147"/>
      <c r="BAA11" s="147"/>
      <c r="BAB11" s="147"/>
      <c r="BAC11" s="147"/>
      <c r="BAD11" s="147"/>
      <c r="BAE11" s="147"/>
      <c r="BAF11" s="147"/>
      <c r="BAG11" s="147"/>
      <c r="BAH11" s="147"/>
      <c r="BAI11" s="147"/>
      <c r="BAJ11" s="147"/>
      <c r="BAK11" s="147"/>
      <c r="BAL11" s="147"/>
      <c r="BAM11" s="147"/>
      <c r="BAN11" s="147"/>
      <c r="BAO11" s="147"/>
      <c r="BAP11" s="147"/>
      <c r="BAQ11" s="147"/>
      <c r="BAR11" s="147"/>
      <c r="BAS11" s="147"/>
      <c r="BAT11" s="147"/>
      <c r="BAU11" s="147"/>
      <c r="BAV11" s="147"/>
      <c r="BAW11" s="147"/>
      <c r="BAX11" s="147"/>
      <c r="BAY11" s="147"/>
      <c r="BAZ11" s="147"/>
      <c r="BBA11" s="147"/>
      <c r="BBB11" s="147"/>
      <c r="BBC11" s="147"/>
      <c r="BBD11" s="147"/>
      <c r="BBE11" s="147"/>
      <c r="BBF11" s="147"/>
      <c r="BBG11" s="147"/>
      <c r="BBH11" s="147"/>
      <c r="BBI11" s="147"/>
      <c r="BBJ11" s="147"/>
      <c r="BBK11" s="147"/>
      <c r="BBL11" s="147"/>
      <c r="BBM11" s="147"/>
      <c r="BBN11" s="147"/>
      <c r="BBO11" s="147"/>
      <c r="BBP11" s="147"/>
      <c r="BBQ11" s="147"/>
      <c r="BBR11" s="147"/>
      <c r="BBS11" s="147"/>
      <c r="BBT11" s="147"/>
      <c r="BBU11" s="147"/>
      <c r="BBV11" s="147"/>
      <c r="BBW11" s="147"/>
      <c r="BBX11" s="147"/>
      <c r="BBY11" s="147"/>
      <c r="BBZ11" s="147"/>
      <c r="BCA11" s="147"/>
      <c r="BCB11" s="147"/>
      <c r="BCC11" s="147"/>
      <c r="BCD11" s="147"/>
      <c r="BCE11" s="147"/>
      <c r="BCF11" s="147"/>
      <c r="BCG11" s="147"/>
      <c r="BCH11" s="147"/>
      <c r="BCI11" s="147"/>
      <c r="BCJ11" s="147"/>
      <c r="BCK11" s="147"/>
      <c r="BCL11" s="147"/>
      <c r="BCM11" s="147"/>
      <c r="BCN11" s="147"/>
      <c r="BCO11" s="147"/>
      <c r="BCP11" s="147"/>
      <c r="BCQ11" s="147"/>
      <c r="BCR11" s="147"/>
      <c r="BCS11" s="147"/>
      <c r="BCT11" s="147"/>
      <c r="BCU11" s="147"/>
      <c r="BCV11" s="147"/>
      <c r="BCW11" s="147"/>
      <c r="BCX11" s="147"/>
      <c r="BCY11" s="147"/>
      <c r="BCZ11" s="147"/>
      <c r="BDA11" s="147"/>
      <c r="BDB11" s="147"/>
      <c r="BDC11" s="147"/>
      <c r="BDD11" s="147"/>
      <c r="BDE11" s="147"/>
      <c r="BDF11" s="147"/>
      <c r="BDG11" s="147"/>
      <c r="BDH11" s="147"/>
      <c r="BDI11" s="147"/>
      <c r="BDJ11" s="147"/>
      <c r="BDK11" s="147"/>
      <c r="BDL11" s="147"/>
      <c r="BDM11" s="147"/>
      <c r="BDN11" s="147"/>
      <c r="BDO11" s="147"/>
      <c r="BDP11" s="147"/>
      <c r="BDQ11" s="147"/>
      <c r="BDR11" s="147"/>
      <c r="BDS11" s="147"/>
      <c r="BDT11" s="147"/>
      <c r="BDU11" s="147"/>
      <c r="BDV11" s="147"/>
      <c r="BDW11" s="147"/>
      <c r="BDX11" s="147"/>
      <c r="BDY11" s="147"/>
      <c r="BDZ11" s="147"/>
      <c r="BEA11" s="147"/>
      <c r="BEB11" s="147"/>
      <c r="BEC11" s="147"/>
      <c r="BED11" s="147"/>
      <c r="BEE11" s="147"/>
      <c r="BEF11" s="147"/>
      <c r="BEG11" s="147"/>
      <c r="BEH11" s="147"/>
      <c r="BEI11" s="147"/>
      <c r="BEJ11" s="147"/>
      <c r="BEK11" s="147"/>
      <c r="BEL11" s="147"/>
      <c r="BEM11" s="147"/>
      <c r="BEN11" s="147"/>
      <c r="BEO11" s="147"/>
      <c r="BEP11" s="147"/>
      <c r="BEQ11" s="147"/>
      <c r="BER11" s="147"/>
      <c r="BES11" s="147"/>
      <c r="BET11" s="147"/>
      <c r="BEU11" s="147"/>
      <c r="BEV11" s="147"/>
      <c r="BEW11" s="147"/>
      <c r="BEX11" s="147"/>
      <c r="BEY11" s="147"/>
      <c r="BEZ11" s="147"/>
      <c r="BFA11" s="147"/>
      <c r="BFB11" s="147"/>
      <c r="BFC11" s="147"/>
      <c r="BFD11" s="147"/>
      <c r="BFE11" s="147"/>
      <c r="BFF11" s="147"/>
      <c r="BFG11" s="147"/>
      <c r="BFH11" s="147"/>
      <c r="BFI11" s="147"/>
      <c r="BFJ11" s="147"/>
      <c r="BFK11" s="147"/>
      <c r="BFL11" s="147"/>
      <c r="BFM11" s="147"/>
      <c r="BFN11" s="147"/>
      <c r="BFO11" s="147"/>
      <c r="BFP11" s="147"/>
      <c r="BFQ11" s="147"/>
      <c r="BFR11" s="147"/>
      <c r="BFS11" s="147"/>
      <c r="BFT11" s="147"/>
      <c r="BFU11" s="147"/>
      <c r="BFV11" s="147"/>
      <c r="BFW11" s="147"/>
      <c r="BFX11" s="147"/>
      <c r="BFY11" s="147"/>
      <c r="BFZ11" s="147"/>
      <c r="BGA11" s="147"/>
      <c r="BGB11" s="147"/>
      <c r="BGC11" s="147"/>
      <c r="BGD11" s="147"/>
      <c r="BGE11" s="147"/>
      <c r="BGF11" s="147"/>
      <c r="BGG11" s="147"/>
      <c r="BGH11" s="147"/>
      <c r="BGI11" s="147"/>
      <c r="BGJ11" s="147"/>
      <c r="BGK11" s="147"/>
      <c r="BGL11" s="147"/>
      <c r="BGM11" s="147"/>
      <c r="BGN11" s="147"/>
      <c r="BGO11" s="147"/>
      <c r="BGP11" s="147"/>
      <c r="BGQ11" s="147"/>
      <c r="BGR11" s="147"/>
      <c r="BGS11" s="147"/>
      <c r="BGT11" s="147"/>
      <c r="BGU11" s="147"/>
      <c r="BGV11" s="147"/>
      <c r="BGW11" s="147"/>
      <c r="BGX11" s="147"/>
      <c r="BGY11" s="147"/>
      <c r="BGZ11" s="147"/>
      <c r="BHA11" s="147"/>
      <c r="BHB11" s="147"/>
      <c r="BHC11" s="147"/>
      <c r="BHD11" s="147"/>
      <c r="BHE11" s="147"/>
      <c r="BHF11" s="147"/>
      <c r="BHG11" s="147"/>
      <c r="BHH11" s="147"/>
      <c r="BHI11" s="147"/>
      <c r="BHJ11" s="147"/>
      <c r="BHK11" s="147"/>
      <c r="BHL11" s="147"/>
      <c r="BHM11" s="147"/>
      <c r="BHN11" s="147"/>
      <c r="BHO11" s="147"/>
      <c r="BHP11" s="147"/>
      <c r="BHQ11" s="147"/>
      <c r="BHR11" s="147"/>
      <c r="BHS11" s="147"/>
      <c r="BHT11" s="147"/>
      <c r="BHU11" s="147"/>
      <c r="BHV11" s="147"/>
      <c r="BHW11" s="147"/>
      <c r="BHX11" s="147"/>
      <c r="BHY11" s="147"/>
      <c r="BHZ11" s="147"/>
      <c r="BIA11" s="147"/>
      <c r="BIB11" s="147"/>
      <c r="BIC11" s="147"/>
      <c r="BID11" s="147"/>
      <c r="BIE11" s="147"/>
      <c r="BIF11" s="147"/>
      <c r="BIG11" s="147"/>
      <c r="BIH11" s="147"/>
      <c r="BII11" s="147"/>
      <c r="BIJ11" s="147"/>
      <c r="BIK11" s="147"/>
      <c r="BIL11" s="147"/>
      <c r="BIM11" s="147"/>
      <c r="BIN11" s="147"/>
      <c r="BIO11" s="147"/>
      <c r="BIP11" s="147"/>
      <c r="BIQ11" s="147"/>
      <c r="BIR11" s="147"/>
      <c r="BIS11" s="147"/>
      <c r="BIT11" s="147"/>
      <c r="BIU11" s="147"/>
      <c r="BIV11" s="147"/>
      <c r="BIW11" s="147"/>
      <c r="BIX11" s="147"/>
      <c r="BIY11" s="147"/>
      <c r="BIZ11" s="147"/>
      <c r="BJA11" s="147"/>
      <c r="BJB11" s="147"/>
      <c r="BJC11" s="147"/>
      <c r="BJD11" s="147"/>
      <c r="BJE11" s="147"/>
      <c r="BJF11" s="147"/>
      <c r="BJG11" s="147"/>
      <c r="BJH11" s="147"/>
      <c r="BJI11" s="147"/>
      <c r="BJJ11" s="147"/>
      <c r="BJK11" s="147"/>
      <c r="BJL11" s="147"/>
      <c r="BJM11" s="147"/>
      <c r="BJN11" s="147"/>
      <c r="BJO11" s="147"/>
      <c r="BJP11" s="147"/>
      <c r="BJQ11" s="147"/>
      <c r="BJR11" s="147"/>
      <c r="BJS11" s="147"/>
      <c r="BJT11" s="147"/>
      <c r="BJU11" s="147"/>
      <c r="BJV11" s="147"/>
      <c r="BJW11" s="147"/>
      <c r="BJX11" s="147"/>
      <c r="BJY11" s="147"/>
      <c r="BJZ11" s="147"/>
      <c r="BKA11" s="147"/>
      <c r="BKB11" s="147"/>
      <c r="BKC11" s="147"/>
      <c r="BKD11" s="147"/>
      <c r="BKE11" s="147"/>
      <c r="BKF11" s="147"/>
      <c r="BKG11" s="147"/>
      <c r="BKH11" s="147"/>
      <c r="BKI11" s="147"/>
      <c r="BKJ11" s="147"/>
      <c r="BKK11" s="147"/>
      <c r="BKL11" s="147"/>
      <c r="BKM11" s="147"/>
      <c r="BKN11" s="147"/>
      <c r="BKO11" s="147"/>
      <c r="BKP11" s="147"/>
      <c r="BKQ11" s="147"/>
      <c r="BKR11" s="147"/>
      <c r="BKS11" s="147"/>
      <c r="BKT11" s="147"/>
      <c r="BKU11" s="147"/>
      <c r="BKV11" s="147"/>
      <c r="BKW11" s="147"/>
      <c r="BKX11" s="147"/>
      <c r="BKY11" s="147"/>
      <c r="BKZ11" s="147"/>
      <c r="BLA11" s="147"/>
      <c r="BLB11" s="147"/>
      <c r="BLC11" s="147"/>
      <c r="BLD11" s="147"/>
      <c r="BLE11" s="147"/>
      <c r="BLF11" s="147"/>
      <c r="BLG11" s="147"/>
      <c r="BLH11" s="147"/>
      <c r="BLI11" s="147"/>
      <c r="BLJ11" s="147"/>
      <c r="BLK11" s="147"/>
      <c r="BLL11" s="147"/>
      <c r="BLM11" s="147"/>
      <c r="BLN11" s="147"/>
      <c r="BLO11" s="147"/>
      <c r="BLP11" s="147"/>
      <c r="BLQ11" s="147"/>
      <c r="BLR11" s="147"/>
      <c r="BLS11" s="147"/>
      <c r="BLT11" s="147"/>
      <c r="BLU11" s="147"/>
      <c r="BLV11" s="147"/>
      <c r="BLW11" s="147"/>
      <c r="BLX11" s="147"/>
      <c r="BLY11" s="147"/>
      <c r="BLZ11" s="147"/>
      <c r="BMA11" s="147"/>
      <c r="BMB11" s="147"/>
      <c r="BMC11" s="147"/>
      <c r="BMD11" s="147"/>
      <c r="BME11" s="147"/>
      <c r="BMF11" s="147"/>
      <c r="BMG11" s="147"/>
      <c r="BMH11" s="147"/>
      <c r="BMI11" s="147"/>
      <c r="BMJ11" s="147"/>
      <c r="BMK11" s="147"/>
      <c r="BML11" s="147"/>
      <c r="BMM11" s="147"/>
      <c r="BMN11" s="147"/>
      <c r="BMO11" s="147"/>
      <c r="BMP11" s="147"/>
      <c r="BMQ11" s="147"/>
      <c r="BMR11" s="147"/>
      <c r="BMS11" s="147"/>
      <c r="BMT11" s="147"/>
      <c r="BMU11" s="147"/>
      <c r="BMV11" s="147"/>
      <c r="BMW11" s="147"/>
      <c r="BMX11" s="147"/>
      <c r="BMY11" s="147"/>
      <c r="BMZ11" s="147"/>
      <c r="BNA11" s="147"/>
      <c r="BNB11" s="147"/>
      <c r="BNC11" s="147"/>
      <c r="BND11" s="147"/>
      <c r="BNE11" s="147"/>
      <c r="BNF11" s="147"/>
      <c r="BNG11" s="147"/>
      <c r="BNH11" s="147"/>
      <c r="BNI11" s="147"/>
      <c r="BNJ11" s="147"/>
      <c r="BNK11" s="147"/>
      <c r="BNL11" s="147"/>
      <c r="BNM11" s="147"/>
      <c r="BNN11" s="147"/>
      <c r="BNO11" s="147"/>
      <c r="BNP11" s="147"/>
      <c r="BNQ11" s="147"/>
      <c r="BNR11" s="147"/>
      <c r="BNS11" s="147"/>
      <c r="BNT11" s="147"/>
      <c r="BNU11" s="147"/>
      <c r="BNV11" s="147"/>
      <c r="BNW11" s="147"/>
      <c r="BNX11" s="147"/>
      <c r="BNY11" s="147"/>
      <c r="BNZ11" s="147"/>
      <c r="BOA11" s="147"/>
      <c r="BOB11" s="147"/>
      <c r="BOC11" s="147"/>
      <c r="BOD11" s="147"/>
      <c r="BOE11" s="147"/>
      <c r="BOF11" s="147"/>
      <c r="BOG11" s="147"/>
      <c r="BOH11" s="147"/>
      <c r="BOI11" s="147"/>
      <c r="BOJ11" s="147"/>
      <c r="BOK11" s="147"/>
      <c r="BOL11" s="147"/>
      <c r="BOM11" s="147"/>
      <c r="BON11" s="147"/>
      <c r="BOO11" s="147"/>
      <c r="BOP11" s="147"/>
      <c r="BOQ11" s="147"/>
      <c r="BOR11" s="147"/>
      <c r="BOS11" s="147"/>
      <c r="BOT11" s="147"/>
      <c r="BOU11" s="147"/>
      <c r="BOV11" s="147"/>
      <c r="BOW11" s="147"/>
      <c r="BOX11" s="147"/>
      <c r="BOY11" s="147"/>
      <c r="BOZ11" s="147"/>
      <c r="BPA11" s="147"/>
      <c r="BPB11" s="147"/>
      <c r="BPC11" s="147"/>
      <c r="BPD11" s="147"/>
      <c r="BPE11" s="147"/>
      <c r="BPF11" s="147"/>
      <c r="BPG11" s="147"/>
      <c r="BPH11" s="147"/>
      <c r="BPI11" s="147"/>
      <c r="BPJ11" s="147"/>
      <c r="BPK11" s="147"/>
      <c r="BPL11" s="147"/>
      <c r="BPM11" s="147"/>
      <c r="BPN11" s="147"/>
      <c r="BPO11" s="147"/>
      <c r="BPP11" s="147"/>
      <c r="BPQ11" s="147"/>
      <c r="BPR11" s="147"/>
      <c r="BPS11" s="147"/>
      <c r="BPT11" s="147"/>
      <c r="BPU11" s="147"/>
      <c r="BPV11" s="147"/>
      <c r="BPW11" s="147"/>
      <c r="BPX11" s="147"/>
      <c r="BPY11" s="147"/>
      <c r="BPZ11" s="147"/>
      <c r="BQA11" s="147"/>
      <c r="BQB11" s="147"/>
      <c r="BQC11" s="147"/>
      <c r="BQD11" s="147"/>
      <c r="BQE11" s="147"/>
      <c r="BQF11" s="147"/>
      <c r="BQG11" s="147"/>
      <c r="BQH11" s="147"/>
      <c r="BQI11" s="147"/>
      <c r="BQJ11" s="147"/>
      <c r="BQK11" s="147"/>
      <c r="BQL11" s="147"/>
      <c r="BQM11" s="147"/>
      <c r="BQN11" s="147"/>
      <c r="BQO11" s="147"/>
      <c r="BQP11" s="147"/>
      <c r="BQQ11" s="147"/>
      <c r="BQR11" s="147"/>
      <c r="BQS11" s="147"/>
      <c r="BQT11" s="147"/>
      <c r="BQU11" s="147"/>
      <c r="BQV11" s="147"/>
      <c r="BQW11" s="147"/>
      <c r="BQX11" s="147"/>
      <c r="BQY11" s="147"/>
      <c r="BQZ11" s="147"/>
      <c r="BRA11" s="147"/>
      <c r="BRB11" s="147"/>
      <c r="BRC11" s="147"/>
      <c r="BRD11" s="147"/>
      <c r="BRE11" s="147"/>
      <c r="BRF11" s="147"/>
      <c r="BRG11" s="147"/>
      <c r="BRH11" s="147"/>
      <c r="BRI11" s="147"/>
      <c r="BRJ11" s="147"/>
      <c r="BRK11" s="147"/>
      <c r="BRL11" s="147"/>
      <c r="BRM11" s="147"/>
      <c r="BRN11" s="147"/>
      <c r="BRO11" s="147"/>
      <c r="BRP11" s="147"/>
      <c r="BRQ11" s="147"/>
      <c r="BRR11" s="147"/>
      <c r="BRS11" s="147"/>
      <c r="BRT11" s="147"/>
      <c r="BRU11" s="147"/>
      <c r="BRV11" s="147"/>
      <c r="BRW11" s="147"/>
      <c r="BRX11" s="147"/>
      <c r="BRY11" s="147"/>
      <c r="BRZ11" s="147"/>
      <c r="BSA11" s="147"/>
      <c r="BSB11" s="147"/>
      <c r="BSC11" s="147"/>
      <c r="BSD11" s="147"/>
      <c r="BSE11" s="147"/>
      <c r="BSF11" s="147"/>
      <c r="BSG11" s="147"/>
      <c r="BSH11" s="147"/>
      <c r="BSI11" s="147"/>
      <c r="BSJ11" s="147"/>
      <c r="BSK11" s="147"/>
      <c r="BSL11" s="147"/>
      <c r="BSM11" s="147"/>
      <c r="BSN11" s="147"/>
      <c r="BSO11" s="147"/>
      <c r="BSP11" s="147"/>
      <c r="BSQ11" s="147"/>
      <c r="BSR11" s="147"/>
      <c r="BSS11" s="147"/>
      <c r="BST11" s="147"/>
      <c r="BSU11" s="147"/>
      <c r="BSV11" s="147"/>
      <c r="BSW11" s="147"/>
      <c r="BSX11" s="147"/>
      <c r="BSY11" s="147"/>
      <c r="BSZ11" s="147"/>
      <c r="BTA11" s="147"/>
      <c r="BTB11" s="147"/>
      <c r="BTC11" s="147"/>
      <c r="BTD11" s="147"/>
      <c r="BTE11" s="147"/>
      <c r="BTF11" s="147"/>
      <c r="BTG11" s="147"/>
      <c r="BTH11" s="147"/>
      <c r="BTI11" s="147"/>
      <c r="BTJ11" s="147"/>
      <c r="BTK11" s="147"/>
      <c r="BTL11" s="147"/>
      <c r="BTM11" s="147"/>
      <c r="BTN11" s="147"/>
      <c r="BTO11" s="147"/>
      <c r="BTP11" s="147"/>
      <c r="BTQ11" s="147"/>
      <c r="BTR11" s="147"/>
      <c r="BTS11" s="147"/>
      <c r="BTT11" s="147"/>
      <c r="BTU11" s="147"/>
      <c r="BTV11" s="147"/>
      <c r="BTW11" s="147"/>
      <c r="BTX11" s="147"/>
      <c r="BTY11" s="147"/>
      <c r="BTZ11" s="147"/>
      <c r="BUA11" s="147"/>
      <c r="BUB11" s="147"/>
      <c r="BUC11" s="147"/>
      <c r="BUD11" s="147"/>
      <c r="BUE11" s="147"/>
      <c r="BUF11" s="147"/>
      <c r="BUG11" s="147"/>
      <c r="BUH11" s="147"/>
      <c r="BUI11" s="147"/>
      <c r="BUJ11" s="147"/>
      <c r="BUK11" s="147"/>
      <c r="BUL11" s="147"/>
      <c r="BUM11" s="147"/>
      <c r="BUN11" s="147"/>
      <c r="BUO11" s="147"/>
      <c r="BUP11" s="147"/>
      <c r="BUQ11" s="147"/>
      <c r="BUR11" s="147"/>
      <c r="BUS11" s="147"/>
      <c r="BUT11" s="147"/>
      <c r="BUU11" s="147"/>
      <c r="BUV11" s="147"/>
      <c r="BUW11" s="147"/>
      <c r="BUX11" s="147"/>
      <c r="BUY11" s="147"/>
      <c r="BUZ11" s="147"/>
      <c r="BVA11" s="147"/>
      <c r="BVB11" s="147"/>
      <c r="BVC11" s="147"/>
      <c r="BVD11" s="147"/>
      <c r="BVE11" s="147"/>
      <c r="BVF11" s="147"/>
      <c r="BVG11" s="147"/>
      <c r="BVH11" s="147"/>
      <c r="BVI11" s="147"/>
      <c r="BVJ11" s="147"/>
      <c r="BVK11" s="147"/>
      <c r="BVL11" s="147"/>
      <c r="BVM11" s="147"/>
      <c r="BVN11" s="147"/>
      <c r="BVO11" s="147"/>
      <c r="BVP11" s="147"/>
      <c r="BVQ11" s="147"/>
      <c r="BVR11" s="147"/>
      <c r="BVS11" s="147"/>
      <c r="BVT11" s="147"/>
      <c r="BVU11" s="147"/>
      <c r="BVV11" s="147"/>
      <c r="BVW11" s="147"/>
      <c r="BVX11" s="147"/>
      <c r="BVY11" s="147"/>
      <c r="BVZ11" s="147"/>
      <c r="BWA11" s="147"/>
      <c r="BWB11" s="147"/>
      <c r="BWC11" s="147"/>
      <c r="BWD11" s="147"/>
      <c r="BWE11" s="147"/>
      <c r="BWF11" s="147"/>
      <c r="BWG11" s="147"/>
      <c r="BWH11" s="147"/>
      <c r="BWI11" s="147"/>
      <c r="BWJ11" s="147"/>
      <c r="BWK11" s="147"/>
      <c r="BWL11" s="147"/>
      <c r="BWM11" s="147"/>
      <c r="BWN11" s="147"/>
      <c r="BWO11" s="147"/>
      <c r="BWP11" s="147"/>
      <c r="BWQ11" s="147"/>
      <c r="BWR11" s="147"/>
      <c r="BWS11" s="147"/>
      <c r="BWT11" s="147"/>
      <c r="BWU11" s="147"/>
      <c r="BWV11" s="147"/>
      <c r="BWW11" s="147"/>
      <c r="BWX11" s="147"/>
      <c r="BWY11" s="147"/>
      <c r="BWZ11" s="147"/>
      <c r="BXA11" s="147"/>
      <c r="BXB11" s="147"/>
      <c r="BXC11" s="147"/>
      <c r="BXD11" s="147"/>
      <c r="BXE11" s="147"/>
      <c r="BXF11" s="147"/>
      <c r="BXG11" s="147"/>
      <c r="BXH11" s="147"/>
      <c r="BXI11" s="147"/>
      <c r="BXJ11" s="147"/>
      <c r="BXK11" s="147"/>
      <c r="BXL11" s="147"/>
      <c r="BXM11" s="147"/>
      <c r="BXN11" s="147"/>
      <c r="BXO11" s="147"/>
      <c r="BXP11" s="147"/>
      <c r="BXQ11" s="147"/>
      <c r="BXR11" s="147"/>
      <c r="BXS11" s="147"/>
      <c r="BXT11" s="147"/>
      <c r="BXU11" s="147"/>
      <c r="BXV11" s="147"/>
      <c r="BXW11" s="147"/>
      <c r="BXX11" s="147"/>
      <c r="BXY11" s="147"/>
      <c r="BXZ11" s="147"/>
      <c r="BYA11" s="147"/>
      <c r="BYB11" s="147"/>
      <c r="BYC11" s="147"/>
      <c r="BYD11" s="147"/>
      <c r="BYE11" s="147"/>
      <c r="BYF11" s="147"/>
      <c r="BYG11" s="147"/>
      <c r="BYH11" s="147"/>
      <c r="BYI11" s="147"/>
      <c r="BYJ11" s="147"/>
      <c r="BYK11" s="147"/>
      <c r="BYL11" s="147"/>
      <c r="BYM11" s="147"/>
      <c r="BYN11" s="147"/>
      <c r="BYO11" s="147"/>
      <c r="BYP11" s="147"/>
      <c r="BYQ11" s="147"/>
      <c r="BYR11" s="147"/>
      <c r="BYS11" s="147"/>
      <c r="BYT11" s="147"/>
      <c r="BYU11" s="147"/>
      <c r="BYV11" s="147"/>
      <c r="BYW11" s="147"/>
      <c r="BYX11" s="147"/>
      <c r="BYY11" s="147"/>
      <c r="BYZ11" s="147"/>
      <c r="BZA11" s="147"/>
      <c r="BZB11" s="147"/>
      <c r="BZC11" s="147"/>
      <c r="BZD11" s="147"/>
      <c r="BZE11" s="147"/>
      <c r="BZF11" s="147"/>
      <c r="BZG11" s="147"/>
      <c r="BZH11" s="147"/>
      <c r="BZI11" s="147"/>
      <c r="BZJ11" s="147"/>
      <c r="BZK11" s="147"/>
      <c r="BZL11" s="147"/>
      <c r="BZM11" s="147"/>
      <c r="BZN11" s="147"/>
      <c r="BZO11" s="147"/>
      <c r="BZP11" s="147"/>
      <c r="BZQ11" s="147"/>
      <c r="BZR11" s="147"/>
      <c r="BZS11" s="147"/>
      <c r="BZT11" s="147"/>
      <c r="BZU11" s="147"/>
      <c r="BZV11" s="147"/>
      <c r="BZW11" s="147"/>
      <c r="BZX11" s="147"/>
      <c r="BZY11" s="147"/>
      <c r="BZZ11" s="147"/>
      <c r="CAA11" s="147"/>
      <c r="CAB11" s="147"/>
      <c r="CAC11" s="147"/>
      <c r="CAD11" s="147"/>
      <c r="CAE11" s="147"/>
      <c r="CAF11" s="147"/>
      <c r="CAG11" s="147"/>
      <c r="CAH11" s="147"/>
      <c r="CAI11" s="147"/>
      <c r="CAJ11" s="147"/>
      <c r="CAK11" s="147"/>
      <c r="CAL11" s="147"/>
      <c r="CAM11" s="147"/>
      <c r="CAN11" s="147"/>
      <c r="CAO11" s="147"/>
      <c r="CAP11" s="147"/>
      <c r="CAQ11" s="147"/>
      <c r="CAR11" s="147"/>
      <c r="CAS11" s="147"/>
      <c r="CAT11" s="147"/>
      <c r="CAU11" s="147"/>
      <c r="CAV11" s="147"/>
      <c r="CAW11" s="147"/>
      <c r="CAX11" s="147"/>
      <c r="CAY11" s="147"/>
      <c r="CAZ11" s="147"/>
      <c r="CBA11" s="147"/>
      <c r="CBB11" s="147"/>
      <c r="CBC11" s="147"/>
      <c r="CBD11" s="147"/>
      <c r="CBE11" s="147"/>
      <c r="CBF11" s="147"/>
      <c r="CBG11" s="147"/>
      <c r="CBH11" s="147"/>
      <c r="CBI11" s="147"/>
      <c r="CBJ11" s="147"/>
      <c r="CBK11" s="147"/>
      <c r="CBL11" s="147"/>
      <c r="CBM11" s="147"/>
      <c r="CBN11" s="147"/>
      <c r="CBO11" s="147"/>
      <c r="CBP11" s="147"/>
      <c r="CBQ11" s="147"/>
      <c r="CBR11" s="147"/>
      <c r="CBS11" s="147"/>
      <c r="CBT11" s="147"/>
      <c r="CBU11" s="147"/>
      <c r="CBV11" s="147"/>
      <c r="CBW11" s="147"/>
      <c r="CBX11" s="147"/>
      <c r="CBY11" s="147"/>
      <c r="CBZ11" s="147"/>
      <c r="CCA11" s="147"/>
      <c r="CCB11" s="147"/>
      <c r="CCC11" s="147"/>
      <c r="CCD11" s="147"/>
      <c r="CCE11" s="147"/>
      <c r="CCF11" s="147"/>
      <c r="CCG11" s="147"/>
      <c r="CCH11" s="147"/>
      <c r="CCI11" s="147"/>
      <c r="CCJ11" s="147"/>
      <c r="CCK11" s="147"/>
      <c r="CCL11" s="147"/>
      <c r="CCM11" s="147"/>
      <c r="CCN11" s="147"/>
      <c r="CCO11" s="147"/>
      <c r="CCP11" s="147"/>
      <c r="CCQ11" s="147"/>
      <c r="CCR11" s="147"/>
      <c r="CCS11" s="147"/>
      <c r="CCT11" s="147"/>
      <c r="CCU11" s="147"/>
      <c r="CCV11" s="147"/>
      <c r="CCW11" s="147"/>
      <c r="CCX11" s="147"/>
      <c r="CCY11" s="147"/>
      <c r="CCZ11" s="147"/>
      <c r="CDA11" s="147"/>
      <c r="CDB11" s="147"/>
      <c r="CDC11" s="147"/>
      <c r="CDD11" s="147"/>
      <c r="CDE11" s="147"/>
      <c r="CDF11" s="147"/>
      <c r="CDG11" s="147"/>
      <c r="CDH11" s="147"/>
      <c r="CDI11" s="147"/>
      <c r="CDJ11" s="147"/>
      <c r="CDK11" s="147"/>
      <c r="CDL11" s="147"/>
      <c r="CDM11" s="147"/>
      <c r="CDN11" s="147"/>
      <c r="CDO11" s="147"/>
      <c r="CDP11" s="147"/>
      <c r="CDQ11" s="147"/>
      <c r="CDR11" s="147"/>
      <c r="CDS11" s="147"/>
      <c r="CDT11" s="147"/>
      <c r="CDU11" s="147"/>
      <c r="CDV11" s="147"/>
      <c r="CDW11" s="147"/>
      <c r="CDX11" s="147"/>
      <c r="CDY11" s="147"/>
      <c r="CDZ11" s="147"/>
      <c r="CEA11" s="147"/>
      <c r="CEB11" s="147"/>
      <c r="CEC11" s="147"/>
      <c r="CED11" s="147"/>
      <c r="CEE11" s="147"/>
      <c r="CEF11" s="147"/>
      <c r="CEG11" s="147"/>
      <c r="CEH11" s="147"/>
      <c r="CEI11" s="147"/>
      <c r="CEJ11" s="147"/>
      <c r="CEK11" s="147"/>
      <c r="CEL11" s="147"/>
      <c r="CEM11" s="147"/>
      <c r="CEN11" s="147"/>
      <c r="CEO11" s="147"/>
      <c r="CEP11" s="147"/>
      <c r="CEQ11" s="147"/>
      <c r="CER11" s="147"/>
      <c r="CES11" s="147"/>
      <c r="CET11" s="147"/>
      <c r="CEU11" s="147"/>
      <c r="CEV11" s="147"/>
      <c r="CEW11" s="147"/>
      <c r="CEX11" s="147"/>
      <c r="CEY11" s="147"/>
      <c r="CEZ11" s="147"/>
      <c r="CFA11" s="147"/>
      <c r="CFB11" s="147"/>
      <c r="CFC11" s="147"/>
      <c r="CFD11" s="147"/>
      <c r="CFE11" s="147"/>
      <c r="CFF11" s="147"/>
      <c r="CFG11" s="147"/>
      <c r="CFH11" s="147"/>
      <c r="CFI11" s="147"/>
      <c r="CFJ11" s="147"/>
      <c r="CFK11" s="147"/>
      <c r="CFL11" s="147"/>
      <c r="CFM11" s="147"/>
      <c r="CFN11" s="147"/>
      <c r="CFO11" s="147"/>
      <c r="CFP11" s="147"/>
      <c r="CFQ11" s="147"/>
      <c r="CFR11" s="147"/>
      <c r="CFS11" s="147"/>
      <c r="CFT11" s="147"/>
      <c r="CFU11" s="147"/>
      <c r="CFV11" s="147"/>
      <c r="CFW11" s="147"/>
      <c r="CFX11" s="147"/>
      <c r="CFY11" s="147"/>
      <c r="CFZ11" s="147"/>
      <c r="CGA11" s="147"/>
      <c r="CGB11" s="147"/>
      <c r="CGC11" s="147"/>
      <c r="CGD11" s="147"/>
      <c r="CGE11" s="147"/>
      <c r="CGF11" s="147"/>
      <c r="CGG11" s="147"/>
      <c r="CGH11" s="147"/>
      <c r="CGI11" s="147"/>
      <c r="CGJ11" s="147"/>
      <c r="CGK11" s="147"/>
      <c r="CGL11" s="147"/>
      <c r="CGM11" s="147"/>
      <c r="CGN11" s="147"/>
      <c r="CGO11" s="147"/>
      <c r="CGP11" s="147"/>
      <c r="CGQ11" s="147"/>
      <c r="CGR11" s="147"/>
      <c r="CGS11" s="147"/>
      <c r="CGT11" s="147"/>
      <c r="CGU11" s="147"/>
      <c r="CGV11" s="147"/>
      <c r="CGW11" s="147"/>
      <c r="CGX11" s="147"/>
      <c r="CGY11" s="147"/>
      <c r="CGZ11" s="147"/>
      <c r="CHA11" s="147"/>
      <c r="CHB11" s="147"/>
      <c r="CHC11" s="147"/>
      <c r="CHD11" s="147"/>
      <c r="CHE11" s="147"/>
      <c r="CHF11" s="147"/>
      <c r="CHG11" s="147"/>
      <c r="CHH11" s="147"/>
      <c r="CHI11" s="147"/>
      <c r="CHJ11" s="147"/>
      <c r="CHK11" s="147"/>
      <c r="CHL11" s="147"/>
      <c r="CHM11" s="147"/>
      <c r="CHN11" s="147"/>
      <c r="CHO11" s="147"/>
      <c r="CHP11" s="147"/>
      <c r="CHQ11" s="147"/>
      <c r="CHR11" s="147"/>
      <c r="CHS11" s="147"/>
      <c r="CHT11" s="147"/>
      <c r="CHU11" s="147"/>
      <c r="CHV11" s="147"/>
      <c r="CHW11" s="147"/>
      <c r="CHX11" s="147"/>
      <c r="CHY11" s="147"/>
      <c r="CHZ11" s="147"/>
      <c r="CIA11" s="147"/>
      <c r="CIB11" s="147"/>
      <c r="CIC11" s="147"/>
      <c r="CID11" s="147"/>
      <c r="CIE11" s="147"/>
      <c r="CIF11" s="147"/>
      <c r="CIG11" s="147"/>
      <c r="CIH11" s="147"/>
      <c r="CII11" s="147"/>
      <c r="CIJ11" s="147"/>
      <c r="CIK11" s="147"/>
      <c r="CIL11" s="147"/>
      <c r="CIM11" s="147"/>
      <c r="CIN11" s="147"/>
      <c r="CIO11" s="147"/>
      <c r="CIP11" s="147"/>
      <c r="CIQ11" s="147"/>
      <c r="CIR11" s="147"/>
      <c r="CIS11" s="147"/>
      <c r="CIT11" s="147"/>
      <c r="CIU11" s="147"/>
      <c r="CIV11" s="147"/>
      <c r="CIW11" s="147"/>
      <c r="CIX11" s="147"/>
      <c r="CIY11" s="147"/>
      <c r="CIZ11" s="147"/>
      <c r="CJA11" s="147"/>
      <c r="CJB11" s="147"/>
      <c r="CJC11" s="147"/>
      <c r="CJD11" s="147"/>
      <c r="CJE11" s="147"/>
      <c r="CJF11" s="147"/>
      <c r="CJG11" s="147"/>
      <c r="CJH11" s="147"/>
      <c r="CJI11" s="147"/>
      <c r="CJJ11" s="147"/>
      <c r="CJK11" s="147"/>
      <c r="CJL11" s="147"/>
      <c r="CJM11" s="147"/>
      <c r="CJN11" s="147"/>
      <c r="CJO11" s="147"/>
      <c r="CJP11" s="147"/>
      <c r="CJQ11" s="147"/>
      <c r="CJR11" s="147"/>
      <c r="CJS11" s="147"/>
      <c r="CJT11" s="147"/>
      <c r="CJU11" s="147"/>
      <c r="CJV11" s="147"/>
      <c r="CJW11" s="147"/>
      <c r="CJX11" s="147"/>
      <c r="CJY11" s="147"/>
      <c r="CJZ11" s="147"/>
      <c r="CKA11" s="147"/>
      <c r="CKB11" s="147"/>
      <c r="CKC11" s="147"/>
      <c r="CKD11" s="147"/>
      <c r="CKE11" s="147"/>
      <c r="CKF11" s="147"/>
      <c r="CKG11" s="147"/>
      <c r="CKH11" s="147"/>
      <c r="CKI11" s="147"/>
      <c r="CKJ11" s="147"/>
      <c r="CKK11" s="147"/>
      <c r="CKL11" s="147"/>
      <c r="CKM11" s="147"/>
      <c r="CKN11" s="147"/>
      <c r="CKO11" s="147"/>
      <c r="CKP11" s="147"/>
      <c r="CKQ11" s="147"/>
      <c r="CKR11" s="147"/>
      <c r="CKS11" s="147"/>
      <c r="CKT11" s="147"/>
      <c r="CKU11" s="147"/>
      <c r="CKV11" s="147"/>
      <c r="CKW11" s="147"/>
      <c r="CKX11" s="147"/>
      <c r="CKY11" s="147"/>
      <c r="CKZ11" s="147"/>
      <c r="CLA11" s="147"/>
      <c r="CLB11" s="147"/>
      <c r="CLC11" s="147"/>
      <c r="CLD11" s="147"/>
      <c r="CLE11" s="147"/>
      <c r="CLF11" s="147"/>
      <c r="CLG11" s="147"/>
      <c r="CLH11" s="147"/>
      <c r="CLI11" s="147"/>
      <c r="CLJ11" s="147"/>
      <c r="CLK11" s="147"/>
      <c r="CLL11" s="147"/>
      <c r="CLM11" s="147"/>
      <c r="CLN11" s="147"/>
      <c r="CLO11" s="147"/>
      <c r="CLP11" s="147"/>
      <c r="CLQ11" s="147"/>
      <c r="CLR11" s="147"/>
      <c r="CLS11" s="147"/>
      <c r="CLT11" s="147"/>
      <c r="CLU11" s="147"/>
      <c r="CLV11" s="147"/>
      <c r="CLW11" s="147"/>
      <c r="CLX11" s="147"/>
      <c r="CLY11" s="147"/>
      <c r="CLZ11" s="147"/>
      <c r="CMA11" s="147"/>
      <c r="CMB11" s="147"/>
      <c r="CMC11" s="147"/>
      <c r="CMD11" s="147"/>
      <c r="CME11" s="147"/>
      <c r="CMF11" s="147"/>
      <c r="CMG11" s="147"/>
      <c r="CMH11" s="147"/>
      <c r="CMI11" s="147"/>
      <c r="CMJ11" s="147"/>
      <c r="CMK11" s="147"/>
      <c r="CML11" s="147"/>
      <c r="CMM11" s="147"/>
      <c r="CMN11" s="147"/>
      <c r="CMO11" s="147"/>
      <c r="CMP11" s="147"/>
      <c r="CMQ11" s="147"/>
      <c r="CMR11" s="147"/>
      <c r="CMS11" s="147"/>
      <c r="CMT11" s="147"/>
      <c r="CMU11" s="147"/>
      <c r="CMV11" s="147"/>
      <c r="CMW11" s="147"/>
      <c r="CMX11" s="147"/>
      <c r="CMY11" s="147"/>
      <c r="CMZ11" s="147"/>
      <c r="CNA11" s="147"/>
      <c r="CNB11" s="147"/>
      <c r="CNC11" s="147"/>
      <c r="CND11" s="147"/>
      <c r="CNE11" s="147"/>
      <c r="CNF11" s="147"/>
      <c r="CNG11" s="147"/>
      <c r="CNH11" s="147"/>
      <c r="CNI11" s="147"/>
      <c r="CNJ11" s="147"/>
      <c r="CNK11" s="147"/>
      <c r="CNL11" s="147"/>
      <c r="CNM11" s="147"/>
      <c r="CNN11" s="147"/>
      <c r="CNO11" s="147"/>
      <c r="CNP11" s="147"/>
      <c r="CNQ11" s="147"/>
      <c r="CNR11" s="147"/>
      <c r="CNS11" s="147"/>
      <c r="CNT11" s="147"/>
      <c r="CNU11" s="147"/>
      <c r="CNV11" s="147"/>
      <c r="CNW11" s="147"/>
      <c r="CNX11" s="147"/>
      <c r="CNY11" s="147"/>
      <c r="CNZ11" s="147"/>
      <c r="COA11" s="147"/>
      <c r="COB11" s="147"/>
      <c r="COC11" s="147"/>
      <c r="COD11" s="147"/>
      <c r="COE11" s="147"/>
      <c r="COF11" s="147"/>
      <c r="COG11" s="147"/>
      <c r="COH11" s="147"/>
      <c r="COI11" s="147"/>
      <c r="COJ11" s="147"/>
      <c r="COK11" s="147"/>
      <c r="COL11" s="147"/>
      <c r="COM11" s="147"/>
      <c r="CON11" s="147"/>
      <c r="COO11" s="147"/>
      <c r="COP11" s="147"/>
      <c r="COQ11" s="147"/>
      <c r="COR11" s="147"/>
      <c r="COS11" s="147"/>
      <c r="COT11" s="147"/>
      <c r="COU11" s="147"/>
      <c r="COV11" s="147"/>
      <c r="COW11" s="147"/>
      <c r="COX11" s="147"/>
      <c r="COY11" s="147"/>
      <c r="COZ11" s="147"/>
      <c r="CPA11" s="147"/>
      <c r="CPB11" s="147"/>
      <c r="CPC11" s="147"/>
      <c r="CPD11" s="147"/>
      <c r="CPE11" s="147"/>
      <c r="CPF11" s="147"/>
      <c r="CPG11" s="147"/>
      <c r="CPH11" s="147"/>
      <c r="CPI11" s="147"/>
      <c r="CPJ11" s="147"/>
      <c r="CPK11" s="147"/>
      <c r="CPL11" s="147"/>
      <c r="CPM11" s="147"/>
      <c r="CPN11" s="147"/>
      <c r="CPO11" s="147"/>
      <c r="CPP11" s="147"/>
      <c r="CPQ11" s="147"/>
      <c r="CPR11" s="147"/>
      <c r="CPS11" s="147"/>
      <c r="CPT11" s="147"/>
      <c r="CPU11" s="147"/>
      <c r="CPV11" s="147"/>
      <c r="CPW11" s="147"/>
      <c r="CPX11" s="147"/>
      <c r="CPY11" s="147"/>
      <c r="CPZ11" s="147"/>
      <c r="CQA11" s="147"/>
      <c r="CQB11" s="147"/>
      <c r="CQC11" s="147"/>
      <c r="CQD11" s="147"/>
      <c r="CQE11" s="147"/>
      <c r="CQF11" s="147"/>
      <c r="CQG11" s="147"/>
      <c r="CQH11" s="147"/>
      <c r="CQI11" s="147"/>
      <c r="CQJ11" s="147"/>
      <c r="CQK11" s="147"/>
      <c r="CQL11" s="147"/>
      <c r="CQM11" s="147"/>
      <c r="CQN11" s="147"/>
      <c r="CQO11" s="147"/>
      <c r="CQP11" s="147"/>
      <c r="CQQ11" s="147"/>
      <c r="CQR11" s="147"/>
      <c r="CQS11" s="147"/>
      <c r="CQT11" s="147"/>
      <c r="CQU11" s="147"/>
      <c r="CQV11" s="147"/>
      <c r="CQW11" s="147"/>
      <c r="CQX11" s="147"/>
      <c r="CQY11" s="147"/>
      <c r="CQZ11" s="147"/>
      <c r="CRA11" s="147"/>
      <c r="CRB11" s="147"/>
      <c r="CRC11" s="147"/>
      <c r="CRD11" s="147"/>
      <c r="CRE11" s="147"/>
      <c r="CRF11" s="147"/>
      <c r="CRG11" s="147"/>
      <c r="CRH11" s="147"/>
      <c r="CRI11" s="147"/>
      <c r="CRJ11" s="147"/>
      <c r="CRK11" s="147"/>
      <c r="CRL11" s="147"/>
      <c r="CRM11" s="147"/>
      <c r="CRN11" s="147"/>
      <c r="CRO11" s="147"/>
      <c r="CRP11" s="147"/>
      <c r="CRQ11" s="147"/>
      <c r="CRR11" s="147"/>
      <c r="CRS11" s="147"/>
      <c r="CRT11" s="147"/>
      <c r="CRU11" s="147"/>
      <c r="CRV11" s="147"/>
      <c r="CRW11" s="147"/>
      <c r="CRX11" s="147"/>
      <c r="CRY11" s="147"/>
      <c r="CRZ11" s="147"/>
      <c r="CSA11" s="147"/>
      <c r="CSB11" s="147"/>
      <c r="CSC11" s="147"/>
      <c r="CSD11" s="147"/>
      <c r="CSE11" s="147"/>
      <c r="CSF11" s="147"/>
      <c r="CSG11" s="147"/>
      <c r="CSH11" s="147"/>
      <c r="CSI11" s="147"/>
      <c r="CSJ11" s="147"/>
      <c r="CSK11" s="147"/>
      <c r="CSL11" s="147"/>
      <c r="CSM11" s="147"/>
      <c r="CSN11" s="147"/>
      <c r="CSO11" s="147"/>
      <c r="CSP11" s="147"/>
      <c r="CSQ11" s="147"/>
      <c r="CSR11" s="147"/>
      <c r="CSS11" s="147"/>
      <c r="CST11" s="147"/>
      <c r="CSU11" s="147"/>
      <c r="CSV11" s="147"/>
      <c r="CSW11" s="147"/>
      <c r="CSX11" s="147"/>
      <c r="CSY11" s="147"/>
      <c r="CSZ11" s="147"/>
      <c r="CTA11" s="147"/>
      <c r="CTB11" s="147"/>
      <c r="CTC11" s="147"/>
      <c r="CTD11" s="147"/>
      <c r="CTE11" s="147"/>
      <c r="CTF11" s="147"/>
      <c r="CTG11" s="147"/>
      <c r="CTH11" s="147"/>
      <c r="CTI11" s="147"/>
      <c r="CTJ11" s="147"/>
      <c r="CTK11" s="147"/>
      <c r="CTL11" s="147"/>
      <c r="CTM11" s="147"/>
      <c r="CTN11" s="147"/>
      <c r="CTO11" s="147"/>
      <c r="CTP11" s="147"/>
      <c r="CTQ11" s="147"/>
      <c r="CTR11" s="147"/>
      <c r="CTS11" s="147"/>
      <c r="CTT11" s="147"/>
      <c r="CTU11" s="147"/>
      <c r="CTV11" s="147"/>
      <c r="CTW11" s="147"/>
      <c r="CTX11" s="147"/>
      <c r="CTY11" s="147"/>
      <c r="CTZ11" s="147"/>
      <c r="CUA11" s="147"/>
      <c r="CUB11" s="147"/>
      <c r="CUC11" s="147"/>
      <c r="CUD11" s="147"/>
      <c r="CUE11" s="147"/>
      <c r="CUF11" s="147"/>
      <c r="CUG11" s="147"/>
      <c r="CUH11" s="147"/>
      <c r="CUI11" s="147"/>
      <c r="CUJ11" s="147"/>
      <c r="CUK11" s="147"/>
      <c r="CUL11" s="147"/>
      <c r="CUM11" s="147"/>
      <c r="CUN11" s="147"/>
      <c r="CUO11" s="147"/>
      <c r="CUP11" s="147"/>
      <c r="CUQ11" s="147"/>
      <c r="CUR11" s="147"/>
      <c r="CUS11" s="147"/>
      <c r="CUT11" s="147"/>
      <c r="CUU11" s="147"/>
      <c r="CUV11" s="147"/>
      <c r="CUW11" s="147"/>
      <c r="CUX11" s="147"/>
      <c r="CUY11" s="147"/>
      <c r="CUZ11" s="147"/>
      <c r="CVA11" s="147"/>
      <c r="CVB11" s="147"/>
      <c r="CVC11" s="147"/>
      <c r="CVD11" s="147"/>
      <c r="CVE11" s="147"/>
      <c r="CVF11" s="147"/>
      <c r="CVG11" s="147"/>
      <c r="CVH11" s="147"/>
      <c r="CVI11" s="147"/>
      <c r="CVJ11" s="147"/>
      <c r="CVK11" s="147"/>
      <c r="CVL11" s="147"/>
      <c r="CVM11" s="147"/>
      <c r="CVN11" s="147"/>
      <c r="CVO11" s="147"/>
      <c r="CVP11" s="147"/>
      <c r="CVQ11" s="147"/>
      <c r="CVR11" s="147"/>
      <c r="CVS11" s="147"/>
      <c r="CVT11" s="147"/>
      <c r="CVU11" s="147"/>
      <c r="CVV11" s="147"/>
      <c r="CVW11" s="147"/>
      <c r="CVX11" s="147"/>
      <c r="CVY11" s="147"/>
      <c r="CVZ11" s="147"/>
      <c r="CWA11" s="147"/>
      <c r="CWB11" s="147"/>
      <c r="CWC11" s="147"/>
      <c r="CWD11" s="147"/>
      <c r="CWE11" s="147"/>
      <c r="CWF11" s="147"/>
      <c r="CWG11" s="147"/>
      <c r="CWH11" s="147"/>
      <c r="CWI11" s="147"/>
      <c r="CWJ11" s="147"/>
      <c r="CWK11" s="147"/>
      <c r="CWL11" s="147"/>
      <c r="CWM11" s="147"/>
      <c r="CWN11" s="147"/>
      <c r="CWO11" s="147"/>
      <c r="CWP11" s="147"/>
      <c r="CWQ11" s="147"/>
      <c r="CWR11" s="147"/>
      <c r="CWS11" s="147"/>
      <c r="CWT11" s="147"/>
      <c r="CWU11" s="147"/>
      <c r="CWV11" s="147"/>
      <c r="CWW11" s="147"/>
      <c r="CWX11" s="147"/>
      <c r="CWY11" s="147"/>
      <c r="CWZ11" s="147"/>
      <c r="CXA11" s="147"/>
      <c r="CXB11" s="147"/>
      <c r="CXC11" s="147"/>
      <c r="CXD11" s="147"/>
      <c r="CXE11" s="147"/>
      <c r="CXF11" s="147"/>
      <c r="CXG11" s="147"/>
      <c r="CXH11" s="147"/>
      <c r="CXI11" s="147"/>
      <c r="CXJ11" s="147"/>
      <c r="CXK11" s="147"/>
      <c r="CXL11" s="147"/>
      <c r="CXM11" s="147"/>
      <c r="CXN11" s="147"/>
      <c r="CXO11" s="147"/>
      <c r="CXP11" s="147"/>
      <c r="CXQ11" s="147"/>
      <c r="CXR11" s="147"/>
      <c r="CXS11" s="147"/>
      <c r="CXT11" s="147"/>
      <c r="CXU11" s="147"/>
      <c r="CXV11" s="147"/>
      <c r="CXW11" s="147"/>
      <c r="CXX11" s="147"/>
      <c r="CXY11" s="147"/>
      <c r="CXZ11" s="147"/>
      <c r="CYA11" s="147"/>
      <c r="CYB11" s="147"/>
      <c r="CYC11" s="147"/>
      <c r="CYD11" s="147"/>
      <c r="CYE11" s="147"/>
      <c r="CYF11" s="147"/>
      <c r="CYG11" s="147"/>
      <c r="CYH11" s="147"/>
      <c r="CYI11" s="147"/>
      <c r="CYJ11" s="147"/>
      <c r="CYK11" s="147"/>
      <c r="CYL11" s="147"/>
      <c r="CYM11" s="147"/>
      <c r="CYN11" s="147"/>
      <c r="CYO11" s="147"/>
      <c r="CYP11" s="147"/>
      <c r="CYQ11" s="147"/>
      <c r="CYR11" s="147"/>
      <c r="CYS11" s="147"/>
      <c r="CYT11" s="147"/>
      <c r="CYU11" s="147"/>
      <c r="CYV11" s="147"/>
      <c r="CYW11" s="147"/>
      <c r="CYX11" s="147"/>
      <c r="CYY11" s="147"/>
      <c r="CYZ11" s="147"/>
      <c r="CZA11" s="147"/>
      <c r="CZB11" s="147"/>
      <c r="CZC11" s="147"/>
      <c r="CZD11" s="147"/>
      <c r="CZE11" s="147"/>
      <c r="CZF11" s="147"/>
      <c r="CZG11" s="147"/>
      <c r="CZH11" s="147"/>
      <c r="CZI11" s="147"/>
      <c r="CZJ11" s="147"/>
      <c r="CZK11" s="147"/>
      <c r="CZL11" s="147"/>
      <c r="CZM11" s="147"/>
      <c r="CZN11" s="147"/>
      <c r="CZO11" s="147"/>
      <c r="CZP11" s="147"/>
      <c r="CZQ11" s="147"/>
      <c r="CZR11" s="147"/>
      <c r="CZS11" s="147"/>
      <c r="CZT11" s="147"/>
      <c r="CZU11" s="147"/>
      <c r="CZV11" s="147"/>
      <c r="CZW11" s="147"/>
      <c r="CZX11" s="147"/>
      <c r="CZY11" s="147"/>
      <c r="CZZ11" s="147"/>
      <c r="DAA11" s="147"/>
      <c r="DAB11" s="147"/>
      <c r="DAC11" s="147"/>
      <c r="DAD11" s="147"/>
      <c r="DAE11" s="147"/>
      <c r="DAF11" s="147"/>
      <c r="DAG11" s="147"/>
      <c r="DAH11" s="147"/>
      <c r="DAI11" s="147"/>
      <c r="DAJ11" s="147"/>
      <c r="DAK11" s="147"/>
      <c r="DAL11" s="147"/>
      <c r="DAM11" s="147"/>
      <c r="DAN11" s="147"/>
      <c r="DAO11" s="147"/>
      <c r="DAP11" s="147"/>
      <c r="DAQ11" s="147"/>
      <c r="DAR11" s="147"/>
      <c r="DAS11" s="147"/>
      <c r="DAT11" s="147"/>
      <c r="DAU11" s="147"/>
      <c r="DAV11" s="147"/>
      <c r="DAW11" s="147"/>
      <c r="DAX11" s="147"/>
      <c r="DAY11" s="147"/>
      <c r="DAZ11" s="147"/>
      <c r="DBA11" s="147"/>
      <c r="DBB11" s="147"/>
      <c r="DBC11" s="147"/>
      <c r="DBD11" s="147"/>
      <c r="DBE11" s="147"/>
      <c r="DBF11" s="147"/>
      <c r="DBG11" s="147"/>
      <c r="DBH11" s="147"/>
      <c r="DBI11" s="147"/>
      <c r="DBJ11" s="147"/>
      <c r="DBK11" s="147"/>
      <c r="DBL11" s="147"/>
      <c r="DBM11" s="147"/>
      <c r="DBN11" s="147"/>
      <c r="DBO11" s="147"/>
      <c r="DBP11" s="147"/>
      <c r="DBQ11" s="147"/>
      <c r="DBR11" s="147"/>
      <c r="DBS11" s="147"/>
      <c r="DBT11" s="147"/>
      <c r="DBU11" s="147"/>
      <c r="DBV11" s="147"/>
      <c r="DBW11" s="147"/>
      <c r="DBX11" s="147"/>
      <c r="DBY11" s="147"/>
      <c r="DBZ11" s="147"/>
      <c r="DCA11" s="147"/>
      <c r="DCB11" s="147"/>
      <c r="DCC11" s="147"/>
      <c r="DCD11" s="147"/>
      <c r="DCE11" s="147"/>
      <c r="DCF11" s="147"/>
      <c r="DCG11" s="147"/>
      <c r="DCH11" s="147"/>
      <c r="DCI11" s="147"/>
      <c r="DCJ11" s="147"/>
      <c r="DCK11" s="147"/>
      <c r="DCL11" s="147"/>
      <c r="DCM11" s="147"/>
      <c r="DCN11" s="147"/>
      <c r="DCO11" s="147"/>
      <c r="DCP11" s="147"/>
      <c r="DCQ11" s="147"/>
      <c r="DCR11" s="147"/>
      <c r="DCS11" s="147"/>
      <c r="DCT11" s="147"/>
      <c r="DCU11" s="147"/>
      <c r="DCV11" s="147"/>
      <c r="DCW11" s="147"/>
      <c r="DCX11" s="147"/>
      <c r="DCY11" s="147"/>
      <c r="DCZ11" s="147"/>
      <c r="DDA11" s="147"/>
      <c r="DDB11" s="147"/>
      <c r="DDC11" s="147"/>
      <c r="DDD11" s="147"/>
      <c r="DDE11" s="147"/>
      <c r="DDF11" s="147"/>
      <c r="DDG11" s="147"/>
      <c r="DDH11" s="147"/>
      <c r="DDI11" s="147"/>
      <c r="DDJ11" s="147"/>
      <c r="DDK11" s="147"/>
      <c r="DDL11" s="147"/>
      <c r="DDM11" s="147"/>
      <c r="DDN11" s="147"/>
      <c r="DDO11" s="147"/>
      <c r="DDP11" s="147"/>
      <c r="DDQ11" s="147"/>
      <c r="DDR11" s="147"/>
      <c r="DDS11" s="147"/>
      <c r="DDT11" s="147"/>
      <c r="DDU11" s="147"/>
      <c r="DDV11" s="147"/>
      <c r="DDW11" s="147"/>
      <c r="DDX11" s="147"/>
      <c r="DDY11" s="147"/>
      <c r="DDZ11" s="147"/>
      <c r="DEA11" s="147"/>
      <c r="DEB11" s="147"/>
      <c r="DEC11" s="147"/>
      <c r="DED11" s="147"/>
      <c r="DEE11" s="147"/>
      <c r="DEF11" s="147"/>
      <c r="DEG11" s="147"/>
      <c r="DEH11" s="147"/>
      <c r="DEI11" s="147"/>
      <c r="DEJ11" s="147"/>
      <c r="DEK11" s="147"/>
      <c r="DEL11" s="147"/>
      <c r="DEM11" s="147"/>
      <c r="DEN11" s="147"/>
      <c r="DEO11" s="147"/>
      <c r="DEP11" s="147"/>
      <c r="DEQ11" s="147"/>
      <c r="DER11" s="147"/>
      <c r="DES11" s="147"/>
      <c r="DET11" s="147"/>
      <c r="DEU11" s="147"/>
      <c r="DEV11" s="147"/>
      <c r="DEW11" s="147"/>
      <c r="DEX11" s="147"/>
      <c r="DEY11" s="147"/>
      <c r="DEZ11" s="147"/>
      <c r="DFA11" s="147"/>
      <c r="DFB11" s="147"/>
      <c r="DFC11" s="147"/>
      <c r="DFD11" s="147"/>
      <c r="DFE11" s="147"/>
      <c r="DFF11" s="147"/>
      <c r="DFG11" s="147"/>
      <c r="DFH11" s="147"/>
      <c r="DFI11" s="147"/>
      <c r="DFJ11" s="147"/>
      <c r="DFK11" s="147"/>
      <c r="DFL11" s="147"/>
      <c r="DFM11" s="147"/>
      <c r="DFN11" s="147"/>
      <c r="DFO11" s="147"/>
      <c r="DFP11" s="147"/>
      <c r="DFQ11" s="147"/>
      <c r="DFR11" s="147"/>
      <c r="DFS11" s="147"/>
      <c r="DFT11" s="147"/>
      <c r="DFU11" s="147"/>
      <c r="DFV11" s="147"/>
      <c r="DFW11" s="147"/>
      <c r="DFX11" s="147"/>
      <c r="DFY11" s="147"/>
      <c r="DFZ11" s="147"/>
      <c r="DGA11" s="147"/>
      <c r="DGB11" s="147"/>
      <c r="DGC11" s="147"/>
      <c r="DGD11" s="147"/>
      <c r="DGE11" s="147"/>
      <c r="DGF11" s="147"/>
      <c r="DGG11" s="147"/>
      <c r="DGH11" s="147"/>
      <c r="DGI11" s="147"/>
      <c r="DGJ11" s="147"/>
      <c r="DGK11" s="147"/>
      <c r="DGL11" s="147"/>
      <c r="DGM11" s="147"/>
      <c r="DGN11" s="147"/>
      <c r="DGO11" s="147"/>
      <c r="DGP11" s="147"/>
      <c r="DGQ11" s="147"/>
      <c r="DGR11" s="147"/>
      <c r="DGS11" s="147"/>
      <c r="DGT11" s="147"/>
      <c r="DGU11" s="147"/>
      <c r="DGV11" s="147"/>
      <c r="DGW11" s="147"/>
      <c r="DGX11" s="147"/>
      <c r="DGY11" s="147"/>
      <c r="DGZ11" s="147"/>
      <c r="DHA11" s="147"/>
      <c r="DHB11" s="147"/>
      <c r="DHC11" s="147"/>
      <c r="DHD11" s="147"/>
      <c r="DHE11" s="147"/>
      <c r="DHF11" s="147"/>
      <c r="DHG11" s="147"/>
      <c r="DHH11" s="147"/>
      <c r="DHI11" s="147"/>
      <c r="DHJ11" s="147"/>
      <c r="DHK11" s="147"/>
      <c r="DHL11" s="147"/>
      <c r="DHM11" s="147"/>
      <c r="DHN11" s="147"/>
      <c r="DHO11" s="147"/>
      <c r="DHP11" s="147"/>
      <c r="DHQ11" s="147"/>
      <c r="DHR11" s="147"/>
      <c r="DHS11" s="147"/>
      <c r="DHT11" s="147"/>
      <c r="DHU11" s="147"/>
      <c r="DHV11" s="147"/>
      <c r="DHW11" s="147"/>
      <c r="DHX11" s="147"/>
      <c r="DHY11" s="147"/>
      <c r="DHZ11" s="147"/>
      <c r="DIA11" s="147"/>
      <c r="DIB11" s="147"/>
      <c r="DIC11" s="147"/>
      <c r="DID11" s="147"/>
      <c r="DIE11" s="147"/>
      <c r="DIF11" s="147"/>
      <c r="DIG11" s="147"/>
      <c r="DIH11" s="147"/>
      <c r="DII11" s="147"/>
      <c r="DIJ11" s="147"/>
      <c r="DIK11" s="147"/>
      <c r="DIL11" s="147"/>
      <c r="DIM11" s="147"/>
      <c r="DIN11" s="147"/>
      <c r="DIO11" s="147"/>
      <c r="DIP11" s="147"/>
      <c r="DIQ11" s="147"/>
      <c r="DIR11" s="147"/>
      <c r="DIS11" s="147"/>
      <c r="DIT11" s="147"/>
      <c r="DIU11" s="147"/>
      <c r="DIV11" s="147"/>
      <c r="DIW11" s="147"/>
      <c r="DIX11" s="147"/>
      <c r="DIY11" s="147"/>
      <c r="DIZ11" s="147"/>
      <c r="DJA11" s="147"/>
      <c r="DJB11" s="147"/>
      <c r="DJC11" s="147"/>
      <c r="DJD11" s="147"/>
      <c r="DJE11" s="147"/>
      <c r="DJF11" s="147"/>
      <c r="DJG11" s="147"/>
      <c r="DJH11" s="147"/>
      <c r="DJI11" s="147"/>
      <c r="DJJ11" s="147"/>
      <c r="DJK11" s="147"/>
      <c r="DJL11" s="147"/>
      <c r="DJM11" s="147"/>
      <c r="DJN11" s="147"/>
      <c r="DJO11" s="147"/>
      <c r="DJP11" s="147"/>
      <c r="DJQ11" s="147"/>
      <c r="DJR11" s="147"/>
      <c r="DJS11" s="147"/>
      <c r="DJT11" s="147"/>
      <c r="DJU11" s="147"/>
      <c r="DJV11" s="147"/>
      <c r="DJW11" s="147"/>
      <c r="DJX11" s="147"/>
      <c r="DJY11" s="147"/>
      <c r="DJZ11" s="147"/>
      <c r="DKA11" s="147"/>
      <c r="DKB11" s="147"/>
      <c r="DKC11" s="147"/>
      <c r="DKD11" s="147"/>
      <c r="DKE11" s="147"/>
      <c r="DKF11" s="147"/>
      <c r="DKG11" s="147"/>
      <c r="DKH11" s="147"/>
      <c r="DKI11" s="147"/>
      <c r="DKJ11" s="147"/>
      <c r="DKK11" s="147"/>
      <c r="DKL11" s="147"/>
      <c r="DKM11" s="147"/>
      <c r="DKN11" s="147"/>
      <c r="DKO11" s="147"/>
      <c r="DKP11" s="147"/>
      <c r="DKQ11" s="147"/>
      <c r="DKR11" s="147"/>
      <c r="DKS11" s="147"/>
      <c r="DKT11" s="147"/>
      <c r="DKU11" s="147"/>
      <c r="DKV11" s="147"/>
      <c r="DKW11" s="147"/>
      <c r="DKX11" s="147"/>
      <c r="DKY11" s="147"/>
      <c r="DKZ11" s="147"/>
      <c r="DLA11" s="147"/>
      <c r="DLB11" s="147"/>
      <c r="DLC11" s="147"/>
      <c r="DLD11" s="147"/>
      <c r="DLE11" s="147"/>
      <c r="DLF11" s="147"/>
      <c r="DLG11" s="147"/>
      <c r="DLH11" s="147"/>
      <c r="DLI11" s="147"/>
      <c r="DLJ11" s="147"/>
      <c r="DLK11" s="147"/>
      <c r="DLL11" s="147"/>
      <c r="DLM11" s="147"/>
      <c r="DLN11" s="147"/>
      <c r="DLO11" s="147"/>
      <c r="DLP11" s="147"/>
      <c r="DLQ11" s="147"/>
      <c r="DLR11" s="147"/>
      <c r="DLS11" s="147"/>
      <c r="DLT11" s="147"/>
      <c r="DLU11" s="147"/>
      <c r="DLV11" s="147"/>
      <c r="DLW11" s="147"/>
      <c r="DLX11" s="147"/>
      <c r="DLY11" s="147"/>
      <c r="DLZ11" s="147"/>
      <c r="DMA11" s="147"/>
      <c r="DMB11" s="147"/>
      <c r="DMC11" s="147"/>
      <c r="DMD11" s="147"/>
      <c r="DME11" s="147"/>
      <c r="DMF11" s="147"/>
      <c r="DMG11" s="147"/>
      <c r="DMH11" s="147"/>
      <c r="DMI11" s="147"/>
      <c r="DMJ11" s="147"/>
      <c r="DMK11" s="147"/>
      <c r="DML11" s="147"/>
      <c r="DMM11" s="147"/>
      <c r="DMN11" s="147"/>
      <c r="DMO11" s="147"/>
      <c r="DMP11" s="147"/>
      <c r="DMQ11" s="147"/>
      <c r="DMR11" s="147"/>
      <c r="DMS11" s="147"/>
      <c r="DMT11" s="147"/>
      <c r="DMU11" s="147"/>
      <c r="DMV11" s="147"/>
      <c r="DMW11" s="147"/>
      <c r="DMX11" s="147"/>
      <c r="DMY11" s="147"/>
      <c r="DMZ11" s="147"/>
      <c r="DNA11" s="147"/>
      <c r="DNB11" s="147"/>
      <c r="DNC11" s="147"/>
      <c r="DND11" s="147"/>
      <c r="DNE11" s="147"/>
      <c r="DNF11" s="147"/>
      <c r="DNG11" s="147"/>
      <c r="DNH11" s="147"/>
      <c r="DNI11" s="147"/>
      <c r="DNJ11" s="147"/>
      <c r="DNK11" s="147"/>
      <c r="DNL11" s="147"/>
      <c r="DNM11" s="147"/>
      <c r="DNN11" s="147"/>
      <c r="DNO11" s="147"/>
      <c r="DNP11" s="147"/>
      <c r="DNQ11" s="147"/>
      <c r="DNR11" s="147"/>
      <c r="DNS11" s="147"/>
      <c r="DNT11" s="147"/>
      <c r="DNU11" s="147"/>
      <c r="DNV11" s="147"/>
      <c r="DNW11" s="147"/>
      <c r="DNX11" s="147"/>
      <c r="DNY11" s="147"/>
      <c r="DNZ11" s="147"/>
      <c r="DOA11" s="147"/>
      <c r="DOB11" s="147"/>
      <c r="DOC11" s="147"/>
      <c r="DOD11" s="147"/>
      <c r="DOE11" s="147"/>
      <c r="DOF11" s="147"/>
      <c r="DOG11" s="147"/>
      <c r="DOH11" s="147"/>
      <c r="DOI11" s="147"/>
      <c r="DOJ11" s="147"/>
      <c r="DOK11" s="147"/>
      <c r="DOL11" s="147"/>
      <c r="DOM11" s="147"/>
      <c r="DON11" s="147"/>
      <c r="DOO11" s="147"/>
      <c r="DOP11" s="147"/>
      <c r="DOQ11" s="147"/>
      <c r="DOR11" s="147"/>
      <c r="DOS11" s="147"/>
      <c r="DOT11" s="147"/>
      <c r="DOU11" s="147"/>
      <c r="DOV11" s="147"/>
      <c r="DOW11" s="147"/>
      <c r="DOX11" s="147"/>
      <c r="DOY11" s="147"/>
      <c r="DOZ11" s="147"/>
      <c r="DPA11" s="147"/>
      <c r="DPB11" s="147"/>
      <c r="DPC11" s="147"/>
      <c r="DPD11" s="147"/>
      <c r="DPE11" s="147"/>
      <c r="DPF11" s="147"/>
      <c r="DPG11" s="147"/>
      <c r="DPH11" s="147"/>
      <c r="DPI11" s="147"/>
      <c r="DPJ11" s="147"/>
      <c r="DPK11" s="147"/>
      <c r="DPL11" s="147"/>
      <c r="DPM11" s="147"/>
      <c r="DPN11" s="147"/>
      <c r="DPO11" s="147"/>
      <c r="DPP11" s="147"/>
      <c r="DPQ11" s="147"/>
      <c r="DPR11" s="147"/>
      <c r="DPS11" s="147"/>
      <c r="DPT11" s="147"/>
      <c r="DPU11" s="147"/>
      <c r="DPV11" s="147"/>
      <c r="DPW11" s="147"/>
      <c r="DPX11" s="147"/>
      <c r="DPY11" s="147"/>
      <c r="DPZ11" s="147"/>
      <c r="DQA11" s="147"/>
      <c r="DQB11" s="147"/>
      <c r="DQC11" s="147"/>
      <c r="DQD11" s="147"/>
      <c r="DQE11" s="147"/>
      <c r="DQF11" s="147"/>
      <c r="DQG11" s="147"/>
      <c r="DQH11" s="147"/>
      <c r="DQI11" s="147"/>
      <c r="DQJ11" s="147"/>
      <c r="DQK11" s="147"/>
      <c r="DQL11" s="147"/>
      <c r="DQM11" s="147"/>
      <c r="DQN11" s="147"/>
      <c r="DQO11" s="147"/>
      <c r="DQP11" s="147"/>
      <c r="DQQ11" s="147"/>
      <c r="DQR11" s="147"/>
      <c r="DQS11" s="147"/>
      <c r="DQT11" s="147"/>
      <c r="DQU11" s="147"/>
      <c r="DQV11" s="147"/>
      <c r="DQW11" s="147"/>
      <c r="DQX11" s="147"/>
      <c r="DQY11" s="147"/>
      <c r="DQZ11" s="147"/>
      <c r="DRA11" s="147"/>
      <c r="DRB11" s="147"/>
      <c r="DRC11" s="147"/>
      <c r="DRD11" s="147"/>
      <c r="DRE11" s="147"/>
      <c r="DRF11" s="147"/>
      <c r="DRG11" s="147"/>
      <c r="DRH11" s="147"/>
      <c r="DRI11" s="147"/>
      <c r="DRJ11" s="147"/>
      <c r="DRK11" s="147"/>
      <c r="DRL11" s="147"/>
      <c r="DRM11" s="147"/>
      <c r="DRN11" s="147"/>
      <c r="DRO11" s="147"/>
      <c r="DRP11" s="147"/>
      <c r="DRQ11" s="147"/>
      <c r="DRR11" s="147"/>
      <c r="DRS11" s="147"/>
      <c r="DRT11" s="147"/>
      <c r="DRU11" s="147"/>
      <c r="DRV11" s="147"/>
      <c r="DRW11" s="147"/>
      <c r="DRX11" s="147"/>
      <c r="DRY11" s="147"/>
      <c r="DRZ11" s="147"/>
      <c r="DSA11" s="147"/>
      <c r="DSB11" s="147"/>
      <c r="DSC11" s="147"/>
      <c r="DSD11" s="147"/>
      <c r="DSE11" s="147"/>
      <c r="DSF11" s="147"/>
      <c r="DSG11" s="147"/>
      <c r="DSH11" s="147"/>
      <c r="DSI11" s="147"/>
      <c r="DSJ11" s="147"/>
      <c r="DSK11" s="147"/>
      <c r="DSL11" s="147"/>
      <c r="DSM11" s="147"/>
      <c r="DSN11" s="147"/>
      <c r="DSO11" s="147"/>
      <c r="DSP11" s="147"/>
      <c r="DSQ11" s="147"/>
      <c r="DSR11" s="147"/>
      <c r="DSS11" s="147"/>
      <c r="DST11" s="147"/>
      <c r="DSU11" s="147"/>
      <c r="DSV11" s="147"/>
      <c r="DSW11" s="147"/>
      <c r="DSX11" s="147"/>
      <c r="DSY11" s="147"/>
      <c r="DSZ11" s="147"/>
      <c r="DTA11" s="147"/>
      <c r="DTB11" s="147"/>
      <c r="DTC11" s="147"/>
      <c r="DTD11" s="147"/>
      <c r="DTE11" s="147"/>
      <c r="DTF11" s="147"/>
      <c r="DTG11" s="147"/>
      <c r="DTH11" s="147"/>
      <c r="DTI11" s="147"/>
      <c r="DTJ11" s="147"/>
      <c r="DTK11" s="147"/>
      <c r="DTL11" s="147"/>
      <c r="DTM11" s="147"/>
      <c r="DTN11" s="147"/>
      <c r="DTO11" s="147"/>
      <c r="DTP11" s="147"/>
      <c r="DTQ11" s="147"/>
      <c r="DTR11" s="147"/>
      <c r="DTS11" s="147"/>
      <c r="DTT11" s="147"/>
      <c r="DTU11" s="147"/>
      <c r="DTV11" s="147"/>
      <c r="DTW11" s="147"/>
      <c r="DTX11" s="147"/>
      <c r="DTY11" s="147"/>
      <c r="DTZ11" s="147"/>
      <c r="DUA11" s="147"/>
      <c r="DUB11" s="147"/>
      <c r="DUC11" s="147"/>
      <c r="DUD11" s="147"/>
      <c r="DUE11" s="147"/>
      <c r="DUF11" s="147"/>
      <c r="DUG11" s="147"/>
      <c r="DUH11" s="147"/>
      <c r="DUI11" s="147"/>
      <c r="DUJ11" s="147"/>
      <c r="DUK11" s="147"/>
      <c r="DUL11" s="147"/>
      <c r="DUM11" s="147"/>
      <c r="DUN11" s="147"/>
      <c r="DUO11" s="147"/>
      <c r="DUP11" s="147"/>
      <c r="DUQ11" s="147"/>
      <c r="DUR11" s="147"/>
      <c r="DUS11" s="147"/>
      <c r="DUT11" s="147"/>
      <c r="DUU11" s="147"/>
      <c r="DUV11" s="147"/>
      <c r="DUW11" s="147"/>
      <c r="DUX11" s="147"/>
      <c r="DUY11" s="147"/>
      <c r="DUZ11" s="147"/>
      <c r="DVA11" s="147"/>
      <c r="DVB11" s="147"/>
      <c r="DVC11" s="147"/>
      <c r="DVD11" s="147"/>
      <c r="DVE11" s="147"/>
      <c r="DVF11" s="147"/>
      <c r="DVG11" s="147"/>
      <c r="DVH11" s="147"/>
      <c r="DVI11" s="147"/>
      <c r="DVJ11" s="147"/>
      <c r="DVK11" s="147"/>
      <c r="DVL11" s="147"/>
      <c r="DVM11" s="147"/>
      <c r="DVN11" s="147"/>
      <c r="DVO11" s="147"/>
      <c r="DVP11" s="147"/>
      <c r="DVQ11" s="147"/>
      <c r="DVR11" s="147"/>
      <c r="DVS11" s="147"/>
      <c r="DVT11" s="147"/>
      <c r="DVU11" s="147"/>
      <c r="DVV11" s="147"/>
      <c r="DVW11" s="147"/>
      <c r="DVX11" s="147"/>
      <c r="DVY11" s="147"/>
      <c r="DVZ11" s="147"/>
      <c r="DWA11" s="147"/>
      <c r="DWB11" s="147"/>
      <c r="DWC11" s="147"/>
      <c r="DWD11" s="147"/>
      <c r="DWE11" s="147"/>
      <c r="DWF11" s="147"/>
      <c r="DWG11" s="147"/>
      <c r="DWH11" s="147"/>
      <c r="DWI11" s="147"/>
      <c r="DWJ11" s="147"/>
      <c r="DWK11" s="147"/>
      <c r="DWL11" s="147"/>
      <c r="DWM11" s="147"/>
      <c r="DWN11" s="147"/>
      <c r="DWO11" s="147"/>
      <c r="DWP11" s="147"/>
      <c r="DWQ11" s="147"/>
      <c r="DWR11" s="147"/>
      <c r="DWS11" s="147"/>
      <c r="DWT11" s="147"/>
      <c r="DWU11" s="147"/>
      <c r="DWV11" s="147"/>
      <c r="DWW11" s="147"/>
      <c r="DWX11" s="147"/>
      <c r="DWY11" s="147"/>
      <c r="DWZ11" s="147"/>
      <c r="DXA11" s="147"/>
      <c r="DXB11" s="147"/>
      <c r="DXC11" s="147"/>
      <c r="DXD11" s="147"/>
      <c r="DXE11" s="147"/>
      <c r="DXF11" s="147"/>
      <c r="DXG11" s="147"/>
      <c r="DXH11" s="147"/>
      <c r="DXI11" s="147"/>
      <c r="DXJ11" s="147"/>
      <c r="DXK11" s="147"/>
      <c r="DXL11" s="147"/>
      <c r="DXM11" s="147"/>
      <c r="DXN11" s="147"/>
      <c r="DXO11" s="147"/>
      <c r="DXP11" s="147"/>
      <c r="DXQ11" s="147"/>
      <c r="DXR11" s="147"/>
      <c r="DXS11" s="147"/>
      <c r="DXT11" s="147"/>
      <c r="DXU11" s="147"/>
      <c r="DXV11" s="147"/>
      <c r="DXW11" s="147"/>
      <c r="DXX11" s="147"/>
      <c r="DXY11" s="147"/>
      <c r="DXZ11" s="147"/>
      <c r="DYA11" s="147"/>
      <c r="DYB11" s="147"/>
      <c r="DYC11" s="147"/>
      <c r="DYD11" s="147"/>
      <c r="DYE11" s="147"/>
      <c r="DYF11" s="147"/>
      <c r="DYG11" s="147"/>
      <c r="DYH11" s="147"/>
      <c r="DYI11" s="147"/>
      <c r="DYJ11" s="147"/>
      <c r="DYK11" s="147"/>
      <c r="DYL11" s="147"/>
      <c r="DYM11" s="147"/>
      <c r="DYN11" s="147"/>
      <c r="DYO11" s="147"/>
      <c r="DYP11" s="147"/>
      <c r="DYQ11" s="147"/>
      <c r="DYR11" s="147"/>
      <c r="DYS11" s="147"/>
      <c r="DYT11" s="147"/>
      <c r="DYU11" s="147"/>
      <c r="DYV11" s="147"/>
      <c r="DYW11" s="147"/>
      <c r="DYX11" s="147"/>
      <c r="DYY11" s="147"/>
      <c r="DYZ11" s="147"/>
      <c r="DZA11" s="147"/>
      <c r="DZB11" s="147"/>
      <c r="DZC11" s="147"/>
      <c r="DZD11" s="147"/>
      <c r="DZE11" s="147"/>
      <c r="DZF11" s="147"/>
      <c r="DZG11" s="147"/>
      <c r="DZH11" s="147"/>
      <c r="DZI11" s="147"/>
      <c r="DZJ11" s="147"/>
      <c r="DZK11" s="147"/>
      <c r="DZL11" s="147"/>
      <c r="DZM11" s="147"/>
      <c r="DZN11" s="147"/>
      <c r="DZO11" s="147"/>
      <c r="DZP11" s="147"/>
      <c r="DZQ11" s="147"/>
      <c r="DZR11" s="147"/>
      <c r="DZS11" s="147"/>
      <c r="DZT11" s="147"/>
      <c r="DZU11" s="147"/>
      <c r="DZV11" s="147"/>
      <c r="DZW11" s="147"/>
      <c r="DZX11" s="147"/>
      <c r="DZY11" s="147"/>
      <c r="DZZ11" s="147"/>
      <c r="EAA11" s="147"/>
      <c r="EAB11" s="147"/>
      <c r="EAC11" s="147"/>
      <c r="EAD11" s="147"/>
      <c r="EAE11" s="147"/>
      <c r="EAF11" s="147"/>
      <c r="EAG11" s="147"/>
      <c r="EAH11" s="147"/>
      <c r="EAI11" s="147"/>
      <c r="EAJ11" s="147"/>
      <c r="EAK11" s="147"/>
      <c r="EAL11" s="147"/>
      <c r="EAM11" s="147"/>
      <c r="EAN11" s="147"/>
      <c r="EAO11" s="147"/>
      <c r="EAP11" s="147"/>
      <c r="EAQ11" s="147"/>
      <c r="EAR11" s="147"/>
      <c r="EAS11" s="147"/>
      <c r="EAT11" s="147"/>
      <c r="EAU11" s="147"/>
      <c r="EAV11" s="147"/>
      <c r="EAW11" s="147"/>
      <c r="EAX11" s="147"/>
      <c r="EAY11" s="147"/>
      <c r="EAZ11" s="147"/>
      <c r="EBA11" s="147"/>
      <c r="EBB11" s="147"/>
      <c r="EBC11" s="147"/>
      <c r="EBD11" s="147"/>
      <c r="EBE11" s="147"/>
      <c r="EBF11" s="147"/>
      <c r="EBG11" s="147"/>
      <c r="EBH11" s="147"/>
      <c r="EBI11" s="147"/>
      <c r="EBJ11" s="147"/>
      <c r="EBK11" s="147"/>
      <c r="EBL11" s="147"/>
      <c r="EBM11" s="147"/>
      <c r="EBN11" s="147"/>
      <c r="EBO11" s="147"/>
      <c r="EBP11" s="147"/>
      <c r="EBQ11" s="147"/>
      <c r="EBR11" s="147"/>
      <c r="EBS11" s="147"/>
      <c r="EBT11" s="147"/>
      <c r="EBU11" s="147"/>
      <c r="EBV11" s="147"/>
      <c r="EBW11" s="147"/>
      <c r="EBX11" s="147"/>
      <c r="EBY11" s="147"/>
      <c r="EBZ11" s="147"/>
      <c r="ECA11" s="147"/>
      <c r="ECB11" s="147"/>
      <c r="ECC11" s="147"/>
      <c r="ECD11" s="147"/>
      <c r="ECE11" s="147"/>
      <c r="ECF11" s="147"/>
      <c r="ECG11" s="147"/>
      <c r="ECH11" s="147"/>
      <c r="ECI11" s="147"/>
      <c r="ECJ11" s="147"/>
      <c r="ECK11" s="147"/>
      <c r="ECL11" s="147"/>
      <c r="ECM11" s="147"/>
      <c r="ECN11" s="147"/>
      <c r="ECO11" s="147"/>
      <c r="ECP11" s="147"/>
      <c r="ECQ11" s="147"/>
      <c r="ECR11" s="147"/>
      <c r="ECS11" s="147"/>
      <c r="ECT11" s="147"/>
      <c r="ECU11" s="147"/>
      <c r="ECV11" s="147"/>
      <c r="ECW11" s="147"/>
      <c r="ECX11" s="147"/>
      <c r="ECY11" s="147"/>
      <c r="ECZ11" s="147"/>
      <c r="EDA11" s="147"/>
      <c r="EDB11" s="147"/>
      <c r="EDC11" s="147"/>
      <c r="EDD11" s="147"/>
      <c r="EDE11" s="147"/>
      <c r="EDF11" s="147"/>
      <c r="EDG11" s="147"/>
      <c r="EDH11" s="147"/>
      <c r="EDI11" s="147"/>
      <c r="EDJ11" s="147"/>
      <c r="EDK11" s="147"/>
      <c r="EDL11" s="147"/>
      <c r="EDM11" s="147"/>
      <c r="EDN11" s="147"/>
      <c r="EDO11" s="147"/>
      <c r="EDP11" s="147"/>
      <c r="EDQ11" s="147"/>
      <c r="EDR11" s="147"/>
      <c r="EDS11" s="147"/>
      <c r="EDT11" s="147"/>
      <c r="EDU11" s="147"/>
      <c r="EDV11" s="147"/>
      <c r="EDW11" s="147"/>
      <c r="EDX11" s="147"/>
      <c r="EDY11" s="147"/>
      <c r="EDZ11" s="147"/>
      <c r="EEA11" s="147"/>
      <c r="EEB11" s="147"/>
      <c r="EEC11" s="147"/>
      <c r="EED11" s="147"/>
      <c r="EEE11" s="147"/>
      <c r="EEF11" s="147"/>
      <c r="EEG11" s="147"/>
      <c r="EEH11" s="147"/>
      <c r="EEI11" s="147"/>
      <c r="EEJ11" s="147"/>
      <c r="EEK11" s="147"/>
      <c r="EEL11" s="147"/>
      <c r="EEM11" s="147"/>
      <c r="EEN11" s="147"/>
      <c r="EEO11" s="147"/>
      <c r="EEP11" s="147"/>
      <c r="EEQ11" s="147"/>
      <c r="EER11" s="147"/>
      <c r="EES11" s="147"/>
      <c r="EET11" s="147"/>
      <c r="EEU11" s="147"/>
      <c r="EEV11" s="147"/>
      <c r="EEW11" s="147"/>
      <c r="EEX11" s="147"/>
      <c r="EEY11" s="147"/>
      <c r="EEZ11" s="147"/>
      <c r="EFA11" s="147"/>
      <c r="EFB11" s="147"/>
      <c r="EFC11" s="147"/>
      <c r="EFD11" s="147"/>
      <c r="EFE11" s="147"/>
      <c r="EFF11" s="147"/>
      <c r="EFG11" s="147"/>
      <c r="EFH11" s="147"/>
      <c r="EFI11" s="147"/>
      <c r="EFJ11" s="147"/>
      <c r="EFK11" s="147"/>
      <c r="EFL11" s="147"/>
      <c r="EFM11" s="147"/>
      <c r="EFN11" s="147"/>
      <c r="EFO11" s="147"/>
      <c r="EFP11" s="147"/>
      <c r="EFQ11" s="147"/>
      <c r="EFR11" s="147"/>
      <c r="EFS11" s="147"/>
      <c r="EFT11" s="147"/>
      <c r="EFU11" s="147"/>
      <c r="EFV11" s="147"/>
      <c r="EFW11" s="147"/>
      <c r="EFX11" s="147"/>
      <c r="EFY11" s="147"/>
      <c r="EFZ11" s="147"/>
      <c r="EGA11" s="147"/>
      <c r="EGB11" s="147"/>
      <c r="EGC11" s="147"/>
      <c r="EGD11" s="147"/>
      <c r="EGE11" s="147"/>
      <c r="EGF11" s="147"/>
      <c r="EGG11" s="147"/>
      <c r="EGH11" s="147"/>
      <c r="EGI11" s="147"/>
      <c r="EGJ11" s="147"/>
      <c r="EGK11" s="147"/>
      <c r="EGL11" s="147"/>
      <c r="EGM11" s="147"/>
      <c r="EGN11" s="147"/>
      <c r="EGO11" s="147"/>
      <c r="EGP11" s="147"/>
      <c r="EGQ11" s="147"/>
      <c r="EGR11" s="147"/>
      <c r="EGS11" s="147"/>
      <c r="EGT11" s="147"/>
      <c r="EGU11" s="147"/>
      <c r="EGV11" s="147"/>
      <c r="EGW11" s="147"/>
      <c r="EGX11" s="147"/>
      <c r="EGY11" s="147"/>
      <c r="EGZ11" s="147"/>
      <c r="EHA11" s="147"/>
      <c r="EHB11" s="147"/>
      <c r="EHC11" s="147"/>
      <c r="EHD11" s="147"/>
      <c r="EHE11" s="147"/>
      <c r="EHF11" s="147"/>
      <c r="EHG11" s="147"/>
      <c r="EHH11" s="147"/>
      <c r="EHI11" s="147"/>
      <c r="EHJ11" s="147"/>
      <c r="EHK11" s="147"/>
      <c r="EHL11" s="147"/>
      <c r="EHM11" s="147"/>
      <c r="EHN11" s="147"/>
      <c r="EHO11" s="147"/>
      <c r="EHP11" s="147"/>
      <c r="EHQ11" s="147"/>
      <c r="EHR11" s="147"/>
      <c r="EHS11" s="147"/>
      <c r="EHT11" s="147"/>
      <c r="EHU11" s="147"/>
      <c r="EHV11" s="147"/>
      <c r="EHW11" s="147"/>
      <c r="EHX11" s="147"/>
      <c r="EHY11" s="147"/>
      <c r="EHZ11" s="147"/>
      <c r="EIA11" s="147"/>
      <c r="EIB11" s="147"/>
      <c r="EIC11" s="147"/>
      <c r="EID11" s="147"/>
      <c r="EIE11" s="147"/>
      <c r="EIF11" s="147"/>
      <c r="EIG11" s="147"/>
      <c r="EIH11" s="147"/>
      <c r="EII11" s="147"/>
      <c r="EIJ11" s="147"/>
      <c r="EIK11" s="147"/>
      <c r="EIL11" s="147"/>
      <c r="EIM11" s="147"/>
      <c r="EIN11" s="147"/>
      <c r="EIO11" s="147"/>
      <c r="EIP11" s="147"/>
      <c r="EIQ11" s="147"/>
      <c r="EIR11" s="147"/>
      <c r="EIS11" s="147"/>
      <c r="EIT11" s="147"/>
      <c r="EIU11" s="147"/>
      <c r="EIV11" s="147"/>
      <c r="EIW11" s="147"/>
      <c r="EIX11" s="147"/>
      <c r="EIY11" s="147"/>
      <c r="EIZ11" s="147"/>
      <c r="EJA11" s="147"/>
      <c r="EJB11" s="147"/>
      <c r="EJC11" s="147"/>
      <c r="EJD11" s="147"/>
      <c r="EJE11" s="147"/>
      <c r="EJF11" s="147"/>
      <c r="EJG11" s="147"/>
      <c r="EJH11" s="147"/>
      <c r="EJI11" s="147"/>
      <c r="EJJ11" s="147"/>
      <c r="EJK11" s="147"/>
      <c r="EJL11" s="147"/>
      <c r="EJM11" s="147"/>
      <c r="EJN11" s="147"/>
      <c r="EJO11" s="147"/>
      <c r="EJP11" s="147"/>
      <c r="EJQ11" s="147"/>
      <c r="EJR11" s="147"/>
      <c r="EJS11" s="147"/>
      <c r="EJT11" s="147"/>
      <c r="EJU11" s="147"/>
      <c r="EJV11" s="147"/>
      <c r="EJW11" s="147"/>
      <c r="EJX11" s="147"/>
      <c r="EJY11" s="147"/>
      <c r="EJZ11" s="147"/>
      <c r="EKA11" s="147"/>
      <c r="EKB11" s="147"/>
      <c r="EKC11" s="147"/>
      <c r="EKD11" s="147"/>
      <c r="EKE11" s="147"/>
      <c r="EKF11" s="147"/>
      <c r="EKG11" s="147"/>
      <c r="EKH11" s="147"/>
      <c r="EKI11" s="147"/>
      <c r="EKJ11" s="147"/>
      <c r="EKK11" s="147"/>
      <c r="EKL11" s="147"/>
      <c r="EKM11" s="147"/>
      <c r="EKN11" s="147"/>
      <c r="EKO11" s="147"/>
      <c r="EKP11" s="147"/>
      <c r="EKQ11" s="147"/>
      <c r="EKR11" s="147"/>
      <c r="EKS11" s="147"/>
      <c r="EKT11" s="147"/>
      <c r="EKU11" s="147"/>
      <c r="EKV11" s="147"/>
      <c r="EKW11" s="147"/>
      <c r="EKX11" s="147"/>
      <c r="EKY11" s="147"/>
      <c r="EKZ11" s="147"/>
      <c r="ELA11" s="147"/>
      <c r="ELB11" s="147"/>
      <c r="ELC11" s="147"/>
      <c r="ELD11" s="147"/>
      <c r="ELE11" s="147"/>
      <c r="ELF11" s="147"/>
      <c r="ELG11" s="147"/>
      <c r="ELH11" s="147"/>
      <c r="ELI11" s="147"/>
      <c r="ELJ11" s="147"/>
      <c r="ELK11" s="147"/>
      <c r="ELL11" s="147"/>
      <c r="ELM11" s="147"/>
      <c r="ELN11" s="147"/>
      <c r="ELO11" s="147"/>
      <c r="ELP11" s="147"/>
      <c r="ELQ11" s="147"/>
      <c r="ELR11" s="147"/>
      <c r="ELS11" s="147"/>
      <c r="ELT11" s="147"/>
      <c r="ELU11" s="147"/>
      <c r="ELV11" s="147"/>
      <c r="ELW11" s="147"/>
      <c r="ELX11" s="147"/>
      <c r="ELY11" s="147"/>
      <c r="ELZ11" s="147"/>
      <c r="EMA11" s="147"/>
      <c r="EMB11" s="147"/>
      <c r="EMC11" s="147"/>
      <c r="EMD11" s="147"/>
      <c r="EME11" s="147"/>
      <c r="EMF11" s="147"/>
      <c r="EMG11" s="147"/>
      <c r="EMH11" s="147"/>
      <c r="EMI11" s="147"/>
      <c r="EMJ11" s="147"/>
      <c r="EMK11" s="147"/>
      <c r="EML11" s="147"/>
      <c r="EMM11" s="147"/>
      <c r="EMN11" s="147"/>
      <c r="EMO11" s="147"/>
      <c r="EMP11" s="147"/>
      <c r="EMQ11" s="147"/>
      <c r="EMR11" s="147"/>
      <c r="EMS11" s="147"/>
      <c r="EMT11" s="147"/>
      <c r="EMU11" s="147"/>
      <c r="EMV11" s="147"/>
      <c r="EMW11" s="147"/>
      <c r="EMX11" s="147"/>
      <c r="EMY11" s="147"/>
      <c r="EMZ11" s="147"/>
      <c r="ENA11" s="147"/>
      <c r="ENB11" s="147"/>
      <c r="ENC11" s="147"/>
      <c r="END11" s="147"/>
      <c r="ENE11" s="147"/>
      <c r="ENF11" s="147"/>
      <c r="ENG11" s="147"/>
      <c r="ENH11" s="147"/>
      <c r="ENI11" s="147"/>
      <c r="ENJ11" s="147"/>
      <c r="ENK11" s="147"/>
      <c r="ENL11" s="147"/>
      <c r="ENM11" s="147"/>
      <c r="ENN11" s="147"/>
      <c r="ENO11" s="147"/>
      <c r="ENP11" s="147"/>
      <c r="ENQ11" s="147"/>
      <c r="ENR11" s="147"/>
      <c r="ENS11" s="147"/>
      <c r="ENT11" s="147"/>
      <c r="ENU11" s="147"/>
      <c r="ENV11" s="147"/>
      <c r="ENW11" s="147"/>
      <c r="ENX11" s="147"/>
      <c r="ENY11" s="147"/>
      <c r="ENZ11" s="147"/>
      <c r="EOA11" s="147"/>
      <c r="EOB11" s="147"/>
      <c r="EOC11" s="147"/>
      <c r="EOD11" s="147"/>
      <c r="EOE11" s="147"/>
      <c r="EOF11" s="147"/>
      <c r="EOG11" s="147"/>
      <c r="EOH11" s="147"/>
      <c r="EOI11" s="147"/>
      <c r="EOJ11" s="147"/>
      <c r="EOK11" s="147"/>
      <c r="EOL11" s="147"/>
      <c r="EOM11" s="147"/>
      <c r="EON11" s="147"/>
      <c r="EOO11" s="147"/>
      <c r="EOP11" s="147"/>
      <c r="EOQ11" s="147"/>
      <c r="EOR11" s="147"/>
      <c r="EOS11" s="147"/>
      <c r="EOT11" s="147"/>
      <c r="EOU11" s="147"/>
      <c r="EOV11" s="147"/>
      <c r="EOW11" s="147"/>
      <c r="EOX11" s="147"/>
      <c r="EOY11" s="147"/>
      <c r="EOZ11" s="147"/>
      <c r="EPA11" s="147"/>
      <c r="EPB11" s="147"/>
      <c r="EPC11" s="147"/>
      <c r="EPD11" s="147"/>
      <c r="EPE11" s="147"/>
      <c r="EPF11" s="147"/>
      <c r="EPG11" s="147"/>
      <c r="EPH11" s="147"/>
      <c r="EPI11" s="147"/>
      <c r="EPJ11" s="147"/>
      <c r="EPK11" s="147"/>
      <c r="EPL11" s="147"/>
      <c r="EPM11" s="147"/>
      <c r="EPN11" s="147"/>
      <c r="EPO11" s="147"/>
      <c r="EPP11" s="147"/>
      <c r="EPQ11" s="147"/>
      <c r="EPR11" s="147"/>
      <c r="EPS11" s="147"/>
      <c r="EPT11" s="147"/>
      <c r="EPU11" s="147"/>
      <c r="EPV11" s="147"/>
      <c r="EPW11" s="147"/>
      <c r="EPX11" s="147"/>
      <c r="EPY11" s="147"/>
      <c r="EPZ11" s="147"/>
      <c r="EQA11" s="147"/>
      <c r="EQB11" s="147"/>
      <c r="EQC11" s="147"/>
      <c r="EQD11" s="147"/>
      <c r="EQE11" s="147"/>
      <c r="EQF11" s="147"/>
      <c r="EQG11" s="147"/>
      <c r="EQH11" s="147"/>
      <c r="EQI11" s="147"/>
      <c r="EQJ11" s="147"/>
      <c r="EQK11" s="147"/>
      <c r="EQL11" s="147"/>
      <c r="EQM11" s="147"/>
      <c r="EQN11" s="147"/>
      <c r="EQO11" s="147"/>
      <c r="EQP11" s="147"/>
      <c r="EQQ11" s="147"/>
      <c r="EQR11" s="147"/>
      <c r="EQS11" s="147"/>
      <c r="EQT11" s="147"/>
      <c r="EQU11" s="147"/>
      <c r="EQV11" s="147"/>
      <c r="EQW11" s="147"/>
      <c r="EQX11" s="147"/>
      <c r="EQY11" s="147"/>
      <c r="EQZ11" s="147"/>
      <c r="ERA11" s="147"/>
      <c r="ERB11" s="147"/>
      <c r="ERC11" s="147"/>
      <c r="ERD11" s="147"/>
      <c r="ERE11" s="147"/>
      <c r="ERF11" s="147"/>
      <c r="ERG11" s="147"/>
      <c r="ERH11" s="147"/>
      <c r="ERI11" s="147"/>
      <c r="ERJ11" s="147"/>
      <c r="ERK11" s="147"/>
      <c r="ERL11" s="147"/>
      <c r="ERM11" s="147"/>
      <c r="ERN11" s="147"/>
      <c r="ERO11" s="147"/>
      <c r="ERP11" s="147"/>
      <c r="ERQ11" s="147"/>
      <c r="ERR11" s="147"/>
      <c r="ERS11" s="147"/>
      <c r="ERT11" s="147"/>
      <c r="ERU11" s="147"/>
      <c r="ERV11" s="147"/>
      <c r="ERW11" s="147"/>
      <c r="ERX11" s="147"/>
      <c r="ERY11" s="147"/>
      <c r="ERZ11" s="147"/>
      <c r="ESA11" s="147"/>
      <c r="ESB11" s="147"/>
      <c r="ESC11" s="147"/>
      <c r="ESD11" s="147"/>
      <c r="ESE11" s="147"/>
      <c r="ESF11" s="147"/>
      <c r="ESG11" s="147"/>
      <c r="ESH11" s="147"/>
      <c r="ESI11" s="147"/>
      <c r="ESJ11" s="147"/>
      <c r="ESK11" s="147"/>
      <c r="ESL11" s="147"/>
      <c r="ESM11" s="147"/>
      <c r="ESN11" s="147"/>
      <c r="ESO11" s="147"/>
      <c r="ESP11" s="147"/>
      <c r="ESQ11" s="147"/>
      <c r="ESR11" s="147"/>
      <c r="ESS11" s="147"/>
      <c r="EST11" s="147"/>
      <c r="ESU11" s="147"/>
      <c r="ESV11" s="147"/>
      <c r="ESW11" s="147"/>
      <c r="ESX11" s="147"/>
      <c r="ESY11" s="147"/>
      <c r="ESZ11" s="147"/>
      <c r="ETA11" s="147"/>
      <c r="ETB11" s="147"/>
      <c r="ETC11" s="147"/>
      <c r="ETD11" s="147"/>
      <c r="ETE11" s="147"/>
      <c r="ETF11" s="147"/>
      <c r="ETG11" s="147"/>
      <c r="ETH11" s="147"/>
      <c r="ETI11" s="147"/>
      <c r="ETJ11" s="147"/>
      <c r="ETK11" s="147"/>
      <c r="ETL11" s="147"/>
      <c r="ETM11" s="147"/>
      <c r="ETN11" s="147"/>
      <c r="ETO11" s="147"/>
      <c r="ETP11" s="147"/>
      <c r="ETQ11" s="147"/>
      <c r="ETR11" s="147"/>
      <c r="ETS11" s="147"/>
      <c r="ETT11" s="147"/>
      <c r="ETU11" s="147"/>
      <c r="ETV11" s="147"/>
      <c r="ETW11" s="147"/>
      <c r="ETX11" s="147"/>
      <c r="ETY11" s="147"/>
      <c r="ETZ11" s="147"/>
      <c r="EUA11" s="147"/>
      <c r="EUB11" s="147"/>
      <c r="EUC11" s="147"/>
      <c r="EUD11" s="147"/>
      <c r="EUE11" s="147"/>
      <c r="EUF11" s="147"/>
      <c r="EUG11" s="147"/>
      <c r="EUH11" s="147"/>
      <c r="EUI11" s="147"/>
      <c r="EUJ11" s="147"/>
      <c r="EUK11" s="147"/>
      <c r="EUL11" s="147"/>
      <c r="EUM11" s="147"/>
      <c r="EUN11" s="147"/>
      <c r="EUO11" s="147"/>
      <c r="EUP11" s="147"/>
      <c r="EUQ11" s="147"/>
      <c r="EUR11" s="147"/>
      <c r="EUS11" s="147"/>
      <c r="EUT11" s="147"/>
      <c r="EUU11" s="147"/>
      <c r="EUV11" s="147"/>
      <c r="EUW11" s="147"/>
      <c r="EUX11" s="147"/>
      <c r="EUY11" s="147"/>
      <c r="EUZ11" s="147"/>
      <c r="EVA11" s="147"/>
      <c r="EVB11" s="147"/>
      <c r="EVC11" s="147"/>
      <c r="EVD11" s="147"/>
      <c r="EVE11" s="147"/>
      <c r="EVF11" s="147"/>
      <c r="EVG11" s="147"/>
      <c r="EVH11" s="147"/>
      <c r="EVI11" s="147"/>
      <c r="EVJ11" s="147"/>
      <c r="EVK11" s="147"/>
      <c r="EVL11" s="147"/>
      <c r="EVM11" s="147"/>
      <c r="EVN11" s="147"/>
      <c r="EVO11" s="147"/>
      <c r="EVP11" s="147"/>
      <c r="EVQ11" s="147"/>
      <c r="EVR11" s="147"/>
      <c r="EVS11" s="147"/>
      <c r="EVT11" s="147"/>
      <c r="EVU11" s="147"/>
      <c r="EVV11" s="147"/>
      <c r="EVW11" s="147"/>
      <c r="EVX11" s="147"/>
      <c r="EVY11" s="147"/>
      <c r="EVZ11" s="147"/>
      <c r="EWA11" s="147"/>
      <c r="EWB11" s="147"/>
      <c r="EWC11" s="147"/>
      <c r="EWD11" s="147"/>
      <c r="EWE11" s="147"/>
      <c r="EWF11" s="147"/>
      <c r="EWG11" s="147"/>
      <c r="EWH11" s="147"/>
      <c r="EWI11" s="147"/>
      <c r="EWJ11" s="147"/>
      <c r="EWK11" s="147"/>
      <c r="EWL11" s="147"/>
      <c r="EWM11" s="147"/>
      <c r="EWN11" s="147"/>
      <c r="EWO11" s="147"/>
      <c r="EWP11" s="147"/>
      <c r="EWQ11" s="147"/>
      <c r="EWR11" s="147"/>
      <c r="EWS11" s="147"/>
      <c r="EWT11" s="147"/>
      <c r="EWU11" s="147"/>
      <c r="EWV11" s="147"/>
      <c r="EWW11" s="147"/>
      <c r="EWX11" s="147"/>
      <c r="EWY11" s="147"/>
      <c r="EWZ11" s="147"/>
      <c r="EXA11" s="147"/>
      <c r="EXB11" s="147"/>
      <c r="EXC11" s="147"/>
      <c r="EXD11" s="147"/>
      <c r="EXE11" s="147"/>
      <c r="EXF11" s="147"/>
      <c r="EXG11" s="147"/>
      <c r="EXH11" s="147"/>
      <c r="EXI11" s="147"/>
      <c r="EXJ11" s="147"/>
      <c r="EXK11" s="147"/>
      <c r="EXL11" s="147"/>
      <c r="EXM11" s="147"/>
      <c r="EXN11" s="147"/>
      <c r="EXO11" s="147"/>
      <c r="EXP11" s="147"/>
      <c r="EXQ11" s="147"/>
      <c r="EXR11" s="147"/>
      <c r="EXS11" s="147"/>
      <c r="EXT11" s="147"/>
      <c r="EXU11" s="147"/>
      <c r="EXV11" s="147"/>
      <c r="EXW11" s="147"/>
      <c r="EXX11" s="147"/>
      <c r="EXY11" s="147"/>
      <c r="EXZ11" s="147"/>
      <c r="EYA11" s="147"/>
      <c r="EYB11" s="147"/>
      <c r="EYC11" s="147"/>
      <c r="EYD11" s="147"/>
      <c r="EYE11" s="147"/>
      <c r="EYF11" s="147"/>
      <c r="EYG11" s="147"/>
      <c r="EYH11" s="147"/>
      <c r="EYI11" s="147"/>
      <c r="EYJ11" s="147"/>
      <c r="EYK11" s="147"/>
      <c r="EYL11" s="147"/>
      <c r="EYM11" s="147"/>
      <c r="EYN11" s="147"/>
      <c r="EYO11" s="147"/>
      <c r="EYP11" s="147"/>
      <c r="EYQ11" s="147"/>
      <c r="EYR11" s="147"/>
      <c r="EYS11" s="147"/>
      <c r="EYT11" s="147"/>
      <c r="EYU11" s="147"/>
      <c r="EYV11" s="147"/>
      <c r="EYW11" s="147"/>
      <c r="EYX11" s="147"/>
      <c r="EYY11" s="147"/>
      <c r="EYZ11" s="147"/>
      <c r="EZA11" s="147"/>
      <c r="EZB11" s="147"/>
      <c r="EZC11" s="147"/>
      <c r="EZD11" s="147"/>
      <c r="EZE11" s="147"/>
      <c r="EZF11" s="147"/>
      <c r="EZG11" s="147"/>
      <c r="EZH11" s="147"/>
      <c r="EZI11" s="147"/>
      <c r="EZJ11" s="147"/>
      <c r="EZK11" s="147"/>
      <c r="EZL11" s="147"/>
      <c r="EZM11" s="147"/>
      <c r="EZN11" s="147"/>
      <c r="EZO11" s="147"/>
      <c r="EZP11" s="147"/>
      <c r="EZQ11" s="147"/>
      <c r="EZR11" s="147"/>
      <c r="EZS11" s="147"/>
      <c r="EZT11" s="147"/>
      <c r="EZU11" s="147"/>
      <c r="EZV11" s="147"/>
      <c r="EZW11" s="147"/>
      <c r="EZX11" s="147"/>
      <c r="EZY11" s="147"/>
      <c r="EZZ11" s="147"/>
      <c r="FAA11" s="147"/>
      <c r="FAB11" s="147"/>
      <c r="FAC11" s="147"/>
      <c r="FAD11" s="147"/>
      <c r="FAE11" s="147"/>
      <c r="FAF11" s="147"/>
      <c r="FAG11" s="147"/>
      <c r="FAH11" s="147"/>
      <c r="FAI11" s="147"/>
      <c r="FAJ11" s="147"/>
      <c r="FAK11" s="147"/>
      <c r="FAL11" s="147"/>
      <c r="FAM11" s="147"/>
      <c r="FAN11" s="147"/>
      <c r="FAO11" s="147"/>
      <c r="FAP11" s="147"/>
      <c r="FAQ11" s="147"/>
      <c r="FAR11" s="147"/>
      <c r="FAS11" s="147"/>
      <c r="FAT11" s="147"/>
      <c r="FAU11" s="147"/>
      <c r="FAV11" s="147"/>
      <c r="FAW11" s="147"/>
      <c r="FAX11" s="147"/>
      <c r="FAY11" s="147"/>
      <c r="FAZ11" s="147"/>
      <c r="FBA11" s="147"/>
      <c r="FBB11" s="147"/>
      <c r="FBC11" s="147"/>
      <c r="FBD11" s="147"/>
      <c r="FBE11" s="147"/>
      <c r="FBF11" s="147"/>
      <c r="FBG11" s="147"/>
      <c r="FBH11" s="147"/>
      <c r="FBI11" s="147"/>
      <c r="FBJ11" s="147"/>
      <c r="FBK11" s="147"/>
      <c r="FBL11" s="147"/>
      <c r="FBM11" s="147"/>
      <c r="FBN11" s="147"/>
      <c r="FBO11" s="147"/>
      <c r="FBP11" s="147"/>
      <c r="FBQ11" s="147"/>
      <c r="FBR11" s="147"/>
      <c r="FBS11" s="147"/>
      <c r="FBT11" s="147"/>
      <c r="FBU11" s="147"/>
      <c r="FBV11" s="147"/>
      <c r="FBW11" s="147"/>
      <c r="FBX11" s="147"/>
      <c r="FBY11" s="147"/>
      <c r="FBZ11" s="147"/>
      <c r="FCA11" s="147"/>
      <c r="FCB11" s="147"/>
      <c r="FCC11" s="147"/>
      <c r="FCD11" s="147"/>
      <c r="FCE11" s="147"/>
      <c r="FCF11" s="147"/>
      <c r="FCG11" s="147"/>
      <c r="FCH11" s="147"/>
      <c r="FCI11" s="147"/>
      <c r="FCJ11" s="147"/>
      <c r="FCK11" s="147"/>
      <c r="FCL11" s="147"/>
      <c r="FCM11" s="147"/>
      <c r="FCN11" s="147"/>
      <c r="FCO11" s="147"/>
      <c r="FCP11" s="147"/>
      <c r="FCQ11" s="147"/>
      <c r="FCR11" s="147"/>
      <c r="FCS11" s="147"/>
      <c r="FCT11" s="147"/>
      <c r="FCU11" s="147"/>
      <c r="FCV11" s="147"/>
      <c r="FCW11" s="147"/>
      <c r="FCX11" s="147"/>
      <c r="FCY11" s="147"/>
      <c r="FCZ11" s="147"/>
      <c r="FDA11" s="147"/>
      <c r="FDB11" s="147"/>
      <c r="FDC11" s="147"/>
      <c r="FDD11" s="147"/>
      <c r="FDE11" s="147"/>
      <c r="FDF11" s="147"/>
      <c r="FDG11" s="147"/>
      <c r="FDH11" s="147"/>
      <c r="FDI11" s="147"/>
      <c r="FDJ11" s="147"/>
      <c r="FDK11" s="147"/>
      <c r="FDL11" s="147"/>
      <c r="FDM11" s="147"/>
      <c r="FDN11" s="147"/>
      <c r="FDO11" s="147"/>
      <c r="FDP11" s="147"/>
      <c r="FDQ11" s="147"/>
      <c r="FDR11" s="147"/>
      <c r="FDS11" s="147"/>
      <c r="FDT11" s="147"/>
      <c r="FDU11" s="147"/>
      <c r="FDV11" s="147"/>
      <c r="FDW11" s="147"/>
      <c r="FDX11" s="147"/>
      <c r="FDY11" s="147"/>
      <c r="FDZ11" s="147"/>
      <c r="FEA11" s="147"/>
      <c r="FEB11" s="147"/>
      <c r="FEC11" s="147"/>
      <c r="FED11" s="147"/>
      <c r="FEE11" s="147"/>
      <c r="FEF11" s="147"/>
      <c r="FEG11" s="147"/>
      <c r="FEH11" s="147"/>
      <c r="FEI11" s="147"/>
      <c r="FEJ11" s="147"/>
      <c r="FEK11" s="147"/>
      <c r="FEL11" s="147"/>
      <c r="FEM11" s="147"/>
      <c r="FEN11" s="147"/>
      <c r="FEO11" s="147"/>
      <c r="FEP11" s="147"/>
      <c r="FEQ11" s="147"/>
      <c r="FER11" s="147"/>
      <c r="FES11" s="147"/>
      <c r="FET11" s="147"/>
      <c r="FEU11" s="147"/>
      <c r="FEV11" s="147"/>
      <c r="FEW11" s="147"/>
      <c r="FEX11" s="147"/>
      <c r="FEY11" s="147"/>
      <c r="FEZ11" s="147"/>
      <c r="FFA11" s="147"/>
      <c r="FFB11" s="147"/>
      <c r="FFC11" s="147"/>
      <c r="FFD11" s="147"/>
      <c r="FFE11" s="147"/>
      <c r="FFF11" s="147"/>
      <c r="FFG11" s="147"/>
      <c r="FFH11" s="147"/>
      <c r="FFI11" s="147"/>
      <c r="FFJ11" s="147"/>
      <c r="FFK11" s="147"/>
      <c r="FFL11" s="147"/>
      <c r="FFM11" s="147"/>
      <c r="FFN11" s="147"/>
      <c r="FFO11" s="147"/>
      <c r="FFP11" s="147"/>
      <c r="FFQ11" s="147"/>
      <c r="FFR11" s="147"/>
      <c r="FFS11" s="147"/>
      <c r="FFT11" s="147"/>
      <c r="FFU11" s="147"/>
      <c r="FFV11" s="147"/>
      <c r="FFW11" s="147"/>
      <c r="FFX11" s="147"/>
      <c r="FFY11" s="147"/>
      <c r="FFZ11" s="147"/>
      <c r="FGA11" s="147"/>
      <c r="FGB11" s="147"/>
      <c r="FGC11" s="147"/>
      <c r="FGD11" s="147"/>
      <c r="FGE11" s="147"/>
      <c r="FGF11" s="147"/>
      <c r="FGG11" s="147"/>
      <c r="FGH11" s="147"/>
      <c r="FGI11" s="147"/>
      <c r="FGJ11" s="147"/>
      <c r="FGK11" s="147"/>
      <c r="FGL11" s="147"/>
      <c r="FGM11" s="147"/>
      <c r="FGN11" s="147"/>
      <c r="FGO11" s="147"/>
      <c r="FGP11" s="147"/>
      <c r="FGQ11" s="147"/>
      <c r="FGR11" s="147"/>
      <c r="FGS11" s="147"/>
      <c r="FGT11" s="147"/>
      <c r="FGU11" s="147"/>
      <c r="FGV11" s="147"/>
      <c r="FGW11" s="147"/>
      <c r="FGX11" s="147"/>
      <c r="FGY11" s="147"/>
      <c r="FGZ11" s="147"/>
      <c r="FHA11" s="147"/>
      <c r="FHB11" s="147"/>
      <c r="FHC11" s="147"/>
      <c r="FHD11" s="147"/>
      <c r="FHE11" s="147"/>
      <c r="FHF11" s="147"/>
      <c r="FHG11" s="147"/>
      <c r="FHH11" s="147"/>
      <c r="FHI11" s="147"/>
      <c r="FHJ11" s="147"/>
      <c r="FHK11" s="147"/>
      <c r="FHL11" s="147"/>
      <c r="FHM11" s="147"/>
      <c r="FHN11" s="147"/>
      <c r="FHO11" s="147"/>
      <c r="FHP11" s="147"/>
      <c r="FHQ11" s="147"/>
      <c r="FHR11" s="147"/>
      <c r="FHS11" s="147"/>
      <c r="FHT11" s="147"/>
      <c r="FHU11" s="147"/>
      <c r="FHV11" s="147"/>
      <c r="FHW11" s="147"/>
      <c r="FHX11" s="147"/>
      <c r="FHY11" s="147"/>
      <c r="FHZ11" s="147"/>
      <c r="FIA11" s="147"/>
      <c r="FIB11" s="147"/>
      <c r="FIC11" s="147"/>
      <c r="FID11" s="147"/>
      <c r="FIE11" s="147"/>
      <c r="FIF11" s="147"/>
      <c r="FIG11" s="147"/>
      <c r="FIH11" s="147"/>
      <c r="FII11" s="147"/>
      <c r="FIJ11" s="147"/>
      <c r="FIK11" s="147"/>
      <c r="FIL11" s="147"/>
      <c r="FIM11" s="147"/>
      <c r="FIN11" s="147"/>
      <c r="FIO11" s="147"/>
      <c r="FIP11" s="147"/>
      <c r="FIQ11" s="147"/>
      <c r="FIR11" s="147"/>
      <c r="FIS11" s="147"/>
      <c r="FIT11" s="147"/>
      <c r="FIU11" s="147"/>
      <c r="FIV11" s="147"/>
      <c r="FIW11" s="147"/>
      <c r="FIX11" s="147"/>
      <c r="FIY11" s="147"/>
      <c r="FIZ11" s="147"/>
      <c r="FJA11" s="147"/>
      <c r="FJB11" s="147"/>
      <c r="FJC11" s="147"/>
      <c r="FJD11" s="147"/>
      <c r="FJE11" s="147"/>
      <c r="FJF11" s="147"/>
      <c r="FJG11" s="147"/>
      <c r="FJH11" s="147"/>
      <c r="FJI11" s="147"/>
      <c r="FJJ11" s="147"/>
      <c r="FJK11" s="147"/>
      <c r="FJL11" s="147"/>
      <c r="FJM11" s="147"/>
      <c r="FJN11" s="147"/>
      <c r="FJO11" s="147"/>
      <c r="FJP11" s="147"/>
      <c r="FJQ11" s="147"/>
      <c r="FJR11" s="147"/>
      <c r="FJS11" s="147"/>
      <c r="FJT11" s="147"/>
      <c r="FJU11" s="147"/>
      <c r="FJV11" s="147"/>
      <c r="FJW11" s="147"/>
      <c r="FJX11" s="147"/>
      <c r="FJY11" s="147"/>
      <c r="FJZ11" s="147"/>
      <c r="FKA11" s="147"/>
      <c r="FKB11" s="147"/>
      <c r="FKC11" s="147"/>
      <c r="FKD11" s="147"/>
      <c r="FKE11" s="147"/>
      <c r="FKF11" s="147"/>
      <c r="FKG11" s="147"/>
      <c r="FKH11" s="147"/>
      <c r="FKI11" s="147"/>
      <c r="FKJ11" s="147"/>
      <c r="FKK11" s="147"/>
      <c r="FKL11" s="147"/>
      <c r="FKM11" s="147"/>
      <c r="FKN11" s="147"/>
      <c r="FKO11" s="147"/>
      <c r="FKP11" s="147"/>
      <c r="FKQ11" s="147"/>
      <c r="FKR11" s="147"/>
      <c r="FKS11" s="147"/>
      <c r="FKT11" s="147"/>
      <c r="FKU11" s="147"/>
      <c r="FKV11" s="147"/>
      <c r="FKW11" s="147"/>
      <c r="FKX11" s="147"/>
      <c r="FKY11" s="147"/>
      <c r="FKZ11" s="147"/>
      <c r="FLA11" s="147"/>
      <c r="FLB11" s="147"/>
      <c r="FLC11" s="147"/>
      <c r="FLD11" s="147"/>
      <c r="FLE11" s="147"/>
      <c r="FLF11" s="147"/>
      <c r="FLG11" s="147"/>
      <c r="FLH11" s="147"/>
      <c r="FLI11" s="147"/>
      <c r="FLJ11" s="147"/>
      <c r="FLK11" s="147"/>
      <c r="FLL11" s="147"/>
      <c r="FLM11" s="147"/>
      <c r="FLN11" s="147"/>
      <c r="FLO11" s="147"/>
      <c r="FLP11" s="147"/>
      <c r="FLQ11" s="147"/>
      <c r="FLR11" s="147"/>
      <c r="FLS11" s="147"/>
      <c r="FLT11" s="147"/>
      <c r="FLU11" s="147"/>
      <c r="FLV11" s="147"/>
      <c r="FLW11" s="147"/>
      <c r="FLX11" s="147"/>
      <c r="FLY11" s="147"/>
      <c r="FLZ11" s="147"/>
      <c r="FMA11" s="147"/>
      <c r="FMB11" s="147"/>
      <c r="FMC11" s="147"/>
      <c r="FMD11" s="147"/>
      <c r="FME11" s="147"/>
      <c r="FMF11" s="147"/>
      <c r="FMG11" s="147"/>
      <c r="FMH11" s="147"/>
      <c r="FMI11" s="147"/>
      <c r="FMJ11" s="147"/>
      <c r="FMK11" s="147"/>
      <c r="FML11" s="147"/>
      <c r="FMM11" s="147"/>
      <c r="FMN11" s="147"/>
      <c r="FMO11" s="147"/>
      <c r="FMP11" s="147"/>
      <c r="FMQ11" s="147"/>
      <c r="FMR11" s="147"/>
      <c r="FMS11" s="147"/>
      <c r="FMT11" s="147"/>
      <c r="FMU11" s="147"/>
      <c r="FMV11" s="147"/>
      <c r="FMW11" s="147"/>
      <c r="FMX11" s="147"/>
      <c r="FMY11" s="147"/>
      <c r="FMZ11" s="147"/>
      <c r="FNA11" s="147"/>
      <c r="FNB11" s="147"/>
      <c r="FNC11" s="147"/>
      <c r="FND11" s="147"/>
      <c r="FNE11" s="147"/>
      <c r="FNF11" s="147"/>
      <c r="FNG11" s="147"/>
      <c r="FNH11" s="147"/>
      <c r="FNI11" s="147"/>
      <c r="FNJ11" s="147"/>
      <c r="FNK11" s="147"/>
      <c r="FNL11" s="147"/>
      <c r="FNM11" s="147"/>
      <c r="FNN11" s="147"/>
      <c r="FNO11" s="147"/>
      <c r="FNP11" s="147"/>
      <c r="FNQ11" s="147"/>
      <c r="FNR11" s="147"/>
      <c r="FNS11" s="147"/>
      <c r="FNT11" s="147"/>
      <c r="FNU11" s="147"/>
      <c r="FNV11" s="147"/>
      <c r="FNW11" s="147"/>
      <c r="FNX11" s="147"/>
      <c r="FNY11" s="147"/>
      <c r="FNZ11" s="147"/>
      <c r="FOA11" s="147"/>
      <c r="FOB11" s="147"/>
      <c r="FOC11" s="147"/>
      <c r="FOD11" s="147"/>
      <c r="FOE11" s="147"/>
      <c r="FOF11" s="147"/>
      <c r="FOG11" s="147"/>
      <c r="FOH11" s="147"/>
      <c r="FOI11" s="147"/>
      <c r="FOJ11" s="147"/>
      <c r="FOK11" s="147"/>
      <c r="FOL11" s="147"/>
      <c r="FOM11" s="147"/>
      <c r="FON11" s="147"/>
      <c r="FOO11" s="147"/>
      <c r="FOP11" s="147"/>
      <c r="FOQ11" s="147"/>
      <c r="FOR11" s="147"/>
      <c r="FOS11" s="147"/>
      <c r="FOT11" s="147"/>
      <c r="FOU11" s="147"/>
      <c r="FOV11" s="147"/>
      <c r="FOW11" s="147"/>
      <c r="FOX11" s="147"/>
      <c r="FOY11" s="147"/>
      <c r="FOZ11" s="147"/>
      <c r="FPA11" s="147"/>
      <c r="FPB11" s="147"/>
      <c r="FPC11" s="147"/>
      <c r="FPD11" s="147"/>
      <c r="FPE11" s="147"/>
      <c r="FPF11" s="147"/>
      <c r="FPG11" s="147"/>
      <c r="FPH11" s="147"/>
      <c r="FPI11" s="147"/>
      <c r="FPJ11" s="147"/>
      <c r="FPK11" s="147"/>
      <c r="FPL11" s="147"/>
      <c r="FPM11" s="147"/>
      <c r="FPN11" s="147"/>
      <c r="FPO11" s="147"/>
      <c r="FPP11" s="147"/>
      <c r="FPQ11" s="147"/>
      <c r="FPR11" s="147"/>
      <c r="FPS11" s="147"/>
      <c r="FPT11" s="147"/>
      <c r="FPU11" s="147"/>
      <c r="FPV11" s="147"/>
      <c r="FPW11" s="147"/>
      <c r="FPX11" s="147"/>
      <c r="FPY11" s="147"/>
      <c r="FPZ11" s="147"/>
      <c r="FQA11" s="147"/>
      <c r="FQB11" s="147"/>
      <c r="FQC11" s="147"/>
      <c r="FQD11" s="147"/>
      <c r="FQE11" s="147"/>
      <c r="FQF11" s="147"/>
      <c r="FQG11" s="147"/>
      <c r="FQH11" s="147"/>
      <c r="FQI11" s="147"/>
      <c r="FQJ11" s="147"/>
      <c r="FQK11" s="147"/>
      <c r="FQL11" s="147"/>
      <c r="FQM11" s="147"/>
      <c r="FQN11" s="147"/>
      <c r="FQO11" s="147"/>
      <c r="FQP11" s="147"/>
      <c r="FQQ11" s="147"/>
      <c r="FQR11" s="147"/>
      <c r="FQS11" s="147"/>
      <c r="FQT11" s="147"/>
      <c r="FQU11" s="147"/>
      <c r="FQV11" s="147"/>
      <c r="FQW11" s="147"/>
      <c r="FQX11" s="147"/>
      <c r="FQY11" s="147"/>
      <c r="FQZ11" s="147"/>
      <c r="FRA11" s="147"/>
      <c r="FRB11" s="147"/>
      <c r="FRC11" s="147"/>
      <c r="FRD11" s="147"/>
      <c r="FRE11" s="147"/>
      <c r="FRF11" s="147"/>
      <c r="FRG11" s="147"/>
      <c r="FRH11" s="147"/>
      <c r="FRI11" s="147"/>
      <c r="FRJ11" s="147"/>
      <c r="FRK11" s="147"/>
      <c r="FRL11" s="147"/>
      <c r="FRM11" s="147"/>
      <c r="FRN11" s="147"/>
      <c r="FRO11" s="147"/>
      <c r="FRP11" s="147"/>
      <c r="FRQ11" s="147"/>
      <c r="FRR11" s="147"/>
      <c r="FRS11" s="147"/>
      <c r="FRT11" s="147"/>
      <c r="FRU11" s="147"/>
      <c r="FRV11" s="147"/>
      <c r="FRW11" s="147"/>
      <c r="FRX11" s="147"/>
      <c r="FRY11" s="147"/>
      <c r="FRZ11" s="147"/>
      <c r="FSA11" s="147"/>
      <c r="FSB11" s="147"/>
      <c r="FSC11" s="147"/>
      <c r="FSD11" s="147"/>
      <c r="FSE11" s="147"/>
      <c r="FSF11" s="147"/>
      <c r="FSG11" s="147"/>
      <c r="FSH11" s="147"/>
      <c r="FSI11" s="147"/>
      <c r="FSJ11" s="147"/>
      <c r="FSK11" s="147"/>
      <c r="FSL11" s="147"/>
      <c r="FSM11" s="147"/>
      <c r="FSN11" s="147"/>
      <c r="FSO11" s="147"/>
      <c r="FSP11" s="147"/>
      <c r="FSQ11" s="147"/>
      <c r="FSR11" s="147"/>
      <c r="FSS11" s="147"/>
      <c r="FST11" s="147"/>
      <c r="FSU11" s="147"/>
      <c r="FSV11" s="147"/>
      <c r="FSW11" s="147"/>
      <c r="FSX11" s="147"/>
      <c r="FSY11" s="147"/>
      <c r="FSZ11" s="147"/>
      <c r="FTA11" s="147"/>
      <c r="FTB11" s="147"/>
      <c r="FTC11" s="147"/>
      <c r="FTD11" s="147"/>
      <c r="FTE11" s="147"/>
      <c r="FTF11" s="147"/>
      <c r="FTG11" s="147"/>
      <c r="FTH11" s="147"/>
      <c r="FTI11" s="147"/>
      <c r="FTJ11" s="147"/>
      <c r="FTK11" s="147"/>
      <c r="FTL11" s="147"/>
      <c r="FTM11" s="147"/>
      <c r="FTN11" s="147"/>
      <c r="FTO11" s="147"/>
      <c r="FTP11" s="147"/>
      <c r="FTQ11" s="147"/>
      <c r="FTR11" s="147"/>
      <c r="FTS11" s="147"/>
      <c r="FTT11" s="147"/>
      <c r="FTU11" s="147"/>
      <c r="FTV11" s="147"/>
      <c r="FTW11" s="147"/>
      <c r="FTX11" s="147"/>
      <c r="FTY11" s="147"/>
      <c r="FTZ11" s="147"/>
      <c r="FUA11" s="147"/>
      <c r="FUB11" s="147"/>
      <c r="FUC11" s="147"/>
      <c r="FUD11" s="147"/>
      <c r="FUE11" s="147"/>
      <c r="FUF11" s="147"/>
      <c r="FUG11" s="147"/>
      <c r="FUH11" s="147"/>
      <c r="FUI11" s="147"/>
      <c r="FUJ11" s="147"/>
      <c r="FUK11" s="147"/>
      <c r="FUL11" s="147"/>
      <c r="FUM11" s="147"/>
      <c r="FUN11" s="147"/>
      <c r="FUO11" s="147"/>
      <c r="FUP11" s="147"/>
      <c r="FUQ11" s="147"/>
      <c r="FUR11" s="147"/>
      <c r="FUS11" s="147"/>
      <c r="FUT11" s="147"/>
      <c r="FUU11" s="147"/>
      <c r="FUV11" s="147"/>
      <c r="FUW11" s="147"/>
      <c r="FUX11" s="147"/>
      <c r="FUY11" s="147"/>
      <c r="FUZ11" s="147"/>
      <c r="FVA11" s="147"/>
      <c r="FVB11" s="147"/>
      <c r="FVC11" s="147"/>
      <c r="FVD11" s="147"/>
      <c r="FVE11" s="147"/>
      <c r="FVF11" s="147"/>
      <c r="FVG11" s="147"/>
      <c r="FVH11" s="147"/>
      <c r="FVI11" s="147"/>
      <c r="FVJ11" s="147"/>
      <c r="FVK11" s="147"/>
      <c r="FVL11" s="147"/>
      <c r="FVM11" s="147"/>
      <c r="FVN11" s="147"/>
      <c r="FVO11" s="147"/>
      <c r="FVP11" s="147"/>
      <c r="FVQ11" s="147"/>
      <c r="FVR11" s="147"/>
      <c r="FVS11" s="147"/>
      <c r="FVT11" s="147"/>
      <c r="FVU11" s="147"/>
      <c r="FVV11" s="147"/>
      <c r="FVW11" s="147"/>
      <c r="FVX11" s="147"/>
      <c r="FVY11" s="147"/>
      <c r="FVZ11" s="147"/>
      <c r="FWA11" s="147"/>
      <c r="FWB11" s="147"/>
      <c r="FWC11" s="147"/>
      <c r="FWD11" s="147"/>
      <c r="FWE11" s="147"/>
      <c r="FWF11" s="147"/>
      <c r="FWG11" s="147"/>
      <c r="FWH11" s="147"/>
      <c r="FWI11" s="147"/>
      <c r="FWJ11" s="147"/>
      <c r="FWK11" s="147"/>
      <c r="FWL11" s="147"/>
      <c r="FWM11" s="147"/>
      <c r="FWN11" s="147"/>
      <c r="FWO11" s="147"/>
      <c r="FWP11" s="147"/>
      <c r="FWQ11" s="147"/>
      <c r="FWR11" s="147"/>
      <c r="FWS11" s="147"/>
      <c r="FWT11" s="147"/>
      <c r="FWU11" s="147"/>
      <c r="FWV11" s="147"/>
      <c r="FWW11" s="147"/>
      <c r="FWX11" s="147"/>
      <c r="FWY11" s="147"/>
      <c r="FWZ11" s="147"/>
      <c r="FXA11" s="147"/>
      <c r="FXB11" s="147"/>
      <c r="FXC11" s="147"/>
      <c r="FXD11" s="147"/>
      <c r="FXE11" s="147"/>
      <c r="FXF11" s="147"/>
      <c r="FXG11" s="147"/>
      <c r="FXH11" s="147"/>
      <c r="FXI11" s="147"/>
      <c r="FXJ11" s="147"/>
      <c r="FXK11" s="147"/>
      <c r="FXL11" s="147"/>
      <c r="FXM11" s="147"/>
      <c r="FXN11" s="147"/>
      <c r="FXO11" s="147"/>
      <c r="FXP11" s="147"/>
      <c r="FXQ11" s="147"/>
      <c r="FXR11" s="147"/>
      <c r="FXS11" s="147"/>
      <c r="FXT11" s="147"/>
      <c r="FXU11" s="147"/>
      <c r="FXV11" s="147"/>
      <c r="FXW11" s="147"/>
      <c r="FXX11" s="147"/>
      <c r="FXY11" s="147"/>
      <c r="FXZ11" s="147"/>
      <c r="FYA11" s="147"/>
      <c r="FYB11" s="147"/>
      <c r="FYC11" s="147"/>
      <c r="FYD11" s="147"/>
      <c r="FYE11" s="147"/>
      <c r="FYF11" s="147"/>
      <c r="FYG11" s="147"/>
      <c r="FYH11" s="147"/>
      <c r="FYI11" s="147"/>
      <c r="FYJ11" s="147"/>
      <c r="FYK11" s="147"/>
      <c r="FYL11" s="147"/>
      <c r="FYM11" s="147"/>
      <c r="FYN11" s="147"/>
      <c r="FYO11" s="147"/>
      <c r="FYP11" s="147"/>
      <c r="FYQ11" s="147"/>
      <c r="FYR11" s="147"/>
      <c r="FYS11" s="147"/>
      <c r="FYT11" s="147"/>
      <c r="FYU11" s="147"/>
      <c r="FYV11" s="147"/>
      <c r="FYW11" s="147"/>
      <c r="FYX11" s="147"/>
      <c r="FYY11" s="147"/>
      <c r="FYZ11" s="147"/>
      <c r="FZA11" s="147"/>
      <c r="FZB11" s="147"/>
      <c r="FZC11" s="147"/>
      <c r="FZD11" s="147"/>
      <c r="FZE11" s="147"/>
      <c r="FZF11" s="147"/>
      <c r="FZG11" s="147"/>
      <c r="FZH11" s="147"/>
      <c r="FZI11" s="147"/>
      <c r="FZJ11" s="147"/>
      <c r="FZK11" s="147"/>
      <c r="FZL11" s="147"/>
      <c r="FZM11" s="147"/>
      <c r="FZN11" s="147"/>
      <c r="FZO11" s="147"/>
      <c r="FZP11" s="147"/>
      <c r="FZQ11" s="147"/>
      <c r="FZR11" s="147"/>
      <c r="FZS11" s="147"/>
      <c r="FZT11" s="147"/>
      <c r="FZU11" s="147"/>
      <c r="FZV11" s="147"/>
      <c r="FZW11" s="147"/>
      <c r="FZX11" s="147"/>
      <c r="FZY11" s="147"/>
      <c r="FZZ11" s="147"/>
      <c r="GAA11" s="147"/>
      <c r="GAB11" s="147"/>
      <c r="GAC11" s="147"/>
      <c r="GAD11" s="147"/>
      <c r="GAE11" s="147"/>
      <c r="GAF11" s="147"/>
      <c r="GAG11" s="147"/>
      <c r="GAH11" s="147"/>
      <c r="GAI11" s="147"/>
      <c r="GAJ11" s="147"/>
      <c r="GAK11" s="147"/>
      <c r="GAL11" s="147"/>
      <c r="GAM11" s="147"/>
      <c r="GAN11" s="147"/>
      <c r="GAO11" s="147"/>
      <c r="GAP11" s="147"/>
      <c r="GAQ11" s="147"/>
      <c r="GAR11" s="147"/>
      <c r="GAS11" s="147"/>
      <c r="GAT11" s="147"/>
      <c r="GAU11" s="147"/>
      <c r="GAV11" s="147"/>
      <c r="GAW11" s="147"/>
      <c r="GAX11" s="147"/>
      <c r="GAY11" s="147"/>
      <c r="GAZ11" s="147"/>
      <c r="GBA11" s="147"/>
      <c r="GBB11" s="147"/>
      <c r="GBC11" s="147"/>
      <c r="GBD11" s="147"/>
      <c r="GBE11" s="147"/>
      <c r="GBF11" s="147"/>
      <c r="GBG11" s="147"/>
      <c r="GBH11" s="147"/>
      <c r="GBI11" s="147"/>
      <c r="GBJ11" s="147"/>
      <c r="GBK11" s="147"/>
      <c r="GBL11" s="147"/>
      <c r="GBM11" s="147"/>
      <c r="GBN11" s="147"/>
      <c r="GBO11" s="147"/>
      <c r="GBP11" s="147"/>
      <c r="GBQ11" s="147"/>
      <c r="GBR11" s="147"/>
      <c r="GBS11" s="147"/>
      <c r="GBT11" s="147"/>
      <c r="GBU11" s="147"/>
      <c r="GBV11" s="147"/>
      <c r="GBW11" s="147"/>
      <c r="GBX11" s="147"/>
      <c r="GBY11" s="147"/>
      <c r="GBZ11" s="147"/>
      <c r="GCA11" s="147"/>
      <c r="GCB11" s="147"/>
      <c r="GCC11" s="147"/>
      <c r="GCD11" s="147"/>
      <c r="GCE11" s="147"/>
      <c r="GCF11" s="147"/>
      <c r="GCG11" s="147"/>
      <c r="GCH11" s="147"/>
      <c r="GCI11" s="147"/>
      <c r="GCJ11" s="147"/>
      <c r="GCK11" s="147"/>
      <c r="GCL11" s="147"/>
      <c r="GCM11" s="147"/>
      <c r="GCN11" s="147"/>
      <c r="GCO11" s="147"/>
      <c r="GCP11" s="147"/>
      <c r="GCQ11" s="147"/>
      <c r="GCR11" s="147"/>
      <c r="GCS11" s="147"/>
      <c r="GCT11" s="147"/>
      <c r="GCU11" s="147"/>
      <c r="GCV11" s="147"/>
      <c r="GCW11" s="147"/>
      <c r="GCX11" s="147"/>
      <c r="GCY11" s="147"/>
      <c r="GCZ11" s="147"/>
      <c r="GDA11" s="147"/>
      <c r="GDB11" s="147"/>
      <c r="GDC11" s="147"/>
      <c r="GDD11" s="147"/>
      <c r="GDE11" s="147"/>
      <c r="GDF11" s="147"/>
      <c r="GDG11" s="147"/>
      <c r="GDH11" s="147"/>
      <c r="GDI11" s="147"/>
      <c r="GDJ11" s="147"/>
      <c r="GDK11" s="147"/>
      <c r="GDL11" s="147"/>
      <c r="GDM11" s="147"/>
      <c r="GDN11" s="147"/>
      <c r="GDO11" s="147"/>
      <c r="GDP11" s="147"/>
      <c r="GDQ11" s="147"/>
      <c r="GDR11" s="147"/>
      <c r="GDS11" s="147"/>
      <c r="GDT11" s="147"/>
      <c r="GDU11" s="147"/>
      <c r="GDV11" s="147"/>
      <c r="GDW11" s="147"/>
      <c r="GDX11" s="147"/>
      <c r="GDY11" s="147"/>
      <c r="GDZ11" s="147"/>
      <c r="GEA11" s="147"/>
      <c r="GEB11" s="147"/>
      <c r="GEC11" s="147"/>
      <c r="GED11" s="147"/>
      <c r="GEE11" s="147"/>
      <c r="GEF11" s="147"/>
      <c r="GEG11" s="147"/>
      <c r="GEH11" s="147"/>
      <c r="GEI11" s="147"/>
      <c r="GEJ11" s="147"/>
      <c r="GEK11" s="147"/>
      <c r="GEL11" s="147"/>
      <c r="GEM11" s="147"/>
      <c r="GEN11" s="147"/>
      <c r="GEO11" s="147"/>
      <c r="GEP11" s="147"/>
      <c r="GEQ11" s="147"/>
      <c r="GER11" s="147"/>
      <c r="GES11" s="147"/>
      <c r="GET11" s="147"/>
      <c r="GEU11" s="147"/>
      <c r="GEV11" s="147"/>
      <c r="GEW11" s="147"/>
      <c r="GEX11" s="147"/>
      <c r="GEY11" s="147"/>
      <c r="GEZ11" s="147"/>
      <c r="GFA11" s="147"/>
      <c r="GFB11" s="147"/>
      <c r="GFC11" s="147"/>
      <c r="GFD11" s="147"/>
      <c r="GFE11" s="147"/>
      <c r="GFF11" s="147"/>
      <c r="GFG11" s="147"/>
      <c r="GFH11" s="147"/>
      <c r="GFI11" s="147"/>
      <c r="GFJ11" s="147"/>
      <c r="GFK11" s="147"/>
      <c r="GFL11" s="147"/>
      <c r="GFM11" s="147"/>
      <c r="GFN11" s="147"/>
      <c r="GFO11" s="147"/>
      <c r="GFP11" s="147"/>
      <c r="GFQ11" s="147"/>
      <c r="GFR11" s="147"/>
      <c r="GFS11" s="147"/>
      <c r="GFT11" s="147"/>
      <c r="GFU11" s="147"/>
      <c r="GFV11" s="147"/>
      <c r="GFW11" s="147"/>
      <c r="GFX11" s="147"/>
      <c r="GFY11" s="147"/>
      <c r="GFZ11" s="147"/>
      <c r="GGA11" s="147"/>
      <c r="GGB11" s="147"/>
      <c r="GGC11" s="147"/>
      <c r="GGD11" s="147"/>
      <c r="GGE11" s="147"/>
      <c r="GGF11" s="147"/>
      <c r="GGG11" s="147"/>
      <c r="GGH11" s="147"/>
      <c r="GGI11" s="147"/>
      <c r="GGJ11" s="147"/>
      <c r="GGK11" s="147"/>
      <c r="GGL11" s="147"/>
      <c r="GGM11" s="147"/>
      <c r="GGN11" s="147"/>
      <c r="GGO11" s="147"/>
      <c r="GGP11" s="147"/>
      <c r="GGQ11" s="147"/>
      <c r="GGR11" s="147"/>
      <c r="GGS11" s="147"/>
      <c r="GGT11" s="147"/>
      <c r="GGU11" s="147"/>
      <c r="GGV11" s="147"/>
      <c r="GGW11" s="147"/>
      <c r="GGX11" s="147"/>
      <c r="GGY11" s="147"/>
      <c r="GGZ11" s="147"/>
      <c r="GHA11" s="147"/>
      <c r="GHB11" s="147"/>
      <c r="GHC11" s="147"/>
      <c r="GHD11" s="147"/>
      <c r="GHE11" s="147"/>
      <c r="GHF11" s="147"/>
      <c r="GHG11" s="147"/>
      <c r="GHH11" s="147"/>
      <c r="GHI11" s="147"/>
      <c r="GHJ11" s="147"/>
      <c r="GHK11" s="147"/>
      <c r="GHL11" s="147"/>
      <c r="GHM11" s="147"/>
      <c r="GHN11" s="147"/>
      <c r="GHO11" s="147"/>
      <c r="GHP11" s="147"/>
      <c r="GHQ11" s="147"/>
      <c r="GHR11" s="147"/>
      <c r="GHS11" s="147"/>
      <c r="GHT11" s="147"/>
      <c r="GHU11" s="147"/>
      <c r="GHV11" s="147"/>
      <c r="GHW11" s="147"/>
      <c r="GHX11" s="147"/>
      <c r="GHY11" s="147"/>
      <c r="GHZ11" s="147"/>
      <c r="GIA11" s="147"/>
      <c r="GIB11" s="147"/>
      <c r="GIC11" s="147"/>
      <c r="GID11" s="147"/>
      <c r="GIE11" s="147"/>
      <c r="GIF11" s="147"/>
      <c r="GIG11" s="147"/>
      <c r="GIH11" s="147"/>
      <c r="GII11" s="147"/>
      <c r="GIJ11" s="147"/>
      <c r="GIK11" s="147"/>
      <c r="GIL11" s="147"/>
      <c r="GIM11" s="147"/>
      <c r="GIN11" s="147"/>
      <c r="GIO11" s="147"/>
      <c r="GIP11" s="147"/>
      <c r="GIQ11" s="147"/>
      <c r="GIR11" s="147"/>
      <c r="GIS11" s="147"/>
      <c r="GIT11" s="147"/>
      <c r="GIU11" s="147"/>
      <c r="GIV11" s="147"/>
      <c r="GIW11" s="147"/>
      <c r="GIX11" s="147"/>
      <c r="GIY11" s="147"/>
      <c r="GIZ11" s="147"/>
      <c r="GJA11" s="147"/>
      <c r="GJB11" s="147"/>
      <c r="GJC11" s="147"/>
      <c r="GJD11" s="147"/>
      <c r="GJE11" s="147"/>
      <c r="GJF11" s="147"/>
      <c r="GJG11" s="147"/>
      <c r="GJH11" s="147"/>
      <c r="GJI11" s="147"/>
      <c r="GJJ11" s="147"/>
      <c r="GJK11" s="147"/>
      <c r="GJL11" s="147"/>
      <c r="GJM11" s="147"/>
      <c r="GJN11" s="147"/>
      <c r="GJO11" s="147"/>
      <c r="GJP11" s="147"/>
      <c r="GJQ11" s="147"/>
      <c r="GJR11" s="147"/>
      <c r="GJS11" s="147"/>
      <c r="GJT11" s="147"/>
      <c r="GJU11" s="147"/>
      <c r="GJV11" s="147"/>
      <c r="GJW11" s="147"/>
      <c r="GJX11" s="147"/>
      <c r="GJY11" s="147"/>
      <c r="GJZ11" s="147"/>
      <c r="GKA11" s="147"/>
      <c r="GKB11" s="147"/>
      <c r="GKC11" s="147"/>
      <c r="GKD11" s="147"/>
      <c r="GKE11" s="147"/>
      <c r="GKF11" s="147"/>
      <c r="GKG11" s="147"/>
      <c r="GKH11" s="147"/>
      <c r="GKI11" s="147"/>
      <c r="GKJ11" s="147"/>
      <c r="GKK11" s="147"/>
      <c r="GKL11" s="147"/>
      <c r="GKM11" s="147"/>
      <c r="GKN11" s="147"/>
      <c r="GKO11" s="147"/>
      <c r="GKP11" s="147"/>
      <c r="GKQ11" s="147"/>
      <c r="GKR11" s="147"/>
      <c r="GKS11" s="147"/>
      <c r="GKT11" s="147"/>
      <c r="GKU11" s="147"/>
      <c r="GKV11" s="147"/>
      <c r="GKW11" s="147"/>
      <c r="GKX11" s="147"/>
      <c r="GKY11" s="147"/>
      <c r="GKZ11" s="147"/>
      <c r="GLA11" s="147"/>
      <c r="GLB11" s="147"/>
      <c r="GLC11" s="147"/>
      <c r="GLD11" s="147"/>
      <c r="GLE11" s="147"/>
      <c r="GLF11" s="147"/>
      <c r="GLG11" s="147"/>
      <c r="GLH11" s="147"/>
      <c r="GLI11" s="147"/>
      <c r="GLJ11" s="147"/>
      <c r="GLK11" s="147"/>
      <c r="GLL11" s="147"/>
      <c r="GLM11" s="147"/>
      <c r="GLN11" s="147"/>
      <c r="GLO11" s="147"/>
      <c r="GLP11" s="147"/>
      <c r="GLQ11" s="147"/>
      <c r="GLR11" s="147"/>
      <c r="GLS11" s="147"/>
      <c r="GLT11" s="147"/>
      <c r="GLU11" s="147"/>
      <c r="GLV11" s="147"/>
      <c r="GLW11" s="147"/>
      <c r="GLX11" s="147"/>
      <c r="GLY11" s="147"/>
      <c r="GLZ11" s="147"/>
      <c r="GMA11" s="147"/>
      <c r="GMB11" s="147"/>
      <c r="GMC11" s="147"/>
      <c r="GMD11" s="147"/>
      <c r="GME11" s="147"/>
      <c r="GMF11" s="147"/>
      <c r="GMG11" s="147"/>
      <c r="GMH11" s="147"/>
      <c r="GMI11" s="147"/>
      <c r="GMJ11" s="147"/>
      <c r="GMK11" s="147"/>
      <c r="GML11" s="147"/>
      <c r="GMM11" s="147"/>
      <c r="GMN11" s="147"/>
      <c r="GMO11" s="147"/>
      <c r="GMP11" s="147"/>
      <c r="GMQ11" s="147"/>
      <c r="GMR11" s="147"/>
      <c r="GMS11" s="147"/>
      <c r="GMT11" s="147"/>
      <c r="GMU11" s="147"/>
      <c r="GMV11" s="147"/>
      <c r="GMW11" s="147"/>
      <c r="GMX11" s="147"/>
      <c r="GMY11" s="147"/>
      <c r="GMZ11" s="147"/>
      <c r="GNA11" s="147"/>
      <c r="GNB11" s="147"/>
      <c r="GNC11" s="147"/>
      <c r="GND11" s="147"/>
      <c r="GNE11" s="147"/>
      <c r="GNF11" s="147"/>
      <c r="GNG11" s="147"/>
      <c r="GNH11" s="147"/>
      <c r="GNI11" s="147"/>
      <c r="GNJ11" s="147"/>
      <c r="GNK11" s="147"/>
      <c r="GNL11" s="147"/>
      <c r="GNM11" s="147"/>
      <c r="GNN11" s="147"/>
      <c r="GNO11" s="147"/>
      <c r="GNP11" s="147"/>
      <c r="GNQ11" s="147"/>
      <c r="GNR11" s="147"/>
      <c r="GNS11" s="147"/>
      <c r="GNT11" s="147"/>
      <c r="GNU11" s="147"/>
      <c r="GNV11" s="147"/>
      <c r="GNW11" s="147"/>
      <c r="GNX11" s="147"/>
      <c r="GNY11" s="147"/>
      <c r="GNZ11" s="147"/>
      <c r="GOA11" s="147"/>
      <c r="GOB11" s="147"/>
      <c r="GOC11" s="147"/>
      <c r="GOD11" s="147"/>
      <c r="GOE11" s="147"/>
      <c r="GOF11" s="147"/>
      <c r="GOG11" s="147"/>
      <c r="GOH11" s="147"/>
      <c r="GOI11" s="147"/>
      <c r="GOJ11" s="147"/>
      <c r="GOK11" s="147"/>
      <c r="GOL11" s="147"/>
      <c r="GOM11" s="147"/>
      <c r="GON11" s="147"/>
      <c r="GOO11" s="147"/>
      <c r="GOP11" s="147"/>
      <c r="GOQ11" s="147"/>
      <c r="GOR11" s="147"/>
      <c r="GOS11" s="147"/>
      <c r="GOT11" s="147"/>
      <c r="GOU11" s="147"/>
      <c r="GOV11" s="147"/>
      <c r="GOW11" s="147"/>
      <c r="GOX11" s="147"/>
      <c r="GOY11" s="147"/>
      <c r="GOZ11" s="147"/>
      <c r="GPA11" s="147"/>
      <c r="GPB11" s="147"/>
      <c r="GPC11" s="147"/>
      <c r="GPD11" s="147"/>
      <c r="GPE11" s="147"/>
      <c r="GPF11" s="147"/>
      <c r="GPG11" s="147"/>
      <c r="GPH11" s="147"/>
      <c r="GPI11" s="147"/>
      <c r="GPJ11" s="147"/>
      <c r="GPK11" s="147"/>
      <c r="GPL11" s="147"/>
      <c r="GPM11" s="147"/>
      <c r="GPN11" s="147"/>
      <c r="GPO11" s="147"/>
      <c r="GPP11" s="147"/>
      <c r="GPQ11" s="147"/>
      <c r="GPR11" s="147"/>
      <c r="GPS11" s="147"/>
      <c r="GPT11" s="147"/>
      <c r="GPU11" s="147"/>
      <c r="GPV11" s="147"/>
      <c r="GPW11" s="147"/>
      <c r="GPX11" s="147"/>
      <c r="GPY11" s="147"/>
      <c r="GPZ11" s="147"/>
      <c r="GQA11" s="147"/>
      <c r="GQB11" s="147"/>
      <c r="GQC11" s="147"/>
      <c r="GQD11" s="147"/>
      <c r="GQE11" s="147"/>
      <c r="GQF11" s="147"/>
      <c r="GQG11" s="147"/>
      <c r="GQH11" s="147"/>
      <c r="GQI11" s="147"/>
      <c r="GQJ11" s="147"/>
      <c r="GQK11" s="147"/>
      <c r="GQL11" s="147"/>
      <c r="GQM11" s="147"/>
      <c r="GQN11" s="147"/>
      <c r="GQO11" s="147"/>
      <c r="GQP11" s="147"/>
      <c r="GQQ11" s="147"/>
      <c r="GQR11" s="147"/>
      <c r="GQS11" s="147"/>
      <c r="GQT11" s="147"/>
      <c r="GQU11" s="147"/>
      <c r="GQV11" s="147"/>
      <c r="GQW11" s="147"/>
      <c r="GQX11" s="147"/>
      <c r="GQY11" s="147"/>
      <c r="GQZ11" s="147"/>
      <c r="GRA11" s="147"/>
      <c r="GRB11" s="147"/>
      <c r="GRC11" s="147"/>
      <c r="GRD11" s="147"/>
      <c r="GRE11" s="147"/>
      <c r="GRF11" s="147"/>
      <c r="GRG11" s="147"/>
      <c r="GRH11" s="147"/>
      <c r="GRI11" s="147"/>
      <c r="GRJ11" s="147"/>
      <c r="GRK11" s="147"/>
      <c r="GRL11" s="147"/>
      <c r="GRM11" s="147"/>
      <c r="GRN11" s="147"/>
      <c r="GRO11" s="147"/>
      <c r="GRP11" s="147"/>
      <c r="GRQ11" s="147"/>
      <c r="GRR11" s="147"/>
      <c r="GRS11" s="147"/>
      <c r="GRT11" s="147"/>
      <c r="GRU11" s="147"/>
      <c r="GRV11" s="147"/>
      <c r="GRW11" s="147"/>
      <c r="GRX11" s="147"/>
      <c r="GRY11" s="147"/>
      <c r="GRZ11" s="147"/>
      <c r="GSA11" s="147"/>
      <c r="GSB11" s="147"/>
      <c r="GSC11" s="147"/>
      <c r="GSD11" s="147"/>
      <c r="GSE11" s="147"/>
      <c r="GSF11" s="147"/>
      <c r="GSG11" s="147"/>
      <c r="GSH11" s="147"/>
      <c r="GSI11" s="147"/>
      <c r="GSJ11" s="147"/>
      <c r="GSK11" s="147"/>
      <c r="GSL11" s="147"/>
      <c r="GSM11" s="147"/>
      <c r="GSN11" s="147"/>
      <c r="GSO11" s="147"/>
      <c r="GSP11" s="147"/>
      <c r="GSQ11" s="147"/>
      <c r="GSR11" s="147"/>
      <c r="GSS11" s="147"/>
      <c r="GST11" s="147"/>
      <c r="GSU11" s="147"/>
      <c r="GSV11" s="147"/>
      <c r="GSW11" s="147"/>
      <c r="GSX11" s="147"/>
      <c r="GSY11" s="147"/>
      <c r="GSZ11" s="147"/>
      <c r="GTA11" s="147"/>
      <c r="GTB11" s="147"/>
      <c r="GTC11" s="147"/>
      <c r="GTD11" s="147"/>
      <c r="GTE11" s="147"/>
      <c r="GTF11" s="147"/>
      <c r="GTG11" s="147"/>
      <c r="GTH11" s="147"/>
      <c r="GTI11" s="147"/>
      <c r="GTJ11" s="147"/>
      <c r="GTK11" s="147"/>
      <c r="GTL11" s="147"/>
      <c r="GTM11" s="147"/>
      <c r="GTN11" s="147"/>
      <c r="GTO11" s="147"/>
      <c r="GTP11" s="147"/>
      <c r="GTQ11" s="147"/>
      <c r="GTR11" s="147"/>
      <c r="GTS11" s="147"/>
      <c r="GTT11" s="147"/>
      <c r="GTU11" s="147"/>
      <c r="GTV11" s="147"/>
      <c r="GTW11" s="147"/>
      <c r="GTX11" s="147"/>
      <c r="GTY11" s="147"/>
      <c r="GTZ11" s="147"/>
      <c r="GUA11" s="147"/>
      <c r="GUB11" s="147"/>
      <c r="GUC11" s="147"/>
      <c r="GUD11" s="147"/>
      <c r="GUE11" s="147"/>
      <c r="GUF11" s="147"/>
      <c r="GUG11" s="147"/>
      <c r="GUH11" s="147"/>
      <c r="GUI11" s="147"/>
      <c r="GUJ11" s="147"/>
      <c r="GUK11" s="147"/>
      <c r="GUL11" s="147"/>
      <c r="GUM11" s="147"/>
      <c r="GUN11" s="147"/>
      <c r="GUO11" s="147"/>
      <c r="GUP11" s="147"/>
      <c r="GUQ11" s="147"/>
      <c r="GUR11" s="147"/>
      <c r="GUS11" s="147"/>
      <c r="GUT11" s="147"/>
      <c r="GUU11" s="147"/>
      <c r="GUV11" s="147"/>
      <c r="GUW11" s="147"/>
      <c r="GUX11" s="147"/>
      <c r="GUY11" s="147"/>
      <c r="GUZ11" s="147"/>
      <c r="GVA11" s="147"/>
      <c r="GVB11" s="147"/>
      <c r="GVC11" s="147"/>
      <c r="GVD11" s="147"/>
      <c r="GVE11" s="147"/>
      <c r="GVF11" s="147"/>
      <c r="GVG11" s="147"/>
      <c r="GVH11" s="147"/>
      <c r="GVI11" s="147"/>
      <c r="GVJ11" s="147"/>
      <c r="GVK11" s="147"/>
      <c r="GVL11" s="147"/>
      <c r="GVM11" s="147"/>
      <c r="GVN11" s="147"/>
      <c r="GVO11" s="147"/>
      <c r="GVP11" s="147"/>
      <c r="GVQ11" s="147"/>
      <c r="GVR11" s="147"/>
      <c r="GVS11" s="147"/>
      <c r="GVT11" s="147"/>
      <c r="GVU11" s="147"/>
      <c r="GVV11" s="147"/>
      <c r="GVW11" s="147"/>
      <c r="GVX11" s="147"/>
      <c r="GVY11" s="147"/>
      <c r="GVZ11" s="147"/>
      <c r="GWA11" s="147"/>
      <c r="GWB11" s="147"/>
      <c r="GWC11" s="147"/>
      <c r="GWD11" s="147"/>
      <c r="GWE11" s="147"/>
      <c r="GWF11" s="147"/>
      <c r="GWG11" s="147"/>
      <c r="GWH11" s="147"/>
      <c r="GWI11" s="147"/>
      <c r="GWJ11" s="147"/>
      <c r="GWK11" s="147"/>
      <c r="GWL11" s="147"/>
      <c r="GWM11" s="147"/>
      <c r="GWN11" s="147"/>
      <c r="GWO11" s="147"/>
      <c r="GWP11" s="147"/>
      <c r="GWQ11" s="147"/>
      <c r="GWR11" s="147"/>
      <c r="GWS11" s="147"/>
      <c r="GWT11" s="147"/>
      <c r="GWU11" s="147"/>
      <c r="GWV11" s="147"/>
      <c r="GWW11" s="147"/>
      <c r="GWX11" s="147"/>
      <c r="GWY11" s="147"/>
      <c r="GWZ11" s="147"/>
      <c r="GXA11" s="147"/>
      <c r="GXB11" s="147"/>
      <c r="GXC11" s="147"/>
      <c r="GXD11" s="147"/>
      <c r="GXE11" s="147"/>
      <c r="GXF11" s="147"/>
      <c r="GXG11" s="147"/>
      <c r="GXH11" s="147"/>
      <c r="GXI11" s="147"/>
      <c r="GXJ11" s="147"/>
      <c r="GXK11" s="147"/>
      <c r="GXL11" s="147"/>
      <c r="GXM11" s="147"/>
      <c r="GXN11" s="147"/>
      <c r="GXO11" s="147"/>
      <c r="GXP11" s="147"/>
      <c r="GXQ11" s="147"/>
      <c r="GXR11" s="147"/>
      <c r="GXS11" s="147"/>
      <c r="GXT11" s="147"/>
      <c r="GXU11" s="147"/>
      <c r="GXV11" s="147"/>
      <c r="GXW11" s="147"/>
      <c r="GXX11" s="147"/>
      <c r="GXY11" s="147"/>
      <c r="GXZ11" s="147"/>
      <c r="GYA11" s="147"/>
      <c r="GYB11" s="147"/>
      <c r="GYC11" s="147"/>
      <c r="GYD11" s="147"/>
      <c r="GYE11" s="147"/>
      <c r="GYF11" s="147"/>
      <c r="GYG11" s="147"/>
      <c r="GYH11" s="147"/>
      <c r="GYI11" s="147"/>
      <c r="GYJ11" s="147"/>
      <c r="GYK11" s="147"/>
      <c r="GYL11" s="147"/>
      <c r="GYM11" s="147"/>
      <c r="GYN11" s="147"/>
      <c r="GYO11" s="147"/>
      <c r="GYP11" s="147"/>
      <c r="GYQ11" s="147"/>
      <c r="GYR11" s="147"/>
      <c r="GYS11" s="147"/>
      <c r="GYT11" s="147"/>
      <c r="GYU11" s="147"/>
      <c r="GYV11" s="147"/>
      <c r="GYW11" s="147"/>
      <c r="GYX11" s="147"/>
      <c r="GYY11" s="147"/>
      <c r="GYZ11" s="147"/>
      <c r="GZA11" s="147"/>
      <c r="GZB11" s="147"/>
      <c r="GZC11" s="147"/>
      <c r="GZD11" s="147"/>
      <c r="GZE11" s="147"/>
      <c r="GZF11" s="147"/>
      <c r="GZG11" s="147"/>
      <c r="GZH11" s="147"/>
      <c r="GZI11" s="147"/>
      <c r="GZJ11" s="147"/>
      <c r="GZK11" s="147"/>
      <c r="GZL11" s="147"/>
      <c r="GZM11" s="147"/>
      <c r="GZN11" s="147"/>
      <c r="GZO11" s="147"/>
      <c r="GZP11" s="147"/>
      <c r="GZQ11" s="147"/>
      <c r="GZR11" s="147"/>
      <c r="GZS11" s="147"/>
      <c r="GZT11" s="147"/>
      <c r="GZU11" s="147"/>
      <c r="GZV11" s="147"/>
      <c r="GZW11" s="147"/>
      <c r="GZX11" s="147"/>
      <c r="GZY11" s="147"/>
      <c r="GZZ11" s="147"/>
      <c r="HAA11" s="147"/>
      <c r="HAB11" s="147"/>
      <c r="HAC11" s="147"/>
      <c r="HAD11" s="147"/>
      <c r="HAE11" s="147"/>
      <c r="HAF11" s="147"/>
      <c r="HAG11" s="147"/>
      <c r="HAH11" s="147"/>
      <c r="HAI11" s="147"/>
      <c r="HAJ11" s="147"/>
      <c r="HAK11" s="147"/>
      <c r="HAL11" s="147"/>
      <c r="HAM11" s="147"/>
      <c r="HAN11" s="147"/>
      <c r="HAO11" s="147"/>
      <c r="HAP11" s="147"/>
      <c r="HAQ11" s="147"/>
      <c r="HAR11" s="147"/>
      <c r="HAS11" s="147"/>
      <c r="HAT11" s="147"/>
      <c r="HAU11" s="147"/>
      <c r="HAV11" s="147"/>
      <c r="HAW11" s="147"/>
      <c r="HAX11" s="147"/>
      <c r="HAY11" s="147"/>
      <c r="HAZ11" s="147"/>
      <c r="HBA11" s="147"/>
      <c r="HBB11" s="147"/>
      <c r="HBC11" s="147"/>
      <c r="HBD11" s="147"/>
      <c r="HBE11" s="147"/>
      <c r="HBF11" s="147"/>
      <c r="HBG11" s="147"/>
      <c r="HBH11" s="147"/>
      <c r="HBI11" s="147"/>
      <c r="HBJ11" s="147"/>
      <c r="HBK11" s="147"/>
      <c r="HBL11" s="147"/>
      <c r="HBM11" s="147"/>
      <c r="HBN11" s="147"/>
      <c r="HBO11" s="147"/>
      <c r="HBP11" s="147"/>
      <c r="HBQ11" s="147"/>
      <c r="HBR11" s="147"/>
      <c r="HBS11" s="147"/>
      <c r="HBT11" s="147"/>
      <c r="HBU11" s="147"/>
      <c r="HBV11" s="147"/>
      <c r="HBW11" s="147"/>
      <c r="HBX11" s="147"/>
      <c r="HBY11" s="147"/>
      <c r="HBZ11" s="147"/>
      <c r="HCA11" s="147"/>
      <c r="HCB11" s="147"/>
      <c r="HCC11" s="147"/>
      <c r="HCD11" s="147"/>
      <c r="HCE11" s="147"/>
      <c r="HCF11" s="147"/>
      <c r="HCG11" s="147"/>
      <c r="HCH11" s="147"/>
      <c r="HCI11" s="147"/>
      <c r="HCJ11" s="147"/>
      <c r="HCK11" s="147"/>
      <c r="HCL11" s="147"/>
      <c r="HCM11" s="147"/>
      <c r="HCN11" s="147"/>
      <c r="HCO11" s="147"/>
      <c r="HCP11" s="147"/>
      <c r="HCQ11" s="147"/>
      <c r="HCR11" s="147"/>
      <c r="HCS11" s="147"/>
      <c r="HCT11" s="147"/>
      <c r="HCU11" s="147"/>
      <c r="HCV11" s="147"/>
      <c r="HCW11" s="147"/>
      <c r="HCX11" s="147"/>
      <c r="HCY11" s="147"/>
      <c r="HCZ11" s="147"/>
      <c r="HDA11" s="147"/>
      <c r="HDB11" s="147"/>
      <c r="HDC11" s="147"/>
      <c r="HDD11" s="147"/>
      <c r="HDE11" s="147"/>
      <c r="HDF11" s="147"/>
      <c r="HDG11" s="147"/>
      <c r="HDH11" s="147"/>
      <c r="HDI11" s="147"/>
      <c r="HDJ11" s="147"/>
      <c r="HDK11" s="147"/>
      <c r="HDL11" s="147"/>
      <c r="HDM11" s="147"/>
      <c r="HDN11" s="147"/>
      <c r="HDO11" s="147"/>
      <c r="HDP11" s="147"/>
      <c r="HDQ11" s="147"/>
      <c r="HDR11" s="147"/>
      <c r="HDS11" s="147"/>
      <c r="HDT11" s="147"/>
      <c r="HDU11" s="147"/>
      <c r="HDV11" s="147"/>
      <c r="HDW11" s="147"/>
      <c r="HDX11" s="147"/>
      <c r="HDY11" s="147"/>
      <c r="HDZ11" s="147"/>
      <c r="HEA11" s="147"/>
      <c r="HEB11" s="147"/>
      <c r="HEC11" s="147"/>
      <c r="HED11" s="147"/>
      <c r="HEE11" s="147"/>
      <c r="HEF11" s="147"/>
      <c r="HEG11" s="147"/>
      <c r="HEH11" s="147"/>
      <c r="HEI11" s="147"/>
      <c r="HEJ11" s="147"/>
      <c r="HEK11" s="147"/>
      <c r="HEL11" s="147"/>
      <c r="HEM11" s="147"/>
      <c r="HEN11" s="147"/>
      <c r="HEO11" s="147"/>
      <c r="HEP11" s="147"/>
      <c r="HEQ11" s="147"/>
      <c r="HER11" s="147"/>
      <c r="HES11" s="147"/>
      <c r="HET11" s="147"/>
      <c r="HEU11" s="147"/>
      <c r="HEV11" s="147"/>
      <c r="HEW11" s="147"/>
      <c r="HEX11" s="147"/>
      <c r="HEY11" s="147"/>
      <c r="HEZ11" s="147"/>
      <c r="HFA11" s="147"/>
      <c r="HFB11" s="147"/>
      <c r="HFC11" s="147"/>
      <c r="HFD11" s="147"/>
      <c r="HFE11" s="147"/>
      <c r="HFF11" s="147"/>
      <c r="HFG11" s="147"/>
      <c r="HFH11" s="147"/>
      <c r="HFI11" s="147"/>
      <c r="HFJ11" s="147"/>
      <c r="HFK11" s="147"/>
      <c r="HFL11" s="147"/>
      <c r="HFM11" s="147"/>
      <c r="HFN11" s="147"/>
      <c r="HFO11" s="147"/>
      <c r="HFP11" s="147"/>
      <c r="HFQ11" s="147"/>
      <c r="HFR11" s="147"/>
      <c r="HFS11" s="147"/>
      <c r="HFT11" s="147"/>
      <c r="HFU11" s="147"/>
      <c r="HFV11" s="147"/>
      <c r="HFW11" s="147"/>
      <c r="HFX11" s="147"/>
      <c r="HFY11" s="147"/>
      <c r="HFZ11" s="147"/>
      <c r="HGA11" s="147"/>
      <c r="HGB11" s="147"/>
      <c r="HGC11" s="147"/>
      <c r="HGD11" s="147"/>
      <c r="HGE11" s="147"/>
      <c r="HGF11" s="147"/>
      <c r="HGG11" s="147"/>
      <c r="HGH11" s="147"/>
      <c r="HGI11" s="147"/>
      <c r="HGJ11" s="147"/>
      <c r="HGK11" s="147"/>
      <c r="HGL11" s="147"/>
      <c r="HGM11" s="147"/>
      <c r="HGN11" s="147"/>
      <c r="HGO11" s="147"/>
      <c r="HGP11" s="147"/>
      <c r="HGQ11" s="147"/>
      <c r="HGR11" s="147"/>
      <c r="HGS11" s="147"/>
      <c r="HGT11" s="147"/>
      <c r="HGU11" s="147"/>
      <c r="HGV11" s="147"/>
      <c r="HGW11" s="147"/>
      <c r="HGX11" s="147"/>
      <c r="HGY11" s="147"/>
      <c r="HGZ11" s="147"/>
      <c r="HHA11" s="147"/>
      <c r="HHB11" s="147"/>
      <c r="HHC11" s="147"/>
      <c r="HHD11" s="147"/>
      <c r="HHE11" s="147"/>
      <c r="HHF11" s="147"/>
      <c r="HHG11" s="147"/>
      <c r="HHH11" s="147"/>
      <c r="HHI11" s="147"/>
      <c r="HHJ11" s="147"/>
      <c r="HHK11" s="147"/>
      <c r="HHL11" s="147"/>
      <c r="HHM11" s="147"/>
      <c r="HHN11" s="147"/>
      <c r="HHO11" s="147"/>
      <c r="HHP11" s="147"/>
      <c r="HHQ11" s="147"/>
      <c r="HHR11" s="147"/>
      <c r="HHS11" s="147"/>
      <c r="HHT11" s="147"/>
      <c r="HHU11" s="147"/>
      <c r="HHV11" s="147"/>
      <c r="HHW11" s="147"/>
      <c r="HHX11" s="147"/>
      <c r="HHY11" s="147"/>
      <c r="HHZ11" s="147"/>
      <c r="HIA11" s="147"/>
      <c r="HIB11" s="147"/>
      <c r="HIC11" s="147"/>
      <c r="HID11" s="147"/>
      <c r="HIE11" s="147"/>
      <c r="HIF11" s="147"/>
      <c r="HIG11" s="147"/>
      <c r="HIH11" s="147"/>
      <c r="HII11" s="147"/>
      <c r="HIJ11" s="147"/>
      <c r="HIK11" s="147"/>
      <c r="HIL11" s="147"/>
      <c r="HIM11" s="147"/>
      <c r="HIN11" s="147"/>
      <c r="HIO11" s="147"/>
      <c r="HIP11" s="147"/>
      <c r="HIQ11" s="147"/>
      <c r="HIR11" s="147"/>
      <c r="HIS11" s="147"/>
      <c r="HIT11" s="147"/>
      <c r="HIU11" s="147"/>
      <c r="HIV11" s="147"/>
      <c r="HIW11" s="147"/>
      <c r="HIX11" s="147"/>
      <c r="HIY11" s="147"/>
      <c r="HIZ11" s="147"/>
      <c r="HJA11" s="147"/>
      <c r="HJB11" s="147"/>
      <c r="HJC11" s="147"/>
      <c r="HJD11" s="147"/>
      <c r="HJE11" s="147"/>
      <c r="HJF11" s="147"/>
      <c r="HJG11" s="147"/>
      <c r="HJH11" s="147"/>
      <c r="HJI11" s="147"/>
      <c r="HJJ11" s="147"/>
      <c r="HJK11" s="147"/>
      <c r="HJL11" s="147"/>
      <c r="HJM11" s="147"/>
      <c r="HJN11" s="147"/>
      <c r="HJO11" s="147"/>
      <c r="HJP11" s="147"/>
      <c r="HJQ11" s="147"/>
      <c r="HJR11" s="147"/>
      <c r="HJS11" s="147"/>
      <c r="HJT11" s="147"/>
      <c r="HJU11" s="147"/>
      <c r="HJV11" s="147"/>
      <c r="HJW11" s="147"/>
      <c r="HJX11" s="147"/>
      <c r="HJY11" s="147"/>
      <c r="HJZ11" s="147"/>
      <c r="HKA11" s="147"/>
      <c r="HKB11" s="147"/>
      <c r="HKC11" s="147"/>
      <c r="HKD11" s="147"/>
      <c r="HKE11" s="147"/>
      <c r="HKF11" s="147"/>
      <c r="HKG11" s="147"/>
      <c r="HKH11" s="147"/>
      <c r="HKI11" s="147"/>
      <c r="HKJ11" s="147"/>
      <c r="HKK11" s="147"/>
      <c r="HKL11" s="147"/>
      <c r="HKM11" s="147"/>
      <c r="HKN11" s="147"/>
      <c r="HKO11" s="147"/>
      <c r="HKP11" s="147"/>
      <c r="HKQ11" s="147"/>
      <c r="HKR11" s="147"/>
      <c r="HKS11" s="147"/>
      <c r="HKT11" s="147"/>
      <c r="HKU11" s="147"/>
      <c r="HKV11" s="147"/>
      <c r="HKW11" s="147"/>
      <c r="HKX11" s="147"/>
      <c r="HKY11" s="147"/>
      <c r="HKZ11" s="147"/>
      <c r="HLA11" s="147"/>
      <c r="HLB11" s="147"/>
      <c r="HLC11" s="147"/>
      <c r="HLD11" s="147"/>
      <c r="HLE11" s="147"/>
      <c r="HLF11" s="147"/>
      <c r="HLG11" s="147"/>
      <c r="HLH11" s="147"/>
      <c r="HLI11" s="147"/>
      <c r="HLJ11" s="147"/>
      <c r="HLK11" s="147"/>
      <c r="HLL11" s="147"/>
      <c r="HLM11" s="147"/>
      <c r="HLN11" s="147"/>
      <c r="HLO11" s="147"/>
      <c r="HLP11" s="147"/>
      <c r="HLQ11" s="147"/>
      <c r="HLR11" s="147"/>
      <c r="HLS11" s="147"/>
      <c r="HLT11" s="147"/>
      <c r="HLU11" s="147"/>
      <c r="HLV11" s="147"/>
      <c r="HLW11" s="147"/>
      <c r="HLX11" s="147"/>
      <c r="HLY11" s="147"/>
      <c r="HLZ11" s="147"/>
      <c r="HMA11" s="147"/>
      <c r="HMB11" s="147"/>
      <c r="HMC11" s="147"/>
      <c r="HMD11" s="147"/>
      <c r="HME11" s="147"/>
      <c r="HMF11" s="147"/>
      <c r="HMG11" s="147"/>
      <c r="HMH11" s="147"/>
      <c r="HMI11" s="147"/>
      <c r="HMJ11" s="147"/>
      <c r="HMK11" s="147"/>
      <c r="HML11" s="147"/>
      <c r="HMM11" s="147"/>
      <c r="HMN11" s="147"/>
      <c r="HMO11" s="147"/>
      <c r="HMP11" s="147"/>
      <c r="HMQ11" s="147"/>
      <c r="HMR11" s="147"/>
      <c r="HMS11" s="147"/>
      <c r="HMT11" s="147"/>
      <c r="HMU11" s="147"/>
      <c r="HMV11" s="147"/>
      <c r="HMW11" s="147"/>
      <c r="HMX11" s="147"/>
      <c r="HMY11" s="147"/>
      <c r="HMZ11" s="147"/>
      <c r="HNA11" s="147"/>
      <c r="HNB11" s="147"/>
      <c r="HNC11" s="147"/>
      <c r="HND11" s="147"/>
      <c r="HNE11" s="147"/>
      <c r="HNF11" s="147"/>
      <c r="HNG11" s="147"/>
      <c r="HNH11" s="147"/>
      <c r="HNI11" s="147"/>
      <c r="HNJ11" s="147"/>
      <c r="HNK11" s="147"/>
      <c r="HNL11" s="147"/>
      <c r="HNM11" s="147"/>
      <c r="HNN11" s="147"/>
      <c r="HNO11" s="147"/>
      <c r="HNP11" s="147"/>
      <c r="HNQ11" s="147"/>
      <c r="HNR11" s="147"/>
      <c r="HNS11" s="147"/>
      <c r="HNT11" s="147"/>
      <c r="HNU11" s="147"/>
      <c r="HNV11" s="147"/>
      <c r="HNW11" s="147"/>
      <c r="HNX11" s="147"/>
      <c r="HNY11" s="147"/>
      <c r="HNZ11" s="147"/>
      <c r="HOA11" s="147"/>
      <c r="HOB11" s="147"/>
      <c r="HOC11" s="147"/>
      <c r="HOD11" s="147"/>
      <c r="HOE11" s="147"/>
      <c r="HOF11" s="147"/>
      <c r="HOG11" s="147"/>
      <c r="HOH11" s="147"/>
      <c r="HOI11" s="147"/>
      <c r="HOJ11" s="147"/>
      <c r="HOK11" s="147"/>
      <c r="HOL11" s="147"/>
      <c r="HOM11" s="147"/>
      <c r="HON11" s="147"/>
      <c r="HOO11" s="147"/>
      <c r="HOP11" s="147"/>
      <c r="HOQ11" s="147"/>
      <c r="HOR11" s="147"/>
      <c r="HOS11" s="147"/>
      <c r="HOT11" s="147"/>
      <c r="HOU11" s="147"/>
      <c r="HOV11" s="147"/>
      <c r="HOW11" s="147"/>
      <c r="HOX11" s="147"/>
      <c r="HOY11" s="147"/>
      <c r="HOZ11" s="147"/>
      <c r="HPA11" s="147"/>
      <c r="HPB11" s="147"/>
      <c r="HPC11" s="147"/>
      <c r="HPD11" s="147"/>
      <c r="HPE11" s="147"/>
      <c r="HPF11" s="147"/>
      <c r="HPG11" s="147"/>
      <c r="HPH11" s="147"/>
      <c r="HPI11" s="147"/>
      <c r="HPJ11" s="147"/>
      <c r="HPK11" s="147"/>
      <c r="HPL11" s="147"/>
      <c r="HPM11" s="147"/>
      <c r="HPN11" s="147"/>
      <c r="HPO11" s="147"/>
      <c r="HPP11" s="147"/>
      <c r="HPQ11" s="147"/>
      <c r="HPR11" s="147"/>
      <c r="HPS11" s="147"/>
      <c r="HPT11" s="147"/>
      <c r="HPU11" s="147"/>
      <c r="HPV11" s="147"/>
      <c r="HPW11" s="147"/>
      <c r="HPX11" s="147"/>
      <c r="HPY11" s="147"/>
      <c r="HPZ11" s="147"/>
      <c r="HQA11" s="147"/>
      <c r="HQB11" s="147"/>
      <c r="HQC11" s="147"/>
      <c r="HQD11" s="147"/>
      <c r="HQE11" s="147"/>
      <c r="HQF11" s="147"/>
      <c r="HQG11" s="147"/>
      <c r="HQH11" s="147"/>
      <c r="HQI11" s="147"/>
      <c r="HQJ11" s="147"/>
      <c r="HQK11" s="147"/>
      <c r="HQL11" s="147"/>
      <c r="HQM11" s="147"/>
      <c r="HQN11" s="147"/>
      <c r="HQO11" s="147"/>
      <c r="HQP11" s="147"/>
      <c r="HQQ11" s="147"/>
      <c r="HQR11" s="147"/>
      <c r="HQS11" s="147"/>
      <c r="HQT11" s="147"/>
      <c r="HQU11" s="147"/>
      <c r="HQV11" s="147"/>
      <c r="HQW11" s="147"/>
      <c r="HQX11" s="147"/>
      <c r="HQY11" s="147"/>
      <c r="HQZ11" s="147"/>
      <c r="HRA11" s="147"/>
      <c r="HRB11" s="147"/>
      <c r="HRC11" s="147"/>
      <c r="HRD11" s="147"/>
      <c r="HRE11" s="147"/>
      <c r="HRF11" s="147"/>
      <c r="HRG11" s="147"/>
      <c r="HRH11" s="147"/>
      <c r="HRI11" s="147"/>
      <c r="HRJ11" s="147"/>
      <c r="HRK11" s="147"/>
      <c r="HRL11" s="147"/>
      <c r="HRM11" s="147"/>
      <c r="HRN11" s="147"/>
      <c r="HRO11" s="147"/>
      <c r="HRP11" s="147"/>
      <c r="HRQ11" s="147"/>
      <c r="HRR11" s="147"/>
      <c r="HRS11" s="147"/>
      <c r="HRT11" s="147"/>
      <c r="HRU11" s="147"/>
      <c r="HRV11" s="147"/>
      <c r="HRW11" s="147"/>
      <c r="HRX11" s="147"/>
      <c r="HRY11" s="147"/>
      <c r="HRZ11" s="147"/>
      <c r="HSA11" s="147"/>
      <c r="HSB11" s="147"/>
      <c r="HSC11" s="147"/>
      <c r="HSD11" s="147"/>
      <c r="HSE11" s="147"/>
      <c r="HSF11" s="147"/>
      <c r="HSG11" s="147"/>
      <c r="HSH11" s="147"/>
      <c r="HSI11" s="147"/>
      <c r="HSJ11" s="147"/>
      <c r="HSK11" s="147"/>
      <c r="HSL11" s="147"/>
      <c r="HSM11" s="147"/>
      <c r="HSN11" s="147"/>
      <c r="HSO11" s="147"/>
      <c r="HSP11" s="147"/>
      <c r="HSQ11" s="147"/>
      <c r="HSR11" s="147"/>
      <c r="HSS11" s="147"/>
      <c r="HST11" s="147"/>
      <c r="HSU11" s="147"/>
      <c r="HSV11" s="147"/>
      <c r="HSW11" s="147"/>
      <c r="HSX11" s="147"/>
      <c r="HSY11" s="147"/>
      <c r="HSZ11" s="147"/>
      <c r="HTA11" s="147"/>
      <c r="HTB11" s="147"/>
      <c r="HTC11" s="147"/>
      <c r="HTD11" s="147"/>
      <c r="HTE11" s="147"/>
      <c r="HTF11" s="147"/>
      <c r="HTG11" s="147"/>
      <c r="HTH11" s="147"/>
      <c r="HTI11" s="147"/>
      <c r="HTJ11" s="147"/>
      <c r="HTK11" s="147"/>
      <c r="HTL11" s="147"/>
      <c r="HTM11" s="147"/>
      <c r="HTN11" s="147"/>
      <c r="HTO11" s="147"/>
      <c r="HTP11" s="147"/>
      <c r="HTQ11" s="147"/>
      <c r="HTR11" s="147"/>
      <c r="HTS11" s="147"/>
      <c r="HTT11" s="147"/>
      <c r="HTU11" s="147"/>
      <c r="HTV11" s="147"/>
      <c r="HTW11" s="147"/>
      <c r="HTX11" s="147"/>
      <c r="HTY11" s="147"/>
      <c r="HTZ11" s="147"/>
      <c r="HUA11" s="147"/>
      <c r="HUB11" s="147"/>
      <c r="HUC11" s="147"/>
      <c r="HUD11" s="147"/>
      <c r="HUE11" s="147"/>
      <c r="HUF11" s="147"/>
      <c r="HUG11" s="147"/>
      <c r="HUH11" s="147"/>
      <c r="HUI11" s="147"/>
      <c r="HUJ11" s="147"/>
      <c r="HUK11" s="147"/>
      <c r="HUL11" s="147"/>
      <c r="HUM11" s="147"/>
      <c r="HUN11" s="147"/>
      <c r="HUO11" s="147"/>
      <c r="HUP11" s="147"/>
      <c r="HUQ11" s="147"/>
      <c r="HUR11" s="147"/>
      <c r="HUS11" s="147"/>
      <c r="HUT11" s="147"/>
      <c r="HUU11" s="147"/>
      <c r="HUV11" s="147"/>
      <c r="HUW11" s="147"/>
      <c r="HUX11" s="147"/>
      <c r="HUY11" s="147"/>
      <c r="HUZ11" s="147"/>
      <c r="HVA11" s="147"/>
      <c r="HVB11" s="147"/>
      <c r="HVC11" s="147"/>
      <c r="HVD11" s="147"/>
      <c r="HVE11" s="147"/>
      <c r="HVF11" s="147"/>
      <c r="HVG11" s="147"/>
      <c r="HVH11" s="147"/>
      <c r="HVI11" s="147"/>
      <c r="HVJ11" s="147"/>
      <c r="HVK11" s="147"/>
      <c r="HVL11" s="147"/>
      <c r="HVM11" s="147"/>
      <c r="HVN11" s="147"/>
      <c r="HVO11" s="147"/>
      <c r="HVP11" s="147"/>
      <c r="HVQ11" s="147"/>
      <c r="HVR11" s="147"/>
      <c r="HVS11" s="147"/>
      <c r="HVT11" s="147"/>
      <c r="HVU11" s="147"/>
      <c r="HVV11" s="147"/>
      <c r="HVW11" s="147"/>
      <c r="HVX11" s="147"/>
      <c r="HVY11" s="147"/>
      <c r="HVZ11" s="147"/>
      <c r="HWA11" s="147"/>
      <c r="HWB11" s="147"/>
      <c r="HWC11" s="147"/>
      <c r="HWD11" s="147"/>
      <c r="HWE11" s="147"/>
      <c r="HWF11" s="147"/>
      <c r="HWG11" s="147"/>
      <c r="HWH11" s="147"/>
      <c r="HWI11" s="147"/>
      <c r="HWJ11" s="147"/>
      <c r="HWK11" s="147"/>
      <c r="HWL11" s="147"/>
      <c r="HWM11" s="147"/>
      <c r="HWN11" s="147"/>
      <c r="HWO11" s="147"/>
      <c r="HWP11" s="147"/>
      <c r="HWQ11" s="147"/>
      <c r="HWR11" s="147"/>
      <c r="HWS11" s="147"/>
      <c r="HWT11" s="147"/>
      <c r="HWU11" s="147"/>
      <c r="HWV11" s="147"/>
      <c r="HWW11" s="147"/>
      <c r="HWX11" s="147"/>
      <c r="HWY11" s="147"/>
      <c r="HWZ11" s="147"/>
      <c r="HXA11" s="147"/>
      <c r="HXB11" s="147"/>
      <c r="HXC11" s="147"/>
      <c r="HXD11" s="147"/>
      <c r="HXE11" s="147"/>
      <c r="HXF11" s="147"/>
      <c r="HXG11" s="147"/>
      <c r="HXH11" s="147"/>
      <c r="HXI11" s="147"/>
      <c r="HXJ11" s="147"/>
      <c r="HXK11" s="147"/>
      <c r="HXL11" s="147"/>
      <c r="HXM11" s="147"/>
      <c r="HXN11" s="147"/>
      <c r="HXO11" s="147"/>
      <c r="HXP11" s="147"/>
      <c r="HXQ11" s="147"/>
      <c r="HXR11" s="147"/>
      <c r="HXS11" s="147"/>
      <c r="HXT11" s="147"/>
      <c r="HXU11" s="147"/>
      <c r="HXV11" s="147"/>
      <c r="HXW11" s="147"/>
      <c r="HXX11" s="147"/>
      <c r="HXY11" s="147"/>
      <c r="HXZ11" s="147"/>
      <c r="HYA11" s="147"/>
      <c r="HYB11" s="147"/>
      <c r="HYC11" s="147"/>
      <c r="HYD11" s="147"/>
      <c r="HYE11" s="147"/>
      <c r="HYF11" s="147"/>
      <c r="HYG11" s="147"/>
      <c r="HYH11" s="147"/>
      <c r="HYI11" s="147"/>
      <c r="HYJ11" s="147"/>
      <c r="HYK11" s="147"/>
      <c r="HYL11" s="147"/>
      <c r="HYM11" s="147"/>
      <c r="HYN11" s="147"/>
      <c r="HYO11" s="147"/>
      <c r="HYP11" s="147"/>
      <c r="HYQ11" s="147"/>
      <c r="HYR11" s="147"/>
      <c r="HYS11" s="147"/>
      <c r="HYT11" s="147"/>
      <c r="HYU11" s="147"/>
      <c r="HYV11" s="147"/>
      <c r="HYW11" s="147"/>
      <c r="HYX11" s="147"/>
      <c r="HYY11" s="147"/>
      <c r="HYZ11" s="147"/>
      <c r="HZA11" s="147"/>
      <c r="HZB11" s="147"/>
      <c r="HZC11" s="147"/>
      <c r="HZD11" s="147"/>
      <c r="HZE11" s="147"/>
      <c r="HZF11" s="147"/>
      <c r="HZG11" s="147"/>
      <c r="HZH11" s="147"/>
      <c r="HZI11" s="147"/>
      <c r="HZJ11" s="147"/>
      <c r="HZK11" s="147"/>
      <c r="HZL11" s="147"/>
      <c r="HZM11" s="147"/>
      <c r="HZN11" s="147"/>
      <c r="HZO11" s="147"/>
      <c r="HZP11" s="147"/>
      <c r="HZQ11" s="147"/>
      <c r="HZR11" s="147"/>
      <c r="HZS11" s="147"/>
      <c r="HZT11" s="147"/>
      <c r="HZU11" s="147"/>
      <c r="HZV11" s="147"/>
      <c r="HZW11" s="147"/>
      <c r="HZX11" s="147"/>
      <c r="HZY11" s="147"/>
      <c r="HZZ11" s="147"/>
      <c r="IAA11" s="147"/>
      <c r="IAB11" s="147"/>
      <c r="IAC11" s="147"/>
      <c r="IAD11" s="147"/>
      <c r="IAE11" s="147"/>
      <c r="IAF11" s="147"/>
      <c r="IAG11" s="147"/>
      <c r="IAH11" s="147"/>
      <c r="IAI11" s="147"/>
      <c r="IAJ11" s="147"/>
      <c r="IAK11" s="147"/>
      <c r="IAL11" s="147"/>
      <c r="IAM11" s="147"/>
      <c r="IAN11" s="147"/>
      <c r="IAO11" s="147"/>
      <c r="IAP11" s="147"/>
      <c r="IAQ11" s="147"/>
      <c r="IAR11" s="147"/>
      <c r="IAS11" s="147"/>
      <c r="IAT11" s="147"/>
      <c r="IAU11" s="147"/>
      <c r="IAV11" s="147"/>
      <c r="IAW11" s="147"/>
      <c r="IAX11" s="147"/>
      <c r="IAY11" s="147"/>
      <c r="IAZ11" s="147"/>
      <c r="IBA11" s="147"/>
      <c r="IBB11" s="147"/>
      <c r="IBC11" s="147"/>
      <c r="IBD11" s="147"/>
      <c r="IBE11" s="147"/>
      <c r="IBF11" s="147"/>
      <c r="IBG11" s="147"/>
      <c r="IBH11" s="147"/>
      <c r="IBI11" s="147"/>
      <c r="IBJ11" s="147"/>
      <c r="IBK11" s="147"/>
      <c r="IBL11" s="147"/>
      <c r="IBM11" s="147"/>
      <c r="IBN11" s="147"/>
      <c r="IBO11" s="147"/>
      <c r="IBP11" s="147"/>
      <c r="IBQ11" s="147"/>
      <c r="IBR11" s="147"/>
      <c r="IBS11" s="147"/>
      <c r="IBT11" s="147"/>
      <c r="IBU11" s="147"/>
      <c r="IBV11" s="147"/>
      <c r="IBW11" s="147"/>
      <c r="IBX11" s="147"/>
      <c r="IBY11" s="147"/>
      <c r="IBZ11" s="147"/>
      <c r="ICA11" s="147"/>
      <c r="ICB11" s="147"/>
      <c r="ICC11" s="147"/>
      <c r="ICD11" s="147"/>
      <c r="ICE11" s="147"/>
      <c r="ICF11" s="147"/>
      <c r="ICG11" s="147"/>
      <c r="ICH11" s="147"/>
      <c r="ICI11" s="147"/>
      <c r="ICJ11" s="147"/>
      <c r="ICK11" s="147"/>
      <c r="ICL11" s="147"/>
      <c r="ICM11" s="147"/>
      <c r="ICN11" s="147"/>
      <c r="ICO11" s="147"/>
      <c r="ICP11" s="147"/>
      <c r="ICQ11" s="147"/>
      <c r="ICR11" s="147"/>
      <c r="ICS11" s="147"/>
      <c r="ICT11" s="147"/>
      <c r="ICU11" s="147"/>
      <c r="ICV11" s="147"/>
      <c r="ICW11" s="147"/>
      <c r="ICX11" s="147"/>
      <c r="ICY11" s="147"/>
      <c r="ICZ11" s="147"/>
      <c r="IDA11" s="147"/>
      <c r="IDB11" s="147"/>
      <c r="IDC11" s="147"/>
      <c r="IDD11" s="147"/>
      <c r="IDE11" s="147"/>
      <c r="IDF11" s="147"/>
      <c r="IDG11" s="147"/>
      <c r="IDH11" s="147"/>
      <c r="IDI11" s="147"/>
      <c r="IDJ11" s="147"/>
      <c r="IDK11" s="147"/>
      <c r="IDL11" s="147"/>
      <c r="IDM11" s="147"/>
      <c r="IDN11" s="147"/>
      <c r="IDO11" s="147"/>
      <c r="IDP11" s="147"/>
      <c r="IDQ11" s="147"/>
      <c r="IDR11" s="147"/>
      <c r="IDS11" s="147"/>
      <c r="IDT11" s="147"/>
      <c r="IDU11" s="147"/>
      <c r="IDV11" s="147"/>
      <c r="IDW11" s="147"/>
      <c r="IDX11" s="147"/>
      <c r="IDY11" s="147"/>
      <c r="IDZ11" s="147"/>
      <c r="IEA11" s="147"/>
      <c r="IEB11" s="147"/>
      <c r="IEC11" s="147"/>
      <c r="IED11" s="147"/>
      <c r="IEE11" s="147"/>
      <c r="IEF11" s="147"/>
      <c r="IEG11" s="147"/>
      <c r="IEH11" s="147"/>
      <c r="IEI11" s="147"/>
      <c r="IEJ11" s="147"/>
      <c r="IEK11" s="147"/>
      <c r="IEL11" s="147"/>
      <c r="IEM11" s="147"/>
      <c r="IEN11" s="147"/>
      <c r="IEO11" s="147"/>
      <c r="IEP11" s="147"/>
      <c r="IEQ11" s="147"/>
      <c r="IER11" s="147"/>
      <c r="IES11" s="147"/>
      <c r="IET11" s="147"/>
      <c r="IEU11" s="147"/>
      <c r="IEV11" s="147"/>
      <c r="IEW11" s="147"/>
      <c r="IEX11" s="147"/>
      <c r="IEY11" s="147"/>
      <c r="IEZ11" s="147"/>
      <c r="IFA11" s="147"/>
      <c r="IFB11" s="147"/>
      <c r="IFC11" s="147"/>
      <c r="IFD11" s="147"/>
      <c r="IFE11" s="147"/>
      <c r="IFF11" s="147"/>
      <c r="IFG11" s="147"/>
      <c r="IFH11" s="147"/>
      <c r="IFI11" s="147"/>
      <c r="IFJ11" s="147"/>
      <c r="IFK11" s="147"/>
      <c r="IFL11" s="147"/>
      <c r="IFM11" s="147"/>
      <c r="IFN11" s="147"/>
      <c r="IFO11" s="147"/>
      <c r="IFP11" s="147"/>
      <c r="IFQ11" s="147"/>
      <c r="IFR11" s="147"/>
      <c r="IFS11" s="147"/>
      <c r="IFT11" s="147"/>
      <c r="IFU11" s="147"/>
      <c r="IFV11" s="147"/>
      <c r="IFW11" s="147"/>
      <c r="IFX11" s="147"/>
      <c r="IFY11" s="147"/>
      <c r="IFZ11" s="147"/>
      <c r="IGA11" s="147"/>
      <c r="IGB11" s="147"/>
      <c r="IGC11" s="147"/>
      <c r="IGD11" s="147"/>
      <c r="IGE11" s="147"/>
      <c r="IGF11" s="147"/>
      <c r="IGG11" s="147"/>
      <c r="IGH11" s="147"/>
      <c r="IGI11" s="147"/>
      <c r="IGJ11" s="147"/>
      <c r="IGK11" s="147"/>
      <c r="IGL11" s="147"/>
      <c r="IGM11" s="147"/>
      <c r="IGN11" s="147"/>
      <c r="IGO11" s="147"/>
      <c r="IGP11" s="147"/>
      <c r="IGQ11" s="147"/>
      <c r="IGR11" s="147"/>
      <c r="IGS11" s="147"/>
      <c r="IGT11" s="147"/>
      <c r="IGU11" s="147"/>
      <c r="IGV11" s="147"/>
      <c r="IGW11" s="147"/>
      <c r="IGX11" s="147"/>
      <c r="IGY11" s="147"/>
      <c r="IGZ11" s="147"/>
      <c r="IHA11" s="147"/>
      <c r="IHB11" s="147"/>
      <c r="IHC11" s="147"/>
      <c r="IHD11" s="147"/>
      <c r="IHE11" s="147"/>
      <c r="IHF11" s="147"/>
      <c r="IHG11" s="147"/>
      <c r="IHH11" s="147"/>
      <c r="IHI11" s="147"/>
      <c r="IHJ11" s="147"/>
      <c r="IHK11" s="147"/>
      <c r="IHL11" s="147"/>
      <c r="IHM11" s="147"/>
      <c r="IHN11" s="147"/>
      <c r="IHO11" s="147"/>
      <c r="IHP11" s="147"/>
      <c r="IHQ11" s="147"/>
      <c r="IHR11" s="147"/>
      <c r="IHS11" s="147"/>
      <c r="IHT11" s="147"/>
      <c r="IHU11" s="147"/>
      <c r="IHV11" s="147"/>
      <c r="IHW11" s="147"/>
      <c r="IHX11" s="147"/>
      <c r="IHY11" s="147"/>
      <c r="IHZ11" s="147"/>
      <c r="IIA11" s="147"/>
      <c r="IIB11" s="147"/>
      <c r="IIC11" s="147"/>
      <c r="IID11" s="147"/>
      <c r="IIE11" s="147"/>
      <c r="IIF11" s="147"/>
      <c r="IIG11" s="147"/>
      <c r="IIH11" s="147"/>
      <c r="III11" s="147"/>
      <c r="IIJ11" s="147"/>
      <c r="IIK11" s="147"/>
      <c r="IIL11" s="147"/>
      <c r="IIM11" s="147"/>
      <c r="IIN11" s="147"/>
      <c r="IIO11" s="147"/>
      <c r="IIP11" s="147"/>
      <c r="IIQ11" s="147"/>
      <c r="IIR11" s="147"/>
      <c r="IIS11" s="147"/>
      <c r="IIT11" s="147"/>
      <c r="IIU11" s="147"/>
      <c r="IIV11" s="147"/>
      <c r="IIW11" s="147"/>
      <c r="IIX11" s="147"/>
      <c r="IIY11" s="147"/>
      <c r="IIZ11" s="147"/>
      <c r="IJA11" s="147"/>
      <c r="IJB11" s="147"/>
      <c r="IJC11" s="147"/>
      <c r="IJD11" s="147"/>
      <c r="IJE11" s="147"/>
      <c r="IJF11" s="147"/>
      <c r="IJG11" s="147"/>
      <c r="IJH11" s="147"/>
      <c r="IJI11" s="147"/>
      <c r="IJJ11" s="147"/>
      <c r="IJK11" s="147"/>
      <c r="IJL11" s="147"/>
      <c r="IJM11" s="147"/>
      <c r="IJN11" s="147"/>
      <c r="IJO11" s="147"/>
      <c r="IJP11" s="147"/>
      <c r="IJQ11" s="147"/>
      <c r="IJR11" s="147"/>
      <c r="IJS11" s="147"/>
      <c r="IJT11" s="147"/>
      <c r="IJU11" s="147"/>
      <c r="IJV11" s="147"/>
      <c r="IJW11" s="147"/>
      <c r="IJX11" s="147"/>
      <c r="IJY11" s="147"/>
      <c r="IJZ11" s="147"/>
      <c r="IKA11" s="147"/>
      <c r="IKB11" s="147"/>
      <c r="IKC11" s="147"/>
      <c r="IKD11" s="147"/>
      <c r="IKE11" s="147"/>
      <c r="IKF11" s="147"/>
      <c r="IKG11" s="147"/>
      <c r="IKH11" s="147"/>
      <c r="IKI11" s="147"/>
      <c r="IKJ11" s="147"/>
      <c r="IKK11" s="147"/>
      <c r="IKL11" s="147"/>
      <c r="IKM11" s="147"/>
      <c r="IKN11" s="147"/>
      <c r="IKO11" s="147"/>
      <c r="IKP11" s="147"/>
      <c r="IKQ11" s="147"/>
      <c r="IKR11" s="147"/>
      <c r="IKS11" s="147"/>
      <c r="IKT11" s="147"/>
      <c r="IKU11" s="147"/>
      <c r="IKV11" s="147"/>
      <c r="IKW11" s="147"/>
      <c r="IKX11" s="147"/>
      <c r="IKY11" s="147"/>
      <c r="IKZ11" s="147"/>
      <c r="ILA11" s="147"/>
      <c r="ILB11" s="147"/>
      <c r="ILC11" s="147"/>
      <c r="ILD11" s="147"/>
      <c r="ILE11" s="147"/>
      <c r="ILF11" s="147"/>
      <c r="ILG11" s="147"/>
      <c r="ILH11" s="147"/>
      <c r="ILI11" s="147"/>
      <c r="ILJ11" s="147"/>
      <c r="ILK11" s="147"/>
      <c r="ILL11" s="147"/>
      <c r="ILM11" s="147"/>
      <c r="ILN11" s="147"/>
      <c r="ILO11" s="147"/>
      <c r="ILP11" s="147"/>
      <c r="ILQ11" s="147"/>
      <c r="ILR11" s="147"/>
      <c r="ILS11" s="147"/>
      <c r="ILT11" s="147"/>
      <c r="ILU11" s="147"/>
      <c r="ILV11" s="147"/>
      <c r="ILW11" s="147"/>
      <c r="ILX11" s="147"/>
      <c r="ILY11" s="147"/>
      <c r="ILZ11" s="147"/>
      <c r="IMA11" s="147"/>
      <c r="IMB11" s="147"/>
      <c r="IMC11" s="147"/>
      <c r="IMD11" s="147"/>
      <c r="IME11" s="147"/>
      <c r="IMF11" s="147"/>
      <c r="IMG11" s="147"/>
      <c r="IMH11" s="147"/>
      <c r="IMI11" s="147"/>
      <c r="IMJ11" s="147"/>
      <c r="IMK11" s="147"/>
      <c r="IML11" s="147"/>
      <c r="IMM11" s="147"/>
      <c r="IMN11" s="147"/>
      <c r="IMO11" s="147"/>
      <c r="IMP11" s="147"/>
      <c r="IMQ11" s="147"/>
      <c r="IMR11" s="147"/>
      <c r="IMS11" s="147"/>
      <c r="IMT11" s="147"/>
      <c r="IMU11" s="147"/>
      <c r="IMV11" s="147"/>
      <c r="IMW11" s="147"/>
      <c r="IMX11" s="147"/>
      <c r="IMY11" s="147"/>
      <c r="IMZ11" s="147"/>
      <c r="INA11" s="147"/>
      <c r="INB11" s="147"/>
      <c r="INC11" s="147"/>
      <c r="IND11" s="147"/>
      <c r="INE11" s="147"/>
      <c r="INF11" s="147"/>
      <c r="ING11" s="147"/>
      <c r="INH11" s="147"/>
      <c r="INI11" s="147"/>
      <c r="INJ11" s="147"/>
      <c r="INK11" s="147"/>
      <c r="INL11" s="147"/>
      <c r="INM11" s="147"/>
      <c r="INN11" s="147"/>
      <c r="INO11" s="147"/>
      <c r="INP11" s="147"/>
      <c r="INQ11" s="147"/>
      <c r="INR11" s="147"/>
      <c r="INS11" s="147"/>
      <c r="INT11" s="147"/>
      <c r="INU11" s="147"/>
      <c r="INV11" s="147"/>
      <c r="INW11" s="147"/>
      <c r="INX11" s="147"/>
      <c r="INY11" s="147"/>
      <c r="INZ11" s="147"/>
      <c r="IOA11" s="147"/>
      <c r="IOB11" s="147"/>
      <c r="IOC11" s="147"/>
      <c r="IOD11" s="147"/>
      <c r="IOE11" s="147"/>
      <c r="IOF11" s="147"/>
      <c r="IOG11" s="147"/>
      <c r="IOH11" s="147"/>
      <c r="IOI11" s="147"/>
      <c r="IOJ11" s="147"/>
      <c r="IOK11" s="147"/>
      <c r="IOL11" s="147"/>
      <c r="IOM11" s="147"/>
      <c r="ION11" s="147"/>
      <c r="IOO11" s="147"/>
      <c r="IOP11" s="147"/>
      <c r="IOQ11" s="147"/>
      <c r="IOR11" s="147"/>
      <c r="IOS11" s="147"/>
      <c r="IOT11" s="147"/>
      <c r="IOU11" s="147"/>
      <c r="IOV11" s="147"/>
      <c r="IOW11" s="147"/>
      <c r="IOX11" s="147"/>
      <c r="IOY11" s="147"/>
      <c r="IOZ11" s="147"/>
      <c r="IPA11" s="147"/>
      <c r="IPB11" s="147"/>
      <c r="IPC11" s="147"/>
      <c r="IPD11" s="147"/>
      <c r="IPE11" s="147"/>
      <c r="IPF11" s="147"/>
      <c r="IPG11" s="147"/>
      <c r="IPH11" s="147"/>
      <c r="IPI11" s="147"/>
      <c r="IPJ11" s="147"/>
      <c r="IPK11" s="147"/>
      <c r="IPL11" s="147"/>
      <c r="IPM11" s="147"/>
      <c r="IPN11" s="147"/>
      <c r="IPO11" s="147"/>
      <c r="IPP11" s="147"/>
      <c r="IPQ11" s="147"/>
      <c r="IPR11" s="147"/>
      <c r="IPS11" s="147"/>
      <c r="IPT11" s="147"/>
      <c r="IPU11" s="147"/>
      <c r="IPV11" s="147"/>
      <c r="IPW11" s="147"/>
      <c r="IPX11" s="147"/>
      <c r="IPY11" s="147"/>
      <c r="IPZ11" s="147"/>
      <c r="IQA11" s="147"/>
      <c r="IQB11" s="147"/>
      <c r="IQC11" s="147"/>
      <c r="IQD11" s="147"/>
      <c r="IQE11" s="147"/>
      <c r="IQF11" s="147"/>
      <c r="IQG11" s="147"/>
      <c r="IQH11" s="147"/>
      <c r="IQI11" s="147"/>
      <c r="IQJ11" s="147"/>
      <c r="IQK11" s="147"/>
      <c r="IQL11" s="147"/>
      <c r="IQM11" s="147"/>
      <c r="IQN11" s="147"/>
      <c r="IQO11" s="147"/>
      <c r="IQP11" s="147"/>
      <c r="IQQ11" s="147"/>
      <c r="IQR11" s="147"/>
      <c r="IQS11" s="147"/>
      <c r="IQT11" s="147"/>
      <c r="IQU11" s="147"/>
      <c r="IQV11" s="147"/>
      <c r="IQW11" s="147"/>
      <c r="IQX11" s="147"/>
      <c r="IQY11" s="147"/>
      <c r="IQZ11" s="147"/>
      <c r="IRA11" s="147"/>
      <c r="IRB11" s="147"/>
      <c r="IRC11" s="147"/>
      <c r="IRD11" s="147"/>
      <c r="IRE11" s="147"/>
      <c r="IRF11" s="147"/>
      <c r="IRG11" s="147"/>
      <c r="IRH11" s="147"/>
      <c r="IRI11" s="147"/>
      <c r="IRJ11" s="147"/>
      <c r="IRK11" s="147"/>
      <c r="IRL11" s="147"/>
      <c r="IRM11" s="147"/>
      <c r="IRN11" s="147"/>
      <c r="IRO11" s="147"/>
      <c r="IRP11" s="147"/>
      <c r="IRQ11" s="147"/>
      <c r="IRR11" s="147"/>
      <c r="IRS11" s="147"/>
      <c r="IRT11" s="147"/>
      <c r="IRU11" s="147"/>
      <c r="IRV11" s="147"/>
      <c r="IRW11" s="147"/>
      <c r="IRX11" s="147"/>
      <c r="IRY11" s="147"/>
      <c r="IRZ11" s="147"/>
      <c r="ISA11" s="147"/>
      <c r="ISB11" s="147"/>
      <c r="ISC11" s="147"/>
      <c r="ISD11" s="147"/>
      <c r="ISE11" s="147"/>
      <c r="ISF11" s="147"/>
      <c r="ISG11" s="147"/>
      <c r="ISH11" s="147"/>
      <c r="ISI11" s="147"/>
      <c r="ISJ11" s="147"/>
      <c r="ISK11" s="147"/>
      <c r="ISL11" s="147"/>
      <c r="ISM11" s="147"/>
      <c r="ISN11" s="147"/>
      <c r="ISO11" s="147"/>
      <c r="ISP11" s="147"/>
      <c r="ISQ11" s="147"/>
      <c r="ISR11" s="147"/>
      <c r="ISS11" s="147"/>
      <c r="IST11" s="147"/>
      <c r="ISU11" s="147"/>
      <c r="ISV11" s="147"/>
      <c r="ISW11" s="147"/>
      <c r="ISX11" s="147"/>
      <c r="ISY11" s="147"/>
      <c r="ISZ11" s="147"/>
      <c r="ITA11" s="147"/>
      <c r="ITB11" s="147"/>
      <c r="ITC11" s="147"/>
      <c r="ITD11" s="147"/>
      <c r="ITE11" s="147"/>
      <c r="ITF11" s="147"/>
      <c r="ITG11" s="147"/>
      <c r="ITH11" s="147"/>
      <c r="ITI11" s="147"/>
      <c r="ITJ11" s="147"/>
      <c r="ITK11" s="147"/>
      <c r="ITL11" s="147"/>
      <c r="ITM11" s="147"/>
      <c r="ITN11" s="147"/>
      <c r="ITO11" s="147"/>
      <c r="ITP11" s="147"/>
      <c r="ITQ11" s="147"/>
      <c r="ITR11" s="147"/>
      <c r="ITS11" s="147"/>
      <c r="ITT11" s="147"/>
      <c r="ITU11" s="147"/>
      <c r="ITV11" s="147"/>
      <c r="ITW11" s="147"/>
      <c r="ITX11" s="147"/>
      <c r="ITY11" s="147"/>
      <c r="ITZ11" s="147"/>
      <c r="IUA11" s="147"/>
      <c r="IUB11" s="147"/>
      <c r="IUC11" s="147"/>
      <c r="IUD11" s="147"/>
      <c r="IUE11" s="147"/>
      <c r="IUF11" s="147"/>
      <c r="IUG11" s="147"/>
      <c r="IUH11" s="147"/>
      <c r="IUI11" s="147"/>
      <c r="IUJ11" s="147"/>
      <c r="IUK11" s="147"/>
      <c r="IUL11" s="147"/>
      <c r="IUM11" s="147"/>
      <c r="IUN11" s="147"/>
      <c r="IUO11" s="147"/>
      <c r="IUP11" s="147"/>
      <c r="IUQ11" s="147"/>
      <c r="IUR11" s="147"/>
      <c r="IUS11" s="147"/>
      <c r="IUT11" s="147"/>
      <c r="IUU11" s="147"/>
      <c r="IUV11" s="147"/>
      <c r="IUW11" s="147"/>
      <c r="IUX11" s="147"/>
      <c r="IUY11" s="147"/>
      <c r="IUZ11" s="147"/>
      <c r="IVA11" s="147"/>
      <c r="IVB11" s="147"/>
      <c r="IVC11" s="147"/>
      <c r="IVD11" s="147"/>
      <c r="IVE11" s="147"/>
      <c r="IVF11" s="147"/>
      <c r="IVG11" s="147"/>
      <c r="IVH11" s="147"/>
      <c r="IVI11" s="147"/>
      <c r="IVJ11" s="147"/>
      <c r="IVK11" s="147"/>
      <c r="IVL11" s="147"/>
      <c r="IVM11" s="147"/>
      <c r="IVN11" s="147"/>
      <c r="IVO11" s="147"/>
      <c r="IVP11" s="147"/>
      <c r="IVQ11" s="147"/>
      <c r="IVR11" s="147"/>
      <c r="IVS11" s="147"/>
      <c r="IVT11" s="147"/>
      <c r="IVU11" s="147"/>
      <c r="IVV11" s="147"/>
      <c r="IVW11" s="147"/>
      <c r="IVX11" s="147"/>
      <c r="IVY11" s="147"/>
      <c r="IVZ11" s="147"/>
      <c r="IWA11" s="147"/>
      <c r="IWB11" s="147"/>
      <c r="IWC11" s="147"/>
      <c r="IWD11" s="147"/>
      <c r="IWE11" s="147"/>
      <c r="IWF11" s="147"/>
      <c r="IWG11" s="147"/>
      <c r="IWH11" s="147"/>
      <c r="IWI11" s="147"/>
      <c r="IWJ11" s="147"/>
      <c r="IWK11" s="147"/>
      <c r="IWL11" s="147"/>
      <c r="IWM11" s="147"/>
      <c r="IWN11" s="147"/>
      <c r="IWO11" s="147"/>
      <c r="IWP11" s="147"/>
      <c r="IWQ11" s="147"/>
      <c r="IWR11" s="147"/>
      <c r="IWS11" s="147"/>
      <c r="IWT11" s="147"/>
      <c r="IWU11" s="147"/>
      <c r="IWV11" s="147"/>
      <c r="IWW11" s="147"/>
      <c r="IWX11" s="147"/>
      <c r="IWY11" s="147"/>
      <c r="IWZ11" s="147"/>
      <c r="IXA11" s="147"/>
      <c r="IXB11" s="147"/>
      <c r="IXC11" s="147"/>
      <c r="IXD11" s="147"/>
      <c r="IXE11" s="147"/>
      <c r="IXF11" s="147"/>
      <c r="IXG11" s="147"/>
      <c r="IXH11" s="147"/>
      <c r="IXI11" s="147"/>
      <c r="IXJ11" s="147"/>
      <c r="IXK11" s="147"/>
      <c r="IXL11" s="147"/>
      <c r="IXM11" s="147"/>
      <c r="IXN11" s="147"/>
      <c r="IXO11" s="147"/>
      <c r="IXP11" s="147"/>
      <c r="IXQ11" s="147"/>
      <c r="IXR11" s="147"/>
      <c r="IXS11" s="147"/>
      <c r="IXT11" s="147"/>
      <c r="IXU11" s="147"/>
      <c r="IXV11" s="147"/>
      <c r="IXW11" s="147"/>
      <c r="IXX11" s="147"/>
      <c r="IXY11" s="147"/>
      <c r="IXZ11" s="147"/>
      <c r="IYA11" s="147"/>
      <c r="IYB11" s="147"/>
      <c r="IYC11" s="147"/>
      <c r="IYD11" s="147"/>
      <c r="IYE11" s="147"/>
      <c r="IYF11" s="147"/>
      <c r="IYG11" s="147"/>
      <c r="IYH11" s="147"/>
      <c r="IYI11" s="147"/>
      <c r="IYJ11" s="147"/>
      <c r="IYK11" s="147"/>
      <c r="IYL11" s="147"/>
      <c r="IYM11" s="147"/>
      <c r="IYN11" s="147"/>
      <c r="IYO11" s="147"/>
      <c r="IYP11" s="147"/>
      <c r="IYQ11" s="147"/>
      <c r="IYR11" s="147"/>
      <c r="IYS11" s="147"/>
      <c r="IYT11" s="147"/>
      <c r="IYU11" s="147"/>
      <c r="IYV11" s="147"/>
      <c r="IYW11" s="147"/>
      <c r="IYX11" s="147"/>
      <c r="IYY11" s="147"/>
      <c r="IYZ11" s="147"/>
      <c r="IZA11" s="147"/>
      <c r="IZB11" s="147"/>
      <c r="IZC11" s="147"/>
      <c r="IZD11" s="147"/>
      <c r="IZE11" s="147"/>
      <c r="IZF11" s="147"/>
      <c r="IZG11" s="147"/>
      <c r="IZH11" s="147"/>
      <c r="IZI11" s="147"/>
      <c r="IZJ11" s="147"/>
      <c r="IZK11" s="147"/>
      <c r="IZL11" s="147"/>
      <c r="IZM11" s="147"/>
      <c r="IZN11" s="147"/>
      <c r="IZO11" s="147"/>
      <c r="IZP11" s="147"/>
      <c r="IZQ11" s="147"/>
      <c r="IZR11" s="147"/>
      <c r="IZS11" s="147"/>
      <c r="IZT11" s="147"/>
      <c r="IZU11" s="147"/>
      <c r="IZV11" s="147"/>
      <c r="IZW11" s="147"/>
      <c r="IZX11" s="147"/>
      <c r="IZY11" s="147"/>
      <c r="IZZ11" s="147"/>
      <c r="JAA11" s="147"/>
      <c r="JAB11" s="147"/>
      <c r="JAC11" s="147"/>
      <c r="JAD11" s="147"/>
      <c r="JAE11" s="147"/>
      <c r="JAF11" s="147"/>
      <c r="JAG11" s="147"/>
      <c r="JAH11" s="147"/>
      <c r="JAI11" s="147"/>
      <c r="JAJ11" s="147"/>
      <c r="JAK11" s="147"/>
      <c r="JAL11" s="147"/>
      <c r="JAM11" s="147"/>
      <c r="JAN11" s="147"/>
      <c r="JAO11" s="147"/>
      <c r="JAP11" s="147"/>
      <c r="JAQ11" s="147"/>
      <c r="JAR11" s="147"/>
      <c r="JAS11" s="147"/>
      <c r="JAT11" s="147"/>
      <c r="JAU11" s="147"/>
      <c r="JAV11" s="147"/>
      <c r="JAW11" s="147"/>
      <c r="JAX11" s="147"/>
      <c r="JAY11" s="147"/>
      <c r="JAZ11" s="147"/>
      <c r="JBA11" s="147"/>
      <c r="JBB11" s="147"/>
      <c r="JBC11" s="147"/>
      <c r="JBD11" s="147"/>
      <c r="JBE11" s="147"/>
      <c r="JBF11" s="147"/>
      <c r="JBG11" s="147"/>
      <c r="JBH11" s="147"/>
      <c r="JBI11" s="147"/>
      <c r="JBJ11" s="147"/>
      <c r="JBK11" s="147"/>
      <c r="JBL11" s="147"/>
      <c r="JBM11" s="147"/>
      <c r="JBN11" s="147"/>
      <c r="JBO11" s="147"/>
      <c r="JBP11" s="147"/>
      <c r="JBQ11" s="147"/>
      <c r="JBR11" s="147"/>
      <c r="JBS11" s="147"/>
      <c r="JBT11" s="147"/>
      <c r="JBU11" s="147"/>
      <c r="JBV11" s="147"/>
      <c r="JBW11" s="147"/>
      <c r="JBX11" s="147"/>
      <c r="JBY11" s="147"/>
      <c r="JBZ11" s="147"/>
      <c r="JCA11" s="147"/>
      <c r="JCB11" s="147"/>
      <c r="JCC11" s="147"/>
      <c r="JCD11" s="147"/>
      <c r="JCE11" s="147"/>
      <c r="JCF11" s="147"/>
      <c r="JCG11" s="147"/>
      <c r="JCH11" s="147"/>
      <c r="JCI11" s="147"/>
      <c r="JCJ11" s="147"/>
      <c r="JCK11" s="147"/>
      <c r="JCL11" s="147"/>
      <c r="JCM11" s="147"/>
      <c r="JCN11" s="147"/>
      <c r="JCO11" s="147"/>
      <c r="JCP11" s="147"/>
      <c r="JCQ11" s="147"/>
      <c r="JCR11" s="147"/>
      <c r="JCS11" s="147"/>
      <c r="JCT11" s="147"/>
      <c r="JCU11" s="147"/>
      <c r="JCV11" s="147"/>
      <c r="JCW11" s="147"/>
      <c r="JCX11" s="147"/>
      <c r="JCY11" s="147"/>
      <c r="JCZ11" s="147"/>
      <c r="JDA11" s="147"/>
      <c r="JDB11" s="147"/>
      <c r="JDC11" s="147"/>
      <c r="JDD11" s="147"/>
      <c r="JDE11" s="147"/>
      <c r="JDF11" s="147"/>
      <c r="JDG11" s="147"/>
      <c r="JDH11" s="147"/>
      <c r="JDI11" s="147"/>
      <c r="JDJ11" s="147"/>
      <c r="JDK11" s="147"/>
      <c r="JDL11" s="147"/>
      <c r="JDM11" s="147"/>
      <c r="JDN11" s="147"/>
      <c r="JDO11" s="147"/>
      <c r="JDP11" s="147"/>
      <c r="JDQ11" s="147"/>
      <c r="JDR11" s="147"/>
      <c r="JDS11" s="147"/>
      <c r="JDT11" s="147"/>
      <c r="JDU11" s="147"/>
      <c r="JDV11" s="147"/>
      <c r="JDW11" s="147"/>
      <c r="JDX11" s="147"/>
      <c r="JDY11" s="147"/>
      <c r="JDZ11" s="147"/>
      <c r="JEA11" s="147"/>
      <c r="JEB11" s="147"/>
      <c r="JEC11" s="147"/>
      <c r="JED11" s="147"/>
      <c r="JEE11" s="147"/>
      <c r="JEF11" s="147"/>
      <c r="JEG11" s="147"/>
      <c r="JEH11" s="147"/>
      <c r="JEI11" s="147"/>
      <c r="JEJ11" s="147"/>
      <c r="JEK11" s="147"/>
      <c r="JEL11" s="147"/>
      <c r="JEM11" s="147"/>
      <c r="JEN11" s="147"/>
      <c r="JEO11" s="147"/>
      <c r="JEP11" s="147"/>
      <c r="JEQ11" s="147"/>
      <c r="JER11" s="147"/>
      <c r="JES11" s="147"/>
      <c r="JET11" s="147"/>
      <c r="JEU11" s="147"/>
      <c r="JEV11" s="147"/>
      <c r="JEW11" s="147"/>
      <c r="JEX11" s="147"/>
      <c r="JEY11" s="147"/>
      <c r="JEZ11" s="147"/>
      <c r="JFA11" s="147"/>
      <c r="JFB11" s="147"/>
      <c r="JFC11" s="147"/>
      <c r="JFD11" s="147"/>
      <c r="JFE11" s="147"/>
      <c r="JFF11" s="147"/>
      <c r="JFG11" s="147"/>
      <c r="JFH11" s="147"/>
      <c r="JFI11" s="147"/>
      <c r="JFJ11" s="147"/>
      <c r="JFK11" s="147"/>
      <c r="JFL11" s="147"/>
      <c r="JFM11" s="147"/>
      <c r="JFN11" s="147"/>
      <c r="JFO11" s="147"/>
      <c r="JFP11" s="147"/>
      <c r="JFQ11" s="147"/>
      <c r="JFR11" s="147"/>
      <c r="JFS11" s="147"/>
      <c r="JFT11" s="147"/>
      <c r="JFU11" s="147"/>
      <c r="JFV11" s="147"/>
      <c r="JFW11" s="147"/>
      <c r="JFX11" s="147"/>
      <c r="JFY11" s="147"/>
      <c r="JFZ11" s="147"/>
      <c r="JGA11" s="147"/>
      <c r="JGB11" s="147"/>
      <c r="JGC11" s="147"/>
      <c r="JGD11" s="147"/>
      <c r="JGE11" s="147"/>
      <c r="JGF11" s="147"/>
      <c r="JGG11" s="147"/>
      <c r="JGH11" s="147"/>
      <c r="JGI11" s="147"/>
      <c r="JGJ11" s="147"/>
      <c r="JGK11" s="147"/>
      <c r="JGL11" s="147"/>
      <c r="JGM11" s="147"/>
      <c r="JGN11" s="147"/>
      <c r="JGO11" s="147"/>
      <c r="JGP11" s="147"/>
      <c r="JGQ11" s="147"/>
      <c r="JGR11" s="147"/>
      <c r="JGS11" s="147"/>
      <c r="JGT11" s="147"/>
      <c r="JGU11" s="147"/>
      <c r="JGV11" s="147"/>
      <c r="JGW11" s="147"/>
      <c r="JGX11" s="147"/>
      <c r="JGY11" s="147"/>
      <c r="JGZ11" s="147"/>
      <c r="JHA11" s="147"/>
      <c r="JHB11" s="147"/>
      <c r="JHC11" s="147"/>
      <c r="JHD11" s="147"/>
      <c r="JHE11" s="147"/>
      <c r="JHF11" s="147"/>
      <c r="JHG11" s="147"/>
      <c r="JHH11" s="147"/>
      <c r="JHI11" s="147"/>
      <c r="JHJ11" s="147"/>
      <c r="JHK11" s="147"/>
      <c r="JHL11" s="147"/>
      <c r="JHM11" s="147"/>
      <c r="JHN11" s="147"/>
      <c r="JHO11" s="147"/>
      <c r="JHP11" s="147"/>
      <c r="JHQ11" s="147"/>
      <c r="JHR11" s="147"/>
      <c r="JHS11" s="147"/>
      <c r="JHT11" s="147"/>
      <c r="JHU11" s="147"/>
      <c r="JHV11" s="147"/>
      <c r="JHW11" s="147"/>
      <c r="JHX11" s="147"/>
      <c r="JHY11" s="147"/>
      <c r="JHZ11" s="147"/>
      <c r="JIA11" s="147"/>
      <c r="JIB11" s="147"/>
      <c r="JIC11" s="147"/>
      <c r="JID11" s="147"/>
      <c r="JIE11" s="147"/>
      <c r="JIF11" s="147"/>
      <c r="JIG11" s="147"/>
      <c r="JIH11" s="147"/>
      <c r="JII11" s="147"/>
      <c r="JIJ11" s="147"/>
      <c r="JIK11" s="147"/>
      <c r="JIL11" s="147"/>
      <c r="JIM11" s="147"/>
      <c r="JIN11" s="147"/>
      <c r="JIO11" s="147"/>
      <c r="JIP11" s="147"/>
      <c r="JIQ11" s="147"/>
      <c r="JIR11" s="147"/>
      <c r="JIS11" s="147"/>
      <c r="JIT11" s="147"/>
      <c r="JIU11" s="147"/>
      <c r="JIV11" s="147"/>
      <c r="JIW11" s="147"/>
      <c r="JIX11" s="147"/>
      <c r="JIY11" s="147"/>
      <c r="JIZ11" s="147"/>
      <c r="JJA11" s="147"/>
      <c r="JJB11" s="147"/>
      <c r="JJC11" s="147"/>
      <c r="JJD11" s="147"/>
      <c r="JJE11" s="147"/>
      <c r="JJF11" s="147"/>
      <c r="JJG11" s="147"/>
      <c r="JJH11" s="147"/>
      <c r="JJI11" s="147"/>
      <c r="JJJ11" s="147"/>
      <c r="JJK11" s="147"/>
      <c r="JJL11" s="147"/>
      <c r="JJM11" s="147"/>
      <c r="JJN11" s="147"/>
      <c r="JJO11" s="147"/>
      <c r="JJP11" s="147"/>
      <c r="JJQ11" s="147"/>
      <c r="JJR11" s="147"/>
      <c r="JJS11" s="147"/>
      <c r="JJT11" s="147"/>
      <c r="JJU11" s="147"/>
      <c r="JJV11" s="147"/>
      <c r="JJW11" s="147"/>
      <c r="JJX11" s="147"/>
      <c r="JJY11" s="147"/>
      <c r="JJZ11" s="147"/>
      <c r="JKA11" s="147"/>
      <c r="JKB11" s="147"/>
      <c r="JKC11" s="147"/>
      <c r="JKD11" s="147"/>
      <c r="JKE11" s="147"/>
      <c r="JKF11" s="147"/>
      <c r="JKG11" s="147"/>
      <c r="JKH11" s="147"/>
      <c r="JKI11" s="147"/>
      <c r="JKJ11" s="147"/>
      <c r="JKK11" s="147"/>
      <c r="JKL11" s="147"/>
      <c r="JKM11" s="147"/>
      <c r="JKN11" s="147"/>
      <c r="JKO11" s="147"/>
      <c r="JKP11" s="147"/>
      <c r="JKQ11" s="147"/>
      <c r="JKR11" s="147"/>
      <c r="JKS11" s="147"/>
      <c r="JKT11" s="147"/>
      <c r="JKU11" s="147"/>
      <c r="JKV11" s="147"/>
      <c r="JKW11" s="147"/>
      <c r="JKX11" s="147"/>
      <c r="JKY11" s="147"/>
      <c r="JKZ11" s="147"/>
      <c r="JLA11" s="147"/>
      <c r="JLB11" s="147"/>
      <c r="JLC11" s="147"/>
      <c r="JLD11" s="147"/>
      <c r="JLE11" s="147"/>
      <c r="JLF11" s="147"/>
      <c r="JLG11" s="147"/>
      <c r="JLH11" s="147"/>
      <c r="JLI11" s="147"/>
      <c r="JLJ11" s="147"/>
      <c r="JLK11" s="147"/>
      <c r="JLL11" s="147"/>
      <c r="JLM11" s="147"/>
      <c r="JLN11" s="147"/>
      <c r="JLO11" s="147"/>
      <c r="JLP11" s="147"/>
      <c r="JLQ11" s="147"/>
      <c r="JLR11" s="147"/>
      <c r="JLS11" s="147"/>
      <c r="JLT11" s="147"/>
      <c r="JLU11" s="147"/>
      <c r="JLV11" s="147"/>
      <c r="JLW11" s="147"/>
      <c r="JLX11" s="147"/>
      <c r="JLY11" s="147"/>
      <c r="JLZ11" s="147"/>
      <c r="JMA11" s="147"/>
      <c r="JMB11" s="147"/>
      <c r="JMC11" s="147"/>
      <c r="JMD11" s="147"/>
      <c r="JME11" s="147"/>
      <c r="JMF11" s="147"/>
      <c r="JMG11" s="147"/>
      <c r="JMH11" s="147"/>
      <c r="JMI11" s="147"/>
      <c r="JMJ11" s="147"/>
      <c r="JMK11" s="147"/>
      <c r="JML11" s="147"/>
      <c r="JMM11" s="147"/>
      <c r="JMN11" s="147"/>
      <c r="JMO11" s="147"/>
      <c r="JMP11" s="147"/>
      <c r="JMQ11" s="147"/>
      <c r="JMR11" s="147"/>
      <c r="JMS11" s="147"/>
      <c r="JMT11" s="147"/>
      <c r="JMU11" s="147"/>
      <c r="JMV11" s="147"/>
      <c r="JMW11" s="147"/>
      <c r="JMX11" s="147"/>
      <c r="JMY11" s="147"/>
      <c r="JMZ11" s="147"/>
      <c r="JNA11" s="147"/>
      <c r="JNB11" s="147"/>
      <c r="JNC11" s="147"/>
      <c r="JND11" s="147"/>
      <c r="JNE11" s="147"/>
      <c r="JNF11" s="147"/>
      <c r="JNG11" s="147"/>
      <c r="JNH11" s="147"/>
      <c r="JNI11" s="147"/>
      <c r="JNJ11" s="147"/>
      <c r="JNK11" s="147"/>
      <c r="JNL11" s="147"/>
      <c r="JNM11" s="147"/>
      <c r="JNN11" s="147"/>
      <c r="JNO11" s="147"/>
      <c r="JNP11" s="147"/>
      <c r="JNQ11" s="147"/>
      <c r="JNR11" s="147"/>
      <c r="JNS11" s="147"/>
      <c r="JNT11" s="147"/>
      <c r="JNU11" s="147"/>
      <c r="JNV11" s="147"/>
      <c r="JNW11" s="147"/>
      <c r="JNX11" s="147"/>
      <c r="JNY11" s="147"/>
      <c r="JNZ11" s="147"/>
      <c r="JOA11" s="147"/>
      <c r="JOB11" s="147"/>
      <c r="JOC11" s="147"/>
      <c r="JOD11" s="147"/>
      <c r="JOE11" s="147"/>
      <c r="JOF11" s="147"/>
      <c r="JOG11" s="147"/>
      <c r="JOH11" s="147"/>
      <c r="JOI11" s="147"/>
      <c r="JOJ11" s="147"/>
      <c r="JOK11" s="147"/>
      <c r="JOL11" s="147"/>
      <c r="JOM11" s="147"/>
      <c r="JON11" s="147"/>
      <c r="JOO11" s="147"/>
      <c r="JOP11" s="147"/>
      <c r="JOQ11" s="147"/>
      <c r="JOR11" s="147"/>
      <c r="JOS11" s="147"/>
      <c r="JOT11" s="147"/>
      <c r="JOU11" s="147"/>
      <c r="JOV11" s="147"/>
      <c r="JOW11" s="147"/>
      <c r="JOX11" s="147"/>
      <c r="JOY11" s="147"/>
      <c r="JOZ11" s="147"/>
      <c r="JPA11" s="147"/>
      <c r="JPB11" s="147"/>
      <c r="JPC11" s="147"/>
      <c r="JPD11" s="147"/>
      <c r="JPE11" s="147"/>
      <c r="JPF11" s="147"/>
      <c r="JPG11" s="147"/>
      <c r="JPH11" s="147"/>
      <c r="JPI11" s="147"/>
      <c r="JPJ11" s="147"/>
      <c r="JPK11" s="147"/>
      <c r="JPL11" s="147"/>
      <c r="JPM11" s="147"/>
      <c r="JPN11" s="147"/>
      <c r="JPO11" s="147"/>
      <c r="JPP11" s="147"/>
      <c r="JPQ11" s="147"/>
      <c r="JPR11" s="147"/>
      <c r="JPS11" s="147"/>
      <c r="JPT11" s="147"/>
      <c r="JPU11" s="147"/>
      <c r="JPV11" s="147"/>
      <c r="JPW11" s="147"/>
      <c r="JPX11" s="147"/>
      <c r="JPY11" s="147"/>
      <c r="JPZ11" s="147"/>
      <c r="JQA11" s="147"/>
      <c r="JQB11" s="147"/>
      <c r="JQC11" s="147"/>
      <c r="JQD11" s="147"/>
      <c r="JQE11" s="147"/>
      <c r="JQF11" s="147"/>
      <c r="JQG11" s="147"/>
      <c r="JQH11" s="147"/>
      <c r="JQI11" s="147"/>
      <c r="JQJ11" s="147"/>
      <c r="JQK11" s="147"/>
      <c r="JQL11" s="147"/>
      <c r="JQM11" s="147"/>
      <c r="JQN11" s="147"/>
      <c r="JQO11" s="147"/>
      <c r="JQP11" s="147"/>
      <c r="JQQ11" s="147"/>
      <c r="JQR11" s="147"/>
      <c r="JQS11" s="147"/>
      <c r="JQT11" s="147"/>
      <c r="JQU11" s="147"/>
      <c r="JQV11" s="147"/>
      <c r="JQW11" s="147"/>
      <c r="JQX11" s="147"/>
      <c r="JQY11" s="147"/>
      <c r="JQZ11" s="147"/>
      <c r="JRA11" s="147"/>
      <c r="JRB11" s="147"/>
      <c r="JRC11" s="147"/>
      <c r="JRD11" s="147"/>
      <c r="JRE11" s="147"/>
      <c r="JRF11" s="147"/>
      <c r="JRG11" s="147"/>
      <c r="JRH11" s="147"/>
      <c r="JRI11" s="147"/>
      <c r="JRJ11" s="147"/>
      <c r="JRK11" s="147"/>
      <c r="JRL11" s="147"/>
      <c r="JRM11" s="147"/>
      <c r="JRN11" s="147"/>
      <c r="JRO11" s="147"/>
      <c r="JRP11" s="147"/>
      <c r="JRQ11" s="147"/>
      <c r="JRR11" s="147"/>
      <c r="JRS11" s="147"/>
      <c r="JRT11" s="147"/>
      <c r="JRU11" s="147"/>
      <c r="JRV11" s="147"/>
      <c r="JRW11" s="147"/>
      <c r="JRX11" s="147"/>
      <c r="JRY11" s="147"/>
      <c r="JRZ11" s="147"/>
      <c r="JSA11" s="147"/>
      <c r="JSB11" s="147"/>
      <c r="JSC11" s="147"/>
      <c r="JSD11" s="147"/>
      <c r="JSE11" s="147"/>
      <c r="JSF11" s="147"/>
      <c r="JSG11" s="147"/>
      <c r="JSH11" s="147"/>
      <c r="JSI11" s="147"/>
      <c r="JSJ11" s="147"/>
      <c r="JSK11" s="147"/>
      <c r="JSL11" s="147"/>
      <c r="JSM11" s="147"/>
      <c r="JSN11" s="147"/>
      <c r="JSO11" s="147"/>
      <c r="JSP11" s="147"/>
      <c r="JSQ11" s="147"/>
      <c r="JSR11" s="147"/>
      <c r="JSS11" s="147"/>
      <c r="JST11" s="147"/>
      <c r="JSU11" s="147"/>
      <c r="JSV11" s="147"/>
      <c r="JSW11" s="147"/>
      <c r="JSX11" s="147"/>
      <c r="JSY11" s="147"/>
      <c r="JSZ11" s="147"/>
      <c r="JTA11" s="147"/>
      <c r="JTB11" s="147"/>
      <c r="JTC11" s="147"/>
      <c r="JTD11" s="147"/>
      <c r="JTE11" s="147"/>
      <c r="JTF11" s="147"/>
      <c r="JTG11" s="147"/>
      <c r="JTH11" s="147"/>
      <c r="JTI11" s="147"/>
      <c r="JTJ11" s="147"/>
      <c r="JTK11" s="147"/>
      <c r="JTL11" s="147"/>
      <c r="JTM11" s="147"/>
      <c r="JTN11" s="147"/>
      <c r="JTO11" s="147"/>
      <c r="JTP11" s="147"/>
      <c r="JTQ11" s="147"/>
      <c r="JTR11" s="147"/>
      <c r="JTS11" s="147"/>
      <c r="JTT11" s="147"/>
      <c r="JTU11" s="147"/>
      <c r="JTV11" s="147"/>
      <c r="JTW11" s="147"/>
      <c r="JTX11" s="147"/>
      <c r="JTY11" s="147"/>
      <c r="JTZ11" s="147"/>
      <c r="JUA11" s="147"/>
      <c r="JUB11" s="147"/>
      <c r="JUC11" s="147"/>
      <c r="JUD11" s="147"/>
      <c r="JUE11" s="147"/>
      <c r="JUF11" s="147"/>
      <c r="JUG11" s="147"/>
      <c r="JUH11" s="147"/>
      <c r="JUI11" s="147"/>
      <c r="JUJ11" s="147"/>
      <c r="JUK11" s="147"/>
      <c r="JUL11" s="147"/>
      <c r="JUM11" s="147"/>
      <c r="JUN11" s="147"/>
      <c r="JUO11" s="147"/>
      <c r="JUP11" s="147"/>
      <c r="JUQ11" s="147"/>
      <c r="JUR11" s="147"/>
      <c r="JUS11" s="147"/>
      <c r="JUT11" s="147"/>
      <c r="JUU11" s="147"/>
      <c r="JUV11" s="147"/>
      <c r="JUW11" s="147"/>
      <c r="JUX11" s="147"/>
      <c r="JUY11" s="147"/>
      <c r="JUZ11" s="147"/>
      <c r="JVA11" s="147"/>
      <c r="JVB11" s="147"/>
      <c r="JVC11" s="147"/>
      <c r="JVD11" s="147"/>
      <c r="JVE11" s="147"/>
      <c r="JVF11" s="147"/>
      <c r="JVG11" s="147"/>
      <c r="JVH11" s="147"/>
      <c r="JVI11" s="147"/>
      <c r="JVJ11" s="147"/>
      <c r="JVK11" s="147"/>
      <c r="JVL11" s="147"/>
      <c r="JVM11" s="147"/>
      <c r="JVN11" s="147"/>
      <c r="JVO11" s="147"/>
      <c r="JVP11" s="147"/>
      <c r="JVQ11" s="147"/>
      <c r="JVR11" s="147"/>
      <c r="JVS11" s="147"/>
      <c r="JVT11" s="147"/>
      <c r="JVU11" s="147"/>
      <c r="JVV11" s="147"/>
      <c r="JVW11" s="147"/>
      <c r="JVX11" s="147"/>
      <c r="JVY11" s="147"/>
      <c r="JVZ11" s="147"/>
      <c r="JWA11" s="147"/>
      <c r="JWB11" s="147"/>
      <c r="JWC11" s="147"/>
      <c r="JWD11" s="147"/>
      <c r="JWE11" s="147"/>
      <c r="JWF11" s="147"/>
      <c r="JWG11" s="147"/>
      <c r="JWH11" s="147"/>
      <c r="JWI11" s="147"/>
      <c r="JWJ11" s="147"/>
      <c r="JWK11" s="147"/>
      <c r="JWL11" s="147"/>
      <c r="JWM11" s="147"/>
      <c r="JWN11" s="147"/>
      <c r="JWO11" s="147"/>
      <c r="JWP11" s="147"/>
      <c r="JWQ11" s="147"/>
      <c r="JWR11" s="147"/>
      <c r="JWS11" s="147"/>
      <c r="JWT11" s="147"/>
      <c r="JWU11" s="147"/>
      <c r="JWV11" s="147"/>
      <c r="JWW11" s="147"/>
      <c r="JWX11" s="147"/>
      <c r="JWY11" s="147"/>
      <c r="JWZ11" s="147"/>
      <c r="JXA11" s="147"/>
      <c r="JXB11" s="147"/>
      <c r="JXC11" s="147"/>
      <c r="JXD11" s="147"/>
      <c r="JXE11" s="147"/>
      <c r="JXF11" s="147"/>
      <c r="JXG11" s="147"/>
      <c r="JXH11" s="147"/>
      <c r="JXI11" s="147"/>
      <c r="JXJ11" s="147"/>
      <c r="JXK11" s="147"/>
      <c r="JXL11" s="147"/>
      <c r="JXM11" s="147"/>
      <c r="JXN11" s="147"/>
      <c r="JXO11" s="147"/>
      <c r="JXP11" s="147"/>
      <c r="JXQ11" s="147"/>
      <c r="JXR11" s="147"/>
      <c r="JXS11" s="147"/>
      <c r="JXT11" s="147"/>
      <c r="JXU11" s="147"/>
      <c r="JXV11" s="147"/>
      <c r="JXW11" s="147"/>
      <c r="JXX11" s="147"/>
      <c r="JXY11" s="147"/>
      <c r="JXZ11" s="147"/>
      <c r="JYA11" s="147"/>
      <c r="JYB11" s="147"/>
      <c r="JYC11" s="147"/>
      <c r="JYD11" s="147"/>
      <c r="JYE11" s="147"/>
      <c r="JYF11" s="147"/>
      <c r="JYG11" s="147"/>
      <c r="JYH11" s="147"/>
      <c r="JYI11" s="147"/>
      <c r="JYJ11" s="147"/>
      <c r="JYK11" s="147"/>
      <c r="JYL11" s="147"/>
      <c r="JYM11" s="147"/>
      <c r="JYN11" s="147"/>
      <c r="JYO11" s="147"/>
      <c r="JYP11" s="147"/>
      <c r="JYQ11" s="147"/>
      <c r="JYR11" s="147"/>
      <c r="JYS11" s="147"/>
      <c r="JYT11" s="147"/>
      <c r="JYU11" s="147"/>
      <c r="JYV11" s="147"/>
      <c r="JYW11" s="147"/>
      <c r="JYX11" s="147"/>
      <c r="JYY11" s="147"/>
      <c r="JYZ11" s="147"/>
      <c r="JZA11" s="147"/>
      <c r="JZB11" s="147"/>
      <c r="JZC11" s="147"/>
      <c r="JZD11" s="147"/>
      <c r="JZE11" s="147"/>
      <c r="JZF11" s="147"/>
      <c r="JZG11" s="147"/>
      <c r="JZH11" s="147"/>
      <c r="JZI11" s="147"/>
      <c r="JZJ11" s="147"/>
      <c r="JZK11" s="147"/>
      <c r="JZL11" s="147"/>
      <c r="JZM11" s="147"/>
      <c r="JZN11" s="147"/>
      <c r="JZO11" s="147"/>
      <c r="JZP11" s="147"/>
      <c r="JZQ11" s="147"/>
      <c r="JZR11" s="147"/>
      <c r="JZS11" s="147"/>
      <c r="JZT11" s="147"/>
      <c r="JZU11" s="147"/>
      <c r="JZV11" s="147"/>
      <c r="JZW11" s="147"/>
      <c r="JZX11" s="147"/>
      <c r="JZY11" s="147"/>
      <c r="JZZ11" s="147"/>
      <c r="KAA11" s="147"/>
      <c r="KAB11" s="147"/>
      <c r="KAC11" s="147"/>
      <c r="KAD11" s="147"/>
      <c r="KAE11" s="147"/>
      <c r="KAF11" s="147"/>
      <c r="KAG11" s="147"/>
      <c r="KAH11" s="147"/>
      <c r="KAI11" s="147"/>
      <c r="KAJ11" s="147"/>
      <c r="KAK11" s="147"/>
      <c r="KAL11" s="147"/>
      <c r="KAM11" s="147"/>
      <c r="KAN11" s="147"/>
      <c r="KAO11" s="147"/>
      <c r="KAP11" s="147"/>
      <c r="KAQ11" s="147"/>
      <c r="KAR11" s="147"/>
      <c r="KAS11" s="147"/>
      <c r="KAT11" s="147"/>
      <c r="KAU11" s="147"/>
      <c r="KAV11" s="147"/>
      <c r="KAW11" s="147"/>
      <c r="KAX11" s="147"/>
      <c r="KAY11" s="147"/>
      <c r="KAZ11" s="147"/>
      <c r="KBA11" s="147"/>
      <c r="KBB11" s="147"/>
      <c r="KBC11" s="147"/>
      <c r="KBD11" s="147"/>
      <c r="KBE11" s="147"/>
      <c r="KBF11" s="147"/>
      <c r="KBG11" s="147"/>
      <c r="KBH11" s="147"/>
      <c r="KBI11" s="147"/>
      <c r="KBJ11" s="147"/>
      <c r="KBK11" s="147"/>
      <c r="KBL11" s="147"/>
      <c r="KBM11" s="147"/>
      <c r="KBN11" s="147"/>
      <c r="KBO11" s="147"/>
      <c r="KBP11" s="147"/>
      <c r="KBQ11" s="147"/>
      <c r="KBR11" s="147"/>
      <c r="KBS11" s="147"/>
      <c r="KBT11" s="147"/>
      <c r="KBU11" s="147"/>
      <c r="KBV11" s="147"/>
      <c r="KBW11" s="147"/>
      <c r="KBX11" s="147"/>
      <c r="KBY11" s="147"/>
      <c r="KBZ11" s="147"/>
      <c r="KCA11" s="147"/>
      <c r="KCB11" s="147"/>
      <c r="KCC11" s="147"/>
      <c r="KCD11" s="147"/>
      <c r="KCE11" s="147"/>
      <c r="KCF11" s="147"/>
      <c r="KCG11" s="147"/>
      <c r="KCH11" s="147"/>
      <c r="KCI11" s="147"/>
      <c r="KCJ11" s="147"/>
      <c r="KCK11" s="147"/>
      <c r="KCL11" s="147"/>
      <c r="KCM11" s="147"/>
      <c r="KCN11" s="147"/>
      <c r="KCO11" s="147"/>
      <c r="KCP11" s="147"/>
      <c r="KCQ11" s="147"/>
      <c r="KCR11" s="147"/>
      <c r="KCS11" s="147"/>
      <c r="KCT11" s="147"/>
      <c r="KCU11" s="147"/>
      <c r="KCV11" s="147"/>
      <c r="KCW11" s="147"/>
      <c r="KCX11" s="147"/>
      <c r="KCY11" s="147"/>
      <c r="KCZ11" s="147"/>
      <c r="KDA11" s="147"/>
      <c r="KDB11" s="147"/>
      <c r="KDC11" s="147"/>
      <c r="KDD11" s="147"/>
      <c r="KDE11" s="147"/>
      <c r="KDF11" s="147"/>
      <c r="KDG11" s="147"/>
      <c r="KDH11" s="147"/>
      <c r="KDI11" s="147"/>
      <c r="KDJ11" s="147"/>
      <c r="KDK11" s="147"/>
      <c r="KDL11" s="147"/>
      <c r="KDM11" s="147"/>
      <c r="KDN11" s="147"/>
      <c r="KDO11" s="147"/>
      <c r="KDP11" s="147"/>
      <c r="KDQ11" s="147"/>
      <c r="KDR11" s="147"/>
      <c r="KDS11" s="147"/>
      <c r="KDT11" s="147"/>
      <c r="KDU11" s="147"/>
      <c r="KDV11" s="147"/>
      <c r="KDW11" s="147"/>
      <c r="KDX11" s="147"/>
      <c r="KDY11" s="147"/>
      <c r="KDZ11" s="147"/>
      <c r="KEA11" s="147"/>
      <c r="KEB11" s="147"/>
      <c r="KEC11" s="147"/>
      <c r="KED11" s="147"/>
      <c r="KEE11" s="147"/>
      <c r="KEF11" s="147"/>
      <c r="KEG11" s="147"/>
      <c r="KEH11" s="147"/>
      <c r="KEI11" s="147"/>
      <c r="KEJ11" s="147"/>
      <c r="KEK11" s="147"/>
      <c r="KEL11" s="147"/>
      <c r="KEM11" s="147"/>
      <c r="KEN11" s="147"/>
      <c r="KEO11" s="147"/>
      <c r="KEP11" s="147"/>
      <c r="KEQ11" s="147"/>
      <c r="KER11" s="147"/>
      <c r="KES11" s="147"/>
      <c r="KET11" s="147"/>
      <c r="KEU11" s="147"/>
      <c r="KEV11" s="147"/>
      <c r="KEW11" s="147"/>
      <c r="KEX11" s="147"/>
      <c r="KEY11" s="147"/>
      <c r="KEZ11" s="147"/>
      <c r="KFA11" s="147"/>
      <c r="KFB11" s="147"/>
      <c r="KFC11" s="147"/>
      <c r="KFD11" s="147"/>
      <c r="KFE11" s="147"/>
      <c r="KFF11" s="147"/>
      <c r="KFG11" s="147"/>
      <c r="KFH11" s="147"/>
      <c r="KFI11" s="147"/>
      <c r="KFJ11" s="147"/>
      <c r="KFK11" s="147"/>
      <c r="KFL11" s="147"/>
      <c r="KFM11" s="147"/>
      <c r="KFN11" s="147"/>
      <c r="KFO11" s="147"/>
      <c r="KFP11" s="147"/>
      <c r="KFQ11" s="147"/>
      <c r="KFR11" s="147"/>
      <c r="KFS11" s="147"/>
      <c r="KFT11" s="147"/>
      <c r="KFU11" s="147"/>
      <c r="KFV11" s="147"/>
      <c r="KFW11" s="147"/>
      <c r="KFX11" s="147"/>
      <c r="KFY11" s="147"/>
      <c r="KFZ11" s="147"/>
      <c r="KGA11" s="147"/>
      <c r="KGB11" s="147"/>
      <c r="KGC11" s="147"/>
      <c r="KGD11" s="147"/>
      <c r="KGE11" s="147"/>
      <c r="KGF11" s="147"/>
      <c r="KGG11" s="147"/>
      <c r="KGH11" s="147"/>
      <c r="KGI11" s="147"/>
      <c r="KGJ11" s="147"/>
      <c r="KGK11" s="147"/>
      <c r="KGL11" s="147"/>
      <c r="KGM11" s="147"/>
      <c r="KGN11" s="147"/>
      <c r="KGO11" s="147"/>
      <c r="KGP11" s="147"/>
      <c r="KGQ11" s="147"/>
      <c r="KGR11" s="147"/>
      <c r="KGS11" s="147"/>
      <c r="KGT11" s="147"/>
      <c r="KGU11" s="147"/>
      <c r="KGV11" s="147"/>
      <c r="KGW11" s="147"/>
      <c r="KGX11" s="147"/>
      <c r="KGY11" s="147"/>
      <c r="KGZ11" s="147"/>
      <c r="KHA11" s="147"/>
      <c r="KHB11" s="147"/>
      <c r="KHC11" s="147"/>
      <c r="KHD11" s="147"/>
      <c r="KHE11" s="147"/>
      <c r="KHF11" s="147"/>
      <c r="KHG11" s="147"/>
      <c r="KHH11" s="147"/>
      <c r="KHI11" s="147"/>
      <c r="KHJ11" s="147"/>
      <c r="KHK11" s="147"/>
      <c r="KHL11" s="147"/>
      <c r="KHM11" s="147"/>
      <c r="KHN11" s="147"/>
      <c r="KHO11" s="147"/>
      <c r="KHP11" s="147"/>
      <c r="KHQ11" s="147"/>
      <c r="KHR11" s="147"/>
      <c r="KHS11" s="147"/>
      <c r="KHT11" s="147"/>
      <c r="KHU11" s="147"/>
      <c r="KHV11" s="147"/>
      <c r="KHW11" s="147"/>
      <c r="KHX11" s="147"/>
      <c r="KHY11" s="147"/>
      <c r="KHZ11" s="147"/>
      <c r="KIA11" s="147"/>
      <c r="KIB11" s="147"/>
      <c r="KIC11" s="147"/>
      <c r="KID11" s="147"/>
      <c r="KIE11" s="147"/>
      <c r="KIF11" s="147"/>
      <c r="KIG11" s="147"/>
      <c r="KIH11" s="147"/>
      <c r="KII11" s="147"/>
      <c r="KIJ11" s="147"/>
      <c r="KIK11" s="147"/>
      <c r="KIL11" s="147"/>
      <c r="KIM11" s="147"/>
      <c r="KIN11" s="147"/>
      <c r="KIO11" s="147"/>
      <c r="KIP11" s="147"/>
      <c r="KIQ11" s="147"/>
      <c r="KIR11" s="147"/>
      <c r="KIS11" s="147"/>
      <c r="KIT11" s="147"/>
      <c r="KIU11" s="147"/>
      <c r="KIV11" s="147"/>
      <c r="KIW11" s="147"/>
      <c r="KIX11" s="147"/>
      <c r="KIY11" s="147"/>
      <c r="KIZ11" s="147"/>
      <c r="KJA11" s="147"/>
      <c r="KJB11" s="147"/>
      <c r="KJC11" s="147"/>
      <c r="KJD11" s="147"/>
      <c r="KJE11" s="147"/>
      <c r="KJF11" s="147"/>
      <c r="KJG11" s="147"/>
      <c r="KJH11" s="147"/>
      <c r="KJI11" s="147"/>
      <c r="KJJ11" s="147"/>
      <c r="KJK11" s="147"/>
      <c r="KJL11" s="147"/>
      <c r="KJM11" s="147"/>
      <c r="KJN11" s="147"/>
      <c r="KJO11" s="147"/>
      <c r="KJP11" s="147"/>
      <c r="KJQ11" s="147"/>
      <c r="KJR11" s="147"/>
      <c r="KJS11" s="147"/>
      <c r="KJT11" s="147"/>
      <c r="KJU11" s="147"/>
      <c r="KJV11" s="147"/>
      <c r="KJW11" s="147"/>
      <c r="KJX11" s="147"/>
      <c r="KJY11" s="147"/>
      <c r="KJZ11" s="147"/>
      <c r="KKA11" s="147"/>
      <c r="KKB11" s="147"/>
      <c r="KKC11" s="147"/>
      <c r="KKD11" s="147"/>
      <c r="KKE11" s="147"/>
      <c r="KKF11" s="147"/>
      <c r="KKG11" s="147"/>
      <c r="KKH11" s="147"/>
      <c r="KKI11" s="147"/>
      <c r="KKJ11" s="147"/>
      <c r="KKK11" s="147"/>
      <c r="KKL11" s="147"/>
      <c r="KKM11" s="147"/>
      <c r="KKN11" s="147"/>
      <c r="KKO11" s="147"/>
      <c r="KKP11" s="147"/>
      <c r="KKQ11" s="147"/>
      <c r="KKR11" s="147"/>
      <c r="KKS11" s="147"/>
      <c r="KKT11" s="147"/>
      <c r="KKU11" s="147"/>
      <c r="KKV11" s="147"/>
      <c r="KKW11" s="147"/>
      <c r="KKX11" s="147"/>
      <c r="KKY11" s="147"/>
      <c r="KKZ11" s="147"/>
      <c r="KLA11" s="147"/>
      <c r="KLB11" s="147"/>
      <c r="KLC11" s="147"/>
      <c r="KLD11" s="147"/>
      <c r="KLE11" s="147"/>
      <c r="KLF11" s="147"/>
      <c r="KLG11" s="147"/>
      <c r="KLH11" s="147"/>
      <c r="KLI11" s="147"/>
      <c r="KLJ11" s="147"/>
      <c r="KLK11" s="147"/>
      <c r="KLL11" s="147"/>
      <c r="KLM11" s="147"/>
      <c r="KLN11" s="147"/>
      <c r="KLO11" s="147"/>
      <c r="KLP11" s="147"/>
      <c r="KLQ11" s="147"/>
      <c r="KLR11" s="147"/>
      <c r="KLS11" s="147"/>
      <c r="KLT11" s="147"/>
      <c r="KLU11" s="147"/>
      <c r="KLV11" s="147"/>
      <c r="KLW11" s="147"/>
      <c r="KLX11" s="147"/>
      <c r="KLY11" s="147"/>
      <c r="KLZ11" s="147"/>
      <c r="KMA11" s="147"/>
      <c r="KMB11" s="147"/>
      <c r="KMC11" s="147"/>
      <c r="KMD11" s="147"/>
      <c r="KME11" s="147"/>
      <c r="KMF11" s="147"/>
      <c r="KMG11" s="147"/>
      <c r="KMH11" s="147"/>
      <c r="KMI11" s="147"/>
      <c r="KMJ11" s="147"/>
      <c r="KMK11" s="147"/>
      <c r="KML11" s="147"/>
      <c r="KMM11" s="147"/>
      <c r="KMN11" s="147"/>
      <c r="KMO11" s="147"/>
      <c r="KMP11" s="147"/>
      <c r="KMQ11" s="147"/>
      <c r="KMR11" s="147"/>
      <c r="KMS11" s="147"/>
      <c r="KMT11" s="147"/>
      <c r="KMU11" s="147"/>
      <c r="KMV11" s="147"/>
      <c r="KMW11" s="147"/>
      <c r="KMX11" s="147"/>
      <c r="KMY11" s="147"/>
      <c r="KMZ11" s="147"/>
      <c r="KNA11" s="147"/>
      <c r="KNB11" s="147"/>
      <c r="KNC11" s="147"/>
      <c r="KND11" s="147"/>
      <c r="KNE11" s="147"/>
      <c r="KNF11" s="147"/>
      <c r="KNG11" s="147"/>
      <c r="KNH11" s="147"/>
      <c r="KNI11" s="147"/>
      <c r="KNJ11" s="147"/>
      <c r="KNK11" s="147"/>
      <c r="KNL11" s="147"/>
      <c r="KNM11" s="147"/>
      <c r="KNN11" s="147"/>
      <c r="KNO11" s="147"/>
      <c r="KNP11" s="147"/>
      <c r="KNQ11" s="147"/>
      <c r="KNR11" s="147"/>
      <c r="KNS11" s="147"/>
      <c r="KNT11" s="147"/>
      <c r="KNU11" s="147"/>
      <c r="KNV11" s="147"/>
      <c r="KNW11" s="147"/>
      <c r="KNX11" s="147"/>
      <c r="KNY11" s="147"/>
      <c r="KNZ11" s="147"/>
      <c r="KOA11" s="147"/>
      <c r="KOB11" s="147"/>
      <c r="KOC11" s="147"/>
      <c r="KOD11" s="147"/>
      <c r="KOE11" s="147"/>
      <c r="KOF11" s="147"/>
      <c r="KOG11" s="147"/>
      <c r="KOH11" s="147"/>
      <c r="KOI11" s="147"/>
      <c r="KOJ11" s="147"/>
      <c r="KOK11" s="147"/>
      <c r="KOL11" s="147"/>
      <c r="KOM11" s="147"/>
      <c r="KON11" s="147"/>
      <c r="KOO11" s="147"/>
      <c r="KOP11" s="147"/>
      <c r="KOQ11" s="147"/>
      <c r="KOR11" s="147"/>
      <c r="KOS11" s="147"/>
      <c r="KOT11" s="147"/>
      <c r="KOU11" s="147"/>
      <c r="KOV11" s="147"/>
      <c r="KOW11" s="147"/>
      <c r="KOX11" s="147"/>
      <c r="KOY11" s="147"/>
      <c r="KOZ11" s="147"/>
      <c r="KPA11" s="147"/>
      <c r="KPB11" s="147"/>
      <c r="KPC11" s="147"/>
      <c r="KPD11" s="147"/>
      <c r="KPE11" s="147"/>
      <c r="KPF11" s="147"/>
      <c r="KPG11" s="147"/>
      <c r="KPH11" s="147"/>
      <c r="KPI11" s="147"/>
      <c r="KPJ11" s="147"/>
      <c r="KPK11" s="147"/>
      <c r="KPL11" s="147"/>
      <c r="KPM11" s="147"/>
      <c r="KPN11" s="147"/>
      <c r="KPO11" s="147"/>
      <c r="KPP11" s="147"/>
      <c r="KPQ11" s="147"/>
      <c r="KPR11" s="147"/>
      <c r="KPS11" s="147"/>
      <c r="KPT11" s="147"/>
      <c r="KPU11" s="147"/>
      <c r="KPV11" s="147"/>
      <c r="KPW11" s="147"/>
      <c r="KPX11" s="147"/>
      <c r="KPY11" s="147"/>
      <c r="KPZ11" s="147"/>
      <c r="KQA11" s="147"/>
      <c r="KQB11" s="147"/>
      <c r="KQC11" s="147"/>
      <c r="KQD11" s="147"/>
      <c r="KQE11" s="147"/>
      <c r="KQF11" s="147"/>
      <c r="KQG11" s="147"/>
      <c r="KQH11" s="147"/>
      <c r="KQI11" s="147"/>
      <c r="KQJ11" s="147"/>
      <c r="KQK11" s="147"/>
      <c r="KQL11" s="147"/>
      <c r="KQM11" s="147"/>
      <c r="KQN11" s="147"/>
      <c r="KQO11" s="147"/>
      <c r="KQP11" s="147"/>
      <c r="KQQ11" s="147"/>
      <c r="KQR11" s="147"/>
      <c r="KQS11" s="147"/>
      <c r="KQT11" s="147"/>
      <c r="KQU11" s="147"/>
      <c r="KQV11" s="147"/>
      <c r="KQW11" s="147"/>
      <c r="KQX11" s="147"/>
      <c r="KQY11" s="147"/>
      <c r="KQZ11" s="147"/>
      <c r="KRA11" s="147"/>
      <c r="KRB11" s="147"/>
      <c r="KRC11" s="147"/>
      <c r="KRD11" s="147"/>
      <c r="KRE11" s="147"/>
      <c r="KRF11" s="147"/>
      <c r="KRG11" s="147"/>
      <c r="KRH11" s="147"/>
      <c r="KRI11" s="147"/>
      <c r="KRJ11" s="147"/>
      <c r="KRK11" s="147"/>
      <c r="KRL11" s="147"/>
      <c r="KRM11" s="147"/>
      <c r="KRN11" s="147"/>
      <c r="KRO11" s="147"/>
      <c r="KRP11" s="147"/>
      <c r="KRQ11" s="147"/>
      <c r="KRR11" s="147"/>
      <c r="KRS11" s="147"/>
      <c r="KRT11" s="147"/>
      <c r="KRU11" s="147"/>
      <c r="KRV11" s="147"/>
      <c r="KRW11" s="147"/>
      <c r="KRX11" s="147"/>
      <c r="KRY11" s="147"/>
      <c r="KRZ11" s="147"/>
      <c r="KSA11" s="147"/>
      <c r="KSB11" s="147"/>
      <c r="KSC11" s="147"/>
      <c r="KSD11" s="147"/>
      <c r="KSE11" s="147"/>
      <c r="KSF11" s="147"/>
      <c r="KSG11" s="147"/>
      <c r="KSH11" s="147"/>
      <c r="KSI11" s="147"/>
      <c r="KSJ11" s="147"/>
      <c r="KSK11" s="147"/>
      <c r="KSL11" s="147"/>
      <c r="KSM11" s="147"/>
      <c r="KSN11" s="147"/>
      <c r="KSO11" s="147"/>
      <c r="KSP11" s="147"/>
      <c r="KSQ11" s="147"/>
      <c r="KSR11" s="147"/>
      <c r="KSS11" s="147"/>
      <c r="KST11" s="147"/>
      <c r="KSU11" s="147"/>
      <c r="KSV11" s="147"/>
      <c r="KSW11" s="147"/>
      <c r="KSX11" s="147"/>
      <c r="KSY11" s="147"/>
      <c r="KSZ11" s="147"/>
      <c r="KTA11" s="147"/>
      <c r="KTB11" s="147"/>
      <c r="KTC11" s="147"/>
      <c r="KTD11" s="147"/>
      <c r="KTE11" s="147"/>
      <c r="KTF11" s="147"/>
      <c r="KTG11" s="147"/>
      <c r="KTH11" s="147"/>
      <c r="KTI11" s="147"/>
      <c r="KTJ11" s="147"/>
      <c r="KTK11" s="147"/>
      <c r="KTL11" s="147"/>
      <c r="KTM11" s="147"/>
      <c r="KTN11" s="147"/>
      <c r="KTO11" s="147"/>
      <c r="KTP11" s="147"/>
      <c r="KTQ11" s="147"/>
      <c r="KTR11" s="147"/>
      <c r="KTS11" s="147"/>
      <c r="KTT11" s="147"/>
      <c r="KTU11" s="147"/>
      <c r="KTV11" s="147"/>
      <c r="KTW11" s="147"/>
      <c r="KTX11" s="147"/>
      <c r="KTY11" s="147"/>
      <c r="KTZ11" s="147"/>
      <c r="KUA11" s="147"/>
      <c r="KUB11" s="147"/>
      <c r="KUC11" s="147"/>
      <c r="KUD11" s="147"/>
      <c r="KUE11" s="147"/>
      <c r="KUF11" s="147"/>
      <c r="KUG11" s="147"/>
      <c r="KUH11" s="147"/>
      <c r="KUI11" s="147"/>
      <c r="KUJ11" s="147"/>
      <c r="KUK11" s="147"/>
      <c r="KUL11" s="147"/>
      <c r="KUM11" s="147"/>
      <c r="KUN11" s="147"/>
      <c r="KUO11" s="147"/>
      <c r="KUP11" s="147"/>
      <c r="KUQ11" s="147"/>
      <c r="KUR11" s="147"/>
      <c r="KUS11" s="147"/>
      <c r="KUT11" s="147"/>
      <c r="KUU11" s="147"/>
      <c r="KUV11" s="147"/>
      <c r="KUW11" s="147"/>
      <c r="KUX11" s="147"/>
      <c r="KUY11" s="147"/>
      <c r="KUZ11" s="147"/>
      <c r="KVA11" s="147"/>
      <c r="KVB11" s="147"/>
      <c r="KVC11" s="147"/>
      <c r="KVD11" s="147"/>
      <c r="KVE11" s="147"/>
      <c r="KVF11" s="147"/>
      <c r="KVG11" s="147"/>
      <c r="KVH11" s="147"/>
      <c r="KVI11" s="147"/>
      <c r="KVJ11" s="147"/>
      <c r="KVK11" s="147"/>
      <c r="KVL11" s="147"/>
      <c r="KVM11" s="147"/>
      <c r="KVN11" s="147"/>
      <c r="KVO11" s="147"/>
      <c r="KVP11" s="147"/>
      <c r="KVQ11" s="147"/>
      <c r="KVR11" s="147"/>
      <c r="KVS11" s="147"/>
      <c r="KVT11" s="147"/>
      <c r="KVU11" s="147"/>
      <c r="KVV11" s="147"/>
      <c r="KVW11" s="147"/>
      <c r="KVX11" s="147"/>
      <c r="KVY11" s="147"/>
      <c r="KVZ11" s="147"/>
      <c r="KWA11" s="147"/>
      <c r="KWB11" s="147"/>
      <c r="KWC11" s="147"/>
      <c r="KWD11" s="147"/>
      <c r="KWE11" s="147"/>
      <c r="KWF11" s="147"/>
      <c r="KWG11" s="147"/>
      <c r="KWH11" s="147"/>
      <c r="KWI11" s="147"/>
      <c r="KWJ11" s="147"/>
      <c r="KWK11" s="147"/>
      <c r="KWL11" s="147"/>
      <c r="KWM11" s="147"/>
      <c r="KWN11" s="147"/>
      <c r="KWO11" s="147"/>
      <c r="KWP11" s="147"/>
      <c r="KWQ11" s="147"/>
      <c r="KWR11" s="147"/>
      <c r="KWS11" s="147"/>
      <c r="KWT11" s="147"/>
      <c r="KWU11" s="147"/>
      <c r="KWV11" s="147"/>
      <c r="KWW11" s="147"/>
      <c r="KWX11" s="147"/>
      <c r="KWY11" s="147"/>
      <c r="KWZ11" s="147"/>
      <c r="KXA11" s="147"/>
      <c r="KXB11" s="147"/>
      <c r="KXC11" s="147"/>
      <c r="KXD11" s="147"/>
      <c r="KXE11" s="147"/>
      <c r="KXF11" s="147"/>
      <c r="KXG11" s="147"/>
      <c r="KXH11" s="147"/>
      <c r="KXI11" s="147"/>
      <c r="KXJ11" s="147"/>
      <c r="KXK11" s="147"/>
      <c r="KXL11" s="147"/>
      <c r="KXM11" s="147"/>
      <c r="KXN11" s="147"/>
      <c r="KXO11" s="147"/>
      <c r="KXP11" s="147"/>
      <c r="KXQ11" s="147"/>
      <c r="KXR11" s="147"/>
      <c r="KXS11" s="147"/>
      <c r="KXT11" s="147"/>
      <c r="KXU11" s="147"/>
      <c r="KXV11" s="147"/>
      <c r="KXW11" s="147"/>
      <c r="KXX11" s="147"/>
      <c r="KXY11" s="147"/>
      <c r="KXZ11" s="147"/>
      <c r="KYA11" s="147"/>
      <c r="KYB11" s="147"/>
      <c r="KYC11" s="147"/>
      <c r="KYD11" s="147"/>
      <c r="KYE11" s="147"/>
      <c r="KYF11" s="147"/>
      <c r="KYG11" s="147"/>
      <c r="KYH11" s="147"/>
      <c r="KYI11" s="147"/>
      <c r="KYJ11" s="147"/>
      <c r="KYK11" s="147"/>
      <c r="KYL11" s="147"/>
      <c r="KYM11" s="147"/>
      <c r="KYN11" s="147"/>
      <c r="KYO11" s="147"/>
      <c r="KYP11" s="147"/>
      <c r="KYQ11" s="147"/>
      <c r="KYR11" s="147"/>
      <c r="KYS11" s="147"/>
      <c r="KYT11" s="147"/>
      <c r="KYU11" s="147"/>
      <c r="KYV11" s="147"/>
      <c r="KYW11" s="147"/>
      <c r="KYX11" s="147"/>
      <c r="KYY11" s="147"/>
      <c r="KYZ11" s="147"/>
      <c r="KZA11" s="147"/>
      <c r="KZB11" s="147"/>
      <c r="KZC11" s="147"/>
      <c r="KZD11" s="147"/>
      <c r="KZE11" s="147"/>
      <c r="KZF11" s="147"/>
      <c r="KZG11" s="147"/>
      <c r="KZH11" s="147"/>
      <c r="KZI11" s="147"/>
      <c r="KZJ11" s="147"/>
      <c r="KZK11" s="147"/>
      <c r="KZL11" s="147"/>
      <c r="KZM11" s="147"/>
      <c r="KZN11" s="147"/>
      <c r="KZO11" s="147"/>
      <c r="KZP11" s="147"/>
      <c r="KZQ11" s="147"/>
      <c r="KZR11" s="147"/>
      <c r="KZS11" s="147"/>
      <c r="KZT11" s="147"/>
      <c r="KZU11" s="147"/>
      <c r="KZV11" s="147"/>
      <c r="KZW11" s="147"/>
      <c r="KZX11" s="147"/>
      <c r="KZY11" s="147"/>
      <c r="KZZ11" s="147"/>
      <c r="LAA11" s="147"/>
      <c r="LAB11" s="147"/>
      <c r="LAC11" s="147"/>
      <c r="LAD11" s="147"/>
      <c r="LAE11" s="147"/>
      <c r="LAF11" s="147"/>
      <c r="LAG11" s="147"/>
      <c r="LAH11" s="147"/>
      <c r="LAI11" s="147"/>
      <c r="LAJ11" s="147"/>
      <c r="LAK11" s="147"/>
      <c r="LAL11" s="147"/>
      <c r="LAM11" s="147"/>
      <c r="LAN11" s="147"/>
      <c r="LAO11" s="147"/>
      <c r="LAP11" s="147"/>
      <c r="LAQ11" s="147"/>
      <c r="LAR11" s="147"/>
      <c r="LAS11" s="147"/>
      <c r="LAT11" s="147"/>
      <c r="LAU11" s="147"/>
      <c r="LAV11" s="147"/>
      <c r="LAW11" s="147"/>
      <c r="LAX11" s="147"/>
      <c r="LAY11" s="147"/>
      <c r="LAZ11" s="147"/>
      <c r="LBA11" s="147"/>
      <c r="LBB11" s="147"/>
      <c r="LBC11" s="147"/>
      <c r="LBD11" s="147"/>
      <c r="LBE11" s="147"/>
      <c r="LBF11" s="147"/>
      <c r="LBG11" s="147"/>
      <c r="LBH11" s="147"/>
      <c r="LBI11" s="147"/>
      <c r="LBJ11" s="147"/>
      <c r="LBK11" s="147"/>
      <c r="LBL11" s="147"/>
      <c r="LBM11" s="147"/>
      <c r="LBN11" s="147"/>
      <c r="LBO11" s="147"/>
      <c r="LBP11" s="147"/>
      <c r="LBQ11" s="147"/>
      <c r="LBR11" s="147"/>
      <c r="LBS11" s="147"/>
      <c r="LBT11" s="147"/>
      <c r="LBU11" s="147"/>
      <c r="LBV11" s="147"/>
      <c r="LBW11" s="147"/>
      <c r="LBX11" s="147"/>
      <c r="LBY11" s="147"/>
      <c r="LBZ11" s="147"/>
      <c r="LCA11" s="147"/>
      <c r="LCB11" s="147"/>
      <c r="LCC11" s="147"/>
      <c r="LCD11" s="147"/>
      <c r="LCE11" s="147"/>
      <c r="LCF11" s="147"/>
      <c r="LCG11" s="147"/>
      <c r="LCH11" s="147"/>
      <c r="LCI11" s="147"/>
      <c r="LCJ11" s="147"/>
      <c r="LCK11" s="147"/>
      <c r="LCL11" s="147"/>
      <c r="LCM11" s="147"/>
      <c r="LCN11" s="147"/>
      <c r="LCO11" s="147"/>
      <c r="LCP11" s="147"/>
      <c r="LCQ11" s="147"/>
      <c r="LCR11" s="147"/>
      <c r="LCS11" s="147"/>
      <c r="LCT11" s="147"/>
      <c r="LCU11" s="147"/>
      <c r="LCV11" s="147"/>
      <c r="LCW11" s="147"/>
      <c r="LCX11" s="147"/>
      <c r="LCY11" s="147"/>
      <c r="LCZ11" s="147"/>
      <c r="LDA11" s="147"/>
      <c r="LDB11" s="147"/>
      <c r="LDC11" s="147"/>
      <c r="LDD11" s="147"/>
      <c r="LDE11" s="147"/>
      <c r="LDF11" s="147"/>
      <c r="LDG11" s="147"/>
      <c r="LDH11" s="147"/>
      <c r="LDI11" s="147"/>
      <c r="LDJ11" s="147"/>
      <c r="LDK11" s="147"/>
      <c r="LDL11" s="147"/>
      <c r="LDM11" s="147"/>
      <c r="LDN11" s="147"/>
      <c r="LDO11" s="147"/>
      <c r="LDP11" s="147"/>
      <c r="LDQ11" s="147"/>
      <c r="LDR11" s="147"/>
      <c r="LDS11" s="147"/>
      <c r="LDT11" s="147"/>
      <c r="LDU11" s="147"/>
      <c r="LDV11" s="147"/>
      <c r="LDW11" s="147"/>
      <c r="LDX11" s="147"/>
      <c r="LDY11" s="147"/>
      <c r="LDZ11" s="147"/>
      <c r="LEA11" s="147"/>
      <c r="LEB11" s="147"/>
      <c r="LEC11" s="147"/>
      <c r="LED11" s="147"/>
      <c r="LEE11" s="147"/>
      <c r="LEF11" s="147"/>
      <c r="LEG11" s="147"/>
      <c r="LEH11" s="147"/>
      <c r="LEI11" s="147"/>
      <c r="LEJ11" s="147"/>
      <c r="LEK11" s="147"/>
      <c r="LEL11" s="147"/>
      <c r="LEM11" s="147"/>
      <c r="LEN11" s="147"/>
      <c r="LEO11" s="147"/>
      <c r="LEP11" s="147"/>
      <c r="LEQ11" s="147"/>
      <c r="LER11" s="147"/>
      <c r="LES11" s="147"/>
      <c r="LET11" s="147"/>
      <c r="LEU11" s="147"/>
      <c r="LEV11" s="147"/>
      <c r="LEW11" s="147"/>
      <c r="LEX11" s="147"/>
      <c r="LEY11" s="147"/>
      <c r="LEZ11" s="147"/>
      <c r="LFA11" s="147"/>
      <c r="LFB11" s="147"/>
      <c r="LFC11" s="147"/>
      <c r="LFD11" s="147"/>
      <c r="LFE11" s="147"/>
      <c r="LFF11" s="147"/>
      <c r="LFG11" s="147"/>
      <c r="LFH11" s="147"/>
      <c r="LFI11" s="147"/>
      <c r="LFJ11" s="147"/>
      <c r="LFK11" s="147"/>
      <c r="LFL11" s="147"/>
      <c r="LFM11" s="147"/>
      <c r="LFN11" s="147"/>
      <c r="LFO11" s="147"/>
      <c r="LFP11" s="147"/>
      <c r="LFQ11" s="147"/>
      <c r="LFR11" s="147"/>
      <c r="LFS11" s="147"/>
      <c r="LFT11" s="147"/>
      <c r="LFU11" s="147"/>
      <c r="LFV11" s="147"/>
      <c r="LFW11" s="147"/>
      <c r="LFX11" s="147"/>
      <c r="LFY11" s="147"/>
      <c r="LFZ11" s="147"/>
      <c r="LGA11" s="147"/>
      <c r="LGB11" s="147"/>
      <c r="LGC11" s="147"/>
      <c r="LGD11" s="147"/>
      <c r="LGE11" s="147"/>
      <c r="LGF11" s="147"/>
      <c r="LGG11" s="147"/>
      <c r="LGH11" s="147"/>
      <c r="LGI11" s="147"/>
      <c r="LGJ11" s="147"/>
      <c r="LGK11" s="147"/>
      <c r="LGL11" s="147"/>
      <c r="LGM11" s="147"/>
      <c r="LGN11" s="147"/>
      <c r="LGO11" s="147"/>
      <c r="LGP11" s="147"/>
      <c r="LGQ11" s="147"/>
      <c r="LGR11" s="147"/>
      <c r="LGS11" s="147"/>
      <c r="LGT11" s="147"/>
      <c r="LGU11" s="147"/>
      <c r="LGV11" s="147"/>
      <c r="LGW11" s="147"/>
      <c r="LGX11" s="147"/>
      <c r="LGY11" s="147"/>
      <c r="LGZ11" s="147"/>
      <c r="LHA11" s="147"/>
      <c r="LHB11" s="147"/>
      <c r="LHC11" s="147"/>
      <c r="LHD11" s="147"/>
      <c r="LHE11" s="147"/>
      <c r="LHF11" s="147"/>
      <c r="LHG11" s="147"/>
      <c r="LHH11" s="147"/>
      <c r="LHI11" s="147"/>
      <c r="LHJ11" s="147"/>
      <c r="LHK11" s="147"/>
      <c r="LHL11" s="147"/>
      <c r="LHM11" s="147"/>
      <c r="LHN11" s="147"/>
      <c r="LHO11" s="147"/>
      <c r="LHP11" s="147"/>
      <c r="LHQ11" s="147"/>
      <c r="LHR11" s="147"/>
      <c r="LHS11" s="147"/>
      <c r="LHT11" s="147"/>
      <c r="LHU11" s="147"/>
      <c r="LHV11" s="147"/>
      <c r="LHW11" s="147"/>
      <c r="LHX11" s="147"/>
      <c r="LHY11" s="147"/>
      <c r="LHZ11" s="147"/>
      <c r="LIA11" s="147"/>
      <c r="LIB11" s="147"/>
      <c r="LIC11" s="147"/>
      <c r="LID11" s="147"/>
      <c r="LIE11" s="147"/>
      <c r="LIF11" s="147"/>
      <c r="LIG11" s="147"/>
      <c r="LIH11" s="147"/>
      <c r="LII11" s="147"/>
      <c r="LIJ11" s="147"/>
      <c r="LIK11" s="147"/>
      <c r="LIL11" s="147"/>
      <c r="LIM11" s="147"/>
      <c r="LIN11" s="147"/>
      <c r="LIO11" s="147"/>
      <c r="LIP11" s="147"/>
      <c r="LIQ11" s="147"/>
      <c r="LIR11" s="147"/>
      <c r="LIS11" s="147"/>
      <c r="LIT11" s="147"/>
      <c r="LIU11" s="147"/>
      <c r="LIV11" s="147"/>
      <c r="LIW11" s="147"/>
      <c r="LIX11" s="147"/>
      <c r="LIY11" s="147"/>
      <c r="LIZ11" s="147"/>
      <c r="LJA11" s="147"/>
      <c r="LJB11" s="147"/>
      <c r="LJC11" s="147"/>
      <c r="LJD11" s="147"/>
      <c r="LJE11" s="147"/>
      <c r="LJF11" s="147"/>
      <c r="LJG11" s="147"/>
      <c r="LJH11" s="147"/>
      <c r="LJI11" s="147"/>
      <c r="LJJ11" s="147"/>
      <c r="LJK11" s="147"/>
      <c r="LJL11" s="147"/>
      <c r="LJM11" s="147"/>
      <c r="LJN11" s="147"/>
      <c r="LJO11" s="147"/>
      <c r="LJP11" s="147"/>
      <c r="LJQ11" s="147"/>
      <c r="LJR11" s="147"/>
      <c r="LJS11" s="147"/>
      <c r="LJT11" s="147"/>
      <c r="LJU11" s="147"/>
      <c r="LJV11" s="147"/>
      <c r="LJW11" s="147"/>
      <c r="LJX11" s="147"/>
      <c r="LJY11" s="147"/>
      <c r="LJZ11" s="147"/>
      <c r="LKA11" s="147"/>
      <c r="LKB11" s="147"/>
      <c r="LKC11" s="147"/>
      <c r="LKD11" s="147"/>
      <c r="LKE11" s="147"/>
      <c r="LKF11" s="147"/>
      <c r="LKG11" s="147"/>
      <c r="LKH11" s="147"/>
      <c r="LKI11" s="147"/>
      <c r="LKJ11" s="147"/>
      <c r="LKK11" s="147"/>
      <c r="LKL11" s="147"/>
      <c r="LKM11" s="147"/>
      <c r="LKN11" s="147"/>
      <c r="LKO11" s="147"/>
      <c r="LKP11" s="147"/>
      <c r="LKQ11" s="147"/>
      <c r="LKR11" s="147"/>
      <c r="LKS11" s="147"/>
      <c r="LKT11" s="147"/>
      <c r="LKU11" s="147"/>
      <c r="LKV11" s="147"/>
      <c r="LKW11" s="147"/>
      <c r="LKX11" s="147"/>
      <c r="LKY11" s="147"/>
      <c r="LKZ11" s="147"/>
      <c r="LLA11" s="147"/>
      <c r="LLB11" s="147"/>
      <c r="LLC11" s="147"/>
      <c r="LLD11" s="147"/>
      <c r="LLE11" s="147"/>
      <c r="LLF11" s="147"/>
      <c r="LLG11" s="147"/>
      <c r="LLH11" s="147"/>
      <c r="LLI11" s="147"/>
      <c r="LLJ11" s="147"/>
      <c r="LLK11" s="147"/>
      <c r="LLL11" s="147"/>
      <c r="LLM11" s="147"/>
      <c r="LLN11" s="147"/>
      <c r="LLO11" s="147"/>
      <c r="LLP11" s="147"/>
      <c r="LLQ11" s="147"/>
      <c r="LLR11" s="147"/>
      <c r="LLS11" s="147"/>
      <c r="LLT11" s="147"/>
      <c r="LLU11" s="147"/>
      <c r="LLV11" s="147"/>
      <c r="LLW11" s="147"/>
      <c r="LLX11" s="147"/>
      <c r="LLY11" s="147"/>
      <c r="LLZ11" s="147"/>
      <c r="LMA11" s="147"/>
      <c r="LMB11" s="147"/>
      <c r="LMC11" s="147"/>
      <c r="LMD11" s="147"/>
      <c r="LME11" s="147"/>
      <c r="LMF11" s="147"/>
      <c r="LMG11" s="147"/>
      <c r="LMH11" s="147"/>
      <c r="LMI11" s="147"/>
      <c r="LMJ11" s="147"/>
      <c r="LMK11" s="147"/>
      <c r="LML11" s="147"/>
      <c r="LMM11" s="147"/>
      <c r="LMN11" s="147"/>
      <c r="LMO11" s="147"/>
      <c r="LMP11" s="147"/>
      <c r="LMQ11" s="147"/>
      <c r="LMR11" s="147"/>
      <c r="LMS11" s="147"/>
      <c r="LMT11" s="147"/>
      <c r="LMU11" s="147"/>
      <c r="LMV11" s="147"/>
      <c r="LMW11" s="147"/>
      <c r="LMX11" s="147"/>
      <c r="LMY11" s="147"/>
      <c r="LMZ11" s="147"/>
      <c r="LNA11" s="147"/>
      <c r="LNB11" s="147"/>
      <c r="LNC11" s="147"/>
      <c r="LND11" s="147"/>
      <c r="LNE11" s="147"/>
      <c r="LNF11" s="147"/>
      <c r="LNG11" s="147"/>
      <c r="LNH11" s="147"/>
      <c r="LNI11" s="147"/>
      <c r="LNJ11" s="147"/>
      <c r="LNK11" s="147"/>
      <c r="LNL11" s="147"/>
      <c r="LNM11" s="147"/>
      <c r="LNN11" s="147"/>
      <c r="LNO11" s="147"/>
      <c r="LNP11" s="147"/>
      <c r="LNQ11" s="147"/>
      <c r="LNR11" s="147"/>
      <c r="LNS11" s="147"/>
      <c r="LNT11" s="147"/>
      <c r="LNU11" s="147"/>
      <c r="LNV11" s="147"/>
      <c r="LNW11" s="147"/>
      <c r="LNX11" s="147"/>
      <c r="LNY11" s="147"/>
      <c r="LNZ11" s="147"/>
      <c r="LOA11" s="147"/>
      <c r="LOB11" s="147"/>
      <c r="LOC11" s="147"/>
      <c r="LOD11" s="147"/>
      <c r="LOE11" s="147"/>
      <c r="LOF11" s="147"/>
      <c r="LOG11" s="147"/>
      <c r="LOH11" s="147"/>
      <c r="LOI11" s="147"/>
      <c r="LOJ11" s="147"/>
      <c r="LOK11" s="147"/>
      <c r="LOL11" s="147"/>
      <c r="LOM11" s="147"/>
      <c r="LON11" s="147"/>
      <c r="LOO11" s="147"/>
      <c r="LOP11" s="147"/>
      <c r="LOQ11" s="147"/>
      <c r="LOR11" s="147"/>
      <c r="LOS11" s="147"/>
      <c r="LOT11" s="147"/>
      <c r="LOU11" s="147"/>
      <c r="LOV11" s="147"/>
      <c r="LOW11" s="147"/>
      <c r="LOX11" s="147"/>
      <c r="LOY11" s="147"/>
      <c r="LOZ11" s="147"/>
      <c r="LPA11" s="147"/>
      <c r="LPB11" s="147"/>
      <c r="LPC11" s="147"/>
      <c r="LPD11" s="147"/>
      <c r="LPE11" s="147"/>
      <c r="LPF11" s="147"/>
      <c r="LPG11" s="147"/>
      <c r="LPH11" s="147"/>
      <c r="LPI11" s="147"/>
      <c r="LPJ11" s="147"/>
      <c r="LPK11" s="147"/>
      <c r="LPL11" s="147"/>
      <c r="LPM11" s="147"/>
      <c r="LPN11" s="147"/>
      <c r="LPO11" s="147"/>
      <c r="LPP11" s="147"/>
      <c r="LPQ11" s="147"/>
      <c r="LPR11" s="147"/>
      <c r="LPS11" s="147"/>
      <c r="LPT11" s="147"/>
      <c r="LPU11" s="147"/>
      <c r="LPV11" s="147"/>
      <c r="LPW11" s="147"/>
      <c r="LPX11" s="147"/>
      <c r="LPY11" s="147"/>
      <c r="LPZ11" s="147"/>
      <c r="LQA11" s="147"/>
      <c r="LQB11" s="147"/>
      <c r="LQC11" s="147"/>
      <c r="LQD11" s="147"/>
      <c r="LQE11" s="147"/>
      <c r="LQF11" s="147"/>
      <c r="LQG11" s="147"/>
      <c r="LQH11" s="147"/>
      <c r="LQI11" s="147"/>
      <c r="LQJ11" s="147"/>
      <c r="LQK11" s="147"/>
      <c r="LQL11" s="147"/>
      <c r="LQM11" s="147"/>
      <c r="LQN11" s="147"/>
      <c r="LQO11" s="147"/>
      <c r="LQP11" s="147"/>
      <c r="LQQ11" s="147"/>
      <c r="LQR11" s="147"/>
      <c r="LQS11" s="147"/>
      <c r="LQT11" s="147"/>
      <c r="LQU11" s="147"/>
      <c r="LQV11" s="147"/>
      <c r="LQW11" s="147"/>
      <c r="LQX11" s="147"/>
      <c r="LQY11" s="147"/>
      <c r="LQZ11" s="147"/>
      <c r="LRA11" s="147"/>
      <c r="LRB11" s="147"/>
      <c r="LRC11" s="147"/>
      <c r="LRD11" s="147"/>
      <c r="LRE11" s="147"/>
      <c r="LRF11" s="147"/>
      <c r="LRG11" s="147"/>
      <c r="LRH11" s="147"/>
      <c r="LRI11" s="147"/>
      <c r="LRJ11" s="147"/>
      <c r="LRK11" s="147"/>
      <c r="LRL11" s="147"/>
      <c r="LRM11" s="147"/>
      <c r="LRN11" s="147"/>
      <c r="LRO11" s="147"/>
      <c r="LRP11" s="147"/>
      <c r="LRQ11" s="147"/>
      <c r="LRR11" s="147"/>
      <c r="LRS11" s="147"/>
      <c r="LRT11" s="147"/>
      <c r="LRU11" s="147"/>
      <c r="LRV11" s="147"/>
      <c r="LRW11" s="147"/>
      <c r="LRX11" s="147"/>
      <c r="LRY11" s="147"/>
      <c r="LRZ11" s="147"/>
      <c r="LSA11" s="147"/>
      <c r="LSB11" s="147"/>
      <c r="LSC11" s="147"/>
      <c r="LSD11" s="147"/>
      <c r="LSE11" s="147"/>
      <c r="LSF11" s="147"/>
      <c r="LSG11" s="147"/>
      <c r="LSH11" s="147"/>
      <c r="LSI11" s="147"/>
      <c r="LSJ11" s="147"/>
      <c r="LSK11" s="147"/>
      <c r="LSL11" s="147"/>
      <c r="LSM11" s="147"/>
      <c r="LSN11" s="147"/>
      <c r="LSO11" s="147"/>
      <c r="LSP11" s="147"/>
      <c r="LSQ11" s="147"/>
      <c r="LSR11" s="147"/>
      <c r="LSS11" s="147"/>
      <c r="LST11" s="147"/>
      <c r="LSU11" s="147"/>
      <c r="LSV11" s="147"/>
      <c r="LSW11" s="147"/>
      <c r="LSX11" s="147"/>
      <c r="LSY11" s="147"/>
      <c r="LSZ11" s="147"/>
      <c r="LTA11" s="147"/>
      <c r="LTB11" s="147"/>
      <c r="LTC11" s="147"/>
      <c r="LTD11" s="147"/>
      <c r="LTE11" s="147"/>
      <c r="LTF11" s="147"/>
      <c r="LTG11" s="147"/>
      <c r="LTH11" s="147"/>
      <c r="LTI11" s="147"/>
      <c r="LTJ11" s="147"/>
      <c r="LTK11" s="147"/>
      <c r="LTL11" s="147"/>
      <c r="LTM11" s="147"/>
      <c r="LTN11" s="147"/>
      <c r="LTO11" s="147"/>
      <c r="LTP11" s="147"/>
      <c r="LTQ11" s="147"/>
      <c r="LTR11" s="147"/>
      <c r="LTS11" s="147"/>
      <c r="LTT11" s="147"/>
      <c r="LTU11" s="147"/>
      <c r="LTV11" s="147"/>
      <c r="LTW11" s="147"/>
      <c r="LTX11" s="147"/>
      <c r="LTY11" s="147"/>
      <c r="LTZ11" s="147"/>
      <c r="LUA11" s="147"/>
      <c r="LUB11" s="147"/>
      <c r="LUC11" s="147"/>
      <c r="LUD11" s="147"/>
      <c r="LUE11" s="147"/>
      <c r="LUF11" s="147"/>
      <c r="LUG11" s="147"/>
      <c r="LUH11" s="147"/>
      <c r="LUI11" s="147"/>
      <c r="LUJ11" s="147"/>
      <c r="LUK11" s="147"/>
      <c r="LUL11" s="147"/>
      <c r="LUM11" s="147"/>
      <c r="LUN11" s="147"/>
      <c r="LUO11" s="147"/>
      <c r="LUP11" s="147"/>
      <c r="LUQ11" s="147"/>
      <c r="LUR11" s="147"/>
      <c r="LUS11" s="147"/>
      <c r="LUT11" s="147"/>
      <c r="LUU11" s="147"/>
      <c r="LUV11" s="147"/>
      <c r="LUW11" s="147"/>
      <c r="LUX11" s="147"/>
      <c r="LUY11" s="147"/>
      <c r="LUZ11" s="147"/>
      <c r="LVA11" s="147"/>
      <c r="LVB11" s="147"/>
      <c r="LVC11" s="147"/>
      <c r="LVD11" s="147"/>
      <c r="LVE11" s="147"/>
      <c r="LVF11" s="147"/>
      <c r="LVG11" s="147"/>
      <c r="LVH11" s="147"/>
      <c r="LVI11" s="147"/>
      <c r="LVJ11" s="147"/>
      <c r="LVK11" s="147"/>
      <c r="LVL11" s="147"/>
      <c r="LVM11" s="147"/>
      <c r="LVN11" s="147"/>
      <c r="LVO11" s="147"/>
      <c r="LVP11" s="147"/>
      <c r="LVQ11" s="147"/>
      <c r="LVR11" s="147"/>
      <c r="LVS11" s="147"/>
      <c r="LVT11" s="147"/>
      <c r="LVU11" s="147"/>
      <c r="LVV11" s="147"/>
      <c r="LVW11" s="147"/>
      <c r="LVX11" s="147"/>
      <c r="LVY11" s="147"/>
      <c r="LVZ11" s="147"/>
      <c r="LWA11" s="147"/>
      <c r="LWB11" s="147"/>
      <c r="LWC11" s="147"/>
      <c r="LWD11" s="147"/>
      <c r="LWE11" s="147"/>
      <c r="LWF11" s="147"/>
      <c r="LWG11" s="147"/>
      <c r="LWH11" s="147"/>
      <c r="LWI11" s="147"/>
      <c r="LWJ11" s="147"/>
      <c r="LWK11" s="147"/>
      <c r="LWL11" s="147"/>
      <c r="LWM11" s="147"/>
      <c r="LWN11" s="147"/>
      <c r="LWO11" s="147"/>
      <c r="LWP11" s="147"/>
      <c r="LWQ11" s="147"/>
      <c r="LWR11" s="147"/>
      <c r="LWS11" s="147"/>
      <c r="LWT11" s="147"/>
      <c r="LWU11" s="147"/>
      <c r="LWV11" s="147"/>
      <c r="LWW11" s="147"/>
      <c r="LWX11" s="147"/>
      <c r="LWY11" s="147"/>
      <c r="LWZ11" s="147"/>
      <c r="LXA11" s="147"/>
      <c r="LXB11" s="147"/>
      <c r="LXC11" s="147"/>
      <c r="LXD11" s="147"/>
      <c r="LXE11" s="147"/>
      <c r="LXF11" s="147"/>
      <c r="LXG11" s="147"/>
      <c r="LXH11" s="147"/>
      <c r="LXI11" s="147"/>
      <c r="LXJ11" s="147"/>
      <c r="LXK11" s="147"/>
      <c r="LXL11" s="147"/>
      <c r="LXM11" s="147"/>
      <c r="LXN11" s="147"/>
      <c r="LXO11" s="147"/>
      <c r="LXP11" s="147"/>
      <c r="LXQ11" s="147"/>
      <c r="LXR11" s="147"/>
      <c r="LXS11" s="147"/>
      <c r="LXT11" s="147"/>
      <c r="LXU11" s="147"/>
      <c r="LXV11" s="147"/>
      <c r="LXW11" s="147"/>
      <c r="LXX11" s="147"/>
      <c r="LXY11" s="147"/>
      <c r="LXZ11" s="147"/>
      <c r="LYA11" s="147"/>
      <c r="LYB11" s="147"/>
      <c r="LYC11" s="147"/>
      <c r="LYD11" s="147"/>
      <c r="LYE11" s="147"/>
      <c r="LYF11" s="147"/>
      <c r="LYG11" s="147"/>
      <c r="LYH11" s="147"/>
      <c r="LYI11" s="147"/>
      <c r="LYJ11" s="147"/>
      <c r="LYK11" s="147"/>
      <c r="LYL11" s="147"/>
      <c r="LYM11" s="147"/>
      <c r="LYN11" s="147"/>
      <c r="LYO11" s="147"/>
      <c r="LYP11" s="147"/>
      <c r="LYQ11" s="147"/>
      <c r="LYR11" s="147"/>
      <c r="LYS11" s="147"/>
      <c r="LYT11" s="147"/>
      <c r="LYU11" s="147"/>
      <c r="LYV11" s="147"/>
      <c r="LYW11" s="147"/>
      <c r="LYX11" s="147"/>
      <c r="LYY11" s="147"/>
      <c r="LYZ11" s="147"/>
      <c r="LZA11" s="147"/>
      <c r="LZB11" s="147"/>
      <c r="LZC11" s="147"/>
      <c r="LZD11" s="147"/>
      <c r="LZE11" s="147"/>
      <c r="LZF11" s="147"/>
      <c r="LZG11" s="147"/>
      <c r="LZH11" s="147"/>
      <c r="LZI11" s="147"/>
      <c r="LZJ11" s="147"/>
      <c r="LZK11" s="147"/>
      <c r="LZL11" s="147"/>
      <c r="LZM11" s="147"/>
      <c r="LZN11" s="147"/>
      <c r="LZO11" s="147"/>
      <c r="LZP11" s="147"/>
      <c r="LZQ11" s="147"/>
      <c r="LZR11" s="147"/>
      <c r="LZS11" s="147"/>
      <c r="LZT11" s="147"/>
      <c r="LZU11" s="147"/>
      <c r="LZV11" s="147"/>
      <c r="LZW11" s="147"/>
      <c r="LZX11" s="147"/>
      <c r="LZY11" s="147"/>
      <c r="LZZ11" s="147"/>
      <c r="MAA11" s="147"/>
      <c r="MAB11" s="147"/>
      <c r="MAC11" s="147"/>
      <c r="MAD11" s="147"/>
      <c r="MAE11" s="147"/>
      <c r="MAF11" s="147"/>
      <c r="MAG11" s="147"/>
      <c r="MAH11" s="147"/>
      <c r="MAI11" s="147"/>
      <c r="MAJ11" s="147"/>
      <c r="MAK11" s="147"/>
      <c r="MAL11" s="147"/>
      <c r="MAM11" s="147"/>
      <c r="MAN11" s="147"/>
      <c r="MAO11" s="147"/>
      <c r="MAP11" s="147"/>
      <c r="MAQ11" s="147"/>
      <c r="MAR11" s="147"/>
      <c r="MAS11" s="147"/>
      <c r="MAT11" s="147"/>
      <c r="MAU11" s="147"/>
      <c r="MAV11" s="147"/>
      <c r="MAW11" s="147"/>
      <c r="MAX11" s="147"/>
      <c r="MAY11" s="147"/>
      <c r="MAZ11" s="147"/>
      <c r="MBA11" s="147"/>
      <c r="MBB11" s="147"/>
      <c r="MBC11" s="147"/>
      <c r="MBD11" s="147"/>
      <c r="MBE11" s="147"/>
      <c r="MBF11" s="147"/>
      <c r="MBG11" s="147"/>
      <c r="MBH11" s="147"/>
      <c r="MBI11" s="147"/>
      <c r="MBJ11" s="147"/>
      <c r="MBK11" s="147"/>
      <c r="MBL11" s="147"/>
      <c r="MBM11" s="147"/>
      <c r="MBN11" s="147"/>
      <c r="MBO11" s="147"/>
      <c r="MBP11" s="147"/>
      <c r="MBQ11" s="147"/>
      <c r="MBR11" s="147"/>
      <c r="MBS11" s="147"/>
      <c r="MBT11" s="147"/>
      <c r="MBU11" s="147"/>
      <c r="MBV11" s="147"/>
      <c r="MBW11" s="147"/>
      <c r="MBX11" s="147"/>
      <c r="MBY11" s="147"/>
      <c r="MBZ11" s="147"/>
      <c r="MCA11" s="147"/>
      <c r="MCB11" s="147"/>
      <c r="MCC11" s="147"/>
      <c r="MCD11" s="147"/>
      <c r="MCE11" s="147"/>
      <c r="MCF11" s="147"/>
      <c r="MCG11" s="147"/>
      <c r="MCH11" s="147"/>
      <c r="MCI11" s="147"/>
      <c r="MCJ11" s="147"/>
      <c r="MCK11" s="147"/>
      <c r="MCL11" s="147"/>
      <c r="MCM11" s="147"/>
      <c r="MCN11" s="147"/>
      <c r="MCO11" s="147"/>
      <c r="MCP11" s="147"/>
      <c r="MCQ11" s="147"/>
      <c r="MCR11" s="147"/>
      <c r="MCS11" s="147"/>
      <c r="MCT11" s="147"/>
      <c r="MCU11" s="147"/>
      <c r="MCV11" s="147"/>
      <c r="MCW11" s="147"/>
      <c r="MCX11" s="147"/>
      <c r="MCY11" s="147"/>
      <c r="MCZ11" s="147"/>
      <c r="MDA11" s="147"/>
      <c r="MDB11" s="147"/>
      <c r="MDC11" s="147"/>
      <c r="MDD11" s="147"/>
      <c r="MDE11" s="147"/>
      <c r="MDF11" s="147"/>
      <c r="MDG11" s="147"/>
      <c r="MDH11" s="147"/>
      <c r="MDI11" s="147"/>
      <c r="MDJ11" s="147"/>
      <c r="MDK11" s="147"/>
      <c r="MDL11" s="147"/>
      <c r="MDM11" s="147"/>
      <c r="MDN11" s="147"/>
      <c r="MDO11" s="147"/>
      <c r="MDP11" s="147"/>
      <c r="MDQ11" s="147"/>
      <c r="MDR11" s="147"/>
      <c r="MDS11" s="147"/>
      <c r="MDT11" s="147"/>
      <c r="MDU11" s="147"/>
      <c r="MDV11" s="147"/>
      <c r="MDW11" s="147"/>
      <c r="MDX11" s="147"/>
      <c r="MDY11" s="147"/>
      <c r="MDZ11" s="147"/>
      <c r="MEA11" s="147"/>
      <c r="MEB11" s="147"/>
      <c r="MEC11" s="147"/>
      <c r="MED11" s="147"/>
      <c r="MEE11" s="147"/>
      <c r="MEF11" s="147"/>
      <c r="MEG11" s="147"/>
      <c r="MEH11" s="147"/>
      <c r="MEI11" s="147"/>
      <c r="MEJ11" s="147"/>
      <c r="MEK11" s="147"/>
      <c r="MEL11" s="147"/>
      <c r="MEM11" s="147"/>
      <c r="MEN11" s="147"/>
      <c r="MEO11" s="147"/>
      <c r="MEP11" s="147"/>
      <c r="MEQ11" s="147"/>
      <c r="MER11" s="147"/>
      <c r="MES11" s="147"/>
      <c r="MET11" s="147"/>
      <c r="MEU11" s="147"/>
      <c r="MEV11" s="147"/>
      <c r="MEW11" s="147"/>
      <c r="MEX11" s="147"/>
      <c r="MEY11" s="147"/>
      <c r="MEZ11" s="147"/>
      <c r="MFA11" s="147"/>
      <c r="MFB11" s="147"/>
      <c r="MFC11" s="147"/>
      <c r="MFD11" s="147"/>
      <c r="MFE11" s="147"/>
      <c r="MFF11" s="147"/>
      <c r="MFG11" s="147"/>
      <c r="MFH11" s="147"/>
      <c r="MFI11" s="147"/>
      <c r="MFJ11" s="147"/>
      <c r="MFK11" s="147"/>
      <c r="MFL11" s="147"/>
      <c r="MFM11" s="147"/>
      <c r="MFN11" s="147"/>
      <c r="MFO11" s="147"/>
      <c r="MFP11" s="147"/>
      <c r="MFQ11" s="147"/>
      <c r="MFR11" s="147"/>
      <c r="MFS11" s="147"/>
      <c r="MFT11" s="147"/>
      <c r="MFU11" s="147"/>
      <c r="MFV11" s="147"/>
      <c r="MFW11" s="147"/>
      <c r="MFX11" s="147"/>
      <c r="MFY11" s="147"/>
      <c r="MFZ11" s="147"/>
      <c r="MGA11" s="147"/>
      <c r="MGB11" s="147"/>
      <c r="MGC11" s="147"/>
      <c r="MGD11" s="147"/>
      <c r="MGE11" s="147"/>
      <c r="MGF11" s="147"/>
      <c r="MGG11" s="147"/>
      <c r="MGH11" s="147"/>
      <c r="MGI11" s="147"/>
      <c r="MGJ11" s="147"/>
      <c r="MGK11" s="147"/>
      <c r="MGL11" s="147"/>
      <c r="MGM11" s="147"/>
      <c r="MGN11" s="147"/>
      <c r="MGO11" s="147"/>
      <c r="MGP11" s="147"/>
      <c r="MGQ11" s="147"/>
      <c r="MGR11" s="147"/>
      <c r="MGS11" s="147"/>
      <c r="MGT11" s="147"/>
      <c r="MGU11" s="147"/>
      <c r="MGV11" s="147"/>
      <c r="MGW11" s="147"/>
      <c r="MGX11" s="147"/>
      <c r="MGY11" s="147"/>
      <c r="MGZ11" s="147"/>
      <c r="MHA11" s="147"/>
      <c r="MHB11" s="147"/>
      <c r="MHC11" s="147"/>
      <c r="MHD11" s="147"/>
      <c r="MHE11" s="147"/>
      <c r="MHF11" s="147"/>
      <c r="MHG11" s="147"/>
      <c r="MHH11" s="147"/>
      <c r="MHI11" s="147"/>
      <c r="MHJ11" s="147"/>
      <c r="MHK11" s="147"/>
      <c r="MHL11" s="147"/>
      <c r="MHM11" s="147"/>
      <c r="MHN11" s="147"/>
      <c r="MHO11" s="147"/>
      <c r="MHP11" s="147"/>
      <c r="MHQ11" s="147"/>
      <c r="MHR11" s="147"/>
      <c r="MHS11" s="147"/>
      <c r="MHT11" s="147"/>
      <c r="MHU11" s="147"/>
      <c r="MHV11" s="147"/>
      <c r="MHW11" s="147"/>
      <c r="MHX11" s="147"/>
      <c r="MHY11" s="147"/>
      <c r="MHZ11" s="147"/>
      <c r="MIA11" s="147"/>
      <c r="MIB11" s="147"/>
      <c r="MIC11" s="147"/>
      <c r="MID11" s="147"/>
      <c r="MIE11" s="147"/>
      <c r="MIF11" s="147"/>
      <c r="MIG11" s="147"/>
      <c r="MIH11" s="147"/>
      <c r="MII11" s="147"/>
      <c r="MIJ11" s="147"/>
      <c r="MIK11" s="147"/>
      <c r="MIL11" s="147"/>
      <c r="MIM11" s="147"/>
      <c r="MIN11" s="147"/>
      <c r="MIO11" s="147"/>
      <c r="MIP11" s="147"/>
      <c r="MIQ11" s="147"/>
      <c r="MIR11" s="147"/>
      <c r="MIS11" s="147"/>
      <c r="MIT11" s="147"/>
      <c r="MIU11" s="147"/>
      <c r="MIV11" s="147"/>
      <c r="MIW11" s="147"/>
      <c r="MIX11" s="147"/>
      <c r="MIY11" s="147"/>
      <c r="MIZ11" s="147"/>
      <c r="MJA11" s="147"/>
      <c r="MJB11" s="147"/>
      <c r="MJC11" s="147"/>
      <c r="MJD11" s="147"/>
      <c r="MJE11" s="147"/>
      <c r="MJF11" s="147"/>
      <c r="MJG11" s="147"/>
      <c r="MJH11" s="147"/>
      <c r="MJI11" s="147"/>
      <c r="MJJ11" s="147"/>
      <c r="MJK11" s="147"/>
      <c r="MJL11" s="147"/>
      <c r="MJM11" s="147"/>
      <c r="MJN11" s="147"/>
      <c r="MJO11" s="147"/>
      <c r="MJP11" s="147"/>
      <c r="MJQ11" s="147"/>
      <c r="MJR11" s="147"/>
      <c r="MJS11" s="147"/>
      <c r="MJT11" s="147"/>
      <c r="MJU11" s="147"/>
      <c r="MJV11" s="147"/>
      <c r="MJW11" s="147"/>
      <c r="MJX11" s="147"/>
      <c r="MJY11" s="147"/>
      <c r="MJZ11" s="147"/>
      <c r="MKA11" s="147"/>
      <c r="MKB11" s="147"/>
      <c r="MKC11" s="147"/>
      <c r="MKD11" s="147"/>
      <c r="MKE11" s="147"/>
      <c r="MKF11" s="147"/>
      <c r="MKG11" s="147"/>
      <c r="MKH11" s="147"/>
      <c r="MKI11" s="147"/>
      <c r="MKJ11" s="147"/>
      <c r="MKK11" s="147"/>
      <c r="MKL11" s="147"/>
      <c r="MKM11" s="147"/>
      <c r="MKN11" s="147"/>
      <c r="MKO11" s="147"/>
      <c r="MKP11" s="147"/>
      <c r="MKQ11" s="147"/>
      <c r="MKR11" s="147"/>
      <c r="MKS11" s="147"/>
      <c r="MKT11" s="147"/>
      <c r="MKU11" s="147"/>
      <c r="MKV11" s="147"/>
      <c r="MKW11" s="147"/>
      <c r="MKX11" s="147"/>
      <c r="MKY11" s="147"/>
      <c r="MKZ11" s="147"/>
      <c r="MLA11" s="147"/>
      <c r="MLB11" s="147"/>
      <c r="MLC11" s="147"/>
      <c r="MLD11" s="147"/>
      <c r="MLE11" s="147"/>
      <c r="MLF11" s="147"/>
      <c r="MLG11" s="147"/>
      <c r="MLH11" s="147"/>
      <c r="MLI11" s="147"/>
      <c r="MLJ11" s="147"/>
      <c r="MLK11" s="147"/>
      <c r="MLL11" s="147"/>
      <c r="MLM11" s="147"/>
      <c r="MLN11" s="147"/>
      <c r="MLO11" s="147"/>
      <c r="MLP11" s="147"/>
      <c r="MLQ11" s="147"/>
      <c r="MLR11" s="147"/>
      <c r="MLS11" s="147"/>
      <c r="MLT11" s="147"/>
      <c r="MLU11" s="147"/>
      <c r="MLV11" s="147"/>
      <c r="MLW11" s="147"/>
      <c r="MLX11" s="147"/>
      <c r="MLY11" s="147"/>
      <c r="MLZ11" s="147"/>
      <c r="MMA11" s="147"/>
      <c r="MMB11" s="147"/>
      <c r="MMC11" s="147"/>
      <c r="MMD11" s="147"/>
      <c r="MME11" s="147"/>
      <c r="MMF11" s="147"/>
      <c r="MMG11" s="147"/>
      <c r="MMH11" s="147"/>
      <c r="MMI11" s="147"/>
      <c r="MMJ11" s="147"/>
      <c r="MMK11" s="147"/>
      <c r="MML11" s="147"/>
      <c r="MMM11" s="147"/>
      <c r="MMN11" s="147"/>
      <c r="MMO11" s="147"/>
      <c r="MMP11" s="147"/>
      <c r="MMQ11" s="147"/>
      <c r="MMR11" s="147"/>
      <c r="MMS11" s="147"/>
      <c r="MMT11" s="147"/>
      <c r="MMU11" s="147"/>
      <c r="MMV11" s="147"/>
      <c r="MMW11" s="147"/>
      <c r="MMX11" s="147"/>
      <c r="MMY11" s="147"/>
      <c r="MMZ11" s="147"/>
      <c r="MNA11" s="147"/>
      <c r="MNB11" s="147"/>
      <c r="MNC11" s="147"/>
      <c r="MND11" s="147"/>
      <c r="MNE11" s="147"/>
      <c r="MNF11" s="147"/>
      <c r="MNG11" s="147"/>
      <c r="MNH11" s="147"/>
      <c r="MNI11" s="147"/>
      <c r="MNJ11" s="147"/>
      <c r="MNK11" s="147"/>
      <c r="MNL11" s="147"/>
      <c r="MNM11" s="147"/>
      <c r="MNN11" s="147"/>
      <c r="MNO11" s="147"/>
      <c r="MNP11" s="147"/>
      <c r="MNQ11" s="147"/>
      <c r="MNR11" s="147"/>
      <c r="MNS11" s="147"/>
      <c r="MNT11" s="147"/>
      <c r="MNU11" s="147"/>
      <c r="MNV11" s="147"/>
      <c r="MNW11" s="147"/>
      <c r="MNX11" s="147"/>
      <c r="MNY11" s="147"/>
      <c r="MNZ11" s="147"/>
      <c r="MOA11" s="147"/>
      <c r="MOB11" s="147"/>
      <c r="MOC11" s="147"/>
      <c r="MOD11" s="147"/>
      <c r="MOE11" s="147"/>
      <c r="MOF11" s="147"/>
      <c r="MOG11" s="147"/>
      <c r="MOH11" s="147"/>
      <c r="MOI11" s="147"/>
      <c r="MOJ11" s="147"/>
      <c r="MOK11" s="147"/>
      <c r="MOL11" s="147"/>
      <c r="MOM11" s="147"/>
      <c r="MON11" s="147"/>
      <c r="MOO11" s="147"/>
      <c r="MOP11" s="147"/>
      <c r="MOQ11" s="147"/>
      <c r="MOR11" s="147"/>
      <c r="MOS11" s="147"/>
      <c r="MOT11" s="147"/>
      <c r="MOU11" s="147"/>
      <c r="MOV11" s="147"/>
      <c r="MOW11" s="147"/>
      <c r="MOX11" s="147"/>
      <c r="MOY11" s="147"/>
      <c r="MOZ11" s="147"/>
      <c r="MPA11" s="147"/>
      <c r="MPB11" s="147"/>
      <c r="MPC11" s="147"/>
      <c r="MPD11" s="147"/>
      <c r="MPE11" s="147"/>
      <c r="MPF11" s="147"/>
      <c r="MPG11" s="147"/>
      <c r="MPH11" s="147"/>
      <c r="MPI11" s="147"/>
      <c r="MPJ11" s="147"/>
      <c r="MPK11" s="147"/>
      <c r="MPL11" s="147"/>
      <c r="MPM11" s="147"/>
      <c r="MPN11" s="147"/>
      <c r="MPO11" s="147"/>
      <c r="MPP11" s="147"/>
      <c r="MPQ11" s="147"/>
      <c r="MPR11" s="147"/>
      <c r="MPS11" s="147"/>
      <c r="MPT11" s="147"/>
      <c r="MPU11" s="147"/>
      <c r="MPV11" s="147"/>
      <c r="MPW11" s="147"/>
      <c r="MPX11" s="147"/>
      <c r="MPY11" s="147"/>
      <c r="MPZ11" s="147"/>
      <c r="MQA11" s="147"/>
      <c r="MQB11" s="147"/>
      <c r="MQC11" s="147"/>
      <c r="MQD11" s="147"/>
      <c r="MQE11" s="147"/>
      <c r="MQF11" s="147"/>
      <c r="MQG11" s="147"/>
      <c r="MQH11" s="147"/>
      <c r="MQI11" s="147"/>
      <c r="MQJ11" s="147"/>
      <c r="MQK11" s="147"/>
      <c r="MQL11" s="147"/>
      <c r="MQM11" s="147"/>
      <c r="MQN11" s="147"/>
      <c r="MQO11" s="147"/>
      <c r="MQP11" s="147"/>
      <c r="MQQ11" s="147"/>
      <c r="MQR11" s="147"/>
      <c r="MQS11" s="147"/>
      <c r="MQT11" s="147"/>
      <c r="MQU11" s="147"/>
      <c r="MQV11" s="147"/>
      <c r="MQW11" s="147"/>
      <c r="MQX11" s="147"/>
      <c r="MQY11" s="147"/>
      <c r="MQZ11" s="147"/>
      <c r="MRA11" s="147"/>
      <c r="MRB11" s="147"/>
      <c r="MRC11" s="147"/>
      <c r="MRD11" s="147"/>
      <c r="MRE11" s="147"/>
      <c r="MRF11" s="147"/>
      <c r="MRG11" s="147"/>
      <c r="MRH11" s="147"/>
      <c r="MRI11" s="147"/>
      <c r="MRJ11" s="147"/>
      <c r="MRK11" s="147"/>
      <c r="MRL11" s="147"/>
      <c r="MRM11" s="147"/>
      <c r="MRN11" s="147"/>
      <c r="MRO11" s="147"/>
      <c r="MRP11" s="147"/>
      <c r="MRQ11" s="147"/>
      <c r="MRR11" s="147"/>
      <c r="MRS11" s="147"/>
      <c r="MRT11" s="147"/>
      <c r="MRU11" s="147"/>
      <c r="MRV11" s="147"/>
      <c r="MRW11" s="147"/>
      <c r="MRX11" s="147"/>
      <c r="MRY11" s="147"/>
      <c r="MRZ11" s="147"/>
      <c r="MSA11" s="147"/>
      <c r="MSB11" s="147"/>
      <c r="MSC11" s="147"/>
      <c r="MSD11" s="147"/>
      <c r="MSE11" s="147"/>
      <c r="MSF11" s="147"/>
      <c r="MSG11" s="147"/>
      <c r="MSH11" s="147"/>
      <c r="MSI11" s="147"/>
      <c r="MSJ11" s="147"/>
      <c r="MSK11" s="147"/>
      <c r="MSL11" s="147"/>
      <c r="MSM11" s="147"/>
      <c r="MSN11" s="147"/>
      <c r="MSO11" s="147"/>
      <c r="MSP11" s="147"/>
      <c r="MSQ11" s="147"/>
      <c r="MSR11" s="147"/>
      <c r="MSS11" s="147"/>
      <c r="MST11" s="147"/>
      <c r="MSU11" s="147"/>
      <c r="MSV11" s="147"/>
      <c r="MSW11" s="147"/>
      <c r="MSX11" s="147"/>
      <c r="MSY11" s="147"/>
      <c r="MSZ11" s="147"/>
      <c r="MTA11" s="147"/>
      <c r="MTB11" s="147"/>
      <c r="MTC11" s="147"/>
      <c r="MTD11" s="147"/>
      <c r="MTE11" s="147"/>
      <c r="MTF11" s="147"/>
      <c r="MTG11" s="147"/>
      <c r="MTH11" s="147"/>
      <c r="MTI11" s="147"/>
      <c r="MTJ11" s="147"/>
      <c r="MTK11" s="147"/>
      <c r="MTL11" s="147"/>
      <c r="MTM11" s="147"/>
      <c r="MTN11" s="147"/>
      <c r="MTO11" s="147"/>
      <c r="MTP11" s="147"/>
      <c r="MTQ11" s="147"/>
      <c r="MTR11" s="147"/>
      <c r="MTS11" s="147"/>
      <c r="MTT11" s="147"/>
      <c r="MTU11" s="147"/>
      <c r="MTV11" s="147"/>
      <c r="MTW11" s="147"/>
      <c r="MTX11" s="147"/>
      <c r="MTY11" s="147"/>
      <c r="MTZ11" s="147"/>
      <c r="MUA11" s="147"/>
      <c r="MUB11" s="147"/>
      <c r="MUC11" s="147"/>
      <c r="MUD11" s="147"/>
      <c r="MUE11" s="147"/>
      <c r="MUF11" s="147"/>
      <c r="MUG11" s="147"/>
      <c r="MUH11" s="147"/>
      <c r="MUI11" s="147"/>
      <c r="MUJ11" s="147"/>
      <c r="MUK11" s="147"/>
      <c r="MUL11" s="147"/>
      <c r="MUM11" s="147"/>
      <c r="MUN11" s="147"/>
      <c r="MUO11" s="147"/>
      <c r="MUP11" s="147"/>
      <c r="MUQ11" s="147"/>
      <c r="MUR11" s="147"/>
      <c r="MUS11" s="147"/>
      <c r="MUT11" s="147"/>
      <c r="MUU11" s="147"/>
      <c r="MUV11" s="147"/>
      <c r="MUW11" s="147"/>
      <c r="MUX11" s="147"/>
      <c r="MUY11" s="147"/>
      <c r="MUZ11" s="147"/>
      <c r="MVA11" s="147"/>
      <c r="MVB11" s="147"/>
      <c r="MVC11" s="147"/>
      <c r="MVD11" s="147"/>
      <c r="MVE11" s="147"/>
      <c r="MVF11" s="147"/>
      <c r="MVG11" s="147"/>
      <c r="MVH11" s="147"/>
      <c r="MVI11" s="147"/>
      <c r="MVJ11" s="147"/>
      <c r="MVK11" s="147"/>
      <c r="MVL11" s="147"/>
      <c r="MVM11" s="147"/>
      <c r="MVN11" s="147"/>
      <c r="MVO11" s="147"/>
      <c r="MVP11" s="147"/>
      <c r="MVQ11" s="147"/>
      <c r="MVR11" s="147"/>
      <c r="MVS11" s="147"/>
      <c r="MVT11" s="147"/>
      <c r="MVU11" s="147"/>
      <c r="MVV11" s="147"/>
      <c r="MVW11" s="147"/>
      <c r="MVX11" s="147"/>
      <c r="MVY11" s="147"/>
      <c r="MVZ11" s="147"/>
      <c r="MWA11" s="147"/>
      <c r="MWB11" s="147"/>
      <c r="MWC11" s="147"/>
      <c r="MWD11" s="147"/>
      <c r="MWE11" s="147"/>
      <c r="MWF11" s="147"/>
      <c r="MWG11" s="147"/>
      <c r="MWH11" s="147"/>
      <c r="MWI11" s="147"/>
      <c r="MWJ11" s="147"/>
      <c r="MWK11" s="147"/>
      <c r="MWL11" s="147"/>
      <c r="MWM11" s="147"/>
      <c r="MWN11" s="147"/>
      <c r="MWO11" s="147"/>
      <c r="MWP11" s="147"/>
      <c r="MWQ11" s="147"/>
      <c r="MWR11" s="147"/>
      <c r="MWS11" s="147"/>
      <c r="MWT11" s="147"/>
      <c r="MWU11" s="147"/>
      <c r="MWV11" s="147"/>
      <c r="MWW11" s="147"/>
      <c r="MWX11" s="147"/>
      <c r="MWY11" s="147"/>
      <c r="MWZ11" s="147"/>
      <c r="MXA11" s="147"/>
      <c r="MXB11" s="147"/>
      <c r="MXC11" s="147"/>
      <c r="MXD11" s="147"/>
      <c r="MXE11" s="147"/>
      <c r="MXF11" s="147"/>
      <c r="MXG11" s="147"/>
      <c r="MXH11" s="147"/>
      <c r="MXI11" s="147"/>
      <c r="MXJ11" s="147"/>
      <c r="MXK11" s="147"/>
      <c r="MXL11" s="147"/>
      <c r="MXM11" s="147"/>
      <c r="MXN11" s="147"/>
      <c r="MXO11" s="147"/>
      <c r="MXP11" s="147"/>
      <c r="MXQ11" s="147"/>
      <c r="MXR11" s="147"/>
      <c r="MXS11" s="147"/>
      <c r="MXT11" s="147"/>
      <c r="MXU11" s="147"/>
      <c r="MXV11" s="147"/>
      <c r="MXW11" s="147"/>
      <c r="MXX11" s="147"/>
      <c r="MXY11" s="147"/>
      <c r="MXZ11" s="147"/>
      <c r="MYA11" s="147"/>
      <c r="MYB11" s="147"/>
      <c r="MYC11" s="147"/>
      <c r="MYD11" s="147"/>
      <c r="MYE11" s="147"/>
      <c r="MYF11" s="147"/>
      <c r="MYG11" s="147"/>
      <c r="MYH11" s="147"/>
      <c r="MYI11" s="147"/>
      <c r="MYJ11" s="147"/>
      <c r="MYK11" s="147"/>
      <c r="MYL11" s="147"/>
      <c r="MYM11" s="147"/>
      <c r="MYN11" s="147"/>
      <c r="MYO11" s="147"/>
      <c r="MYP11" s="147"/>
      <c r="MYQ11" s="147"/>
      <c r="MYR11" s="147"/>
      <c r="MYS11" s="147"/>
      <c r="MYT11" s="147"/>
      <c r="MYU11" s="147"/>
      <c r="MYV11" s="147"/>
      <c r="MYW11" s="147"/>
      <c r="MYX11" s="147"/>
      <c r="MYY11" s="147"/>
      <c r="MYZ11" s="147"/>
      <c r="MZA11" s="147"/>
      <c r="MZB11" s="147"/>
      <c r="MZC11" s="147"/>
      <c r="MZD11" s="147"/>
      <c r="MZE11" s="147"/>
      <c r="MZF11" s="147"/>
      <c r="MZG11" s="147"/>
      <c r="MZH11" s="147"/>
      <c r="MZI11" s="147"/>
      <c r="MZJ11" s="147"/>
      <c r="MZK11" s="147"/>
      <c r="MZL11" s="147"/>
      <c r="MZM11" s="147"/>
      <c r="MZN11" s="147"/>
      <c r="MZO11" s="147"/>
      <c r="MZP11" s="147"/>
      <c r="MZQ11" s="147"/>
      <c r="MZR11" s="147"/>
      <c r="MZS11" s="147"/>
      <c r="MZT11" s="147"/>
      <c r="MZU11" s="147"/>
      <c r="MZV11" s="147"/>
      <c r="MZW11" s="147"/>
      <c r="MZX11" s="147"/>
      <c r="MZY11" s="147"/>
      <c r="MZZ11" s="147"/>
      <c r="NAA11" s="147"/>
      <c r="NAB11" s="147"/>
      <c r="NAC11" s="147"/>
      <c r="NAD11" s="147"/>
      <c r="NAE11" s="147"/>
      <c r="NAF11" s="147"/>
      <c r="NAG11" s="147"/>
      <c r="NAH11" s="147"/>
      <c r="NAI11" s="147"/>
      <c r="NAJ11" s="147"/>
      <c r="NAK11" s="147"/>
      <c r="NAL11" s="147"/>
      <c r="NAM11" s="147"/>
      <c r="NAN11" s="147"/>
      <c r="NAO11" s="147"/>
      <c r="NAP11" s="147"/>
      <c r="NAQ11" s="147"/>
      <c r="NAR11" s="147"/>
      <c r="NAS11" s="147"/>
      <c r="NAT11" s="147"/>
      <c r="NAU11" s="147"/>
      <c r="NAV11" s="147"/>
      <c r="NAW11" s="147"/>
      <c r="NAX11" s="147"/>
      <c r="NAY11" s="147"/>
      <c r="NAZ11" s="147"/>
      <c r="NBA11" s="147"/>
      <c r="NBB11" s="147"/>
      <c r="NBC11" s="147"/>
      <c r="NBD11" s="147"/>
      <c r="NBE11" s="147"/>
      <c r="NBF11" s="147"/>
      <c r="NBG11" s="147"/>
      <c r="NBH11" s="147"/>
      <c r="NBI11" s="147"/>
      <c r="NBJ11" s="147"/>
      <c r="NBK11" s="147"/>
      <c r="NBL11" s="147"/>
      <c r="NBM11" s="147"/>
      <c r="NBN11" s="147"/>
      <c r="NBO11" s="147"/>
      <c r="NBP11" s="147"/>
      <c r="NBQ11" s="147"/>
      <c r="NBR11" s="147"/>
      <c r="NBS11" s="147"/>
      <c r="NBT11" s="147"/>
      <c r="NBU11" s="147"/>
      <c r="NBV11" s="147"/>
      <c r="NBW11" s="147"/>
      <c r="NBX11" s="147"/>
      <c r="NBY11" s="147"/>
      <c r="NBZ11" s="147"/>
      <c r="NCA11" s="147"/>
      <c r="NCB11" s="147"/>
      <c r="NCC11" s="147"/>
      <c r="NCD11" s="147"/>
      <c r="NCE11" s="147"/>
      <c r="NCF11" s="147"/>
      <c r="NCG11" s="147"/>
      <c r="NCH11" s="147"/>
      <c r="NCI11" s="147"/>
      <c r="NCJ11" s="147"/>
      <c r="NCK11" s="147"/>
      <c r="NCL11" s="147"/>
      <c r="NCM11" s="147"/>
      <c r="NCN11" s="147"/>
      <c r="NCO11" s="147"/>
      <c r="NCP11" s="147"/>
      <c r="NCQ11" s="147"/>
      <c r="NCR11" s="147"/>
      <c r="NCS11" s="147"/>
      <c r="NCT11" s="147"/>
      <c r="NCU11" s="147"/>
      <c r="NCV11" s="147"/>
      <c r="NCW11" s="147"/>
      <c r="NCX11" s="147"/>
      <c r="NCY11" s="147"/>
      <c r="NCZ11" s="147"/>
      <c r="NDA11" s="147"/>
      <c r="NDB11" s="147"/>
      <c r="NDC11" s="147"/>
      <c r="NDD11" s="147"/>
      <c r="NDE11" s="147"/>
      <c r="NDF11" s="147"/>
      <c r="NDG11" s="147"/>
      <c r="NDH11" s="147"/>
      <c r="NDI11" s="147"/>
      <c r="NDJ11" s="147"/>
      <c r="NDK11" s="147"/>
      <c r="NDL11" s="147"/>
      <c r="NDM11" s="147"/>
      <c r="NDN11" s="147"/>
      <c r="NDO11" s="147"/>
      <c r="NDP11" s="147"/>
      <c r="NDQ11" s="147"/>
      <c r="NDR11" s="147"/>
      <c r="NDS11" s="147"/>
      <c r="NDT11" s="147"/>
      <c r="NDU11" s="147"/>
      <c r="NDV11" s="147"/>
      <c r="NDW11" s="147"/>
      <c r="NDX11" s="147"/>
      <c r="NDY11" s="147"/>
      <c r="NDZ11" s="147"/>
      <c r="NEA11" s="147"/>
      <c r="NEB11" s="147"/>
      <c r="NEC11" s="147"/>
      <c r="NED11" s="147"/>
      <c r="NEE11" s="147"/>
      <c r="NEF11" s="147"/>
      <c r="NEG11" s="147"/>
      <c r="NEH11" s="147"/>
      <c r="NEI11" s="147"/>
      <c r="NEJ11" s="147"/>
      <c r="NEK11" s="147"/>
      <c r="NEL11" s="147"/>
      <c r="NEM11" s="147"/>
      <c r="NEN11" s="147"/>
      <c r="NEO11" s="147"/>
      <c r="NEP11" s="147"/>
      <c r="NEQ11" s="147"/>
      <c r="NER11" s="147"/>
      <c r="NES11" s="147"/>
      <c r="NET11" s="147"/>
      <c r="NEU11" s="147"/>
      <c r="NEV11" s="147"/>
      <c r="NEW11" s="147"/>
      <c r="NEX11" s="147"/>
      <c r="NEY11" s="147"/>
      <c r="NEZ11" s="147"/>
      <c r="NFA11" s="147"/>
      <c r="NFB11" s="147"/>
      <c r="NFC11" s="147"/>
      <c r="NFD11" s="147"/>
      <c r="NFE11" s="147"/>
      <c r="NFF11" s="147"/>
      <c r="NFG11" s="147"/>
      <c r="NFH11" s="147"/>
      <c r="NFI11" s="147"/>
      <c r="NFJ11" s="147"/>
      <c r="NFK11" s="147"/>
      <c r="NFL11" s="147"/>
      <c r="NFM11" s="147"/>
      <c r="NFN11" s="147"/>
      <c r="NFO11" s="147"/>
      <c r="NFP11" s="147"/>
      <c r="NFQ11" s="147"/>
      <c r="NFR11" s="147"/>
      <c r="NFS11" s="147"/>
      <c r="NFT11" s="147"/>
      <c r="NFU11" s="147"/>
      <c r="NFV11" s="147"/>
      <c r="NFW11" s="147"/>
      <c r="NFX11" s="147"/>
      <c r="NFY11" s="147"/>
      <c r="NFZ11" s="147"/>
      <c r="NGA11" s="147"/>
      <c r="NGB11" s="147"/>
      <c r="NGC11" s="147"/>
      <c r="NGD11" s="147"/>
      <c r="NGE11" s="147"/>
      <c r="NGF11" s="147"/>
      <c r="NGG11" s="147"/>
      <c r="NGH11" s="147"/>
      <c r="NGI11" s="147"/>
      <c r="NGJ11" s="147"/>
      <c r="NGK11" s="147"/>
      <c r="NGL11" s="147"/>
      <c r="NGM11" s="147"/>
      <c r="NGN11" s="147"/>
      <c r="NGO11" s="147"/>
      <c r="NGP11" s="147"/>
      <c r="NGQ11" s="147"/>
      <c r="NGR11" s="147"/>
      <c r="NGS11" s="147"/>
      <c r="NGT11" s="147"/>
      <c r="NGU11" s="147"/>
      <c r="NGV11" s="147"/>
      <c r="NGW11" s="147"/>
      <c r="NGX11" s="147"/>
      <c r="NGY11" s="147"/>
      <c r="NGZ11" s="147"/>
      <c r="NHA11" s="147"/>
      <c r="NHB11" s="147"/>
      <c r="NHC11" s="147"/>
      <c r="NHD11" s="147"/>
      <c r="NHE11" s="147"/>
      <c r="NHF11" s="147"/>
      <c r="NHG11" s="147"/>
      <c r="NHH11" s="147"/>
      <c r="NHI11" s="147"/>
      <c r="NHJ11" s="147"/>
      <c r="NHK11" s="147"/>
      <c r="NHL11" s="147"/>
      <c r="NHM11" s="147"/>
      <c r="NHN11" s="147"/>
      <c r="NHO11" s="147"/>
      <c r="NHP11" s="147"/>
      <c r="NHQ11" s="147"/>
      <c r="NHR11" s="147"/>
      <c r="NHS11" s="147"/>
      <c r="NHT11" s="147"/>
      <c r="NHU11" s="147"/>
      <c r="NHV11" s="147"/>
      <c r="NHW11" s="147"/>
      <c r="NHX11" s="147"/>
      <c r="NHY11" s="147"/>
      <c r="NHZ11" s="147"/>
      <c r="NIA11" s="147"/>
      <c r="NIB11" s="147"/>
      <c r="NIC11" s="147"/>
      <c r="NID11" s="147"/>
      <c r="NIE11" s="147"/>
      <c r="NIF11" s="147"/>
      <c r="NIG11" s="147"/>
      <c r="NIH11" s="147"/>
      <c r="NII11" s="147"/>
      <c r="NIJ11" s="147"/>
      <c r="NIK11" s="147"/>
      <c r="NIL11" s="147"/>
      <c r="NIM11" s="147"/>
      <c r="NIN11" s="147"/>
      <c r="NIO11" s="147"/>
      <c r="NIP11" s="147"/>
      <c r="NIQ11" s="147"/>
      <c r="NIR11" s="147"/>
      <c r="NIS11" s="147"/>
      <c r="NIT11" s="147"/>
      <c r="NIU11" s="147"/>
      <c r="NIV11" s="147"/>
      <c r="NIW11" s="147"/>
      <c r="NIX11" s="147"/>
      <c r="NIY11" s="147"/>
      <c r="NIZ11" s="147"/>
      <c r="NJA11" s="147"/>
      <c r="NJB11" s="147"/>
      <c r="NJC11" s="147"/>
      <c r="NJD11" s="147"/>
      <c r="NJE11" s="147"/>
      <c r="NJF11" s="147"/>
      <c r="NJG11" s="147"/>
      <c r="NJH11" s="147"/>
      <c r="NJI11" s="147"/>
      <c r="NJJ11" s="147"/>
      <c r="NJK11" s="147"/>
      <c r="NJL11" s="147"/>
      <c r="NJM11" s="147"/>
      <c r="NJN11" s="147"/>
      <c r="NJO11" s="147"/>
      <c r="NJP11" s="147"/>
      <c r="NJQ11" s="147"/>
      <c r="NJR11" s="147"/>
      <c r="NJS11" s="147"/>
      <c r="NJT11" s="147"/>
      <c r="NJU11" s="147"/>
      <c r="NJV11" s="147"/>
      <c r="NJW11" s="147"/>
      <c r="NJX11" s="147"/>
      <c r="NJY11" s="147"/>
      <c r="NJZ11" s="147"/>
      <c r="NKA11" s="147"/>
      <c r="NKB11" s="147"/>
      <c r="NKC11" s="147"/>
      <c r="NKD11" s="147"/>
      <c r="NKE11" s="147"/>
      <c r="NKF11" s="147"/>
      <c r="NKG11" s="147"/>
      <c r="NKH11" s="147"/>
      <c r="NKI11" s="147"/>
      <c r="NKJ11" s="147"/>
      <c r="NKK11" s="147"/>
      <c r="NKL11" s="147"/>
      <c r="NKM11" s="147"/>
      <c r="NKN11" s="147"/>
      <c r="NKO11" s="147"/>
      <c r="NKP11" s="147"/>
      <c r="NKQ11" s="147"/>
      <c r="NKR11" s="147"/>
      <c r="NKS11" s="147"/>
      <c r="NKT11" s="147"/>
      <c r="NKU11" s="147"/>
      <c r="NKV11" s="147"/>
      <c r="NKW11" s="147"/>
      <c r="NKX11" s="147"/>
      <c r="NKY11" s="147"/>
      <c r="NKZ11" s="147"/>
      <c r="NLA11" s="147"/>
      <c r="NLB11" s="147"/>
      <c r="NLC11" s="147"/>
      <c r="NLD11" s="147"/>
      <c r="NLE11" s="147"/>
      <c r="NLF11" s="147"/>
      <c r="NLG11" s="147"/>
      <c r="NLH11" s="147"/>
      <c r="NLI11" s="147"/>
      <c r="NLJ11" s="147"/>
      <c r="NLK11" s="147"/>
      <c r="NLL11" s="147"/>
      <c r="NLM11" s="147"/>
      <c r="NLN11" s="147"/>
      <c r="NLO11" s="147"/>
      <c r="NLP11" s="147"/>
      <c r="NLQ11" s="147"/>
      <c r="NLR11" s="147"/>
      <c r="NLS11" s="147"/>
      <c r="NLT11" s="147"/>
      <c r="NLU11" s="147"/>
      <c r="NLV11" s="147"/>
      <c r="NLW11" s="147"/>
      <c r="NLX11" s="147"/>
      <c r="NLY11" s="147"/>
      <c r="NLZ11" s="147"/>
      <c r="NMA11" s="147"/>
      <c r="NMB11" s="147"/>
      <c r="NMC11" s="147"/>
      <c r="NMD11" s="147"/>
      <c r="NME11" s="147"/>
      <c r="NMF11" s="147"/>
      <c r="NMG11" s="147"/>
      <c r="NMH11" s="147"/>
      <c r="NMI11" s="147"/>
      <c r="NMJ11" s="147"/>
      <c r="NMK11" s="147"/>
      <c r="NML11" s="147"/>
      <c r="NMM11" s="147"/>
      <c r="NMN11" s="147"/>
      <c r="NMO11" s="147"/>
      <c r="NMP11" s="147"/>
      <c r="NMQ11" s="147"/>
      <c r="NMR11" s="147"/>
      <c r="NMS11" s="147"/>
      <c r="NMT11" s="147"/>
      <c r="NMU11" s="147"/>
      <c r="NMV11" s="147"/>
      <c r="NMW11" s="147"/>
      <c r="NMX11" s="147"/>
      <c r="NMY11" s="147"/>
      <c r="NMZ11" s="147"/>
      <c r="NNA11" s="147"/>
      <c r="NNB11" s="147"/>
      <c r="NNC11" s="147"/>
      <c r="NND11" s="147"/>
      <c r="NNE11" s="147"/>
      <c r="NNF11" s="147"/>
      <c r="NNG11" s="147"/>
      <c r="NNH11" s="147"/>
      <c r="NNI11" s="147"/>
      <c r="NNJ11" s="147"/>
      <c r="NNK11" s="147"/>
      <c r="NNL11" s="147"/>
      <c r="NNM11" s="147"/>
      <c r="NNN11" s="147"/>
      <c r="NNO11" s="147"/>
      <c r="NNP11" s="147"/>
      <c r="NNQ11" s="147"/>
      <c r="NNR11" s="147"/>
      <c r="NNS11" s="147"/>
      <c r="NNT11" s="147"/>
      <c r="NNU11" s="147"/>
      <c r="NNV11" s="147"/>
      <c r="NNW11" s="147"/>
      <c r="NNX11" s="147"/>
      <c r="NNY11" s="147"/>
      <c r="NNZ11" s="147"/>
      <c r="NOA11" s="147"/>
      <c r="NOB11" s="147"/>
      <c r="NOC11" s="147"/>
      <c r="NOD11" s="147"/>
      <c r="NOE11" s="147"/>
      <c r="NOF11" s="147"/>
      <c r="NOG11" s="147"/>
      <c r="NOH11" s="147"/>
      <c r="NOI11" s="147"/>
      <c r="NOJ11" s="147"/>
      <c r="NOK11" s="147"/>
      <c r="NOL11" s="147"/>
      <c r="NOM11" s="147"/>
      <c r="NON11" s="147"/>
      <c r="NOO11" s="147"/>
      <c r="NOP11" s="147"/>
      <c r="NOQ11" s="147"/>
      <c r="NOR11" s="147"/>
      <c r="NOS11" s="147"/>
      <c r="NOT11" s="147"/>
      <c r="NOU11" s="147"/>
      <c r="NOV11" s="147"/>
      <c r="NOW11" s="147"/>
      <c r="NOX11" s="147"/>
      <c r="NOY11" s="147"/>
      <c r="NOZ11" s="147"/>
      <c r="NPA11" s="147"/>
      <c r="NPB11" s="147"/>
      <c r="NPC11" s="147"/>
      <c r="NPD11" s="147"/>
      <c r="NPE11" s="147"/>
      <c r="NPF11" s="147"/>
      <c r="NPG11" s="147"/>
      <c r="NPH11" s="147"/>
      <c r="NPI11" s="147"/>
      <c r="NPJ11" s="147"/>
      <c r="NPK11" s="147"/>
      <c r="NPL11" s="147"/>
      <c r="NPM11" s="147"/>
      <c r="NPN11" s="147"/>
      <c r="NPO11" s="147"/>
      <c r="NPP11" s="147"/>
      <c r="NPQ11" s="147"/>
      <c r="NPR11" s="147"/>
      <c r="NPS11" s="147"/>
      <c r="NPT11" s="147"/>
      <c r="NPU11" s="147"/>
      <c r="NPV11" s="147"/>
      <c r="NPW11" s="147"/>
      <c r="NPX11" s="147"/>
      <c r="NPY11" s="147"/>
      <c r="NPZ11" s="147"/>
      <c r="NQA11" s="147"/>
      <c r="NQB11" s="147"/>
      <c r="NQC11" s="147"/>
      <c r="NQD11" s="147"/>
      <c r="NQE11" s="147"/>
      <c r="NQF11" s="147"/>
      <c r="NQG11" s="147"/>
      <c r="NQH11" s="147"/>
      <c r="NQI11" s="147"/>
      <c r="NQJ11" s="147"/>
      <c r="NQK11" s="147"/>
      <c r="NQL11" s="147"/>
      <c r="NQM11" s="147"/>
      <c r="NQN11" s="147"/>
      <c r="NQO11" s="147"/>
      <c r="NQP11" s="147"/>
      <c r="NQQ11" s="147"/>
      <c r="NQR11" s="147"/>
      <c r="NQS11" s="147"/>
      <c r="NQT11" s="147"/>
      <c r="NQU11" s="147"/>
      <c r="NQV11" s="147"/>
      <c r="NQW11" s="147"/>
      <c r="NQX11" s="147"/>
      <c r="NQY11" s="147"/>
      <c r="NQZ11" s="147"/>
      <c r="NRA11" s="147"/>
      <c r="NRB11" s="147"/>
      <c r="NRC11" s="147"/>
      <c r="NRD11" s="147"/>
      <c r="NRE11" s="147"/>
      <c r="NRF11" s="147"/>
      <c r="NRG11" s="147"/>
      <c r="NRH11" s="147"/>
      <c r="NRI11" s="147"/>
      <c r="NRJ11" s="147"/>
      <c r="NRK11" s="147"/>
      <c r="NRL11" s="147"/>
      <c r="NRM11" s="147"/>
      <c r="NRN11" s="147"/>
      <c r="NRO11" s="147"/>
      <c r="NRP11" s="147"/>
      <c r="NRQ11" s="147"/>
      <c r="NRR11" s="147"/>
      <c r="NRS11" s="147"/>
      <c r="NRT11" s="147"/>
      <c r="NRU11" s="147"/>
      <c r="NRV11" s="147"/>
      <c r="NRW11" s="147"/>
      <c r="NRX11" s="147"/>
      <c r="NRY11" s="147"/>
      <c r="NRZ11" s="147"/>
      <c r="NSA11" s="147"/>
      <c r="NSB11" s="147"/>
      <c r="NSC11" s="147"/>
      <c r="NSD11" s="147"/>
      <c r="NSE11" s="147"/>
      <c r="NSF11" s="147"/>
      <c r="NSG11" s="147"/>
      <c r="NSH11" s="147"/>
      <c r="NSI11" s="147"/>
      <c r="NSJ11" s="147"/>
      <c r="NSK11" s="147"/>
      <c r="NSL11" s="147"/>
      <c r="NSM11" s="147"/>
      <c r="NSN11" s="147"/>
      <c r="NSO11" s="147"/>
      <c r="NSP11" s="147"/>
      <c r="NSQ11" s="147"/>
      <c r="NSR11" s="147"/>
      <c r="NSS11" s="147"/>
      <c r="NST11" s="147"/>
      <c r="NSU11" s="147"/>
      <c r="NSV11" s="147"/>
      <c r="NSW11" s="147"/>
      <c r="NSX11" s="147"/>
      <c r="NSY11" s="147"/>
      <c r="NSZ11" s="147"/>
      <c r="NTA11" s="147"/>
      <c r="NTB11" s="147"/>
      <c r="NTC11" s="147"/>
      <c r="NTD11" s="147"/>
      <c r="NTE11" s="147"/>
      <c r="NTF11" s="147"/>
      <c r="NTG11" s="147"/>
      <c r="NTH11" s="147"/>
      <c r="NTI11" s="147"/>
      <c r="NTJ11" s="147"/>
      <c r="NTK11" s="147"/>
      <c r="NTL11" s="147"/>
      <c r="NTM11" s="147"/>
      <c r="NTN11" s="147"/>
      <c r="NTO11" s="147"/>
      <c r="NTP11" s="147"/>
      <c r="NTQ11" s="147"/>
      <c r="NTR11" s="147"/>
      <c r="NTS11" s="147"/>
      <c r="NTT11" s="147"/>
      <c r="NTU11" s="147"/>
      <c r="NTV11" s="147"/>
      <c r="NTW11" s="147"/>
      <c r="NTX11" s="147"/>
      <c r="NTY11" s="147"/>
      <c r="NTZ11" s="147"/>
      <c r="NUA11" s="147"/>
      <c r="NUB11" s="147"/>
      <c r="NUC11" s="147"/>
      <c r="NUD11" s="147"/>
      <c r="NUE11" s="147"/>
      <c r="NUF11" s="147"/>
      <c r="NUG11" s="147"/>
      <c r="NUH11" s="147"/>
      <c r="NUI11" s="147"/>
      <c r="NUJ11" s="147"/>
      <c r="NUK11" s="147"/>
      <c r="NUL11" s="147"/>
      <c r="NUM11" s="147"/>
      <c r="NUN11" s="147"/>
      <c r="NUO11" s="147"/>
      <c r="NUP11" s="147"/>
      <c r="NUQ11" s="147"/>
      <c r="NUR11" s="147"/>
      <c r="NUS11" s="147"/>
      <c r="NUT11" s="147"/>
      <c r="NUU11" s="147"/>
      <c r="NUV11" s="147"/>
      <c r="NUW11" s="147"/>
      <c r="NUX11" s="147"/>
      <c r="NUY11" s="147"/>
      <c r="NUZ11" s="147"/>
      <c r="NVA11" s="147"/>
      <c r="NVB11" s="147"/>
      <c r="NVC11" s="147"/>
      <c r="NVD11" s="147"/>
      <c r="NVE11" s="147"/>
      <c r="NVF11" s="147"/>
      <c r="NVG11" s="147"/>
      <c r="NVH11" s="147"/>
      <c r="NVI11" s="147"/>
      <c r="NVJ11" s="147"/>
      <c r="NVK11" s="147"/>
      <c r="NVL11" s="147"/>
      <c r="NVM11" s="147"/>
      <c r="NVN11" s="147"/>
      <c r="NVO11" s="147"/>
      <c r="NVP11" s="147"/>
      <c r="NVQ11" s="147"/>
      <c r="NVR11" s="147"/>
      <c r="NVS11" s="147"/>
      <c r="NVT11" s="147"/>
      <c r="NVU11" s="147"/>
      <c r="NVV11" s="147"/>
      <c r="NVW11" s="147"/>
      <c r="NVX11" s="147"/>
      <c r="NVY11" s="147"/>
      <c r="NVZ11" s="147"/>
      <c r="NWA11" s="147"/>
      <c r="NWB11" s="147"/>
      <c r="NWC11" s="147"/>
      <c r="NWD11" s="147"/>
      <c r="NWE11" s="147"/>
      <c r="NWF11" s="147"/>
      <c r="NWG11" s="147"/>
      <c r="NWH11" s="147"/>
      <c r="NWI11" s="147"/>
      <c r="NWJ11" s="147"/>
      <c r="NWK11" s="147"/>
      <c r="NWL11" s="147"/>
      <c r="NWM11" s="147"/>
      <c r="NWN11" s="147"/>
      <c r="NWO11" s="147"/>
      <c r="NWP11" s="147"/>
      <c r="NWQ11" s="147"/>
      <c r="NWR11" s="147"/>
      <c r="NWS11" s="147"/>
      <c r="NWT11" s="147"/>
      <c r="NWU11" s="147"/>
      <c r="NWV11" s="147"/>
      <c r="NWW11" s="147"/>
      <c r="NWX11" s="147"/>
      <c r="NWY11" s="147"/>
      <c r="NWZ11" s="147"/>
      <c r="NXA11" s="147"/>
      <c r="NXB11" s="147"/>
      <c r="NXC11" s="147"/>
      <c r="NXD11" s="147"/>
      <c r="NXE11" s="147"/>
      <c r="NXF11" s="147"/>
      <c r="NXG11" s="147"/>
      <c r="NXH11" s="147"/>
      <c r="NXI11" s="147"/>
      <c r="NXJ11" s="147"/>
      <c r="NXK11" s="147"/>
      <c r="NXL11" s="147"/>
      <c r="NXM11" s="147"/>
      <c r="NXN11" s="147"/>
      <c r="NXO11" s="147"/>
      <c r="NXP11" s="147"/>
      <c r="NXQ11" s="147"/>
      <c r="NXR11" s="147"/>
      <c r="NXS11" s="147"/>
      <c r="NXT11" s="147"/>
      <c r="NXU11" s="147"/>
      <c r="NXV11" s="147"/>
      <c r="NXW11" s="147"/>
      <c r="NXX11" s="147"/>
      <c r="NXY11" s="147"/>
      <c r="NXZ11" s="147"/>
      <c r="NYA11" s="147"/>
      <c r="NYB11" s="147"/>
      <c r="NYC11" s="147"/>
      <c r="NYD11" s="147"/>
      <c r="NYE11" s="147"/>
      <c r="NYF11" s="147"/>
      <c r="NYG11" s="147"/>
      <c r="NYH11" s="147"/>
      <c r="NYI11" s="147"/>
      <c r="NYJ11" s="147"/>
      <c r="NYK11" s="147"/>
      <c r="NYL11" s="147"/>
      <c r="NYM11" s="147"/>
      <c r="NYN11" s="147"/>
      <c r="NYO11" s="147"/>
      <c r="NYP11" s="147"/>
      <c r="NYQ11" s="147"/>
      <c r="NYR11" s="147"/>
      <c r="NYS11" s="147"/>
      <c r="NYT11" s="147"/>
      <c r="NYU11" s="147"/>
      <c r="NYV11" s="147"/>
      <c r="NYW11" s="147"/>
      <c r="NYX11" s="147"/>
      <c r="NYY11" s="147"/>
      <c r="NYZ11" s="147"/>
      <c r="NZA11" s="147"/>
      <c r="NZB11" s="147"/>
      <c r="NZC11" s="147"/>
      <c r="NZD11" s="147"/>
      <c r="NZE11" s="147"/>
      <c r="NZF11" s="147"/>
      <c r="NZG11" s="147"/>
      <c r="NZH11" s="147"/>
      <c r="NZI11" s="147"/>
      <c r="NZJ11" s="147"/>
      <c r="NZK11" s="147"/>
      <c r="NZL11" s="147"/>
      <c r="NZM11" s="147"/>
      <c r="NZN11" s="147"/>
      <c r="NZO11" s="147"/>
      <c r="NZP11" s="147"/>
      <c r="NZQ11" s="147"/>
      <c r="NZR11" s="147"/>
      <c r="NZS11" s="147"/>
      <c r="NZT11" s="147"/>
      <c r="NZU11" s="147"/>
      <c r="NZV11" s="147"/>
      <c r="NZW11" s="147"/>
      <c r="NZX11" s="147"/>
      <c r="NZY11" s="147"/>
      <c r="NZZ11" s="147"/>
      <c r="OAA11" s="147"/>
      <c r="OAB11" s="147"/>
      <c r="OAC11" s="147"/>
      <c r="OAD11" s="147"/>
      <c r="OAE11" s="147"/>
      <c r="OAF11" s="147"/>
      <c r="OAG11" s="147"/>
      <c r="OAH11" s="147"/>
      <c r="OAI11" s="147"/>
      <c r="OAJ11" s="147"/>
      <c r="OAK11" s="147"/>
      <c r="OAL11" s="147"/>
      <c r="OAM11" s="147"/>
      <c r="OAN11" s="147"/>
      <c r="OAO11" s="147"/>
      <c r="OAP11" s="147"/>
      <c r="OAQ11" s="147"/>
      <c r="OAR11" s="147"/>
      <c r="OAS11" s="147"/>
      <c r="OAT11" s="147"/>
      <c r="OAU11" s="147"/>
      <c r="OAV11" s="147"/>
      <c r="OAW11" s="147"/>
      <c r="OAX11" s="147"/>
      <c r="OAY11" s="147"/>
      <c r="OAZ11" s="147"/>
      <c r="OBA11" s="147"/>
      <c r="OBB11" s="147"/>
      <c r="OBC11" s="147"/>
      <c r="OBD11" s="147"/>
      <c r="OBE11" s="147"/>
      <c r="OBF11" s="147"/>
      <c r="OBG11" s="147"/>
      <c r="OBH11" s="147"/>
      <c r="OBI11" s="147"/>
      <c r="OBJ11" s="147"/>
      <c r="OBK11" s="147"/>
      <c r="OBL11" s="147"/>
      <c r="OBM11" s="147"/>
      <c r="OBN11" s="147"/>
      <c r="OBO11" s="147"/>
      <c r="OBP11" s="147"/>
      <c r="OBQ11" s="147"/>
      <c r="OBR11" s="147"/>
      <c r="OBS11" s="147"/>
      <c r="OBT11" s="147"/>
      <c r="OBU11" s="147"/>
      <c r="OBV11" s="147"/>
      <c r="OBW11" s="147"/>
      <c r="OBX11" s="147"/>
      <c r="OBY11" s="147"/>
      <c r="OBZ11" s="147"/>
      <c r="OCA11" s="147"/>
      <c r="OCB11" s="147"/>
      <c r="OCC11" s="147"/>
      <c r="OCD11" s="147"/>
      <c r="OCE11" s="147"/>
      <c r="OCF11" s="147"/>
      <c r="OCG11" s="147"/>
      <c r="OCH11" s="147"/>
      <c r="OCI11" s="147"/>
      <c r="OCJ11" s="147"/>
      <c r="OCK11" s="147"/>
      <c r="OCL11" s="147"/>
      <c r="OCM11" s="147"/>
      <c r="OCN11" s="147"/>
      <c r="OCO11" s="147"/>
      <c r="OCP11" s="147"/>
      <c r="OCQ11" s="147"/>
      <c r="OCR11" s="147"/>
      <c r="OCS11" s="147"/>
      <c r="OCT11" s="147"/>
      <c r="OCU11" s="147"/>
      <c r="OCV11" s="147"/>
      <c r="OCW11" s="147"/>
      <c r="OCX11" s="147"/>
      <c r="OCY11" s="147"/>
      <c r="OCZ11" s="147"/>
      <c r="ODA11" s="147"/>
      <c r="ODB11" s="147"/>
      <c r="ODC11" s="147"/>
      <c r="ODD11" s="147"/>
      <c r="ODE11" s="147"/>
      <c r="ODF11" s="147"/>
      <c r="ODG11" s="147"/>
      <c r="ODH11" s="147"/>
      <c r="ODI11" s="147"/>
      <c r="ODJ11" s="147"/>
      <c r="ODK11" s="147"/>
      <c r="ODL11" s="147"/>
      <c r="ODM11" s="147"/>
      <c r="ODN11" s="147"/>
      <c r="ODO11" s="147"/>
      <c r="ODP11" s="147"/>
      <c r="ODQ11" s="147"/>
      <c r="ODR11" s="147"/>
      <c r="ODS11" s="147"/>
      <c r="ODT11" s="147"/>
      <c r="ODU11" s="147"/>
      <c r="ODV11" s="147"/>
      <c r="ODW11" s="147"/>
      <c r="ODX11" s="147"/>
      <c r="ODY11" s="147"/>
      <c r="ODZ11" s="147"/>
      <c r="OEA11" s="147"/>
      <c r="OEB11" s="147"/>
      <c r="OEC11" s="147"/>
      <c r="OED11" s="147"/>
      <c r="OEE11" s="147"/>
      <c r="OEF11" s="147"/>
      <c r="OEG11" s="147"/>
      <c r="OEH11" s="147"/>
      <c r="OEI11" s="147"/>
      <c r="OEJ11" s="147"/>
      <c r="OEK11" s="147"/>
      <c r="OEL11" s="147"/>
      <c r="OEM11" s="147"/>
      <c r="OEN11" s="147"/>
      <c r="OEO11" s="147"/>
      <c r="OEP11" s="147"/>
      <c r="OEQ11" s="147"/>
      <c r="OER11" s="147"/>
      <c r="OES11" s="147"/>
      <c r="OET11" s="147"/>
      <c r="OEU11" s="147"/>
      <c r="OEV11" s="147"/>
      <c r="OEW11" s="147"/>
      <c r="OEX11" s="147"/>
      <c r="OEY11" s="147"/>
      <c r="OEZ11" s="147"/>
      <c r="OFA11" s="147"/>
      <c r="OFB11" s="147"/>
      <c r="OFC11" s="147"/>
      <c r="OFD11" s="147"/>
      <c r="OFE11" s="147"/>
      <c r="OFF11" s="147"/>
      <c r="OFG11" s="147"/>
      <c r="OFH11" s="147"/>
      <c r="OFI11" s="147"/>
      <c r="OFJ11" s="147"/>
      <c r="OFK11" s="147"/>
      <c r="OFL11" s="147"/>
      <c r="OFM11" s="147"/>
      <c r="OFN11" s="147"/>
      <c r="OFO11" s="147"/>
      <c r="OFP11" s="147"/>
      <c r="OFQ11" s="147"/>
      <c r="OFR11" s="147"/>
      <c r="OFS11" s="147"/>
      <c r="OFT11" s="147"/>
      <c r="OFU11" s="147"/>
      <c r="OFV11" s="147"/>
      <c r="OFW11" s="147"/>
      <c r="OFX11" s="147"/>
      <c r="OFY11" s="147"/>
      <c r="OFZ11" s="147"/>
      <c r="OGA11" s="147"/>
      <c r="OGB11" s="147"/>
      <c r="OGC11" s="147"/>
      <c r="OGD11" s="147"/>
      <c r="OGE11" s="147"/>
      <c r="OGF11" s="147"/>
      <c r="OGG11" s="147"/>
      <c r="OGH11" s="147"/>
      <c r="OGI11" s="147"/>
      <c r="OGJ11" s="147"/>
      <c r="OGK11" s="147"/>
      <c r="OGL11" s="147"/>
      <c r="OGM11" s="147"/>
      <c r="OGN11" s="147"/>
      <c r="OGO11" s="147"/>
      <c r="OGP11" s="147"/>
      <c r="OGQ11" s="147"/>
      <c r="OGR11" s="147"/>
      <c r="OGS11" s="147"/>
      <c r="OGT11" s="147"/>
      <c r="OGU11" s="147"/>
      <c r="OGV11" s="147"/>
      <c r="OGW11" s="147"/>
      <c r="OGX11" s="147"/>
      <c r="OGY11" s="147"/>
      <c r="OGZ11" s="147"/>
      <c r="OHA11" s="147"/>
      <c r="OHB11" s="147"/>
      <c r="OHC11" s="147"/>
      <c r="OHD11" s="147"/>
      <c r="OHE11" s="147"/>
      <c r="OHF11" s="147"/>
      <c r="OHG11" s="147"/>
      <c r="OHH11" s="147"/>
      <c r="OHI11" s="147"/>
      <c r="OHJ11" s="147"/>
      <c r="OHK11" s="147"/>
      <c r="OHL11" s="147"/>
      <c r="OHM11" s="147"/>
      <c r="OHN11" s="147"/>
      <c r="OHO11" s="147"/>
      <c r="OHP11" s="147"/>
      <c r="OHQ11" s="147"/>
      <c r="OHR11" s="147"/>
      <c r="OHS11" s="147"/>
      <c r="OHT11" s="147"/>
      <c r="OHU11" s="147"/>
      <c r="OHV11" s="147"/>
      <c r="OHW11" s="147"/>
      <c r="OHX11" s="147"/>
      <c r="OHY11" s="147"/>
      <c r="OHZ11" s="147"/>
      <c r="OIA11" s="147"/>
      <c r="OIB11" s="147"/>
      <c r="OIC11" s="147"/>
      <c r="OID11" s="147"/>
      <c r="OIE11" s="147"/>
      <c r="OIF11" s="147"/>
      <c r="OIG11" s="147"/>
      <c r="OIH11" s="147"/>
      <c r="OII11" s="147"/>
      <c r="OIJ11" s="147"/>
      <c r="OIK11" s="147"/>
      <c r="OIL11" s="147"/>
      <c r="OIM11" s="147"/>
      <c r="OIN11" s="147"/>
      <c r="OIO11" s="147"/>
      <c r="OIP11" s="147"/>
      <c r="OIQ11" s="147"/>
      <c r="OIR11" s="147"/>
      <c r="OIS11" s="147"/>
      <c r="OIT11" s="147"/>
      <c r="OIU11" s="147"/>
      <c r="OIV11" s="147"/>
      <c r="OIW11" s="147"/>
      <c r="OIX11" s="147"/>
      <c r="OIY11" s="147"/>
      <c r="OIZ11" s="147"/>
      <c r="OJA11" s="147"/>
      <c r="OJB11" s="147"/>
      <c r="OJC11" s="147"/>
      <c r="OJD11" s="147"/>
      <c r="OJE11" s="147"/>
      <c r="OJF11" s="147"/>
      <c r="OJG11" s="147"/>
      <c r="OJH11" s="147"/>
      <c r="OJI11" s="147"/>
      <c r="OJJ11" s="147"/>
      <c r="OJK11" s="147"/>
      <c r="OJL11" s="147"/>
      <c r="OJM11" s="147"/>
      <c r="OJN11" s="147"/>
      <c r="OJO11" s="147"/>
      <c r="OJP11" s="147"/>
      <c r="OJQ11" s="147"/>
      <c r="OJR11" s="147"/>
      <c r="OJS11" s="147"/>
      <c r="OJT11" s="147"/>
      <c r="OJU11" s="147"/>
      <c r="OJV11" s="147"/>
      <c r="OJW11" s="147"/>
      <c r="OJX11" s="147"/>
      <c r="OJY11" s="147"/>
      <c r="OJZ11" s="147"/>
      <c r="OKA11" s="147"/>
      <c r="OKB11" s="147"/>
      <c r="OKC11" s="147"/>
      <c r="OKD11" s="147"/>
      <c r="OKE11" s="147"/>
      <c r="OKF11" s="147"/>
      <c r="OKG11" s="147"/>
      <c r="OKH11" s="147"/>
      <c r="OKI11" s="147"/>
      <c r="OKJ11" s="147"/>
      <c r="OKK11" s="147"/>
      <c r="OKL11" s="147"/>
      <c r="OKM11" s="147"/>
      <c r="OKN11" s="147"/>
      <c r="OKO11" s="147"/>
      <c r="OKP11" s="147"/>
      <c r="OKQ11" s="147"/>
      <c r="OKR11" s="147"/>
      <c r="OKS11" s="147"/>
      <c r="OKT11" s="147"/>
      <c r="OKU11" s="147"/>
      <c r="OKV11" s="147"/>
      <c r="OKW11" s="147"/>
      <c r="OKX11" s="147"/>
      <c r="OKY11" s="147"/>
      <c r="OKZ11" s="147"/>
      <c r="OLA11" s="147"/>
      <c r="OLB11" s="147"/>
      <c r="OLC11" s="147"/>
      <c r="OLD11" s="147"/>
      <c r="OLE11" s="147"/>
      <c r="OLF11" s="147"/>
      <c r="OLG11" s="147"/>
      <c r="OLH11" s="147"/>
      <c r="OLI11" s="147"/>
      <c r="OLJ11" s="147"/>
      <c r="OLK11" s="147"/>
      <c r="OLL11" s="147"/>
      <c r="OLM11" s="147"/>
      <c r="OLN11" s="147"/>
      <c r="OLO11" s="147"/>
      <c r="OLP11" s="147"/>
      <c r="OLQ11" s="147"/>
      <c r="OLR11" s="147"/>
      <c r="OLS11" s="147"/>
      <c r="OLT11" s="147"/>
      <c r="OLU11" s="147"/>
      <c r="OLV11" s="147"/>
      <c r="OLW11" s="147"/>
      <c r="OLX11" s="147"/>
      <c r="OLY11" s="147"/>
      <c r="OLZ11" s="147"/>
      <c r="OMA11" s="147"/>
      <c r="OMB11" s="147"/>
      <c r="OMC11" s="147"/>
      <c r="OMD11" s="147"/>
      <c r="OME11" s="147"/>
      <c r="OMF11" s="147"/>
      <c r="OMG11" s="147"/>
      <c r="OMH11" s="147"/>
      <c r="OMI11" s="147"/>
      <c r="OMJ11" s="147"/>
      <c r="OMK11" s="147"/>
      <c r="OML11" s="147"/>
      <c r="OMM11" s="147"/>
      <c r="OMN11" s="147"/>
      <c r="OMO11" s="147"/>
      <c r="OMP11" s="147"/>
      <c r="OMQ11" s="147"/>
      <c r="OMR11" s="147"/>
      <c r="OMS11" s="147"/>
      <c r="OMT11" s="147"/>
      <c r="OMU11" s="147"/>
      <c r="OMV11" s="147"/>
      <c r="OMW11" s="147"/>
      <c r="OMX11" s="147"/>
      <c r="OMY11" s="147"/>
      <c r="OMZ11" s="147"/>
      <c r="ONA11" s="147"/>
      <c r="ONB11" s="147"/>
      <c r="ONC11" s="147"/>
      <c r="OND11" s="147"/>
      <c r="ONE11" s="147"/>
      <c r="ONF11" s="147"/>
      <c r="ONG11" s="147"/>
      <c r="ONH11" s="147"/>
      <c r="ONI11" s="147"/>
      <c r="ONJ11" s="147"/>
      <c r="ONK11" s="147"/>
      <c r="ONL11" s="147"/>
      <c r="ONM11" s="147"/>
      <c r="ONN11" s="147"/>
      <c r="ONO11" s="147"/>
      <c r="ONP11" s="147"/>
      <c r="ONQ11" s="147"/>
      <c r="ONR11" s="147"/>
      <c r="ONS11" s="147"/>
      <c r="ONT11" s="147"/>
      <c r="ONU11" s="147"/>
      <c r="ONV11" s="147"/>
      <c r="ONW11" s="147"/>
      <c r="ONX11" s="147"/>
      <c r="ONY11" s="147"/>
      <c r="ONZ11" s="147"/>
      <c r="OOA11" s="147"/>
      <c r="OOB11" s="147"/>
      <c r="OOC11" s="147"/>
      <c r="OOD11" s="147"/>
      <c r="OOE11" s="147"/>
      <c r="OOF11" s="147"/>
      <c r="OOG11" s="147"/>
      <c r="OOH11" s="147"/>
      <c r="OOI11" s="147"/>
      <c r="OOJ11" s="147"/>
      <c r="OOK11" s="147"/>
      <c r="OOL11" s="147"/>
      <c r="OOM11" s="147"/>
      <c r="OON11" s="147"/>
      <c r="OOO11" s="147"/>
      <c r="OOP11" s="147"/>
      <c r="OOQ11" s="147"/>
      <c r="OOR11" s="147"/>
      <c r="OOS11" s="147"/>
      <c r="OOT11" s="147"/>
      <c r="OOU11" s="147"/>
      <c r="OOV11" s="147"/>
      <c r="OOW11" s="147"/>
      <c r="OOX11" s="147"/>
      <c r="OOY11" s="147"/>
      <c r="OOZ11" s="147"/>
      <c r="OPA11" s="147"/>
      <c r="OPB11" s="147"/>
      <c r="OPC11" s="147"/>
      <c r="OPD11" s="147"/>
      <c r="OPE11" s="147"/>
      <c r="OPF11" s="147"/>
      <c r="OPG11" s="147"/>
      <c r="OPH11" s="147"/>
      <c r="OPI11" s="147"/>
      <c r="OPJ11" s="147"/>
      <c r="OPK11" s="147"/>
      <c r="OPL11" s="147"/>
      <c r="OPM11" s="147"/>
      <c r="OPN11" s="147"/>
      <c r="OPO11" s="147"/>
      <c r="OPP11" s="147"/>
      <c r="OPQ11" s="147"/>
      <c r="OPR11" s="147"/>
      <c r="OPS11" s="147"/>
      <c r="OPT11" s="147"/>
      <c r="OPU11" s="147"/>
      <c r="OPV11" s="147"/>
      <c r="OPW11" s="147"/>
      <c r="OPX11" s="147"/>
      <c r="OPY11" s="147"/>
      <c r="OPZ11" s="147"/>
      <c r="OQA11" s="147"/>
      <c r="OQB11" s="147"/>
      <c r="OQC11" s="147"/>
      <c r="OQD11" s="147"/>
      <c r="OQE11" s="147"/>
      <c r="OQF11" s="147"/>
      <c r="OQG11" s="147"/>
      <c r="OQH11" s="147"/>
      <c r="OQI11" s="147"/>
      <c r="OQJ11" s="147"/>
      <c r="OQK11" s="147"/>
      <c r="OQL11" s="147"/>
      <c r="OQM11" s="147"/>
      <c r="OQN11" s="147"/>
      <c r="OQO11" s="147"/>
      <c r="OQP11" s="147"/>
      <c r="OQQ11" s="147"/>
      <c r="OQR11" s="147"/>
      <c r="OQS11" s="147"/>
      <c r="OQT11" s="147"/>
      <c r="OQU11" s="147"/>
      <c r="OQV11" s="147"/>
      <c r="OQW11" s="147"/>
      <c r="OQX11" s="147"/>
      <c r="OQY11" s="147"/>
      <c r="OQZ11" s="147"/>
      <c r="ORA11" s="147"/>
      <c r="ORB11" s="147"/>
      <c r="ORC11" s="147"/>
      <c r="ORD11" s="147"/>
      <c r="ORE11" s="147"/>
      <c r="ORF11" s="147"/>
      <c r="ORG11" s="147"/>
      <c r="ORH11" s="147"/>
      <c r="ORI11" s="147"/>
      <c r="ORJ11" s="147"/>
      <c r="ORK11" s="147"/>
      <c r="ORL11" s="147"/>
      <c r="ORM11" s="147"/>
      <c r="ORN11" s="147"/>
      <c r="ORO11" s="147"/>
      <c r="ORP11" s="147"/>
      <c r="ORQ11" s="147"/>
      <c r="ORR11" s="147"/>
      <c r="ORS11" s="147"/>
      <c r="ORT11" s="147"/>
      <c r="ORU11" s="147"/>
      <c r="ORV11" s="147"/>
      <c r="ORW11" s="147"/>
      <c r="ORX11" s="147"/>
      <c r="ORY11" s="147"/>
      <c r="ORZ11" s="147"/>
      <c r="OSA11" s="147"/>
      <c r="OSB11" s="147"/>
      <c r="OSC11" s="147"/>
      <c r="OSD11" s="147"/>
      <c r="OSE11" s="147"/>
      <c r="OSF11" s="147"/>
      <c r="OSG11" s="147"/>
      <c r="OSH11" s="147"/>
      <c r="OSI11" s="147"/>
      <c r="OSJ11" s="147"/>
      <c r="OSK11" s="147"/>
      <c r="OSL11" s="147"/>
      <c r="OSM11" s="147"/>
      <c r="OSN11" s="147"/>
      <c r="OSO11" s="147"/>
      <c r="OSP11" s="147"/>
      <c r="OSQ11" s="147"/>
      <c r="OSR11" s="147"/>
      <c r="OSS11" s="147"/>
      <c r="OST11" s="147"/>
      <c r="OSU11" s="147"/>
      <c r="OSV11" s="147"/>
      <c r="OSW11" s="147"/>
      <c r="OSX11" s="147"/>
      <c r="OSY11" s="147"/>
      <c r="OSZ11" s="147"/>
      <c r="OTA11" s="147"/>
      <c r="OTB11" s="147"/>
      <c r="OTC11" s="147"/>
      <c r="OTD11" s="147"/>
      <c r="OTE11" s="147"/>
      <c r="OTF11" s="147"/>
      <c r="OTG11" s="147"/>
      <c r="OTH11" s="147"/>
      <c r="OTI11" s="147"/>
      <c r="OTJ11" s="147"/>
      <c r="OTK11" s="147"/>
      <c r="OTL11" s="147"/>
      <c r="OTM11" s="147"/>
      <c r="OTN11" s="147"/>
      <c r="OTO11" s="147"/>
      <c r="OTP11" s="147"/>
      <c r="OTQ11" s="147"/>
      <c r="OTR11" s="147"/>
      <c r="OTS11" s="147"/>
      <c r="OTT11" s="147"/>
      <c r="OTU11" s="147"/>
      <c r="OTV11" s="147"/>
      <c r="OTW11" s="147"/>
      <c r="OTX11" s="147"/>
      <c r="OTY11" s="147"/>
      <c r="OTZ11" s="147"/>
      <c r="OUA11" s="147"/>
      <c r="OUB11" s="147"/>
      <c r="OUC11" s="147"/>
      <c r="OUD11" s="147"/>
      <c r="OUE11" s="147"/>
      <c r="OUF11" s="147"/>
      <c r="OUG11" s="147"/>
      <c r="OUH11" s="147"/>
      <c r="OUI11" s="147"/>
      <c r="OUJ11" s="147"/>
      <c r="OUK11" s="147"/>
      <c r="OUL11" s="147"/>
      <c r="OUM11" s="147"/>
      <c r="OUN11" s="147"/>
      <c r="OUO11" s="147"/>
      <c r="OUP11" s="147"/>
      <c r="OUQ11" s="147"/>
      <c r="OUR11" s="147"/>
      <c r="OUS11" s="147"/>
      <c r="OUT11" s="147"/>
      <c r="OUU11" s="147"/>
      <c r="OUV11" s="147"/>
      <c r="OUW11" s="147"/>
      <c r="OUX11" s="147"/>
      <c r="OUY11" s="147"/>
      <c r="OUZ11" s="147"/>
      <c r="OVA11" s="147"/>
      <c r="OVB11" s="147"/>
      <c r="OVC11" s="147"/>
      <c r="OVD11" s="147"/>
      <c r="OVE11" s="147"/>
      <c r="OVF11" s="147"/>
      <c r="OVG11" s="147"/>
      <c r="OVH11" s="147"/>
      <c r="OVI11" s="147"/>
      <c r="OVJ11" s="147"/>
      <c r="OVK11" s="147"/>
      <c r="OVL11" s="147"/>
      <c r="OVM11" s="147"/>
      <c r="OVN11" s="147"/>
      <c r="OVO11" s="147"/>
      <c r="OVP11" s="147"/>
      <c r="OVQ11" s="147"/>
      <c r="OVR11" s="147"/>
      <c r="OVS11" s="147"/>
      <c r="OVT11" s="147"/>
      <c r="OVU11" s="147"/>
      <c r="OVV11" s="147"/>
      <c r="OVW11" s="147"/>
      <c r="OVX11" s="147"/>
      <c r="OVY11" s="147"/>
      <c r="OVZ11" s="147"/>
      <c r="OWA11" s="147"/>
      <c r="OWB11" s="147"/>
      <c r="OWC11" s="147"/>
      <c r="OWD11" s="147"/>
      <c r="OWE11" s="147"/>
      <c r="OWF11" s="147"/>
      <c r="OWG11" s="147"/>
      <c r="OWH11" s="147"/>
      <c r="OWI11" s="147"/>
      <c r="OWJ11" s="147"/>
      <c r="OWK11" s="147"/>
      <c r="OWL11" s="147"/>
      <c r="OWM11" s="147"/>
      <c r="OWN11" s="147"/>
      <c r="OWO11" s="147"/>
      <c r="OWP11" s="147"/>
      <c r="OWQ11" s="147"/>
      <c r="OWR11" s="147"/>
      <c r="OWS11" s="147"/>
      <c r="OWT11" s="147"/>
      <c r="OWU11" s="147"/>
      <c r="OWV11" s="147"/>
      <c r="OWW11" s="147"/>
      <c r="OWX11" s="147"/>
      <c r="OWY11" s="147"/>
      <c r="OWZ11" s="147"/>
      <c r="OXA11" s="147"/>
      <c r="OXB11" s="147"/>
      <c r="OXC11" s="147"/>
      <c r="OXD11" s="147"/>
      <c r="OXE11" s="147"/>
      <c r="OXF11" s="147"/>
      <c r="OXG11" s="147"/>
      <c r="OXH11" s="147"/>
      <c r="OXI11" s="147"/>
      <c r="OXJ11" s="147"/>
      <c r="OXK11" s="147"/>
      <c r="OXL11" s="147"/>
      <c r="OXM11" s="147"/>
      <c r="OXN11" s="147"/>
      <c r="OXO11" s="147"/>
      <c r="OXP11" s="147"/>
      <c r="OXQ11" s="147"/>
      <c r="OXR11" s="147"/>
      <c r="OXS11" s="147"/>
      <c r="OXT11" s="147"/>
      <c r="OXU11" s="147"/>
      <c r="OXV11" s="147"/>
      <c r="OXW11" s="147"/>
      <c r="OXX11" s="147"/>
      <c r="OXY11" s="147"/>
      <c r="OXZ11" s="147"/>
      <c r="OYA11" s="147"/>
      <c r="OYB11" s="147"/>
      <c r="OYC11" s="147"/>
      <c r="OYD11" s="147"/>
      <c r="OYE11" s="147"/>
      <c r="OYF11" s="147"/>
      <c r="OYG11" s="147"/>
      <c r="OYH11" s="147"/>
      <c r="OYI11" s="147"/>
      <c r="OYJ11" s="147"/>
      <c r="OYK11" s="147"/>
      <c r="OYL11" s="147"/>
      <c r="OYM11" s="147"/>
      <c r="OYN11" s="147"/>
      <c r="OYO11" s="147"/>
      <c r="OYP11" s="147"/>
      <c r="OYQ11" s="147"/>
      <c r="OYR11" s="147"/>
      <c r="OYS11" s="147"/>
      <c r="OYT11" s="147"/>
      <c r="OYU11" s="147"/>
      <c r="OYV11" s="147"/>
      <c r="OYW11" s="147"/>
      <c r="OYX11" s="147"/>
      <c r="OYY11" s="147"/>
      <c r="OYZ11" s="147"/>
      <c r="OZA11" s="147"/>
      <c r="OZB11" s="147"/>
      <c r="OZC11" s="147"/>
      <c r="OZD11" s="147"/>
      <c r="OZE11" s="147"/>
      <c r="OZF11" s="147"/>
      <c r="OZG11" s="147"/>
      <c r="OZH11" s="147"/>
      <c r="OZI11" s="147"/>
      <c r="OZJ11" s="147"/>
      <c r="OZK11" s="147"/>
      <c r="OZL11" s="147"/>
      <c r="OZM11" s="147"/>
      <c r="OZN11" s="147"/>
      <c r="OZO11" s="147"/>
      <c r="OZP11" s="147"/>
      <c r="OZQ11" s="147"/>
      <c r="OZR11" s="147"/>
      <c r="OZS11" s="147"/>
      <c r="OZT11" s="147"/>
      <c r="OZU11" s="147"/>
      <c r="OZV11" s="147"/>
      <c r="OZW11" s="147"/>
      <c r="OZX11" s="147"/>
      <c r="OZY11" s="147"/>
      <c r="OZZ11" s="147"/>
      <c r="PAA11" s="147"/>
      <c r="PAB11" s="147"/>
      <c r="PAC11" s="147"/>
      <c r="PAD11" s="147"/>
      <c r="PAE11" s="147"/>
      <c r="PAF11" s="147"/>
      <c r="PAG11" s="147"/>
      <c r="PAH11" s="147"/>
      <c r="PAI11" s="147"/>
      <c r="PAJ11" s="147"/>
      <c r="PAK11" s="147"/>
      <c r="PAL11" s="147"/>
      <c r="PAM11" s="147"/>
      <c r="PAN11" s="147"/>
      <c r="PAO11" s="147"/>
      <c r="PAP11" s="147"/>
      <c r="PAQ11" s="147"/>
      <c r="PAR11" s="147"/>
      <c r="PAS11" s="147"/>
      <c r="PAT11" s="147"/>
      <c r="PAU11" s="147"/>
      <c r="PAV11" s="147"/>
      <c r="PAW11" s="147"/>
      <c r="PAX11" s="147"/>
      <c r="PAY11" s="147"/>
      <c r="PAZ11" s="147"/>
      <c r="PBA11" s="147"/>
      <c r="PBB11" s="147"/>
      <c r="PBC11" s="147"/>
      <c r="PBD11" s="147"/>
      <c r="PBE11" s="147"/>
      <c r="PBF11" s="147"/>
      <c r="PBG11" s="147"/>
      <c r="PBH11" s="147"/>
      <c r="PBI11" s="147"/>
      <c r="PBJ11" s="147"/>
      <c r="PBK11" s="147"/>
      <c r="PBL11" s="147"/>
      <c r="PBM11" s="147"/>
      <c r="PBN11" s="147"/>
      <c r="PBO11" s="147"/>
      <c r="PBP11" s="147"/>
      <c r="PBQ11" s="147"/>
      <c r="PBR11" s="147"/>
      <c r="PBS11" s="147"/>
      <c r="PBT11" s="147"/>
      <c r="PBU11" s="147"/>
      <c r="PBV11" s="147"/>
      <c r="PBW11" s="147"/>
      <c r="PBX11" s="147"/>
      <c r="PBY11" s="147"/>
      <c r="PBZ11" s="147"/>
      <c r="PCA11" s="147"/>
      <c r="PCB11" s="147"/>
      <c r="PCC11" s="147"/>
      <c r="PCD11" s="147"/>
      <c r="PCE11" s="147"/>
      <c r="PCF11" s="147"/>
      <c r="PCG11" s="147"/>
      <c r="PCH11" s="147"/>
      <c r="PCI11" s="147"/>
      <c r="PCJ11" s="147"/>
      <c r="PCK11" s="147"/>
      <c r="PCL11" s="147"/>
      <c r="PCM11" s="147"/>
      <c r="PCN11" s="147"/>
      <c r="PCO11" s="147"/>
      <c r="PCP11" s="147"/>
      <c r="PCQ11" s="147"/>
      <c r="PCR11" s="147"/>
      <c r="PCS11" s="147"/>
      <c r="PCT11" s="147"/>
      <c r="PCU11" s="147"/>
      <c r="PCV11" s="147"/>
      <c r="PCW11" s="147"/>
      <c r="PCX11" s="147"/>
      <c r="PCY11" s="147"/>
      <c r="PCZ11" s="147"/>
      <c r="PDA11" s="147"/>
      <c r="PDB11" s="147"/>
      <c r="PDC11" s="147"/>
      <c r="PDD11" s="147"/>
      <c r="PDE11" s="147"/>
      <c r="PDF11" s="147"/>
      <c r="PDG11" s="147"/>
      <c r="PDH11" s="147"/>
      <c r="PDI11" s="147"/>
      <c r="PDJ11" s="147"/>
      <c r="PDK11" s="147"/>
      <c r="PDL11" s="147"/>
      <c r="PDM11" s="147"/>
      <c r="PDN11" s="147"/>
      <c r="PDO11" s="147"/>
      <c r="PDP11" s="147"/>
      <c r="PDQ11" s="147"/>
      <c r="PDR11" s="147"/>
      <c r="PDS11" s="147"/>
      <c r="PDT11" s="147"/>
      <c r="PDU11" s="147"/>
      <c r="PDV11" s="147"/>
      <c r="PDW11" s="147"/>
      <c r="PDX11" s="147"/>
      <c r="PDY11" s="147"/>
      <c r="PDZ11" s="147"/>
      <c r="PEA11" s="147"/>
      <c r="PEB11" s="147"/>
      <c r="PEC11" s="147"/>
      <c r="PED11" s="147"/>
      <c r="PEE11" s="147"/>
      <c r="PEF11" s="147"/>
      <c r="PEG11" s="147"/>
      <c r="PEH11" s="147"/>
      <c r="PEI11" s="147"/>
      <c r="PEJ11" s="147"/>
      <c r="PEK11" s="147"/>
      <c r="PEL11" s="147"/>
      <c r="PEM11" s="147"/>
      <c r="PEN11" s="147"/>
      <c r="PEO11" s="147"/>
      <c r="PEP11" s="147"/>
      <c r="PEQ11" s="147"/>
      <c r="PER11" s="147"/>
      <c r="PES11" s="147"/>
      <c r="PET11" s="147"/>
      <c r="PEU11" s="147"/>
      <c r="PEV11" s="147"/>
      <c r="PEW11" s="147"/>
      <c r="PEX11" s="147"/>
      <c r="PEY11" s="147"/>
      <c r="PEZ11" s="147"/>
      <c r="PFA11" s="147"/>
      <c r="PFB11" s="147"/>
      <c r="PFC11" s="147"/>
      <c r="PFD11" s="147"/>
      <c r="PFE11" s="147"/>
      <c r="PFF11" s="147"/>
      <c r="PFG11" s="147"/>
      <c r="PFH11" s="147"/>
      <c r="PFI11" s="147"/>
      <c r="PFJ11" s="147"/>
      <c r="PFK11" s="147"/>
      <c r="PFL11" s="147"/>
      <c r="PFM11" s="147"/>
      <c r="PFN11" s="147"/>
      <c r="PFO11" s="147"/>
      <c r="PFP11" s="147"/>
      <c r="PFQ11" s="147"/>
      <c r="PFR11" s="147"/>
      <c r="PFS11" s="147"/>
      <c r="PFT11" s="147"/>
      <c r="PFU11" s="147"/>
      <c r="PFV11" s="147"/>
      <c r="PFW11" s="147"/>
      <c r="PFX11" s="147"/>
      <c r="PFY11" s="147"/>
      <c r="PFZ11" s="147"/>
      <c r="PGA11" s="147"/>
      <c r="PGB11" s="147"/>
      <c r="PGC11" s="147"/>
      <c r="PGD11" s="147"/>
      <c r="PGE11" s="147"/>
      <c r="PGF11" s="147"/>
      <c r="PGG11" s="147"/>
      <c r="PGH11" s="147"/>
      <c r="PGI11" s="147"/>
      <c r="PGJ11" s="147"/>
      <c r="PGK11" s="147"/>
      <c r="PGL11" s="147"/>
      <c r="PGM11" s="147"/>
      <c r="PGN11" s="147"/>
      <c r="PGO11" s="147"/>
      <c r="PGP11" s="147"/>
      <c r="PGQ11" s="147"/>
      <c r="PGR11" s="147"/>
      <c r="PGS11" s="147"/>
      <c r="PGT11" s="147"/>
      <c r="PGU11" s="147"/>
      <c r="PGV11" s="147"/>
      <c r="PGW11" s="147"/>
      <c r="PGX11" s="147"/>
      <c r="PGY11" s="147"/>
      <c r="PGZ11" s="147"/>
      <c r="PHA11" s="147"/>
      <c r="PHB11" s="147"/>
      <c r="PHC11" s="147"/>
      <c r="PHD11" s="147"/>
      <c r="PHE11" s="147"/>
      <c r="PHF11" s="147"/>
      <c r="PHG11" s="147"/>
      <c r="PHH11" s="147"/>
      <c r="PHI11" s="147"/>
      <c r="PHJ11" s="147"/>
      <c r="PHK11" s="147"/>
      <c r="PHL11" s="147"/>
      <c r="PHM11" s="147"/>
      <c r="PHN11" s="147"/>
      <c r="PHO11" s="147"/>
      <c r="PHP11" s="147"/>
      <c r="PHQ11" s="147"/>
      <c r="PHR11" s="147"/>
      <c r="PHS11" s="147"/>
      <c r="PHT11" s="147"/>
      <c r="PHU11" s="147"/>
      <c r="PHV11" s="147"/>
      <c r="PHW11" s="147"/>
      <c r="PHX11" s="147"/>
      <c r="PHY11" s="147"/>
      <c r="PHZ11" s="147"/>
      <c r="PIA11" s="147"/>
      <c r="PIB11" s="147"/>
      <c r="PIC11" s="147"/>
      <c r="PID11" s="147"/>
      <c r="PIE11" s="147"/>
      <c r="PIF11" s="147"/>
      <c r="PIG11" s="147"/>
      <c r="PIH11" s="147"/>
      <c r="PII11" s="147"/>
      <c r="PIJ11" s="147"/>
      <c r="PIK11" s="147"/>
      <c r="PIL11" s="147"/>
      <c r="PIM11" s="147"/>
      <c r="PIN11" s="147"/>
      <c r="PIO11" s="147"/>
      <c r="PIP11" s="147"/>
      <c r="PIQ11" s="147"/>
      <c r="PIR11" s="147"/>
      <c r="PIS11" s="147"/>
      <c r="PIT11" s="147"/>
      <c r="PIU11" s="147"/>
      <c r="PIV11" s="147"/>
      <c r="PIW11" s="147"/>
      <c r="PIX11" s="147"/>
      <c r="PIY11" s="147"/>
      <c r="PIZ11" s="147"/>
      <c r="PJA11" s="147"/>
      <c r="PJB11" s="147"/>
      <c r="PJC11" s="147"/>
      <c r="PJD11" s="147"/>
      <c r="PJE11" s="147"/>
      <c r="PJF11" s="147"/>
      <c r="PJG11" s="147"/>
      <c r="PJH11" s="147"/>
      <c r="PJI11" s="147"/>
      <c r="PJJ11" s="147"/>
      <c r="PJK11" s="147"/>
      <c r="PJL11" s="147"/>
      <c r="PJM11" s="147"/>
      <c r="PJN11" s="147"/>
      <c r="PJO11" s="147"/>
      <c r="PJP11" s="147"/>
      <c r="PJQ11" s="147"/>
      <c r="PJR11" s="147"/>
      <c r="PJS11" s="147"/>
      <c r="PJT11" s="147"/>
      <c r="PJU11" s="147"/>
      <c r="PJV11" s="147"/>
      <c r="PJW11" s="147"/>
      <c r="PJX11" s="147"/>
      <c r="PJY11" s="147"/>
      <c r="PJZ11" s="147"/>
      <c r="PKA11" s="147"/>
      <c r="PKB11" s="147"/>
      <c r="PKC11" s="147"/>
      <c r="PKD11" s="147"/>
      <c r="PKE11" s="147"/>
      <c r="PKF11" s="147"/>
      <c r="PKG11" s="147"/>
      <c r="PKH11" s="147"/>
      <c r="PKI11" s="147"/>
      <c r="PKJ11" s="147"/>
      <c r="PKK11" s="147"/>
      <c r="PKL11" s="147"/>
      <c r="PKM11" s="147"/>
      <c r="PKN11" s="147"/>
      <c r="PKO11" s="147"/>
      <c r="PKP11" s="147"/>
      <c r="PKQ11" s="147"/>
      <c r="PKR11" s="147"/>
      <c r="PKS11" s="147"/>
      <c r="PKT11" s="147"/>
      <c r="PKU11" s="147"/>
      <c r="PKV11" s="147"/>
      <c r="PKW11" s="147"/>
      <c r="PKX11" s="147"/>
      <c r="PKY11" s="147"/>
      <c r="PKZ11" s="147"/>
      <c r="PLA11" s="147"/>
      <c r="PLB11" s="147"/>
      <c r="PLC11" s="147"/>
      <c r="PLD11" s="147"/>
      <c r="PLE11" s="147"/>
      <c r="PLF11" s="147"/>
      <c r="PLG11" s="147"/>
      <c r="PLH11" s="147"/>
      <c r="PLI11" s="147"/>
      <c r="PLJ11" s="147"/>
      <c r="PLK11" s="147"/>
      <c r="PLL11" s="147"/>
      <c r="PLM11" s="147"/>
      <c r="PLN11" s="147"/>
      <c r="PLO11" s="147"/>
      <c r="PLP11" s="147"/>
      <c r="PLQ11" s="147"/>
      <c r="PLR11" s="147"/>
      <c r="PLS11" s="147"/>
      <c r="PLT11" s="147"/>
      <c r="PLU11" s="147"/>
      <c r="PLV11" s="147"/>
      <c r="PLW11" s="147"/>
      <c r="PLX11" s="147"/>
      <c r="PLY11" s="147"/>
      <c r="PLZ11" s="147"/>
      <c r="PMA11" s="147"/>
      <c r="PMB11" s="147"/>
      <c r="PMC11" s="147"/>
      <c r="PMD11" s="147"/>
      <c r="PME11" s="147"/>
      <c r="PMF11" s="147"/>
      <c r="PMG11" s="147"/>
      <c r="PMH11" s="147"/>
      <c r="PMI11" s="147"/>
      <c r="PMJ11" s="147"/>
      <c r="PMK11" s="147"/>
      <c r="PML11" s="147"/>
      <c r="PMM11" s="147"/>
      <c r="PMN11" s="147"/>
      <c r="PMO11" s="147"/>
      <c r="PMP11" s="147"/>
      <c r="PMQ11" s="147"/>
      <c r="PMR11" s="147"/>
      <c r="PMS11" s="147"/>
      <c r="PMT11" s="147"/>
      <c r="PMU11" s="147"/>
      <c r="PMV11" s="147"/>
      <c r="PMW11" s="147"/>
      <c r="PMX11" s="147"/>
      <c r="PMY11" s="147"/>
      <c r="PMZ11" s="147"/>
      <c r="PNA11" s="147"/>
      <c r="PNB11" s="147"/>
      <c r="PNC11" s="147"/>
      <c r="PND11" s="147"/>
      <c r="PNE11" s="147"/>
      <c r="PNF11" s="147"/>
      <c r="PNG11" s="147"/>
      <c r="PNH11" s="147"/>
      <c r="PNI11" s="147"/>
      <c r="PNJ11" s="147"/>
      <c r="PNK11" s="147"/>
      <c r="PNL11" s="147"/>
      <c r="PNM11" s="147"/>
      <c r="PNN11" s="147"/>
      <c r="PNO11" s="147"/>
      <c r="PNP11" s="147"/>
      <c r="PNQ11" s="147"/>
      <c r="PNR11" s="147"/>
      <c r="PNS11" s="147"/>
      <c r="PNT11" s="147"/>
      <c r="PNU11" s="147"/>
      <c r="PNV11" s="147"/>
      <c r="PNW11" s="147"/>
      <c r="PNX11" s="147"/>
      <c r="PNY11" s="147"/>
      <c r="PNZ11" s="147"/>
      <c r="POA11" s="147"/>
      <c r="POB11" s="147"/>
      <c r="POC11" s="147"/>
      <c r="POD11" s="147"/>
      <c r="POE11" s="147"/>
      <c r="POF11" s="147"/>
      <c r="POG11" s="147"/>
      <c r="POH11" s="147"/>
      <c r="POI11" s="147"/>
      <c r="POJ11" s="147"/>
      <c r="POK11" s="147"/>
      <c r="POL11" s="147"/>
      <c r="POM11" s="147"/>
      <c r="PON11" s="147"/>
      <c r="POO11" s="147"/>
      <c r="POP11" s="147"/>
      <c r="POQ11" s="147"/>
      <c r="POR11" s="147"/>
      <c r="POS11" s="147"/>
      <c r="POT11" s="147"/>
      <c r="POU11" s="147"/>
      <c r="POV11" s="147"/>
      <c r="POW11" s="147"/>
      <c r="POX11" s="147"/>
      <c r="POY11" s="147"/>
      <c r="POZ11" s="147"/>
      <c r="PPA11" s="147"/>
      <c r="PPB11" s="147"/>
      <c r="PPC11" s="147"/>
      <c r="PPD11" s="147"/>
      <c r="PPE11" s="147"/>
      <c r="PPF11" s="147"/>
      <c r="PPG11" s="147"/>
      <c r="PPH11" s="147"/>
      <c r="PPI11" s="147"/>
      <c r="PPJ11" s="147"/>
      <c r="PPK11" s="147"/>
      <c r="PPL11" s="147"/>
      <c r="PPM11" s="147"/>
      <c r="PPN11" s="147"/>
      <c r="PPO11" s="147"/>
      <c r="PPP11" s="147"/>
      <c r="PPQ11" s="147"/>
      <c r="PPR11" s="147"/>
      <c r="PPS11" s="147"/>
      <c r="PPT11" s="147"/>
      <c r="PPU11" s="147"/>
      <c r="PPV11" s="147"/>
      <c r="PPW11" s="147"/>
      <c r="PPX11" s="147"/>
      <c r="PPY11" s="147"/>
      <c r="PPZ11" s="147"/>
      <c r="PQA11" s="147"/>
      <c r="PQB11" s="147"/>
      <c r="PQC11" s="147"/>
      <c r="PQD11" s="147"/>
      <c r="PQE11" s="147"/>
      <c r="PQF11" s="147"/>
      <c r="PQG11" s="147"/>
      <c r="PQH11" s="147"/>
      <c r="PQI11" s="147"/>
      <c r="PQJ11" s="147"/>
      <c r="PQK11" s="147"/>
      <c r="PQL11" s="147"/>
      <c r="PQM11" s="147"/>
      <c r="PQN11" s="147"/>
      <c r="PQO11" s="147"/>
      <c r="PQP11" s="147"/>
      <c r="PQQ11" s="147"/>
      <c r="PQR11" s="147"/>
      <c r="PQS11" s="147"/>
      <c r="PQT11" s="147"/>
      <c r="PQU11" s="147"/>
      <c r="PQV11" s="147"/>
      <c r="PQW11" s="147"/>
      <c r="PQX11" s="147"/>
      <c r="PQY11" s="147"/>
      <c r="PQZ11" s="147"/>
      <c r="PRA11" s="147"/>
      <c r="PRB11" s="147"/>
      <c r="PRC11" s="147"/>
      <c r="PRD11" s="147"/>
      <c r="PRE11" s="147"/>
      <c r="PRF11" s="147"/>
      <c r="PRG11" s="147"/>
      <c r="PRH11" s="147"/>
      <c r="PRI11" s="147"/>
      <c r="PRJ11" s="147"/>
      <c r="PRK11" s="147"/>
      <c r="PRL11" s="147"/>
      <c r="PRM11" s="147"/>
      <c r="PRN11" s="147"/>
      <c r="PRO11" s="147"/>
      <c r="PRP11" s="147"/>
      <c r="PRQ11" s="147"/>
      <c r="PRR11" s="147"/>
      <c r="PRS11" s="147"/>
      <c r="PRT11" s="147"/>
      <c r="PRU11" s="147"/>
      <c r="PRV11" s="147"/>
      <c r="PRW11" s="147"/>
      <c r="PRX11" s="147"/>
      <c r="PRY11" s="147"/>
      <c r="PRZ11" s="147"/>
      <c r="PSA11" s="147"/>
      <c r="PSB11" s="147"/>
      <c r="PSC11" s="147"/>
      <c r="PSD11" s="147"/>
      <c r="PSE11" s="147"/>
      <c r="PSF11" s="147"/>
      <c r="PSG11" s="147"/>
      <c r="PSH11" s="147"/>
      <c r="PSI11" s="147"/>
      <c r="PSJ11" s="147"/>
      <c r="PSK11" s="147"/>
      <c r="PSL11" s="147"/>
      <c r="PSM11" s="147"/>
      <c r="PSN11" s="147"/>
      <c r="PSO11" s="147"/>
      <c r="PSP11" s="147"/>
      <c r="PSQ11" s="147"/>
      <c r="PSR11" s="147"/>
      <c r="PSS11" s="147"/>
      <c r="PST11" s="147"/>
      <c r="PSU11" s="147"/>
      <c r="PSV11" s="147"/>
      <c r="PSW11" s="147"/>
      <c r="PSX11" s="147"/>
      <c r="PSY11" s="147"/>
      <c r="PSZ11" s="147"/>
      <c r="PTA11" s="147"/>
      <c r="PTB11" s="147"/>
      <c r="PTC11" s="147"/>
      <c r="PTD11" s="147"/>
      <c r="PTE11" s="147"/>
      <c r="PTF11" s="147"/>
      <c r="PTG11" s="147"/>
      <c r="PTH11" s="147"/>
      <c r="PTI11" s="147"/>
      <c r="PTJ11" s="147"/>
      <c r="PTK11" s="147"/>
      <c r="PTL11" s="147"/>
      <c r="PTM11" s="147"/>
      <c r="PTN11" s="147"/>
      <c r="PTO11" s="147"/>
      <c r="PTP11" s="147"/>
      <c r="PTQ11" s="147"/>
      <c r="PTR11" s="147"/>
      <c r="PTS11" s="147"/>
      <c r="PTT11" s="147"/>
      <c r="PTU11" s="147"/>
      <c r="PTV11" s="147"/>
      <c r="PTW11" s="147"/>
      <c r="PTX11" s="147"/>
      <c r="PTY11" s="147"/>
      <c r="PTZ11" s="147"/>
      <c r="PUA11" s="147"/>
      <c r="PUB11" s="147"/>
      <c r="PUC11" s="147"/>
      <c r="PUD11" s="147"/>
      <c r="PUE11" s="147"/>
      <c r="PUF11" s="147"/>
      <c r="PUG11" s="147"/>
      <c r="PUH11" s="147"/>
      <c r="PUI11" s="147"/>
      <c r="PUJ11" s="147"/>
      <c r="PUK11" s="147"/>
      <c r="PUL11" s="147"/>
      <c r="PUM11" s="147"/>
      <c r="PUN11" s="147"/>
      <c r="PUO11" s="147"/>
      <c r="PUP11" s="147"/>
      <c r="PUQ11" s="147"/>
      <c r="PUR11" s="147"/>
      <c r="PUS11" s="147"/>
      <c r="PUT11" s="147"/>
      <c r="PUU11" s="147"/>
      <c r="PUV11" s="147"/>
      <c r="PUW11" s="147"/>
      <c r="PUX11" s="147"/>
      <c r="PUY11" s="147"/>
      <c r="PUZ11" s="147"/>
      <c r="PVA11" s="147"/>
      <c r="PVB11" s="147"/>
      <c r="PVC11" s="147"/>
      <c r="PVD11" s="147"/>
      <c r="PVE11" s="147"/>
      <c r="PVF11" s="147"/>
      <c r="PVG11" s="147"/>
      <c r="PVH11" s="147"/>
      <c r="PVI11" s="147"/>
      <c r="PVJ11" s="147"/>
      <c r="PVK11" s="147"/>
      <c r="PVL11" s="147"/>
      <c r="PVM11" s="147"/>
      <c r="PVN11" s="147"/>
      <c r="PVO11" s="147"/>
      <c r="PVP11" s="147"/>
      <c r="PVQ11" s="147"/>
      <c r="PVR11" s="147"/>
      <c r="PVS11" s="147"/>
      <c r="PVT11" s="147"/>
      <c r="PVU11" s="147"/>
      <c r="PVV11" s="147"/>
      <c r="PVW11" s="147"/>
      <c r="PVX11" s="147"/>
      <c r="PVY11" s="147"/>
      <c r="PVZ11" s="147"/>
      <c r="PWA11" s="147"/>
      <c r="PWB11" s="147"/>
      <c r="PWC11" s="147"/>
      <c r="PWD11" s="147"/>
      <c r="PWE11" s="147"/>
      <c r="PWF11" s="147"/>
      <c r="PWG11" s="147"/>
      <c r="PWH11" s="147"/>
      <c r="PWI11" s="147"/>
      <c r="PWJ11" s="147"/>
      <c r="PWK11" s="147"/>
      <c r="PWL11" s="147"/>
      <c r="PWM11" s="147"/>
      <c r="PWN11" s="147"/>
      <c r="PWO11" s="147"/>
      <c r="PWP11" s="147"/>
      <c r="PWQ11" s="147"/>
      <c r="PWR11" s="147"/>
      <c r="PWS11" s="147"/>
      <c r="PWT11" s="147"/>
      <c r="PWU11" s="147"/>
      <c r="PWV11" s="147"/>
      <c r="PWW11" s="147"/>
      <c r="PWX11" s="147"/>
      <c r="PWY11" s="147"/>
      <c r="PWZ11" s="147"/>
      <c r="PXA11" s="147"/>
      <c r="PXB11" s="147"/>
      <c r="PXC11" s="147"/>
      <c r="PXD11" s="147"/>
      <c r="PXE11" s="147"/>
      <c r="PXF11" s="147"/>
      <c r="PXG11" s="147"/>
      <c r="PXH11" s="147"/>
      <c r="PXI11" s="147"/>
      <c r="PXJ11" s="147"/>
      <c r="PXK11" s="147"/>
      <c r="PXL11" s="147"/>
      <c r="PXM11" s="147"/>
      <c r="PXN11" s="147"/>
      <c r="PXO11" s="147"/>
      <c r="PXP11" s="147"/>
      <c r="PXQ11" s="147"/>
      <c r="PXR11" s="147"/>
      <c r="PXS11" s="147"/>
      <c r="PXT11" s="147"/>
      <c r="PXU11" s="147"/>
      <c r="PXV11" s="147"/>
      <c r="PXW11" s="147"/>
      <c r="PXX11" s="147"/>
      <c r="PXY11" s="147"/>
      <c r="PXZ11" s="147"/>
      <c r="PYA11" s="147"/>
      <c r="PYB11" s="147"/>
      <c r="PYC11" s="147"/>
      <c r="PYD11" s="147"/>
      <c r="PYE11" s="147"/>
      <c r="PYF11" s="147"/>
      <c r="PYG11" s="147"/>
      <c r="PYH11" s="147"/>
      <c r="PYI11" s="147"/>
      <c r="PYJ11" s="147"/>
      <c r="PYK11" s="147"/>
      <c r="PYL11" s="147"/>
      <c r="PYM11" s="147"/>
      <c r="PYN11" s="147"/>
      <c r="PYO11" s="147"/>
      <c r="PYP11" s="147"/>
      <c r="PYQ11" s="147"/>
      <c r="PYR11" s="147"/>
      <c r="PYS11" s="147"/>
      <c r="PYT11" s="147"/>
      <c r="PYU11" s="147"/>
      <c r="PYV11" s="147"/>
      <c r="PYW11" s="147"/>
      <c r="PYX11" s="147"/>
      <c r="PYY11" s="147"/>
      <c r="PYZ11" s="147"/>
      <c r="PZA11" s="147"/>
      <c r="PZB11" s="147"/>
      <c r="PZC11" s="147"/>
      <c r="PZD11" s="147"/>
      <c r="PZE11" s="147"/>
      <c r="PZF11" s="147"/>
      <c r="PZG11" s="147"/>
      <c r="PZH11" s="147"/>
      <c r="PZI11" s="147"/>
      <c r="PZJ11" s="147"/>
      <c r="PZK11" s="147"/>
      <c r="PZL11" s="147"/>
      <c r="PZM11" s="147"/>
      <c r="PZN11" s="147"/>
      <c r="PZO11" s="147"/>
      <c r="PZP11" s="147"/>
      <c r="PZQ11" s="147"/>
      <c r="PZR11" s="147"/>
      <c r="PZS11" s="147"/>
      <c r="PZT11" s="147"/>
      <c r="PZU11" s="147"/>
      <c r="PZV11" s="147"/>
      <c r="PZW11" s="147"/>
      <c r="PZX11" s="147"/>
      <c r="PZY11" s="147"/>
      <c r="PZZ11" s="147"/>
      <c r="QAA11" s="147"/>
      <c r="QAB11" s="147"/>
      <c r="QAC11" s="147"/>
      <c r="QAD11" s="147"/>
      <c r="QAE11" s="147"/>
      <c r="QAF11" s="147"/>
      <c r="QAG11" s="147"/>
      <c r="QAH11" s="147"/>
      <c r="QAI11" s="147"/>
      <c r="QAJ11" s="147"/>
      <c r="QAK11" s="147"/>
      <c r="QAL11" s="147"/>
      <c r="QAM11" s="147"/>
      <c r="QAN11" s="147"/>
      <c r="QAO11" s="147"/>
      <c r="QAP11" s="147"/>
      <c r="QAQ11" s="147"/>
      <c r="QAR11" s="147"/>
      <c r="QAS11" s="147"/>
      <c r="QAT11" s="147"/>
      <c r="QAU11" s="147"/>
      <c r="QAV11" s="147"/>
      <c r="QAW11" s="147"/>
      <c r="QAX11" s="147"/>
      <c r="QAY11" s="147"/>
      <c r="QAZ11" s="147"/>
      <c r="QBA11" s="147"/>
      <c r="QBB11" s="147"/>
      <c r="QBC11" s="147"/>
      <c r="QBD11" s="147"/>
      <c r="QBE11" s="147"/>
      <c r="QBF11" s="147"/>
      <c r="QBG11" s="147"/>
      <c r="QBH11" s="147"/>
      <c r="QBI11" s="147"/>
      <c r="QBJ11" s="147"/>
      <c r="QBK11" s="147"/>
      <c r="QBL11" s="147"/>
      <c r="QBM11" s="147"/>
      <c r="QBN11" s="147"/>
      <c r="QBO11" s="147"/>
      <c r="QBP11" s="147"/>
      <c r="QBQ11" s="147"/>
      <c r="QBR11" s="147"/>
      <c r="QBS11" s="147"/>
      <c r="QBT11" s="147"/>
      <c r="QBU11" s="147"/>
      <c r="QBV11" s="147"/>
      <c r="QBW11" s="147"/>
      <c r="QBX11" s="147"/>
      <c r="QBY11" s="147"/>
      <c r="QBZ11" s="147"/>
      <c r="QCA11" s="147"/>
      <c r="QCB11" s="147"/>
      <c r="QCC11" s="147"/>
      <c r="QCD11" s="147"/>
      <c r="QCE11" s="147"/>
      <c r="QCF11" s="147"/>
      <c r="QCG11" s="147"/>
      <c r="QCH11" s="147"/>
      <c r="QCI11" s="147"/>
      <c r="QCJ11" s="147"/>
      <c r="QCK11" s="147"/>
      <c r="QCL11" s="147"/>
      <c r="QCM11" s="147"/>
      <c r="QCN11" s="147"/>
      <c r="QCO11" s="147"/>
      <c r="QCP11" s="147"/>
      <c r="QCQ11" s="147"/>
      <c r="QCR11" s="147"/>
      <c r="QCS11" s="147"/>
      <c r="QCT11" s="147"/>
      <c r="QCU11" s="147"/>
      <c r="QCV11" s="147"/>
      <c r="QCW11" s="147"/>
      <c r="QCX11" s="147"/>
      <c r="QCY11" s="147"/>
      <c r="QCZ11" s="147"/>
      <c r="QDA11" s="147"/>
      <c r="QDB11" s="147"/>
      <c r="QDC11" s="147"/>
      <c r="QDD11" s="147"/>
      <c r="QDE11" s="147"/>
      <c r="QDF11" s="147"/>
      <c r="QDG11" s="147"/>
      <c r="QDH11" s="147"/>
      <c r="QDI11" s="147"/>
      <c r="QDJ11" s="147"/>
      <c r="QDK11" s="147"/>
      <c r="QDL11" s="147"/>
      <c r="QDM11" s="147"/>
      <c r="QDN11" s="147"/>
      <c r="QDO11" s="147"/>
      <c r="QDP11" s="147"/>
      <c r="QDQ11" s="147"/>
      <c r="QDR11" s="147"/>
      <c r="QDS11" s="147"/>
      <c r="QDT11" s="147"/>
      <c r="QDU11" s="147"/>
      <c r="QDV11" s="147"/>
      <c r="QDW11" s="147"/>
      <c r="QDX11" s="147"/>
      <c r="QDY11" s="147"/>
      <c r="QDZ11" s="147"/>
      <c r="QEA11" s="147"/>
      <c r="QEB11" s="147"/>
      <c r="QEC11" s="147"/>
      <c r="QED11" s="147"/>
      <c r="QEE11" s="147"/>
      <c r="QEF11" s="147"/>
      <c r="QEG11" s="147"/>
      <c r="QEH11" s="147"/>
      <c r="QEI11" s="147"/>
      <c r="QEJ11" s="147"/>
      <c r="QEK11" s="147"/>
      <c r="QEL11" s="147"/>
      <c r="QEM11" s="147"/>
      <c r="QEN11" s="147"/>
      <c r="QEO11" s="147"/>
      <c r="QEP11" s="147"/>
      <c r="QEQ11" s="147"/>
      <c r="QER11" s="147"/>
      <c r="QES11" s="147"/>
      <c r="QET11" s="147"/>
      <c r="QEU11" s="147"/>
      <c r="QEV11" s="147"/>
      <c r="QEW11" s="147"/>
      <c r="QEX11" s="147"/>
      <c r="QEY11" s="147"/>
      <c r="QEZ11" s="147"/>
      <c r="QFA11" s="147"/>
      <c r="QFB11" s="147"/>
      <c r="QFC11" s="147"/>
      <c r="QFD11" s="147"/>
      <c r="QFE11" s="147"/>
      <c r="QFF11" s="147"/>
      <c r="QFG11" s="147"/>
      <c r="QFH11" s="147"/>
      <c r="QFI11" s="147"/>
      <c r="QFJ11" s="147"/>
      <c r="QFK11" s="147"/>
      <c r="QFL11" s="147"/>
      <c r="QFM11" s="147"/>
      <c r="QFN11" s="147"/>
      <c r="QFO11" s="147"/>
      <c r="QFP11" s="147"/>
      <c r="QFQ11" s="147"/>
      <c r="QFR11" s="147"/>
      <c r="QFS11" s="147"/>
      <c r="QFT11" s="147"/>
      <c r="QFU11" s="147"/>
      <c r="QFV11" s="147"/>
      <c r="QFW11" s="147"/>
      <c r="QFX11" s="147"/>
      <c r="QFY11" s="147"/>
      <c r="QFZ11" s="147"/>
      <c r="QGA11" s="147"/>
      <c r="QGB11" s="147"/>
      <c r="QGC11" s="147"/>
      <c r="QGD11" s="147"/>
      <c r="QGE11" s="147"/>
      <c r="QGF11" s="147"/>
      <c r="QGG11" s="147"/>
      <c r="QGH11" s="147"/>
      <c r="QGI11" s="147"/>
      <c r="QGJ11" s="147"/>
      <c r="QGK11" s="147"/>
      <c r="QGL11" s="147"/>
      <c r="QGM11" s="147"/>
      <c r="QGN11" s="147"/>
      <c r="QGO11" s="147"/>
      <c r="QGP11" s="147"/>
      <c r="QGQ11" s="147"/>
      <c r="QGR11" s="147"/>
      <c r="QGS11" s="147"/>
      <c r="QGT11" s="147"/>
      <c r="QGU11" s="147"/>
      <c r="QGV11" s="147"/>
      <c r="QGW11" s="147"/>
      <c r="QGX11" s="147"/>
      <c r="QGY11" s="147"/>
      <c r="QGZ11" s="147"/>
      <c r="QHA11" s="147"/>
      <c r="QHB11" s="147"/>
      <c r="QHC11" s="147"/>
      <c r="QHD11" s="147"/>
      <c r="QHE11" s="147"/>
      <c r="QHF11" s="147"/>
      <c r="QHG11" s="147"/>
      <c r="QHH11" s="147"/>
      <c r="QHI11" s="147"/>
      <c r="QHJ11" s="147"/>
      <c r="QHK11" s="147"/>
      <c r="QHL11" s="147"/>
      <c r="QHM11" s="147"/>
      <c r="QHN11" s="147"/>
      <c r="QHO11" s="147"/>
      <c r="QHP11" s="147"/>
      <c r="QHQ11" s="147"/>
      <c r="QHR11" s="147"/>
      <c r="QHS11" s="147"/>
      <c r="QHT11" s="147"/>
      <c r="QHU11" s="147"/>
      <c r="QHV11" s="147"/>
      <c r="QHW11" s="147"/>
      <c r="QHX11" s="147"/>
      <c r="QHY11" s="147"/>
      <c r="QHZ11" s="147"/>
      <c r="QIA11" s="147"/>
      <c r="QIB11" s="147"/>
      <c r="QIC11" s="147"/>
      <c r="QID11" s="147"/>
      <c r="QIE11" s="147"/>
      <c r="QIF11" s="147"/>
      <c r="QIG11" s="147"/>
      <c r="QIH11" s="147"/>
      <c r="QII11" s="147"/>
      <c r="QIJ11" s="147"/>
      <c r="QIK11" s="147"/>
      <c r="QIL11" s="147"/>
      <c r="QIM11" s="147"/>
      <c r="QIN11" s="147"/>
      <c r="QIO11" s="147"/>
      <c r="QIP11" s="147"/>
      <c r="QIQ11" s="147"/>
      <c r="QIR11" s="147"/>
      <c r="QIS11" s="147"/>
      <c r="QIT11" s="147"/>
      <c r="QIU11" s="147"/>
      <c r="QIV11" s="147"/>
      <c r="QIW11" s="147"/>
      <c r="QIX11" s="147"/>
      <c r="QIY11" s="147"/>
      <c r="QIZ11" s="147"/>
      <c r="QJA11" s="147"/>
      <c r="QJB11" s="147"/>
      <c r="QJC11" s="147"/>
      <c r="QJD11" s="147"/>
      <c r="QJE11" s="147"/>
      <c r="QJF11" s="147"/>
      <c r="QJG11" s="147"/>
      <c r="QJH11" s="147"/>
      <c r="QJI11" s="147"/>
      <c r="QJJ11" s="147"/>
      <c r="QJK11" s="147"/>
      <c r="QJL11" s="147"/>
      <c r="QJM11" s="147"/>
      <c r="QJN11" s="147"/>
      <c r="QJO11" s="147"/>
      <c r="QJP11" s="147"/>
      <c r="QJQ11" s="147"/>
      <c r="QJR11" s="147"/>
      <c r="QJS11" s="147"/>
      <c r="QJT11" s="147"/>
      <c r="QJU11" s="147"/>
      <c r="QJV11" s="147"/>
      <c r="QJW11" s="147"/>
      <c r="QJX11" s="147"/>
      <c r="QJY11" s="147"/>
      <c r="QJZ11" s="147"/>
      <c r="QKA11" s="147"/>
      <c r="QKB11" s="147"/>
      <c r="QKC11" s="147"/>
      <c r="QKD11" s="147"/>
      <c r="QKE11" s="147"/>
      <c r="QKF11" s="147"/>
      <c r="QKG11" s="147"/>
      <c r="QKH11" s="147"/>
      <c r="QKI11" s="147"/>
      <c r="QKJ11" s="147"/>
      <c r="QKK11" s="147"/>
      <c r="QKL11" s="147"/>
      <c r="QKM11" s="147"/>
      <c r="QKN11" s="147"/>
      <c r="QKO11" s="147"/>
      <c r="QKP11" s="147"/>
      <c r="QKQ11" s="147"/>
      <c r="QKR11" s="147"/>
      <c r="QKS11" s="147"/>
      <c r="QKT11" s="147"/>
      <c r="QKU11" s="147"/>
      <c r="QKV11" s="147"/>
      <c r="QKW11" s="147"/>
      <c r="QKX11" s="147"/>
      <c r="QKY11" s="147"/>
      <c r="QKZ11" s="147"/>
      <c r="QLA11" s="147"/>
      <c r="QLB11" s="147"/>
      <c r="QLC11" s="147"/>
      <c r="QLD11" s="147"/>
      <c r="QLE11" s="147"/>
      <c r="QLF11" s="147"/>
      <c r="QLG11" s="147"/>
      <c r="QLH11" s="147"/>
      <c r="QLI11" s="147"/>
      <c r="QLJ11" s="147"/>
      <c r="QLK11" s="147"/>
      <c r="QLL11" s="147"/>
      <c r="QLM11" s="147"/>
      <c r="QLN11" s="147"/>
      <c r="QLO11" s="147"/>
      <c r="QLP11" s="147"/>
      <c r="QLQ11" s="147"/>
      <c r="QLR11" s="147"/>
      <c r="QLS11" s="147"/>
      <c r="QLT11" s="147"/>
      <c r="QLU11" s="147"/>
      <c r="QLV11" s="147"/>
      <c r="QLW11" s="147"/>
      <c r="QLX11" s="147"/>
      <c r="QLY11" s="147"/>
      <c r="QLZ11" s="147"/>
      <c r="QMA11" s="147"/>
      <c r="QMB11" s="147"/>
      <c r="QMC11" s="147"/>
      <c r="QMD11" s="147"/>
      <c r="QME11" s="147"/>
      <c r="QMF11" s="147"/>
      <c r="QMG11" s="147"/>
      <c r="QMH11" s="147"/>
      <c r="QMI11" s="147"/>
      <c r="QMJ11" s="147"/>
      <c r="QMK11" s="147"/>
      <c r="QML11" s="147"/>
      <c r="QMM11" s="147"/>
      <c r="QMN11" s="147"/>
      <c r="QMO11" s="147"/>
      <c r="QMP11" s="147"/>
      <c r="QMQ11" s="147"/>
      <c r="QMR11" s="147"/>
      <c r="QMS11" s="147"/>
      <c r="QMT11" s="147"/>
      <c r="QMU11" s="147"/>
      <c r="QMV11" s="147"/>
      <c r="QMW11" s="147"/>
      <c r="QMX11" s="147"/>
      <c r="QMY11" s="147"/>
      <c r="QMZ11" s="147"/>
      <c r="QNA11" s="147"/>
      <c r="QNB11" s="147"/>
      <c r="QNC11" s="147"/>
      <c r="QND11" s="147"/>
      <c r="QNE11" s="147"/>
      <c r="QNF11" s="147"/>
      <c r="QNG11" s="147"/>
      <c r="QNH11" s="147"/>
      <c r="QNI11" s="147"/>
      <c r="QNJ11" s="147"/>
      <c r="QNK11" s="147"/>
      <c r="QNL11" s="147"/>
      <c r="QNM11" s="147"/>
      <c r="QNN11" s="147"/>
      <c r="QNO11" s="147"/>
      <c r="QNP11" s="147"/>
      <c r="QNQ11" s="147"/>
      <c r="QNR11" s="147"/>
      <c r="QNS11" s="147"/>
      <c r="QNT11" s="147"/>
      <c r="QNU11" s="147"/>
      <c r="QNV11" s="147"/>
      <c r="QNW11" s="147"/>
      <c r="QNX11" s="147"/>
      <c r="QNY11" s="147"/>
      <c r="QNZ11" s="147"/>
      <c r="QOA11" s="147"/>
      <c r="QOB11" s="147"/>
      <c r="QOC11" s="147"/>
      <c r="QOD11" s="147"/>
      <c r="QOE11" s="147"/>
      <c r="QOF11" s="147"/>
      <c r="QOG11" s="147"/>
      <c r="QOH11" s="147"/>
      <c r="QOI11" s="147"/>
      <c r="QOJ11" s="147"/>
      <c r="QOK11" s="147"/>
      <c r="QOL11" s="147"/>
      <c r="QOM11" s="147"/>
      <c r="QON11" s="147"/>
      <c r="QOO11" s="147"/>
      <c r="QOP11" s="147"/>
      <c r="QOQ11" s="147"/>
      <c r="QOR11" s="147"/>
      <c r="QOS11" s="147"/>
      <c r="QOT11" s="147"/>
      <c r="QOU11" s="147"/>
      <c r="QOV11" s="147"/>
      <c r="QOW11" s="147"/>
      <c r="QOX11" s="147"/>
      <c r="QOY11" s="147"/>
      <c r="QOZ11" s="147"/>
      <c r="QPA11" s="147"/>
      <c r="QPB11" s="147"/>
      <c r="QPC11" s="147"/>
      <c r="QPD11" s="147"/>
      <c r="QPE11" s="147"/>
      <c r="QPF11" s="147"/>
      <c r="QPG11" s="147"/>
      <c r="QPH11" s="147"/>
      <c r="QPI11" s="147"/>
      <c r="QPJ11" s="147"/>
      <c r="QPK11" s="147"/>
      <c r="QPL11" s="147"/>
      <c r="QPM11" s="147"/>
      <c r="QPN11" s="147"/>
      <c r="QPO11" s="147"/>
      <c r="QPP11" s="147"/>
      <c r="QPQ11" s="147"/>
      <c r="QPR11" s="147"/>
      <c r="QPS11" s="147"/>
      <c r="QPT11" s="147"/>
      <c r="QPU11" s="147"/>
      <c r="QPV11" s="147"/>
      <c r="QPW11" s="147"/>
      <c r="QPX11" s="147"/>
      <c r="QPY11" s="147"/>
      <c r="QPZ11" s="147"/>
      <c r="QQA11" s="147"/>
      <c r="QQB11" s="147"/>
      <c r="QQC11" s="147"/>
      <c r="QQD11" s="147"/>
      <c r="QQE11" s="147"/>
      <c r="QQF11" s="147"/>
      <c r="QQG11" s="147"/>
      <c r="QQH11" s="147"/>
      <c r="QQI11" s="147"/>
      <c r="QQJ11" s="147"/>
      <c r="QQK11" s="147"/>
      <c r="QQL11" s="147"/>
      <c r="QQM11" s="147"/>
      <c r="QQN11" s="147"/>
      <c r="QQO11" s="147"/>
      <c r="QQP11" s="147"/>
      <c r="QQQ11" s="147"/>
      <c r="QQR11" s="147"/>
      <c r="QQS11" s="147"/>
      <c r="QQT11" s="147"/>
      <c r="QQU11" s="147"/>
      <c r="QQV11" s="147"/>
      <c r="QQW11" s="147"/>
      <c r="QQX11" s="147"/>
      <c r="QQY11" s="147"/>
      <c r="QQZ11" s="147"/>
      <c r="QRA11" s="147"/>
      <c r="QRB11" s="147"/>
      <c r="QRC11" s="147"/>
      <c r="QRD11" s="147"/>
      <c r="QRE11" s="147"/>
      <c r="QRF11" s="147"/>
      <c r="QRG11" s="147"/>
      <c r="QRH11" s="147"/>
      <c r="QRI11" s="147"/>
      <c r="QRJ11" s="147"/>
      <c r="QRK11" s="147"/>
      <c r="QRL11" s="147"/>
      <c r="QRM11" s="147"/>
      <c r="QRN11" s="147"/>
      <c r="QRO11" s="147"/>
      <c r="QRP11" s="147"/>
      <c r="QRQ11" s="147"/>
      <c r="QRR11" s="147"/>
      <c r="QRS11" s="147"/>
      <c r="QRT11" s="147"/>
      <c r="QRU11" s="147"/>
      <c r="QRV11" s="147"/>
      <c r="QRW11" s="147"/>
      <c r="QRX11" s="147"/>
      <c r="QRY11" s="147"/>
      <c r="QRZ11" s="147"/>
      <c r="QSA11" s="147"/>
      <c r="QSB11" s="147"/>
      <c r="QSC11" s="147"/>
      <c r="QSD11" s="147"/>
      <c r="QSE11" s="147"/>
      <c r="QSF11" s="147"/>
      <c r="QSG11" s="147"/>
      <c r="QSH11" s="147"/>
      <c r="QSI11" s="147"/>
      <c r="QSJ11" s="147"/>
      <c r="QSK11" s="147"/>
      <c r="QSL11" s="147"/>
      <c r="QSM11" s="147"/>
      <c r="QSN11" s="147"/>
      <c r="QSO11" s="147"/>
      <c r="QSP11" s="147"/>
      <c r="QSQ11" s="147"/>
      <c r="QSR11" s="147"/>
      <c r="QSS11" s="147"/>
      <c r="QST11" s="147"/>
      <c r="QSU11" s="147"/>
      <c r="QSV11" s="147"/>
      <c r="QSW11" s="147"/>
      <c r="QSX11" s="147"/>
      <c r="QSY11" s="147"/>
      <c r="QSZ11" s="147"/>
      <c r="QTA11" s="147"/>
      <c r="QTB11" s="147"/>
      <c r="QTC11" s="147"/>
      <c r="QTD11" s="147"/>
      <c r="QTE11" s="147"/>
      <c r="QTF11" s="147"/>
      <c r="QTG11" s="147"/>
      <c r="QTH11" s="147"/>
      <c r="QTI11" s="147"/>
      <c r="QTJ11" s="147"/>
      <c r="QTK11" s="147"/>
      <c r="QTL11" s="147"/>
      <c r="QTM11" s="147"/>
      <c r="QTN11" s="147"/>
      <c r="QTO11" s="147"/>
      <c r="QTP11" s="147"/>
      <c r="QTQ11" s="147"/>
      <c r="QTR11" s="147"/>
      <c r="QTS11" s="147"/>
      <c r="QTT11" s="147"/>
      <c r="QTU11" s="147"/>
      <c r="QTV11" s="147"/>
      <c r="QTW11" s="147"/>
      <c r="QTX11" s="147"/>
      <c r="QTY11" s="147"/>
      <c r="QTZ11" s="147"/>
      <c r="QUA11" s="147"/>
      <c r="QUB11" s="147"/>
      <c r="QUC11" s="147"/>
      <c r="QUD11" s="147"/>
      <c r="QUE11" s="147"/>
      <c r="QUF11" s="147"/>
      <c r="QUG11" s="147"/>
      <c r="QUH11" s="147"/>
      <c r="QUI11" s="147"/>
      <c r="QUJ11" s="147"/>
      <c r="QUK11" s="147"/>
      <c r="QUL11" s="147"/>
      <c r="QUM11" s="147"/>
      <c r="QUN11" s="147"/>
      <c r="QUO11" s="147"/>
      <c r="QUP11" s="147"/>
      <c r="QUQ11" s="147"/>
      <c r="QUR11" s="147"/>
      <c r="QUS11" s="147"/>
      <c r="QUT11" s="147"/>
      <c r="QUU11" s="147"/>
      <c r="QUV11" s="147"/>
      <c r="QUW11" s="147"/>
      <c r="QUX11" s="147"/>
      <c r="QUY11" s="147"/>
      <c r="QUZ11" s="147"/>
      <c r="QVA11" s="147"/>
      <c r="QVB11" s="147"/>
      <c r="QVC11" s="147"/>
      <c r="QVD11" s="147"/>
      <c r="QVE11" s="147"/>
      <c r="QVF11" s="147"/>
      <c r="QVG11" s="147"/>
      <c r="QVH11" s="147"/>
      <c r="QVI11" s="147"/>
      <c r="QVJ11" s="147"/>
      <c r="QVK11" s="147"/>
      <c r="QVL11" s="147"/>
      <c r="QVM11" s="147"/>
      <c r="QVN11" s="147"/>
      <c r="QVO11" s="147"/>
      <c r="QVP11" s="147"/>
      <c r="QVQ11" s="147"/>
      <c r="QVR11" s="147"/>
      <c r="QVS11" s="147"/>
      <c r="QVT11" s="147"/>
      <c r="QVU11" s="147"/>
      <c r="QVV11" s="147"/>
      <c r="QVW11" s="147"/>
      <c r="QVX11" s="147"/>
      <c r="QVY11" s="147"/>
      <c r="QVZ11" s="147"/>
      <c r="QWA11" s="147"/>
      <c r="QWB11" s="147"/>
      <c r="QWC11" s="147"/>
      <c r="QWD11" s="147"/>
      <c r="QWE11" s="147"/>
      <c r="QWF11" s="147"/>
      <c r="QWG11" s="147"/>
      <c r="QWH11" s="147"/>
      <c r="QWI11" s="147"/>
      <c r="QWJ11" s="147"/>
      <c r="QWK11" s="147"/>
      <c r="QWL11" s="147"/>
      <c r="QWM11" s="147"/>
      <c r="QWN11" s="147"/>
      <c r="QWO11" s="147"/>
      <c r="QWP11" s="147"/>
      <c r="QWQ11" s="147"/>
      <c r="QWR11" s="147"/>
      <c r="QWS11" s="147"/>
      <c r="QWT11" s="147"/>
      <c r="QWU11" s="147"/>
      <c r="QWV11" s="147"/>
      <c r="QWW11" s="147"/>
      <c r="QWX11" s="147"/>
      <c r="QWY11" s="147"/>
      <c r="QWZ11" s="147"/>
      <c r="QXA11" s="147"/>
      <c r="QXB11" s="147"/>
      <c r="QXC11" s="147"/>
      <c r="QXD11" s="147"/>
      <c r="QXE11" s="147"/>
      <c r="QXF11" s="147"/>
      <c r="QXG11" s="147"/>
      <c r="QXH11" s="147"/>
      <c r="QXI11" s="147"/>
      <c r="QXJ11" s="147"/>
      <c r="QXK11" s="147"/>
      <c r="QXL11" s="147"/>
      <c r="QXM11" s="147"/>
      <c r="QXN11" s="147"/>
      <c r="QXO11" s="147"/>
      <c r="QXP11" s="147"/>
      <c r="QXQ11" s="147"/>
      <c r="QXR11" s="147"/>
      <c r="QXS11" s="147"/>
      <c r="QXT11" s="147"/>
      <c r="QXU11" s="147"/>
      <c r="QXV11" s="147"/>
      <c r="QXW11" s="147"/>
      <c r="QXX11" s="147"/>
      <c r="QXY11" s="147"/>
      <c r="QXZ11" s="147"/>
      <c r="QYA11" s="147"/>
      <c r="QYB11" s="147"/>
      <c r="QYC11" s="147"/>
      <c r="QYD11" s="147"/>
      <c r="QYE11" s="147"/>
      <c r="QYF11" s="147"/>
      <c r="QYG11" s="147"/>
      <c r="QYH11" s="147"/>
      <c r="QYI11" s="147"/>
      <c r="QYJ11" s="147"/>
      <c r="QYK11" s="147"/>
      <c r="QYL11" s="147"/>
      <c r="QYM11" s="147"/>
      <c r="QYN11" s="147"/>
      <c r="QYO11" s="147"/>
      <c r="QYP11" s="147"/>
      <c r="QYQ11" s="147"/>
      <c r="QYR11" s="147"/>
      <c r="QYS11" s="147"/>
      <c r="QYT11" s="147"/>
      <c r="QYU11" s="147"/>
      <c r="QYV11" s="147"/>
      <c r="QYW11" s="147"/>
      <c r="QYX11" s="147"/>
      <c r="QYY11" s="147"/>
      <c r="QYZ11" s="147"/>
      <c r="QZA11" s="147"/>
      <c r="QZB11" s="147"/>
      <c r="QZC11" s="147"/>
      <c r="QZD11" s="147"/>
      <c r="QZE11" s="147"/>
      <c r="QZF11" s="147"/>
      <c r="QZG11" s="147"/>
      <c r="QZH11" s="147"/>
      <c r="QZI11" s="147"/>
      <c r="QZJ11" s="147"/>
      <c r="QZK11" s="147"/>
      <c r="QZL11" s="147"/>
      <c r="QZM11" s="147"/>
      <c r="QZN11" s="147"/>
      <c r="QZO11" s="147"/>
      <c r="QZP11" s="147"/>
      <c r="QZQ11" s="147"/>
      <c r="QZR11" s="147"/>
      <c r="QZS11" s="147"/>
      <c r="QZT11" s="147"/>
      <c r="QZU11" s="147"/>
      <c r="QZV11" s="147"/>
      <c r="QZW11" s="147"/>
      <c r="QZX11" s="147"/>
      <c r="QZY11" s="147"/>
      <c r="QZZ11" s="147"/>
      <c r="RAA11" s="147"/>
      <c r="RAB11" s="147"/>
      <c r="RAC11" s="147"/>
      <c r="RAD11" s="147"/>
      <c r="RAE11" s="147"/>
      <c r="RAF11" s="147"/>
      <c r="RAG11" s="147"/>
      <c r="RAH11" s="147"/>
      <c r="RAI11" s="147"/>
      <c r="RAJ11" s="147"/>
      <c r="RAK11" s="147"/>
      <c r="RAL11" s="147"/>
      <c r="RAM11" s="147"/>
      <c r="RAN11" s="147"/>
      <c r="RAO11" s="147"/>
      <c r="RAP11" s="147"/>
      <c r="RAQ11" s="147"/>
      <c r="RAR11" s="147"/>
      <c r="RAS11" s="147"/>
      <c r="RAT11" s="147"/>
      <c r="RAU11" s="147"/>
      <c r="RAV11" s="147"/>
      <c r="RAW11" s="147"/>
      <c r="RAX11" s="147"/>
      <c r="RAY11" s="147"/>
      <c r="RAZ11" s="147"/>
      <c r="RBA11" s="147"/>
      <c r="RBB11" s="147"/>
      <c r="RBC11" s="147"/>
      <c r="RBD11" s="147"/>
      <c r="RBE11" s="147"/>
      <c r="RBF11" s="147"/>
      <c r="RBG11" s="147"/>
      <c r="RBH11" s="147"/>
      <c r="RBI11" s="147"/>
      <c r="RBJ11" s="147"/>
      <c r="RBK11" s="147"/>
      <c r="RBL11" s="147"/>
      <c r="RBM11" s="147"/>
      <c r="RBN11" s="147"/>
      <c r="RBO11" s="147"/>
      <c r="RBP11" s="147"/>
      <c r="RBQ11" s="147"/>
      <c r="RBR11" s="147"/>
      <c r="RBS11" s="147"/>
      <c r="RBT11" s="147"/>
      <c r="RBU11" s="147"/>
      <c r="RBV11" s="147"/>
      <c r="RBW11" s="147"/>
      <c r="RBX11" s="147"/>
      <c r="RBY11" s="147"/>
      <c r="RBZ11" s="147"/>
      <c r="RCA11" s="147"/>
      <c r="RCB11" s="147"/>
      <c r="RCC11" s="147"/>
      <c r="RCD11" s="147"/>
      <c r="RCE11" s="147"/>
      <c r="RCF11" s="147"/>
      <c r="RCG11" s="147"/>
      <c r="RCH11" s="147"/>
      <c r="RCI11" s="147"/>
      <c r="RCJ11" s="147"/>
      <c r="RCK11" s="147"/>
      <c r="RCL11" s="147"/>
      <c r="RCM11" s="147"/>
      <c r="RCN11" s="147"/>
      <c r="RCO11" s="147"/>
      <c r="RCP11" s="147"/>
      <c r="RCQ11" s="147"/>
      <c r="RCR11" s="147"/>
      <c r="RCS11" s="147"/>
      <c r="RCT11" s="147"/>
      <c r="RCU11" s="147"/>
      <c r="RCV11" s="147"/>
      <c r="RCW11" s="147"/>
      <c r="RCX11" s="147"/>
      <c r="RCY11" s="147"/>
      <c r="RCZ11" s="147"/>
      <c r="RDA11" s="147"/>
      <c r="RDB11" s="147"/>
      <c r="RDC11" s="147"/>
      <c r="RDD11" s="147"/>
      <c r="RDE11" s="147"/>
      <c r="RDF11" s="147"/>
      <c r="RDG11" s="147"/>
      <c r="RDH11" s="147"/>
      <c r="RDI11" s="147"/>
      <c r="RDJ11" s="147"/>
      <c r="RDK11" s="147"/>
      <c r="RDL11" s="147"/>
      <c r="RDM11" s="147"/>
      <c r="RDN11" s="147"/>
      <c r="RDO11" s="147"/>
      <c r="RDP11" s="147"/>
      <c r="RDQ11" s="147"/>
      <c r="RDR11" s="147"/>
      <c r="RDS11" s="147"/>
      <c r="RDT11" s="147"/>
      <c r="RDU11" s="147"/>
      <c r="RDV11" s="147"/>
      <c r="RDW11" s="147"/>
      <c r="RDX11" s="147"/>
      <c r="RDY11" s="147"/>
      <c r="RDZ11" s="147"/>
      <c r="REA11" s="147"/>
      <c r="REB11" s="147"/>
      <c r="REC11" s="147"/>
      <c r="RED11" s="147"/>
      <c r="REE11" s="147"/>
      <c r="REF11" s="147"/>
      <c r="REG11" s="147"/>
      <c r="REH11" s="147"/>
      <c r="REI11" s="147"/>
      <c r="REJ11" s="147"/>
      <c r="REK11" s="147"/>
      <c r="REL11" s="147"/>
      <c r="REM11" s="147"/>
      <c r="REN11" s="147"/>
      <c r="REO11" s="147"/>
      <c r="REP11" s="147"/>
      <c r="REQ11" s="147"/>
      <c r="RER11" s="147"/>
      <c r="RES11" s="147"/>
      <c r="RET11" s="147"/>
      <c r="REU11" s="147"/>
      <c r="REV11" s="147"/>
      <c r="REW11" s="147"/>
      <c r="REX11" s="147"/>
      <c r="REY11" s="147"/>
      <c r="REZ11" s="147"/>
      <c r="RFA11" s="147"/>
      <c r="RFB11" s="147"/>
      <c r="RFC11" s="147"/>
      <c r="RFD11" s="147"/>
      <c r="RFE11" s="147"/>
      <c r="RFF11" s="147"/>
      <c r="RFG11" s="147"/>
      <c r="RFH11" s="147"/>
      <c r="RFI11" s="147"/>
      <c r="RFJ11" s="147"/>
      <c r="RFK11" s="147"/>
      <c r="RFL11" s="147"/>
      <c r="RFM11" s="147"/>
      <c r="RFN11" s="147"/>
      <c r="RFO11" s="147"/>
      <c r="RFP11" s="147"/>
      <c r="RFQ11" s="147"/>
      <c r="RFR11" s="147"/>
      <c r="RFS11" s="147"/>
      <c r="RFT11" s="147"/>
      <c r="RFU11" s="147"/>
      <c r="RFV11" s="147"/>
      <c r="RFW11" s="147"/>
      <c r="RFX11" s="147"/>
      <c r="RFY11" s="147"/>
      <c r="RFZ11" s="147"/>
      <c r="RGA11" s="147"/>
      <c r="RGB11" s="147"/>
      <c r="RGC11" s="147"/>
      <c r="RGD11" s="147"/>
      <c r="RGE11" s="147"/>
      <c r="RGF11" s="147"/>
      <c r="RGG11" s="147"/>
      <c r="RGH11" s="147"/>
      <c r="RGI11" s="147"/>
      <c r="RGJ11" s="147"/>
      <c r="RGK11" s="147"/>
      <c r="RGL11" s="147"/>
      <c r="RGM11" s="147"/>
      <c r="RGN11" s="147"/>
      <c r="RGO11" s="147"/>
      <c r="RGP11" s="147"/>
      <c r="RGQ11" s="147"/>
      <c r="RGR11" s="147"/>
      <c r="RGS11" s="147"/>
      <c r="RGT11" s="147"/>
      <c r="RGU11" s="147"/>
      <c r="RGV11" s="147"/>
      <c r="RGW11" s="147"/>
      <c r="RGX11" s="147"/>
      <c r="RGY11" s="147"/>
      <c r="RGZ11" s="147"/>
      <c r="RHA11" s="147"/>
      <c r="RHB11" s="147"/>
      <c r="RHC11" s="147"/>
      <c r="RHD11" s="147"/>
      <c r="RHE11" s="147"/>
      <c r="RHF11" s="147"/>
      <c r="RHG11" s="147"/>
      <c r="RHH11" s="147"/>
      <c r="RHI11" s="147"/>
      <c r="RHJ11" s="147"/>
      <c r="RHK11" s="147"/>
      <c r="RHL11" s="147"/>
      <c r="RHM11" s="147"/>
      <c r="RHN11" s="147"/>
      <c r="RHO11" s="147"/>
      <c r="RHP11" s="147"/>
      <c r="RHQ11" s="147"/>
      <c r="RHR11" s="147"/>
      <c r="RHS11" s="147"/>
      <c r="RHT11" s="147"/>
      <c r="RHU11" s="147"/>
      <c r="RHV11" s="147"/>
      <c r="RHW11" s="147"/>
      <c r="RHX11" s="147"/>
      <c r="RHY11" s="147"/>
      <c r="RHZ11" s="147"/>
      <c r="RIA11" s="147"/>
      <c r="RIB11" s="147"/>
      <c r="RIC11" s="147"/>
      <c r="RID11" s="147"/>
      <c r="RIE11" s="147"/>
      <c r="RIF11" s="147"/>
      <c r="RIG11" s="147"/>
      <c r="RIH11" s="147"/>
      <c r="RII11" s="147"/>
      <c r="RIJ11" s="147"/>
      <c r="RIK11" s="147"/>
      <c r="RIL11" s="147"/>
      <c r="RIM11" s="147"/>
      <c r="RIN11" s="147"/>
      <c r="RIO11" s="147"/>
      <c r="RIP11" s="147"/>
      <c r="RIQ11" s="147"/>
      <c r="RIR11" s="147"/>
      <c r="RIS11" s="147"/>
      <c r="RIT11" s="147"/>
      <c r="RIU11" s="147"/>
      <c r="RIV11" s="147"/>
      <c r="RIW11" s="147"/>
      <c r="RIX11" s="147"/>
      <c r="RIY11" s="147"/>
      <c r="RIZ11" s="147"/>
      <c r="RJA11" s="147"/>
      <c r="RJB11" s="147"/>
      <c r="RJC11" s="147"/>
      <c r="RJD11" s="147"/>
      <c r="RJE11" s="147"/>
      <c r="RJF11" s="147"/>
      <c r="RJG11" s="147"/>
      <c r="RJH11" s="147"/>
      <c r="RJI11" s="147"/>
      <c r="RJJ11" s="147"/>
      <c r="RJK11" s="147"/>
      <c r="RJL11" s="147"/>
      <c r="RJM11" s="147"/>
      <c r="RJN11" s="147"/>
      <c r="RJO11" s="147"/>
      <c r="RJP11" s="147"/>
      <c r="RJQ11" s="147"/>
      <c r="RJR11" s="147"/>
      <c r="RJS11" s="147"/>
      <c r="RJT11" s="147"/>
      <c r="RJU11" s="147"/>
      <c r="RJV11" s="147"/>
      <c r="RJW11" s="147"/>
      <c r="RJX11" s="147"/>
      <c r="RJY11" s="147"/>
      <c r="RJZ11" s="147"/>
      <c r="RKA11" s="147"/>
      <c r="RKB11" s="147"/>
      <c r="RKC11" s="147"/>
      <c r="RKD11" s="147"/>
      <c r="RKE11" s="147"/>
      <c r="RKF11" s="147"/>
      <c r="RKG11" s="147"/>
      <c r="RKH11" s="147"/>
      <c r="RKI11" s="147"/>
      <c r="RKJ11" s="147"/>
      <c r="RKK11" s="147"/>
      <c r="RKL11" s="147"/>
      <c r="RKM11" s="147"/>
      <c r="RKN11" s="147"/>
      <c r="RKO11" s="147"/>
      <c r="RKP11" s="147"/>
      <c r="RKQ11" s="147"/>
      <c r="RKR11" s="147"/>
      <c r="RKS11" s="147"/>
      <c r="RKT11" s="147"/>
      <c r="RKU11" s="147"/>
      <c r="RKV11" s="147"/>
      <c r="RKW11" s="147"/>
      <c r="RKX11" s="147"/>
      <c r="RKY11" s="147"/>
      <c r="RKZ11" s="147"/>
      <c r="RLA11" s="147"/>
      <c r="RLB11" s="147"/>
      <c r="RLC11" s="147"/>
      <c r="RLD11" s="147"/>
      <c r="RLE11" s="147"/>
      <c r="RLF11" s="147"/>
      <c r="RLG11" s="147"/>
      <c r="RLH11" s="147"/>
      <c r="RLI11" s="147"/>
      <c r="RLJ11" s="147"/>
      <c r="RLK11" s="147"/>
      <c r="RLL11" s="147"/>
      <c r="RLM11" s="147"/>
      <c r="RLN11" s="147"/>
      <c r="RLO11" s="147"/>
      <c r="RLP11" s="147"/>
      <c r="RLQ11" s="147"/>
      <c r="RLR11" s="147"/>
      <c r="RLS11" s="147"/>
      <c r="RLT11" s="147"/>
      <c r="RLU11" s="147"/>
      <c r="RLV11" s="147"/>
      <c r="RLW11" s="147"/>
      <c r="RLX11" s="147"/>
      <c r="RLY11" s="147"/>
      <c r="RLZ11" s="147"/>
      <c r="RMA11" s="147"/>
      <c r="RMB11" s="147"/>
      <c r="RMC11" s="147"/>
      <c r="RMD11" s="147"/>
      <c r="RME11" s="147"/>
      <c r="RMF11" s="147"/>
      <c r="RMG11" s="147"/>
      <c r="RMH11" s="147"/>
      <c r="RMI11" s="147"/>
      <c r="RMJ11" s="147"/>
      <c r="RMK11" s="147"/>
      <c r="RML11" s="147"/>
      <c r="RMM11" s="147"/>
      <c r="RMN11" s="147"/>
      <c r="RMO11" s="147"/>
      <c r="RMP11" s="147"/>
      <c r="RMQ11" s="147"/>
      <c r="RMR11" s="147"/>
      <c r="RMS11" s="147"/>
      <c r="RMT11" s="147"/>
      <c r="RMU11" s="147"/>
      <c r="RMV11" s="147"/>
      <c r="RMW11" s="147"/>
      <c r="RMX11" s="147"/>
      <c r="RMY11" s="147"/>
      <c r="RMZ11" s="147"/>
      <c r="RNA11" s="147"/>
      <c r="RNB11" s="147"/>
      <c r="RNC11" s="147"/>
      <c r="RND11" s="147"/>
      <c r="RNE11" s="147"/>
      <c r="RNF11" s="147"/>
      <c r="RNG11" s="147"/>
      <c r="RNH11" s="147"/>
      <c r="RNI11" s="147"/>
      <c r="RNJ11" s="147"/>
      <c r="RNK11" s="147"/>
      <c r="RNL11" s="147"/>
      <c r="RNM11" s="147"/>
      <c r="RNN11" s="147"/>
      <c r="RNO11" s="147"/>
      <c r="RNP11" s="147"/>
      <c r="RNQ11" s="147"/>
      <c r="RNR11" s="147"/>
      <c r="RNS11" s="147"/>
      <c r="RNT11" s="147"/>
      <c r="RNU11" s="147"/>
      <c r="RNV11" s="147"/>
      <c r="RNW11" s="147"/>
      <c r="RNX11" s="147"/>
      <c r="RNY11" s="147"/>
      <c r="RNZ11" s="147"/>
      <c r="ROA11" s="147"/>
      <c r="ROB11" s="147"/>
      <c r="ROC11" s="147"/>
      <c r="ROD11" s="147"/>
      <c r="ROE11" s="147"/>
      <c r="ROF11" s="147"/>
      <c r="ROG11" s="147"/>
      <c r="ROH11" s="147"/>
      <c r="ROI11" s="147"/>
      <c r="ROJ11" s="147"/>
      <c r="ROK11" s="147"/>
      <c r="ROL11" s="147"/>
      <c r="ROM11" s="147"/>
      <c r="RON11" s="147"/>
      <c r="ROO11" s="147"/>
      <c r="ROP11" s="147"/>
      <c r="ROQ11" s="147"/>
      <c r="ROR11" s="147"/>
      <c r="ROS11" s="147"/>
      <c r="ROT11" s="147"/>
      <c r="ROU11" s="147"/>
      <c r="ROV11" s="147"/>
      <c r="ROW11" s="147"/>
      <c r="ROX11" s="147"/>
      <c r="ROY11" s="147"/>
      <c r="ROZ11" s="147"/>
      <c r="RPA11" s="147"/>
      <c r="RPB11" s="147"/>
      <c r="RPC11" s="147"/>
      <c r="RPD11" s="147"/>
      <c r="RPE11" s="147"/>
      <c r="RPF11" s="147"/>
      <c r="RPG11" s="147"/>
      <c r="RPH11" s="147"/>
      <c r="RPI11" s="147"/>
      <c r="RPJ11" s="147"/>
      <c r="RPK11" s="147"/>
      <c r="RPL11" s="147"/>
      <c r="RPM11" s="147"/>
      <c r="RPN11" s="147"/>
      <c r="RPO11" s="147"/>
      <c r="RPP11" s="147"/>
      <c r="RPQ11" s="147"/>
      <c r="RPR11" s="147"/>
      <c r="RPS11" s="147"/>
      <c r="RPT11" s="147"/>
      <c r="RPU11" s="147"/>
      <c r="RPV11" s="147"/>
      <c r="RPW11" s="147"/>
      <c r="RPX11" s="147"/>
      <c r="RPY11" s="147"/>
      <c r="RPZ11" s="147"/>
      <c r="RQA11" s="147"/>
      <c r="RQB11" s="147"/>
      <c r="RQC11" s="147"/>
      <c r="RQD11" s="147"/>
      <c r="RQE11" s="147"/>
      <c r="RQF11" s="147"/>
      <c r="RQG11" s="147"/>
      <c r="RQH11" s="147"/>
      <c r="RQI11" s="147"/>
      <c r="RQJ11" s="147"/>
      <c r="RQK11" s="147"/>
      <c r="RQL11" s="147"/>
      <c r="RQM11" s="147"/>
      <c r="RQN11" s="147"/>
      <c r="RQO11" s="147"/>
      <c r="RQP11" s="147"/>
      <c r="RQQ11" s="147"/>
      <c r="RQR11" s="147"/>
      <c r="RQS11" s="147"/>
      <c r="RQT11" s="147"/>
      <c r="RQU11" s="147"/>
      <c r="RQV11" s="147"/>
      <c r="RQW11" s="147"/>
      <c r="RQX11" s="147"/>
      <c r="RQY11" s="147"/>
      <c r="RQZ11" s="147"/>
      <c r="RRA11" s="147"/>
      <c r="RRB11" s="147"/>
      <c r="RRC11" s="147"/>
      <c r="RRD11" s="147"/>
      <c r="RRE11" s="147"/>
      <c r="RRF11" s="147"/>
      <c r="RRG11" s="147"/>
      <c r="RRH11" s="147"/>
      <c r="RRI11" s="147"/>
      <c r="RRJ11" s="147"/>
      <c r="RRK11" s="147"/>
      <c r="RRL11" s="147"/>
      <c r="RRM11" s="147"/>
      <c r="RRN11" s="147"/>
      <c r="RRO11" s="147"/>
      <c r="RRP11" s="147"/>
      <c r="RRQ11" s="147"/>
      <c r="RRR11" s="147"/>
      <c r="RRS11" s="147"/>
      <c r="RRT11" s="147"/>
      <c r="RRU11" s="147"/>
      <c r="RRV11" s="147"/>
      <c r="RRW11" s="147"/>
      <c r="RRX11" s="147"/>
      <c r="RRY11" s="147"/>
      <c r="RRZ11" s="147"/>
      <c r="RSA11" s="147"/>
      <c r="RSB11" s="147"/>
      <c r="RSC11" s="147"/>
      <c r="RSD11" s="147"/>
      <c r="RSE11" s="147"/>
      <c r="RSF11" s="147"/>
      <c r="RSG11" s="147"/>
      <c r="RSH11" s="147"/>
      <c r="RSI11" s="147"/>
      <c r="RSJ11" s="147"/>
      <c r="RSK11" s="147"/>
      <c r="RSL11" s="147"/>
      <c r="RSM11" s="147"/>
      <c r="RSN11" s="147"/>
      <c r="RSO11" s="147"/>
      <c r="RSP11" s="147"/>
      <c r="RSQ11" s="147"/>
      <c r="RSR11" s="147"/>
      <c r="RSS11" s="147"/>
      <c r="RST11" s="147"/>
      <c r="RSU11" s="147"/>
      <c r="RSV11" s="147"/>
      <c r="RSW11" s="147"/>
      <c r="RSX11" s="147"/>
      <c r="RSY11" s="147"/>
      <c r="RSZ11" s="147"/>
      <c r="RTA11" s="147"/>
      <c r="RTB11" s="147"/>
      <c r="RTC11" s="147"/>
      <c r="RTD11" s="147"/>
      <c r="RTE11" s="147"/>
      <c r="RTF11" s="147"/>
      <c r="RTG11" s="147"/>
      <c r="RTH11" s="147"/>
      <c r="RTI11" s="147"/>
      <c r="RTJ11" s="147"/>
      <c r="RTK11" s="147"/>
      <c r="RTL11" s="147"/>
      <c r="RTM11" s="147"/>
      <c r="RTN11" s="147"/>
      <c r="RTO11" s="147"/>
      <c r="RTP11" s="147"/>
      <c r="RTQ11" s="147"/>
      <c r="RTR11" s="147"/>
      <c r="RTS11" s="147"/>
      <c r="RTT11" s="147"/>
      <c r="RTU11" s="147"/>
      <c r="RTV11" s="147"/>
      <c r="RTW11" s="147"/>
      <c r="RTX11" s="147"/>
      <c r="RTY11" s="147"/>
      <c r="RTZ11" s="147"/>
      <c r="RUA11" s="147"/>
      <c r="RUB11" s="147"/>
      <c r="RUC11" s="147"/>
      <c r="RUD11" s="147"/>
      <c r="RUE11" s="147"/>
      <c r="RUF11" s="147"/>
      <c r="RUG11" s="147"/>
      <c r="RUH11" s="147"/>
      <c r="RUI11" s="147"/>
      <c r="RUJ11" s="147"/>
      <c r="RUK11" s="147"/>
      <c r="RUL11" s="147"/>
      <c r="RUM11" s="147"/>
      <c r="RUN11" s="147"/>
      <c r="RUO11" s="147"/>
      <c r="RUP11" s="147"/>
      <c r="RUQ11" s="147"/>
      <c r="RUR11" s="147"/>
      <c r="RUS11" s="147"/>
      <c r="RUT11" s="147"/>
      <c r="RUU11" s="147"/>
      <c r="RUV11" s="147"/>
      <c r="RUW11" s="147"/>
      <c r="RUX11" s="147"/>
      <c r="RUY11" s="147"/>
      <c r="RUZ11" s="147"/>
      <c r="RVA11" s="147"/>
      <c r="RVB11" s="147"/>
      <c r="RVC11" s="147"/>
      <c r="RVD11" s="147"/>
      <c r="RVE11" s="147"/>
      <c r="RVF11" s="147"/>
      <c r="RVG11" s="147"/>
      <c r="RVH11" s="147"/>
      <c r="RVI11" s="147"/>
      <c r="RVJ11" s="147"/>
      <c r="RVK11" s="147"/>
      <c r="RVL11" s="147"/>
      <c r="RVM11" s="147"/>
      <c r="RVN11" s="147"/>
      <c r="RVO11" s="147"/>
      <c r="RVP11" s="147"/>
      <c r="RVQ11" s="147"/>
      <c r="RVR11" s="147"/>
      <c r="RVS11" s="147"/>
      <c r="RVT11" s="147"/>
      <c r="RVU11" s="147"/>
      <c r="RVV11" s="147"/>
      <c r="RVW11" s="147"/>
      <c r="RVX11" s="147"/>
      <c r="RVY11" s="147"/>
      <c r="RVZ11" s="147"/>
      <c r="RWA11" s="147"/>
      <c r="RWB11" s="147"/>
      <c r="RWC11" s="147"/>
      <c r="RWD11" s="147"/>
      <c r="RWE11" s="147"/>
      <c r="RWF11" s="147"/>
      <c r="RWG11" s="147"/>
      <c r="RWH11" s="147"/>
      <c r="RWI11" s="147"/>
      <c r="RWJ11" s="147"/>
      <c r="RWK11" s="147"/>
      <c r="RWL11" s="147"/>
      <c r="RWM11" s="147"/>
      <c r="RWN11" s="147"/>
      <c r="RWO11" s="147"/>
      <c r="RWP11" s="147"/>
      <c r="RWQ11" s="147"/>
      <c r="RWR11" s="147"/>
      <c r="RWS11" s="147"/>
      <c r="RWT11" s="147"/>
      <c r="RWU11" s="147"/>
      <c r="RWV11" s="147"/>
      <c r="RWW11" s="147"/>
      <c r="RWX11" s="147"/>
      <c r="RWY11" s="147"/>
      <c r="RWZ11" s="147"/>
      <c r="RXA11" s="147"/>
      <c r="RXB11" s="147"/>
      <c r="RXC11" s="147"/>
      <c r="RXD11" s="147"/>
      <c r="RXE11" s="147"/>
      <c r="RXF11" s="147"/>
      <c r="RXG11" s="147"/>
      <c r="RXH11" s="147"/>
      <c r="RXI11" s="147"/>
      <c r="RXJ11" s="147"/>
      <c r="RXK11" s="147"/>
      <c r="RXL11" s="147"/>
      <c r="RXM11" s="147"/>
      <c r="RXN11" s="147"/>
      <c r="RXO11" s="147"/>
      <c r="RXP11" s="147"/>
      <c r="RXQ11" s="147"/>
      <c r="RXR11" s="147"/>
      <c r="RXS11" s="147"/>
      <c r="RXT11" s="147"/>
      <c r="RXU11" s="147"/>
      <c r="RXV11" s="147"/>
      <c r="RXW11" s="147"/>
      <c r="RXX11" s="147"/>
      <c r="RXY11" s="147"/>
      <c r="RXZ11" s="147"/>
      <c r="RYA11" s="147"/>
      <c r="RYB11" s="147"/>
      <c r="RYC11" s="147"/>
      <c r="RYD11" s="147"/>
      <c r="RYE11" s="147"/>
      <c r="RYF11" s="147"/>
      <c r="RYG11" s="147"/>
      <c r="RYH11" s="147"/>
      <c r="RYI11" s="147"/>
      <c r="RYJ11" s="147"/>
      <c r="RYK11" s="147"/>
      <c r="RYL11" s="147"/>
      <c r="RYM11" s="147"/>
      <c r="RYN11" s="147"/>
      <c r="RYO11" s="147"/>
      <c r="RYP11" s="147"/>
      <c r="RYQ11" s="147"/>
      <c r="RYR11" s="147"/>
      <c r="RYS11" s="147"/>
      <c r="RYT11" s="147"/>
      <c r="RYU11" s="147"/>
      <c r="RYV11" s="147"/>
      <c r="RYW11" s="147"/>
      <c r="RYX11" s="147"/>
      <c r="RYY11" s="147"/>
      <c r="RYZ11" s="147"/>
      <c r="RZA11" s="147"/>
      <c r="RZB11" s="147"/>
      <c r="RZC11" s="147"/>
      <c r="RZD11" s="147"/>
      <c r="RZE11" s="147"/>
      <c r="RZF11" s="147"/>
      <c r="RZG11" s="147"/>
      <c r="RZH11" s="147"/>
      <c r="RZI11" s="147"/>
      <c r="RZJ11" s="147"/>
      <c r="RZK11" s="147"/>
      <c r="RZL11" s="147"/>
      <c r="RZM11" s="147"/>
      <c r="RZN11" s="147"/>
      <c r="RZO11" s="147"/>
      <c r="RZP11" s="147"/>
      <c r="RZQ11" s="147"/>
      <c r="RZR11" s="147"/>
      <c r="RZS11" s="147"/>
      <c r="RZT11" s="147"/>
      <c r="RZU11" s="147"/>
      <c r="RZV11" s="147"/>
      <c r="RZW11" s="147"/>
      <c r="RZX11" s="147"/>
      <c r="RZY11" s="147"/>
      <c r="RZZ11" s="147"/>
      <c r="SAA11" s="147"/>
      <c r="SAB11" s="147"/>
      <c r="SAC11" s="147"/>
      <c r="SAD11" s="147"/>
      <c r="SAE11" s="147"/>
      <c r="SAF11" s="147"/>
      <c r="SAG11" s="147"/>
      <c r="SAH11" s="147"/>
      <c r="SAI11" s="147"/>
      <c r="SAJ11" s="147"/>
      <c r="SAK11" s="147"/>
      <c r="SAL11" s="147"/>
      <c r="SAM11" s="147"/>
      <c r="SAN11" s="147"/>
      <c r="SAO11" s="147"/>
      <c r="SAP11" s="147"/>
      <c r="SAQ11" s="147"/>
      <c r="SAR11" s="147"/>
      <c r="SAS11" s="147"/>
      <c r="SAT11" s="147"/>
      <c r="SAU11" s="147"/>
      <c r="SAV11" s="147"/>
      <c r="SAW11" s="147"/>
      <c r="SAX11" s="147"/>
      <c r="SAY11" s="147"/>
      <c r="SAZ11" s="147"/>
      <c r="SBA11" s="147"/>
      <c r="SBB11" s="147"/>
      <c r="SBC11" s="147"/>
      <c r="SBD11" s="147"/>
      <c r="SBE11" s="147"/>
      <c r="SBF11" s="147"/>
      <c r="SBG11" s="147"/>
      <c r="SBH11" s="147"/>
      <c r="SBI11" s="147"/>
      <c r="SBJ11" s="147"/>
      <c r="SBK11" s="147"/>
      <c r="SBL11" s="147"/>
      <c r="SBM11" s="147"/>
      <c r="SBN11" s="147"/>
      <c r="SBO11" s="147"/>
      <c r="SBP11" s="147"/>
      <c r="SBQ11" s="147"/>
      <c r="SBR11" s="147"/>
      <c r="SBS11" s="147"/>
      <c r="SBT11" s="147"/>
      <c r="SBU11" s="147"/>
      <c r="SBV11" s="147"/>
      <c r="SBW11" s="147"/>
      <c r="SBX11" s="147"/>
      <c r="SBY11" s="147"/>
      <c r="SBZ11" s="147"/>
      <c r="SCA11" s="147"/>
      <c r="SCB11" s="147"/>
      <c r="SCC11" s="147"/>
      <c r="SCD11" s="147"/>
      <c r="SCE11" s="147"/>
      <c r="SCF11" s="147"/>
      <c r="SCG11" s="147"/>
      <c r="SCH11" s="147"/>
      <c r="SCI11" s="147"/>
      <c r="SCJ11" s="147"/>
      <c r="SCK11" s="147"/>
      <c r="SCL11" s="147"/>
      <c r="SCM11" s="147"/>
      <c r="SCN11" s="147"/>
      <c r="SCO11" s="147"/>
      <c r="SCP11" s="147"/>
      <c r="SCQ11" s="147"/>
      <c r="SCR11" s="147"/>
      <c r="SCS11" s="147"/>
      <c r="SCT11" s="147"/>
      <c r="SCU11" s="147"/>
      <c r="SCV11" s="147"/>
      <c r="SCW11" s="147"/>
      <c r="SCX11" s="147"/>
      <c r="SCY11" s="147"/>
      <c r="SCZ11" s="147"/>
      <c r="SDA11" s="147"/>
      <c r="SDB11" s="147"/>
      <c r="SDC11" s="147"/>
      <c r="SDD11" s="147"/>
      <c r="SDE11" s="147"/>
      <c r="SDF11" s="147"/>
      <c r="SDG11" s="147"/>
      <c r="SDH11" s="147"/>
      <c r="SDI11" s="147"/>
      <c r="SDJ11" s="147"/>
      <c r="SDK11" s="147"/>
      <c r="SDL11" s="147"/>
      <c r="SDM11" s="147"/>
      <c r="SDN11" s="147"/>
      <c r="SDO11" s="147"/>
      <c r="SDP11" s="147"/>
      <c r="SDQ11" s="147"/>
      <c r="SDR11" s="147"/>
      <c r="SDS11" s="147"/>
      <c r="SDT11" s="147"/>
      <c r="SDU11" s="147"/>
      <c r="SDV11" s="147"/>
      <c r="SDW11" s="147"/>
      <c r="SDX11" s="147"/>
      <c r="SDY11" s="147"/>
      <c r="SDZ11" s="147"/>
      <c r="SEA11" s="147"/>
      <c r="SEB11" s="147"/>
      <c r="SEC11" s="147"/>
      <c r="SED11" s="147"/>
      <c r="SEE11" s="147"/>
      <c r="SEF11" s="147"/>
      <c r="SEG11" s="147"/>
      <c r="SEH11" s="147"/>
      <c r="SEI11" s="147"/>
      <c r="SEJ11" s="147"/>
      <c r="SEK11" s="147"/>
      <c r="SEL11" s="147"/>
      <c r="SEM11" s="147"/>
      <c r="SEN11" s="147"/>
      <c r="SEO11" s="147"/>
      <c r="SEP11" s="147"/>
      <c r="SEQ11" s="147"/>
      <c r="SER11" s="147"/>
      <c r="SES11" s="147"/>
      <c r="SET11" s="147"/>
      <c r="SEU11" s="147"/>
      <c r="SEV11" s="147"/>
      <c r="SEW11" s="147"/>
      <c r="SEX11" s="147"/>
      <c r="SEY11" s="147"/>
      <c r="SEZ11" s="147"/>
      <c r="SFA11" s="147"/>
      <c r="SFB11" s="147"/>
      <c r="SFC11" s="147"/>
      <c r="SFD11" s="147"/>
      <c r="SFE11" s="147"/>
      <c r="SFF11" s="147"/>
      <c r="SFG11" s="147"/>
      <c r="SFH11" s="147"/>
      <c r="SFI11" s="147"/>
      <c r="SFJ11" s="147"/>
      <c r="SFK11" s="147"/>
      <c r="SFL11" s="147"/>
      <c r="SFM11" s="147"/>
      <c r="SFN11" s="147"/>
      <c r="SFO11" s="147"/>
      <c r="SFP11" s="147"/>
      <c r="SFQ11" s="147"/>
      <c r="SFR11" s="147"/>
      <c r="SFS11" s="147"/>
      <c r="SFT11" s="147"/>
      <c r="SFU11" s="147"/>
      <c r="SFV11" s="147"/>
      <c r="SFW11" s="147"/>
      <c r="SFX11" s="147"/>
      <c r="SFY11" s="147"/>
      <c r="SFZ11" s="147"/>
      <c r="SGA11" s="147"/>
      <c r="SGB11" s="147"/>
      <c r="SGC11" s="147"/>
      <c r="SGD11" s="147"/>
      <c r="SGE11" s="147"/>
      <c r="SGF11" s="147"/>
      <c r="SGG11" s="147"/>
      <c r="SGH11" s="147"/>
      <c r="SGI11" s="147"/>
      <c r="SGJ11" s="147"/>
      <c r="SGK11" s="147"/>
      <c r="SGL11" s="147"/>
      <c r="SGM11" s="147"/>
      <c r="SGN11" s="147"/>
      <c r="SGO11" s="147"/>
      <c r="SGP11" s="147"/>
      <c r="SGQ11" s="147"/>
      <c r="SGR11" s="147"/>
      <c r="SGS11" s="147"/>
      <c r="SGT11" s="147"/>
      <c r="SGU11" s="147"/>
      <c r="SGV11" s="147"/>
      <c r="SGW11" s="147"/>
      <c r="SGX11" s="147"/>
      <c r="SGY11" s="147"/>
      <c r="SGZ11" s="147"/>
      <c r="SHA11" s="147"/>
      <c r="SHB11" s="147"/>
      <c r="SHC11" s="147"/>
      <c r="SHD11" s="147"/>
      <c r="SHE11" s="147"/>
      <c r="SHF11" s="147"/>
      <c r="SHG11" s="147"/>
      <c r="SHH11" s="147"/>
      <c r="SHI11" s="147"/>
      <c r="SHJ11" s="147"/>
      <c r="SHK11" s="147"/>
      <c r="SHL11" s="147"/>
      <c r="SHM11" s="147"/>
      <c r="SHN11" s="147"/>
      <c r="SHO11" s="147"/>
      <c r="SHP11" s="147"/>
      <c r="SHQ11" s="147"/>
      <c r="SHR11" s="147"/>
      <c r="SHS11" s="147"/>
      <c r="SHT11" s="147"/>
      <c r="SHU11" s="147"/>
      <c r="SHV11" s="147"/>
      <c r="SHW11" s="147"/>
      <c r="SHX11" s="147"/>
      <c r="SHY11" s="147"/>
      <c r="SHZ11" s="147"/>
      <c r="SIA11" s="147"/>
      <c r="SIB11" s="147"/>
      <c r="SIC11" s="147"/>
      <c r="SID11" s="147"/>
      <c r="SIE11" s="147"/>
      <c r="SIF11" s="147"/>
      <c r="SIG11" s="147"/>
      <c r="SIH11" s="147"/>
      <c r="SII11" s="147"/>
      <c r="SIJ11" s="147"/>
      <c r="SIK11" s="147"/>
      <c r="SIL11" s="147"/>
      <c r="SIM11" s="147"/>
      <c r="SIN11" s="147"/>
      <c r="SIO11" s="147"/>
      <c r="SIP11" s="147"/>
      <c r="SIQ11" s="147"/>
      <c r="SIR11" s="147"/>
      <c r="SIS11" s="147"/>
      <c r="SIT11" s="147"/>
      <c r="SIU11" s="147"/>
      <c r="SIV11" s="147"/>
      <c r="SIW11" s="147"/>
      <c r="SIX11" s="147"/>
      <c r="SIY11" s="147"/>
      <c r="SIZ11" s="147"/>
      <c r="SJA11" s="147"/>
      <c r="SJB11" s="147"/>
      <c r="SJC11" s="147"/>
      <c r="SJD11" s="147"/>
      <c r="SJE11" s="147"/>
      <c r="SJF11" s="147"/>
      <c r="SJG11" s="147"/>
      <c r="SJH11" s="147"/>
      <c r="SJI11" s="147"/>
      <c r="SJJ11" s="147"/>
      <c r="SJK11" s="147"/>
      <c r="SJL11" s="147"/>
      <c r="SJM11" s="147"/>
      <c r="SJN11" s="147"/>
      <c r="SJO11" s="147"/>
      <c r="SJP11" s="147"/>
      <c r="SJQ11" s="147"/>
      <c r="SJR11" s="147"/>
      <c r="SJS11" s="147"/>
      <c r="SJT11" s="147"/>
      <c r="SJU11" s="147"/>
      <c r="SJV11" s="147"/>
      <c r="SJW11" s="147"/>
      <c r="SJX11" s="147"/>
      <c r="SJY11" s="147"/>
      <c r="SJZ11" s="147"/>
      <c r="SKA11" s="147"/>
      <c r="SKB11" s="147"/>
      <c r="SKC11" s="147"/>
      <c r="SKD11" s="147"/>
      <c r="SKE11" s="147"/>
      <c r="SKF11" s="147"/>
      <c r="SKG11" s="147"/>
      <c r="SKH11" s="147"/>
      <c r="SKI11" s="147"/>
      <c r="SKJ11" s="147"/>
      <c r="SKK11" s="147"/>
      <c r="SKL11" s="147"/>
      <c r="SKM11" s="147"/>
      <c r="SKN11" s="147"/>
      <c r="SKO11" s="147"/>
      <c r="SKP11" s="147"/>
      <c r="SKQ11" s="147"/>
      <c r="SKR11" s="147"/>
      <c r="SKS11" s="147"/>
      <c r="SKT11" s="147"/>
      <c r="SKU11" s="147"/>
      <c r="SKV11" s="147"/>
      <c r="SKW11" s="147"/>
      <c r="SKX11" s="147"/>
      <c r="SKY11" s="147"/>
      <c r="SKZ11" s="147"/>
      <c r="SLA11" s="147"/>
      <c r="SLB11" s="147"/>
      <c r="SLC11" s="147"/>
      <c r="SLD11" s="147"/>
      <c r="SLE11" s="147"/>
      <c r="SLF11" s="147"/>
      <c r="SLG11" s="147"/>
      <c r="SLH11" s="147"/>
      <c r="SLI11" s="147"/>
      <c r="SLJ11" s="147"/>
      <c r="SLK11" s="147"/>
      <c r="SLL11" s="147"/>
      <c r="SLM11" s="147"/>
      <c r="SLN11" s="147"/>
      <c r="SLO11" s="147"/>
      <c r="SLP11" s="147"/>
      <c r="SLQ11" s="147"/>
      <c r="SLR11" s="147"/>
      <c r="SLS11" s="147"/>
      <c r="SLT11" s="147"/>
      <c r="SLU11" s="147"/>
      <c r="SLV11" s="147"/>
      <c r="SLW11" s="147"/>
      <c r="SLX11" s="147"/>
      <c r="SLY11" s="147"/>
      <c r="SLZ11" s="147"/>
      <c r="SMA11" s="147"/>
      <c r="SMB11" s="147"/>
      <c r="SMC11" s="147"/>
      <c r="SMD11" s="147"/>
      <c r="SME11" s="147"/>
      <c r="SMF11" s="147"/>
      <c r="SMG11" s="147"/>
      <c r="SMH11" s="147"/>
      <c r="SMI11" s="147"/>
      <c r="SMJ11" s="147"/>
      <c r="SMK11" s="147"/>
      <c r="SML11" s="147"/>
      <c r="SMM11" s="147"/>
      <c r="SMN11" s="147"/>
      <c r="SMO11" s="147"/>
      <c r="SMP11" s="147"/>
      <c r="SMQ11" s="147"/>
      <c r="SMR11" s="147"/>
      <c r="SMS11" s="147"/>
      <c r="SMT11" s="147"/>
      <c r="SMU11" s="147"/>
      <c r="SMV11" s="147"/>
      <c r="SMW11" s="147"/>
      <c r="SMX11" s="147"/>
      <c r="SMY11" s="147"/>
      <c r="SMZ11" s="147"/>
      <c r="SNA11" s="147"/>
      <c r="SNB11" s="147"/>
      <c r="SNC11" s="147"/>
      <c r="SND11" s="147"/>
      <c r="SNE11" s="147"/>
      <c r="SNF11" s="147"/>
      <c r="SNG11" s="147"/>
      <c r="SNH11" s="147"/>
      <c r="SNI11" s="147"/>
      <c r="SNJ11" s="147"/>
      <c r="SNK11" s="147"/>
      <c r="SNL11" s="147"/>
      <c r="SNM11" s="147"/>
      <c r="SNN11" s="147"/>
      <c r="SNO11" s="147"/>
      <c r="SNP11" s="147"/>
      <c r="SNQ11" s="147"/>
      <c r="SNR11" s="147"/>
      <c r="SNS11" s="147"/>
      <c r="SNT11" s="147"/>
      <c r="SNU11" s="147"/>
      <c r="SNV11" s="147"/>
      <c r="SNW11" s="147"/>
      <c r="SNX11" s="147"/>
      <c r="SNY11" s="147"/>
      <c r="SNZ11" s="147"/>
      <c r="SOA11" s="147"/>
      <c r="SOB11" s="147"/>
      <c r="SOC11" s="147"/>
      <c r="SOD11" s="147"/>
      <c r="SOE11" s="147"/>
      <c r="SOF11" s="147"/>
      <c r="SOG11" s="147"/>
      <c r="SOH11" s="147"/>
      <c r="SOI11" s="147"/>
      <c r="SOJ11" s="147"/>
      <c r="SOK11" s="147"/>
      <c r="SOL11" s="147"/>
      <c r="SOM11" s="147"/>
      <c r="SON11" s="147"/>
      <c r="SOO11" s="147"/>
      <c r="SOP11" s="147"/>
      <c r="SOQ11" s="147"/>
      <c r="SOR11" s="147"/>
      <c r="SOS11" s="147"/>
      <c r="SOT11" s="147"/>
      <c r="SOU11" s="147"/>
      <c r="SOV11" s="147"/>
      <c r="SOW11" s="147"/>
      <c r="SOX11" s="147"/>
      <c r="SOY11" s="147"/>
      <c r="SOZ11" s="147"/>
      <c r="SPA11" s="147"/>
      <c r="SPB11" s="147"/>
      <c r="SPC11" s="147"/>
      <c r="SPD11" s="147"/>
      <c r="SPE11" s="147"/>
      <c r="SPF11" s="147"/>
      <c r="SPG11" s="147"/>
      <c r="SPH11" s="147"/>
      <c r="SPI11" s="147"/>
      <c r="SPJ11" s="147"/>
      <c r="SPK11" s="147"/>
      <c r="SPL11" s="147"/>
      <c r="SPM11" s="147"/>
      <c r="SPN11" s="147"/>
      <c r="SPO11" s="147"/>
      <c r="SPP11" s="147"/>
      <c r="SPQ11" s="147"/>
      <c r="SPR11" s="147"/>
      <c r="SPS11" s="147"/>
      <c r="SPT11" s="147"/>
      <c r="SPU11" s="147"/>
      <c r="SPV11" s="147"/>
      <c r="SPW11" s="147"/>
      <c r="SPX11" s="147"/>
      <c r="SPY11" s="147"/>
      <c r="SPZ11" s="147"/>
      <c r="SQA11" s="147"/>
      <c r="SQB11" s="147"/>
      <c r="SQC11" s="147"/>
      <c r="SQD11" s="147"/>
      <c r="SQE11" s="147"/>
      <c r="SQF11" s="147"/>
      <c r="SQG11" s="147"/>
      <c r="SQH11" s="147"/>
      <c r="SQI11" s="147"/>
      <c r="SQJ11" s="147"/>
      <c r="SQK11" s="147"/>
      <c r="SQL11" s="147"/>
      <c r="SQM11" s="147"/>
      <c r="SQN11" s="147"/>
      <c r="SQO11" s="147"/>
      <c r="SQP11" s="147"/>
      <c r="SQQ11" s="147"/>
      <c r="SQR11" s="147"/>
      <c r="SQS11" s="147"/>
      <c r="SQT11" s="147"/>
      <c r="SQU11" s="147"/>
      <c r="SQV11" s="147"/>
      <c r="SQW11" s="147"/>
      <c r="SQX11" s="147"/>
      <c r="SQY11" s="147"/>
      <c r="SQZ11" s="147"/>
      <c r="SRA11" s="147"/>
      <c r="SRB11" s="147"/>
      <c r="SRC11" s="147"/>
      <c r="SRD11" s="147"/>
      <c r="SRE11" s="147"/>
      <c r="SRF11" s="147"/>
      <c r="SRG11" s="147"/>
      <c r="SRH11" s="147"/>
      <c r="SRI11" s="147"/>
      <c r="SRJ11" s="147"/>
      <c r="SRK11" s="147"/>
      <c r="SRL11" s="147"/>
      <c r="SRM11" s="147"/>
      <c r="SRN11" s="147"/>
      <c r="SRO11" s="147"/>
      <c r="SRP11" s="147"/>
      <c r="SRQ11" s="147"/>
      <c r="SRR11" s="147"/>
      <c r="SRS11" s="147"/>
      <c r="SRT11" s="147"/>
      <c r="SRU11" s="147"/>
      <c r="SRV11" s="147"/>
      <c r="SRW11" s="147"/>
      <c r="SRX11" s="147"/>
      <c r="SRY11" s="147"/>
      <c r="SRZ11" s="147"/>
      <c r="SSA11" s="147"/>
      <c r="SSB11" s="147"/>
      <c r="SSC11" s="147"/>
      <c r="SSD11" s="147"/>
      <c r="SSE11" s="147"/>
      <c r="SSF11" s="147"/>
      <c r="SSG11" s="147"/>
      <c r="SSH11" s="147"/>
      <c r="SSI11" s="147"/>
      <c r="SSJ11" s="147"/>
      <c r="SSK11" s="147"/>
      <c r="SSL11" s="147"/>
      <c r="SSM11" s="147"/>
      <c r="SSN11" s="147"/>
      <c r="SSO11" s="147"/>
      <c r="SSP11" s="147"/>
      <c r="SSQ11" s="147"/>
      <c r="SSR11" s="147"/>
      <c r="SSS11" s="147"/>
      <c r="SST11" s="147"/>
      <c r="SSU11" s="147"/>
      <c r="SSV11" s="147"/>
      <c r="SSW11" s="147"/>
      <c r="SSX11" s="147"/>
      <c r="SSY11" s="147"/>
      <c r="SSZ11" s="147"/>
      <c r="STA11" s="147"/>
      <c r="STB11" s="147"/>
      <c r="STC11" s="147"/>
      <c r="STD11" s="147"/>
      <c r="STE11" s="147"/>
      <c r="STF11" s="147"/>
      <c r="STG11" s="147"/>
      <c r="STH11" s="147"/>
      <c r="STI11" s="147"/>
      <c r="STJ11" s="147"/>
      <c r="STK11" s="147"/>
      <c r="STL11" s="147"/>
      <c r="STM11" s="147"/>
      <c r="STN11" s="147"/>
      <c r="STO11" s="147"/>
      <c r="STP11" s="147"/>
      <c r="STQ11" s="147"/>
      <c r="STR11" s="147"/>
      <c r="STS11" s="147"/>
      <c r="STT11" s="147"/>
      <c r="STU11" s="147"/>
      <c r="STV11" s="147"/>
      <c r="STW11" s="147"/>
      <c r="STX11" s="147"/>
      <c r="STY11" s="147"/>
      <c r="STZ11" s="147"/>
      <c r="SUA11" s="147"/>
      <c r="SUB11" s="147"/>
      <c r="SUC11" s="147"/>
      <c r="SUD11" s="147"/>
      <c r="SUE11" s="147"/>
      <c r="SUF11" s="147"/>
      <c r="SUG11" s="147"/>
      <c r="SUH11" s="147"/>
      <c r="SUI11" s="147"/>
      <c r="SUJ11" s="147"/>
      <c r="SUK11" s="147"/>
      <c r="SUL11" s="147"/>
      <c r="SUM11" s="147"/>
      <c r="SUN11" s="147"/>
      <c r="SUO11" s="147"/>
      <c r="SUP11" s="147"/>
      <c r="SUQ11" s="147"/>
      <c r="SUR11" s="147"/>
      <c r="SUS11" s="147"/>
      <c r="SUT11" s="147"/>
      <c r="SUU11" s="147"/>
      <c r="SUV11" s="147"/>
      <c r="SUW11" s="147"/>
      <c r="SUX11" s="147"/>
      <c r="SUY11" s="147"/>
      <c r="SUZ11" s="147"/>
      <c r="SVA11" s="147"/>
      <c r="SVB11" s="147"/>
      <c r="SVC11" s="147"/>
      <c r="SVD11" s="147"/>
      <c r="SVE11" s="147"/>
      <c r="SVF11" s="147"/>
      <c r="SVG11" s="147"/>
      <c r="SVH11" s="147"/>
      <c r="SVI11" s="147"/>
      <c r="SVJ11" s="147"/>
      <c r="SVK11" s="147"/>
      <c r="SVL11" s="147"/>
      <c r="SVM11" s="147"/>
      <c r="SVN11" s="147"/>
      <c r="SVO11" s="147"/>
      <c r="SVP11" s="147"/>
      <c r="SVQ11" s="147"/>
      <c r="SVR11" s="147"/>
      <c r="SVS11" s="147"/>
      <c r="SVT11" s="147"/>
      <c r="SVU11" s="147"/>
      <c r="SVV11" s="147"/>
      <c r="SVW11" s="147"/>
      <c r="SVX11" s="147"/>
      <c r="SVY11" s="147"/>
      <c r="SVZ11" s="147"/>
      <c r="SWA11" s="147"/>
      <c r="SWB11" s="147"/>
      <c r="SWC11" s="147"/>
      <c r="SWD11" s="147"/>
      <c r="SWE11" s="147"/>
      <c r="SWF11" s="147"/>
      <c r="SWG11" s="147"/>
      <c r="SWH11" s="147"/>
      <c r="SWI11" s="147"/>
      <c r="SWJ11" s="147"/>
      <c r="SWK11" s="147"/>
      <c r="SWL11" s="147"/>
      <c r="SWM11" s="147"/>
      <c r="SWN11" s="147"/>
      <c r="SWO11" s="147"/>
      <c r="SWP11" s="147"/>
      <c r="SWQ11" s="147"/>
      <c r="SWR11" s="147"/>
      <c r="SWS11" s="147"/>
      <c r="SWT11" s="147"/>
      <c r="SWU11" s="147"/>
      <c r="SWV11" s="147"/>
      <c r="SWW11" s="147"/>
      <c r="SWX11" s="147"/>
      <c r="SWY11" s="147"/>
      <c r="SWZ11" s="147"/>
      <c r="SXA11" s="147"/>
      <c r="SXB11" s="147"/>
      <c r="SXC11" s="147"/>
      <c r="SXD11" s="147"/>
      <c r="SXE11" s="147"/>
      <c r="SXF11" s="147"/>
      <c r="SXG11" s="147"/>
      <c r="SXH11" s="147"/>
      <c r="SXI11" s="147"/>
      <c r="SXJ11" s="147"/>
      <c r="SXK11" s="147"/>
      <c r="SXL11" s="147"/>
      <c r="SXM11" s="147"/>
      <c r="SXN11" s="147"/>
      <c r="SXO11" s="147"/>
      <c r="SXP11" s="147"/>
      <c r="SXQ11" s="147"/>
      <c r="SXR11" s="147"/>
      <c r="SXS11" s="147"/>
      <c r="SXT11" s="147"/>
      <c r="SXU11" s="147"/>
      <c r="SXV11" s="147"/>
      <c r="SXW11" s="147"/>
      <c r="SXX11" s="147"/>
      <c r="SXY11" s="147"/>
      <c r="SXZ11" s="147"/>
      <c r="SYA11" s="147"/>
      <c r="SYB11" s="147"/>
      <c r="SYC11" s="147"/>
      <c r="SYD11" s="147"/>
      <c r="SYE11" s="147"/>
      <c r="SYF11" s="147"/>
      <c r="SYG11" s="147"/>
      <c r="SYH11" s="147"/>
      <c r="SYI11" s="147"/>
      <c r="SYJ11" s="147"/>
      <c r="SYK11" s="147"/>
      <c r="SYL11" s="147"/>
      <c r="SYM11" s="147"/>
      <c r="SYN11" s="147"/>
      <c r="SYO11" s="147"/>
      <c r="SYP11" s="147"/>
      <c r="SYQ11" s="147"/>
      <c r="SYR11" s="147"/>
      <c r="SYS11" s="147"/>
      <c r="SYT11" s="147"/>
      <c r="SYU11" s="147"/>
      <c r="SYV11" s="147"/>
      <c r="SYW11" s="147"/>
      <c r="SYX11" s="147"/>
      <c r="SYY11" s="147"/>
      <c r="SYZ11" s="147"/>
      <c r="SZA11" s="147"/>
      <c r="SZB11" s="147"/>
      <c r="SZC11" s="147"/>
      <c r="SZD11" s="147"/>
      <c r="SZE11" s="147"/>
      <c r="SZF11" s="147"/>
      <c r="SZG11" s="147"/>
      <c r="SZH11" s="147"/>
      <c r="SZI11" s="147"/>
      <c r="SZJ11" s="147"/>
      <c r="SZK11" s="147"/>
      <c r="SZL11" s="147"/>
      <c r="SZM11" s="147"/>
      <c r="SZN11" s="147"/>
      <c r="SZO11" s="147"/>
      <c r="SZP11" s="147"/>
      <c r="SZQ11" s="147"/>
      <c r="SZR11" s="147"/>
      <c r="SZS11" s="147"/>
      <c r="SZT11" s="147"/>
      <c r="SZU11" s="147"/>
      <c r="SZV11" s="147"/>
      <c r="SZW11" s="147"/>
      <c r="SZX11" s="147"/>
      <c r="SZY11" s="147"/>
      <c r="SZZ11" s="147"/>
      <c r="TAA11" s="147"/>
      <c r="TAB11" s="147"/>
      <c r="TAC11" s="147"/>
      <c r="TAD11" s="147"/>
      <c r="TAE11" s="147"/>
      <c r="TAF11" s="147"/>
      <c r="TAG11" s="147"/>
      <c r="TAH11" s="147"/>
      <c r="TAI11" s="147"/>
      <c r="TAJ11" s="147"/>
      <c r="TAK11" s="147"/>
      <c r="TAL11" s="147"/>
      <c r="TAM11" s="147"/>
      <c r="TAN11" s="147"/>
      <c r="TAO11" s="147"/>
      <c r="TAP11" s="147"/>
      <c r="TAQ11" s="147"/>
      <c r="TAR11" s="147"/>
      <c r="TAS11" s="147"/>
      <c r="TAT11" s="147"/>
      <c r="TAU11" s="147"/>
      <c r="TAV11" s="147"/>
      <c r="TAW11" s="147"/>
      <c r="TAX11" s="147"/>
      <c r="TAY11" s="147"/>
      <c r="TAZ11" s="147"/>
      <c r="TBA11" s="147"/>
      <c r="TBB11" s="147"/>
      <c r="TBC11" s="147"/>
      <c r="TBD11" s="147"/>
      <c r="TBE11" s="147"/>
      <c r="TBF11" s="147"/>
      <c r="TBG11" s="147"/>
      <c r="TBH11" s="147"/>
      <c r="TBI11" s="147"/>
      <c r="TBJ11" s="147"/>
      <c r="TBK11" s="147"/>
      <c r="TBL11" s="147"/>
      <c r="TBM11" s="147"/>
      <c r="TBN11" s="147"/>
      <c r="TBO11" s="147"/>
      <c r="TBP11" s="147"/>
      <c r="TBQ11" s="147"/>
      <c r="TBR11" s="147"/>
      <c r="TBS11" s="147"/>
      <c r="TBT11" s="147"/>
      <c r="TBU11" s="147"/>
      <c r="TBV11" s="147"/>
      <c r="TBW11" s="147"/>
      <c r="TBX11" s="147"/>
      <c r="TBY11" s="147"/>
      <c r="TBZ11" s="147"/>
      <c r="TCA11" s="147"/>
      <c r="TCB11" s="147"/>
      <c r="TCC11" s="147"/>
      <c r="TCD11" s="147"/>
      <c r="TCE11" s="147"/>
      <c r="TCF11" s="147"/>
      <c r="TCG11" s="147"/>
      <c r="TCH11" s="147"/>
      <c r="TCI11" s="147"/>
      <c r="TCJ11" s="147"/>
      <c r="TCK11" s="147"/>
      <c r="TCL11" s="147"/>
      <c r="TCM11" s="147"/>
      <c r="TCN11" s="147"/>
      <c r="TCO11" s="147"/>
      <c r="TCP11" s="147"/>
      <c r="TCQ11" s="147"/>
      <c r="TCR11" s="147"/>
      <c r="TCS11" s="147"/>
      <c r="TCT11" s="147"/>
      <c r="TCU11" s="147"/>
      <c r="TCV11" s="147"/>
      <c r="TCW11" s="147"/>
      <c r="TCX11" s="147"/>
      <c r="TCY11" s="147"/>
      <c r="TCZ11" s="147"/>
      <c r="TDA11" s="147"/>
      <c r="TDB11" s="147"/>
      <c r="TDC11" s="147"/>
      <c r="TDD11" s="147"/>
      <c r="TDE11" s="147"/>
      <c r="TDF11" s="147"/>
      <c r="TDG11" s="147"/>
      <c r="TDH11" s="147"/>
      <c r="TDI11" s="147"/>
      <c r="TDJ11" s="147"/>
      <c r="TDK11" s="147"/>
      <c r="TDL11" s="147"/>
      <c r="TDM11" s="147"/>
      <c r="TDN11" s="147"/>
      <c r="TDO11" s="147"/>
      <c r="TDP11" s="147"/>
      <c r="TDQ11" s="147"/>
      <c r="TDR11" s="147"/>
      <c r="TDS11" s="147"/>
      <c r="TDT11" s="147"/>
      <c r="TDU11" s="147"/>
      <c r="TDV11" s="147"/>
      <c r="TDW11" s="147"/>
      <c r="TDX11" s="147"/>
      <c r="TDY11" s="147"/>
      <c r="TDZ11" s="147"/>
      <c r="TEA11" s="147"/>
      <c r="TEB11" s="147"/>
      <c r="TEC11" s="147"/>
      <c r="TED11" s="147"/>
      <c r="TEE11" s="147"/>
      <c r="TEF11" s="147"/>
      <c r="TEG11" s="147"/>
      <c r="TEH11" s="147"/>
      <c r="TEI11" s="147"/>
      <c r="TEJ11" s="147"/>
      <c r="TEK11" s="147"/>
      <c r="TEL11" s="147"/>
      <c r="TEM11" s="147"/>
      <c r="TEN11" s="147"/>
      <c r="TEO11" s="147"/>
      <c r="TEP11" s="147"/>
      <c r="TEQ11" s="147"/>
      <c r="TER11" s="147"/>
      <c r="TES11" s="147"/>
      <c r="TET11" s="147"/>
      <c r="TEU11" s="147"/>
      <c r="TEV11" s="147"/>
      <c r="TEW11" s="147"/>
      <c r="TEX11" s="147"/>
      <c r="TEY11" s="147"/>
      <c r="TEZ11" s="147"/>
      <c r="TFA11" s="147"/>
      <c r="TFB11" s="147"/>
      <c r="TFC11" s="147"/>
      <c r="TFD11" s="147"/>
      <c r="TFE11" s="147"/>
      <c r="TFF11" s="147"/>
      <c r="TFG11" s="147"/>
      <c r="TFH11" s="147"/>
      <c r="TFI11" s="147"/>
      <c r="TFJ11" s="147"/>
      <c r="TFK11" s="147"/>
      <c r="TFL11" s="147"/>
      <c r="TFM11" s="147"/>
      <c r="TFN11" s="147"/>
      <c r="TFO11" s="147"/>
      <c r="TFP11" s="147"/>
      <c r="TFQ11" s="147"/>
      <c r="TFR11" s="147"/>
      <c r="TFS11" s="147"/>
      <c r="TFT11" s="147"/>
      <c r="TFU11" s="147"/>
      <c r="TFV11" s="147"/>
      <c r="TFW11" s="147"/>
      <c r="TFX11" s="147"/>
      <c r="TFY11" s="147"/>
      <c r="TFZ11" s="147"/>
      <c r="TGA11" s="147"/>
      <c r="TGB11" s="147"/>
      <c r="TGC11" s="147"/>
      <c r="TGD11" s="147"/>
      <c r="TGE11" s="147"/>
      <c r="TGF11" s="147"/>
      <c r="TGG11" s="147"/>
      <c r="TGH11" s="147"/>
      <c r="TGI11" s="147"/>
      <c r="TGJ11" s="147"/>
      <c r="TGK11" s="147"/>
      <c r="TGL11" s="147"/>
      <c r="TGM11" s="147"/>
      <c r="TGN11" s="147"/>
      <c r="TGO11" s="147"/>
      <c r="TGP11" s="147"/>
      <c r="TGQ11" s="147"/>
      <c r="TGR11" s="147"/>
      <c r="TGS11" s="147"/>
      <c r="TGT11" s="147"/>
      <c r="TGU11" s="147"/>
      <c r="TGV11" s="147"/>
      <c r="TGW11" s="147"/>
      <c r="TGX11" s="147"/>
      <c r="TGY11" s="147"/>
      <c r="TGZ11" s="147"/>
      <c r="THA11" s="147"/>
      <c r="THB11" s="147"/>
      <c r="THC11" s="147"/>
      <c r="THD11" s="147"/>
      <c r="THE11" s="147"/>
      <c r="THF11" s="147"/>
      <c r="THG11" s="147"/>
      <c r="THH11" s="147"/>
      <c r="THI11" s="147"/>
      <c r="THJ11" s="147"/>
      <c r="THK11" s="147"/>
      <c r="THL11" s="147"/>
      <c r="THM11" s="147"/>
      <c r="THN11" s="147"/>
      <c r="THO11" s="147"/>
      <c r="THP11" s="147"/>
      <c r="THQ11" s="147"/>
      <c r="THR11" s="147"/>
      <c r="THS11" s="147"/>
      <c r="THT11" s="147"/>
      <c r="THU11" s="147"/>
      <c r="THV11" s="147"/>
      <c r="THW11" s="147"/>
      <c r="THX11" s="147"/>
      <c r="THY11" s="147"/>
      <c r="THZ11" s="147"/>
      <c r="TIA11" s="147"/>
      <c r="TIB11" s="147"/>
      <c r="TIC11" s="147"/>
      <c r="TID11" s="147"/>
      <c r="TIE11" s="147"/>
      <c r="TIF11" s="147"/>
      <c r="TIG11" s="147"/>
      <c r="TIH11" s="147"/>
      <c r="TII11" s="147"/>
      <c r="TIJ11" s="147"/>
      <c r="TIK11" s="147"/>
      <c r="TIL11" s="147"/>
      <c r="TIM11" s="147"/>
      <c r="TIN11" s="147"/>
      <c r="TIO11" s="147"/>
      <c r="TIP11" s="147"/>
      <c r="TIQ11" s="147"/>
      <c r="TIR11" s="147"/>
      <c r="TIS11" s="147"/>
      <c r="TIT11" s="147"/>
      <c r="TIU11" s="147"/>
      <c r="TIV11" s="147"/>
      <c r="TIW11" s="147"/>
      <c r="TIX11" s="147"/>
      <c r="TIY11" s="147"/>
      <c r="TIZ11" s="147"/>
      <c r="TJA11" s="147"/>
      <c r="TJB11" s="147"/>
      <c r="TJC11" s="147"/>
      <c r="TJD11" s="147"/>
      <c r="TJE11" s="147"/>
      <c r="TJF11" s="147"/>
      <c r="TJG11" s="147"/>
      <c r="TJH11" s="147"/>
      <c r="TJI11" s="147"/>
      <c r="TJJ11" s="147"/>
      <c r="TJK11" s="147"/>
      <c r="TJL11" s="147"/>
      <c r="TJM11" s="147"/>
      <c r="TJN11" s="147"/>
      <c r="TJO11" s="147"/>
      <c r="TJP11" s="147"/>
      <c r="TJQ11" s="147"/>
      <c r="TJR11" s="147"/>
      <c r="TJS11" s="147"/>
      <c r="TJT11" s="147"/>
      <c r="TJU11" s="147"/>
      <c r="TJV11" s="147"/>
      <c r="TJW11" s="147"/>
      <c r="TJX11" s="147"/>
      <c r="TJY11" s="147"/>
      <c r="TJZ11" s="147"/>
      <c r="TKA11" s="147"/>
      <c r="TKB11" s="147"/>
      <c r="TKC11" s="147"/>
      <c r="TKD11" s="147"/>
      <c r="TKE11" s="147"/>
      <c r="TKF11" s="147"/>
      <c r="TKG11" s="147"/>
      <c r="TKH11" s="147"/>
      <c r="TKI11" s="147"/>
      <c r="TKJ11" s="147"/>
      <c r="TKK11" s="147"/>
      <c r="TKL11" s="147"/>
      <c r="TKM11" s="147"/>
      <c r="TKN11" s="147"/>
      <c r="TKO11" s="147"/>
      <c r="TKP11" s="147"/>
      <c r="TKQ11" s="147"/>
      <c r="TKR11" s="147"/>
      <c r="TKS11" s="147"/>
      <c r="TKT11" s="147"/>
      <c r="TKU11" s="147"/>
      <c r="TKV11" s="147"/>
      <c r="TKW11" s="147"/>
      <c r="TKX11" s="147"/>
      <c r="TKY11" s="147"/>
      <c r="TKZ11" s="147"/>
      <c r="TLA11" s="147"/>
      <c r="TLB11" s="147"/>
      <c r="TLC11" s="147"/>
      <c r="TLD11" s="147"/>
      <c r="TLE11" s="147"/>
      <c r="TLF11" s="147"/>
      <c r="TLG11" s="147"/>
      <c r="TLH11" s="147"/>
      <c r="TLI11" s="147"/>
      <c r="TLJ11" s="147"/>
      <c r="TLK11" s="147"/>
      <c r="TLL11" s="147"/>
      <c r="TLM11" s="147"/>
      <c r="TLN11" s="147"/>
      <c r="TLO11" s="147"/>
      <c r="TLP11" s="147"/>
      <c r="TLQ11" s="147"/>
      <c r="TLR11" s="147"/>
      <c r="TLS11" s="147"/>
      <c r="TLT11" s="147"/>
      <c r="TLU11" s="147"/>
      <c r="TLV11" s="147"/>
      <c r="TLW11" s="147"/>
      <c r="TLX11" s="147"/>
      <c r="TLY11" s="147"/>
      <c r="TLZ11" s="147"/>
      <c r="TMA11" s="147"/>
      <c r="TMB11" s="147"/>
      <c r="TMC11" s="147"/>
      <c r="TMD11" s="147"/>
      <c r="TME11" s="147"/>
      <c r="TMF11" s="147"/>
      <c r="TMG11" s="147"/>
      <c r="TMH11" s="147"/>
      <c r="TMI11" s="147"/>
      <c r="TMJ11" s="147"/>
      <c r="TMK11" s="147"/>
      <c r="TML11" s="147"/>
      <c r="TMM11" s="147"/>
      <c r="TMN11" s="147"/>
      <c r="TMO11" s="147"/>
      <c r="TMP11" s="147"/>
      <c r="TMQ11" s="147"/>
      <c r="TMR11" s="147"/>
      <c r="TMS11" s="147"/>
      <c r="TMT11" s="147"/>
      <c r="TMU11" s="147"/>
      <c r="TMV11" s="147"/>
      <c r="TMW11" s="147"/>
      <c r="TMX11" s="147"/>
      <c r="TMY11" s="147"/>
      <c r="TMZ11" s="147"/>
      <c r="TNA11" s="147"/>
      <c r="TNB11" s="147"/>
      <c r="TNC11" s="147"/>
      <c r="TND11" s="147"/>
      <c r="TNE11" s="147"/>
      <c r="TNF11" s="147"/>
      <c r="TNG11" s="147"/>
      <c r="TNH11" s="147"/>
      <c r="TNI11" s="147"/>
      <c r="TNJ11" s="147"/>
      <c r="TNK11" s="147"/>
      <c r="TNL11" s="147"/>
      <c r="TNM11" s="147"/>
      <c r="TNN11" s="147"/>
      <c r="TNO11" s="147"/>
      <c r="TNP11" s="147"/>
      <c r="TNQ11" s="147"/>
      <c r="TNR11" s="147"/>
      <c r="TNS11" s="147"/>
      <c r="TNT11" s="147"/>
      <c r="TNU11" s="147"/>
      <c r="TNV11" s="147"/>
      <c r="TNW11" s="147"/>
      <c r="TNX11" s="147"/>
      <c r="TNY11" s="147"/>
      <c r="TNZ11" s="147"/>
      <c r="TOA11" s="147"/>
      <c r="TOB11" s="147"/>
      <c r="TOC11" s="147"/>
      <c r="TOD11" s="147"/>
      <c r="TOE11" s="147"/>
      <c r="TOF11" s="147"/>
      <c r="TOG11" s="147"/>
      <c r="TOH11" s="147"/>
      <c r="TOI11" s="147"/>
      <c r="TOJ11" s="147"/>
      <c r="TOK11" s="147"/>
      <c r="TOL11" s="147"/>
      <c r="TOM11" s="147"/>
      <c r="TON11" s="147"/>
      <c r="TOO11" s="147"/>
      <c r="TOP11" s="147"/>
      <c r="TOQ11" s="147"/>
      <c r="TOR11" s="147"/>
      <c r="TOS11" s="147"/>
      <c r="TOT11" s="147"/>
      <c r="TOU11" s="147"/>
      <c r="TOV11" s="147"/>
      <c r="TOW11" s="147"/>
      <c r="TOX11" s="147"/>
      <c r="TOY11" s="147"/>
      <c r="TOZ11" s="147"/>
      <c r="TPA11" s="147"/>
      <c r="TPB11" s="147"/>
      <c r="TPC11" s="147"/>
      <c r="TPD11" s="147"/>
      <c r="TPE11" s="147"/>
      <c r="TPF11" s="147"/>
      <c r="TPG11" s="147"/>
      <c r="TPH11" s="147"/>
      <c r="TPI11" s="147"/>
      <c r="TPJ11" s="147"/>
      <c r="TPK11" s="147"/>
      <c r="TPL11" s="147"/>
      <c r="TPM11" s="147"/>
      <c r="TPN11" s="147"/>
      <c r="TPO11" s="147"/>
      <c r="TPP11" s="147"/>
      <c r="TPQ11" s="147"/>
      <c r="TPR11" s="147"/>
      <c r="TPS11" s="147"/>
      <c r="TPT11" s="147"/>
      <c r="TPU11" s="147"/>
      <c r="TPV11" s="147"/>
      <c r="TPW11" s="147"/>
      <c r="TPX11" s="147"/>
      <c r="TPY11" s="147"/>
      <c r="TPZ11" s="147"/>
      <c r="TQA11" s="147"/>
      <c r="TQB11" s="147"/>
      <c r="TQC11" s="147"/>
      <c r="TQD11" s="147"/>
      <c r="TQE11" s="147"/>
      <c r="TQF11" s="147"/>
      <c r="TQG11" s="147"/>
      <c r="TQH11" s="147"/>
      <c r="TQI11" s="147"/>
      <c r="TQJ11" s="147"/>
      <c r="TQK11" s="147"/>
      <c r="TQL11" s="147"/>
      <c r="TQM11" s="147"/>
      <c r="TQN11" s="147"/>
      <c r="TQO11" s="147"/>
      <c r="TQP11" s="147"/>
      <c r="TQQ11" s="147"/>
      <c r="TQR11" s="147"/>
      <c r="TQS11" s="147"/>
      <c r="TQT11" s="147"/>
      <c r="TQU11" s="147"/>
      <c r="TQV11" s="147"/>
      <c r="TQW11" s="147"/>
      <c r="TQX11" s="147"/>
      <c r="TQY11" s="147"/>
      <c r="TQZ11" s="147"/>
      <c r="TRA11" s="147"/>
      <c r="TRB11" s="147"/>
      <c r="TRC11" s="147"/>
      <c r="TRD11" s="147"/>
      <c r="TRE11" s="147"/>
      <c r="TRF11" s="147"/>
      <c r="TRG11" s="147"/>
      <c r="TRH11" s="147"/>
      <c r="TRI11" s="147"/>
      <c r="TRJ11" s="147"/>
      <c r="TRK11" s="147"/>
      <c r="TRL11" s="147"/>
      <c r="TRM11" s="147"/>
      <c r="TRN11" s="147"/>
      <c r="TRO11" s="147"/>
      <c r="TRP11" s="147"/>
      <c r="TRQ11" s="147"/>
      <c r="TRR11" s="147"/>
      <c r="TRS11" s="147"/>
      <c r="TRT11" s="147"/>
      <c r="TRU11" s="147"/>
      <c r="TRV11" s="147"/>
      <c r="TRW11" s="147"/>
      <c r="TRX11" s="147"/>
      <c r="TRY11" s="147"/>
      <c r="TRZ11" s="147"/>
      <c r="TSA11" s="147"/>
      <c r="TSB11" s="147"/>
      <c r="TSC11" s="147"/>
      <c r="TSD11" s="147"/>
      <c r="TSE11" s="147"/>
      <c r="TSF11" s="147"/>
      <c r="TSG11" s="147"/>
      <c r="TSH11" s="147"/>
      <c r="TSI11" s="147"/>
      <c r="TSJ11" s="147"/>
      <c r="TSK11" s="147"/>
      <c r="TSL11" s="147"/>
      <c r="TSM11" s="147"/>
      <c r="TSN11" s="147"/>
      <c r="TSO11" s="147"/>
      <c r="TSP11" s="147"/>
      <c r="TSQ11" s="147"/>
      <c r="TSR11" s="147"/>
      <c r="TSS11" s="147"/>
      <c r="TST11" s="147"/>
      <c r="TSU11" s="147"/>
      <c r="TSV11" s="147"/>
      <c r="TSW11" s="147"/>
      <c r="TSX11" s="147"/>
      <c r="TSY11" s="147"/>
      <c r="TSZ11" s="147"/>
      <c r="TTA11" s="147"/>
      <c r="TTB11" s="147"/>
      <c r="TTC11" s="147"/>
      <c r="TTD11" s="147"/>
      <c r="TTE11" s="147"/>
      <c r="TTF11" s="147"/>
      <c r="TTG11" s="147"/>
      <c r="TTH11" s="147"/>
      <c r="TTI11" s="147"/>
      <c r="TTJ11" s="147"/>
      <c r="TTK11" s="147"/>
      <c r="TTL11" s="147"/>
      <c r="TTM11" s="147"/>
      <c r="TTN11" s="147"/>
      <c r="TTO11" s="147"/>
      <c r="TTP11" s="147"/>
      <c r="TTQ11" s="147"/>
      <c r="TTR11" s="147"/>
      <c r="TTS11" s="147"/>
      <c r="TTT11" s="147"/>
      <c r="TTU11" s="147"/>
      <c r="TTV11" s="147"/>
      <c r="TTW11" s="147"/>
      <c r="TTX11" s="147"/>
      <c r="TTY11" s="147"/>
      <c r="TTZ11" s="147"/>
      <c r="TUA11" s="147"/>
      <c r="TUB11" s="147"/>
      <c r="TUC11" s="147"/>
      <c r="TUD11" s="147"/>
      <c r="TUE11" s="147"/>
      <c r="TUF11" s="147"/>
      <c r="TUG11" s="147"/>
      <c r="TUH11" s="147"/>
      <c r="TUI11" s="147"/>
      <c r="TUJ11" s="147"/>
      <c r="TUK11" s="147"/>
      <c r="TUL11" s="147"/>
      <c r="TUM11" s="147"/>
      <c r="TUN11" s="147"/>
      <c r="TUO11" s="147"/>
      <c r="TUP11" s="147"/>
      <c r="TUQ11" s="147"/>
      <c r="TUR11" s="147"/>
      <c r="TUS11" s="147"/>
      <c r="TUT11" s="147"/>
      <c r="TUU11" s="147"/>
      <c r="TUV11" s="147"/>
      <c r="TUW11" s="147"/>
      <c r="TUX11" s="147"/>
      <c r="TUY11" s="147"/>
      <c r="TUZ11" s="147"/>
      <c r="TVA11" s="147"/>
      <c r="TVB11" s="147"/>
      <c r="TVC11" s="147"/>
      <c r="TVD11" s="147"/>
      <c r="TVE11" s="147"/>
      <c r="TVF11" s="147"/>
      <c r="TVG11" s="147"/>
      <c r="TVH11" s="147"/>
      <c r="TVI11" s="147"/>
      <c r="TVJ11" s="147"/>
      <c r="TVK11" s="147"/>
      <c r="TVL11" s="147"/>
      <c r="TVM11" s="147"/>
      <c r="TVN11" s="147"/>
      <c r="TVO11" s="147"/>
      <c r="TVP11" s="147"/>
      <c r="TVQ11" s="147"/>
      <c r="TVR11" s="147"/>
      <c r="TVS11" s="147"/>
      <c r="TVT11" s="147"/>
      <c r="TVU11" s="147"/>
      <c r="TVV11" s="147"/>
      <c r="TVW11" s="147"/>
      <c r="TVX11" s="147"/>
      <c r="TVY11" s="147"/>
      <c r="TVZ11" s="147"/>
      <c r="TWA11" s="147"/>
      <c r="TWB11" s="147"/>
      <c r="TWC11" s="147"/>
      <c r="TWD11" s="147"/>
      <c r="TWE11" s="147"/>
      <c r="TWF11" s="147"/>
      <c r="TWG11" s="147"/>
      <c r="TWH11" s="147"/>
      <c r="TWI11" s="147"/>
      <c r="TWJ11" s="147"/>
      <c r="TWK11" s="147"/>
      <c r="TWL11" s="147"/>
      <c r="TWM11" s="147"/>
      <c r="TWN11" s="147"/>
      <c r="TWO11" s="147"/>
      <c r="TWP11" s="147"/>
      <c r="TWQ11" s="147"/>
      <c r="TWR11" s="147"/>
      <c r="TWS11" s="147"/>
      <c r="TWT11" s="147"/>
      <c r="TWU11" s="147"/>
      <c r="TWV11" s="147"/>
      <c r="TWW11" s="147"/>
      <c r="TWX11" s="147"/>
      <c r="TWY11" s="147"/>
      <c r="TWZ11" s="147"/>
      <c r="TXA11" s="147"/>
      <c r="TXB11" s="147"/>
      <c r="TXC11" s="147"/>
      <c r="TXD11" s="147"/>
      <c r="TXE11" s="147"/>
      <c r="TXF11" s="147"/>
      <c r="TXG11" s="147"/>
      <c r="TXH11" s="147"/>
      <c r="TXI11" s="147"/>
      <c r="TXJ11" s="147"/>
      <c r="TXK11" s="147"/>
      <c r="TXL11" s="147"/>
      <c r="TXM11" s="147"/>
      <c r="TXN11" s="147"/>
      <c r="TXO11" s="147"/>
      <c r="TXP11" s="147"/>
      <c r="TXQ11" s="147"/>
      <c r="TXR11" s="147"/>
      <c r="TXS11" s="147"/>
      <c r="TXT11" s="147"/>
      <c r="TXU11" s="147"/>
      <c r="TXV11" s="147"/>
      <c r="TXW11" s="147"/>
      <c r="TXX11" s="147"/>
      <c r="TXY11" s="147"/>
      <c r="TXZ11" s="147"/>
      <c r="TYA11" s="147"/>
      <c r="TYB11" s="147"/>
      <c r="TYC11" s="147"/>
      <c r="TYD11" s="147"/>
      <c r="TYE11" s="147"/>
      <c r="TYF11" s="147"/>
      <c r="TYG11" s="147"/>
      <c r="TYH11" s="147"/>
      <c r="TYI11" s="147"/>
      <c r="TYJ11" s="147"/>
      <c r="TYK11" s="147"/>
      <c r="TYL11" s="147"/>
      <c r="TYM11" s="147"/>
      <c r="TYN11" s="147"/>
      <c r="TYO11" s="147"/>
      <c r="TYP11" s="147"/>
      <c r="TYQ11" s="147"/>
      <c r="TYR11" s="147"/>
      <c r="TYS11" s="147"/>
      <c r="TYT11" s="147"/>
      <c r="TYU11" s="147"/>
      <c r="TYV11" s="147"/>
      <c r="TYW11" s="147"/>
      <c r="TYX11" s="147"/>
      <c r="TYY11" s="147"/>
      <c r="TYZ11" s="147"/>
      <c r="TZA11" s="147"/>
      <c r="TZB11" s="147"/>
      <c r="TZC11" s="147"/>
      <c r="TZD11" s="147"/>
      <c r="TZE11" s="147"/>
      <c r="TZF11" s="147"/>
      <c r="TZG11" s="147"/>
      <c r="TZH11" s="147"/>
      <c r="TZI11" s="147"/>
      <c r="TZJ11" s="147"/>
      <c r="TZK11" s="147"/>
      <c r="TZL11" s="147"/>
      <c r="TZM11" s="147"/>
      <c r="TZN11" s="147"/>
      <c r="TZO11" s="147"/>
      <c r="TZP11" s="147"/>
      <c r="TZQ11" s="147"/>
      <c r="TZR11" s="147"/>
      <c r="TZS11" s="147"/>
      <c r="TZT11" s="147"/>
      <c r="TZU11" s="147"/>
      <c r="TZV11" s="147"/>
      <c r="TZW11" s="147"/>
      <c r="TZX11" s="147"/>
      <c r="TZY11" s="147"/>
      <c r="TZZ11" s="147"/>
      <c r="UAA11" s="147"/>
      <c r="UAB11" s="147"/>
      <c r="UAC11" s="147"/>
      <c r="UAD11" s="147"/>
      <c r="UAE11" s="147"/>
      <c r="UAF11" s="147"/>
      <c r="UAG11" s="147"/>
      <c r="UAH11" s="147"/>
      <c r="UAI11" s="147"/>
      <c r="UAJ11" s="147"/>
      <c r="UAK11" s="147"/>
      <c r="UAL11" s="147"/>
      <c r="UAM11" s="147"/>
      <c r="UAN11" s="147"/>
      <c r="UAO11" s="147"/>
      <c r="UAP11" s="147"/>
      <c r="UAQ11" s="147"/>
      <c r="UAR11" s="147"/>
      <c r="UAS11" s="147"/>
      <c r="UAT11" s="147"/>
      <c r="UAU11" s="147"/>
      <c r="UAV11" s="147"/>
      <c r="UAW11" s="147"/>
      <c r="UAX11" s="147"/>
      <c r="UAY11" s="147"/>
      <c r="UAZ11" s="147"/>
      <c r="UBA11" s="147"/>
      <c r="UBB11" s="147"/>
      <c r="UBC11" s="147"/>
      <c r="UBD11" s="147"/>
      <c r="UBE11" s="147"/>
      <c r="UBF11" s="147"/>
      <c r="UBG11" s="147"/>
      <c r="UBH11" s="147"/>
      <c r="UBI11" s="147"/>
      <c r="UBJ11" s="147"/>
      <c r="UBK11" s="147"/>
      <c r="UBL11" s="147"/>
      <c r="UBM11" s="147"/>
      <c r="UBN11" s="147"/>
      <c r="UBO11" s="147"/>
      <c r="UBP11" s="147"/>
      <c r="UBQ11" s="147"/>
      <c r="UBR11" s="147"/>
      <c r="UBS11" s="147"/>
      <c r="UBT11" s="147"/>
      <c r="UBU11" s="147"/>
      <c r="UBV11" s="147"/>
      <c r="UBW11" s="147"/>
      <c r="UBX11" s="147"/>
      <c r="UBY11" s="147"/>
      <c r="UBZ11" s="147"/>
      <c r="UCA11" s="147"/>
      <c r="UCB11" s="147"/>
      <c r="UCC11" s="147"/>
      <c r="UCD11" s="147"/>
      <c r="UCE11" s="147"/>
      <c r="UCF11" s="147"/>
      <c r="UCG11" s="147"/>
      <c r="UCH11" s="147"/>
      <c r="UCI11" s="147"/>
      <c r="UCJ11" s="147"/>
      <c r="UCK11" s="147"/>
      <c r="UCL11" s="147"/>
      <c r="UCM11" s="147"/>
      <c r="UCN11" s="147"/>
      <c r="UCO11" s="147"/>
      <c r="UCP11" s="147"/>
      <c r="UCQ11" s="147"/>
      <c r="UCR11" s="147"/>
      <c r="UCS11" s="147"/>
      <c r="UCT11" s="147"/>
      <c r="UCU11" s="147"/>
      <c r="UCV11" s="147"/>
      <c r="UCW11" s="147"/>
      <c r="UCX11" s="147"/>
      <c r="UCY11" s="147"/>
      <c r="UCZ11" s="147"/>
      <c r="UDA11" s="147"/>
      <c r="UDB11" s="147"/>
      <c r="UDC11" s="147"/>
      <c r="UDD11" s="147"/>
      <c r="UDE11" s="147"/>
      <c r="UDF11" s="147"/>
      <c r="UDG11" s="147"/>
      <c r="UDH11" s="147"/>
      <c r="UDI11" s="147"/>
      <c r="UDJ11" s="147"/>
      <c r="UDK11" s="147"/>
      <c r="UDL11" s="147"/>
      <c r="UDM11" s="147"/>
      <c r="UDN11" s="147"/>
      <c r="UDO11" s="147"/>
      <c r="UDP11" s="147"/>
      <c r="UDQ11" s="147"/>
      <c r="UDR11" s="147"/>
      <c r="UDS11" s="147"/>
      <c r="UDT11" s="147"/>
      <c r="UDU11" s="147"/>
      <c r="UDV11" s="147"/>
      <c r="UDW11" s="147"/>
      <c r="UDX11" s="147"/>
      <c r="UDY11" s="147"/>
      <c r="UDZ11" s="147"/>
      <c r="UEA11" s="147"/>
      <c r="UEB11" s="147"/>
      <c r="UEC11" s="147"/>
      <c r="UED11" s="147"/>
      <c r="UEE11" s="147"/>
      <c r="UEF11" s="147"/>
      <c r="UEG11" s="147"/>
      <c r="UEH11" s="147"/>
      <c r="UEI11" s="147"/>
      <c r="UEJ11" s="147"/>
      <c r="UEK11" s="147"/>
      <c r="UEL11" s="147"/>
      <c r="UEM11" s="147"/>
      <c r="UEN11" s="147"/>
      <c r="UEO11" s="147"/>
      <c r="UEP11" s="147"/>
      <c r="UEQ11" s="147"/>
      <c r="UER11" s="147"/>
      <c r="UES11" s="147"/>
      <c r="UET11" s="147"/>
      <c r="UEU11" s="147"/>
      <c r="UEV11" s="147"/>
      <c r="UEW11" s="147"/>
      <c r="UEX11" s="147"/>
      <c r="UEY11" s="147"/>
      <c r="UEZ11" s="147"/>
      <c r="UFA11" s="147"/>
      <c r="UFB11" s="147"/>
      <c r="UFC11" s="147"/>
      <c r="UFD11" s="147"/>
      <c r="UFE11" s="147"/>
      <c r="UFF11" s="147"/>
      <c r="UFG11" s="147"/>
      <c r="UFH11" s="147"/>
      <c r="UFI11" s="147"/>
      <c r="UFJ11" s="147"/>
      <c r="UFK11" s="147"/>
      <c r="UFL11" s="147"/>
      <c r="UFM11" s="147"/>
      <c r="UFN11" s="147"/>
      <c r="UFO11" s="147"/>
      <c r="UFP11" s="147"/>
      <c r="UFQ11" s="147"/>
      <c r="UFR11" s="147"/>
      <c r="UFS11" s="147"/>
      <c r="UFT11" s="147"/>
      <c r="UFU11" s="147"/>
      <c r="UFV11" s="147"/>
      <c r="UFW11" s="147"/>
      <c r="UFX11" s="147"/>
      <c r="UFY11" s="147"/>
      <c r="UFZ11" s="147"/>
      <c r="UGA11" s="147"/>
      <c r="UGB11" s="147"/>
      <c r="UGC11" s="147"/>
      <c r="UGD11" s="147"/>
      <c r="UGE11" s="147"/>
      <c r="UGF11" s="147"/>
      <c r="UGG11" s="147"/>
      <c r="UGH11" s="147"/>
      <c r="UGI11" s="147"/>
      <c r="UGJ11" s="147"/>
      <c r="UGK11" s="147"/>
      <c r="UGL11" s="147"/>
      <c r="UGM11" s="147"/>
      <c r="UGN11" s="147"/>
      <c r="UGO11" s="147"/>
      <c r="UGP11" s="147"/>
      <c r="UGQ11" s="147"/>
      <c r="UGR11" s="147"/>
      <c r="UGS11" s="147"/>
      <c r="UGT11" s="147"/>
      <c r="UGU11" s="147"/>
      <c r="UGV11" s="147"/>
      <c r="UGW11" s="147"/>
      <c r="UGX11" s="147"/>
      <c r="UGY11" s="147"/>
      <c r="UGZ11" s="147"/>
      <c r="UHA11" s="147"/>
      <c r="UHB11" s="147"/>
      <c r="UHC11" s="147"/>
      <c r="UHD11" s="147"/>
      <c r="UHE11" s="147"/>
      <c r="UHF11" s="147"/>
      <c r="UHG11" s="147"/>
      <c r="UHH11" s="147"/>
      <c r="UHI11" s="147"/>
      <c r="UHJ11" s="147"/>
      <c r="UHK11" s="147"/>
      <c r="UHL11" s="147"/>
      <c r="UHM11" s="147"/>
      <c r="UHN11" s="147"/>
      <c r="UHO11" s="147"/>
      <c r="UHP11" s="147"/>
      <c r="UHQ11" s="147"/>
      <c r="UHR11" s="147"/>
      <c r="UHS11" s="147"/>
      <c r="UHT11" s="147"/>
      <c r="UHU11" s="147"/>
      <c r="UHV11" s="147"/>
      <c r="UHW11" s="147"/>
      <c r="UHX11" s="147"/>
      <c r="UHY11" s="147"/>
      <c r="UHZ11" s="147"/>
      <c r="UIA11" s="147"/>
      <c r="UIB11" s="147"/>
      <c r="UIC11" s="147"/>
      <c r="UID11" s="147"/>
      <c r="UIE11" s="147"/>
      <c r="UIF11" s="147"/>
      <c r="UIG11" s="147"/>
      <c r="UIH11" s="147"/>
      <c r="UII11" s="147"/>
      <c r="UIJ11" s="147"/>
      <c r="UIK11" s="147"/>
      <c r="UIL11" s="147"/>
      <c r="UIM11" s="147"/>
      <c r="UIN11" s="147"/>
      <c r="UIO11" s="147"/>
      <c r="UIP11" s="147"/>
      <c r="UIQ11" s="147"/>
      <c r="UIR11" s="147"/>
      <c r="UIS11" s="147"/>
      <c r="UIT11" s="147"/>
      <c r="UIU11" s="147"/>
      <c r="UIV11" s="147"/>
      <c r="UIW11" s="147"/>
      <c r="UIX11" s="147"/>
      <c r="UIY11" s="147"/>
      <c r="UIZ11" s="147"/>
      <c r="UJA11" s="147"/>
      <c r="UJB11" s="147"/>
      <c r="UJC11" s="147"/>
      <c r="UJD11" s="147"/>
      <c r="UJE11" s="147"/>
      <c r="UJF11" s="147"/>
      <c r="UJG11" s="147"/>
      <c r="UJH11" s="147"/>
      <c r="UJI11" s="147"/>
      <c r="UJJ11" s="147"/>
      <c r="UJK11" s="147"/>
      <c r="UJL11" s="147"/>
      <c r="UJM11" s="147"/>
      <c r="UJN11" s="147"/>
      <c r="UJO11" s="147"/>
      <c r="UJP11" s="147"/>
      <c r="UJQ11" s="147"/>
      <c r="UJR11" s="147"/>
      <c r="UJS11" s="147"/>
      <c r="UJT11" s="147"/>
      <c r="UJU11" s="147"/>
      <c r="UJV11" s="147"/>
      <c r="UJW11" s="147"/>
      <c r="UJX11" s="147"/>
      <c r="UJY11" s="147"/>
      <c r="UJZ11" s="147"/>
      <c r="UKA11" s="147"/>
      <c r="UKB11" s="147"/>
      <c r="UKC11" s="147"/>
      <c r="UKD11" s="147"/>
      <c r="UKE11" s="147"/>
      <c r="UKF11" s="147"/>
      <c r="UKG11" s="147"/>
      <c r="UKH11" s="147"/>
      <c r="UKI11" s="147"/>
      <c r="UKJ11" s="147"/>
      <c r="UKK11" s="147"/>
      <c r="UKL11" s="147"/>
      <c r="UKM11" s="147"/>
      <c r="UKN11" s="147"/>
      <c r="UKO11" s="147"/>
      <c r="UKP11" s="147"/>
      <c r="UKQ11" s="147"/>
      <c r="UKR11" s="147"/>
      <c r="UKS11" s="147"/>
      <c r="UKT11" s="147"/>
      <c r="UKU11" s="147"/>
      <c r="UKV11" s="147"/>
      <c r="UKW11" s="147"/>
      <c r="UKX11" s="147"/>
      <c r="UKY11" s="147"/>
      <c r="UKZ11" s="147"/>
      <c r="ULA11" s="147"/>
      <c r="ULB11" s="147"/>
      <c r="ULC11" s="147"/>
      <c r="ULD11" s="147"/>
      <c r="ULE11" s="147"/>
      <c r="ULF11" s="147"/>
      <c r="ULG11" s="147"/>
      <c r="ULH11" s="147"/>
      <c r="ULI11" s="147"/>
      <c r="ULJ11" s="147"/>
      <c r="ULK11" s="147"/>
      <c r="ULL11" s="147"/>
      <c r="ULM11" s="147"/>
      <c r="ULN11" s="147"/>
      <c r="ULO11" s="147"/>
      <c r="ULP11" s="147"/>
      <c r="ULQ11" s="147"/>
      <c r="ULR11" s="147"/>
      <c r="ULS11" s="147"/>
      <c r="ULT11" s="147"/>
      <c r="ULU11" s="147"/>
      <c r="ULV11" s="147"/>
      <c r="ULW11" s="147"/>
      <c r="ULX11" s="147"/>
      <c r="ULY11" s="147"/>
      <c r="ULZ11" s="147"/>
      <c r="UMA11" s="147"/>
      <c r="UMB11" s="147"/>
      <c r="UMC11" s="147"/>
      <c r="UMD11" s="147"/>
      <c r="UME11" s="147"/>
      <c r="UMF11" s="147"/>
      <c r="UMG11" s="147"/>
      <c r="UMH11" s="147"/>
      <c r="UMI11" s="147"/>
      <c r="UMJ11" s="147"/>
      <c r="UMK11" s="147"/>
      <c r="UML11" s="147"/>
      <c r="UMM11" s="147"/>
      <c r="UMN11" s="147"/>
      <c r="UMO11" s="147"/>
      <c r="UMP11" s="147"/>
      <c r="UMQ11" s="147"/>
      <c r="UMR11" s="147"/>
      <c r="UMS11" s="147"/>
      <c r="UMT11" s="147"/>
      <c r="UMU11" s="147"/>
      <c r="UMV11" s="147"/>
      <c r="UMW11" s="147"/>
      <c r="UMX11" s="147"/>
      <c r="UMY11" s="147"/>
      <c r="UMZ11" s="147"/>
      <c r="UNA11" s="147"/>
      <c r="UNB11" s="147"/>
      <c r="UNC11" s="147"/>
      <c r="UND11" s="147"/>
      <c r="UNE11" s="147"/>
      <c r="UNF11" s="147"/>
      <c r="UNG11" s="147"/>
      <c r="UNH11" s="147"/>
      <c r="UNI11" s="147"/>
      <c r="UNJ11" s="147"/>
      <c r="UNK11" s="147"/>
      <c r="UNL11" s="147"/>
      <c r="UNM11" s="147"/>
      <c r="UNN11" s="147"/>
      <c r="UNO11" s="147"/>
      <c r="UNP11" s="147"/>
      <c r="UNQ11" s="147"/>
      <c r="UNR11" s="147"/>
      <c r="UNS11" s="147"/>
      <c r="UNT11" s="147"/>
      <c r="UNU11" s="147"/>
      <c r="UNV11" s="147"/>
      <c r="UNW11" s="147"/>
      <c r="UNX11" s="147"/>
      <c r="UNY11" s="147"/>
      <c r="UNZ11" s="147"/>
      <c r="UOA11" s="147"/>
      <c r="UOB11" s="147"/>
      <c r="UOC11" s="147"/>
      <c r="UOD11" s="147"/>
      <c r="UOE11" s="147"/>
      <c r="UOF11" s="147"/>
      <c r="UOG11" s="147"/>
      <c r="UOH11" s="147"/>
      <c r="UOI11" s="147"/>
      <c r="UOJ11" s="147"/>
      <c r="UOK11" s="147"/>
      <c r="UOL11" s="147"/>
      <c r="UOM11" s="147"/>
      <c r="UON11" s="147"/>
      <c r="UOO11" s="147"/>
      <c r="UOP11" s="147"/>
      <c r="UOQ11" s="147"/>
      <c r="UOR11" s="147"/>
      <c r="UOS11" s="147"/>
      <c r="UOT11" s="147"/>
      <c r="UOU11" s="147"/>
      <c r="UOV11" s="147"/>
      <c r="UOW11" s="147"/>
      <c r="UOX11" s="147"/>
      <c r="UOY11" s="147"/>
      <c r="UOZ11" s="147"/>
      <c r="UPA11" s="147"/>
      <c r="UPB11" s="147"/>
      <c r="UPC11" s="147"/>
      <c r="UPD11" s="147"/>
      <c r="UPE11" s="147"/>
      <c r="UPF11" s="147"/>
      <c r="UPG11" s="147"/>
      <c r="UPH11" s="147"/>
      <c r="UPI11" s="147"/>
      <c r="UPJ11" s="147"/>
      <c r="UPK11" s="147"/>
      <c r="UPL11" s="147"/>
      <c r="UPM11" s="147"/>
      <c r="UPN11" s="147"/>
      <c r="UPO11" s="147"/>
      <c r="UPP11" s="147"/>
      <c r="UPQ11" s="147"/>
      <c r="UPR11" s="147"/>
      <c r="UPS11" s="147"/>
      <c r="UPT11" s="147"/>
      <c r="UPU11" s="147"/>
      <c r="UPV11" s="147"/>
      <c r="UPW11" s="147"/>
      <c r="UPX11" s="147"/>
      <c r="UPY11" s="147"/>
      <c r="UPZ11" s="147"/>
      <c r="UQA11" s="147"/>
      <c r="UQB11" s="147"/>
      <c r="UQC11" s="147"/>
      <c r="UQD11" s="147"/>
      <c r="UQE11" s="147"/>
      <c r="UQF11" s="147"/>
      <c r="UQG11" s="147"/>
      <c r="UQH11" s="147"/>
      <c r="UQI11" s="147"/>
      <c r="UQJ11" s="147"/>
      <c r="UQK11" s="147"/>
      <c r="UQL11" s="147"/>
      <c r="UQM11" s="147"/>
      <c r="UQN11" s="147"/>
      <c r="UQO11" s="147"/>
      <c r="UQP11" s="147"/>
      <c r="UQQ11" s="147"/>
      <c r="UQR11" s="147"/>
      <c r="UQS11" s="147"/>
      <c r="UQT11" s="147"/>
      <c r="UQU11" s="147"/>
      <c r="UQV11" s="147"/>
      <c r="UQW11" s="147"/>
      <c r="UQX11" s="147"/>
      <c r="UQY11" s="147"/>
      <c r="UQZ11" s="147"/>
      <c r="URA11" s="147"/>
      <c r="URB11" s="147"/>
      <c r="URC11" s="147"/>
      <c r="URD11" s="147"/>
      <c r="URE11" s="147"/>
      <c r="URF11" s="147"/>
      <c r="URG11" s="147"/>
      <c r="URH11" s="147"/>
      <c r="URI11" s="147"/>
      <c r="URJ11" s="147"/>
      <c r="URK11" s="147"/>
      <c r="URL11" s="147"/>
      <c r="URM11" s="147"/>
      <c r="URN11" s="147"/>
      <c r="URO11" s="147"/>
      <c r="URP11" s="147"/>
      <c r="URQ11" s="147"/>
      <c r="URR11" s="147"/>
      <c r="URS11" s="147"/>
      <c r="URT11" s="147"/>
      <c r="URU11" s="147"/>
      <c r="URV11" s="147"/>
      <c r="URW11" s="147"/>
      <c r="URX11" s="147"/>
      <c r="URY11" s="147"/>
      <c r="URZ11" s="147"/>
      <c r="USA11" s="147"/>
      <c r="USB11" s="147"/>
      <c r="USC11" s="147"/>
      <c r="USD11" s="147"/>
      <c r="USE11" s="147"/>
      <c r="USF11" s="147"/>
      <c r="USG11" s="147"/>
      <c r="USH11" s="147"/>
      <c r="USI11" s="147"/>
      <c r="USJ11" s="147"/>
      <c r="USK11" s="147"/>
      <c r="USL11" s="147"/>
      <c r="USM11" s="147"/>
      <c r="USN11" s="147"/>
      <c r="USO11" s="147"/>
      <c r="USP11" s="147"/>
      <c r="USQ11" s="147"/>
      <c r="USR11" s="147"/>
      <c r="USS11" s="147"/>
      <c r="UST11" s="147"/>
      <c r="USU11" s="147"/>
      <c r="USV11" s="147"/>
      <c r="USW11" s="147"/>
      <c r="USX11" s="147"/>
      <c r="USY11" s="147"/>
      <c r="USZ11" s="147"/>
      <c r="UTA11" s="147"/>
      <c r="UTB11" s="147"/>
      <c r="UTC11" s="147"/>
      <c r="UTD11" s="147"/>
      <c r="UTE11" s="147"/>
      <c r="UTF11" s="147"/>
      <c r="UTG11" s="147"/>
      <c r="UTH11" s="147"/>
      <c r="UTI11" s="147"/>
      <c r="UTJ11" s="147"/>
      <c r="UTK11" s="147"/>
      <c r="UTL11" s="147"/>
      <c r="UTM11" s="147"/>
      <c r="UTN11" s="147"/>
      <c r="UTO11" s="147"/>
      <c r="UTP11" s="147"/>
      <c r="UTQ11" s="147"/>
      <c r="UTR11" s="147"/>
      <c r="UTS11" s="147"/>
      <c r="UTT11" s="147"/>
      <c r="UTU11" s="147"/>
      <c r="UTV11" s="147"/>
      <c r="UTW11" s="147"/>
      <c r="UTX11" s="147"/>
      <c r="UTY11" s="147"/>
      <c r="UTZ11" s="147"/>
      <c r="UUA11" s="147"/>
      <c r="UUB11" s="147"/>
      <c r="UUC11" s="147"/>
      <c r="UUD11" s="147"/>
      <c r="UUE11" s="147"/>
      <c r="UUF11" s="147"/>
      <c r="UUG11" s="147"/>
      <c r="UUH11" s="147"/>
      <c r="UUI11" s="147"/>
      <c r="UUJ11" s="147"/>
      <c r="UUK11" s="147"/>
      <c r="UUL11" s="147"/>
      <c r="UUM11" s="147"/>
      <c r="UUN11" s="147"/>
      <c r="UUO11" s="147"/>
      <c r="UUP11" s="147"/>
      <c r="UUQ11" s="147"/>
      <c r="UUR11" s="147"/>
      <c r="UUS11" s="147"/>
      <c r="UUT11" s="147"/>
      <c r="UUU11" s="147"/>
      <c r="UUV11" s="147"/>
      <c r="UUW11" s="147"/>
      <c r="UUX11" s="147"/>
      <c r="UUY11" s="147"/>
      <c r="UUZ11" s="147"/>
      <c r="UVA11" s="147"/>
      <c r="UVB11" s="147"/>
      <c r="UVC11" s="147"/>
      <c r="UVD11" s="147"/>
      <c r="UVE11" s="147"/>
      <c r="UVF11" s="147"/>
      <c r="UVG11" s="147"/>
      <c r="UVH11" s="147"/>
      <c r="UVI11" s="147"/>
      <c r="UVJ11" s="147"/>
      <c r="UVK11" s="147"/>
      <c r="UVL11" s="147"/>
      <c r="UVM11" s="147"/>
      <c r="UVN11" s="147"/>
      <c r="UVO11" s="147"/>
      <c r="UVP11" s="147"/>
      <c r="UVQ11" s="147"/>
      <c r="UVR11" s="147"/>
      <c r="UVS11" s="147"/>
      <c r="UVT11" s="147"/>
      <c r="UVU11" s="147"/>
      <c r="UVV11" s="147"/>
      <c r="UVW11" s="147"/>
      <c r="UVX11" s="147"/>
      <c r="UVY11" s="147"/>
      <c r="UVZ11" s="147"/>
      <c r="UWA11" s="147"/>
      <c r="UWB11" s="147"/>
      <c r="UWC11" s="147"/>
      <c r="UWD11" s="147"/>
      <c r="UWE11" s="147"/>
      <c r="UWF11" s="147"/>
      <c r="UWG11" s="147"/>
      <c r="UWH11" s="147"/>
      <c r="UWI11" s="147"/>
      <c r="UWJ11" s="147"/>
      <c r="UWK11" s="147"/>
      <c r="UWL11" s="147"/>
      <c r="UWM11" s="147"/>
      <c r="UWN11" s="147"/>
      <c r="UWO11" s="147"/>
      <c r="UWP11" s="147"/>
      <c r="UWQ11" s="147"/>
      <c r="UWR11" s="147"/>
      <c r="UWS11" s="147"/>
      <c r="UWT11" s="147"/>
      <c r="UWU11" s="147"/>
      <c r="UWV11" s="147"/>
      <c r="UWW11" s="147"/>
      <c r="UWX11" s="147"/>
      <c r="UWY11" s="147"/>
      <c r="UWZ11" s="147"/>
      <c r="UXA11" s="147"/>
      <c r="UXB11" s="147"/>
      <c r="UXC11" s="147"/>
      <c r="UXD11" s="147"/>
      <c r="UXE11" s="147"/>
      <c r="UXF11" s="147"/>
      <c r="UXG11" s="147"/>
      <c r="UXH11" s="147"/>
      <c r="UXI11" s="147"/>
      <c r="UXJ11" s="147"/>
      <c r="UXK11" s="147"/>
      <c r="UXL11" s="147"/>
      <c r="UXM11" s="147"/>
      <c r="UXN11" s="147"/>
      <c r="UXO11" s="147"/>
      <c r="UXP11" s="147"/>
      <c r="UXQ11" s="147"/>
      <c r="UXR11" s="147"/>
      <c r="UXS11" s="147"/>
      <c r="UXT11" s="147"/>
      <c r="UXU11" s="147"/>
      <c r="UXV11" s="147"/>
      <c r="UXW11" s="147"/>
      <c r="UXX11" s="147"/>
      <c r="UXY11" s="147"/>
      <c r="UXZ11" s="147"/>
      <c r="UYA11" s="147"/>
      <c r="UYB11" s="147"/>
      <c r="UYC11" s="147"/>
      <c r="UYD11" s="147"/>
      <c r="UYE11" s="147"/>
      <c r="UYF11" s="147"/>
      <c r="UYG11" s="147"/>
      <c r="UYH11" s="147"/>
      <c r="UYI11" s="147"/>
      <c r="UYJ11" s="147"/>
      <c r="UYK11" s="147"/>
      <c r="UYL11" s="147"/>
      <c r="UYM11" s="147"/>
      <c r="UYN11" s="147"/>
      <c r="UYO11" s="147"/>
      <c r="UYP11" s="147"/>
      <c r="UYQ11" s="147"/>
      <c r="UYR11" s="147"/>
      <c r="UYS11" s="147"/>
      <c r="UYT11" s="147"/>
      <c r="UYU11" s="147"/>
      <c r="UYV11" s="147"/>
      <c r="UYW11" s="147"/>
      <c r="UYX11" s="147"/>
      <c r="UYY11" s="147"/>
      <c r="UYZ11" s="147"/>
      <c r="UZA11" s="147"/>
      <c r="UZB11" s="147"/>
      <c r="UZC11" s="147"/>
      <c r="UZD11" s="147"/>
      <c r="UZE11" s="147"/>
      <c r="UZF11" s="147"/>
      <c r="UZG11" s="147"/>
      <c r="UZH11" s="147"/>
      <c r="UZI11" s="147"/>
      <c r="UZJ11" s="147"/>
      <c r="UZK11" s="147"/>
      <c r="UZL11" s="147"/>
      <c r="UZM11" s="147"/>
      <c r="UZN11" s="147"/>
      <c r="UZO11" s="147"/>
      <c r="UZP11" s="147"/>
      <c r="UZQ11" s="147"/>
      <c r="UZR11" s="147"/>
      <c r="UZS11" s="147"/>
      <c r="UZT11" s="147"/>
      <c r="UZU11" s="147"/>
      <c r="UZV11" s="147"/>
      <c r="UZW11" s="147"/>
      <c r="UZX11" s="147"/>
      <c r="UZY11" s="147"/>
      <c r="UZZ11" s="147"/>
      <c r="VAA11" s="147"/>
      <c r="VAB11" s="147"/>
      <c r="VAC11" s="147"/>
      <c r="VAD11" s="147"/>
      <c r="VAE11" s="147"/>
      <c r="VAF11" s="147"/>
      <c r="VAG11" s="147"/>
      <c r="VAH11" s="147"/>
      <c r="VAI11" s="147"/>
      <c r="VAJ11" s="147"/>
      <c r="VAK11" s="147"/>
      <c r="VAL11" s="147"/>
      <c r="VAM11" s="147"/>
      <c r="VAN11" s="147"/>
      <c r="VAO11" s="147"/>
      <c r="VAP11" s="147"/>
      <c r="VAQ11" s="147"/>
      <c r="VAR11" s="147"/>
      <c r="VAS11" s="147"/>
      <c r="VAT11" s="147"/>
      <c r="VAU11" s="147"/>
      <c r="VAV11" s="147"/>
      <c r="VAW11" s="147"/>
      <c r="VAX11" s="147"/>
      <c r="VAY11" s="147"/>
      <c r="VAZ11" s="147"/>
      <c r="VBA11" s="147"/>
      <c r="VBB11" s="147"/>
      <c r="VBC11" s="147"/>
      <c r="VBD11" s="147"/>
      <c r="VBE11" s="147"/>
      <c r="VBF11" s="147"/>
      <c r="VBG11" s="147"/>
      <c r="VBH11" s="147"/>
      <c r="VBI11" s="147"/>
      <c r="VBJ11" s="147"/>
      <c r="VBK11" s="147"/>
      <c r="VBL11" s="147"/>
      <c r="VBM11" s="147"/>
      <c r="VBN11" s="147"/>
      <c r="VBO11" s="147"/>
      <c r="VBP11" s="147"/>
      <c r="VBQ11" s="147"/>
      <c r="VBR11" s="147"/>
      <c r="VBS11" s="147"/>
      <c r="VBT11" s="147"/>
      <c r="VBU11" s="147"/>
      <c r="VBV11" s="147"/>
      <c r="VBW11" s="147"/>
      <c r="VBX11" s="147"/>
      <c r="VBY11" s="147"/>
      <c r="VBZ11" s="147"/>
      <c r="VCA11" s="147"/>
      <c r="VCB11" s="147"/>
      <c r="VCC11" s="147"/>
      <c r="VCD11" s="147"/>
      <c r="VCE11" s="147"/>
      <c r="VCF11" s="147"/>
      <c r="VCG11" s="147"/>
      <c r="VCH11" s="147"/>
      <c r="VCI11" s="147"/>
      <c r="VCJ11" s="147"/>
      <c r="VCK11" s="147"/>
      <c r="VCL11" s="147"/>
      <c r="VCM11" s="147"/>
      <c r="VCN11" s="147"/>
      <c r="VCO11" s="147"/>
      <c r="VCP11" s="147"/>
      <c r="VCQ11" s="147"/>
      <c r="VCR11" s="147"/>
      <c r="VCS11" s="147"/>
      <c r="VCT11" s="147"/>
      <c r="VCU11" s="147"/>
      <c r="VCV11" s="147"/>
      <c r="VCW11" s="147"/>
      <c r="VCX11" s="147"/>
      <c r="VCY11" s="147"/>
      <c r="VCZ11" s="147"/>
      <c r="VDA11" s="147"/>
      <c r="VDB11" s="147"/>
      <c r="VDC11" s="147"/>
      <c r="VDD11" s="147"/>
      <c r="VDE11" s="147"/>
      <c r="VDF11" s="147"/>
      <c r="VDG11" s="147"/>
      <c r="VDH11" s="147"/>
      <c r="VDI11" s="147"/>
      <c r="VDJ11" s="147"/>
      <c r="VDK11" s="147"/>
      <c r="VDL11" s="147"/>
      <c r="VDM11" s="147"/>
      <c r="VDN11" s="147"/>
      <c r="VDO11" s="147"/>
      <c r="VDP11" s="147"/>
      <c r="VDQ11" s="147"/>
      <c r="VDR11" s="147"/>
      <c r="VDS11" s="147"/>
      <c r="VDT11" s="147"/>
      <c r="VDU11" s="147"/>
      <c r="VDV11" s="147"/>
      <c r="VDW11" s="147"/>
      <c r="VDX11" s="147"/>
      <c r="VDY11" s="147"/>
      <c r="VDZ11" s="147"/>
      <c r="VEA11" s="147"/>
      <c r="VEB11" s="147"/>
      <c r="VEC11" s="147"/>
      <c r="VED11" s="147"/>
      <c r="VEE11" s="147"/>
      <c r="VEF11" s="147"/>
      <c r="VEG11" s="147"/>
      <c r="VEH11" s="147"/>
      <c r="VEI11" s="147"/>
      <c r="VEJ11" s="147"/>
      <c r="VEK11" s="147"/>
      <c r="VEL11" s="147"/>
      <c r="VEM11" s="147"/>
      <c r="VEN11" s="147"/>
      <c r="VEO11" s="147"/>
      <c r="VEP11" s="147"/>
      <c r="VEQ11" s="147"/>
      <c r="VER11" s="147"/>
      <c r="VES11" s="147"/>
      <c r="VET11" s="147"/>
      <c r="VEU11" s="147"/>
      <c r="VEV11" s="147"/>
      <c r="VEW11" s="147"/>
      <c r="VEX11" s="147"/>
      <c r="VEY11" s="147"/>
      <c r="VEZ11" s="147"/>
      <c r="VFA11" s="147"/>
      <c r="VFB11" s="147"/>
      <c r="VFC11" s="147"/>
      <c r="VFD11" s="147"/>
      <c r="VFE11" s="147"/>
      <c r="VFF11" s="147"/>
      <c r="VFG11" s="147"/>
      <c r="VFH11" s="147"/>
      <c r="VFI11" s="147"/>
      <c r="VFJ11" s="147"/>
      <c r="VFK11" s="147"/>
      <c r="VFL11" s="147"/>
      <c r="VFM11" s="147"/>
      <c r="VFN11" s="147"/>
      <c r="VFO11" s="147"/>
      <c r="VFP11" s="147"/>
      <c r="VFQ11" s="147"/>
      <c r="VFR11" s="147"/>
      <c r="VFS11" s="147"/>
      <c r="VFT11" s="147"/>
      <c r="VFU11" s="147"/>
      <c r="VFV11" s="147"/>
      <c r="VFW11" s="147"/>
      <c r="VFX11" s="147"/>
      <c r="VFY11" s="147"/>
      <c r="VFZ11" s="147"/>
      <c r="VGA11" s="147"/>
      <c r="VGB11" s="147"/>
      <c r="VGC11" s="147"/>
      <c r="VGD11" s="147"/>
      <c r="VGE11" s="147"/>
      <c r="VGF11" s="147"/>
      <c r="VGG11" s="147"/>
      <c r="VGH11" s="147"/>
      <c r="VGI11" s="147"/>
      <c r="VGJ11" s="147"/>
      <c r="VGK11" s="147"/>
      <c r="VGL11" s="147"/>
      <c r="VGM11" s="147"/>
      <c r="VGN11" s="147"/>
      <c r="VGO11" s="147"/>
      <c r="VGP11" s="147"/>
      <c r="VGQ11" s="147"/>
      <c r="VGR11" s="147"/>
      <c r="VGS11" s="147"/>
      <c r="VGT11" s="147"/>
      <c r="VGU11" s="147"/>
      <c r="VGV11" s="147"/>
      <c r="VGW11" s="147"/>
      <c r="VGX11" s="147"/>
      <c r="VGY11" s="147"/>
      <c r="VGZ11" s="147"/>
      <c r="VHA11" s="147"/>
      <c r="VHB11" s="147"/>
      <c r="VHC11" s="147"/>
      <c r="VHD11" s="147"/>
      <c r="VHE11" s="147"/>
      <c r="VHF11" s="147"/>
      <c r="VHG11" s="147"/>
      <c r="VHH11" s="147"/>
      <c r="VHI11" s="147"/>
      <c r="VHJ11" s="147"/>
      <c r="VHK11" s="147"/>
      <c r="VHL11" s="147"/>
      <c r="VHM11" s="147"/>
      <c r="VHN11" s="147"/>
      <c r="VHO11" s="147"/>
      <c r="VHP11" s="147"/>
      <c r="VHQ11" s="147"/>
      <c r="VHR11" s="147"/>
      <c r="VHS11" s="147"/>
      <c r="VHT11" s="147"/>
      <c r="VHU11" s="147"/>
      <c r="VHV11" s="147"/>
      <c r="VHW11" s="147"/>
      <c r="VHX11" s="147"/>
      <c r="VHY11" s="147"/>
      <c r="VHZ11" s="147"/>
      <c r="VIA11" s="147"/>
      <c r="VIB11" s="147"/>
      <c r="VIC11" s="147"/>
      <c r="VID11" s="147"/>
      <c r="VIE11" s="147"/>
      <c r="VIF11" s="147"/>
      <c r="VIG11" s="147"/>
      <c r="VIH11" s="147"/>
      <c r="VII11" s="147"/>
      <c r="VIJ11" s="147"/>
      <c r="VIK11" s="147"/>
      <c r="VIL11" s="147"/>
      <c r="VIM11" s="147"/>
      <c r="VIN11" s="147"/>
      <c r="VIO11" s="147"/>
      <c r="VIP11" s="147"/>
      <c r="VIQ11" s="147"/>
      <c r="VIR11" s="147"/>
      <c r="VIS11" s="147"/>
      <c r="VIT11" s="147"/>
      <c r="VIU11" s="147"/>
      <c r="VIV11" s="147"/>
      <c r="VIW11" s="147"/>
      <c r="VIX11" s="147"/>
      <c r="VIY11" s="147"/>
      <c r="VIZ11" s="147"/>
      <c r="VJA11" s="147"/>
      <c r="VJB11" s="147"/>
      <c r="VJC11" s="147"/>
      <c r="VJD11" s="147"/>
      <c r="VJE11" s="147"/>
      <c r="VJF11" s="147"/>
      <c r="VJG11" s="147"/>
      <c r="VJH11" s="147"/>
      <c r="VJI11" s="147"/>
      <c r="VJJ11" s="147"/>
      <c r="VJK11" s="147"/>
      <c r="VJL11" s="147"/>
      <c r="VJM11" s="147"/>
      <c r="VJN11" s="147"/>
      <c r="VJO11" s="147"/>
      <c r="VJP11" s="147"/>
      <c r="VJQ11" s="147"/>
      <c r="VJR11" s="147"/>
      <c r="VJS11" s="147"/>
      <c r="VJT11" s="147"/>
      <c r="VJU11" s="147"/>
      <c r="VJV11" s="147"/>
      <c r="VJW11" s="147"/>
      <c r="VJX11" s="147"/>
      <c r="VJY11" s="147"/>
      <c r="VJZ11" s="147"/>
      <c r="VKA11" s="147"/>
      <c r="VKB11" s="147"/>
      <c r="VKC11" s="147"/>
      <c r="VKD11" s="147"/>
      <c r="VKE11" s="147"/>
      <c r="VKF11" s="147"/>
      <c r="VKG11" s="147"/>
      <c r="VKH11" s="147"/>
      <c r="VKI11" s="147"/>
      <c r="VKJ11" s="147"/>
      <c r="VKK11" s="147"/>
      <c r="VKL11" s="147"/>
      <c r="VKM11" s="147"/>
      <c r="VKN11" s="147"/>
      <c r="VKO11" s="147"/>
      <c r="VKP11" s="147"/>
      <c r="VKQ11" s="147"/>
      <c r="VKR11" s="147"/>
      <c r="VKS11" s="147"/>
      <c r="VKT11" s="147"/>
      <c r="VKU11" s="147"/>
      <c r="VKV11" s="147"/>
      <c r="VKW11" s="147"/>
      <c r="VKX11" s="147"/>
      <c r="VKY11" s="147"/>
      <c r="VKZ11" s="147"/>
      <c r="VLA11" s="147"/>
      <c r="VLB11" s="147"/>
      <c r="VLC11" s="147"/>
      <c r="VLD11" s="147"/>
      <c r="VLE11" s="147"/>
      <c r="VLF11" s="147"/>
      <c r="VLG11" s="147"/>
      <c r="VLH11" s="147"/>
      <c r="VLI11" s="147"/>
      <c r="VLJ11" s="147"/>
      <c r="VLK11" s="147"/>
      <c r="VLL11" s="147"/>
      <c r="VLM11" s="147"/>
      <c r="VLN11" s="147"/>
      <c r="VLO11" s="147"/>
      <c r="VLP11" s="147"/>
      <c r="VLQ11" s="147"/>
      <c r="VLR11" s="147"/>
      <c r="VLS11" s="147"/>
      <c r="VLT11" s="147"/>
      <c r="VLU11" s="147"/>
      <c r="VLV11" s="147"/>
      <c r="VLW11" s="147"/>
      <c r="VLX11" s="147"/>
      <c r="VLY11" s="147"/>
      <c r="VLZ11" s="147"/>
      <c r="VMA11" s="147"/>
      <c r="VMB11" s="147"/>
      <c r="VMC11" s="147"/>
      <c r="VMD11" s="147"/>
      <c r="VME11" s="147"/>
      <c r="VMF11" s="147"/>
      <c r="VMG11" s="147"/>
      <c r="VMH11" s="147"/>
      <c r="VMI11" s="147"/>
      <c r="VMJ11" s="147"/>
      <c r="VMK11" s="147"/>
      <c r="VML11" s="147"/>
      <c r="VMM11" s="147"/>
      <c r="VMN11" s="147"/>
      <c r="VMO11" s="147"/>
      <c r="VMP11" s="147"/>
      <c r="VMQ11" s="147"/>
      <c r="VMR11" s="147"/>
      <c r="VMS11" s="147"/>
      <c r="VMT11" s="147"/>
      <c r="VMU11" s="147"/>
      <c r="VMV11" s="147"/>
      <c r="VMW11" s="147"/>
      <c r="VMX11" s="147"/>
      <c r="VMY11" s="147"/>
      <c r="VMZ11" s="147"/>
      <c r="VNA11" s="147"/>
      <c r="VNB11" s="147"/>
      <c r="VNC11" s="147"/>
      <c r="VND11" s="147"/>
      <c r="VNE11" s="147"/>
      <c r="VNF11" s="147"/>
      <c r="VNG11" s="147"/>
      <c r="VNH11" s="147"/>
      <c r="VNI11" s="147"/>
      <c r="VNJ11" s="147"/>
      <c r="VNK11" s="147"/>
      <c r="VNL11" s="147"/>
      <c r="VNM11" s="147"/>
      <c r="VNN11" s="147"/>
      <c r="VNO11" s="147"/>
      <c r="VNP11" s="147"/>
      <c r="VNQ11" s="147"/>
      <c r="VNR11" s="147"/>
      <c r="VNS11" s="147"/>
      <c r="VNT11" s="147"/>
      <c r="VNU11" s="147"/>
      <c r="VNV11" s="147"/>
      <c r="VNW11" s="147"/>
      <c r="VNX11" s="147"/>
      <c r="VNY11" s="147"/>
      <c r="VNZ11" s="147"/>
      <c r="VOA11" s="147"/>
      <c r="VOB11" s="147"/>
      <c r="VOC11" s="147"/>
      <c r="VOD11" s="147"/>
      <c r="VOE11" s="147"/>
      <c r="VOF11" s="147"/>
      <c r="VOG11" s="147"/>
      <c r="VOH11" s="147"/>
      <c r="VOI11" s="147"/>
      <c r="VOJ11" s="147"/>
      <c r="VOK11" s="147"/>
      <c r="VOL11" s="147"/>
      <c r="VOM11" s="147"/>
      <c r="VON11" s="147"/>
      <c r="VOO11" s="147"/>
      <c r="VOP11" s="147"/>
      <c r="VOQ11" s="147"/>
      <c r="VOR11" s="147"/>
      <c r="VOS11" s="147"/>
      <c r="VOT11" s="147"/>
      <c r="VOU11" s="147"/>
      <c r="VOV11" s="147"/>
      <c r="VOW11" s="147"/>
      <c r="VOX11" s="147"/>
      <c r="VOY11" s="147"/>
      <c r="VOZ11" s="147"/>
      <c r="VPA11" s="147"/>
      <c r="VPB11" s="147"/>
      <c r="VPC11" s="147"/>
      <c r="VPD11" s="147"/>
      <c r="VPE11" s="147"/>
      <c r="VPF11" s="147"/>
      <c r="VPG11" s="147"/>
      <c r="VPH11" s="147"/>
      <c r="VPI11" s="147"/>
      <c r="VPJ11" s="147"/>
      <c r="VPK11" s="147"/>
      <c r="VPL11" s="147"/>
      <c r="VPM11" s="147"/>
      <c r="VPN11" s="147"/>
      <c r="VPO11" s="147"/>
      <c r="VPP11" s="147"/>
      <c r="VPQ11" s="147"/>
      <c r="VPR11" s="147"/>
      <c r="VPS11" s="147"/>
      <c r="VPT11" s="147"/>
      <c r="VPU11" s="147"/>
      <c r="VPV11" s="147"/>
      <c r="VPW11" s="147"/>
      <c r="VPX11" s="147"/>
      <c r="VPY11" s="147"/>
      <c r="VPZ11" s="147"/>
      <c r="VQA11" s="147"/>
      <c r="VQB11" s="147"/>
      <c r="VQC11" s="147"/>
      <c r="VQD11" s="147"/>
      <c r="VQE11" s="147"/>
      <c r="VQF11" s="147"/>
      <c r="VQG11" s="147"/>
      <c r="VQH11" s="147"/>
      <c r="VQI11" s="147"/>
      <c r="VQJ11" s="147"/>
      <c r="VQK11" s="147"/>
      <c r="VQL11" s="147"/>
      <c r="VQM11" s="147"/>
      <c r="VQN11" s="147"/>
      <c r="VQO11" s="147"/>
      <c r="VQP11" s="147"/>
      <c r="VQQ11" s="147"/>
      <c r="VQR11" s="147"/>
      <c r="VQS11" s="147"/>
      <c r="VQT11" s="147"/>
      <c r="VQU11" s="147"/>
      <c r="VQV11" s="147"/>
      <c r="VQW11" s="147"/>
      <c r="VQX11" s="147"/>
      <c r="VQY11" s="147"/>
      <c r="VQZ11" s="147"/>
      <c r="VRA11" s="147"/>
      <c r="VRB11" s="147"/>
      <c r="VRC11" s="147"/>
      <c r="VRD11" s="147"/>
      <c r="VRE11" s="147"/>
      <c r="VRF11" s="147"/>
      <c r="VRG11" s="147"/>
      <c r="VRH11" s="147"/>
      <c r="VRI11" s="147"/>
      <c r="VRJ11" s="147"/>
      <c r="VRK11" s="147"/>
      <c r="VRL11" s="147"/>
      <c r="VRM11" s="147"/>
      <c r="VRN11" s="147"/>
      <c r="VRO11" s="147"/>
      <c r="VRP11" s="147"/>
      <c r="VRQ11" s="147"/>
      <c r="VRR11" s="147"/>
      <c r="VRS11" s="147"/>
      <c r="VRT11" s="147"/>
      <c r="VRU11" s="147"/>
      <c r="VRV11" s="147"/>
      <c r="VRW11" s="147"/>
      <c r="VRX11" s="147"/>
      <c r="VRY11" s="147"/>
      <c r="VRZ11" s="147"/>
      <c r="VSA11" s="147"/>
      <c r="VSB11" s="147"/>
      <c r="VSC11" s="147"/>
      <c r="VSD11" s="147"/>
      <c r="VSE11" s="147"/>
      <c r="VSF11" s="147"/>
      <c r="VSG11" s="147"/>
      <c r="VSH11" s="147"/>
      <c r="VSI11" s="147"/>
      <c r="VSJ11" s="147"/>
      <c r="VSK11" s="147"/>
      <c r="VSL11" s="147"/>
      <c r="VSM11" s="147"/>
      <c r="VSN11" s="147"/>
      <c r="VSO11" s="147"/>
      <c r="VSP11" s="147"/>
      <c r="VSQ11" s="147"/>
      <c r="VSR11" s="147"/>
      <c r="VSS11" s="147"/>
      <c r="VST11" s="147"/>
      <c r="VSU11" s="147"/>
      <c r="VSV11" s="147"/>
      <c r="VSW11" s="147"/>
      <c r="VSX11" s="147"/>
      <c r="VSY11" s="147"/>
      <c r="VSZ11" s="147"/>
      <c r="VTA11" s="147"/>
      <c r="VTB11" s="147"/>
      <c r="VTC11" s="147"/>
      <c r="VTD11" s="147"/>
      <c r="VTE11" s="147"/>
      <c r="VTF11" s="147"/>
      <c r="VTG11" s="147"/>
      <c r="VTH11" s="147"/>
      <c r="VTI11" s="147"/>
      <c r="VTJ11" s="147"/>
      <c r="VTK11" s="147"/>
      <c r="VTL11" s="147"/>
      <c r="VTM11" s="147"/>
      <c r="VTN11" s="147"/>
      <c r="VTO11" s="147"/>
      <c r="VTP11" s="147"/>
      <c r="VTQ11" s="147"/>
      <c r="VTR11" s="147"/>
      <c r="VTS11" s="147"/>
      <c r="VTT11" s="147"/>
      <c r="VTU11" s="147"/>
      <c r="VTV11" s="147"/>
      <c r="VTW11" s="147"/>
      <c r="VTX11" s="147"/>
      <c r="VTY11" s="147"/>
      <c r="VTZ11" s="147"/>
      <c r="VUA11" s="147"/>
      <c r="VUB11" s="147"/>
      <c r="VUC11" s="147"/>
      <c r="VUD11" s="147"/>
      <c r="VUE11" s="147"/>
      <c r="VUF11" s="147"/>
      <c r="VUG11" s="147"/>
      <c r="VUH11" s="147"/>
      <c r="VUI11" s="147"/>
      <c r="VUJ11" s="147"/>
      <c r="VUK11" s="147"/>
      <c r="VUL11" s="147"/>
      <c r="VUM11" s="147"/>
      <c r="VUN11" s="147"/>
      <c r="VUO11" s="147"/>
      <c r="VUP11" s="147"/>
      <c r="VUQ11" s="147"/>
      <c r="VUR11" s="147"/>
      <c r="VUS11" s="147"/>
      <c r="VUT11" s="147"/>
      <c r="VUU11" s="147"/>
      <c r="VUV11" s="147"/>
      <c r="VUW11" s="147"/>
      <c r="VUX11" s="147"/>
      <c r="VUY11" s="147"/>
      <c r="VUZ11" s="147"/>
      <c r="VVA11" s="147"/>
      <c r="VVB11" s="147"/>
      <c r="VVC11" s="147"/>
      <c r="VVD11" s="147"/>
      <c r="VVE11" s="147"/>
      <c r="VVF11" s="147"/>
      <c r="VVG11" s="147"/>
      <c r="VVH11" s="147"/>
      <c r="VVI11" s="147"/>
      <c r="VVJ11" s="147"/>
      <c r="VVK11" s="147"/>
      <c r="VVL11" s="147"/>
      <c r="VVM11" s="147"/>
      <c r="VVN11" s="147"/>
      <c r="VVO11" s="147"/>
      <c r="VVP11" s="147"/>
      <c r="VVQ11" s="147"/>
      <c r="VVR11" s="147"/>
      <c r="VVS11" s="147"/>
      <c r="VVT11" s="147"/>
      <c r="VVU11" s="147"/>
      <c r="VVV11" s="147"/>
      <c r="VVW11" s="147"/>
      <c r="VVX11" s="147"/>
      <c r="VVY11" s="147"/>
      <c r="VVZ11" s="147"/>
      <c r="VWA11" s="147"/>
      <c r="VWB11" s="147"/>
      <c r="VWC11" s="147"/>
      <c r="VWD11" s="147"/>
      <c r="VWE11" s="147"/>
      <c r="VWF11" s="147"/>
      <c r="VWG11" s="147"/>
      <c r="VWH11" s="147"/>
      <c r="VWI11" s="147"/>
      <c r="VWJ11" s="147"/>
      <c r="VWK11" s="147"/>
      <c r="VWL11" s="147"/>
      <c r="VWM11" s="147"/>
      <c r="VWN11" s="147"/>
      <c r="VWO11" s="147"/>
      <c r="VWP11" s="147"/>
      <c r="VWQ11" s="147"/>
      <c r="VWR11" s="147"/>
      <c r="VWS11" s="147"/>
      <c r="VWT11" s="147"/>
      <c r="VWU11" s="147"/>
      <c r="VWV11" s="147"/>
      <c r="VWW11" s="147"/>
      <c r="VWX11" s="147"/>
      <c r="VWY11" s="147"/>
      <c r="VWZ11" s="147"/>
      <c r="VXA11" s="147"/>
      <c r="VXB11" s="147"/>
      <c r="VXC11" s="147"/>
      <c r="VXD11" s="147"/>
      <c r="VXE11" s="147"/>
      <c r="VXF11" s="147"/>
      <c r="VXG11" s="147"/>
      <c r="VXH11" s="147"/>
      <c r="VXI11" s="147"/>
      <c r="VXJ11" s="147"/>
      <c r="VXK11" s="147"/>
      <c r="VXL11" s="147"/>
      <c r="VXM11" s="147"/>
      <c r="VXN11" s="147"/>
      <c r="VXO11" s="147"/>
      <c r="VXP11" s="147"/>
      <c r="VXQ11" s="147"/>
      <c r="VXR11" s="147"/>
      <c r="VXS11" s="147"/>
      <c r="VXT11" s="147"/>
      <c r="VXU11" s="147"/>
      <c r="VXV11" s="147"/>
      <c r="VXW11" s="147"/>
      <c r="VXX11" s="147"/>
      <c r="VXY11" s="147"/>
      <c r="VXZ11" s="147"/>
      <c r="VYA11" s="147"/>
      <c r="VYB11" s="147"/>
      <c r="VYC11" s="147"/>
      <c r="VYD11" s="147"/>
      <c r="VYE11" s="147"/>
      <c r="VYF11" s="147"/>
      <c r="VYG11" s="147"/>
      <c r="VYH11" s="147"/>
      <c r="VYI11" s="147"/>
      <c r="VYJ11" s="147"/>
      <c r="VYK11" s="147"/>
      <c r="VYL11" s="147"/>
      <c r="VYM11" s="147"/>
      <c r="VYN11" s="147"/>
      <c r="VYO11" s="147"/>
      <c r="VYP11" s="147"/>
      <c r="VYQ11" s="147"/>
      <c r="VYR11" s="147"/>
      <c r="VYS11" s="147"/>
      <c r="VYT11" s="147"/>
      <c r="VYU11" s="147"/>
      <c r="VYV11" s="147"/>
      <c r="VYW11" s="147"/>
      <c r="VYX11" s="147"/>
      <c r="VYY11" s="147"/>
      <c r="VYZ11" s="147"/>
      <c r="VZA11" s="147"/>
      <c r="VZB11" s="147"/>
      <c r="VZC11" s="147"/>
      <c r="VZD11" s="147"/>
      <c r="VZE11" s="147"/>
      <c r="VZF11" s="147"/>
      <c r="VZG11" s="147"/>
      <c r="VZH11" s="147"/>
      <c r="VZI11" s="147"/>
      <c r="VZJ11" s="147"/>
      <c r="VZK11" s="147"/>
      <c r="VZL11" s="147"/>
      <c r="VZM11" s="147"/>
      <c r="VZN11" s="147"/>
      <c r="VZO11" s="147"/>
      <c r="VZP11" s="147"/>
      <c r="VZQ11" s="147"/>
      <c r="VZR11" s="147"/>
      <c r="VZS11" s="147"/>
      <c r="VZT11" s="147"/>
      <c r="VZU11" s="147"/>
      <c r="VZV11" s="147"/>
      <c r="VZW11" s="147"/>
      <c r="VZX11" s="147"/>
      <c r="VZY11" s="147"/>
      <c r="VZZ11" s="147"/>
      <c r="WAA11" s="147"/>
      <c r="WAB11" s="147"/>
      <c r="WAC11" s="147"/>
      <c r="WAD11" s="147"/>
      <c r="WAE11" s="147"/>
      <c r="WAF11" s="147"/>
      <c r="WAG11" s="147"/>
      <c r="WAH11" s="147"/>
      <c r="WAI11" s="147"/>
      <c r="WAJ11" s="147"/>
      <c r="WAK11" s="147"/>
      <c r="WAL11" s="147"/>
      <c r="WAM11" s="147"/>
      <c r="WAN11" s="147"/>
      <c r="WAO11" s="147"/>
      <c r="WAP11" s="147"/>
      <c r="WAQ11" s="147"/>
      <c r="WAR11" s="147"/>
      <c r="WAS11" s="147"/>
      <c r="WAT11" s="147"/>
      <c r="WAU11" s="147"/>
      <c r="WAV11" s="147"/>
      <c r="WAW11" s="147"/>
      <c r="WAX11" s="147"/>
      <c r="WAY11" s="147"/>
      <c r="WAZ11" s="147"/>
      <c r="WBA11" s="147"/>
      <c r="WBB11" s="147"/>
      <c r="WBC11" s="147"/>
      <c r="WBD11" s="147"/>
      <c r="WBE11" s="147"/>
      <c r="WBF11" s="147"/>
      <c r="WBG11" s="147"/>
      <c r="WBH11" s="147"/>
      <c r="WBI11" s="147"/>
      <c r="WBJ11" s="147"/>
      <c r="WBK11" s="147"/>
      <c r="WBL11" s="147"/>
      <c r="WBM11" s="147"/>
      <c r="WBN11" s="147"/>
      <c r="WBO11" s="147"/>
      <c r="WBP11" s="147"/>
      <c r="WBQ11" s="147"/>
      <c r="WBR11" s="147"/>
      <c r="WBS11" s="147"/>
      <c r="WBT11" s="147"/>
      <c r="WBU11" s="147"/>
      <c r="WBV11" s="147"/>
      <c r="WBW11" s="147"/>
      <c r="WBX11" s="147"/>
      <c r="WBY11" s="147"/>
      <c r="WBZ11" s="147"/>
      <c r="WCA11" s="147"/>
      <c r="WCB11" s="147"/>
      <c r="WCC11" s="147"/>
      <c r="WCD11" s="147"/>
      <c r="WCE11" s="147"/>
      <c r="WCF11" s="147"/>
      <c r="WCG11" s="147"/>
      <c r="WCH11" s="147"/>
      <c r="WCI11" s="147"/>
      <c r="WCJ11" s="147"/>
      <c r="WCK11" s="147"/>
      <c r="WCL11" s="147"/>
      <c r="WCM11" s="147"/>
      <c r="WCN11" s="147"/>
      <c r="WCO11" s="147"/>
      <c r="WCP11" s="147"/>
      <c r="WCQ11" s="147"/>
      <c r="WCR11" s="147"/>
      <c r="WCS11" s="147"/>
      <c r="WCT11" s="147"/>
      <c r="WCU11" s="147"/>
      <c r="WCV11" s="147"/>
      <c r="WCW11" s="147"/>
      <c r="WCX11" s="147"/>
      <c r="WCY11" s="147"/>
      <c r="WCZ11" s="147"/>
      <c r="WDA11" s="147"/>
      <c r="WDB11" s="147"/>
      <c r="WDC11" s="147"/>
      <c r="WDD11" s="147"/>
      <c r="WDE11" s="147"/>
      <c r="WDF11" s="147"/>
      <c r="WDG11" s="147"/>
      <c r="WDH11" s="147"/>
      <c r="WDI11" s="147"/>
      <c r="WDJ11" s="147"/>
      <c r="WDK11" s="147"/>
      <c r="WDL11" s="147"/>
      <c r="WDM11" s="147"/>
      <c r="WDN11" s="147"/>
      <c r="WDO11" s="147"/>
      <c r="WDP11" s="147"/>
      <c r="WDQ11" s="147"/>
      <c r="WDR11" s="147"/>
      <c r="WDS11" s="147"/>
      <c r="WDT11" s="147"/>
      <c r="WDU11" s="147"/>
      <c r="WDV11" s="147"/>
      <c r="WDW11" s="147"/>
      <c r="WDX11" s="147"/>
      <c r="WDY11" s="147"/>
      <c r="WDZ11" s="147"/>
      <c r="WEA11" s="147"/>
      <c r="WEB11" s="147"/>
      <c r="WEC11" s="147"/>
      <c r="WED11" s="147"/>
      <c r="WEE11" s="147"/>
      <c r="WEF11" s="147"/>
      <c r="WEG11" s="147"/>
      <c r="WEH11" s="147"/>
      <c r="WEI11" s="147"/>
      <c r="WEJ11" s="147"/>
      <c r="WEK11" s="147"/>
      <c r="WEL11" s="147"/>
      <c r="WEM11" s="147"/>
      <c r="WEN11" s="147"/>
      <c r="WEO11" s="147"/>
      <c r="WEP11" s="147"/>
      <c r="WEQ11" s="147"/>
      <c r="WER11" s="147"/>
      <c r="WES11" s="147"/>
      <c r="WET11" s="147"/>
      <c r="WEU11" s="147"/>
      <c r="WEV11" s="147"/>
      <c r="WEW11" s="147"/>
      <c r="WEX11" s="147"/>
      <c r="WEY11" s="147"/>
      <c r="WEZ11" s="147"/>
      <c r="WFA11" s="147"/>
      <c r="WFB11" s="147"/>
      <c r="WFC11" s="147"/>
      <c r="WFD11" s="147"/>
      <c r="WFE11" s="147"/>
      <c r="WFF11" s="147"/>
      <c r="WFG11" s="147"/>
      <c r="WFH11" s="147"/>
      <c r="WFI11" s="147"/>
      <c r="WFJ11" s="147"/>
      <c r="WFK11" s="147"/>
      <c r="WFL11" s="147"/>
      <c r="WFM11" s="147"/>
      <c r="WFN11" s="147"/>
      <c r="WFO11" s="147"/>
      <c r="WFP11" s="147"/>
      <c r="WFQ11" s="147"/>
      <c r="WFR11" s="147"/>
      <c r="WFS11" s="147"/>
      <c r="WFT11" s="147"/>
      <c r="WFU11" s="147"/>
      <c r="WFV11" s="147"/>
      <c r="WFW11" s="147"/>
      <c r="WFX11" s="147"/>
      <c r="WFY11" s="147"/>
      <c r="WFZ11" s="147"/>
      <c r="WGA11" s="147"/>
      <c r="WGB11" s="147"/>
      <c r="WGC11" s="147"/>
      <c r="WGD11" s="147"/>
      <c r="WGE11" s="147"/>
      <c r="WGF11" s="147"/>
      <c r="WGG11" s="147"/>
      <c r="WGH11" s="147"/>
      <c r="WGI11" s="147"/>
      <c r="WGJ11" s="147"/>
      <c r="WGK11" s="147"/>
      <c r="WGL11" s="147"/>
      <c r="WGM11" s="147"/>
      <c r="WGN11" s="147"/>
      <c r="WGO11" s="147"/>
      <c r="WGP11" s="147"/>
      <c r="WGQ11" s="147"/>
      <c r="WGR11" s="147"/>
      <c r="WGS11" s="147"/>
      <c r="WGT11" s="147"/>
      <c r="WGU11" s="147"/>
      <c r="WGV11" s="147"/>
      <c r="WGW11" s="147"/>
      <c r="WGX11" s="147"/>
      <c r="WGY11" s="147"/>
      <c r="WGZ11" s="147"/>
      <c r="WHA11" s="147"/>
      <c r="WHB11" s="147"/>
      <c r="WHC11" s="147"/>
      <c r="WHD11" s="147"/>
      <c r="WHE11" s="147"/>
      <c r="WHF11" s="147"/>
      <c r="WHG11" s="147"/>
      <c r="WHH11" s="147"/>
      <c r="WHI11" s="147"/>
      <c r="WHJ11" s="147"/>
      <c r="WHK11" s="147"/>
      <c r="WHL11" s="147"/>
      <c r="WHM11" s="147"/>
      <c r="WHN11" s="147"/>
      <c r="WHO11" s="147"/>
      <c r="WHP11" s="147"/>
      <c r="WHQ11" s="147"/>
      <c r="WHR11" s="147"/>
      <c r="WHS11" s="147"/>
      <c r="WHT11" s="147"/>
      <c r="WHU11" s="147"/>
      <c r="WHV11" s="147"/>
      <c r="WHW11" s="147"/>
      <c r="WHX11" s="147"/>
      <c r="WHY11" s="147"/>
      <c r="WHZ11" s="147"/>
      <c r="WIA11" s="147"/>
      <c r="WIB11" s="147"/>
      <c r="WIC11" s="147"/>
      <c r="WID11" s="147"/>
      <c r="WIE11" s="147"/>
      <c r="WIF11" s="147"/>
      <c r="WIG11" s="147"/>
      <c r="WIH11" s="147"/>
      <c r="WII11" s="147"/>
      <c r="WIJ11" s="147"/>
      <c r="WIK11" s="147"/>
      <c r="WIL11" s="147"/>
      <c r="WIM11" s="147"/>
      <c r="WIN11" s="147"/>
      <c r="WIO11" s="147"/>
      <c r="WIP11" s="147"/>
      <c r="WIQ11" s="147"/>
      <c r="WIR11" s="147"/>
      <c r="WIS11" s="147"/>
      <c r="WIT11" s="147"/>
      <c r="WIU11" s="147"/>
      <c r="WIV11" s="147"/>
      <c r="WIW11" s="147"/>
      <c r="WIX11" s="147"/>
      <c r="WIY11" s="147"/>
      <c r="WIZ11" s="147"/>
      <c r="WJA11" s="147"/>
      <c r="WJB11" s="147"/>
      <c r="WJC11" s="147"/>
      <c r="WJD11" s="147"/>
      <c r="WJE11" s="147"/>
      <c r="WJF11" s="147"/>
      <c r="WJG11" s="147"/>
      <c r="WJH11" s="147"/>
      <c r="WJI11" s="147"/>
      <c r="WJJ11" s="147"/>
      <c r="WJK11" s="147"/>
      <c r="WJL11" s="147"/>
      <c r="WJM11" s="147"/>
      <c r="WJN11" s="147"/>
      <c r="WJO11" s="147"/>
      <c r="WJP11" s="147"/>
      <c r="WJQ11" s="147"/>
      <c r="WJR11" s="147"/>
      <c r="WJS11" s="147"/>
      <c r="WJT11" s="147"/>
      <c r="WJU11" s="147"/>
      <c r="WJV11" s="147"/>
      <c r="WJW11" s="147"/>
      <c r="WJX11" s="147"/>
      <c r="WJY11" s="147"/>
      <c r="WJZ11" s="147"/>
      <c r="WKA11" s="147"/>
      <c r="WKB11" s="147"/>
      <c r="WKC11" s="147"/>
      <c r="WKD11" s="147"/>
      <c r="WKE11" s="147"/>
      <c r="WKF11" s="147"/>
      <c r="WKG11" s="147"/>
      <c r="WKH11" s="147"/>
      <c r="WKI11" s="147"/>
      <c r="WKJ11" s="147"/>
      <c r="WKK11" s="147"/>
      <c r="WKL11" s="147"/>
      <c r="WKM11" s="147"/>
      <c r="WKN11" s="147"/>
      <c r="WKO11" s="147"/>
      <c r="WKP11" s="147"/>
      <c r="WKQ11" s="147"/>
      <c r="WKR11" s="147"/>
      <c r="WKS11" s="147"/>
      <c r="WKT11" s="147"/>
      <c r="WKU11" s="147"/>
      <c r="WKV11" s="147"/>
      <c r="WKW11" s="147"/>
      <c r="WKX11" s="147"/>
      <c r="WKY11" s="147"/>
      <c r="WKZ11" s="147"/>
      <c r="WLA11" s="147"/>
      <c r="WLB11" s="147"/>
      <c r="WLC11" s="147"/>
      <c r="WLD11" s="147"/>
      <c r="WLE11" s="147"/>
      <c r="WLF11" s="147"/>
      <c r="WLG11" s="147"/>
      <c r="WLH11" s="147"/>
      <c r="WLI11" s="147"/>
      <c r="WLJ11" s="147"/>
      <c r="WLK11" s="147"/>
      <c r="WLL11" s="147"/>
      <c r="WLM11" s="147"/>
      <c r="WLN11" s="147"/>
      <c r="WLO11" s="147"/>
      <c r="WLP11" s="147"/>
      <c r="WLQ11" s="147"/>
      <c r="WLR11" s="147"/>
      <c r="WLS11" s="147"/>
      <c r="WLT11" s="147"/>
      <c r="WLU11" s="147"/>
      <c r="WLV11" s="147"/>
      <c r="WLW11" s="147"/>
      <c r="WLX11" s="147"/>
      <c r="WLY11" s="147"/>
      <c r="WLZ11" s="147"/>
      <c r="WMA11" s="147"/>
      <c r="WMB11" s="147"/>
      <c r="WMC11" s="147"/>
      <c r="WMD11" s="147"/>
      <c r="WME11" s="147"/>
      <c r="WMF11" s="147"/>
      <c r="WMG11" s="147"/>
      <c r="WMH11" s="147"/>
      <c r="WMI11" s="147"/>
      <c r="WMJ11" s="147"/>
      <c r="WMK11" s="147"/>
      <c r="WML11" s="147"/>
      <c r="WMM11" s="147"/>
      <c r="WMN11" s="147"/>
      <c r="WMO11" s="147"/>
      <c r="WMP11" s="147"/>
      <c r="WMQ11" s="147"/>
      <c r="WMR11" s="147"/>
      <c r="WMS11" s="147"/>
      <c r="WMT11" s="147"/>
      <c r="WMU11" s="147"/>
      <c r="WMV11" s="147"/>
      <c r="WMW11" s="147"/>
      <c r="WMX11" s="147"/>
      <c r="WMY11" s="147"/>
      <c r="WMZ11" s="147"/>
      <c r="WNA11" s="147"/>
      <c r="WNB11" s="147"/>
      <c r="WNC11" s="147"/>
      <c r="WND11" s="147"/>
      <c r="WNE11" s="147"/>
      <c r="WNF11" s="147"/>
      <c r="WNG11" s="147"/>
      <c r="WNH11" s="147"/>
      <c r="WNI11" s="147"/>
      <c r="WNJ11" s="147"/>
      <c r="WNK11" s="147"/>
      <c r="WNL11" s="147"/>
      <c r="WNM11" s="147"/>
      <c r="WNN11" s="147"/>
      <c r="WNO11" s="147"/>
      <c r="WNP11" s="147"/>
      <c r="WNQ11" s="147"/>
      <c r="WNR11" s="147"/>
      <c r="WNS11" s="147"/>
      <c r="WNT11" s="147"/>
      <c r="WNU11" s="147"/>
      <c r="WNV11" s="147"/>
      <c r="WNW11" s="147"/>
      <c r="WNX11" s="147"/>
      <c r="WNY11" s="147"/>
      <c r="WNZ11" s="147"/>
      <c r="WOA11" s="147"/>
      <c r="WOB11" s="147"/>
      <c r="WOC11" s="147"/>
      <c r="WOD11" s="147"/>
      <c r="WOE11" s="147"/>
      <c r="WOF11" s="147"/>
      <c r="WOG11" s="147"/>
      <c r="WOH11" s="147"/>
      <c r="WOI11" s="147"/>
      <c r="WOJ11" s="147"/>
      <c r="WOK11" s="147"/>
      <c r="WOL11" s="147"/>
      <c r="WOM11" s="147"/>
      <c r="WON11" s="147"/>
      <c r="WOO11" s="147"/>
      <c r="WOP11" s="147"/>
      <c r="WOQ11" s="147"/>
      <c r="WOR11" s="147"/>
      <c r="WOS11" s="147"/>
      <c r="WOT11" s="147"/>
      <c r="WOU11" s="147"/>
      <c r="WOV11" s="147"/>
      <c r="WOW11" s="147"/>
      <c r="WOX11" s="147"/>
      <c r="WOY11" s="147"/>
      <c r="WOZ11" s="147"/>
      <c r="WPA11" s="147"/>
      <c r="WPB11" s="147"/>
      <c r="WPC11" s="147"/>
      <c r="WPD11" s="147"/>
      <c r="WPE11" s="147"/>
      <c r="WPF11" s="147"/>
      <c r="WPG11" s="147"/>
      <c r="WPH11" s="147"/>
      <c r="WPI11" s="147"/>
      <c r="WPJ11" s="147"/>
      <c r="WPK11" s="147"/>
      <c r="WPL11" s="147"/>
      <c r="WPM11" s="147"/>
      <c r="WPN11" s="147"/>
      <c r="WPO11" s="147"/>
      <c r="WPP11" s="147"/>
      <c r="WPQ11" s="147"/>
      <c r="WPR11" s="147"/>
      <c r="WPS11" s="147"/>
      <c r="WPT11" s="147"/>
      <c r="WPU11" s="147"/>
      <c r="WPV11" s="147"/>
      <c r="WPW11" s="147"/>
      <c r="WPX11" s="147"/>
      <c r="WPY11" s="147"/>
      <c r="WPZ11" s="147"/>
      <c r="WQA11" s="147"/>
      <c r="WQB11" s="147"/>
      <c r="WQC11" s="147"/>
      <c r="WQD11" s="147"/>
      <c r="WQE11" s="147"/>
      <c r="WQF11" s="147"/>
      <c r="WQG11" s="147"/>
      <c r="WQH11" s="147"/>
      <c r="WQI11" s="147"/>
      <c r="WQJ11" s="147"/>
      <c r="WQK11" s="147"/>
      <c r="WQL11" s="147"/>
      <c r="WQM11" s="147"/>
      <c r="WQN11" s="147"/>
      <c r="WQO11" s="147"/>
      <c r="WQP11" s="147"/>
      <c r="WQQ11" s="147"/>
      <c r="WQR11" s="147"/>
      <c r="WQS11" s="147"/>
      <c r="WQT11" s="147"/>
      <c r="WQU11" s="147"/>
      <c r="WQV11" s="147"/>
      <c r="WQW11" s="147"/>
      <c r="WQX11" s="147"/>
      <c r="WQY11" s="147"/>
      <c r="WQZ11" s="147"/>
      <c r="WRA11" s="147"/>
      <c r="WRB11" s="147"/>
      <c r="WRC11" s="147"/>
      <c r="WRD11" s="147"/>
      <c r="WRE11" s="147"/>
      <c r="WRF11" s="147"/>
      <c r="WRG11" s="147"/>
      <c r="WRH11" s="147"/>
      <c r="WRI11" s="147"/>
      <c r="WRJ11" s="147"/>
      <c r="WRK11" s="147"/>
      <c r="WRL11" s="147"/>
      <c r="WRM11" s="147"/>
      <c r="WRN11" s="147"/>
      <c r="WRO11" s="147"/>
      <c r="WRP11" s="147"/>
      <c r="WRQ11" s="147"/>
      <c r="WRR11" s="147"/>
      <c r="WRS11" s="147"/>
      <c r="WRT11" s="147"/>
      <c r="WRU11" s="147"/>
      <c r="WRV11" s="147"/>
      <c r="WRW11" s="147"/>
      <c r="WRX11" s="147"/>
      <c r="WRY11" s="147"/>
      <c r="WRZ11" s="147"/>
      <c r="WSA11" s="147"/>
      <c r="WSB11" s="147"/>
      <c r="WSC11" s="147"/>
      <c r="WSD11" s="147"/>
      <c r="WSE11" s="147"/>
      <c r="WSF11" s="147"/>
      <c r="WSG11" s="147"/>
      <c r="WSH11" s="147"/>
      <c r="WSI11" s="147"/>
      <c r="WSJ11" s="147"/>
      <c r="WSK11" s="147"/>
      <c r="WSL11" s="147"/>
      <c r="WSM11" s="147"/>
      <c r="WSN11" s="147"/>
      <c r="WSO11" s="147"/>
      <c r="WSP11" s="147"/>
      <c r="WSQ11" s="147"/>
      <c r="WSR11" s="147"/>
      <c r="WSS11" s="147"/>
      <c r="WST11" s="147"/>
      <c r="WSU11" s="147"/>
      <c r="WSV11" s="147"/>
      <c r="WSW11" s="147"/>
      <c r="WSX11" s="147"/>
      <c r="WSY11" s="147"/>
      <c r="WSZ11" s="147"/>
      <c r="WTA11" s="147"/>
      <c r="WTB11" s="147"/>
      <c r="WTC11" s="147"/>
      <c r="WTD11" s="147"/>
      <c r="WTE11" s="147"/>
      <c r="WTF11" s="147"/>
      <c r="WTG11" s="147"/>
      <c r="WTH11" s="147"/>
      <c r="WTI11" s="147"/>
      <c r="WTJ11" s="147"/>
      <c r="WTK11" s="147"/>
      <c r="WTL11" s="147"/>
      <c r="WTM11" s="147"/>
      <c r="WTN11" s="147"/>
      <c r="WTO11" s="147"/>
      <c r="WTP11" s="147"/>
      <c r="WTQ11" s="147"/>
      <c r="WTR11" s="147"/>
      <c r="WTS11" s="147"/>
      <c r="WTT11" s="147"/>
      <c r="WTU11" s="147"/>
      <c r="WTV11" s="147"/>
      <c r="WTW11" s="147"/>
      <c r="WTX11" s="147"/>
      <c r="WTY11" s="147"/>
      <c r="WTZ11" s="147"/>
      <c r="WUA11" s="147"/>
      <c r="WUB11" s="147"/>
      <c r="WUC11" s="147"/>
      <c r="WUD11" s="147"/>
      <c r="WUE11" s="147"/>
      <c r="WUF11" s="147"/>
      <c r="WUG11" s="147"/>
      <c r="WUH11" s="147"/>
      <c r="WUI11" s="147"/>
      <c r="WUJ11" s="147"/>
      <c r="WUK11" s="147"/>
      <c r="WUL11" s="147"/>
      <c r="WUM11" s="147"/>
      <c r="WUN11" s="147"/>
      <c r="WUO11" s="147"/>
      <c r="WUP11" s="147"/>
      <c r="WUQ11" s="147"/>
      <c r="WUR11" s="147"/>
      <c r="WUS11" s="147"/>
      <c r="WUT11" s="147"/>
      <c r="WUU11" s="147"/>
      <c r="WUV11" s="147"/>
      <c r="WUW11" s="147"/>
      <c r="WUX11" s="147"/>
      <c r="WUY11" s="147"/>
      <c r="WUZ11" s="147"/>
      <c r="WVA11" s="147"/>
      <c r="WVB11" s="147"/>
      <c r="WVC11" s="147"/>
      <c r="WVD11" s="147"/>
      <c r="WVE11" s="147"/>
      <c r="WVF11" s="147"/>
      <c r="WVG11" s="147"/>
      <c r="WVH11" s="147"/>
      <c r="WVI11" s="147"/>
      <c r="WVJ11" s="147"/>
      <c r="WVK11" s="147"/>
      <c r="WVL11" s="147"/>
      <c r="WVM11" s="147"/>
      <c r="WVN11" s="147"/>
      <c r="WVO11" s="147"/>
      <c r="WVP11" s="147"/>
      <c r="WVQ11" s="147"/>
      <c r="WVR11" s="147"/>
      <c r="WVS11" s="147"/>
      <c r="WVT11" s="147"/>
      <c r="WVU11" s="147"/>
      <c r="WVV11" s="147"/>
      <c r="WVW11" s="147"/>
      <c r="WVX11" s="147"/>
      <c r="WVY11" s="147"/>
      <c r="WVZ11" s="147"/>
      <c r="WWA11" s="147"/>
      <c r="WWB11" s="147"/>
      <c r="WWC11" s="147"/>
      <c r="WWD11" s="147"/>
      <c r="WWE11" s="147"/>
      <c r="WWF11" s="147"/>
      <c r="WWG11" s="147"/>
      <c r="WWH11" s="147"/>
      <c r="WWI11" s="147"/>
      <c r="WWJ11" s="147"/>
      <c r="WWK11" s="147"/>
      <c r="WWL11" s="147"/>
      <c r="WWM11" s="147"/>
      <c r="WWN11" s="147"/>
      <c r="WWO11" s="147"/>
      <c r="WWP11" s="147"/>
      <c r="WWQ11" s="147"/>
      <c r="WWR11" s="147"/>
      <c r="WWS11" s="147"/>
      <c r="WWT11" s="147"/>
      <c r="WWU11" s="147"/>
      <c r="WWV11" s="147"/>
      <c r="WWW11" s="147"/>
      <c r="WWX11" s="147"/>
      <c r="WWY11" s="147"/>
      <c r="WWZ11" s="147"/>
      <c r="WXA11" s="147"/>
      <c r="WXB11" s="147"/>
      <c r="WXC11" s="147"/>
      <c r="WXD11" s="147"/>
      <c r="WXE11" s="147"/>
      <c r="WXF11" s="147"/>
      <c r="WXG11" s="147"/>
      <c r="WXH11" s="147"/>
      <c r="WXI11" s="147"/>
      <c r="WXJ11" s="147"/>
      <c r="WXK11" s="147"/>
      <c r="WXL11" s="147"/>
      <c r="WXM11" s="147"/>
      <c r="WXN11" s="147"/>
      <c r="WXO11" s="147"/>
      <c r="WXP11" s="147"/>
      <c r="WXQ11" s="147"/>
      <c r="WXR11" s="147"/>
      <c r="WXS11" s="147"/>
      <c r="WXT11" s="147"/>
      <c r="WXU11" s="147"/>
      <c r="WXV11" s="147"/>
      <c r="WXW11" s="147"/>
      <c r="WXX11" s="147"/>
      <c r="WXY11" s="147"/>
      <c r="WXZ11" s="147"/>
      <c r="WYA11" s="147"/>
      <c r="WYB11" s="147"/>
      <c r="WYC11" s="147"/>
      <c r="WYD11" s="147"/>
      <c r="WYE11" s="147"/>
      <c r="WYF11" s="147"/>
      <c r="WYG11" s="147"/>
      <c r="WYH11" s="147"/>
      <c r="WYI11" s="147"/>
      <c r="WYJ11" s="147"/>
      <c r="WYK11" s="147"/>
      <c r="WYL11" s="147"/>
      <c r="WYM11" s="147"/>
      <c r="WYN11" s="147"/>
      <c r="WYO11" s="147"/>
      <c r="WYP11" s="147"/>
      <c r="WYQ11" s="147"/>
      <c r="WYR11" s="147"/>
      <c r="WYS11" s="147"/>
      <c r="WYT11" s="147"/>
      <c r="WYU11" s="147"/>
      <c r="WYV11" s="147"/>
      <c r="WYW11" s="147"/>
      <c r="WYX11" s="147"/>
      <c r="WYY11" s="147"/>
      <c r="WYZ11" s="147"/>
      <c r="WZA11" s="147"/>
      <c r="WZB11" s="147"/>
      <c r="WZC11" s="147"/>
      <c r="WZD11" s="147"/>
      <c r="WZE11" s="147"/>
      <c r="WZF11" s="147"/>
      <c r="WZG11" s="147"/>
      <c r="WZH11" s="147"/>
      <c r="WZI11" s="147"/>
      <c r="WZJ11" s="147"/>
      <c r="WZK11" s="147"/>
      <c r="WZL11" s="147"/>
      <c r="WZM11" s="147"/>
      <c r="WZN11" s="147"/>
      <c r="WZO11" s="147"/>
      <c r="WZP11" s="147"/>
      <c r="WZQ11" s="147"/>
      <c r="WZR11" s="147"/>
      <c r="WZS11" s="147"/>
      <c r="WZT11" s="147"/>
      <c r="WZU11" s="147"/>
      <c r="WZV11" s="147"/>
      <c r="WZW11" s="147"/>
      <c r="WZX11" s="147"/>
      <c r="WZY11" s="147"/>
      <c r="WZZ11" s="147"/>
      <c r="XAA11" s="147"/>
      <c r="XAB11" s="147"/>
      <c r="XAC11" s="147"/>
      <c r="XAD11" s="147"/>
      <c r="XAE11" s="147"/>
      <c r="XAF11" s="147"/>
      <c r="XAG11" s="147"/>
      <c r="XAH11" s="147"/>
      <c r="XAI11" s="147"/>
      <c r="XAJ11" s="147"/>
      <c r="XAK11" s="147"/>
      <c r="XAL11" s="147"/>
      <c r="XAM11" s="147"/>
      <c r="XAN11" s="147"/>
      <c r="XAO11" s="147"/>
      <c r="XAP11" s="147"/>
      <c r="XAQ11" s="147"/>
      <c r="XAR11" s="147"/>
      <c r="XAS11" s="147"/>
      <c r="XAT11" s="147"/>
      <c r="XAU11" s="147"/>
      <c r="XAV11" s="147"/>
      <c r="XAW11" s="147"/>
      <c r="XAX11" s="147"/>
      <c r="XAY11" s="147"/>
      <c r="XAZ11" s="147"/>
      <c r="XBA11" s="147"/>
      <c r="XBB11" s="147"/>
      <c r="XBC11" s="147"/>
      <c r="XBD11" s="147"/>
      <c r="XBE11" s="147"/>
      <c r="XBF11" s="147"/>
      <c r="XBG11" s="147"/>
      <c r="XBH11" s="147"/>
      <c r="XBI11" s="147"/>
      <c r="XBJ11" s="147"/>
      <c r="XBK11" s="147"/>
      <c r="XBL11" s="147"/>
      <c r="XBM11" s="147"/>
      <c r="XBN11" s="147"/>
      <c r="XBO11" s="147"/>
      <c r="XBP11" s="147"/>
      <c r="XBQ11" s="147"/>
      <c r="XBR11" s="147"/>
      <c r="XBS11" s="147"/>
      <c r="XBT11" s="147"/>
      <c r="XBU11" s="147"/>
      <c r="XBV11" s="147"/>
      <c r="XBW11" s="147"/>
      <c r="XBX11" s="147"/>
      <c r="XBY11" s="147"/>
      <c r="XBZ11" s="147"/>
      <c r="XCA11" s="147"/>
      <c r="XCB11" s="147"/>
      <c r="XCC11" s="147"/>
      <c r="XCD11" s="147"/>
      <c r="XCE11" s="147"/>
      <c r="XCF11" s="147"/>
      <c r="XCG11" s="147"/>
      <c r="XCH11" s="147"/>
      <c r="XCI11" s="147"/>
      <c r="XCJ11" s="147"/>
      <c r="XCK11" s="147"/>
      <c r="XCL11" s="147"/>
      <c r="XCM11" s="147"/>
      <c r="XCN11" s="147"/>
      <c r="XCO11" s="147"/>
      <c r="XCP11" s="147"/>
      <c r="XCQ11" s="147"/>
      <c r="XCR11" s="147"/>
      <c r="XCS11" s="147"/>
      <c r="XCT11" s="147"/>
      <c r="XCU11" s="147"/>
      <c r="XCV11" s="147"/>
      <c r="XCW11" s="147"/>
      <c r="XCX11" s="147"/>
      <c r="XCY11" s="147"/>
      <c r="XCZ11" s="147"/>
      <c r="XDA11" s="147"/>
      <c r="XDB11" s="147"/>
      <c r="XDC11" s="147"/>
      <c r="XDD11" s="147"/>
      <c r="XDE11" s="147"/>
      <c r="XDF11" s="147"/>
      <c r="XDG11" s="147"/>
      <c r="XDH11" s="147"/>
      <c r="XDI11" s="147"/>
      <c r="XDJ11" s="147"/>
      <c r="XDK11" s="147"/>
      <c r="XDL11" s="147"/>
      <c r="XDM11" s="147"/>
      <c r="XDN11" s="147"/>
      <c r="XDO11" s="147"/>
      <c r="XDP11" s="147"/>
      <c r="XDQ11" s="147"/>
      <c r="XDR11" s="147"/>
      <c r="XDS11" s="147"/>
      <c r="XDT11" s="147"/>
      <c r="XDU11" s="147"/>
      <c r="XDV11" s="147"/>
      <c r="XDW11" s="147"/>
      <c r="XDX11" s="147"/>
      <c r="XDY11" s="147"/>
      <c r="XDZ11" s="147"/>
      <c r="XEA11" s="147"/>
      <c r="XEB11" s="147"/>
      <c r="XEC11" s="147"/>
      <c r="XED11" s="147"/>
      <c r="XEE11" s="147"/>
      <c r="XEF11" s="147"/>
      <c r="XEG11" s="147"/>
      <c r="XEH11" s="147"/>
      <c r="XEI11" s="147"/>
      <c r="XEJ11" s="147"/>
      <c r="XEK11" s="147"/>
      <c r="XEL11" s="147"/>
      <c r="XEM11" s="147"/>
      <c r="XEN11" s="147"/>
      <c r="XEO11" s="147"/>
      <c r="XEP11" s="147"/>
      <c r="XEQ11" s="147"/>
      <c r="XER11" s="147"/>
      <c r="XES11" s="147"/>
      <c r="XET11" s="147"/>
      <c r="XEU11" s="147"/>
      <c r="XEV11" s="147"/>
      <c r="XEW11" s="147"/>
      <c r="XEX11" s="147"/>
      <c r="XEY11" s="147"/>
      <c r="XEZ11" s="147"/>
      <c r="XFA11" s="147"/>
      <c r="XFB11" s="147"/>
    </row>
    <row r="12" spans="1:16382" s="747" customFormat="1" ht="39" customHeight="1">
      <c r="A12" s="757">
        <f>ROW()-9</f>
        <v>3</v>
      </c>
      <c r="B12" s="226"/>
      <c r="C12" s="226"/>
      <c r="D12" s="226">
        <v>2</v>
      </c>
      <c r="E12" s="226"/>
      <c r="F12" s="226"/>
      <c r="G12" s="226"/>
      <c r="H12" s="226"/>
      <c r="I12" s="226"/>
      <c r="J12" s="226"/>
      <c r="K12" s="226"/>
      <c r="L12" s="226"/>
      <c r="M12" s="220" t="s">
        <v>496</v>
      </c>
      <c r="N12" s="220" t="s">
        <v>496</v>
      </c>
      <c r="O12" s="220" t="s">
        <v>497</v>
      </c>
      <c r="P12" s="762"/>
      <c r="Q12" s="219"/>
      <c r="R12" s="215"/>
      <c r="S12" s="219"/>
      <c r="T12" s="228"/>
      <c r="U12" s="764"/>
      <c r="V12" s="219" t="s">
        <v>492</v>
      </c>
      <c r="W12" s="229" t="s">
        <v>344</v>
      </c>
      <c r="X12" s="219" t="s">
        <v>345</v>
      </c>
      <c r="Y12" s="226" t="s">
        <v>498</v>
      </c>
      <c r="Z12" s="215"/>
      <c r="AA12" s="769"/>
      <c r="AB12" s="220" t="s">
        <v>499</v>
      </c>
      <c r="AC12" s="219">
        <v>1.0529999999999999E-2</v>
      </c>
      <c r="AD12" s="229"/>
      <c r="AE12" s="770" t="s">
        <v>500</v>
      </c>
      <c r="AF12" s="771"/>
      <c r="AG12" s="771">
        <v>270</v>
      </c>
      <c r="AH12" s="771">
        <v>2.5</v>
      </c>
      <c r="AI12" s="778"/>
      <c r="AJ12" s="779">
        <f>AG12*0.039/1000</f>
        <v>1.0529999999999999E-2</v>
      </c>
      <c r="AK12" s="780">
        <f>AC12/AJ12</f>
        <v>1</v>
      </c>
      <c r="AL12" s="781"/>
      <c r="AM12" s="229"/>
      <c r="AN12" s="229" t="s">
        <v>480</v>
      </c>
      <c r="AO12" s="229" t="s">
        <v>481</v>
      </c>
      <c r="AP12" s="229"/>
      <c r="AQ12" s="229"/>
      <c r="AR12" s="785"/>
      <c r="AS12" s="229"/>
      <c r="AT12" s="785"/>
      <c r="AU12" s="786"/>
      <c r="AV12" s="786"/>
      <c r="AW12" s="229"/>
      <c r="AX12" s="229"/>
      <c r="AY12" s="226"/>
      <c r="AZ12" s="788">
        <v>1</v>
      </c>
      <c r="BA12" s="789"/>
      <c r="BB12" s="789"/>
      <c r="BC12" s="789"/>
      <c r="BD12" s="789"/>
      <c r="BE12" s="789"/>
      <c r="BF12" s="789"/>
      <c r="BG12" s="789"/>
      <c r="BH12" s="789"/>
      <c r="BI12" s="789"/>
      <c r="BJ12" s="789"/>
      <c r="BK12" s="789"/>
      <c r="BL12" s="789"/>
      <c r="BM12" s="789"/>
      <c r="BN12" s="789"/>
      <c r="BO12" s="789"/>
      <c r="BP12" s="789"/>
      <c r="BQ12" s="789"/>
      <c r="BR12" s="789"/>
      <c r="BS12" s="789"/>
      <c r="BT12" s="789"/>
      <c r="BU12" s="789"/>
      <c r="BV12" s="789"/>
      <c r="BW12" s="789"/>
      <c r="BX12" s="789"/>
      <c r="BY12" s="789"/>
      <c r="BZ12" s="789"/>
      <c r="CA12" s="789"/>
      <c r="CB12" s="789"/>
      <c r="CC12" s="789"/>
      <c r="CD12" s="789"/>
      <c r="CE12" s="789"/>
      <c r="CF12" s="789"/>
      <c r="CG12" s="789"/>
      <c r="CH12" s="789"/>
      <c r="CI12" s="789"/>
      <c r="CJ12" s="789"/>
      <c r="CK12" s="789"/>
      <c r="CL12" s="789"/>
      <c r="CM12" s="789"/>
      <c r="CN12" s="789"/>
      <c r="CO12" s="789"/>
      <c r="CP12" s="789"/>
      <c r="CQ12" s="789"/>
      <c r="CR12" s="789"/>
      <c r="CS12" s="789"/>
      <c r="CT12" s="789"/>
      <c r="CU12" s="789"/>
      <c r="CV12" s="789"/>
      <c r="CW12" s="789"/>
      <c r="CX12" s="789"/>
      <c r="CY12" s="789"/>
      <c r="CZ12" s="789"/>
      <c r="DA12" s="789"/>
      <c r="DB12" s="789"/>
      <c r="DC12" s="789"/>
      <c r="DD12" s="789"/>
      <c r="DE12" s="789"/>
      <c r="DF12" s="789"/>
      <c r="DG12" s="789"/>
      <c r="DH12" s="789"/>
      <c r="DI12" s="789"/>
      <c r="DJ12" s="789"/>
      <c r="DK12" s="789"/>
      <c r="DL12" s="789"/>
      <c r="DM12" s="789"/>
      <c r="DN12" s="789"/>
      <c r="DO12" s="789"/>
      <c r="DP12" s="789"/>
      <c r="DQ12" s="789"/>
      <c r="DR12" s="789"/>
      <c r="DS12" s="789"/>
      <c r="DT12" s="789"/>
      <c r="DU12" s="789"/>
      <c r="DV12" s="789"/>
      <c r="DW12" s="789"/>
      <c r="DX12" s="789"/>
      <c r="DY12" s="789"/>
      <c r="DZ12" s="789"/>
      <c r="EA12" s="789"/>
      <c r="EB12" s="789"/>
      <c r="EC12" s="789"/>
      <c r="ED12" s="789"/>
      <c r="EE12" s="789"/>
      <c r="EF12" s="789"/>
      <c r="EG12" s="789"/>
      <c r="EH12" s="789"/>
      <c r="EI12" s="789"/>
      <c r="EJ12" s="789"/>
      <c r="EK12" s="789"/>
      <c r="EL12" s="789"/>
      <c r="EM12" s="789"/>
      <c r="EN12" s="789"/>
      <c r="EO12" s="789"/>
      <c r="EP12" s="789"/>
      <c r="EQ12" s="789"/>
      <c r="ER12" s="789"/>
      <c r="ES12" s="789"/>
      <c r="ET12" s="789"/>
      <c r="EU12" s="789"/>
      <c r="EV12" s="789"/>
      <c r="EW12" s="789"/>
      <c r="EX12" s="789"/>
      <c r="EY12" s="789"/>
      <c r="EZ12" s="789"/>
      <c r="FA12" s="789"/>
      <c r="FB12" s="789"/>
      <c r="FC12" s="789"/>
      <c r="FD12" s="789"/>
      <c r="FE12" s="789"/>
      <c r="FF12" s="789"/>
      <c r="FG12" s="789"/>
      <c r="FH12" s="789"/>
      <c r="FI12" s="789"/>
      <c r="FJ12" s="789"/>
      <c r="FK12" s="789"/>
      <c r="FL12" s="789"/>
      <c r="FM12" s="789"/>
      <c r="FN12" s="789"/>
      <c r="FO12" s="789"/>
      <c r="FP12" s="789"/>
      <c r="FQ12" s="789"/>
      <c r="FR12" s="789"/>
      <c r="FS12" s="789"/>
      <c r="FT12" s="789"/>
      <c r="FU12" s="789"/>
      <c r="FV12" s="789"/>
      <c r="FW12" s="789"/>
      <c r="FX12" s="789"/>
      <c r="FY12" s="789"/>
      <c r="FZ12" s="789"/>
      <c r="GA12" s="789"/>
      <c r="GB12" s="789"/>
      <c r="GC12" s="789"/>
      <c r="GD12" s="789"/>
      <c r="GE12" s="789"/>
      <c r="GF12" s="789"/>
      <c r="GG12" s="789"/>
      <c r="GH12" s="789"/>
      <c r="GI12" s="789"/>
      <c r="GJ12" s="789"/>
      <c r="GK12" s="789"/>
      <c r="GL12" s="789"/>
      <c r="GM12" s="789"/>
      <c r="GN12" s="789"/>
      <c r="GO12" s="789"/>
      <c r="GP12" s="789"/>
      <c r="GQ12" s="789"/>
      <c r="GR12" s="789"/>
      <c r="GS12" s="789"/>
      <c r="GT12" s="789"/>
      <c r="GU12" s="789"/>
      <c r="GV12" s="789"/>
      <c r="GW12" s="789"/>
      <c r="GX12" s="789"/>
      <c r="GY12" s="789"/>
      <c r="GZ12" s="789"/>
      <c r="HA12" s="789"/>
      <c r="HB12" s="789"/>
      <c r="HC12" s="789"/>
      <c r="HD12" s="789"/>
      <c r="HE12" s="789"/>
      <c r="HF12" s="789"/>
      <c r="HG12" s="789"/>
      <c r="HH12" s="789"/>
      <c r="HI12" s="789"/>
      <c r="HJ12" s="789"/>
      <c r="HK12" s="789"/>
      <c r="HL12" s="789"/>
      <c r="HM12" s="789"/>
      <c r="HN12" s="789"/>
      <c r="HO12" s="789"/>
      <c r="HP12" s="789"/>
      <c r="HQ12" s="789"/>
      <c r="HR12" s="789"/>
      <c r="HS12" s="789"/>
      <c r="HT12" s="789"/>
      <c r="HU12" s="789"/>
      <c r="HV12" s="789"/>
      <c r="HW12" s="789"/>
      <c r="HX12" s="789"/>
      <c r="HY12" s="789"/>
      <c r="HZ12" s="789"/>
      <c r="IA12" s="789"/>
      <c r="IB12" s="789"/>
      <c r="IC12" s="789"/>
      <c r="ID12" s="789"/>
      <c r="IE12" s="789"/>
      <c r="IF12" s="789"/>
      <c r="IG12" s="789"/>
      <c r="IH12" s="789"/>
      <c r="II12" s="789"/>
      <c r="IJ12" s="789"/>
      <c r="IK12" s="789"/>
      <c r="IL12" s="789"/>
      <c r="IM12" s="789"/>
      <c r="IN12" s="789"/>
      <c r="IO12" s="789"/>
      <c r="IP12" s="789"/>
      <c r="IQ12" s="789"/>
      <c r="IR12" s="789"/>
      <c r="IS12" s="789"/>
      <c r="IT12" s="789"/>
      <c r="IU12" s="789"/>
      <c r="IV12" s="789"/>
      <c r="IW12" s="789"/>
      <c r="IX12" s="789"/>
      <c r="IY12" s="789"/>
      <c r="IZ12" s="789"/>
      <c r="JA12" s="789"/>
      <c r="JB12" s="789"/>
      <c r="JC12" s="789"/>
      <c r="JD12" s="789"/>
      <c r="JE12" s="789"/>
      <c r="JF12" s="789"/>
      <c r="JG12" s="789"/>
      <c r="JH12" s="789"/>
      <c r="JI12" s="789"/>
      <c r="JJ12" s="789"/>
      <c r="JK12" s="789"/>
      <c r="JL12" s="789"/>
      <c r="JM12" s="789"/>
      <c r="JN12" s="789"/>
      <c r="JO12" s="789"/>
      <c r="JP12" s="789"/>
      <c r="JQ12" s="789"/>
      <c r="JR12" s="789"/>
      <c r="JS12" s="789"/>
      <c r="JT12" s="789"/>
      <c r="JU12" s="789"/>
      <c r="JV12" s="789"/>
      <c r="JW12" s="789"/>
      <c r="JX12" s="789"/>
      <c r="JY12" s="789"/>
      <c r="JZ12" s="789"/>
      <c r="KA12" s="789"/>
      <c r="KB12" s="789"/>
      <c r="KC12" s="789"/>
      <c r="KD12" s="789"/>
      <c r="KE12" s="789"/>
      <c r="KF12" s="789"/>
      <c r="KG12" s="789"/>
      <c r="KH12" s="789"/>
      <c r="KI12" s="789"/>
      <c r="KJ12" s="789"/>
      <c r="KK12" s="789"/>
      <c r="KL12" s="789"/>
      <c r="KM12" s="789"/>
      <c r="KN12" s="789"/>
      <c r="KO12" s="789"/>
      <c r="KP12" s="789"/>
      <c r="KQ12" s="789"/>
      <c r="KR12" s="789"/>
      <c r="KS12" s="789"/>
      <c r="KT12" s="789"/>
      <c r="KU12" s="789"/>
      <c r="KV12" s="789"/>
      <c r="KW12" s="789"/>
      <c r="KX12" s="789"/>
      <c r="KY12" s="789"/>
      <c r="KZ12" s="789"/>
      <c r="LA12" s="789"/>
      <c r="LB12" s="789"/>
      <c r="LC12" s="789"/>
      <c r="LD12" s="789"/>
      <c r="LE12" s="789"/>
      <c r="LF12" s="789"/>
      <c r="LG12" s="789"/>
      <c r="LH12" s="789"/>
      <c r="LI12" s="789"/>
      <c r="LJ12" s="789"/>
      <c r="LK12" s="789"/>
      <c r="LL12" s="789"/>
      <c r="LM12" s="789"/>
      <c r="LN12" s="789"/>
      <c r="LO12" s="789"/>
      <c r="LP12" s="789"/>
      <c r="LQ12" s="789"/>
      <c r="LR12" s="789"/>
      <c r="LS12" s="789"/>
      <c r="LT12" s="789"/>
      <c r="LU12" s="789"/>
      <c r="LV12" s="789"/>
      <c r="LW12" s="789"/>
      <c r="LX12" s="789"/>
      <c r="LY12" s="789"/>
      <c r="LZ12" s="789"/>
      <c r="MA12" s="789"/>
      <c r="MB12" s="789"/>
      <c r="MC12" s="789"/>
      <c r="MD12" s="789"/>
      <c r="ME12" s="789"/>
      <c r="MF12" s="789"/>
      <c r="MG12" s="789"/>
      <c r="MH12" s="789"/>
      <c r="MI12" s="789"/>
      <c r="MJ12" s="789"/>
      <c r="MK12" s="789"/>
      <c r="ML12" s="789"/>
      <c r="MM12" s="789"/>
      <c r="MN12" s="789"/>
      <c r="MO12" s="789"/>
      <c r="MP12" s="789"/>
      <c r="MQ12" s="789"/>
      <c r="MR12" s="789"/>
      <c r="MS12" s="789"/>
      <c r="MT12" s="789"/>
      <c r="MU12" s="789"/>
      <c r="MV12" s="789"/>
      <c r="MW12" s="789"/>
      <c r="MX12" s="789"/>
      <c r="MY12" s="789"/>
      <c r="MZ12" s="789"/>
      <c r="NA12" s="789"/>
      <c r="NB12" s="789"/>
      <c r="NC12" s="789"/>
      <c r="ND12" s="789"/>
      <c r="NE12" s="789"/>
      <c r="NF12" s="789"/>
      <c r="NG12" s="789"/>
      <c r="NH12" s="789"/>
      <c r="NI12" s="789"/>
      <c r="NJ12" s="789"/>
      <c r="NK12" s="789"/>
      <c r="NL12" s="789"/>
      <c r="NM12" s="789"/>
      <c r="NN12" s="789"/>
      <c r="NO12" s="789"/>
      <c r="NP12" s="789"/>
      <c r="NQ12" s="789"/>
      <c r="NR12" s="789"/>
      <c r="NS12" s="789"/>
      <c r="NT12" s="789"/>
      <c r="NU12" s="789"/>
      <c r="NV12" s="789"/>
      <c r="NW12" s="789"/>
      <c r="NX12" s="789"/>
      <c r="NY12" s="789"/>
      <c r="NZ12" s="789"/>
      <c r="OA12" s="789"/>
      <c r="OB12" s="789"/>
      <c r="OC12" s="789"/>
      <c r="OD12" s="789"/>
      <c r="OE12" s="789"/>
      <c r="OF12" s="789"/>
      <c r="OG12" s="789"/>
      <c r="OH12" s="789"/>
      <c r="OI12" s="789"/>
      <c r="OJ12" s="789"/>
      <c r="OK12" s="789"/>
      <c r="OL12" s="789"/>
      <c r="OM12" s="789"/>
      <c r="ON12" s="789"/>
      <c r="OO12" s="789"/>
      <c r="OP12" s="789"/>
      <c r="OQ12" s="789"/>
      <c r="OR12" s="789"/>
      <c r="OS12" s="789"/>
      <c r="OT12" s="789"/>
      <c r="OU12" s="789"/>
      <c r="OV12" s="789"/>
      <c r="OW12" s="789"/>
      <c r="OX12" s="789"/>
      <c r="OY12" s="789"/>
      <c r="OZ12" s="789"/>
      <c r="PA12" s="789"/>
      <c r="PB12" s="789"/>
      <c r="PC12" s="789"/>
      <c r="PD12" s="789"/>
      <c r="PE12" s="789"/>
      <c r="PF12" s="789"/>
      <c r="PG12" s="789"/>
      <c r="PH12" s="789"/>
      <c r="PI12" s="789"/>
      <c r="PJ12" s="789"/>
      <c r="PK12" s="789"/>
      <c r="PL12" s="789"/>
      <c r="PM12" s="789"/>
      <c r="PN12" s="789"/>
      <c r="PO12" s="789"/>
      <c r="PP12" s="789"/>
      <c r="PQ12" s="789"/>
      <c r="PR12" s="789"/>
      <c r="PS12" s="789"/>
      <c r="PT12" s="789"/>
      <c r="PU12" s="789"/>
      <c r="PV12" s="789"/>
      <c r="PW12" s="789"/>
      <c r="PX12" s="789"/>
      <c r="PY12" s="789"/>
      <c r="PZ12" s="789"/>
      <c r="QA12" s="789"/>
      <c r="QB12" s="789"/>
      <c r="QC12" s="789"/>
      <c r="QD12" s="789"/>
      <c r="QE12" s="789"/>
      <c r="QF12" s="789"/>
      <c r="QG12" s="789"/>
      <c r="QH12" s="789"/>
      <c r="QI12" s="789"/>
      <c r="QJ12" s="789"/>
      <c r="QK12" s="789"/>
      <c r="QL12" s="789"/>
      <c r="QM12" s="789"/>
      <c r="QN12" s="789"/>
      <c r="QO12" s="789"/>
      <c r="QP12" s="789"/>
      <c r="QQ12" s="789"/>
      <c r="QR12" s="789"/>
      <c r="QS12" s="789"/>
      <c r="QT12" s="789"/>
      <c r="QU12" s="789"/>
      <c r="QV12" s="789"/>
      <c r="QW12" s="789"/>
      <c r="QX12" s="789"/>
      <c r="QY12" s="789"/>
      <c r="QZ12" s="789"/>
      <c r="RA12" s="789"/>
      <c r="RB12" s="789"/>
      <c r="RC12" s="789"/>
      <c r="RD12" s="789"/>
      <c r="RE12" s="789"/>
      <c r="RF12" s="789"/>
      <c r="RG12" s="789"/>
      <c r="RH12" s="789"/>
      <c r="RI12" s="789"/>
      <c r="RJ12" s="789"/>
      <c r="RK12" s="789"/>
      <c r="RL12" s="789"/>
      <c r="RM12" s="789"/>
      <c r="RN12" s="789"/>
      <c r="RO12" s="789"/>
      <c r="RP12" s="789"/>
      <c r="RQ12" s="789"/>
      <c r="RR12" s="789"/>
      <c r="RS12" s="789"/>
      <c r="RT12" s="789"/>
      <c r="RU12" s="789"/>
      <c r="RV12" s="789"/>
      <c r="RW12" s="789"/>
      <c r="RX12" s="789"/>
      <c r="RY12" s="789"/>
      <c r="RZ12" s="789"/>
      <c r="SA12" s="789"/>
      <c r="SB12" s="789"/>
      <c r="SC12" s="789"/>
      <c r="SD12" s="789"/>
      <c r="SE12" s="789"/>
      <c r="SF12" s="789"/>
      <c r="SG12" s="789"/>
      <c r="SH12" s="789"/>
      <c r="SI12" s="789"/>
      <c r="SJ12" s="789"/>
      <c r="SK12" s="789"/>
      <c r="SL12" s="789"/>
      <c r="SM12" s="789"/>
      <c r="SN12" s="789"/>
      <c r="SO12" s="789"/>
      <c r="SP12" s="789"/>
      <c r="SQ12" s="789"/>
      <c r="SR12" s="789"/>
      <c r="SS12" s="789"/>
      <c r="ST12" s="789"/>
      <c r="SU12" s="789"/>
      <c r="SV12" s="789"/>
      <c r="SW12" s="789"/>
      <c r="SX12" s="789"/>
      <c r="SY12" s="789"/>
      <c r="SZ12" s="789"/>
      <c r="TA12" s="789"/>
      <c r="TB12" s="789"/>
      <c r="TC12" s="789"/>
      <c r="TD12" s="789"/>
      <c r="TE12" s="789"/>
      <c r="TF12" s="789"/>
      <c r="TG12" s="789"/>
      <c r="TH12" s="789"/>
      <c r="TI12" s="789"/>
      <c r="TJ12" s="789"/>
      <c r="TK12" s="789"/>
      <c r="TL12" s="789"/>
      <c r="TM12" s="789"/>
      <c r="TN12" s="789"/>
      <c r="TO12" s="789"/>
      <c r="TP12" s="789"/>
      <c r="TQ12" s="789"/>
      <c r="TR12" s="789"/>
      <c r="TS12" s="789"/>
      <c r="TT12" s="789"/>
      <c r="TU12" s="789"/>
      <c r="TV12" s="789"/>
      <c r="TW12" s="789"/>
      <c r="TX12" s="789"/>
      <c r="TY12" s="789"/>
      <c r="TZ12" s="789"/>
      <c r="UA12" s="789"/>
      <c r="UB12" s="789"/>
      <c r="UC12" s="789"/>
      <c r="UD12" s="789"/>
      <c r="UE12" s="789"/>
      <c r="UF12" s="789"/>
      <c r="UG12" s="789"/>
      <c r="UH12" s="789"/>
      <c r="UI12" s="789"/>
      <c r="UJ12" s="789"/>
      <c r="UK12" s="789"/>
      <c r="UL12" s="789"/>
      <c r="UM12" s="789"/>
      <c r="UN12" s="789"/>
      <c r="UO12" s="789"/>
      <c r="UP12" s="789"/>
      <c r="UQ12" s="789"/>
      <c r="UR12" s="789"/>
      <c r="US12" s="789"/>
      <c r="UT12" s="789"/>
      <c r="UU12" s="789"/>
      <c r="UV12" s="789"/>
      <c r="UW12" s="789"/>
      <c r="UX12" s="789"/>
      <c r="UY12" s="789"/>
      <c r="UZ12" s="789"/>
      <c r="VA12" s="789"/>
      <c r="VB12" s="789"/>
      <c r="VC12" s="789"/>
      <c r="VD12" s="789"/>
      <c r="VE12" s="789"/>
      <c r="VF12" s="789"/>
      <c r="VG12" s="789"/>
      <c r="VH12" s="789"/>
      <c r="VI12" s="789"/>
      <c r="VJ12" s="789"/>
      <c r="VK12" s="789"/>
      <c r="VL12" s="789"/>
      <c r="VM12" s="789"/>
      <c r="VN12" s="789"/>
      <c r="VO12" s="789"/>
      <c r="VP12" s="789"/>
      <c r="VQ12" s="789"/>
      <c r="VR12" s="789"/>
      <c r="VS12" s="789"/>
      <c r="VT12" s="789"/>
      <c r="VU12" s="789"/>
      <c r="VV12" s="789"/>
      <c r="VW12" s="789"/>
      <c r="VX12" s="789"/>
      <c r="VY12" s="789"/>
      <c r="VZ12" s="789"/>
      <c r="WA12" s="789"/>
      <c r="WB12" s="789"/>
      <c r="WC12" s="789"/>
      <c r="WD12" s="789"/>
      <c r="WE12" s="789"/>
      <c r="WF12" s="789"/>
      <c r="WG12" s="789"/>
      <c r="WH12" s="789"/>
      <c r="WI12" s="789"/>
      <c r="WJ12" s="789"/>
      <c r="WK12" s="789"/>
      <c r="WL12" s="789"/>
      <c r="WM12" s="789"/>
      <c r="WN12" s="789"/>
      <c r="WO12" s="789"/>
      <c r="WP12" s="789"/>
      <c r="WQ12" s="789"/>
      <c r="WR12" s="789"/>
      <c r="WS12" s="789"/>
      <c r="WT12" s="789"/>
      <c r="WU12" s="789"/>
      <c r="WV12" s="789"/>
      <c r="WW12" s="789"/>
      <c r="WX12" s="789"/>
      <c r="WY12" s="789"/>
      <c r="WZ12" s="789"/>
      <c r="XA12" s="789"/>
      <c r="XB12" s="789"/>
      <c r="XC12" s="789"/>
      <c r="XD12" s="789"/>
      <c r="XE12" s="789"/>
      <c r="XF12" s="789"/>
      <c r="XG12" s="789"/>
      <c r="XH12" s="789"/>
      <c r="XI12" s="789"/>
      <c r="XJ12" s="789"/>
      <c r="XK12" s="789"/>
      <c r="XL12" s="789"/>
      <c r="XM12" s="789"/>
      <c r="XN12" s="789"/>
      <c r="XO12" s="789"/>
      <c r="XP12" s="789"/>
      <c r="XQ12" s="789"/>
      <c r="XR12" s="789"/>
      <c r="XS12" s="789"/>
      <c r="XT12" s="789"/>
      <c r="XU12" s="789"/>
      <c r="XV12" s="789"/>
      <c r="XW12" s="789"/>
      <c r="XX12" s="789"/>
      <c r="XY12" s="789"/>
      <c r="XZ12" s="789"/>
      <c r="YA12" s="789"/>
      <c r="YB12" s="789"/>
      <c r="YC12" s="789"/>
      <c r="YD12" s="789"/>
      <c r="YE12" s="789"/>
      <c r="YF12" s="789"/>
      <c r="YG12" s="789"/>
      <c r="YH12" s="789"/>
      <c r="YI12" s="789"/>
      <c r="YJ12" s="789"/>
      <c r="YK12" s="789"/>
      <c r="YL12" s="789"/>
      <c r="YM12" s="789"/>
      <c r="YN12" s="789"/>
      <c r="YO12" s="789"/>
      <c r="YP12" s="789"/>
      <c r="YQ12" s="789"/>
      <c r="YR12" s="789"/>
      <c r="YS12" s="789"/>
      <c r="YT12" s="789"/>
      <c r="YU12" s="789"/>
      <c r="YV12" s="789"/>
      <c r="YW12" s="789"/>
      <c r="YX12" s="789"/>
      <c r="YY12" s="789"/>
      <c r="YZ12" s="789"/>
      <c r="ZA12" s="789"/>
      <c r="ZB12" s="789"/>
      <c r="ZC12" s="789"/>
      <c r="ZD12" s="789"/>
      <c r="ZE12" s="789"/>
      <c r="ZF12" s="789"/>
      <c r="ZG12" s="789"/>
      <c r="ZH12" s="789"/>
      <c r="ZI12" s="789"/>
      <c r="ZJ12" s="789"/>
      <c r="ZK12" s="789"/>
      <c r="ZL12" s="789"/>
      <c r="ZM12" s="789"/>
      <c r="ZN12" s="789"/>
      <c r="ZO12" s="789"/>
      <c r="ZP12" s="789"/>
      <c r="ZQ12" s="789"/>
      <c r="ZR12" s="789"/>
      <c r="ZS12" s="789"/>
      <c r="ZT12" s="789"/>
      <c r="ZU12" s="789"/>
      <c r="ZV12" s="789"/>
      <c r="ZW12" s="789"/>
      <c r="ZX12" s="789"/>
      <c r="ZY12" s="789"/>
      <c r="ZZ12" s="789"/>
      <c r="AAA12" s="789"/>
      <c r="AAB12" s="789"/>
      <c r="AAC12" s="789"/>
      <c r="AAD12" s="789"/>
      <c r="AAE12" s="789"/>
      <c r="AAF12" s="789"/>
      <c r="AAG12" s="789"/>
      <c r="AAH12" s="789"/>
      <c r="AAI12" s="789"/>
      <c r="AAJ12" s="789"/>
      <c r="AAK12" s="789"/>
      <c r="AAL12" s="789"/>
      <c r="AAM12" s="789"/>
      <c r="AAN12" s="789"/>
      <c r="AAO12" s="789"/>
      <c r="AAP12" s="789"/>
      <c r="AAQ12" s="789"/>
      <c r="AAR12" s="789"/>
      <c r="AAS12" s="789"/>
      <c r="AAT12" s="789"/>
      <c r="AAU12" s="789"/>
      <c r="AAV12" s="789"/>
      <c r="AAW12" s="789"/>
      <c r="AAX12" s="789"/>
      <c r="AAY12" s="789"/>
      <c r="AAZ12" s="789"/>
      <c r="ABA12" s="789"/>
      <c r="ABB12" s="789"/>
      <c r="ABC12" s="789"/>
      <c r="ABD12" s="789"/>
      <c r="ABE12" s="789"/>
      <c r="ABF12" s="789"/>
      <c r="ABG12" s="789"/>
      <c r="ABH12" s="789"/>
      <c r="ABI12" s="789"/>
      <c r="ABJ12" s="789"/>
      <c r="ABK12" s="789"/>
      <c r="ABL12" s="789"/>
      <c r="ABM12" s="789"/>
      <c r="ABN12" s="789"/>
      <c r="ABO12" s="789"/>
      <c r="ABP12" s="789"/>
      <c r="ABQ12" s="789"/>
      <c r="ABR12" s="789"/>
      <c r="ABS12" s="789"/>
      <c r="ABT12" s="789"/>
      <c r="ABU12" s="789"/>
      <c r="ABV12" s="789"/>
      <c r="ABW12" s="789"/>
      <c r="ABX12" s="789"/>
      <c r="ABY12" s="789"/>
      <c r="ABZ12" s="789"/>
      <c r="ACA12" s="789"/>
      <c r="ACB12" s="789"/>
      <c r="ACC12" s="789"/>
      <c r="ACD12" s="789"/>
      <c r="ACE12" s="789"/>
      <c r="ACF12" s="789"/>
      <c r="ACG12" s="789"/>
      <c r="ACH12" s="789"/>
      <c r="ACI12" s="789"/>
      <c r="ACJ12" s="789"/>
      <c r="ACK12" s="789"/>
      <c r="ACL12" s="789"/>
      <c r="ACM12" s="789"/>
      <c r="ACN12" s="789"/>
      <c r="ACO12" s="789"/>
      <c r="ACP12" s="789"/>
      <c r="ACQ12" s="789"/>
      <c r="ACR12" s="789"/>
      <c r="ACS12" s="789"/>
      <c r="ACT12" s="789"/>
      <c r="ACU12" s="789"/>
      <c r="ACV12" s="789"/>
      <c r="ACW12" s="789"/>
      <c r="ACX12" s="789"/>
      <c r="ACY12" s="789"/>
      <c r="ACZ12" s="789"/>
      <c r="ADA12" s="789"/>
      <c r="ADB12" s="789"/>
      <c r="ADC12" s="789"/>
      <c r="ADD12" s="789"/>
      <c r="ADE12" s="789"/>
      <c r="ADF12" s="789"/>
      <c r="ADG12" s="789"/>
      <c r="ADH12" s="789"/>
      <c r="ADI12" s="789"/>
      <c r="ADJ12" s="789"/>
      <c r="ADK12" s="789"/>
      <c r="ADL12" s="789"/>
      <c r="ADM12" s="789"/>
      <c r="ADN12" s="789"/>
      <c r="ADO12" s="789"/>
      <c r="ADP12" s="789"/>
      <c r="ADQ12" s="789"/>
      <c r="ADR12" s="789"/>
      <c r="ADS12" s="789"/>
      <c r="ADT12" s="789"/>
      <c r="ADU12" s="789"/>
      <c r="ADV12" s="789"/>
      <c r="ADW12" s="789"/>
      <c r="ADX12" s="789"/>
      <c r="ADY12" s="789"/>
      <c r="ADZ12" s="789"/>
      <c r="AEA12" s="789"/>
      <c r="AEB12" s="789"/>
      <c r="AEC12" s="789"/>
      <c r="AED12" s="789"/>
      <c r="AEE12" s="789"/>
      <c r="AEF12" s="789"/>
      <c r="AEG12" s="789"/>
      <c r="AEH12" s="789"/>
      <c r="AEI12" s="789"/>
      <c r="AEJ12" s="789"/>
      <c r="AEK12" s="789"/>
      <c r="AEL12" s="789"/>
      <c r="AEM12" s="789"/>
      <c r="AEN12" s="789"/>
      <c r="AEO12" s="789"/>
      <c r="AEP12" s="789"/>
      <c r="AEQ12" s="789"/>
      <c r="AER12" s="789"/>
      <c r="AES12" s="789"/>
      <c r="AET12" s="789"/>
      <c r="AEU12" s="789"/>
      <c r="AEV12" s="789"/>
      <c r="AEW12" s="789"/>
      <c r="AEX12" s="789"/>
      <c r="AEY12" s="789"/>
      <c r="AEZ12" s="789"/>
      <c r="AFA12" s="789"/>
      <c r="AFB12" s="789"/>
      <c r="AFC12" s="789"/>
      <c r="AFD12" s="789"/>
      <c r="AFE12" s="789"/>
      <c r="AFF12" s="789"/>
      <c r="AFG12" s="789"/>
      <c r="AFH12" s="789"/>
      <c r="AFI12" s="789"/>
      <c r="AFJ12" s="789"/>
      <c r="AFK12" s="789"/>
      <c r="AFL12" s="789"/>
      <c r="AFM12" s="789"/>
      <c r="AFN12" s="789"/>
      <c r="AFO12" s="789"/>
      <c r="AFP12" s="789"/>
      <c r="AFQ12" s="789"/>
      <c r="AFR12" s="789"/>
      <c r="AFS12" s="789"/>
      <c r="AFT12" s="789"/>
      <c r="AFU12" s="789"/>
      <c r="AFV12" s="789"/>
      <c r="AFW12" s="789"/>
      <c r="AFX12" s="789"/>
      <c r="AFY12" s="789"/>
      <c r="AFZ12" s="789"/>
      <c r="AGA12" s="789"/>
      <c r="AGB12" s="789"/>
      <c r="AGC12" s="789"/>
      <c r="AGD12" s="789"/>
      <c r="AGE12" s="789"/>
      <c r="AGF12" s="789"/>
      <c r="AGG12" s="789"/>
      <c r="AGH12" s="789"/>
      <c r="AGI12" s="789"/>
      <c r="AGJ12" s="789"/>
      <c r="AGK12" s="789"/>
      <c r="AGL12" s="789"/>
      <c r="AGM12" s="789"/>
      <c r="AGN12" s="789"/>
      <c r="AGO12" s="789"/>
      <c r="AGP12" s="789"/>
      <c r="AGQ12" s="789"/>
      <c r="AGR12" s="789"/>
      <c r="AGS12" s="789"/>
      <c r="AGT12" s="789"/>
      <c r="AGU12" s="789"/>
      <c r="AGV12" s="789"/>
      <c r="AGW12" s="789"/>
      <c r="AGX12" s="789"/>
      <c r="AGY12" s="789"/>
      <c r="AGZ12" s="789"/>
      <c r="AHA12" s="789"/>
      <c r="AHB12" s="789"/>
      <c r="AHC12" s="789"/>
      <c r="AHD12" s="789"/>
      <c r="AHE12" s="789"/>
      <c r="AHF12" s="789"/>
      <c r="AHG12" s="789"/>
      <c r="AHH12" s="789"/>
      <c r="AHI12" s="789"/>
      <c r="AHJ12" s="789"/>
      <c r="AHK12" s="789"/>
      <c r="AHL12" s="789"/>
      <c r="AHM12" s="789"/>
      <c r="AHN12" s="789"/>
      <c r="AHO12" s="789"/>
      <c r="AHP12" s="789"/>
      <c r="AHQ12" s="789"/>
      <c r="AHR12" s="789"/>
      <c r="AHS12" s="789"/>
      <c r="AHT12" s="789"/>
      <c r="AHU12" s="789"/>
      <c r="AHV12" s="789"/>
      <c r="AHW12" s="789"/>
      <c r="AHX12" s="789"/>
      <c r="AHY12" s="789"/>
      <c r="AHZ12" s="789"/>
      <c r="AIA12" s="789"/>
      <c r="AIB12" s="789"/>
      <c r="AIC12" s="789"/>
      <c r="AID12" s="789"/>
      <c r="AIE12" s="789"/>
      <c r="AIF12" s="789"/>
      <c r="AIG12" s="789"/>
      <c r="AIH12" s="789"/>
      <c r="AII12" s="789"/>
      <c r="AIJ12" s="789"/>
      <c r="AIK12" s="789"/>
      <c r="AIL12" s="789"/>
      <c r="AIM12" s="789"/>
      <c r="AIN12" s="789"/>
      <c r="AIO12" s="789"/>
      <c r="AIP12" s="789"/>
      <c r="AIQ12" s="789"/>
      <c r="AIR12" s="789"/>
      <c r="AIS12" s="789"/>
      <c r="AIT12" s="789"/>
      <c r="AIU12" s="789"/>
      <c r="AIV12" s="789"/>
      <c r="AIW12" s="789"/>
      <c r="AIX12" s="789"/>
      <c r="AIY12" s="789"/>
      <c r="AIZ12" s="789"/>
      <c r="AJA12" s="789"/>
      <c r="AJB12" s="789"/>
      <c r="AJC12" s="789"/>
      <c r="AJD12" s="789"/>
      <c r="AJE12" s="789"/>
      <c r="AJF12" s="789"/>
      <c r="AJG12" s="789"/>
      <c r="AJH12" s="789"/>
      <c r="AJI12" s="789"/>
      <c r="AJJ12" s="789"/>
      <c r="AJK12" s="789"/>
      <c r="AJL12" s="789"/>
      <c r="AJM12" s="789"/>
      <c r="AJN12" s="789"/>
      <c r="AJO12" s="789"/>
      <c r="AJP12" s="789"/>
      <c r="AJQ12" s="789"/>
      <c r="AJR12" s="789"/>
      <c r="AJS12" s="789"/>
      <c r="AJT12" s="789"/>
      <c r="AJU12" s="789"/>
      <c r="AJV12" s="789"/>
      <c r="AJW12" s="789"/>
      <c r="AJX12" s="789"/>
      <c r="AJY12" s="789"/>
      <c r="AJZ12" s="789"/>
      <c r="AKA12" s="789"/>
      <c r="AKB12" s="789"/>
      <c r="AKC12" s="789"/>
      <c r="AKD12" s="789"/>
      <c r="AKE12" s="789"/>
      <c r="AKF12" s="789"/>
      <c r="AKG12" s="789"/>
      <c r="AKH12" s="789"/>
      <c r="AKI12" s="789"/>
      <c r="AKJ12" s="789"/>
      <c r="AKK12" s="789"/>
      <c r="AKL12" s="789"/>
      <c r="AKM12" s="789"/>
      <c r="AKN12" s="789"/>
      <c r="AKO12" s="789"/>
      <c r="AKP12" s="789"/>
      <c r="AKQ12" s="789"/>
      <c r="AKR12" s="789"/>
      <c r="AKS12" s="789"/>
      <c r="AKT12" s="789"/>
      <c r="AKU12" s="789"/>
      <c r="AKV12" s="789"/>
      <c r="AKW12" s="789"/>
      <c r="AKX12" s="789"/>
      <c r="AKY12" s="789"/>
      <c r="AKZ12" s="789"/>
      <c r="ALA12" s="789"/>
      <c r="ALB12" s="789"/>
      <c r="ALC12" s="789"/>
      <c r="ALD12" s="789"/>
      <c r="ALE12" s="789"/>
      <c r="ALF12" s="789"/>
      <c r="ALG12" s="789"/>
      <c r="ALH12" s="789"/>
      <c r="ALI12" s="789"/>
      <c r="ALJ12" s="789"/>
      <c r="ALK12" s="789"/>
      <c r="ALL12" s="789"/>
      <c r="ALM12" s="789"/>
      <c r="ALN12" s="789"/>
      <c r="ALO12" s="789"/>
      <c r="ALP12" s="789"/>
      <c r="ALQ12" s="789"/>
      <c r="ALR12" s="789"/>
      <c r="ALS12" s="789"/>
      <c r="ALT12" s="789"/>
      <c r="ALU12" s="789"/>
      <c r="ALV12" s="789"/>
      <c r="ALW12" s="789"/>
      <c r="ALX12" s="789"/>
      <c r="ALY12" s="789"/>
      <c r="ALZ12" s="789"/>
      <c r="AMA12" s="789"/>
      <c r="AMB12" s="789"/>
      <c r="AMC12" s="789"/>
      <c r="AMD12" s="789"/>
      <c r="AME12" s="789"/>
      <c r="AMF12" s="789"/>
      <c r="AMG12" s="789"/>
      <c r="AMH12" s="789"/>
      <c r="AMI12" s="789"/>
      <c r="AMJ12" s="789"/>
      <c r="AMK12" s="789"/>
      <c r="AML12" s="789"/>
      <c r="AMM12" s="789"/>
      <c r="AMN12" s="789"/>
      <c r="AMO12" s="789"/>
      <c r="AMP12" s="789"/>
      <c r="AMQ12" s="789"/>
      <c r="AMR12" s="789"/>
      <c r="AMS12" s="789"/>
      <c r="AMT12" s="789"/>
      <c r="AMU12" s="789"/>
      <c r="AMV12" s="789"/>
      <c r="AMW12" s="789"/>
      <c r="AMX12" s="789"/>
      <c r="AMY12" s="789"/>
      <c r="AMZ12" s="789"/>
      <c r="ANA12" s="789"/>
      <c r="ANB12" s="789"/>
      <c r="ANC12" s="789"/>
      <c r="AND12" s="789"/>
      <c r="ANE12" s="789"/>
      <c r="ANF12" s="789"/>
      <c r="ANG12" s="789"/>
      <c r="ANH12" s="789"/>
      <c r="ANI12" s="789"/>
      <c r="ANJ12" s="789"/>
      <c r="ANK12" s="789"/>
      <c r="ANL12" s="789"/>
      <c r="ANM12" s="789"/>
      <c r="ANN12" s="789"/>
      <c r="ANO12" s="789"/>
      <c r="ANP12" s="789"/>
      <c r="ANQ12" s="789"/>
      <c r="ANR12" s="789"/>
      <c r="ANS12" s="789"/>
      <c r="ANT12" s="789"/>
      <c r="ANU12" s="789"/>
      <c r="ANV12" s="789"/>
      <c r="ANW12" s="789"/>
      <c r="ANX12" s="789"/>
      <c r="ANY12" s="789"/>
      <c r="ANZ12" s="789"/>
      <c r="AOA12" s="789"/>
      <c r="AOB12" s="789"/>
      <c r="AOC12" s="789"/>
      <c r="AOD12" s="789"/>
      <c r="AOE12" s="789"/>
      <c r="AOF12" s="789"/>
      <c r="AOG12" s="789"/>
      <c r="AOH12" s="789"/>
      <c r="AOI12" s="789"/>
      <c r="AOJ12" s="789"/>
      <c r="AOK12" s="789"/>
      <c r="AOL12" s="789"/>
      <c r="AOM12" s="789"/>
      <c r="AON12" s="789"/>
      <c r="AOO12" s="789"/>
      <c r="AOP12" s="789"/>
      <c r="AOQ12" s="789"/>
      <c r="AOR12" s="789"/>
      <c r="AOS12" s="789"/>
      <c r="AOT12" s="789"/>
      <c r="AOU12" s="789"/>
      <c r="AOV12" s="789"/>
      <c r="AOW12" s="789"/>
      <c r="AOX12" s="789"/>
      <c r="AOY12" s="789"/>
      <c r="AOZ12" s="789"/>
      <c r="APA12" s="789"/>
      <c r="APB12" s="789"/>
      <c r="APC12" s="789"/>
      <c r="APD12" s="789"/>
      <c r="APE12" s="789"/>
      <c r="APF12" s="789"/>
      <c r="APG12" s="789"/>
      <c r="APH12" s="789"/>
      <c r="API12" s="789"/>
      <c r="APJ12" s="789"/>
      <c r="APK12" s="789"/>
      <c r="APL12" s="789"/>
      <c r="APM12" s="789"/>
      <c r="APN12" s="789"/>
      <c r="APO12" s="789"/>
      <c r="APP12" s="789"/>
      <c r="APQ12" s="789"/>
      <c r="APR12" s="789"/>
      <c r="APS12" s="789"/>
      <c r="APT12" s="789"/>
      <c r="APU12" s="789"/>
      <c r="APV12" s="789"/>
      <c r="APW12" s="789"/>
      <c r="APX12" s="789"/>
      <c r="APY12" s="789"/>
      <c r="APZ12" s="789"/>
      <c r="AQA12" s="789"/>
      <c r="AQB12" s="789"/>
      <c r="AQC12" s="789"/>
      <c r="AQD12" s="789"/>
      <c r="AQE12" s="789"/>
      <c r="AQF12" s="789"/>
      <c r="AQG12" s="789"/>
      <c r="AQH12" s="789"/>
      <c r="AQI12" s="789"/>
      <c r="AQJ12" s="789"/>
      <c r="AQK12" s="789"/>
      <c r="AQL12" s="789"/>
      <c r="AQM12" s="789"/>
      <c r="AQN12" s="789"/>
      <c r="AQO12" s="789"/>
      <c r="AQP12" s="789"/>
      <c r="AQQ12" s="789"/>
      <c r="AQR12" s="789"/>
      <c r="AQS12" s="789"/>
      <c r="AQT12" s="789"/>
      <c r="AQU12" s="789"/>
      <c r="AQV12" s="789"/>
      <c r="AQW12" s="789"/>
      <c r="AQX12" s="789"/>
      <c r="AQY12" s="789"/>
      <c r="AQZ12" s="789"/>
      <c r="ARA12" s="789"/>
      <c r="ARB12" s="789"/>
      <c r="ARC12" s="789"/>
      <c r="ARD12" s="789"/>
      <c r="ARE12" s="789"/>
      <c r="ARF12" s="789"/>
      <c r="ARG12" s="789"/>
      <c r="ARH12" s="789"/>
      <c r="ARI12" s="789"/>
      <c r="ARJ12" s="789"/>
      <c r="ARK12" s="789"/>
      <c r="ARL12" s="789"/>
      <c r="ARM12" s="789"/>
      <c r="ARN12" s="789"/>
      <c r="ARO12" s="789"/>
      <c r="ARP12" s="789"/>
      <c r="ARQ12" s="789"/>
      <c r="ARR12" s="789"/>
      <c r="ARS12" s="789"/>
      <c r="ART12" s="789"/>
      <c r="ARU12" s="789"/>
      <c r="ARV12" s="789"/>
      <c r="ARW12" s="789"/>
      <c r="ARX12" s="789"/>
      <c r="ARY12" s="789"/>
      <c r="ARZ12" s="789"/>
      <c r="ASA12" s="789"/>
      <c r="ASB12" s="789"/>
      <c r="ASC12" s="789"/>
      <c r="ASD12" s="789"/>
      <c r="ASE12" s="789"/>
      <c r="ASF12" s="789"/>
      <c r="ASG12" s="789"/>
      <c r="ASH12" s="789"/>
      <c r="ASI12" s="789"/>
      <c r="ASJ12" s="789"/>
      <c r="ASK12" s="789"/>
      <c r="ASL12" s="789"/>
      <c r="ASM12" s="789"/>
      <c r="ASN12" s="789"/>
      <c r="ASO12" s="789"/>
      <c r="ASP12" s="789"/>
      <c r="ASQ12" s="789"/>
      <c r="ASR12" s="789"/>
      <c r="ASS12" s="789"/>
      <c r="AST12" s="789"/>
      <c r="ASU12" s="789"/>
      <c r="ASV12" s="789"/>
      <c r="ASW12" s="789"/>
      <c r="ASX12" s="789"/>
      <c r="ASY12" s="789"/>
      <c r="ASZ12" s="789"/>
      <c r="ATA12" s="789"/>
      <c r="ATB12" s="789"/>
      <c r="ATC12" s="789"/>
      <c r="ATD12" s="789"/>
      <c r="ATE12" s="789"/>
      <c r="ATF12" s="789"/>
      <c r="ATG12" s="789"/>
      <c r="ATH12" s="789"/>
      <c r="ATI12" s="789"/>
      <c r="ATJ12" s="789"/>
      <c r="ATK12" s="789"/>
      <c r="ATL12" s="789"/>
      <c r="ATM12" s="789"/>
      <c r="ATN12" s="789"/>
      <c r="ATO12" s="789"/>
      <c r="ATP12" s="789"/>
      <c r="ATQ12" s="789"/>
      <c r="ATR12" s="789"/>
      <c r="ATS12" s="789"/>
      <c r="ATT12" s="789"/>
      <c r="ATU12" s="789"/>
      <c r="ATV12" s="789"/>
      <c r="ATW12" s="789"/>
      <c r="ATX12" s="789"/>
      <c r="ATY12" s="789"/>
      <c r="ATZ12" s="789"/>
      <c r="AUA12" s="789"/>
      <c r="AUB12" s="789"/>
      <c r="AUC12" s="789"/>
      <c r="AUD12" s="789"/>
      <c r="AUE12" s="789"/>
      <c r="AUF12" s="789"/>
      <c r="AUG12" s="789"/>
      <c r="AUH12" s="789"/>
      <c r="AUI12" s="789"/>
      <c r="AUJ12" s="789"/>
      <c r="AUK12" s="789"/>
      <c r="AUL12" s="789"/>
      <c r="AUM12" s="789"/>
      <c r="AUN12" s="789"/>
      <c r="AUO12" s="789"/>
      <c r="AUP12" s="789"/>
      <c r="AUQ12" s="789"/>
      <c r="AUR12" s="789"/>
      <c r="AUS12" s="789"/>
      <c r="AUT12" s="789"/>
      <c r="AUU12" s="789"/>
      <c r="AUV12" s="789"/>
      <c r="AUW12" s="789"/>
      <c r="AUX12" s="789"/>
      <c r="AUY12" s="789"/>
      <c r="AUZ12" s="789"/>
      <c r="AVA12" s="789"/>
      <c r="AVB12" s="789"/>
      <c r="AVC12" s="789"/>
      <c r="AVD12" s="789"/>
      <c r="AVE12" s="789"/>
      <c r="AVF12" s="789"/>
      <c r="AVG12" s="789"/>
      <c r="AVH12" s="789"/>
      <c r="AVI12" s="789"/>
      <c r="AVJ12" s="789"/>
      <c r="AVK12" s="789"/>
      <c r="AVL12" s="789"/>
      <c r="AVM12" s="789"/>
      <c r="AVN12" s="789"/>
      <c r="AVO12" s="789"/>
      <c r="AVP12" s="789"/>
      <c r="AVQ12" s="789"/>
      <c r="AVR12" s="789"/>
      <c r="AVS12" s="789"/>
      <c r="AVT12" s="789"/>
      <c r="AVU12" s="789"/>
      <c r="AVV12" s="789"/>
      <c r="AVW12" s="789"/>
      <c r="AVX12" s="789"/>
      <c r="AVY12" s="789"/>
      <c r="AVZ12" s="789"/>
      <c r="AWA12" s="789"/>
      <c r="AWB12" s="789"/>
      <c r="AWC12" s="789"/>
      <c r="AWD12" s="789"/>
      <c r="AWE12" s="789"/>
      <c r="AWF12" s="789"/>
      <c r="AWG12" s="789"/>
      <c r="AWH12" s="789"/>
      <c r="AWI12" s="789"/>
      <c r="AWJ12" s="789"/>
      <c r="AWK12" s="789"/>
      <c r="AWL12" s="789"/>
      <c r="AWM12" s="789"/>
      <c r="AWN12" s="789"/>
      <c r="AWO12" s="789"/>
      <c r="AWP12" s="789"/>
      <c r="AWQ12" s="789"/>
      <c r="AWR12" s="789"/>
      <c r="AWS12" s="789"/>
      <c r="AWT12" s="789"/>
      <c r="AWU12" s="789"/>
      <c r="AWV12" s="789"/>
      <c r="AWW12" s="789"/>
      <c r="AWX12" s="789"/>
      <c r="AWY12" s="789"/>
      <c r="AWZ12" s="789"/>
      <c r="AXA12" s="789"/>
      <c r="AXB12" s="789"/>
      <c r="AXC12" s="789"/>
      <c r="AXD12" s="789"/>
      <c r="AXE12" s="789"/>
      <c r="AXF12" s="789"/>
      <c r="AXG12" s="789"/>
      <c r="AXH12" s="789"/>
      <c r="AXI12" s="789"/>
      <c r="AXJ12" s="789"/>
      <c r="AXK12" s="789"/>
      <c r="AXL12" s="789"/>
      <c r="AXM12" s="789"/>
      <c r="AXN12" s="789"/>
      <c r="AXO12" s="789"/>
      <c r="AXP12" s="789"/>
      <c r="AXQ12" s="789"/>
      <c r="AXR12" s="789"/>
      <c r="AXS12" s="789"/>
      <c r="AXT12" s="789"/>
      <c r="AXU12" s="789"/>
      <c r="AXV12" s="789"/>
      <c r="AXW12" s="789"/>
      <c r="AXX12" s="789"/>
      <c r="AXY12" s="789"/>
      <c r="AXZ12" s="789"/>
      <c r="AYA12" s="789"/>
      <c r="AYB12" s="789"/>
      <c r="AYC12" s="789"/>
      <c r="AYD12" s="789"/>
      <c r="AYE12" s="789"/>
      <c r="AYF12" s="789"/>
      <c r="AYG12" s="789"/>
      <c r="AYH12" s="789"/>
      <c r="AYI12" s="789"/>
      <c r="AYJ12" s="789"/>
      <c r="AYK12" s="789"/>
      <c r="AYL12" s="789"/>
      <c r="AYM12" s="789"/>
      <c r="AYN12" s="789"/>
      <c r="AYO12" s="789"/>
      <c r="AYP12" s="789"/>
      <c r="AYQ12" s="789"/>
      <c r="AYR12" s="789"/>
      <c r="AYS12" s="789"/>
      <c r="AYT12" s="789"/>
      <c r="AYU12" s="789"/>
      <c r="AYV12" s="789"/>
      <c r="AYW12" s="789"/>
      <c r="AYX12" s="789"/>
      <c r="AYY12" s="789"/>
      <c r="AYZ12" s="789"/>
      <c r="AZA12" s="789"/>
      <c r="AZB12" s="789"/>
      <c r="AZC12" s="789"/>
      <c r="AZD12" s="789"/>
      <c r="AZE12" s="789"/>
      <c r="AZF12" s="789"/>
      <c r="AZG12" s="789"/>
      <c r="AZH12" s="789"/>
      <c r="AZI12" s="789"/>
      <c r="AZJ12" s="789"/>
      <c r="AZK12" s="789"/>
      <c r="AZL12" s="789"/>
      <c r="AZM12" s="789"/>
      <c r="AZN12" s="789"/>
      <c r="AZO12" s="789"/>
      <c r="AZP12" s="789"/>
      <c r="AZQ12" s="789"/>
      <c r="AZR12" s="789"/>
      <c r="AZS12" s="789"/>
      <c r="AZT12" s="789"/>
      <c r="AZU12" s="789"/>
      <c r="AZV12" s="789"/>
      <c r="AZW12" s="789"/>
      <c r="AZX12" s="789"/>
      <c r="AZY12" s="789"/>
      <c r="AZZ12" s="789"/>
      <c r="BAA12" s="789"/>
      <c r="BAB12" s="789"/>
      <c r="BAC12" s="789"/>
      <c r="BAD12" s="789"/>
      <c r="BAE12" s="789"/>
      <c r="BAF12" s="789"/>
      <c r="BAG12" s="789"/>
      <c r="BAH12" s="789"/>
      <c r="BAI12" s="789"/>
      <c r="BAJ12" s="789"/>
      <c r="BAK12" s="789"/>
      <c r="BAL12" s="789"/>
      <c r="BAM12" s="789"/>
      <c r="BAN12" s="789"/>
      <c r="BAO12" s="789"/>
      <c r="BAP12" s="789"/>
      <c r="BAQ12" s="789"/>
      <c r="BAR12" s="789"/>
      <c r="BAS12" s="789"/>
      <c r="BAT12" s="789"/>
      <c r="BAU12" s="789"/>
      <c r="BAV12" s="789"/>
      <c r="BAW12" s="789"/>
      <c r="BAX12" s="789"/>
      <c r="BAY12" s="789"/>
      <c r="BAZ12" s="789"/>
      <c r="BBA12" s="789"/>
      <c r="BBB12" s="789"/>
      <c r="BBC12" s="789"/>
      <c r="BBD12" s="789"/>
      <c r="BBE12" s="789"/>
      <c r="BBF12" s="789"/>
      <c r="BBG12" s="789"/>
      <c r="BBH12" s="789"/>
      <c r="BBI12" s="789"/>
      <c r="BBJ12" s="789"/>
      <c r="BBK12" s="789"/>
      <c r="BBL12" s="789"/>
      <c r="BBM12" s="789"/>
      <c r="BBN12" s="789"/>
      <c r="BBO12" s="789"/>
      <c r="BBP12" s="789"/>
      <c r="BBQ12" s="789"/>
      <c r="BBR12" s="789"/>
      <c r="BBS12" s="789"/>
      <c r="BBT12" s="789"/>
      <c r="BBU12" s="789"/>
      <c r="BBV12" s="789"/>
      <c r="BBW12" s="789"/>
      <c r="BBX12" s="789"/>
      <c r="BBY12" s="789"/>
      <c r="BBZ12" s="789"/>
      <c r="BCA12" s="789"/>
      <c r="BCB12" s="789"/>
      <c r="BCC12" s="789"/>
      <c r="BCD12" s="789"/>
      <c r="BCE12" s="789"/>
      <c r="BCF12" s="789"/>
      <c r="BCG12" s="789"/>
      <c r="BCH12" s="789"/>
      <c r="BCI12" s="789"/>
      <c r="BCJ12" s="789"/>
      <c r="BCK12" s="789"/>
      <c r="BCL12" s="789"/>
      <c r="BCM12" s="789"/>
      <c r="BCN12" s="789"/>
      <c r="BCO12" s="789"/>
      <c r="BCP12" s="789"/>
      <c r="BCQ12" s="789"/>
      <c r="BCR12" s="789"/>
      <c r="BCS12" s="789"/>
      <c r="BCT12" s="789"/>
      <c r="BCU12" s="789"/>
      <c r="BCV12" s="789"/>
      <c r="BCW12" s="789"/>
      <c r="BCX12" s="789"/>
      <c r="BCY12" s="789"/>
      <c r="BCZ12" s="789"/>
      <c r="BDA12" s="789"/>
      <c r="BDB12" s="789"/>
      <c r="BDC12" s="789"/>
      <c r="BDD12" s="789"/>
      <c r="BDE12" s="789"/>
      <c r="BDF12" s="789"/>
      <c r="BDG12" s="789"/>
      <c r="BDH12" s="789"/>
      <c r="BDI12" s="789"/>
      <c r="BDJ12" s="789"/>
      <c r="BDK12" s="789"/>
      <c r="BDL12" s="789"/>
      <c r="BDM12" s="789"/>
      <c r="BDN12" s="789"/>
      <c r="BDO12" s="789"/>
      <c r="BDP12" s="789"/>
      <c r="BDQ12" s="789"/>
      <c r="BDR12" s="789"/>
      <c r="BDS12" s="789"/>
      <c r="BDT12" s="789"/>
      <c r="BDU12" s="789"/>
      <c r="BDV12" s="789"/>
      <c r="BDW12" s="789"/>
      <c r="BDX12" s="789"/>
      <c r="BDY12" s="789"/>
      <c r="BDZ12" s="789"/>
      <c r="BEA12" s="789"/>
      <c r="BEB12" s="789"/>
      <c r="BEC12" s="789"/>
      <c r="BED12" s="789"/>
      <c r="BEE12" s="789"/>
      <c r="BEF12" s="789"/>
      <c r="BEG12" s="789"/>
      <c r="BEH12" s="789"/>
      <c r="BEI12" s="789"/>
      <c r="BEJ12" s="789"/>
      <c r="BEK12" s="789"/>
      <c r="BEL12" s="789"/>
      <c r="BEM12" s="789"/>
      <c r="BEN12" s="789"/>
      <c r="BEO12" s="789"/>
      <c r="BEP12" s="789"/>
      <c r="BEQ12" s="789"/>
      <c r="BER12" s="789"/>
      <c r="BES12" s="789"/>
      <c r="BET12" s="789"/>
      <c r="BEU12" s="789"/>
      <c r="BEV12" s="789"/>
      <c r="BEW12" s="789"/>
      <c r="BEX12" s="789"/>
      <c r="BEY12" s="789"/>
      <c r="BEZ12" s="789"/>
      <c r="BFA12" s="789"/>
      <c r="BFB12" s="789"/>
      <c r="BFC12" s="789"/>
      <c r="BFD12" s="789"/>
      <c r="BFE12" s="789"/>
      <c r="BFF12" s="789"/>
      <c r="BFG12" s="789"/>
      <c r="BFH12" s="789"/>
      <c r="BFI12" s="789"/>
      <c r="BFJ12" s="789"/>
      <c r="BFK12" s="789"/>
      <c r="BFL12" s="789"/>
      <c r="BFM12" s="789"/>
      <c r="BFN12" s="789"/>
      <c r="BFO12" s="789"/>
      <c r="BFP12" s="789"/>
      <c r="BFQ12" s="789"/>
      <c r="BFR12" s="789"/>
      <c r="BFS12" s="789"/>
      <c r="BFT12" s="789"/>
      <c r="BFU12" s="789"/>
      <c r="BFV12" s="789"/>
      <c r="BFW12" s="789"/>
      <c r="BFX12" s="789"/>
      <c r="BFY12" s="789"/>
      <c r="BFZ12" s="789"/>
      <c r="BGA12" s="789"/>
      <c r="BGB12" s="789"/>
      <c r="BGC12" s="789"/>
      <c r="BGD12" s="789"/>
      <c r="BGE12" s="789"/>
      <c r="BGF12" s="789"/>
      <c r="BGG12" s="789"/>
      <c r="BGH12" s="789"/>
      <c r="BGI12" s="789"/>
      <c r="BGJ12" s="789"/>
      <c r="BGK12" s="789"/>
      <c r="BGL12" s="789"/>
      <c r="BGM12" s="789"/>
      <c r="BGN12" s="789"/>
      <c r="BGO12" s="789"/>
      <c r="BGP12" s="789"/>
      <c r="BGQ12" s="789"/>
      <c r="BGR12" s="789"/>
      <c r="BGS12" s="789"/>
      <c r="BGT12" s="789"/>
      <c r="BGU12" s="789"/>
      <c r="BGV12" s="789"/>
      <c r="BGW12" s="789"/>
      <c r="BGX12" s="789"/>
      <c r="BGY12" s="789"/>
      <c r="BGZ12" s="789"/>
      <c r="BHA12" s="789"/>
      <c r="BHB12" s="789"/>
      <c r="BHC12" s="789"/>
      <c r="BHD12" s="789"/>
      <c r="BHE12" s="789"/>
      <c r="BHF12" s="789"/>
      <c r="BHG12" s="789"/>
      <c r="BHH12" s="789"/>
      <c r="BHI12" s="789"/>
      <c r="BHJ12" s="789"/>
      <c r="BHK12" s="789"/>
      <c r="BHL12" s="789"/>
      <c r="BHM12" s="789"/>
      <c r="BHN12" s="789"/>
      <c r="BHO12" s="789"/>
      <c r="BHP12" s="789"/>
      <c r="BHQ12" s="789"/>
      <c r="BHR12" s="789"/>
      <c r="BHS12" s="789"/>
      <c r="BHT12" s="789"/>
      <c r="BHU12" s="789"/>
      <c r="BHV12" s="789"/>
      <c r="BHW12" s="789"/>
      <c r="BHX12" s="789"/>
      <c r="BHY12" s="789"/>
      <c r="BHZ12" s="789"/>
      <c r="BIA12" s="789"/>
      <c r="BIB12" s="789"/>
      <c r="BIC12" s="789"/>
      <c r="BID12" s="789"/>
      <c r="BIE12" s="789"/>
      <c r="BIF12" s="789"/>
      <c r="BIG12" s="789"/>
      <c r="BIH12" s="789"/>
      <c r="BII12" s="789"/>
      <c r="BIJ12" s="789"/>
      <c r="BIK12" s="789"/>
      <c r="BIL12" s="789"/>
      <c r="BIM12" s="789"/>
      <c r="BIN12" s="789"/>
      <c r="BIO12" s="789"/>
      <c r="BIP12" s="789"/>
      <c r="BIQ12" s="789"/>
      <c r="BIR12" s="789"/>
      <c r="BIS12" s="789"/>
      <c r="BIT12" s="789"/>
      <c r="BIU12" s="789"/>
      <c r="BIV12" s="789"/>
      <c r="BIW12" s="789"/>
      <c r="BIX12" s="789"/>
      <c r="BIY12" s="789"/>
      <c r="BIZ12" s="789"/>
      <c r="BJA12" s="789"/>
      <c r="BJB12" s="789"/>
      <c r="BJC12" s="789"/>
      <c r="BJD12" s="789"/>
      <c r="BJE12" s="789"/>
      <c r="BJF12" s="789"/>
      <c r="BJG12" s="789"/>
      <c r="BJH12" s="789"/>
      <c r="BJI12" s="789"/>
      <c r="BJJ12" s="789"/>
      <c r="BJK12" s="789"/>
      <c r="BJL12" s="789"/>
      <c r="BJM12" s="789"/>
      <c r="BJN12" s="789"/>
      <c r="BJO12" s="789"/>
      <c r="BJP12" s="789"/>
      <c r="BJQ12" s="789"/>
      <c r="BJR12" s="789"/>
      <c r="BJS12" s="789"/>
      <c r="BJT12" s="789"/>
      <c r="BJU12" s="789"/>
      <c r="BJV12" s="789"/>
      <c r="BJW12" s="789"/>
      <c r="BJX12" s="789"/>
      <c r="BJY12" s="789"/>
      <c r="BJZ12" s="789"/>
      <c r="BKA12" s="789"/>
      <c r="BKB12" s="789"/>
      <c r="BKC12" s="789"/>
      <c r="BKD12" s="789"/>
      <c r="BKE12" s="789"/>
      <c r="BKF12" s="789"/>
      <c r="BKG12" s="789"/>
      <c r="BKH12" s="789"/>
      <c r="BKI12" s="789"/>
      <c r="BKJ12" s="789"/>
      <c r="BKK12" s="789"/>
      <c r="BKL12" s="789"/>
      <c r="BKM12" s="789"/>
      <c r="BKN12" s="789"/>
      <c r="BKO12" s="789"/>
      <c r="BKP12" s="789"/>
      <c r="BKQ12" s="789"/>
      <c r="BKR12" s="789"/>
      <c r="BKS12" s="789"/>
      <c r="BKT12" s="789"/>
      <c r="BKU12" s="789"/>
      <c r="BKV12" s="789"/>
      <c r="BKW12" s="789"/>
      <c r="BKX12" s="789"/>
      <c r="BKY12" s="789"/>
      <c r="BKZ12" s="789"/>
      <c r="BLA12" s="789"/>
      <c r="BLB12" s="789"/>
      <c r="BLC12" s="789"/>
      <c r="BLD12" s="789"/>
      <c r="BLE12" s="789"/>
      <c r="BLF12" s="789"/>
      <c r="BLG12" s="789"/>
      <c r="BLH12" s="789"/>
      <c r="BLI12" s="789"/>
      <c r="BLJ12" s="789"/>
      <c r="BLK12" s="789"/>
      <c r="BLL12" s="789"/>
      <c r="BLM12" s="789"/>
      <c r="BLN12" s="789"/>
      <c r="BLO12" s="789"/>
      <c r="BLP12" s="789"/>
      <c r="BLQ12" s="789"/>
      <c r="BLR12" s="789"/>
      <c r="BLS12" s="789"/>
      <c r="BLT12" s="789"/>
      <c r="BLU12" s="789"/>
      <c r="BLV12" s="789"/>
      <c r="BLW12" s="789"/>
      <c r="BLX12" s="789"/>
      <c r="BLY12" s="789"/>
      <c r="BLZ12" s="789"/>
      <c r="BMA12" s="789"/>
      <c r="BMB12" s="789"/>
      <c r="BMC12" s="789"/>
      <c r="BMD12" s="789"/>
      <c r="BME12" s="789"/>
      <c r="BMF12" s="789"/>
      <c r="BMG12" s="789"/>
      <c r="BMH12" s="789"/>
      <c r="BMI12" s="789"/>
      <c r="BMJ12" s="789"/>
      <c r="BMK12" s="789"/>
      <c r="BML12" s="789"/>
      <c r="BMM12" s="789"/>
      <c r="BMN12" s="789"/>
      <c r="BMO12" s="789"/>
      <c r="BMP12" s="789"/>
      <c r="BMQ12" s="789"/>
      <c r="BMR12" s="789"/>
      <c r="BMS12" s="789"/>
      <c r="BMT12" s="789"/>
      <c r="BMU12" s="789"/>
      <c r="BMV12" s="789"/>
      <c r="BMW12" s="789"/>
      <c r="BMX12" s="789"/>
      <c r="BMY12" s="789"/>
      <c r="BMZ12" s="789"/>
      <c r="BNA12" s="789"/>
      <c r="BNB12" s="789"/>
      <c r="BNC12" s="789"/>
      <c r="BND12" s="789"/>
      <c r="BNE12" s="789"/>
      <c r="BNF12" s="789"/>
      <c r="BNG12" s="789"/>
      <c r="BNH12" s="789"/>
      <c r="BNI12" s="789"/>
      <c r="BNJ12" s="789"/>
      <c r="BNK12" s="789"/>
      <c r="BNL12" s="789"/>
      <c r="BNM12" s="789"/>
      <c r="BNN12" s="789"/>
      <c r="BNO12" s="789"/>
      <c r="BNP12" s="789"/>
      <c r="BNQ12" s="789"/>
      <c r="BNR12" s="789"/>
      <c r="BNS12" s="789"/>
      <c r="BNT12" s="789"/>
      <c r="BNU12" s="789"/>
      <c r="BNV12" s="789"/>
      <c r="BNW12" s="789"/>
      <c r="BNX12" s="789"/>
      <c r="BNY12" s="789"/>
      <c r="BNZ12" s="789"/>
      <c r="BOA12" s="789"/>
      <c r="BOB12" s="789"/>
      <c r="BOC12" s="789"/>
      <c r="BOD12" s="789"/>
      <c r="BOE12" s="789"/>
      <c r="BOF12" s="789"/>
      <c r="BOG12" s="789"/>
      <c r="BOH12" s="789"/>
      <c r="BOI12" s="789"/>
      <c r="BOJ12" s="789"/>
      <c r="BOK12" s="789"/>
      <c r="BOL12" s="789"/>
      <c r="BOM12" s="789"/>
      <c r="BON12" s="789"/>
      <c r="BOO12" s="789"/>
      <c r="BOP12" s="789"/>
      <c r="BOQ12" s="789"/>
      <c r="BOR12" s="789"/>
      <c r="BOS12" s="789"/>
      <c r="BOT12" s="789"/>
      <c r="BOU12" s="789"/>
      <c r="BOV12" s="789"/>
      <c r="BOW12" s="789"/>
      <c r="BOX12" s="789"/>
      <c r="BOY12" s="789"/>
      <c r="BOZ12" s="789"/>
      <c r="BPA12" s="789"/>
      <c r="BPB12" s="789"/>
      <c r="BPC12" s="789"/>
      <c r="BPD12" s="789"/>
      <c r="BPE12" s="789"/>
      <c r="BPF12" s="789"/>
      <c r="BPG12" s="789"/>
      <c r="BPH12" s="789"/>
      <c r="BPI12" s="789"/>
      <c r="BPJ12" s="789"/>
      <c r="BPK12" s="789"/>
      <c r="BPL12" s="789"/>
      <c r="BPM12" s="789"/>
      <c r="BPN12" s="789"/>
      <c r="BPO12" s="789"/>
      <c r="BPP12" s="789"/>
      <c r="BPQ12" s="789"/>
      <c r="BPR12" s="789"/>
      <c r="BPS12" s="789"/>
      <c r="BPT12" s="789"/>
      <c r="BPU12" s="789"/>
      <c r="BPV12" s="789"/>
      <c r="BPW12" s="789"/>
      <c r="BPX12" s="789"/>
      <c r="BPY12" s="789"/>
      <c r="BPZ12" s="789"/>
      <c r="BQA12" s="789"/>
      <c r="BQB12" s="789"/>
      <c r="BQC12" s="789"/>
      <c r="BQD12" s="789"/>
      <c r="BQE12" s="789"/>
      <c r="BQF12" s="789"/>
      <c r="BQG12" s="789"/>
      <c r="BQH12" s="789"/>
      <c r="BQI12" s="789"/>
      <c r="BQJ12" s="789"/>
      <c r="BQK12" s="789"/>
      <c r="BQL12" s="789"/>
      <c r="BQM12" s="789"/>
      <c r="BQN12" s="789"/>
      <c r="BQO12" s="789"/>
      <c r="BQP12" s="789"/>
      <c r="BQQ12" s="789"/>
      <c r="BQR12" s="789"/>
      <c r="BQS12" s="789"/>
      <c r="BQT12" s="789"/>
      <c r="BQU12" s="789"/>
      <c r="BQV12" s="789"/>
      <c r="BQW12" s="789"/>
      <c r="BQX12" s="789"/>
      <c r="BQY12" s="789"/>
      <c r="BQZ12" s="789"/>
      <c r="BRA12" s="789"/>
      <c r="BRB12" s="789"/>
      <c r="BRC12" s="789"/>
      <c r="BRD12" s="789"/>
      <c r="BRE12" s="789"/>
      <c r="BRF12" s="789"/>
      <c r="BRG12" s="789"/>
      <c r="BRH12" s="789"/>
      <c r="BRI12" s="789"/>
      <c r="BRJ12" s="789"/>
      <c r="BRK12" s="789"/>
      <c r="BRL12" s="789"/>
      <c r="BRM12" s="789"/>
      <c r="BRN12" s="789"/>
      <c r="BRO12" s="789"/>
      <c r="BRP12" s="789"/>
      <c r="BRQ12" s="789"/>
      <c r="BRR12" s="789"/>
      <c r="BRS12" s="789"/>
      <c r="BRT12" s="789"/>
      <c r="BRU12" s="789"/>
      <c r="BRV12" s="789"/>
      <c r="BRW12" s="789"/>
      <c r="BRX12" s="789"/>
      <c r="BRY12" s="789"/>
      <c r="BRZ12" s="789"/>
      <c r="BSA12" s="789"/>
      <c r="BSB12" s="789"/>
      <c r="BSC12" s="789"/>
      <c r="BSD12" s="789"/>
      <c r="BSE12" s="789"/>
      <c r="BSF12" s="789"/>
      <c r="BSG12" s="789"/>
      <c r="BSH12" s="789"/>
      <c r="BSI12" s="789"/>
      <c r="BSJ12" s="789"/>
      <c r="BSK12" s="789"/>
      <c r="BSL12" s="789"/>
      <c r="BSM12" s="789"/>
      <c r="BSN12" s="789"/>
      <c r="BSO12" s="789"/>
      <c r="BSP12" s="789"/>
      <c r="BSQ12" s="789"/>
      <c r="BSR12" s="789"/>
      <c r="BSS12" s="789"/>
      <c r="BST12" s="789"/>
      <c r="BSU12" s="789"/>
      <c r="BSV12" s="789"/>
      <c r="BSW12" s="789"/>
      <c r="BSX12" s="789"/>
      <c r="BSY12" s="789"/>
      <c r="BSZ12" s="789"/>
      <c r="BTA12" s="789"/>
      <c r="BTB12" s="789"/>
      <c r="BTC12" s="789"/>
      <c r="BTD12" s="789"/>
      <c r="BTE12" s="789"/>
      <c r="BTF12" s="789"/>
      <c r="BTG12" s="789"/>
      <c r="BTH12" s="789"/>
      <c r="BTI12" s="789"/>
      <c r="BTJ12" s="789"/>
      <c r="BTK12" s="789"/>
      <c r="BTL12" s="789"/>
      <c r="BTM12" s="789"/>
      <c r="BTN12" s="789"/>
      <c r="BTO12" s="789"/>
      <c r="BTP12" s="789"/>
      <c r="BTQ12" s="789"/>
      <c r="BTR12" s="789"/>
      <c r="BTS12" s="789"/>
      <c r="BTT12" s="789"/>
      <c r="BTU12" s="789"/>
      <c r="BTV12" s="789"/>
      <c r="BTW12" s="789"/>
      <c r="BTX12" s="789"/>
      <c r="BTY12" s="789"/>
      <c r="BTZ12" s="789"/>
      <c r="BUA12" s="789"/>
      <c r="BUB12" s="789"/>
      <c r="BUC12" s="789"/>
      <c r="BUD12" s="789"/>
      <c r="BUE12" s="789"/>
      <c r="BUF12" s="789"/>
      <c r="BUG12" s="789"/>
      <c r="BUH12" s="789"/>
      <c r="BUI12" s="789"/>
      <c r="BUJ12" s="789"/>
      <c r="BUK12" s="789"/>
      <c r="BUL12" s="789"/>
      <c r="BUM12" s="789"/>
      <c r="BUN12" s="789"/>
      <c r="BUO12" s="789"/>
      <c r="BUP12" s="789"/>
      <c r="BUQ12" s="789"/>
      <c r="BUR12" s="789"/>
      <c r="BUS12" s="789"/>
      <c r="BUT12" s="789"/>
      <c r="BUU12" s="789"/>
      <c r="BUV12" s="789"/>
      <c r="BUW12" s="789"/>
      <c r="BUX12" s="789"/>
      <c r="BUY12" s="789"/>
      <c r="BUZ12" s="789"/>
      <c r="BVA12" s="789"/>
      <c r="BVB12" s="789"/>
      <c r="BVC12" s="789"/>
      <c r="BVD12" s="789"/>
      <c r="BVE12" s="789"/>
      <c r="BVF12" s="789"/>
      <c r="BVG12" s="789"/>
      <c r="BVH12" s="789"/>
      <c r="BVI12" s="789"/>
      <c r="BVJ12" s="789"/>
      <c r="BVK12" s="789"/>
      <c r="BVL12" s="789"/>
      <c r="BVM12" s="789"/>
      <c r="BVN12" s="789"/>
      <c r="BVO12" s="789"/>
      <c r="BVP12" s="789"/>
      <c r="BVQ12" s="789"/>
      <c r="BVR12" s="789"/>
      <c r="BVS12" s="789"/>
      <c r="BVT12" s="789"/>
      <c r="BVU12" s="789"/>
      <c r="BVV12" s="789"/>
      <c r="BVW12" s="789"/>
      <c r="BVX12" s="789"/>
      <c r="BVY12" s="789"/>
      <c r="BVZ12" s="789"/>
      <c r="BWA12" s="789"/>
      <c r="BWB12" s="789"/>
      <c r="BWC12" s="789"/>
      <c r="BWD12" s="789"/>
      <c r="BWE12" s="789"/>
      <c r="BWF12" s="789"/>
      <c r="BWG12" s="789"/>
      <c r="BWH12" s="789"/>
      <c r="BWI12" s="789"/>
      <c r="BWJ12" s="789"/>
      <c r="BWK12" s="789"/>
      <c r="BWL12" s="789"/>
      <c r="BWM12" s="789"/>
      <c r="BWN12" s="789"/>
      <c r="BWO12" s="789"/>
      <c r="BWP12" s="789"/>
      <c r="BWQ12" s="789"/>
      <c r="BWR12" s="789"/>
      <c r="BWS12" s="789"/>
      <c r="BWT12" s="789"/>
      <c r="BWU12" s="789"/>
      <c r="BWV12" s="789"/>
      <c r="BWW12" s="789"/>
      <c r="BWX12" s="789"/>
      <c r="BWY12" s="789"/>
      <c r="BWZ12" s="789"/>
      <c r="BXA12" s="789"/>
      <c r="BXB12" s="789"/>
      <c r="BXC12" s="789"/>
      <c r="BXD12" s="789"/>
      <c r="BXE12" s="789"/>
      <c r="BXF12" s="789"/>
      <c r="BXG12" s="789"/>
      <c r="BXH12" s="789"/>
      <c r="BXI12" s="789"/>
      <c r="BXJ12" s="789"/>
      <c r="BXK12" s="789"/>
      <c r="BXL12" s="789"/>
      <c r="BXM12" s="789"/>
      <c r="BXN12" s="789"/>
      <c r="BXO12" s="789"/>
      <c r="BXP12" s="789"/>
      <c r="BXQ12" s="789"/>
      <c r="BXR12" s="789"/>
      <c r="BXS12" s="789"/>
      <c r="BXT12" s="789"/>
      <c r="BXU12" s="789"/>
      <c r="BXV12" s="789"/>
      <c r="BXW12" s="789"/>
      <c r="BXX12" s="789"/>
      <c r="BXY12" s="789"/>
      <c r="BXZ12" s="789"/>
      <c r="BYA12" s="789"/>
      <c r="BYB12" s="789"/>
      <c r="BYC12" s="789"/>
      <c r="BYD12" s="789"/>
      <c r="BYE12" s="789"/>
      <c r="BYF12" s="789"/>
      <c r="BYG12" s="789"/>
      <c r="BYH12" s="789"/>
      <c r="BYI12" s="789"/>
      <c r="BYJ12" s="789"/>
      <c r="BYK12" s="789"/>
      <c r="BYL12" s="789"/>
      <c r="BYM12" s="789"/>
      <c r="BYN12" s="789"/>
      <c r="BYO12" s="789"/>
      <c r="BYP12" s="789"/>
      <c r="BYQ12" s="789"/>
      <c r="BYR12" s="789"/>
      <c r="BYS12" s="789"/>
      <c r="BYT12" s="789"/>
      <c r="BYU12" s="789"/>
      <c r="BYV12" s="789"/>
      <c r="BYW12" s="789"/>
      <c r="BYX12" s="789"/>
      <c r="BYY12" s="789"/>
      <c r="BYZ12" s="789"/>
      <c r="BZA12" s="789"/>
      <c r="BZB12" s="789"/>
      <c r="BZC12" s="789"/>
      <c r="BZD12" s="789"/>
      <c r="BZE12" s="789"/>
      <c r="BZF12" s="789"/>
      <c r="BZG12" s="789"/>
      <c r="BZH12" s="789"/>
      <c r="BZI12" s="789"/>
      <c r="BZJ12" s="789"/>
      <c r="BZK12" s="789"/>
      <c r="BZL12" s="789"/>
      <c r="BZM12" s="789"/>
      <c r="BZN12" s="789"/>
      <c r="BZO12" s="789"/>
      <c r="BZP12" s="789"/>
      <c r="BZQ12" s="789"/>
      <c r="BZR12" s="789"/>
      <c r="BZS12" s="789"/>
      <c r="BZT12" s="789"/>
      <c r="BZU12" s="789"/>
      <c r="BZV12" s="789"/>
      <c r="BZW12" s="789"/>
      <c r="BZX12" s="789"/>
      <c r="BZY12" s="789"/>
      <c r="BZZ12" s="789"/>
      <c r="CAA12" s="789"/>
      <c r="CAB12" s="789"/>
      <c r="CAC12" s="789"/>
      <c r="CAD12" s="789"/>
      <c r="CAE12" s="789"/>
      <c r="CAF12" s="789"/>
      <c r="CAG12" s="789"/>
      <c r="CAH12" s="789"/>
      <c r="CAI12" s="789"/>
      <c r="CAJ12" s="789"/>
      <c r="CAK12" s="789"/>
      <c r="CAL12" s="789"/>
      <c r="CAM12" s="789"/>
      <c r="CAN12" s="789"/>
      <c r="CAO12" s="789"/>
      <c r="CAP12" s="789"/>
      <c r="CAQ12" s="789"/>
      <c r="CAR12" s="789"/>
      <c r="CAS12" s="789"/>
      <c r="CAT12" s="789"/>
      <c r="CAU12" s="789"/>
      <c r="CAV12" s="789"/>
      <c r="CAW12" s="789"/>
      <c r="CAX12" s="789"/>
      <c r="CAY12" s="789"/>
      <c r="CAZ12" s="789"/>
      <c r="CBA12" s="789"/>
      <c r="CBB12" s="789"/>
      <c r="CBC12" s="789"/>
      <c r="CBD12" s="789"/>
      <c r="CBE12" s="789"/>
      <c r="CBF12" s="789"/>
      <c r="CBG12" s="789"/>
      <c r="CBH12" s="789"/>
      <c r="CBI12" s="789"/>
      <c r="CBJ12" s="789"/>
      <c r="CBK12" s="789"/>
      <c r="CBL12" s="789"/>
      <c r="CBM12" s="789"/>
      <c r="CBN12" s="789"/>
      <c r="CBO12" s="789"/>
      <c r="CBP12" s="789"/>
      <c r="CBQ12" s="789"/>
      <c r="CBR12" s="789"/>
      <c r="CBS12" s="789"/>
      <c r="CBT12" s="789"/>
      <c r="CBU12" s="789"/>
      <c r="CBV12" s="789"/>
      <c r="CBW12" s="789"/>
      <c r="CBX12" s="789"/>
      <c r="CBY12" s="789"/>
      <c r="CBZ12" s="789"/>
      <c r="CCA12" s="789"/>
      <c r="CCB12" s="789"/>
      <c r="CCC12" s="789"/>
      <c r="CCD12" s="789"/>
      <c r="CCE12" s="789"/>
      <c r="CCF12" s="789"/>
      <c r="CCG12" s="789"/>
      <c r="CCH12" s="789"/>
      <c r="CCI12" s="789"/>
      <c r="CCJ12" s="789"/>
      <c r="CCK12" s="789"/>
      <c r="CCL12" s="789"/>
      <c r="CCM12" s="789"/>
      <c r="CCN12" s="789"/>
      <c r="CCO12" s="789"/>
      <c r="CCP12" s="789"/>
      <c r="CCQ12" s="789"/>
      <c r="CCR12" s="789"/>
      <c r="CCS12" s="789"/>
      <c r="CCT12" s="789"/>
      <c r="CCU12" s="789"/>
      <c r="CCV12" s="789"/>
      <c r="CCW12" s="789"/>
      <c r="CCX12" s="789"/>
      <c r="CCY12" s="789"/>
      <c r="CCZ12" s="789"/>
      <c r="CDA12" s="789"/>
      <c r="CDB12" s="789"/>
      <c r="CDC12" s="789"/>
      <c r="CDD12" s="789"/>
      <c r="CDE12" s="789"/>
      <c r="CDF12" s="789"/>
      <c r="CDG12" s="789"/>
      <c r="CDH12" s="789"/>
      <c r="CDI12" s="789"/>
      <c r="CDJ12" s="789"/>
      <c r="CDK12" s="789"/>
      <c r="CDL12" s="789"/>
      <c r="CDM12" s="789"/>
      <c r="CDN12" s="789"/>
      <c r="CDO12" s="789"/>
      <c r="CDP12" s="789"/>
      <c r="CDQ12" s="789"/>
      <c r="CDR12" s="789"/>
      <c r="CDS12" s="789"/>
      <c r="CDT12" s="789"/>
      <c r="CDU12" s="789"/>
      <c r="CDV12" s="789"/>
      <c r="CDW12" s="789"/>
      <c r="CDX12" s="789"/>
      <c r="CDY12" s="789"/>
      <c r="CDZ12" s="789"/>
      <c r="CEA12" s="789"/>
      <c r="CEB12" s="789"/>
      <c r="CEC12" s="789"/>
      <c r="CED12" s="789"/>
      <c r="CEE12" s="789"/>
      <c r="CEF12" s="789"/>
      <c r="CEG12" s="789"/>
      <c r="CEH12" s="789"/>
      <c r="CEI12" s="789"/>
      <c r="CEJ12" s="789"/>
      <c r="CEK12" s="789"/>
      <c r="CEL12" s="789"/>
      <c r="CEM12" s="789"/>
      <c r="CEN12" s="789"/>
      <c r="CEO12" s="789"/>
      <c r="CEP12" s="789"/>
      <c r="CEQ12" s="789"/>
      <c r="CER12" s="789"/>
      <c r="CES12" s="789"/>
      <c r="CET12" s="789"/>
      <c r="CEU12" s="789"/>
      <c r="CEV12" s="789"/>
      <c r="CEW12" s="789"/>
      <c r="CEX12" s="789"/>
      <c r="CEY12" s="789"/>
      <c r="CEZ12" s="789"/>
      <c r="CFA12" s="789"/>
      <c r="CFB12" s="789"/>
      <c r="CFC12" s="789"/>
      <c r="CFD12" s="789"/>
      <c r="CFE12" s="789"/>
      <c r="CFF12" s="789"/>
      <c r="CFG12" s="789"/>
      <c r="CFH12" s="789"/>
      <c r="CFI12" s="789"/>
      <c r="CFJ12" s="789"/>
      <c r="CFK12" s="789"/>
      <c r="CFL12" s="789"/>
      <c r="CFM12" s="789"/>
      <c r="CFN12" s="789"/>
      <c r="CFO12" s="789"/>
      <c r="CFP12" s="789"/>
      <c r="CFQ12" s="789"/>
      <c r="CFR12" s="789"/>
      <c r="CFS12" s="789"/>
      <c r="CFT12" s="789"/>
      <c r="CFU12" s="789"/>
      <c r="CFV12" s="789"/>
      <c r="CFW12" s="789"/>
      <c r="CFX12" s="789"/>
      <c r="CFY12" s="789"/>
      <c r="CFZ12" s="789"/>
      <c r="CGA12" s="789"/>
      <c r="CGB12" s="789"/>
      <c r="CGC12" s="789"/>
      <c r="CGD12" s="789"/>
      <c r="CGE12" s="789"/>
      <c r="CGF12" s="789"/>
      <c r="CGG12" s="789"/>
      <c r="CGH12" s="789"/>
      <c r="CGI12" s="789"/>
      <c r="CGJ12" s="789"/>
      <c r="CGK12" s="789"/>
      <c r="CGL12" s="789"/>
      <c r="CGM12" s="789"/>
      <c r="CGN12" s="789"/>
      <c r="CGO12" s="789"/>
      <c r="CGP12" s="789"/>
      <c r="CGQ12" s="789"/>
      <c r="CGR12" s="789"/>
      <c r="CGS12" s="789"/>
      <c r="CGT12" s="789"/>
      <c r="CGU12" s="789"/>
      <c r="CGV12" s="789"/>
      <c r="CGW12" s="789"/>
      <c r="CGX12" s="789"/>
      <c r="CGY12" s="789"/>
      <c r="CGZ12" s="789"/>
      <c r="CHA12" s="789"/>
      <c r="CHB12" s="789"/>
      <c r="CHC12" s="789"/>
      <c r="CHD12" s="789"/>
      <c r="CHE12" s="789"/>
      <c r="CHF12" s="789"/>
      <c r="CHG12" s="789"/>
      <c r="CHH12" s="789"/>
      <c r="CHI12" s="789"/>
      <c r="CHJ12" s="789"/>
      <c r="CHK12" s="789"/>
      <c r="CHL12" s="789"/>
      <c r="CHM12" s="789"/>
      <c r="CHN12" s="789"/>
      <c r="CHO12" s="789"/>
      <c r="CHP12" s="789"/>
      <c r="CHQ12" s="789"/>
      <c r="CHR12" s="789"/>
      <c r="CHS12" s="789"/>
      <c r="CHT12" s="789"/>
      <c r="CHU12" s="789"/>
      <c r="CHV12" s="789"/>
      <c r="CHW12" s="789"/>
      <c r="CHX12" s="789"/>
      <c r="CHY12" s="789"/>
      <c r="CHZ12" s="789"/>
      <c r="CIA12" s="789"/>
      <c r="CIB12" s="789"/>
      <c r="CIC12" s="789"/>
      <c r="CID12" s="789"/>
      <c r="CIE12" s="789"/>
      <c r="CIF12" s="789"/>
      <c r="CIG12" s="789"/>
      <c r="CIH12" s="789"/>
      <c r="CII12" s="789"/>
      <c r="CIJ12" s="789"/>
      <c r="CIK12" s="789"/>
      <c r="CIL12" s="789"/>
      <c r="CIM12" s="789"/>
      <c r="CIN12" s="789"/>
      <c r="CIO12" s="789"/>
      <c r="CIP12" s="789"/>
      <c r="CIQ12" s="789"/>
      <c r="CIR12" s="789"/>
      <c r="CIS12" s="789"/>
      <c r="CIT12" s="789"/>
      <c r="CIU12" s="789"/>
      <c r="CIV12" s="789"/>
      <c r="CIW12" s="789"/>
      <c r="CIX12" s="789"/>
      <c r="CIY12" s="789"/>
      <c r="CIZ12" s="789"/>
      <c r="CJA12" s="789"/>
      <c r="CJB12" s="789"/>
      <c r="CJC12" s="789"/>
      <c r="CJD12" s="789"/>
      <c r="CJE12" s="789"/>
      <c r="CJF12" s="789"/>
      <c r="CJG12" s="789"/>
      <c r="CJH12" s="789"/>
      <c r="CJI12" s="789"/>
      <c r="CJJ12" s="789"/>
      <c r="CJK12" s="789"/>
      <c r="CJL12" s="789"/>
      <c r="CJM12" s="789"/>
      <c r="CJN12" s="789"/>
      <c r="CJO12" s="789"/>
      <c r="CJP12" s="789"/>
      <c r="CJQ12" s="789"/>
      <c r="CJR12" s="789"/>
      <c r="CJS12" s="789"/>
      <c r="CJT12" s="789"/>
      <c r="CJU12" s="789"/>
      <c r="CJV12" s="789"/>
      <c r="CJW12" s="789"/>
      <c r="CJX12" s="789"/>
      <c r="CJY12" s="789"/>
      <c r="CJZ12" s="789"/>
      <c r="CKA12" s="789"/>
      <c r="CKB12" s="789"/>
      <c r="CKC12" s="789"/>
      <c r="CKD12" s="789"/>
      <c r="CKE12" s="789"/>
      <c r="CKF12" s="789"/>
      <c r="CKG12" s="789"/>
      <c r="CKH12" s="789"/>
      <c r="CKI12" s="789"/>
      <c r="CKJ12" s="789"/>
      <c r="CKK12" s="789"/>
      <c r="CKL12" s="789"/>
      <c r="CKM12" s="789"/>
      <c r="CKN12" s="789"/>
      <c r="CKO12" s="789"/>
      <c r="CKP12" s="789"/>
      <c r="CKQ12" s="789"/>
      <c r="CKR12" s="789"/>
      <c r="CKS12" s="789"/>
      <c r="CKT12" s="789"/>
      <c r="CKU12" s="789"/>
      <c r="CKV12" s="789"/>
      <c r="CKW12" s="789"/>
      <c r="CKX12" s="789"/>
      <c r="CKY12" s="789"/>
      <c r="CKZ12" s="789"/>
      <c r="CLA12" s="789"/>
      <c r="CLB12" s="789"/>
      <c r="CLC12" s="789"/>
      <c r="CLD12" s="789"/>
      <c r="CLE12" s="789"/>
      <c r="CLF12" s="789"/>
      <c r="CLG12" s="789"/>
      <c r="CLH12" s="789"/>
      <c r="CLI12" s="789"/>
      <c r="CLJ12" s="789"/>
      <c r="CLK12" s="789"/>
      <c r="CLL12" s="789"/>
      <c r="CLM12" s="789"/>
      <c r="CLN12" s="789"/>
      <c r="CLO12" s="789"/>
      <c r="CLP12" s="789"/>
      <c r="CLQ12" s="789"/>
      <c r="CLR12" s="789"/>
      <c r="CLS12" s="789"/>
      <c r="CLT12" s="789"/>
      <c r="CLU12" s="789"/>
      <c r="CLV12" s="789"/>
      <c r="CLW12" s="789"/>
      <c r="CLX12" s="789"/>
      <c r="CLY12" s="789"/>
      <c r="CLZ12" s="789"/>
      <c r="CMA12" s="789"/>
      <c r="CMB12" s="789"/>
      <c r="CMC12" s="789"/>
      <c r="CMD12" s="789"/>
      <c r="CME12" s="789"/>
      <c r="CMF12" s="789"/>
      <c r="CMG12" s="789"/>
      <c r="CMH12" s="789"/>
      <c r="CMI12" s="789"/>
      <c r="CMJ12" s="789"/>
      <c r="CMK12" s="789"/>
      <c r="CML12" s="789"/>
      <c r="CMM12" s="789"/>
      <c r="CMN12" s="789"/>
      <c r="CMO12" s="789"/>
      <c r="CMP12" s="789"/>
      <c r="CMQ12" s="789"/>
      <c r="CMR12" s="789"/>
      <c r="CMS12" s="789"/>
      <c r="CMT12" s="789"/>
      <c r="CMU12" s="789"/>
      <c r="CMV12" s="789"/>
      <c r="CMW12" s="789"/>
      <c r="CMX12" s="789"/>
      <c r="CMY12" s="789"/>
      <c r="CMZ12" s="789"/>
      <c r="CNA12" s="789"/>
      <c r="CNB12" s="789"/>
      <c r="CNC12" s="789"/>
      <c r="CND12" s="789"/>
      <c r="CNE12" s="789"/>
      <c r="CNF12" s="789"/>
      <c r="CNG12" s="789"/>
      <c r="CNH12" s="789"/>
      <c r="CNI12" s="789"/>
      <c r="CNJ12" s="789"/>
      <c r="CNK12" s="789"/>
      <c r="CNL12" s="789"/>
      <c r="CNM12" s="789"/>
      <c r="CNN12" s="789"/>
      <c r="CNO12" s="789"/>
      <c r="CNP12" s="789"/>
      <c r="CNQ12" s="789"/>
      <c r="CNR12" s="789"/>
      <c r="CNS12" s="789"/>
      <c r="CNT12" s="789"/>
      <c r="CNU12" s="789"/>
      <c r="CNV12" s="789"/>
      <c r="CNW12" s="789"/>
      <c r="CNX12" s="789"/>
      <c r="CNY12" s="789"/>
      <c r="CNZ12" s="789"/>
      <c r="COA12" s="789"/>
      <c r="COB12" s="789"/>
      <c r="COC12" s="789"/>
      <c r="COD12" s="789"/>
      <c r="COE12" s="789"/>
      <c r="COF12" s="789"/>
      <c r="COG12" s="789"/>
      <c r="COH12" s="789"/>
      <c r="COI12" s="789"/>
      <c r="COJ12" s="789"/>
      <c r="COK12" s="789"/>
      <c r="COL12" s="789"/>
      <c r="COM12" s="789"/>
      <c r="CON12" s="789"/>
      <c r="COO12" s="789"/>
      <c r="COP12" s="789"/>
      <c r="COQ12" s="789"/>
      <c r="COR12" s="789"/>
      <c r="COS12" s="789"/>
      <c r="COT12" s="789"/>
      <c r="COU12" s="789"/>
      <c r="COV12" s="789"/>
      <c r="COW12" s="789"/>
      <c r="COX12" s="789"/>
      <c r="COY12" s="789"/>
      <c r="COZ12" s="789"/>
      <c r="CPA12" s="789"/>
      <c r="CPB12" s="789"/>
      <c r="CPC12" s="789"/>
      <c r="CPD12" s="789"/>
      <c r="CPE12" s="789"/>
      <c r="CPF12" s="789"/>
      <c r="CPG12" s="789"/>
      <c r="CPH12" s="789"/>
      <c r="CPI12" s="789"/>
      <c r="CPJ12" s="789"/>
      <c r="CPK12" s="789"/>
      <c r="CPL12" s="789"/>
      <c r="CPM12" s="789"/>
      <c r="CPN12" s="789"/>
      <c r="CPO12" s="789"/>
      <c r="CPP12" s="789"/>
      <c r="CPQ12" s="789"/>
      <c r="CPR12" s="789"/>
      <c r="CPS12" s="789"/>
      <c r="CPT12" s="789"/>
      <c r="CPU12" s="789"/>
      <c r="CPV12" s="789"/>
      <c r="CPW12" s="789"/>
      <c r="CPX12" s="789"/>
      <c r="CPY12" s="789"/>
      <c r="CPZ12" s="789"/>
      <c r="CQA12" s="789"/>
      <c r="CQB12" s="789"/>
      <c r="CQC12" s="789"/>
      <c r="CQD12" s="789"/>
      <c r="CQE12" s="789"/>
      <c r="CQF12" s="789"/>
      <c r="CQG12" s="789"/>
      <c r="CQH12" s="789"/>
      <c r="CQI12" s="789"/>
      <c r="CQJ12" s="789"/>
      <c r="CQK12" s="789"/>
      <c r="CQL12" s="789"/>
      <c r="CQM12" s="789"/>
      <c r="CQN12" s="789"/>
      <c r="CQO12" s="789"/>
      <c r="CQP12" s="789"/>
      <c r="CQQ12" s="789"/>
      <c r="CQR12" s="789"/>
      <c r="CQS12" s="789"/>
      <c r="CQT12" s="789"/>
      <c r="CQU12" s="789"/>
      <c r="CQV12" s="789"/>
      <c r="CQW12" s="789"/>
      <c r="CQX12" s="789"/>
      <c r="CQY12" s="789"/>
      <c r="CQZ12" s="789"/>
      <c r="CRA12" s="789"/>
      <c r="CRB12" s="789"/>
      <c r="CRC12" s="789"/>
      <c r="CRD12" s="789"/>
      <c r="CRE12" s="789"/>
      <c r="CRF12" s="789"/>
      <c r="CRG12" s="789"/>
      <c r="CRH12" s="789"/>
      <c r="CRI12" s="789"/>
      <c r="CRJ12" s="789"/>
      <c r="CRK12" s="789"/>
      <c r="CRL12" s="789"/>
      <c r="CRM12" s="789"/>
      <c r="CRN12" s="789"/>
      <c r="CRO12" s="789"/>
      <c r="CRP12" s="789"/>
      <c r="CRQ12" s="789"/>
      <c r="CRR12" s="789"/>
      <c r="CRS12" s="789"/>
      <c r="CRT12" s="789"/>
      <c r="CRU12" s="789"/>
      <c r="CRV12" s="789"/>
      <c r="CRW12" s="789"/>
      <c r="CRX12" s="789"/>
      <c r="CRY12" s="789"/>
      <c r="CRZ12" s="789"/>
      <c r="CSA12" s="789"/>
      <c r="CSB12" s="789"/>
      <c r="CSC12" s="789"/>
      <c r="CSD12" s="789"/>
      <c r="CSE12" s="789"/>
      <c r="CSF12" s="789"/>
      <c r="CSG12" s="789"/>
      <c r="CSH12" s="789"/>
      <c r="CSI12" s="789"/>
      <c r="CSJ12" s="789"/>
      <c r="CSK12" s="789"/>
      <c r="CSL12" s="789"/>
      <c r="CSM12" s="789"/>
      <c r="CSN12" s="789"/>
      <c r="CSO12" s="789"/>
      <c r="CSP12" s="789"/>
      <c r="CSQ12" s="789"/>
      <c r="CSR12" s="789"/>
      <c r="CSS12" s="789"/>
      <c r="CST12" s="789"/>
      <c r="CSU12" s="789"/>
      <c r="CSV12" s="789"/>
      <c r="CSW12" s="789"/>
      <c r="CSX12" s="789"/>
      <c r="CSY12" s="789"/>
      <c r="CSZ12" s="789"/>
      <c r="CTA12" s="789"/>
      <c r="CTB12" s="789"/>
      <c r="CTC12" s="789"/>
      <c r="CTD12" s="789"/>
      <c r="CTE12" s="789"/>
      <c r="CTF12" s="789"/>
      <c r="CTG12" s="789"/>
      <c r="CTH12" s="789"/>
      <c r="CTI12" s="789"/>
      <c r="CTJ12" s="789"/>
      <c r="CTK12" s="789"/>
      <c r="CTL12" s="789"/>
      <c r="CTM12" s="789"/>
      <c r="CTN12" s="789"/>
      <c r="CTO12" s="789"/>
      <c r="CTP12" s="789"/>
      <c r="CTQ12" s="789"/>
      <c r="CTR12" s="789"/>
      <c r="CTS12" s="789"/>
      <c r="CTT12" s="789"/>
      <c r="CTU12" s="789"/>
      <c r="CTV12" s="789"/>
      <c r="CTW12" s="789"/>
      <c r="CTX12" s="789"/>
      <c r="CTY12" s="789"/>
      <c r="CTZ12" s="789"/>
      <c r="CUA12" s="789"/>
      <c r="CUB12" s="789"/>
      <c r="CUC12" s="789"/>
      <c r="CUD12" s="789"/>
      <c r="CUE12" s="789"/>
      <c r="CUF12" s="789"/>
      <c r="CUG12" s="789"/>
      <c r="CUH12" s="789"/>
      <c r="CUI12" s="789"/>
      <c r="CUJ12" s="789"/>
      <c r="CUK12" s="789"/>
      <c r="CUL12" s="789"/>
      <c r="CUM12" s="789"/>
      <c r="CUN12" s="789"/>
      <c r="CUO12" s="789"/>
      <c r="CUP12" s="789"/>
      <c r="CUQ12" s="789"/>
      <c r="CUR12" s="789"/>
      <c r="CUS12" s="789"/>
      <c r="CUT12" s="789"/>
      <c r="CUU12" s="789"/>
      <c r="CUV12" s="789"/>
      <c r="CUW12" s="789"/>
      <c r="CUX12" s="789"/>
      <c r="CUY12" s="789"/>
      <c r="CUZ12" s="789"/>
      <c r="CVA12" s="789"/>
      <c r="CVB12" s="789"/>
      <c r="CVC12" s="789"/>
      <c r="CVD12" s="789"/>
      <c r="CVE12" s="789"/>
      <c r="CVF12" s="789"/>
      <c r="CVG12" s="789"/>
      <c r="CVH12" s="789"/>
      <c r="CVI12" s="789"/>
      <c r="CVJ12" s="789"/>
      <c r="CVK12" s="789"/>
      <c r="CVL12" s="789"/>
      <c r="CVM12" s="789"/>
      <c r="CVN12" s="789"/>
      <c r="CVO12" s="789"/>
      <c r="CVP12" s="789"/>
      <c r="CVQ12" s="789"/>
      <c r="CVR12" s="789"/>
      <c r="CVS12" s="789"/>
      <c r="CVT12" s="789"/>
      <c r="CVU12" s="789"/>
      <c r="CVV12" s="789"/>
      <c r="CVW12" s="789"/>
      <c r="CVX12" s="789"/>
      <c r="CVY12" s="789"/>
      <c r="CVZ12" s="789"/>
      <c r="CWA12" s="789"/>
      <c r="CWB12" s="789"/>
      <c r="CWC12" s="789"/>
      <c r="CWD12" s="789"/>
      <c r="CWE12" s="789"/>
      <c r="CWF12" s="789"/>
      <c r="CWG12" s="789"/>
      <c r="CWH12" s="789"/>
      <c r="CWI12" s="789"/>
      <c r="CWJ12" s="789"/>
      <c r="CWK12" s="789"/>
      <c r="CWL12" s="789"/>
      <c r="CWM12" s="789"/>
      <c r="CWN12" s="789"/>
      <c r="CWO12" s="789"/>
      <c r="CWP12" s="789"/>
      <c r="CWQ12" s="789"/>
      <c r="CWR12" s="789"/>
      <c r="CWS12" s="789"/>
      <c r="CWT12" s="789"/>
      <c r="CWU12" s="789"/>
      <c r="CWV12" s="789"/>
      <c r="CWW12" s="789"/>
      <c r="CWX12" s="789"/>
      <c r="CWY12" s="789"/>
      <c r="CWZ12" s="789"/>
      <c r="CXA12" s="789"/>
      <c r="CXB12" s="789"/>
      <c r="CXC12" s="789"/>
      <c r="CXD12" s="789"/>
      <c r="CXE12" s="789"/>
      <c r="CXF12" s="789"/>
      <c r="CXG12" s="789"/>
      <c r="CXH12" s="789"/>
      <c r="CXI12" s="789"/>
      <c r="CXJ12" s="789"/>
      <c r="CXK12" s="789"/>
      <c r="CXL12" s="789"/>
      <c r="CXM12" s="789"/>
      <c r="CXN12" s="789"/>
      <c r="CXO12" s="789"/>
      <c r="CXP12" s="789"/>
      <c r="CXQ12" s="789"/>
      <c r="CXR12" s="789"/>
      <c r="CXS12" s="789"/>
      <c r="CXT12" s="789"/>
      <c r="CXU12" s="789"/>
      <c r="CXV12" s="789"/>
      <c r="CXW12" s="789"/>
      <c r="CXX12" s="789"/>
      <c r="CXY12" s="789"/>
      <c r="CXZ12" s="789"/>
      <c r="CYA12" s="789"/>
      <c r="CYB12" s="789"/>
      <c r="CYC12" s="789"/>
      <c r="CYD12" s="789"/>
      <c r="CYE12" s="789"/>
      <c r="CYF12" s="789"/>
      <c r="CYG12" s="789"/>
      <c r="CYH12" s="789"/>
      <c r="CYI12" s="789"/>
      <c r="CYJ12" s="789"/>
      <c r="CYK12" s="789"/>
      <c r="CYL12" s="789"/>
      <c r="CYM12" s="789"/>
      <c r="CYN12" s="789"/>
      <c r="CYO12" s="789"/>
      <c r="CYP12" s="789"/>
      <c r="CYQ12" s="789"/>
      <c r="CYR12" s="789"/>
      <c r="CYS12" s="789"/>
      <c r="CYT12" s="789"/>
      <c r="CYU12" s="789"/>
      <c r="CYV12" s="789"/>
      <c r="CYW12" s="789"/>
      <c r="CYX12" s="789"/>
      <c r="CYY12" s="789"/>
      <c r="CYZ12" s="789"/>
      <c r="CZA12" s="789"/>
      <c r="CZB12" s="789"/>
      <c r="CZC12" s="789"/>
      <c r="CZD12" s="789"/>
      <c r="CZE12" s="789"/>
      <c r="CZF12" s="789"/>
      <c r="CZG12" s="789"/>
      <c r="CZH12" s="789"/>
      <c r="CZI12" s="789"/>
      <c r="CZJ12" s="789"/>
      <c r="CZK12" s="789"/>
      <c r="CZL12" s="789"/>
      <c r="CZM12" s="789"/>
      <c r="CZN12" s="789"/>
      <c r="CZO12" s="789"/>
      <c r="CZP12" s="789"/>
      <c r="CZQ12" s="789"/>
      <c r="CZR12" s="789"/>
      <c r="CZS12" s="789"/>
      <c r="CZT12" s="789"/>
      <c r="CZU12" s="789"/>
      <c r="CZV12" s="789"/>
      <c r="CZW12" s="789"/>
      <c r="CZX12" s="789"/>
      <c r="CZY12" s="789"/>
      <c r="CZZ12" s="789"/>
      <c r="DAA12" s="789"/>
      <c r="DAB12" s="789"/>
      <c r="DAC12" s="789"/>
      <c r="DAD12" s="789"/>
      <c r="DAE12" s="789"/>
      <c r="DAF12" s="789"/>
      <c r="DAG12" s="789"/>
      <c r="DAH12" s="789"/>
      <c r="DAI12" s="789"/>
      <c r="DAJ12" s="789"/>
      <c r="DAK12" s="789"/>
      <c r="DAL12" s="789"/>
      <c r="DAM12" s="789"/>
      <c r="DAN12" s="789"/>
      <c r="DAO12" s="789"/>
      <c r="DAP12" s="789"/>
      <c r="DAQ12" s="789"/>
      <c r="DAR12" s="789"/>
      <c r="DAS12" s="789"/>
      <c r="DAT12" s="789"/>
      <c r="DAU12" s="789"/>
      <c r="DAV12" s="789"/>
      <c r="DAW12" s="789"/>
      <c r="DAX12" s="789"/>
      <c r="DAY12" s="789"/>
      <c r="DAZ12" s="789"/>
      <c r="DBA12" s="789"/>
      <c r="DBB12" s="789"/>
      <c r="DBC12" s="789"/>
      <c r="DBD12" s="789"/>
      <c r="DBE12" s="789"/>
      <c r="DBF12" s="789"/>
      <c r="DBG12" s="789"/>
      <c r="DBH12" s="789"/>
      <c r="DBI12" s="789"/>
      <c r="DBJ12" s="789"/>
      <c r="DBK12" s="789"/>
      <c r="DBL12" s="789"/>
      <c r="DBM12" s="789"/>
      <c r="DBN12" s="789"/>
      <c r="DBO12" s="789"/>
      <c r="DBP12" s="789"/>
      <c r="DBQ12" s="789"/>
      <c r="DBR12" s="789"/>
      <c r="DBS12" s="789"/>
      <c r="DBT12" s="789"/>
      <c r="DBU12" s="789"/>
      <c r="DBV12" s="789"/>
      <c r="DBW12" s="789"/>
      <c r="DBX12" s="789"/>
      <c r="DBY12" s="789"/>
      <c r="DBZ12" s="789"/>
      <c r="DCA12" s="789"/>
      <c r="DCB12" s="789"/>
      <c r="DCC12" s="789"/>
      <c r="DCD12" s="789"/>
      <c r="DCE12" s="789"/>
      <c r="DCF12" s="789"/>
      <c r="DCG12" s="789"/>
      <c r="DCH12" s="789"/>
      <c r="DCI12" s="789"/>
      <c r="DCJ12" s="789"/>
      <c r="DCK12" s="789"/>
      <c r="DCL12" s="789"/>
      <c r="DCM12" s="789"/>
      <c r="DCN12" s="789"/>
      <c r="DCO12" s="789"/>
      <c r="DCP12" s="789"/>
      <c r="DCQ12" s="789"/>
      <c r="DCR12" s="789"/>
      <c r="DCS12" s="789"/>
      <c r="DCT12" s="789"/>
      <c r="DCU12" s="789"/>
      <c r="DCV12" s="789"/>
      <c r="DCW12" s="789"/>
      <c r="DCX12" s="789"/>
      <c r="DCY12" s="789"/>
      <c r="DCZ12" s="789"/>
      <c r="DDA12" s="789"/>
      <c r="DDB12" s="789"/>
      <c r="DDC12" s="789"/>
      <c r="DDD12" s="789"/>
      <c r="DDE12" s="789"/>
      <c r="DDF12" s="789"/>
      <c r="DDG12" s="789"/>
      <c r="DDH12" s="789"/>
      <c r="DDI12" s="789"/>
      <c r="DDJ12" s="789"/>
      <c r="DDK12" s="789"/>
      <c r="DDL12" s="789"/>
      <c r="DDM12" s="789"/>
      <c r="DDN12" s="789"/>
      <c r="DDO12" s="789"/>
      <c r="DDP12" s="789"/>
      <c r="DDQ12" s="789"/>
      <c r="DDR12" s="789"/>
      <c r="DDS12" s="789"/>
      <c r="DDT12" s="789"/>
      <c r="DDU12" s="789"/>
      <c r="DDV12" s="789"/>
      <c r="DDW12" s="789"/>
      <c r="DDX12" s="789"/>
      <c r="DDY12" s="789"/>
      <c r="DDZ12" s="789"/>
      <c r="DEA12" s="789"/>
      <c r="DEB12" s="789"/>
      <c r="DEC12" s="789"/>
      <c r="DED12" s="789"/>
      <c r="DEE12" s="789"/>
      <c r="DEF12" s="789"/>
      <c r="DEG12" s="789"/>
      <c r="DEH12" s="789"/>
      <c r="DEI12" s="789"/>
      <c r="DEJ12" s="789"/>
      <c r="DEK12" s="789"/>
      <c r="DEL12" s="789"/>
      <c r="DEM12" s="789"/>
      <c r="DEN12" s="789"/>
      <c r="DEO12" s="789"/>
      <c r="DEP12" s="789"/>
      <c r="DEQ12" s="789"/>
      <c r="DER12" s="789"/>
      <c r="DES12" s="789"/>
      <c r="DET12" s="789"/>
      <c r="DEU12" s="789"/>
      <c r="DEV12" s="789"/>
      <c r="DEW12" s="789"/>
      <c r="DEX12" s="789"/>
      <c r="DEY12" s="789"/>
      <c r="DEZ12" s="789"/>
      <c r="DFA12" s="789"/>
      <c r="DFB12" s="789"/>
      <c r="DFC12" s="789"/>
      <c r="DFD12" s="789"/>
      <c r="DFE12" s="789"/>
      <c r="DFF12" s="789"/>
      <c r="DFG12" s="789"/>
      <c r="DFH12" s="789"/>
      <c r="DFI12" s="789"/>
      <c r="DFJ12" s="789"/>
      <c r="DFK12" s="789"/>
      <c r="DFL12" s="789"/>
      <c r="DFM12" s="789"/>
      <c r="DFN12" s="789"/>
      <c r="DFO12" s="789"/>
      <c r="DFP12" s="789"/>
      <c r="DFQ12" s="789"/>
      <c r="DFR12" s="789"/>
      <c r="DFS12" s="789"/>
      <c r="DFT12" s="789"/>
      <c r="DFU12" s="789"/>
      <c r="DFV12" s="789"/>
      <c r="DFW12" s="789"/>
      <c r="DFX12" s="789"/>
      <c r="DFY12" s="789"/>
      <c r="DFZ12" s="789"/>
      <c r="DGA12" s="789"/>
      <c r="DGB12" s="789"/>
      <c r="DGC12" s="789"/>
      <c r="DGD12" s="789"/>
      <c r="DGE12" s="789"/>
      <c r="DGF12" s="789"/>
      <c r="DGG12" s="789"/>
      <c r="DGH12" s="789"/>
      <c r="DGI12" s="789"/>
      <c r="DGJ12" s="789"/>
      <c r="DGK12" s="789"/>
      <c r="DGL12" s="789"/>
      <c r="DGM12" s="789"/>
      <c r="DGN12" s="789"/>
      <c r="DGO12" s="789"/>
      <c r="DGP12" s="789"/>
      <c r="DGQ12" s="789"/>
      <c r="DGR12" s="789"/>
      <c r="DGS12" s="789"/>
      <c r="DGT12" s="789"/>
      <c r="DGU12" s="789"/>
      <c r="DGV12" s="789"/>
      <c r="DGW12" s="789"/>
      <c r="DGX12" s="789"/>
      <c r="DGY12" s="789"/>
      <c r="DGZ12" s="789"/>
      <c r="DHA12" s="789"/>
      <c r="DHB12" s="789"/>
      <c r="DHC12" s="789"/>
      <c r="DHD12" s="789"/>
      <c r="DHE12" s="789"/>
      <c r="DHF12" s="789"/>
      <c r="DHG12" s="789"/>
      <c r="DHH12" s="789"/>
      <c r="DHI12" s="789"/>
      <c r="DHJ12" s="789"/>
      <c r="DHK12" s="789"/>
      <c r="DHL12" s="789"/>
      <c r="DHM12" s="789"/>
      <c r="DHN12" s="789"/>
      <c r="DHO12" s="789"/>
      <c r="DHP12" s="789"/>
      <c r="DHQ12" s="789"/>
      <c r="DHR12" s="789"/>
      <c r="DHS12" s="789"/>
      <c r="DHT12" s="789"/>
      <c r="DHU12" s="789"/>
      <c r="DHV12" s="789"/>
      <c r="DHW12" s="789"/>
      <c r="DHX12" s="789"/>
      <c r="DHY12" s="789"/>
      <c r="DHZ12" s="789"/>
      <c r="DIA12" s="789"/>
      <c r="DIB12" s="789"/>
      <c r="DIC12" s="789"/>
      <c r="DID12" s="789"/>
      <c r="DIE12" s="789"/>
      <c r="DIF12" s="789"/>
      <c r="DIG12" s="789"/>
      <c r="DIH12" s="789"/>
      <c r="DII12" s="789"/>
      <c r="DIJ12" s="789"/>
      <c r="DIK12" s="789"/>
      <c r="DIL12" s="789"/>
      <c r="DIM12" s="789"/>
      <c r="DIN12" s="789"/>
      <c r="DIO12" s="789"/>
      <c r="DIP12" s="789"/>
      <c r="DIQ12" s="789"/>
      <c r="DIR12" s="789"/>
      <c r="DIS12" s="789"/>
      <c r="DIT12" s="789"/>
      <c r="DIU12" s="789"/>
      <c r="DIV12" s="789"/>
      <c r="DIW12" s="789"/>
      <c r="DIX12" s="789"/>
      <c r="DIY12" s="789"/>
      <c r="DIZ12" s="789"/>
      <c r="DJA12" s="789"/>
      <c r="DJB12" s="789"/>
      <c r="DJC12" s="789"/>
      <c r="DJD12" s="789"/>
      <c r="DJE12" s="789"/>
      <c r="DJF12" s="789"/>
      <c r="DJG12" s="789"/>
      <c r="DJH12" s="789"/>
      <c r="DJI12" s="789"/>
      <c r="DJJ12" s="789"/>
      <c r="DJK12" s="789"/>
      <c r="DJL12" s="789"/>
      <c r="DJM12" s="789"/>
      <c r="DJN12" s="789"/>
      <c r="DJO12" s="789"/>
      <c r="DJP12" s="789"/>
      <c r="DJQ12" s="789"/>
      <c r="DJR12" s="789"/>
      <c r="DJS12" s="789"/>
      <c r="DJT12" s="789"/>
      <c r="DJU12" s="789"/>
      <c r="DJV12" s="789"/>
      <c r="DJW12" s="789"/>
      <c r="DJX12" s="789"/>
      <c r="DJY12" s="789"/>
      <c r="DJZ12" s="789"/>
      <c r="DKA12" s="789"/>
      <c r="DKB12" s="789"/>
      <c r="DKC12" s="789"/>
      <c r="DKD12" s="789"/>
      <c r="DKE12" s="789"/>
      <c r="DKF12" s="789"/>
      <c r="DKG12" s="789"/>
      <c r="DKH12" s="789"/>
      <c r="DKI12" s="789"/>
      <c r="DKJ12" s="789"/>
      <c r="DKK12" s="789"/>
      <c r="DKL12" s="789"/>
      <c r="DKM12" s="789"/>
      <c r="DKN12" s="789"/>
      <c r="DKO12" s="789"/>
      <c r="DKP12" s="789"/>
      <c r="DKQ12" s="789"/>
      <c r="DKR12" s="789"/>
      <c r="DKS12" s="789"/>
      <c r="DKT12" s="789"/>
      <c r="DKU12" s="789"/>
      <c r="DKV12" s="789"/>
      <c r="DKW12" s="789"/>
      <c r="DKX12" s="789"/>
      <c r="DKY12" s="789"/>
      <c r="DKZ12" s="789"/>
      <c r="DLA12" s="789"/>
      <c r="DLB12" s="789"/>
      <c r="DLC12" s="789"/>
      <c r="DLD12" s="789"/>
      <c r="DLE12" s="789"/>
      <c r="DLF12" s="789"/>
      <c r="DLG12" s="789"/>
      <c r="DLH12" s="789"/>
      <c r="DLI12" s="789"/>
      <c r="DLJ12" s="789"/>
      <c r="DLK12" s="789"/>
      <c r="DLL12" s="789"/>
      <c r="DLM12" s="789"/>
      <c r="DLN12" s="789"/>
      <c r="DLO12" s="789"/>
      <c r="DLP12" s="789"/>
      <c r="DLQ12" s="789"/>
      <c r="DLR12" s="789"/>
      <c r="DLS12" s="789"/>
      <c r="DLT12" s="789"/>
      <c r="DLU12" s="789"/>
      <c r="DLV12" s="789"/>
      <c r="DLW12" s="789"/>
      <c r="DLX12" s="789"/>
      <c r="DLY12" s="789"/>
      <c r="DLZ12" s="789"/>
      <c r="DMA12" s="789"/>
      <c r="DMB12" s="789"/>
      <c r="DMC12" s="789"/>
      <c r="DMD12" s="789"/>
      <c r="DME12" s="789"/>
      <c r="DMF12" s="789"/>
      <c r="DMG12" s="789"/>
      <c r="DMH12" s="789"/>
      <c r="DMI12" s="789"/>
      <c r="DMJ12" s="789"/>
      <c r="DMK12" s="789"/>
      <c r="DML12" s="789"/>
      <c r="DMM12" s="789"/>
      <c r="DMN12" s="789"/>
      <c r="DMO12" s="789"/>
      <c r="DMP12" s="789"/>
      <c r="DMQ12" s="789"/>
      <c r="DMR12" s="789"/>
      <c r="DMS12" s="789"/>
      <c r="DMT12" s="789"/>
      <c r="DMU12" s="789"/>
      <c r="DMV12" s="789"/>
      <c r="DMW12" s="789"/>
      <c r="DMX12" s="789"/>
      <c r="DMY12" s="789"/>
      <c r="DMZ12" s="789"/>
      <c r="DNA12" s="789"/>
      <c r="DNB12" s="789"/>
      <c r="DNC12" s="789"/>
      <c r="DND12" s="789"/>
      <c r="DNE12" s="789"/>
      <c r="DNF12" s="789"/>
      <c r="DNG12" s="789"/>
      <c r="DNH12" s="789"/>
      <c r="DNI12" s="789"/>
      <c r="DNJ12" s="789"/>
      <c r="DNK12" s="789"/>
      <c r="DNL12" s="789"/>
      <c r="DNM12" s="789"/>
      <c r="DNN12" s="789"/>
      <c r="DNO12" s="789"/>
      <c r="DNP12" s="789"/>
      <c r="DNQ12" s="789"/>
      <c r="DNR12" s="789"/>
      <c r="DNS12" s="789"/>
      <c r="DNT12" s="789"/>
      <c r="DNU12" s="789"/>
      <c r="DNV12" s="789"/>
      <c r="DNW12" s="789"/>
      <c r="DNX12" s="789"/>
      <c r="DNY12" s="789"/>
      <c r="DNZ12" s="789"/>
      <c r="DOA12" s="789"/>
      <c r="DOB12" s="789"/>
      <c r="DOC12" s="789"/>
      <c r="DOD12" s="789"/>
      <c r="DOE12" s="789"/>
      <c r="DOF12" s="789"/>
      <c r="DOG12" s="789"/>
      <c r="DOH12" s="789"/>
      <c r="DOI12" s="789"/>
      <c r="DOJ12" s="789"/>
      <c r="DOK12" s="789"/>
      <c r="DOL12" s="789"/>
      <c r="DOM12" s="789"/>
      <c r="DON12" s="789"/>
      <c r="DOO12" s="789"/>
      <c r="DOP12" s="789"/>
      <c r="DOQ12" s="789"/>
      <c r="DOR12" s="789"/>
      <c r="DOS12" s="789"/>
      <c r="DOT12" s="789"/>
      <c r="DOU12" s="789"/>
      <c r="DOV12" s="789"/>
      <c r="DOW12" s="789"/>
      <c r="DOX12" s="789"/>
      <c r="DOY12" s="789"/>
      <c r="DOZ12" s="789"/>
      <c r="DPA12" s="789"/>
      <c r="DPB12" s="789"/>
      <c r="DPC12" s="789"/>
      <c r="DPD12" s="789"/>
      <c r="DPE12" s="789"/>
      <c r="DPF12" s="789"/>
      <c r="DPG12" s="789"/>
      <c r="DPH12" s="789"/>
      <c r="DPI12" s="789"/>
      <c r="DPJ12" s="789"/>
      <c r="DPK12" s="789"/>
      <c r="DPL12" s="789"/>
      <c r="DPM12" s="789"/>
      <c r="DPN12" s="789"/>
      <c r="DPO12" s="789"/>
      <c r="DPP12" s="789"/>
      <c r="DPQ12" s="789"/>
      <c r="DPR12" s="789"/>
      <c r="DPS12" s="789"/>
      <c r="DPT12" s="789"/>
      <c r="DPU12" s="789"/>
      <c r="DPV12" s="789"/>
      <c r="DPW12" s="789"/>
      <c r="DPX12" s="789"/>
      <c r="DPY12" s="789"/>
      <c r="DPZ12" s="789"/>
      <c r="DQA12" s="789"/>
      <c r="DQB12" s="789"/>
      <c r="DQC12" s="789"/>
      <c r="DQD12" s="789"/>
      <c r="DQE12" s="789"/>
      <c r="DQF12" s="789"/>
      <c r="DQG12" s="789"/>
      <c r="DQH12" s="789"/>
      <c r="DQI12" s="789"/>
      <c r="DQJ12" s="789"/>
      <c r="DQK12" s="789"/>
      <c r="DQL12" s="789"/>
      <c r="DQM12" s="789"/>
      <c r="DQN12" s="789"/>
      <c r="DQO12" s="789"/>
      <c r="DQP12" s="789"/>
      <c r="DQQ12" s="789"/>
      <c r="DQR12" s="789"/>
      <c r="DQS12" s="789"/>
      <c r="DQT12" s="789"/>
      <c r="DQU12" s="789"/>
      <c r="DQV12" s="789"/>
      <c r="DQW12" s="789"/>
      <c r="DQX12" s="789"/>
      <c r="DQY12" s="789"/>
      <c r="DQZ12" s="789"/>
      <c r="DRA12" s="789"/>
      <c r="DRB12" s="789"/>
      <c r="DRC12" s="789"/>
      <c r="DRD12" s="789"/>
      <c r="DRE12" s="789"/>
      <c r="DRF12" s="789"/>
      <c r="DRG12" s="789"/>
      <c r="DRH12" s="789"/>
      <c r="DRI12" s="789"/>
      <c r="DRJ12" s="789"/>
      <c r="DRK12" s="789"/>
      <c r="DRL12" s="789"/>
      <c r="DRM12" s="789"/>
      <c r="DRN12" s="789"/>
      <c r="DRO12" s="789"/>
      <c r="DRP12" s="789"/>
      <c r="DRQ12" s="789"/>
      <c r="DRR12" s="789"/>
      <c r="DRS12" s="789"/>
      <c r="DRT12" s="789"/>
      <c r="DRU12" s="789"/>
      <c r="DRV12" s="789"/>
      <c r="DRW12" s="789"/>
      <c r="DRX12" s="789"/>
      <c r="DRY12" s="789"/>
      <c r="DRZ12" s="789"/>
      <c r="DSA12" s="789"/>
      <c r="DSB12" s="789"/>
      <c r="DSC12" s="789"/>
      <c r="DSD12" s="789"/>
      <c r="DSE12" s="789"/>
      <c r="DSF12" s="789"/>
      <c r="DSG12" s="789"/>
      <c r="DSH12" s="789"/>
      <c r="DSI12" s="789"/>
      <c r="DSJ12" s="789"/>
      <c r="DSK12" s="789"/>
      <c r="DSL12" s="789"/>
      <c r="DSM12" s="789"/>
      <c r="DSN12" s="789"/>
      <c r="DSO12" s="789"/>
      <c r="DSP12" s="789"/>
      <c r="DSQ12" s="789"/>
      <c r="DSR12" s="789"/>
      <c r="DSS12" s="789"/>
      <c r="DST12" s="789"/>
      <c r="DSU12" s="789"/>
      <c r="DSV12" s="789"/>
      <c r="DSW12" s="789"/>
      <c r="DSX12" s="789"/>
      <c r="DSY12" s="789"/>
      <c r="DSZ12" s="789"/>
      <c r="DTA12" s="789"/>
      <c r="DTB12" s="789"/>
      <c r="DTC12" s="789"/>
      <c r="DTD12" s="789"/>
      <c r="DTE12" s="789"/>
      <c r="DTF12" s="789"/>
      <c r="DTG12" s="789"/>
      <c r="DTH12" s="789"/>
      <c r="DTI12" s="789"/>
      <c r="DTJ12" s="789"/>
      <c r="DTK12" s="789"/>
      <c r="DTL12" s="789"/>
      <c r="DTM12" s="789"/>
      <c r="DTN12" s="789"/>
      <c r="DTO12" s="789"/>
      <c r="DTP12" s="789"/>
      <c r="DTQ12" s="789"/>
      <c r="DTR12" s="789"/>
      <c r="DTS12" s="789"/>
      <c r="DTT12" s="789"/>
      <c r="DTU12" s="789"/>
      <c r="DTV12" s="789"/>
      <c r="DTW12" s="789"/>
      <c r="DTX12" s="789"/>
      <c r="DTY12" s="789"/>
      <c r="DTZ12" s="789"/>
      <c r="DUA12" s="789"/>
      <c r="DUB12" s="789"/>
      <c r="DUC12" s="789"/>
      <c r="DUD12" s="789"/>
      <c r="DUE12" s="789"/>
      <c r="DUF12" s="789"/>
      <c r="DUG12" s="789"/>
      <c r="DUH12" s="789"/>
      <c r="DUI12" s="789"/>
      <c r="DUJ12" s="789"/>
      <c r="DUK12" s="789"/>
      <c r="DUL12" s="789"/>
      <c r="DUM12" s="789"/>
      <c r="DUN12" s="789"/>
      <c r="DUO12" s="789"/>
      <c r="DUP12" s="789"/>
      <c r="DUQ12" s="789"/>
      <c r="DUR12" s="789"/>
      <c r="DUS12" s="789"/>
      <c r="DUT12" s="789"/>
      <c r="DUU12" s="789"/>
      <c r="DUV12" s="789"/>
      <c r="DUW12" s="789"/>
      <c r="DUX12" s="789"/>
      <c r="DUY12" s="789"/>
      <c r="DUZ12" s="789"/>
      <c r="DVA12" s="789"/>
      <c r="DVB12" s="789"/>
      <c r="DVC12" s="789"/>
      <c r="DVD12" s="789"/>
      <c r="DVE12" s="789"/>
      <c r="DVF12" s="789"/>
      <c r="DVG12" s="789"/>
      <c r="DVH12" s="789"/>
      <c r="DVI12" s="789"/>
      <c r="DVJ12" s="789"/>
      <c r="DVK12" s="789"/>
      <c r="DVL12" s="789"/>
      <c r="DVM12" s="789"/>
      <c r="DVN12" s="789"/>
      <c r="DVO12" s="789"/>
      <c r="DVP12" s="789"/>
      <c r="DVQ12" s="789"/>
      <c r="DVR12" s="789"/>
      <c r="DVS12" s="789"/>
      <c r="DVT12" s="789"/>
      <c r="DVU12" s="789"/>
      <c r="DVV12" s="789"/>
      <c r="DVW12" s="789"/>
      <c r="DVX12" s="789"/>
      <c r="DVY12" s="789"/>
      <c r="DVZ12" s="789"/>
      <c r="DWA12" s="789"/>
      <c r="DWB12" s="789"/>
      <c r="DWC12" s="789"/>
      <c r="DWD12" s="789"/>
      <c r="DWE12" s="789"/>
      <c r="DWF12" s="789"/>
      <c r="DWG12" s="789"/>
      <c r="DWH12" s="789"/>
      <c r="DWI12" s="789"/>
      <c r="DWJ12" s="789"/>
      <c r="DWK12" s="789"/>
      <c r="DWL12" s="789"/>
      <c r="DWM12" s="789"/>
      <c r="DWN12" s="789"/>
      <c r="DWO12" s="789"/>
      <c r="DWP12" s="789"/>
      <c r="DWQ12" s="789"/>
      <c r="DWR12" s="789"/>
      <c r="DWS12" s="789"/>
      <c r="DWT12" s="789"/>
      <c r="DWU12" s="789"/>
      <c r="DWV12" s="789"/>
      <c r="DWW12" s="789"/>
      <c r="DWX12" s="789"/>
      <c r="DWY12" s="789"/>
      <c r="DWZ12" s="789"/>
      <c r="DXA12" s="789"/>
      <c r="DXB12" s="789"/>
      <c r="DXC12" s="789"/>
      <c r="DXD12" s="789"/>
      <c r="DXE12" s="789"/>
      <c r="DXF12" s="789"/>
      <c r="DXG12" s="789"/>
      <c r="DXH12" s="789"/>
      <c r="DXI12" s="789"/>
      <c r="DXJ12" s="789"/>
      <c r="DXK12" s="789"/>
      <c r="DXL12" s="789"/>
      <c r="DXM12" s="789"/>
      <c r="DXN12" s="789"/>
      <c r="DXO12" s="789"/>
      <c r="DXP12" s="789"/>
      <c r="DXQ12" s="789"/>
      <c r="DXR12" s="789"/>
      <c r="DXS12" s="789"/>
      <c r="DXT12" s="789"/>
      <c r="DXU12" s="789"/>
      <c r="DXV12" s="789"/>
      <c r="DXW12" s="789"/>
      <c r="DXX12" s="789"/>
      <c r="DXY12" s="789"/>
      <c r="DXZ12" s="789"/>
      <c r="DYA12" s="789"/>
      <c r="DYB12" s="789"/>
      <c r="DYC12" s="789"/>
      <c r="DYD12" s="789"/>
      <c r="DYE12" s="789"/>
      <c r="DYF12" s="789"/>
      <c r="DYG12" s="789"/>
      <c r="DYH12" s="789"/>
      <c r="DYI12" s="789"/>
      <c r="DYJ12" s="789"/>
      <c r="DYK12" s="789"/>
      <c r="DYL12" s="789"/>
      <c r="DYM12" s="789"/>
      <c r="DYN12" s="789"/>
      <c r="DYO12" s="789"/>
      <c r="DYP12" s="789"/>
      <c r="DYQ12" s="789"/>
      <c r="DYR12" s="789"/>
      <c r="DYS12" s="789"/>
      <c r="DYT12" s="789"/>
      <c r="DYU12" s="789"/>
      <c r="DYV12" s="789"/>
      <c r="DYW12" s="789"/>
      <c r="DYX12" s="789"/>
      <c r="DYY12" s="789"/>
      <c r="DYZ12" s="789"/>
      <c r="DZA12" s="789"/>
      <c r="DZB12" s="789"/>
      <c r="DZC12" s="789"/>
      <c r="DZD12" s="789"/>
      <c r="DZE12" s="789"/>
      <c r="DZF12" s="789"/>
      <c r="DZG12" s="789"/>
      <c r="DZH12" s="789"/>
      <c r="DZI12" s="789"/>
      <c r="DZJ12" s="789"/>
      <c r="DZK12" s="789"/>
      <c r="DZL12" s="789"/>
      <c r="DZM12" s="789"/>
      <c r="DZN12" s="789"/>
      <c r="DZO12" s="789"/>
      <c r="DZP12" s="789"/>
      <c r="DZQ12" s="789"/>
      <c r="DZR12" s="789"/>
      <c r="DZS12" s="789"/>
      <c r="DZT12" s="789"/>
      <c r="DZU12" s="789"/>
      <c r="DZV12" s="789"/>
      <c r="DZW12" s="789"/>
      <c r="DZX12" s="789"/>
      <c r="DZY12" s="789"/>
      <c r="DZZ12" s="789"/>
      <c r="EAA12" s="789"/>
      <c r="EAB12" s="789"/>
      <c r="EAC12" s="789"/>
      <c r="EAD12" s="789"/>
      <c r="EAE12" s="789"/>
      <c r="EAF12" s="789"/>
      <c r="EAG12" s="789"/>
      <c r="EAH12" s="789"/>
      <c r="EAI12" s="789"/>
      <c r="EAJ12" s="789"/>
      <c r="EAK12" s="789"/>
      <c r="EAL12" s="789"/>
      <c r="EAM12" s="789"/>
      <c r="EAN12" s="789"/>
      <c r="EAO12" s="789"/>
      <c r="EAP12" s="789"/>
      <c r="EAQ12" s="789"/>
      <c r="EAR12" s="789"/>
      <c r="EAS12" s="789"/>
      <c r="EAT12" s="789"/>
      <c r="EAU12" s="789"/>
      <c r="EAV12" s="789"/>
      <c r="EAW12" s="789"/>
      <c r="EAX12" s="789"/>
      <c r="EAY12" s="789"/>
      <c r="EAZ12" s="789"/>
      <c r="EBA12" s="789"/>
      <c r="EBB12" s="789"/>
      <c r="EBC12" s="789"/>
      <c r="EBD12" s="789"/>
      <c r="EBE12" s="789"/>
      <c r="EBF12" s="789"/>
      <c r="EBG12" s="789"/>
      <c r="EBH12" s="789"/>
      <c r="EBI12" s="789"/>
      <c r="EBJ12" s="789"/>
      <c r="EBK12" s="789"/>
      <c r="EBL12" s="789"/>
      <c r="EBM12" s="789"/>
      <c r="EBN12" s="789"/>
      <c r="EBO12" s="789"/>
      <c r="EBP12" s="789"/>
      <c r="EBQ12" s="789"/>
      <c r="EBR12" s="789"/>
      <c r="EBS12" s="789"/>
      <c r="EBT12" s="789"/>
      <c r="EBU12" s="789"/>
      <c r="EBV12" s="789"/>
      <c r="EBW12" s="789"/>
      <c r="EBX12" s="789"/>
      <c r="EBY12" s="789"/>
      <c r="EBZ12" s="789"/>
      <c r="ECA12" s="789"/>
      <c r="ECB12" s="789"/>
      <c r="ECC12" s="789"/>
      <c r="ECD12" s="789"/>
      <c r="ECE12" s="789"/>
      <c r="ECF12" s="789"/>
      <c r="ECG12" s="789"/>
      <c r="ECH12" s="789"/>
      <c r="ECI12" s="789"/>
      <c r="ECJ12" s="789"/>
      <c r="ECK12" s="789"/>
      <c r="ECL12" s="789"/>
      <c r="ECM12" s="789"/>
      <c r="ECN12" s="789"/>
      <c r="ECO12" s="789"/>
      <c r="ECP12" s="789"/>
      <c r="ECQ12" s="789"/>
      <c r="ECR12" s="789"/>
      <c r="ECS12" s="789"/>
      <c r="ECT12" s="789"/>
      <c r="ECU12" s="789"/>
      <c r="ECV12" s="789"/>
      <c r="ECW12" s="789"/>
      <c r="ECX12" s="789"/>
      <c r="ECY12" s="789"/>
      <c r="ECZ12" s="789"/>
      <c r="EDA12" s="789"/>
      <c r="EDB12" s="789"/>
      <c r="EDC12" s="789"/>
      <c r="EDD12" s="789"/>
      <c r="EDE12" s="789"/>
      <c r="EDF12" s="789"/>
      <c r="EDG12" s="789"/>
      <c r="EDH12" s="789"/>
      <c r="EDI12" s="789"/>
      <c r="EDJ12" s="789"/>
      <c r="EDK12" s="789"/>
      <c r="EDL12" s="789"/>
      <c r="EDM12" s="789"/>
      <c r="EDN12" s="789"/>
      <c r="EDO12" s="789"/>
      <c r="EDP12" s="789"/>
      <c r="EDQ12" s="789"/>
      <c r="EDR12" s="789"/>
      <c r="EDS12" s="789"/>
      <c r="EDT12" s="789"/>
      <c r="EDU12" s="789"/>
      <c r="EDV12" s="789"/>
      <c r="EDW12" s="789"/>
      <c r="EDX12" s="789"/>
      <c r="EDY12" s="789"/>
      <c r="EDZ12" s="789"/>
      <c r="EEA12" s="789"/>
      <c r="EEB12" s="789"/>
      <c r="EEC12" s="789"/>
      <c r="EED12" s="789"/>
      <c r="EEE12" s="789"/>
      <c r="EEF12" s="789"/>
      <c r="EEG12" s="789"/>
      <c r="EEH12" s="789"/>
      <c r="EEI12" s="789"/>
      <c r="EEJ12" s="789"/>
      <c r="EEK12" s="789"/>
      <c r="EEL12" s="789"/>
      <c r="EEM12" s="789"/>
      <c r="EEN12" s="789"/>
      <c r="EEO12" s="789"/>
      <c r="EEP12" s="789"/>
      <c r="EEQ12" s="789"/>
      <c r="EER12" s="789"/>
      <c r="EES12" s="789"/>
      <c r="EET12" s="789"/>
      <c r="EEU12" s="789"/>
      <c r="EEV12" s="789"/>
      <c r="EEW12" s="789"/>
      <c r="EEX12" s="789"/>
      <c r="EEY12" s="789"/>
      <c r="EEZ12" s="789"/>
      <c r="EFA12" s="789"/>
      <c r="EFB12" s="789"/>
      <c r="EFC12" s="789"/>
      <c r="EFD12" s="789"/>
      <c r="EFE12" s="789"/>
      <c r="EFF12" s="789"/>
      <c r="EFG12" s="789"/>
      <c r="EFH12" s="789"/>
      <c r="EFI12" s="789"/>
      <c r="EFJ12" s="789"/>
      <c r="EFK12" s="789"/>
      <c r="EFL12" s="789"/>
      <c r="EFM12" s="789"/>
      <c r="EFN12" s="789"/>
      <c r="EFO12" s="789"/>
      <c r="EFP12" s="789"/>
      <c r="EFQ12" s="789"/>
      <c r="EFR12" s="789"/>
      <c r="EFS12" s="789"/>
      <c r="EFT12" s="789"/>
      <c r="EFU12" s="789"/>
      <c r="EFV12" s="789"/>
      <c r="EFW12" s="789"/>
      <c r="EFX12" s="789"/>
      <c r="EFY12" s="789"/>
      <c r="EFZ12" s="789"/>
      <c r="EGA12" s="789"/>
      <c r="EGB12" s="789"/>
      <c r="EGC12" s="789"/>
      <c r="EGD12" s="789"/>
      <c r="EGE12" s="789"/>
      <c r="EGF12" s="789"/>
      <c r="EGG12" s="789"/>
      <c r="EGH12" s="789"/>
      <c r="EGI12" s="789"/>
      <c r="EGJ12" s="789"/>
      <c r="EGK12" s="789"/>
      <c r="EGL12" s="789"/>
      <c r="EGM12" s="789"/>
      <c r="EGN12" s="789"/>
      <c r="EGO12" s="789"/>
      <c r="EGP12" s="789"/>
      <c r="EGQ12" s="789"/>
      <c r="EGR12" s="789"/>
      <c r="EGS12" s="789"/>
      <c r="EGT12" s="789"/>
      <c r="EGU12" s="789"/>
      <c r="EGV12" s="789"/>
      <c r="EGW12" s="789"/>
      <c r="EGX12" s="789"/>
      <c r="EGY12" s="789"/>
      <c r="EGZ12" s="789"/>
      <c r="EHA12" s="789"/>
      <c r="EHB12" s="789"/>
      <c r="EHC12" s="789"/>
      <c r="EHD12" s="789"/>
      <c r="EHE12" s="789"/>
      <c r="EHF12" s="789"/>
      <c r="EHG12" s="789"/>
      <c r="EHH12" s="789"/>
      <c r="EHI12" s="789"/>
      <c r="EHJ12" s="789"/>
      <c r="EHK12" s="789"/>
      <c r="EHL12" s="789"/>
      <c r="EHM12" s="789"/>
      <c r="EHN12" s="789"/>
      <c r="EHO12" s="789"/>
      <c r="EHP12" s="789"/>
      <c r="EHQ12" s="789"/>
      <c r="EHR12" s="789"/>
      <c r="EHS12" s="789"/>
      <c r="EHT12" s="789"/>
      <c r="EHU12" s="789"/>
      <c r="EHV12" s="789"/>
      <c r="EHW12" s="789"/>
      <c r="EHX12" s="789"/>
      <c r="EHY12" s="789"/>
      <c r="EHZ12" s="789"/>
      <c r="EIA12" s="789"/>
      <c r="EIB12" s="789"/>
      <c r="EIC12" s="789"/>
      <c r="EID12" s="789"/>
      <c r="EIE12" s="789"/>
      <c r="EIF12" s="789"/>
      <c r="EIG12" s="789"/>
      <c r="EIH12" s="789"/>
      <c r="EII12" s="789"/>
      <c r="EIJ12" s="789"/>
      <c r="EIK12" s="789"/>
      <c r="EIL12" s="789"/>
      <c r="EIM12" s="789"/>
      <c r="EIN12" s="789"/>
      <c r="EIO12" s="789"/>
      <c r="EIP12" s="789"/>
      <c r="EIQ12" s="789"/>
      <c r="EIR12" s="789"/>
      <c r="EIS12" s="789"/>
      <c r="EIT12" s="789"/>
      <c r="EIU12" s="789"/>
      <c r="EIV12" s="789"/>
      <c r="EIW12" s="789"/>
      <c r="EIX12" s="789"/>
      <c r="EIY12" s="789"/>
      <c r="EIZ12" s="789"/>
      <c r="EJA12" s="789"/>
      <c r="EJB12" s="789"/>
      <c r="EJC12" s="789"/>
      <c r="EJD12" s="789"/>
      <c r="EJE12" s="789"/>
      <c r="EJF12" s="789"/>
      <c r="EJG12" s="789"/>
      <c r="EJH12" s="789"/>
      <c r="EJI12" s="789"/>
      <c r="EJJ12" s="789"/>
      <c r="EJK12" s="789"/>
      <c r="EJL12" s="789"/>
      <c r="EJM12" s="789"/>
      <c r="EJN12" s="789"/>
      <c r="EJO12" s="789"/>
      <c r="EJP12" s="789"/>
      <c r="EJQ12" s="789"/>
      <c r="EJR12" s="789"/>
      <c r="EJS12" s="789"/>
      <c r="EJT12" s="789"/>
      <c r="EJU12" s="789"/>
      <c r="EJV12" s="789"/>
      <c r="EJW12" s="789"/>
      <c r="EJX12" s="789"/>
      <c r="EJY12" s="789"/>
      <c r="EJZ12" s="789"/>
      <c r="EKA12" s="789"/>
      <c r="EKB12" s="789"/>
      <c r="EKC12" s="789"/>
      <c r="EKD12" s="789"/>
      <c r="EKE12" s="789"/>
      <c r="EKF12" s="789"/>
      <c r="EKG12" s="789"/>
      <c r="EKH12" s="789"/>
      <c r="EKI12" s="789"/>
      <c r="EKJ12" s="789"/>
      <c r="EKK12" s="789"/>
      <c r="EKL12" s="789"/>
      <c r="EKM12" s="789"/>
      <c r="EKN12" s="789"/>
      <c r="EKO12" s="789"/>
      <c r="EKP12" s="789"/>
      <c r="EKQ12" s="789"/>
      <c r="EKR12" s="789"/>
      <c r="EKS12" s="789"/>
      <c r="EKT12" s="789"/>
      <c r="EKU12" s="789"/>
      <c r="EKV12" s="789"/>
      <c r="EKW12" s="789"/>
      <c r="EKX12" s="789"/>
      <c r="EKY12" s="789"/>
      <c r="EKZ12" s="789"/>
      <c r="ELA12" s="789"/>
      <c r="ELB12" s="789"/>
      <c r="ELC12" s="789"/>
      <c r="ELD12" s="789"/>
      <c r="ELE12" s="789"/>
      <c r="ELF12" s="789"/>
      <c r="ELG12" s="789"/>
      <c r="ELH12" s="789"/>
      <c r="ELI12" s="789"/>
      <c r="ELJ12" s="789"/>
      <c r="ELK12" s="789"/>
      <c r="ELL12" s="789"/>
      <c r="ELM12" s="789"/>
      <c r="ELN12" s="789"/>
      <c r="ELO12" s="789"/>
      <c r="ELP12" s="789"/>
      <c r="ELQ12" s="789"/>
      <c r="ELR12" s="789"/>
      <c r="ELS12" s="789"/>
      <c r="ELT12" s="789"/>
      <c r="ELU12" s="789"/>
      <c r="ELV12" s="789"/>
      <c r="ELW12" s="789"/>
      <c r="ELX12" s="789"/>
      <c r="ELY12" s="789"/>
      <c r="ELZ12" s="789"/>
      <c r="EMA12" s="789"/>
      <c r="EMB12" s="789"/>
      <c r="EMC12" s="789"/>
      <c r="EMD12" s="789"/>
      <c r="EME12" s="789"/>
      <c r="EMF12" s="789"/>
      <c r="EMG12" s="789"/>
      <c r="EMH12" s="789"/>
      <c r="EMI12" s="789"/>
      <c r="EMJ12" s="789"/>
      <c r="EMK12" s="789"/>
      <c r="EML12" s="789"/>
      <c r="EMM12" s="789"/>
      <c r="EMN12" s="789"/>
      <c r="EMO12" s="789"/>
      <c r="EMP12" s="789"/>
      <c r="EMQ12" s="789"/>
      <c r="EMR12" s="789"/>
      <c r="EMS12" s="789"/>
      <c r="EMT12" s="789"/>
      <c r="EMU12" s="789"/>
      <c r="EMV12" s="789"/>
      <c r="EMW12" s="789"/>
      <c r="EMX12" s="789"/>
      <c r="EMY12" s="789"/>
      <c r="EMZ12" s="789"/>
      <c r="ENA12" s="789"/>
      <c r="ENB12" s="789"/>
      <c r="ENC12" s="789"/>
      <c r="END12" s="789"/>
      <c r="ENE12" s="789"/>
      <c r="ENF12" s="789"/>
      <c r="ENG12" s="789"/>
      <c r="ENH12" s="789"/>
      <c r="ENI12" s="789"/>
      <c r="ENJ12" s="789"/>
      <c r="ENK12" s="789"/>
      <c r="ENL12" s="789"/>
      <c r="ENM12" s="789"/>
      <c r="ENN12" s="789"/>
      <c r="ENO12" s="789"/>
      <c r="ENP12" s="789"/>
      <c r="ENQ12" s="789"/>
      <c r="ENR12" s="789"/>
      <c r="ENS12" s="789"/>
      <c r="ENT12" s="789"/>
      <c r="ENU12" s="789"/>
      <c r="ENV12" s="789"/>
      <c r="ENW12" s="789"/>
      <c r="ENX12" s="789"/>
      <c r="ENY12" s="789"/>
      <c r="ENZ12" s="789"/>
      <c r="EOA12" s="789"/>
      <c r="EOB12" s="789"/>
      <c r="EOC12" s="789"/>
      <c r="EOD12" s="789"/>
      <c r="EOE12" s="789"/>
      <c r="EOF12" s="789"/>
      <c r="EOG12" s="789"/>
      <c r="EOH12" s="789"/>
      <c r="EOI12" s="789"/>
      <c r="EOJ12" s="789"/>
      <c r="EOK12" s="789"/>
      <c r="EOL12" s="789"/>
      <c r="EOM12" s="789"/>
      <c r="EON12" s="789"/>
      <c r="EOO12" s="789"/>
      <c r="EOP12" s="789"/>
      <c r="EOQ12" s="789"/>
      <c r="EOR12" s="789"/>
      <c r="EOS12" s="789"/>
      <c r="EOT12" s="789"/>
      <c r="EOU12" s="789"/>
      <c r="EOV12" s="789"/>
      <c r="EOW12" s="789"/>
      <c r="EOX12" s="789"/>
      <c r="EOY12" s="789"/>
      <c r="EOZ12" s="789"/>
      <c r="EPA12" s="789"/>
      <c r="EPB12" s="789"/>
      <c r="EPC12" s="789"/>
      <c r="EPD12" s="789"/>
      <c r="EPE12" s="789"/>
      <c r="EPF12" s="789"/>
      <c r="EPG12" s="789"/>
      <c r="EPH12" s="789"/>
      <c r="EPI12" s="789"/>
      <c r="EPJ12" s="789"/>
      <c r="EPK12" s="789"/>
      <c r="EPL12" s="789"/>
      <c r="EPM12" s="789"/>
      <c r="EPN12" s="789"/>
      <c r="EPO12" s="789"/>
      <c r="EPP12" s="789"/>
      <c r="EPQ12" s="789"/>
      <c r="EPR12" s="789"/>
      <c r="EPS12" s="789"/>
      <c r="EPT12" s="789"/>
      <c r="EPU12" s="789"/>
      <c r="EPV12" s="789"/>
      <c r="EPW12" s="789"/>
      <c r="EPX12" s="789"/>
      <c r="EPY12" s="789"/>
      <c r="EPZ12" s="789"/>
      <c r="EQA12" s="789"/>
      <c r="EQB12" s="789"/>
      <c r="EQC12" s="789"/>
      <c r="EQD12" s="789"/>
      <c r="EQE12" s="789"/>
      <c r="EQF12" s="789"/>
      <c r="EQG12" s="789"/>
      <c r="EQH12" s="789"/>
      <c r="EQI12" s="789"/>
      <c r="EQJ12" s="789"/>
      <c r="EQK12" s="789"/>
      <c r="EQL12" s="789"/>
      <c r="EQM12" s="789"/>
      <c r="EQN12" s="789"/>
      <c r="EQO12" s="789"/>
      <c r="EQP12" s="789"/>
      <c r="EQQ12" s="789"/>
      <c r="EQR12" s="789"/>
      <c r="EQS12" s="789"/>
      <c r="EQT12" s="789"/>
      <c r="EQU12" s="789"/>
      <c r="EQV12" s="789"/>
      <c r="EQW12" s="789"/>
      <c r="EQX12" s="789"/>
      <c r="EQY12" s="789"/>
      <c r="EQZ12" s="789"/>
      <c r="ERA12" s="789"/>
      <c r="ERB12" s="789"/>
      <c r="ERC12" s="789"/>
      <c r="ERD12" s="789"/>
      <c r="ERE12" s="789"/>
      <c r="ERF12" s="789"/>
      <c r="ERG12" s="789"/>
      <c r="ERH12" s="789"/>
      <c r="ERI12" s="789"/>
      <c r="ERJ12" s="789"/>
      <c r="ERK12" s="789"/>
      <c r="ERL12" s="789"/>
      <c r="ERM12" s="789"/>
      <c r="ERN12" s="789"/>
      <c r="ERO12" s="789"/>
      <c r="ERP12" s="789"/>
      <c r="ERQ12" s="789"/>
      <c r="ERR12" s="789"/>
      <c r="ERS12" s="789"/>
      <c r="ERT12" s="789"/>
      <c r="ERU12" s="789"/>
      <c r="ERV12" s="789"/>
      <c r="ERW12" s="789"/>
      <c r="ERX12" s="789"/>
      <c r="ERY12" s="789"/>
      <c r="ERZ12" s="789"/>
      <c r="ESA12" s="789"/>
      <c r="ESB12" s="789"/>
      <c r="ESC12" s="789"/>
      <c r="ESD12" s="789"/>
      <c r="ESE12" s="789"/>
      <c r="ESF12" s="789"/>
      <c r="ESG12" s="789"/>
      <c r="ESH12" s="789"/>
      <c r="ESI12" s="789"/>
      <c r="ESJ12" s="789"/>
      <c r="ESK12" s="789"/>
      <c r="ESL12" s="789"/>
      <c r="ESM12" s="789"/>
      <c r="ESN12" s="789"/>
      <c r="ESO12" s="789"/>
      <c r="ESP12" s="789"/>
      <c r="ESQ12" s="789"/>
      <c r="ESR12" s="789"/>
      <c r="ESS12" s="789"/>
      <c r="EST12" s="789"/>
      <c r="ESU12" s="789"/>
      <c r="ESV12" s="789"/>
      <c r="ESW12" s="789"/>
      <c r="ESX12" s="789"/>
      <c r="ESY12" s="789"/>
      <c r="ESZ12" s="789"/>
      <c r="ETA12" s="789"/>
      <c r="ETB12" s="789"/>
      <c r="ETC12" s="789"/>
      <c r="ETD12" s="789"/>
      <c r="ETE12" s="789"/>
      <c r="ETF12" s="789"/>
      <c r="ETG12" s="789"/>
      <c r="ETH12" s="789"/>
      <c r="ETI12" s="789"/>
      <c r="ETJ12" s="789"/>
      <c r="ETK12" s="789"/>
      <c r="ETL12" s="789"/>
      <c r="ETM12" s="789"/>
      <c r="ETN12" s="789"/>
      <c r="ETO12" s="789"/>
      <c r="ETP12" s="789"/>
      <c r="ETQ12" s="789"/>
      <c r="ETR12" s="789"/>
      <c r="ETS12" s="789"/>
      <c r="ETT12" s="789"/>
      <c r="ETU12" s="789"/>
      <c r="ETV12" s="789"/>
      <c r="ETW12" s="789"/>
      <c r="ETX12" s="789"/>
      <c r="ETY12" s="789"/>
      <c r="ETZ12" s="789"/>
      <c r="EUA12" s="789"/>
      <c r="EUB12" s="789"/>
      <c r="EUC12" s="789"/>
      <c r="EUD12" s="789"/>
      <c r="EUE12" s="789"/>
      <c r="EUF12" s="789"/>
      <c r="EUG12" s="789"/>
      <c r="EUH12" s="789"/>
      <c r="EUI12" s="789"/>
      <c r="EUJ12" s="789"/>
      <c r="EUK12" s="789"/>
      <c r="EUL12" s="789"/>
      <c r="EUM12" s="789"/>
      <c r="EUN12" s="789"/>
      <c r="EUO12" s="789"/>
      <c r="EUP12" s="789"/>
      <c r="EUQ12" s="789"/>
      <c r="EUR12" s="789"/>
      <c r="EUS12" s="789"/>
      <c r="EUT12" s="789"/>
      <c r="EUU12" s="789"/>
      <c r="EUV12" s="789"/>
      <c r="EUW12" s="789"/>
      <c r="EUX12" s="789"/>
      <c r="EUY12" s="789"/>
      <c r="EUZ12" s="789"/>
      <c r="EVA12" s="789"/>
      <c r="EVB12" s="789"/>
      <c r="EVC12" s="789"/>
      <c r="EVD12" s="789"/>
      <c r="EVE12" s="789"/>
      <c r="EVF12" s="789"/>
      <c r="EVG12" s="789"/>
      <c r="EVH12" s="789"/>
      <c r="EVI12" s="789"/>
      <c r="EVJ12" s="789"/>
      <c r="EVK12" s="789"/>
      <c r="EVL12" s="789"/>
      <c r="EVM12" s="789"/>
      <c r="EVN12" s="789"/>
      <c r="EVO12" s="789"/>
      <c r="EVP12" s="789"/>
      <c r="EVQ12" s="789"/>
      <c r="EVR12" s="789"/>
      <c r="EVS12" s="789"/>
      <c r="EVT12" s="789"/>
      <c r="EVU12" s="789"/>
      <c r="EVV12" s="789"/>
      <c r="EVW12" s="789"/>
      <c r="EVX12" s="789"/>
      <c r="EVY12" s="789"/>
      <c r="EVZ12" s="789"/>
      <c r="EWA12" s="789"/>
      <c r="EWB12" s="789"/>
      <c r="EWC12" s="789"/>
      <c r="EWD12" s="789"/>
      <c r="EWE12" s="789"/>
      <c r="EWF12" s="789"/>
      <c r="EWG12" s="789"/>
      <c r="EWH12" s="789"/>
      <c r="EWI12" s="789"/>
      <c r="EWJ12" s="789"/>
      <c r="EWK12" s="789"/>
      <c r="EWL12" s="789"/>
      <c r="EWM12" s="789"/>
      <c r="EWN12" s="789"/>
      <c r="EWO12" s="789"/>
      <c r="EWP12" s="789"/>
      <c r="EWQ12" s="789"/>
      <c r="EWR12" s="789"/>
      <c r="EWS12" s="789"/>
      <c r="EWT12" s="789"/>
      <c r="EWU12" s="789"/>
      <c r="EWV12" s="789"/>
      <c r="EWW12" s="789"/>
      <c r="EWX12" s="789"/>
      <c r="EWY12" s="789"/>
      <c r="EWZ12" s="789"/>
      <c r="EXA12" s="789"/>
      <c r="EXB12" s="789"/>
      <c r="EXC12" s="789"/>
      <c r="EXD12" s="789"/>
      <c r="EXE12" s="789"/>
      <c r="EXF12" s="789"/>
      <c r="EXG12" s="789"/>
      <c r="EXH12" s="789"/>
      <c r="EXI12" s="789"/>
      <c r="EXJ12" s="789"/>
      <c r="EXK12" s="789"/>
      <c r="EXL12" s="789"/>
      <c r="EXM12" s="789"/>
      <c r="EXN12" s="789"/>
      <c r="EXO12" s="789"/>
      <c r="EXP12" s="789"/>
      <c r="EXQ12" s="789"/>
      <c r="EXR12" s="789"/>
      <c r="EXS12" s="789"/>
      <c r="EXT12" s="789"/>
      <c r="EXU12" s="789"/>
      <c r="EXV12" s="789"/>
      <c r="EXW12" s="789"/>
      <c r="EXX12" s="789"/>
      <c r="EXY12" s="789"/>
      <c r="EXZ12" s="789"/>
      <c r="EYA12" s="789"/>
      <c r="EYB12" s="789"/>
      <c r="EYC12" s="789"/>
      <c r="EYD12" s="789"/>
      <c r="EYE12" s="789"/>
      <c r="EYF12" s="789"/>
      <c r="EYG12" s="789"/>
      <c r="EYH12" s="789"/>
      <c r="EYI12" s="789"/>
      <c r="EYJ12" s="789"/>
      <c r="EYK12" s="789"/>
      <c r="EYL12" s="789"/>
      <c r="EYM12" s="789"/>
      <c r="EYN12" s="789"/>
      <c r="EYO12" s="789"/>
      <c r="EYP12" s="789"/>
      <c r="EYQ12" s="789"/>
      <c r="EYR12" s="789"/>
      <c r="EYS12" s="789"/>
      <c r="EYT12" s="789"/>
      <c r="EYU12" s="789"/>
      <c r="EYV12" s="789"/>
      <c r="EYW12" s="789"/>
      <c r="EYX12" s="789"/>
      <c r="EYY12" s="789"/>
      <c r="EYZ12" s="789"/>
      <c r="EZA12" s="789"/>
      <c r="EZB12" s="789"/>
      <c r="EZC12" s="789"/>
      <c r="EZD12" s="789"/>
      <c r="EZE12" s="789"/>
      <c r="EZF12" s="789"/>
      <c r="EZG12" s="789"/>
      <c r="EZH12" s="789"/>
      <c r="EZI12" s="789"/>
      <c r="EZJ12" s="789"/>
      <c r="EZK12" s="789"/>
      <c r="EZL12" s="789"/>
      <c r="EZM12" s="789"/>
      <c r="EZN12" s="789"/>
      <c r="EZO12" s="789"/>
      <c r="EZP12" s="789"/>
      <c r="EZQ12" s="789"/>
      <c r="EZR12" s="789"/>
      <c r="EZS12" s="789"/>
      <c r="EZT12" s="789"/>
      <c r="EZU12" s="789"/>
      <c r="EZV12" s="789"/>
      <c r="EZW12" s="789"/>
      <c r="EZX12" s="789"/>
      <c r="EZY12" s="789"/>
      <c r="EZZ12" s="789"/>
      <c r="FAA12" s="789"/>
      <c r="FAB12" s="789"/>
      <c r="FAC12" s="789"/>
      <c r="FAD12" s="789"/>
      <c r="FAE12" s="789"/>
      <c r="FAF12" s="789"/>
      <c r="FAG12" s="789"/>
      <c r="FAH12" s="789"/>
      <c r="FAI12" s="789"/>
      <c r="FAJ12" s="789"/>
      <c r="FAK12" s="789"/>
      <c r="FAL12" s="789"/>
      <c r="FAM12" s="789"/>
      <c r="FAN12" s="789"/>
      <c r="FAO12" s="789"/>
      <c r="FAP12" s="789"/>
      <c r="FAQ12" s="789"/>
      <c r="FAR12" s="789"/>
      <c r="FAS12" s="789"/>
      <c r="FAT12" s="789"/>
      <c r="FAU12" s="789"/>
      <c r="FAV12" s="789"/>
      <c r="FAW12" s="789"/>
      <c r="FAX12" s="789"/>
      <c r="FAY12" s="789"/>
      <c r="FAZ12" s="789"/>
      <c r="FBA12" s="789"/>
      <c r="FBB12" s="789"/>
      <c r="FBC12" s="789"/>
      <c r="FBD12" s="789"/>
      <c r="FBE12" s="789"/>
      <c r="FBF12" s="789"/>
      <c r="FBG12" s="789"/>
      <c r="FBH12" s="789"/>
      <c r="FBI12" s="789"/>
      <c r="FBJ12" s="789"/>
      <c r="FBK12" s="789"/>
      <c r="FBL12" s="789"/>
      <c r="FBM12" s="789"/>
      <c r="FBN12" s="789"/>
      <c r="FBO12" s="789"/>
      <c r="FBP12" s="789"/>
      <c r="FBQ12" s="789"/>
      <c r="FBR12" s="789"/>
      <c r="FBS12" s="789"/>
      <c r="FBT12" s="789"/>
      <c r="FBU12" s="789"/>
      <c r="FBV12" s="789"/>
      <c r="FBW12" s="789"/>
      <c r="FBX12" s="789"/>
      <c r="FBY12" s="789"/>
      <c r="FBZ12" s="789"/>
      <c r="FCA12" s="789"/>
      <c r="FCB12" s="789"/>
      <c r="FCC12" s="789"/>
      <c r="FCD12" s="789"/>
      <c r="FCE12" s="789"/>
      <c r="FCF12" s="789"/>
      <c r="FCG12" s="789"/>
      <c r="FCH12" s="789"/>
      <c r="FCI12" s="789"/>
      <c r="FCJ12" s="789"/>
      <c r="FCK12" s="789"/>
      <c r="FCL12" s="789"/>
      <c r="FCM12" s="789"/>
      <c r="FCN12" s="789"/>
      <c r="FCO12" s="789"/>
      <c r="FCP12" s="789"/>
      <c r="FCQ12" s="789"/>
      <c r="FCR12" s="789"/>
      <c r="FCS12" s="789"/>
      <c r="FCT12" s="789"/>
      <c r="FCU12" s="789"/>
      <c r="FCV12" s="789"/>
      <c r="FCW12" s="789"/>
      <c r="FCX12" s="789"/>
      <c r="FCY12" s="789"/>
      <c r="FCZ12" s="789"/>
      <c r="FDA12" s="789"/>
      <c r="FDB12" s="789"/>
      <c r="FDC12" s="789"/>
      <c r="FDD12" s="789"/>
      <c r="FDE12" s="789"/>
      <c r="FDF12" s="789"/>
      <c r="FDG12" s="789"/>
      <c r="FDH12" s="789"/>
      <c r="FDI12" s="789"/>
      <c r="FDJ12" s="789"/>
      <c r="FDK12" s="789"/>
      <c r="FDL12" s="789"/>
      <c r="FDM12" s="789"/>
      <c r="FDN12" s="789"/>
      <c r="FDO12" s="789"/>
      <c r="FDP12" s="789"/>
      <c r="FDQ12" s="789"/>
      <c r="FDR12" s="789"/>
      <c r="FDS12" s="789"/>
      <c r="FDT12" s="789"/>
      <c r="FDU12" s="789"/>
      <c r="FDV12" s="789"/>
      <c r="FDW12" s="789"/>
      <c r="FDX12" s="789"/>
      <c r="FDY12" s="789"/>
      <c r="FDZ12" s="789"/>
      <c r="FEA12" s="789"/>
      <c r="FEB12" s="789"/>
      <c r="FEC12" s="789"/>
      <c r="FED12" s="789"/>
      <c r="FEE12" s="789"/>
      <c r="FEF12" s="789"/>
      <c r="FEG12" s="789"/>
      <c r="FEH12" s="789"/>
      <c r="FEI12" s="789"/>
      <c r="FEJ12" s="789"/>
      <c r="FEK12" s="789"/>
      <c r="FEL12" s="789"/>
      <c r="FEM12" s="789"/>
      <c r="FEN12" s="789"/>
      <c r="FEO12" s="789"/>
      <c r="FEP12" s="789"/>
      <c r="FEQ12" s="789"/>
      <c r="FER12" s="789"/>
      <c r="FES12" s="789"/>
      <c r="FET12" s="789"/>
      <c r="FEU12" s="789"/>
      <c r="FEV12" s="789"/>
      <c r="FEW12" s="789"/>
      <c r="FEX12" s="789"/>
      <c r="FEY12" s="789"/>
      <c r="FEZ12" s="789"/>
      <c r="FFA12" s="789"/>
      <c r="FFB12" s="789"/>
      <c r="FFC12" s="789"/>
      <c r="FFD12" s="789"/>
      <c r="FFE12" s="789"/>
      <c r="FFF12" s="789"/>
      <c r="FFG12" s="789"/>
      <c r="FFH12" s="789"/>
      <c r="FFI12" s="789"/>
      <c r="FFJ12" s="789"/>
      <c r="FFK12" s="789"/>
      <c r="FFL12" s="789"/>
      <c r="FFM12" s="789"/>
      <c r="FFN12" s="789"/>
      <c r="FFO12" s="789"/>
      <c r="FFP12" s="789"/>
      <c r="FFQ12" s="789"/>
      <c r="FFR12" s="789"/>
      <c r="FFS12" s="789"/>
      <c r="FFT12" s="789"/>
      <c r="FFU12" s="789"/>
      <c r="FFV12" s="789"/>
      <c r="FFW12" s="789"/>
      <c r="FFX12" s="789"/>
      <c r="FFY12" s="789"/>
      <c r="FFZ12" s="789"/>
      <c r="FGA12" s="789"/>
      <c r="FGB12" s="789"/>
      <c r="FGC12" s="789"/>
      <c r="FGD12" s="789"/>
      <c r="FGE12" s="789"/>
      <c r="FGF12" s="789"/>
      <c r="FGG12" s="789"/>
      <c r="FGH12" s="789"/>
      <c r="FGI12" s="789"/>
      <c r="FGJ12" s="789"/>
      <c r="FGK12" s="789"/>
      <c r="FGL12" s="789"/>
      <c r="FGM12" s="789"/>
      <c r="FGN12" s="789"/>
      <c r="FGO12" s="789"/>
      <c r="FGP12" s="789"/>
      <c r="FGQ12" s="789"/>
      <c r="FGR12" s="789"/>
      <c r="FGS12" s="789"/>
      <c r="FGT12" s="789"/>
      <c r="FGU12" s="789"/>
      <c r="FGV12" s="789"/>
      <c r="FGW12" s="789"/>
      <c r="FGX12" s="789"/>
      <c r="FGY12" s="789"/>
      <c r="FGZ12" s="789"/>
      <c r="FHA12" s="789"/>
      <c r="FHB12" s="789"/>
      <c r="FHC12" s="789"/>
      <c r="FHD12" s="789"/>
      <c r="FHE12" s="789"/>
      <c r="FHF12" s="789"/>
      <c r="FHG12" s="789"/>
      <c r="FHH12" s="789"/>
      <c r="FHI12" s="789"/>
      <c r="FHJ12" s="789"/>
      <c r="FHK12" s="789"/>
      <c r="FHL12" s="789"/>
      <c r="FHM12" s="789"/>
      <c r="FHN12" s="789"/>
      <c r="FHO12" s="789"/>
      <c r="FHP12" s="789"/>
      <c r="FHQ12" s="789"/>
      <c r="FHR12" s="789"/>
      <c r="FHS12" s="789"/>
      <c r="FHT12" s="789"/>
      <c r="FHU12" s="789"/>
      <c r="FHV12" s="789"/>
      <c r="FHW12" s="789"/>
      <c r="FHX12" s="789"/>
      <c r="FHY12" s="789"/>
      <c r="FHZ12" s="789"/>
      <c r="FIA12" s="789"/>
      <c r="FIB12" s="789"/>
      <c r="FIC12" s="789"/>
      <c r="FID12" s="789"/>
      <c r="FIE12" s="789"/>
      <c r="FIF12" s="789"/>
      <c r="FIG12" s="789"/>
      <c r="FIH12" s="789"/>
      <c r="FII12" s="789"/>
      <c r="FIJ12" s="789"/>
      <c r="FIK12" s="789"/>
      <c r="FIL12" s="789"/>
      <c r="FIM12" s="789"/>
      <c r="FIN12" s="789"/>
      <c r="FIO12" s="789"/>
      <c r="FIP12" s="789"/>
      <c r="FIQ12" s="789"/>
      <c r="FIR12" s="789"/>
      <c r="FIS12" s="789"/>
      <c r="FIT12" s="789"/>
      <c r="FIU12" s="789"/>
      <c r="FIV12" s="789"/>
      <c r="FIW12" s="789"/>
      <c r="FIX12" s="789"/>
      <c r="FIY12" s="789"/>
      <c r="FIZ12" s="789"/>
      <c r="FJA12" s="789"/>
      <c r="FJB12" s="789"/>
      <c r="FJC12" s="789"/>
      <c r="FJD12" s="789"/>
      <c r="FJE12" s="789"/>
      <c r="FJF12" s="789"/>
      <c r="FJG12" s="789"/>
      <c r="FJH12" s="789"/>
      <c r="FJI12" s="789"/>
      <c r="FJJ12" s="789"/>
      <c r="FJK12" s="789"/>
      <c r="FJL12" s="789"/>
      <c r="FJM12" s="789"/>
      <c r="FJN12" s="789"/>
      <c r="FJO12" s="789"/>
      <c r="FJP12" s="789"/>
      <c r="FJQ12" s="789"/>
      <c r="FJR12" s="789"/>
      <c r="FJS12" s="789"/>
      <c r="FJT12" s="789"/>
      <c r="FJU12" s="789"/>
      <c r="FJV12" s="789"/>
      <c r="FJW12" s="789"/>
      <c r="FJX12" s="789"/>
      <c r="FJY12" s="789"/>
      <c r="FJZ12" s="789"/>
      <c r="FKA12" s="789"/>
      <c r="FKB12" s="789"/>
      <c r="FKC12" s="789"/>
      <c r="FKD12" s="789"/>
      <c r="FKE12" s="789"/>
      <c r="FKF12" s="789"/>
      <c r="FKG12" s="789"/>
      <c r="FKH12" s="789"/>
      <c r="FKI12" s="789"/>
      <c r="FKJ12" s="789"/>
      <c r="FKK12" s="789"/>
      <c r="FKL12" s="789"/>
      <c r="FKM12" s="789"/>
      <c r="FKN12" s="789"/>
      <c r="FKO12" s="789"/>
      <c r="FKP12" s="789"/>
      <c r="FKQ12" s="789"/>
      <c r="FKR12" s="789"/>
      <c r="FKS12" s="789"/>
      <c r="FKT12" s="789"/>
      <c r="FKU12" s="789"/>
      <c r="FKV12" s="789"/>
      <c r="FKW12" s="789"/>
      <c r="FKX12" s="789"/>
      <c r="FKY12" s="789"/>
      <c r="FKZ12" s="789"/>
      <c r="FLA12" s="789"/>
      <c r="FLB12" s="789"/>
      <c r="FLC12" s="789"/>
      <c r="FLD12" s="789"/>
      <c r="FLE12" s="789"/>
      <c r="FLF12" s="789"/>
      <c r="FLG12" s="789"/>
      <c r="FLH12" s="789"/>
      <c r="FLI12" s="789"/>
      <c r="FLJ12" s="789"/>
      <c r="FLK12" s="789"/>
      <c r="FLL12" s="789"/>
      <c r="FLM12" s="789"/>
      <c r="FLN12" s="789"/>
      <c r="FLO12" s="789"/>
      <c r="FLP12" s="789"/>
      <c r="FLQ12" s="789"/>
      <c r="FLR12" s="789"/>
      <c r="FLS12" s="789"/>
      <c r="FLT12" s="789"/>
      <c r="FLU12" s="789"/>
      <c r="FLV12" s="789"/>
      <c r="FLW12" s="789"/>
      <c r="FLX12" s="789"/>
      <c r="FLY12" s="789"/>
      <c r="FLZ12" s="789"/>
      <c r="FMA12" s="789"/>
      <c r="FMB12" s="789"/>
      <c r="FMC12" s="789"/>
      <c r="FMD12" s="789"/>
      <c r="FME12" s="789"/>
      <c r="FMF12" s="789"/>
      <c r="FMG12" s="789"/>
      <c r="FMH12" s="789"/>
      <c r="FMI12" s="789"/>
      <c r="FMJ12" s="789"/>
      <c r="FMK12" s="789"/>
      <c r="FML12" s="789"/>
      <c r="FMM12" s="789"/>
      <c r="FMN12" s="789"/>
      <c r="FMO12" s="789"/>
      <c r="FMP12" s="789"/>
      <c r="FMQ12" s="789"/>
      <c r="FMR12" s="789"/>
      <c r="FMS12" s="789"/>
      <c r="FMT12" s="789"/>
      <c r="FMU12" s="789"/>
      <c r="FMV12" s="789"/>
      <c r="FMW12" s="789"/>
      <c r="FMX12" s="789"/>
      <c r="FMY12" s="789"/>
      <c r="FMZ12" s="789"/>
      <c r="FNA12" s="789"/>
      <c r="FNB12" s="789"/>
      <c r="FNC12" s="789"/>
      <c r="FND12" s="789"/>
      <c r="FNE12" s="789"/>
      <c r="FNF12" s="789"/>
      <c r="FNG12" s="789"/>
      <c r="FNH12" s="789"/>
      <c r="FNI12" s="789"/>
      <c r="FNJ12" s="789"/>
      <c r="FNK12" s="789"/>
      <c r="FNL12" s="789"/>
      <c r="FNM12" s="789"/>
      <c r="FNN12" s="789"/>
      <c r="FNO12" s="789"/>
      <c r="FNP12" s="789"/>
      <c r="FNQ12" s="789"/>
      <c r="FNR12" s="789"/>
      <c r="FNS12" s="789"/>
      <c r="FNT12" s="789"/>
      <c r="FNU12" s="789"/>
      <c r="FNV12" s="789"/>
      <c r="FNW12" s="789"/>
      <c r="FNX12" s="789"/>
      <c r="FNY12" s="789"/>
      <c r="FNZ12" s="789"/>
      <c r="FOA12" s="789"/>
      <c r="FOB12" s="789"/>
      <c r="FOC12" s="789"/>
      <c r="FOD12" s="789"/>
      <c r="FOE12" s="789"/>
      <c r="FOF12" s="789"/>
      <c r="FOG12" s="789"/>
      <c r="FOH12" s="789"/>
      <c r="FOI12" s="789"/>
      <c r="FOJ12" s="789"/>
      <c r="FOK12" s="789"/>
      <c r="FOL12" s="789"/>
      <c r="FOM12" s="789"/>
      <c r="FON12" s="789"/>
      <c r="FOO12" s="789"/>
      <c r="FOP12" s="789"/>
      <c r="FOQ12" s="789"/>
      <c r="FOR12" s="789"/>
      <c r="FOS12" s="789"/>
      <c r="FOT12" s="789"/>
      <c r="FOU12" s="789"/>
      <c r="FOV12" s="789"/>
      <c r="FOW12" s="789"/>
      <c r="FOX12" s="789"/>
      <c r="FOY12" s="789"/>
      <c r="FOZ12" s="789"/>
      <c r="FPA12" s="789"/>
      <c r="FPB12" s="789"/>
      <c r="FPC12" s="789"/>
      <c r="FPD12" s="789"/>
      <c r="FPE12" s="789"/>
      <c r="FPF12" s="789"/>
      <c r="FPG12" s="789"/>
      <c r="FPH12" s="789"/>
      <c r="FPI12" s="789"/>
      <c r="FPJ12" s="789"/>
      <c r="FPK12" s="789"/>
      <c r="FPL12" s="789"/>
      <c r="FPM12" s="789"/>
      <c r="FPN12" s="789"/>
      <c r="FPO12" s="789"/>
      <c r="FPP12" s="789"/>
      <c r="FPQ12" s="789"/>
      <c r="FPR12" s="789"/>
      <c r="FPS12" s="789"/>
      <c r="FPT12" s="789"/>
      <c r="FPU12" s="789"/>
      <c r="FPV12" s="789"/>
      <c r="FPW12" s="789"/>
      <c r="FPX12" s="789"/>
      <c r="FPY12" s="789"/>
      <c r="FPZ12" s="789"/>
      <c r="FQA12" s="789"/>
      <c r="FQB12" s="789"/>
      <c r="FQC12" s="789"/>
      <c r="FQD12" s="789"/>
      <c r="FQE12" s="789"/>
      <c r="FQF12" s="789"/>
      <c r="FQG12" s="789"/>
      <c r="FQH12" s="789"/>
      <c r="FQI12" s="789"/>
      <c r="FQJ12" s="789"/>
      <c r="FQK12" s="789"/>
      <c r="FQL12" s="789"/>
      <c r="FQM12" s="789"/>
      <c r="FQN12" s="789"/>
      <c r="FQO12" s="789"/>
      <c r="FQP12" s="789"/>
      <c r="FQQ12" s="789"/>
      <c r="FQR12" s="789"/>
      <c r="FQS12" s="789"/>
      <c r="FQT12" s="789"/>
      <c r="FQU12" s="789"/>
      <c r="FQV12" s="789"/>
      <c r="FQW12" s="789"/>
      <c r="FQX12" s="789"/>
      <c r="FQY12" s="789"/>
      <c r="FQZ12" s="789"/>
      <c r="FRA12" s="789"/>
      <c r="FRB12" s="789"/>
      <c r="FRC12" s="789"/>
      <c r="FRD12" s="789"/>
      <c r="FRE12" s="789"/>
      <c r="FRF12" s="789"/>
      <c r="FRG12" s="789"/>
      <c r="FRH12" s="789"/>
      <c r="FRI12" s="789"/>
      <c r="FRJ12" s="789"/>
      <c r="FRK12" s="789"/>
      <c r="FRL12" s="789"/>
      <c r="FRM12" s="789"/>
      <c r="FRN12" s="789"/>
      <c r="FRO12" s="789"/>
      <c r="FRP12" s="789"/>
      <c r="FRQ12" s="789"/>
      <c r="FRR12" s="789"/>
      <c r="FRS12" s="789"/>
      <c r="FRT12" s="789"/>
      <c r="FRU12" s="789"/>
      <c r="FRV12" s="789"/>
      <c r="FRW12" s="789"/>
      <c r="FRX12" s="789"/>
      <c r="FRY12" s="789"/>
      <c r="FRZ12" s="789"/>
      <c r="FSA12" s="789"/>
      <c r="FSB12" s="789"/>
      <c r="FSC12" s="789"/>
      <c r="FSD12" s="789"/>
      <c r="FSE12" s="789"/>
      <c r="FSF12" s="789"/>
      <c r="FSG12" s="789"/>
      <c r="FSH12" s="789"/>
      <c r="FSI12" s="789"/>
      <c r="FSJ12" s="789"/>
      <c r="FSK12" s="789"/>
      <c r="FSL12" s="789"/>
      <c r="FSM12" s="789"/>
      <c r="FSN12" s="789"/>
      <c r="FSO12" s="789"/>
      <c r="FSP12" s="789"/>
      <c r="FSQ12" s="789"/>
      <c r="FSR12" s="789"/>
      <c r="FSS12" s="789"/>
      <c r="FST12" s="789"/>
      <c r="FSU12" s="789"/>
      <c r="FSV12" s="789"/>
      <c r="FSW12" s="789"/>
      <c r="FSX12" s="789"/>
      <c r="FSY12" s="789"/>
      <c r="FSZ12" s="789"/>
      <c r="FTA12" s="789"/>
      <c r="FTB12" s="789"/>
      <c r="FTC12" s="789"/>
      <c r="FTD12" s="789"/>
      <c r="FTE12" s="789"/>
      <c r="FTF12" s="789"/>
      <c r="FTG12" s="789"/>
      <c r="FTH12" s="789"/>
      <c r="FTI12" s="789"/>
      <c r="FTJ12" s="789"/>
      <c r="FTK12" s="789"/>
      <c r="FTL12" s="789"/>
      <c r="FTM12" s="789"/>
      <c r="FTN12" s="789"/>
      <c r="FTO12" s="789"/>
      <c r="FTP12" s="789"/>
      <c r="FTQ12" s="789"/>
      <c r="FTR12" s="789"/>
      <c r="FTS12" s="789"/>
      <c r="FTT12" s="789"/>
      <c r="FTU12" s="789"/>
      <c r="FTV12" s="789"/>
      <c r="FTW12" s="789"/>
      <c r="FTX12" s="789"/>
      <c r="FTY12" s="789"/>
      <c r="FTZ12" s="789"/>
      <c r="FUA12" s="789"/>
      <c r="FUB12" s="789"/>
      <c r="FUC12" s="789"/>
      <c r="FUD12" s="789"/>
      <c r="FUE12" s="789"/>
      <c r="FUF12" s="789"/>
      <c r="FUG12" s="789"/>
      <c r="FUH12" s="789"/>
      <c r="FUI12" s="789"/>
      <c r="FUJ12" s="789"/>
      <c r="FUK12" s="789"/>
      <c r="FUL12" s="789"/>
      <c r="FUM12" s="789"/>
      <c r="FUN12" s="789"/>
      <c r="FUO12" s="789"/>
      <c r="FUP12" s="789"/>
      <c r="FUQ12" s="789"/>
      <c r="FUR12" s="789"/>
      <c r="FUS12" s="789"/>
      <c r="FUT12" s="789"/>
      <c r="FUU12" s="789"/>
      <c r="FUV12" s="789"/>
      <c r="FUW12" s="789"/>
      <c r="FUX12" s="789"/>
      <c r="FUY12" s="789"/>
      <c r="FUZ12" s="789"/>
      <c r="FVA12" s="789"/>
      <c r="FVB12" s="789"/>
      <c r="FVC12" s="789"/>
      <c r="FVD12" s="789"/>
      <c r="FVE12" s="789"/>
      <c r="FVF12" s="789"/>
      <c r="FVG12" s="789"/>
      <c r="FVH12" s="789"/>
      <c r="FVI12" s="789"/>
      <c r="FVJ12" s="789"/>
      <c r="FVK12" s="789"/>
      <c r="FVL12" s="789"/>
      <c r="FVM12" s="789"/>
      <c r="FVN12" s="789"/>
      <c r="FVO12" s="789"/>
      <c r="FVP12" s="789"/>
      <c r="FVQ12" s="789"/>
      <c r="FVR12" s="789"/>
      <c r="FVS12" s="789"/>
      <c r="FVT12" s="789"/>
      <c r="FVU12" s="789"/>
      <c r="FVV12" s="789"/>
      <c r="FVW12" s="789"/>
      <c r="FVX12" s="789"/>
      <c r="FVY12" s="789"/>
      <c r="FVZ12" s="789"/>
      <c r="FWA12" s="789"/>
      <c r="FWB12" s="789"/>
      <c r="FWC12" s="789"/>
      <c r="FWD12" s="789"/>
      <c r="FWE12" s="789"/>
      <c r="FWF12" s="789"/>
      <c r="FWG12" s="789"/>
      <c r="FWH12" s="789"/>
      <c r="FWI12" s="789"/>
      <c r="FWJ12" s="789"/>
      <c r="FWK12" s="789"/>
      <c r="FWL12" s="789"/>
      <c r="FWM12" s="789"/>
      <c r="FWN12" s="789"/>
      <c r="FWO12" s="789"/>
      <c r="FWP12" s="789"/>
      <c r="FWQ12" s="789"/>
      <c r="FWR12" s="789"/>
      <c r="FWS12" s="789"/>
      <c r="FWT12" s="789"/>
      <c r="FWU12" s="789"/>
      <c r="FWV12" s="789"/>
      <c r="FWW12" s="789"/>
      <c r="FWX12" s="789"/>
      <c r="FWY12" s="789"/>
      <c r="FWZ12" s="789"/>
      <c r="FXA12" s="789"/>
      <c r="FXB12" s="789"/>
      <c r="FXC12" s="789"/>
      <c r="FXD12" s="789"/>
      <c r="FXE12" s="789"/>
      <c r="FXF12" s="789"/>
      <c r="FXG12" s="789"/>
      <c r="FXH12" s="789"/>
      <c r="FXI12" s="789"/>
      <c r="FXJ12" s="789"/>
      <c r="FXK12" s="789"/>
      <c r="FXL12" s="789"/>
      <c r="FXM12" s="789"/>
      <c r="FXN12" s="789"/>
      <c r="FXO12" s="789"/>
      <c r="FXP12" s="789"/>
      <c r="FXQ12" s="789"/>
      <c r="FXR12" s="789"/>
      <c r="FXS12" s="789"/>
      <c r="FXT12" s="789"/>
      <c r="FXU12" s="789"/>
      <c r="FXV12" s="789"/>
      <c r="FXW12" s="789"/>
      <c r="FXX12" s="789"/>
      <c r="FXY12" s="789"/>
      <c r="FXZ12" s="789"/>
      <c r="FYA12" s="789"/>
      <c r="FYB12" s="789"/>
      <c r="FYC12" s="789"/>
      <c r="FYD12" s="789"/>
      <c r="FYE12" s="789"/>
      <c r="FYF12" s="789"/>
      <c r="FYG12" s="789"/>
      <c r="FYH12" s="789"/>
      <c r="FYI12" s="789"/>
      <c r="FYJ12" s="789"/>
      <c r="FYK12" s="789"/>
      <c r="FYL12" s="789"/>
      <c r="FYM12" s="789"/>
      <c r="FYN12" s="789"/>
      <c r="FYO12" s="789"/>
      <c r="FYP12" s="789"/>
      <c r="FYQ12" s="789"/>
      <c r="FYR12" s="789"/>
      <c r="FYS12" s="789"/>
      <c r="FYT12" s="789"/>
      <c r="FYU12" s="789"/>
      <c r="FYV12" s="789"/>
      <c r="FYW12" s="789"/>
      <c r="FYX12" s="789"/>
      <c r="FYY12" s="789"/>
      <c r="FYZ12" s="789"/>
      <c r="FZA12" s="789"/>
      <c r="FZB12" s="789"/>
      <c r="FZC12" s="789"/>
      <c r="FZD12" s="789"/>
      <c r="FZE12" s="789"/>
      <c r="FZF12" s="789"/>
      <c r="FZG12" s="789"/>
      <c r="FZH12" s="789"/>
      <c r="FZI12" s="789"/>
      <c r="FZJ12" s="789"/>
      <c r="FZK12" s="789"/>
      <c r="FZL12" s="789"/>
      <c r="FZM12" s="789"/>
      <c r="FZN12" s="789"/>
      <c r="FZO12" s="789"/>
      <c r="FZP12" s="789"/>
      <c r="FZQ12" s="789"/>
      <c r="FZR12" s="789"/>
      <c r="FZS12" s="789"/>
      <c r="FZT12" s="789"/>
      <c r="FZU12" s="789"/>
      <c r="FZV12" s="789"/>
      <c r="FZW12" s="789"/>
      <c r="FZX12" s="789"/>
      <c r="FZY12" s="789"/>
      <c r="FZZ12" s="789"/>
      <c r="GAA12" s="789"/>
      <c r="GAB12" s="789"/>
      <c r="GAC12" s="789"/>
      <c r="GAD12" s="789"/>
      <c r="GAE12" s="789"/>
      <c r="GAF12" s="789"/>
      <c r="GAG12" s="789"/>
      <c r="GAH12" s="789"/>
      <c r="GAI12" s="789"/>
      <c r="GAJ12" s="789"/>
      <c r="GAK12" s="789"/>
      <c r="GAL12" s="789"/>
      <c r="GAM12" s="789"/>
      <c r="GAN12" s="789"/>
      <c r="GAO12" s="789"/>
      <c r="GAP12" s="789"/>
      <c r="GAQ12" s="789"/>
      <c r="GAR12" s="789"/>
      <c r="GAS12" s="789"/>
      <c r="GAT12" s="789"/>
      <c r="GAU12" s="789"/>
      <c r="GAV12" s="789"/>
      <c r="GAW12" s="789"/>
      <c r="GAX12" s="789"/>
      <c r="GAY12" s="789"/>
      <c r="GAZ12" s="789"/>
      <c r="GBA12" s="789"/>
      <c r="GBB12" s="789"/>
      <c r="GBC12" s="789"/>
      <c r="GBD12" s="789"/>
      <c r="GBE12" s="789"/>
      <c r="GBF12" s="789"/>
      <c r="GBG12" s="789"/>
      <c r="GBH12" s="789"/>
      <c r="GBI12" s="789"/>
      <c r="GBJ12" s="789"/>
      <c r="GBK12" s="789"/>
      <c r="GBL12" s="789"/>
      <c r="GBM12" s="789"/>
      <c r="GBN12" s="789"/>
      <c r="GBO12" s="789"/>
      <c r="GBP12" s="789"/>
      <c r="GBQ12" s="789"/>
      <c r="GBR12" s="789"/>
      <c r="GBS12" s="789"/>
      <c r="GBT12" s="789"/>
      <c r="GBU12" s="789"/>
      <c r="GBV12" s="789"/>
      <c r="GBW12" s="789"/>
      <c r="GBX12" s="789"/>
      <c r="GBY12" s="789"/>
      <c r="GBZ12" s="789"/>
      <c r="GCA12" s="789"/>
      <c r="GCB12" s="789"/>
      <c r="GCC12" s="789"/>
      <c r="GCD12" s="789"/>
      <c r="GCE12" s="789"/>
      <c r="GCF12" s="789"/>
      <c r="GCG12" s="789"/>
      <c r="GCH12" s="789"/>
      <c r="GCI12" s="789"/>
      <c r="GCJ12" s="789"/>
      <c r="GCK12" s="789"/>
      <c r="GCL12" s="789"/>
      <c r="GCM12" s="789"/>
      <c r="GCN12" s="789"/>
      <c r="GCO12" s="789"/>
      <c r="GCP12" s="789"/>
      <c r="GCQ12" s="789"/>
      <c r="GCR12" s="789"/>
      <c r="GCS12" s="789"/>
      <c r="GCT12" s="789"/>
      <c r="GCU12" s="789"/>
      <c r="GCV12" s="789"/>
      <c r="GCW12" s="789"/>
      <c r="GCX12" s="789"/>
      <c r="GCY12" s="789"/>
      <c r="GCZ12" s="789"/>
      <c r="GDA12" s="789"/>
      <c r="GDB12" s="789"/>
      <c r="GDC12" s="789"/>
      <c r="GDD12" s="789"/>
      <c r="GDE12" s="789"/>
      <c r="GDF12" s="789"/>
      <c r="GDG12" s="789"/>
      <c r="GDH12" s="789"/>
      <c r="GDI12" s="789"/>
      <c r="GDJ12" s="789"/>
      <c r="GDK12" s="789"/>
      <c r="GDL12" s="789"/>
      <c r="GDM12" s="789"/>
      <c r="GDN12" s="789"/>
      <c r="GDO12" s="789"/>
      <c r="GDP12" s="789"/>
      <c r="GDQ12" s="789"/>
      <c r="GDR12" s="789"/>
      <c r="GDS12" s="789"/>
      <c r="GDT12" s="789"/>
      <c r="GDU12" s="789"/>
      <c r="GDV12" s="789"/>
      <c r="GDW12" s="789"/>
      <c r="GDX12" s="789"/>
      <c r="GDY12" s="789"/>
      <c r="GDZ12" s="789"/>
      <c r="GEA12" s="789"/>
      <c r="GEB12" s="789"/>
      <c r="GEC12" s="789"/>
      <c r="GED12" s="789"/>
      <c r="GEE12" s="789"/>
      <c r="GEF12" s="789"/>
      <c r="GEG12" s="789"/>
      <c r="GEH12" s="789"/>
      <c r="GEI12" s="789"/>
      <c r="GEJ12" s="789"/>
      <c r="GEK12" s="789"/>
      <c r="GEL12" s="789"/>
      <c r="GEM12" s="789"/>
      <c r="GEN12" s="789"/>
      <c r="GEO12" s="789"/>
      <c r="GEP12" s="789"/>
      <c r="GEQ12" s="789"/>
      <c r="GER12" s="789"/>
      <c r="GES12" s="789"/>
      <c r="GET12" s="789"/>
      <c r="GEU12" s="789"/>
      <c r="GEV12" s="789"/>
      <c r="GEW12" s="789"/>
      <c r="GEX12" s="789"/>
      <c r="GEY12" s="789"/>
      <c r="GEZ12" s="789"/>
      <c r="GFA12" s="789"/>
      <c r="GFB12" s="789"/>
      <c r="GFC12" s="789"/>
      <c r="GFD12" s="789"/>
      <c r="GFE12" s="789"/>
      <c r="GFF12" s="789"/>
      <c r="GFG12" s="789"/>
      <c r="GFH12" s="789"/>
      <c r="GFI12" s="789"/>
      <c r="GFJ12" s="789"/>
      <c r="GFK12" s="789"/>
      <c r="GFL12" s="789"/>
      <c r="GFM12" s="789"/>
      <c r="GFN12" s="789"/>
      <c r="GFO12" s="789"/>
      <c r="GFP12" s="789"/>
      <c r="GFQ12" s="789"/>
      <c r="GFR12" s="789"/>
      <c r="GFS12" s="789"/>
      <c r="GFT12" s="789"/>
      <c r="GFU12" s="789"/>
      <c r="GFV12" s="789"/>
      <c r="GFW12" s="789"/>
      <c r="GFX12" s="789"/>
      <c r="GFY12" s="789"/>
      <c r="GFZ12" s="789"/>
      <c r="GGA12" s="789"/>
      <c r="GGB12" s="789"/>
      <c r="GGC12" s="789"/>
      <c r="GGD12" s="789"/>
      <c r="GGE12" s="789"/>
      <c r="GGF12" s="789"/>
      <c r="GGG12" s="789"/>
      <c r="GGH12" s="789"/>
      <c r="GGI12" s="789"/>
      <c r="GGJ12" s="789"/>
      <c r="GGK12" s="789"/>
      <c r="GGL12" s="789"/>
      <c r="GGM12" s="789"/>
      <c r="GGN12" s="789"/>
      <c r="GGO12" s="789"/>
      <c r="GGP12" s="789"/>
      <c r="GGQ12" s="789"/>
      <c r="GGR12" s="789"/>
      <c r="GGS12" s="789"/>
      <c r="GGT12" s="789"/>
      <c r="GGU12" s="789"/>
      <c r="GGV12" s="789"/>
      <c r="GGW12" s="789"/>
      <c r="GGX12" s="789"/>
      <c r="GGY12" s="789"/>
      <c r="GGZ12" s="789"/>
      <c r="GHA12" s="789"/>
      <c r="GHB12" s="789"/>
      <c r="GHC12" s="789"/>
      <c r="GHD12" s="789"/>
      <c r="GHE12" s="789"/>
      <c r="GHF12" s="789"/>
      <c r="GHG12" s="789"/>
      <c r="GHH12" s="789"/>
      <c r="GHI12" s="789"/>
      <c r="GHJ12" s="789"/>
      <c r="GHK12" s="789"/>
      <c r="GHL12" s="789"/>
      <c r="GHM12" s="789"/>
      <c r="GHN12" s="789"/>
      <c r="GHO12" s="789"/>
      <c r="GHP12" s="789"/>
      <c r="GHQ12" s="789"/>
      <c r="GHR12" s="789"/>
      <c r="GHS12" s="789"/>
      <c r="GHT12" s="789"/>
      <c r="GHU12" s="789"/>
      <c r="GHV12" s="789"/>
      <c r="GHW12" s="789"/>
      <c r="GHX12" s="789"/>
      <c r="GHY12" s="789"/>
      <c r="GHZ12" s="789"/>
      <c r="GIA12" s="789"/>
      <c r="GIB12" s="789"/>
      <c r="GIC12" s="789"/>
      <c r="GID12" s="789"/>
      <c r="GIE12" s="789"/>
      <c r="GIF12" s="789"/>
      <c r="GIG12" s="789"/>
      <c r="GIH12" s="789"/>
      <c r="GII12" s="789"/>
      <c r="GIJ12" s="789"/>
      <c r="GIK12" s="789"/>
      <c r="GIL12" s="789"/>
      <c r="GIM12" s="789"/>
      <c r="GIN12" s="789"/>
      <c r="GIO12" s="789"/>
      <c r="GIP12" s="789"/>
      <c r="GIQ12" s="789"/>
      <c r="GIR12" s="789"/>
      <c r="GIS12" s="789"/>
      <c r="GIT12" s="789"/>
      <c r="GIU12" s="789"/>
      <c r="GIV12" s="789"/>
      <c r="GIW12" s="789"/>
      <c r="GIX12" s="789"/>
      <c r="GIY12" s="789"/>
      <c r="GIZ12" s="789"/>
      <c r="GJA12" s="789"/>
      <c r="GJB12" s="789"/>
      <c r="GJC12" s="789"/>
      <c r="GJD12" s="789"/>
      <c r="GJE12" s="789"/>
      <c r="GJF12" s="789"/>
      <c r="GJG12" s="789"/>
      <c r="GJH12" s="789"/>
      <c r="GJI12" s="789"/>
      <c r="GJJ12" s="789"/>
      <c r="GJK12" s="789"/>
      <c r="GJL12" s="789"/>
      <c r="GJM12" s="789"/>
      <c r="GJN12" s="789"/>
      <c r="GJO12" s="789"/>
      <c r="GJP12" s="789"/>
      <c r="GJQ12" s="789"/>
      <c r="GJR12" s="789"/>
      <c r="GJS12" s="789"/>
      <c r="GJT12" s="789"/>
      <c r="GJU12" s="789"/>
      <c r="GJV12" s="789"/>
      <c r="GJW12" s="789"/>
      <c r="GJX12" s="789"/>
      <c r="GJY12" s="789"/>
      <c r="GJZ12" s="789"/>
      <c r="GKA12" s="789"/>
      <c r="GKB12" s="789"/>
      <c r="GKC12" s="789"/>
      <c r="GKD12" s="789"/>
      <c r="GKE12" s="789"/>
      <c r="GKF12" s="789"/>
      <c r="GKG12" s="789"/>
      <c r="GKH12" s="789"/>
      <c r="GKI12" s="789"/>
      <c r="GKJ12" s="789"/>
      <c r="GKK12" s="789"/>
      <c r="GKL12" s="789"/>
      <c r="GKM12" s="789"/>
      <c r="GKN12" s="789"/>
      <c r="GKO12" s="789"/>
      <c r="GKP12" s="789"/>
      <c r="GKQ12" s="789"/>
      <c r="GKR12" s="789"/>
      <c r="GKS12" s="789"/>
      <c r="GKT12" s="789"/>
      <c r="GKU12" s="789"/>
      <c r="GKV12" s="789"/>
      <c r="GKW12" s="789"/>
      <c r="GKX12" s="789"/>
      <c r="GKY12" s="789"/>
      <c r="GKZ12" s="789"/>
      <c r="GLA12" s="789"/>
      <c r="GLB12" s="789"/>
      <c r="GLC12" s="789"/>
      <c r="GLD12" s="789"/>
      <c r="GLE12" s="789"/>
      <c r="GLF12" s="789"/>
      <c r="GLG12" s="789"/>
      <c r="GLH12" s="789"/>
      <c r="GLI12" s="789"/>
      <c r="GLJ12" s="789"/>
      <c r="GLK12" s="789"/>
      <c r="GLL12" s="789"/>
      <c r="GLM12" s="789"/>
      <c r="GLN12" s="789"/>
      <c r="GLO12" s="789"/>
      <c r="GLP12" s="789"/>
      <c r="GLQ12" s="789"/>
      <c r="GLR12" s="789"/>
      <c r="GLS12" s="789"/>
      <c r="GLT12" s="789"/>
      <c r="GLU12" s="789"/>
      <c r="GLV12" s="789"/>
      <c r="GLW12" s="789"/>
      <c r="GLX12" s="789"/>
      <c r="GLY12" s="789"/>
      <c r="GLZ12" s="789"/>
      <c r="GMA12" s="789"/>
      <c r="GMB12" s="789"/>
      <c r="GMC12" s="789"/>
      <c r="GMD12" s="789"/>
      <c r="GME12" s="789"/>
      <c r="GMF12" s="789"/>
      <c r="GMG12" s="789"/>
      <c r="GMH12" s="789"/>
      <c r="GMI12" s="789"/>
      <c r="GMJ12" s="789"/>
      <c r="GMK12" s="789"/>
      <c r="GML12" s="789"/>
      <c r="GMM12" s="789"/>
      <c r="GMN12" s="789"/>
      <c r="GMO12" s="789"/>
      <c r="GMP12" s="789"/>
      <c r="GMQ12" s="789"/>
      <c r="GMR12" s="789"/>
      <c r="GMS12" s="789"/>
      <c r="GMT12" s="789"/>
      <c r="GMU12" s="789"/>
      <c r="GMV12" s="789"/>
      <c r="GMW12" s="789"/>
      <c r="GMX12" s="789"/>
      <c r="GMY12" s="789"/>
      <c r="GMZ12" s="789"/>
      <c r="GNA12" s="789"/>
      <c r="GNB12" s="789"/>
      <c r="GNC12" s="789"/>
      <c r="GND12" s="789"/>
      <c r="GNE12" s="789"/>
      <c r="GNF12" s="789"/>
      <c r="GNG12" s="789"/>
      <c r="GNH12" s="789"/>
      <c r="GNI12" s="789"/>
      <c r="GNJ12" s="789"/>
      <c r="GNK12" s="789"/>
      <c r="GNL12" s="789"/>
      <c r="GNM12" s="789"/>
      <c r="GNN12" s="789"/>
      <c r="GNO12" s="789"/>
      <c r="GNP12" s="789"/>
      <c r="GNQ12" s="789"/>
      <c r="GNR12" s="789"/>
      <c r="GNS12" s="789"/>
      <c r="GNT12" s="789"/>
      <c r="GNU12" s="789"/>
      <c r="GNV12" s="789"/>
      <c r="GNW12" s="789"/>
      <c r="GNX12" s="789"/>
      <c r="GNY12" s="789"/>
      <c r="GNZ12" s="789"/>
      <c r="GOA12" s="789"/>
      <c r="GOB12" s="789"/>
      <c r="GOC12" s="789"/>
      <c r="GOD12" s="789"/>
      <c r="GOE12" s="789"/>
      <c r="GOF12" s="789"/>
      <c r="GOG12" s="789"/>
      <c r="GOH12" s="789"/>
      <c r="GOI12" s="789"/>
      <c r="GOJ12" s="789"/>
      <c r="GOK12" s="789"/>
      <c r="GOL12" s="789"/>
      <c r="GOM12" s="789"/>
      <c r="GON12" s="789"/>
      <c r="GOO12" s="789"/>
      <c r="GOP12" s="789"/>
      <c r="GOQ12" s="789"/>
      <c r="GOR12" s="789"/>
      <c r="GOS12" s="789"/>
      <c r="GOT12" s="789"/>
      <c r="GOU12" s="789"/>
      <c r="GOV12" s="789"/>
      <c r="GOW12" s="789"/>
      <c r="GOX12" s="789"/>
      <c r="GOY12" s="789"/>
      <c r="GOZ12" s="789"/>
      <c r="GPA12" s="789"/>
      <c r="GPB12" s="789"/>
      <c r="GPC12" s="789"/>
      <c r="GPD12" s="789"/>
      <c r="GPE12" s="789"/>
      <c r="GPF12" s="789"/>
      <c r="GPG12" s="789"/>
      <c r="GPH12" s="789"/>
      <c r="GPI12" s="789"/>
      <c r="GPJ12" s="789"/>
      <c r="GPK12" s="789"/>
      <c r="GPL12" s="789"/>
      <c r="GPM12" s="789"/>
      <c r="GPN12" s="789"/>
      <c r="GPO12" s="789"/>
      <c r="GPP12" s="789"/>
      <c r="GPQ12" s="789"/>
      <c r="GPR12" s="789"/>
      <c r="GPS12" s="789"/>
      <c r="GPT12" s="789"/>
      <c r="GPU12" s="789"/>
      <c r="GPV12" s="789"/>
      <c r="GPW12" s="789"/>
      <c r="GPX12" s="789"/>
      <c r="GPY12" s="789"/>
      <c r="GPZ12" s="789"/>
      <c r="GQA12" s="789"/>
      <c r="GQB12" s="789"/>
      <c r="GQC12" s="789"/>
      <c r="GQD12" s="789"/>
      <c r="GQE12" s="789"/>
      <c r="GQF12" s="789"/>
      <c r="GQG12" s="789"/>
      <c r="GQH12" s="789"/>
      <c r="GQI12" s="789"/>
      <c r="GQJ12" s="789"/>
      <c r="GQK12" s="789"/>
      <c r="GQL12" s="789"/>
      <c r="GQM12" s="789"/>
      <c r="GQN12" s="789"/>
      <c r="GQO12" s="789"/>
      <c r="GQP12" s="789"/>
      <c r="GQQ12" s="789"/>
      <c r="GQR12" s="789"/>
      <c r="GQS12" s="789"/>
      <c r="GQT12" s="789"/>
      <c r="GQU12" s="789"/>
      <c r="GQV12" s="789"/>
      <c r="GQW12" s="789"/>
      <c r="GQX12" s="789"/>
      <c r="GQY12" s="789"/>
      <c r="GQZ12" s="789"/>
      <c r="GRA12" s="789"/>
      <c r="GRB12" s="789"/>
      <c r="GRC12" s="789"/>
      <c r="GRD12" s="789"/>
      <c r="GRE12" s="789"/>
      <c r="GRF12" s="789"/>
      <c r="GRG12" s="789"/>
      <c r="GRH12" s="789"/>
      <c r="GRI12" s="789"/>
      <c r="GRJ12" s="789"/>
      <c r="GRK12" s="789"/>
      <c r="GRL12" s="789"/>
      <c r="GRM12" s="789"/>
      <c r="GRN12" s="789"/>
      <c r="GRO12" s="789"/>
      <c r="GRP12" s="789"/>
      <c r="GRQ12" s="789"/>
      <c r="GRR12" s="789"/>
      <c r="GRS12" s="789"/>
      <c r="GRT12" s="789"/>
      <c r="GRU12" s="789"/>
      <c r="GRV12" s="789"/>
      <c r="GRW12" s="789"/>
      <c r="GRX12" s="789"/>
      <c r="GRY12" s="789"/>
      <c r="GRZ12" s="789"/>
      <c r="GSA12" s="789"/>
      <c r="GSB12" s="789"/>
      <c r="GSC12" s="789"/>
      <c r="GSD12" s="789"/>
      <c r="GSE12" s="789"/>
      <c r="GSF12" s="789"/>
      <c r="GSG12" s="789"/>
      <c r="GSH12" s="789"/>
      <c r="GSI12" s="789"/>
      <c r="GSJ12" s="789"/>
      <c r="GSK12" s="789"/>
      <c r="GSL12" s="789"/>
      <c r="GSM12" s="789"/>
      <c r="GSN12" s="789"/>
      <c r="GSO12" s="789"/>
      <c r="GSP12" s="789"/>
      <c r="GSQ12" s="789"/>
      <c r="GSR12" s="789"/>
      <c r="GSS12" s="789"/>
      <c r="GST12" s="789"/>
      <c r="GSU12" s="789"/>
      <c r="GSV12" s="789"/>
      <c r="GSW12" s="789"/>
      <c r="GSX12" s="789"/>
      <c r="GSY12" s="789"/>
      <c r="GSZ12" s="789"/>
      <c r="GTA12" s="789"/>
      <c r="GTB12" s="789"/>
      <c r="GTC12" s="789"/>
      <c r="GTD12" s="789"/>
      <c r="GTE12" s="789"/>
      <c r="GTF12" s="789"/>
      <c r="GTG12" s="789"/>
      <c r="GTH12" s="789"/>
      <c r="GTI12" s="789"/>
      <c r="GTJ12" s="789"/>
      <c r="GTK12" s="789"/>
      <c r="GTL12" s="789"/>
      <c r="GTM12" s="789"/>
      <c r="GTN12" s="789"/>
      <c r="GTO12" s="789"/>
      <c r="GTP12" s="789"/>
      <c r="GTQ12" s="789"/>
      <c r="GTR12" s="789"/>
      <c r="GTS12" s="789"/>
      <c r="GTT12" s="789"/>
      <c r="GTU12" s="789"/>
      <c r="GTV12" s="789"/>
      <c r="GTW12" s="789"/>
      <c r="GTX12" s="789"/>
      <c r="GTY12" s="789"/>
      <c r="GTZ12" s="789"/>
      <c r="GUA12" s="789"/>
      <c r="GUB12" s="789"/>
      <c r="GUC12" s="789"/>
      <c r="GUD12" s="789"/>
      <c r="GUE12" s="789"/>
      <c r="GUF12" s="789"/>
      <c r="GUG12" s="789"/>
      <c r="GUH12" s="789"/>
      <c r="GUI12" s="789"/>
      <c r="GUJ12" s="789"/>
      <c r="GUK12" s="789"/>
      <c r="GUL12" s="789"/>
      <c r="GUM12" s="789"/>
      <c r="GUN12" s="789"/>
      <c r="GUO12" s="789"/>
      <c r="GUP12" s="789"/>
      <c r="GUQ12" s="789"/>
      <c r="GUR12" s="789"/>
      <c r="GUS12" s="789"/>
      <c r="GUT12" s="789"/>
      <c r="GUU12" s="789"/>
      <c r="GUV12" s="789"/>
      <c r="GUW12" s="789"/>
      <c r="GUX12" s="789"/>
      <c r="GUY12" s="789"/>
      <c r="GUZ12" s="789"/>
      <c r="GVA12" s="789"/>
      <c r="GVB12" s="789"/>
      <c r="GVC12" s="789"/>
      <c r="GVD12" s="789"/>
      <c r="GVE12" s="789"/>
      <c r="GVF12" s="789"/>
      <c r="GVG12" s="789"/>
      <c r="GVH12" s="789"/>
      <c r="GVI12" s="789"/>
      <c r="GVJ12" s="789"/>
      <c r="GVK12" s="789"/>
      <c r="GVL12" s="789"/>
      <c r="GVM12" s="789"/>
      <c r="GVN12" s="789"/>
      <c r="GVO12" s="789"/>
      <c r="GVP12" s="789"/>
      <c r="GVQ12" s="789"/>
      <c r="GVR12" s="789"/>
      <c r="GVS12" s="789"/>
      <c r="GVT12" s="789"/>
      <c r="GVU12" s="789"/>
      <c r="GVV12" s="789"/>
      <c r="GVW12" s="789"/>
      <c r="GVX12" s="789"/>
      <c r="GVY12" s="789"/>
      <c r="GVZ12" s="789"/>
      <c r="GWA12" s="789"/>
      <c r="GWB12" s="789"/>
      <c r="GWC12" s="789"/>
      <c r="GWD12" s="789"/>
      <c r="GWE12" s="789"/>
      <c r="GWF12" s="789"/>
      <c r="GWG12" s="789"/>
      <c r="GWH12" s="789"/>
      <c r="GWI12" s="789"/>
      <c r="GWJ12" s="789"/>
      <c r="GWK12" s="789"/>
      <c r="GWL12" s="789"/>
      <c r="GWM12" s="789"/>
      <c r="GWN12" s="789"/>
      <c r="GWO12" s="789"/>
      <c r="GWP12" s="789"/>
      <c r="GWQ12" s="789"/>
      <c r="GWR12" s="789"/>
      <c r="GWS12" s="789"/>
      <c r="GWT12" s="789"/>
      <c r="GWU12" s="789"/>
      <c r="GWV12" s="789"/>
      <c r="GWW12" s="789"/>
      <c r="GWX12" s="789"/>
      <c r="GWY12" s="789"/>
      <c r="GWZ12" s="789"/>
      <c r="GXA12" s="789"/>
      <c r="GXB12" s="789"/>
      <c r="GXC12" s="789"/>
      <c r="GXD12" s="789"/>
      <c r="GXE12" s="789"/>
      <c r="GXF12" s="789"/>
      <c r="GXG12" s="789"/>
      <c r="GXH12" s="789"/>
      <c r="GXI12" s="789"/>
      <c r="GXJ12" s="789"/>
      <c r="GXK12" s="789"/>
      <c r="GXL12" s="789"/>
      <c r="GXM12" s="789"/>
      <c r="GXN12" s="789"/>
      <c r="GXO12" s="789"/>
      <c r="GXP12" s="789"/>
      <c r="GXQ12" s="789"/>
      <c r="GXR12" s="789"/>
      <c r="GXS12" s="789"/>
      <c r="GXT12" s="789"/>
      <c r="GXU12" s="789"/>
      <c r="GXV12" s="789"/>
      <c r="GXW12" s="789"/>
      <c r="GXX12" s="789"/>
      <c r="GXY12" s="789"/>
      <c r="GXZ12" s="789"/>
      <c r="GYA12" s="789"/>
      <c r="GYB12" s="789"/>
      <c r="GYC12" s="789"/>
      <c r="GYD12" s="789"/>
      <c r="GYE12" s="789"/>
      <c r="GYF12" s="789"/>
      <c r="GYG12" s="789"/>
      <c r="GYH12" s="789"/>
      <c r="GYI12" s="789"/>
      <c r="GYJ12" s="789"/>
      <c r="GYK12" s="789"/>
      <c r="GYL12" s="789"/>
      <c r="GYM12" s="789"/>
      <c r="GYN12" s="789"/>
      <c r="GYO12" s="789"/>
      <c r="GYP12" s="789"/>
      <c r="GYQ12" s="789"/>
      <c r="GYR12" s="789"/>
      <c r="GYS12" s="789"/>
      <c r="GYT12" s="789"/>
      <c r="GYU12" s="789"/>
      <c r="GYV12" s="789"/>
      <c r="GYW12" s="789"/>
      <c r="GYX12" s="789"/>
      <c r="GYY12" s="789"/>
      <c r="GYZ12" s="789"/>
      <c r="GZA12" s="789"/>
      <c r="GZB12" s="789"/>
      <c r="GZC12" s="789"/>
      <c r="GZD12" s="789"/>
      <c r="GZE12" s="789"/>
      <c r="GZF12" s="789"/>
      <c r="GZG12" s="789"/>
      <c r="GZH12" s="789"/>
      <c r="GZI12" s="789"/>
      <c r="GZJ12" s="789"/>
      <c r="GZK12" s="789"/>
      <c r="GZL12" s="789"/>
      <c r="GZM12" s="789"/>
      <c r="GZN12" s="789"/>
      <c r="GZO12" s="789"/>
      <c r="GZP12" s="789"/>
      <c r="GZQ12" s="789"/>
      <c r="GZR12" s="789"/>
      <c r="GZS12" s="789"/>
      <c r="GZT12" s="789"/>
      <c r="GZU12" s="789"/>
      <c r="GZV12" s="789"/>
      <c r="GZW12" s="789"/>
      <c r="GZX12" s="789"/>
      <c r="GZY12" s="789"/>
      <c r="GZZ12" s="789"/>
      <c r="HAA12" s="789"/>
      <c r="HAB12" s="789"/>
      <c r="HAC12" s="789"/>
      <c r="HAD12" s="789"/>
      <c r="HAE12" s="789"/>
      <c r="HAF12" s="789"/>
      <c r="HAG12" s="789"/>
      <c r="HAH12" s="789"/>
      <c r="HAI12" s="789"/>
      <c r="HAJ12" s="789"/>
      <c r="HAK12" s="789"/>
      <c r="HAL12" s="789"/>
      <c r="HAM12" s="789"/>
      <c r="HAN12" s="789"/>
      <c r="HAO12" s="789"/>
      <c r="HAP12" s="789"/>
      <c r="HAQ12" s="789"/>
      <c r="HAR12" s="789"/>
      <c r="HAS12" s="789"/>
      <c r="HAT12" s="789"/>
      <c r="HAU12" s="789"/>
      <c r="HAV12" s="789"/>
      <c r="HAW12" s="789"/>
      <c r="HAX12" s="789"/>
      <c r="HAY12" s="789"/>
      <c r="HAZ12" s="789"/>
      <c r="HBA12" s="789"/>
      <c r="HBB12" s="789"/>
      <c r="HBC12" s="789"/>
      <c r="HBD12" s="789"/>
      <c r="HBE12" s="789"/>
      <c r="HBF12" s="789"/>
      <c r="HBG12" s="789"/>
      <c r="HBH12" s="789"/>
      <c r="HBI12" s="789"/>
      <c r="HBJ12" s="789"/>
      <c r="HBK12" s="789"/>
      <c r="HBL12" s="789"/>
      <c r="HBM12" s="789"/>
      <c r="HBN12" s="789"/>
      <c r="HBO12" s="789"/>
      <c r="HBP12" s="789"/>
      <c r="HBQ12" s="789"/>
      <c r="HBR12" s="789"/>
      <c r="HBS12" s="789"/>
      <c r="HBT12" s="789"/>
      <c r="HBU12" s="789"/>
      <c r="HBV12" s="789"/>
      <c r="HBW12" s="789"/>
      <c r="HBX12" s="789"/>
      <c r="HBY12" s="789"/>
      <c r="HBZ12" s="789"/>
      <c r="HCA12" s="789"/>
      <c r="HCB12" s="789"/>
      <c r="HCC12" s="789"/>
      <c r="HCD12" s="789"/>
      <c r="HCE12" s="789"/>
      <c r="HCF12" s="789"/>
      <c r="HCG12" s="789"/>
      <c r="HCH12" s="789"/>
      <c r="HCI12" s="789"/>
      <c r="HCJ12" s="789"/>
      <c r="HCK12" s="789"/>
      <c r="HCL12" s="789"/>
      <c r="HCM12" s="789"/>
      <c r="HCN12" s="789"/>
      <c r="HCO12" s="789"/>
      <c r="HCP12" s="789"/>
      <c r="HCQ12" s="789"/>
      <c r="HCR12" s="789"/>
      <c r="HCS12" s="789"/>
      <c r="HCT12" s="789"/>
      <c r="HCU12" s="789"/>
      <c r="HCV12" s="789"/>
      <c r="HCW12" s="789"/>
      <c r="HCX12" s="789"/>
      <c r="HCY12" s="789"/>
      <c r="HCZ12" s="789"/>
      <c r="HDA12" s="789"/>
      <c r="HDB12" s="789"/>
      <c r="HDC12" s="789"/>
      <c r="HDD12" s="789"/>
      <c r="HDE12" s="789"/>
      <c r="HDF12" s="789"/>
      <c r="HDG12" s="789"/>
      <c r="HDH12" s="789"/>
      <c r="HDI12" s="789"/>
      <c r="HDJ12" s="789"/>
      <c r="HDK12" s="789"/>
      <c r="HDL12" s="789"/>
      <c r="HDM12" s="789"/>
      <c r="HDN12" s="789"/>
      <c r="HDO12" s="789"/>
      <c r="HDP12" s="789"/>
      <c r="HDQ12" s="789"/>
      <c r="HDR12" s="789"/>
      <c r="HDS12" s="789"/>
      <c r="HDT12" s="789"/>
      <c r="HDU12" s="789"/>
      <c r="HDV12" s="789"/>
      <c r="HDW12" s="789"/>
      <c r="HDX12" s="789"/>
      <c r="HDY12" s="789"/>
      <c r="HDZ12" s="789"/>
      <c r="HEA12" s="789"/>
      <c r="HEB12" s="789"/>
      <c r="HEC12" s="789"/>
      <c r="HED12" s="789"/>
      <c r="HEE12" s="789"/>
      <c r="HEF12" s="789"/>
      <c r="HEG12" s="789"/>
      <c r="HEH12" s="789"/>
      <c r="HEI12" s="789"/>
      <c r="HEJ12" s="789"/>
      <c r="HEK12" s="789"/>
      <c r="HEL12" s="789"/>
      <c r="HEM12" s="789"/>
      <c r="HEN12" s="789"/>
      <c r="HEO12" s="789"/>
      <c r="HEP12" s="789"/>
      <c r="HEQ12" s="789"/>
      <c r="HER12" s="789"/>
      <c r="HES12" s="789"/>
      <c r="HET12" s="789"/>
      <c r="HEU12" s="789"/>
      <c r="HEV12" s="789"/>
      <c r="HEW12" s="789"/>
      <c r="HEX12" s="789"/>
      <c r="HEY12" s="789"/>
      <c r="HEZ12" s="789"/>
      <c r="HFA12" s="789"/>
      <c r="HFB12" s="789"/>
      <c r="HFC12" s="789"/>
      <c r="HFD12" s="789"/>
      <c r="HFE12" s="789"/>
      <c r="HFF12" s="789"/>
      <c r="HFG12" s="789"/>
      <c r="HFH12" s="789"/>
      <c r="HFI12" s="789"/>
      <c r="HFJ12" s="789"/>
      <c r="HFK12" s="789"/>
      <c r="HFL12" s="789"/>
      <c r="HFM12" s="789"/>
      <c r="HFN12" s="789"/>
      <c r="HFO12" s="789"/>
      <c r="HFP12" s="789"/>
      <c r="HFQ12" s="789"/>
      <c r="HFR12" s="789"/>
      <c r="HFS12" s="789"/>
      <c r="HFT12" s="789"/>
      <c r="HFU12" s="789"/>
      <c r="HFV12" s="789"/>
      <c r="HFW12" s="789"/>
      <c r="HFX12" s="789"/>
      <c r="HFY12" s="789"/>
      <c r="HFZ12" s="789"/>
      <c r="HGA12" s="789"/>
      <c r="HGB12" s="789"/>
      <c r="HGC12" s="789"/>
      <c r="HGD12" s="789"/>
      <c r="HGE12" s="789"/>
      <c r="HGF12" s="789"/>
      <c r="HGG12" s="789"/>
      <c r="HGH12" s="789"/>
      <c r="HGI12" s="789"/>
      <c r="HGJ12" s="789"/>
      <c r="HGK12" s="789"/>
      <c r="HGL12" s="789"/>
      <c r="HGM12" s="789"/>
      <c r="HGN12" s="789"/>
      <c r="HGO12" s="789"/>
      <c r="HGP12" s="789"/>
      <c r="HGQ12" s="789"/>
      <c r="HGR12" s="789"/>
      <c r="HGS12" s="789"/>
      <c r="HGT12" s="789"/>
      <c r="HGU12" s="789"/>
      <c r="HGV12" s="789"/>
      <c r="HGW12" s="789"/>
      <c r="HGX12" s="789"/>
      <c r="HGY12" s="789"/>
      <c r="HGZ12" s="789"/>
      <c r="HHA12" s="789"/>
      <c r="HHB12" s="789"/>
      <c r="HHC12" s="789"/>
      <c r="HHD12" s="789"/>
      <c r="HHE12" s="789"/>
      <c r="HHF12" s="789"/>
      <c r="HHG12" s="789"/>
      <c r="HHH12" s="789"/>
      <c r="HHI12" s="789"/>
      <c r="HHJ12" s="789"/>
      <c r="HHK12" s="789"/>
      <c r="HHL12" s="789"/>
      <c r="HHM12" s="789"/>
      <c r="HHN12" s="789"/>
      <c r="HHO12" s="789"/>
      <c r="HHP12" s="789"/>
      <c r="HHQ12" s="789"/>
      <c r="HHR12" s="789"/>
      <c r="HHS12" s="789"/>
      <c r="HHT12" s="789"/>
      <c r="HHU12" s="789"/>
      <c r="HHV12" s="789"/>
      <c r="HHW12" s="789"/>
      <c r="HHX12" s="789"/>
      <c r="HHY12" s="789"/>
      <c r="HHZ12" s="789"/>
      <c r="HIA12" s="789"/>
      <c r="HIB12" s="789"/>
      <c r="HIC12" s="789"/>
      <c r="HID12" s="789"/>
      <c r="HIE12" s="789"/>
      <c r="HIF12" s="789"/>
      <c r="HIG12" s="789"/>
      <c r="HIH12" s="789"/>
      <c r="HII12" s="789"/>
      <c r="HIJ12" s="789"/>
      <c r="HIK12" s="789"/>
      <c r="HIL12" s="789"/>
      <c r="HIM12" s="789"/>
      <c r="HIN12" s="789"/>
      <c r="HIO12" s="789"/>
      <c r="HIP12" s="789"/>
      <c r="HIQ12" s="789"/>
      <c r="HIR12" s="789"/>
      <c r="HIS12" s="789"/>
      <c r="HIT12" s="789"/>
      <c r="HIU12" s="789"/>
      <c r="HIV12" s="789"/>
      <c r="HIW12" s="789"/>
      <c r="HIX12" s="789"/>
      <c r="HIY12" s="789"/>
      <c r="HIZ12" s="789"/>
      <c r="HJA12" s="789"/>
      <c r="HJB12" s="789"/>
      <c r="HJC12" s="789"/>
      <c r="HJD12" s="789"/>
      <c r="HJE12" s="789"/>
      <c r="HJF12" s="789"/>
      <c r="HJG12" s="789"/>
      <c r="HJH12" s="789"/>
      <c r="HJI12" s="789"/>
      <c r="HJJ12" s="789"/>
      <c r="HJK12" s="789"/>
      <c r="HJL12" s="789"/>
      <c r="HJM12" s="789"/>
      <c r="HJN12" s="789"/>
      <c r="HJO12" s="789"/>
      <c r="HJP12" s="789"/>
      <c r="HJQ12" s="789"/>
      <c r="HJR12" s="789"/>
      <c r="HJS12" s="789"/>
      <c r="HJT12" s="789"/>
      <c r="HJU12" s="789"/>
      <c r="HJV12" s="789"/>
      <c r="HJW12" s="789"/>
      <c r="HJX12" s="789"/>
      <c r="HJY12" s="789"/>
      <c r="HJZ12" s="789"/>
      <c r="HKA12" s="789"/>
      <c r="HKB12" s="789"/>
      <c r="HKC12" s="789"/>
      <c r="HKD12" s="789"/>
      <c r="HKE12" s="789"/>
      <c r="HKF12" s="789"/>
      <c r="HKG12" s="789"/>
      <c r="HKH12" s="789"/>
      <c r="HKI12" s="789"/>
      <c r="HKJ12" s="789"/>
      <c r="HKK12" s="789"/>
      <c r="HKL12" s="789"/>
      <c r="HKM12" s="789"/>
      <c r="HKN12" s="789"/>
      <c r="HKO12" s="789"/>
      <c r="HKP12" s="789"/>
      <c r="HKQ12" s="789"/>
      <c r="HKR12" s="789"/>
      <c r="HKS12" s="789"/>
      <c r="HKT12" s="789"/>
      <c r="HKU12" s="789"/>
      <c r="HKV12" s="789"/>
      <c r="HKW12" s="789"/>
      <c r="HKX12" s="789"/>
      <c r="HKY12" s="789"/>
      <c r="HKZ12" s="789"/>
      <c r="HLA12" s="789"/>
      <c r="HLB12" s="789"/>
      <c r="HLC12" s="789"/>
      <c r="HLD12" s="789"/>
      <c r="HLE12" s="789"/>
      <c r="HLF12" s="789"/>
      <c r="HLG12" s="789"/>
      <c r="HLH12" s="789"/>
      <c r="HLI12" s="789"/>
      <c r="HLJ12" s="789"/>
      <c r="HLK12" s="789"/>
      <c r="HLL12" s="789"/>
      <c r="HLM12" s="789"/>
      <c r="HLN12" s="789"/>
      <c r="HLO12" s="789"/>
      <c r="HLP12" s="789"/>
      <c r="HLQ12" s="789"/>
      <c r="HLR12" s="789"/>
      <c r="HLS12" s="789"/>
      <c r="HLT12" s="789"/>
      <c r="HLU12" s="789"/>
      <c r="HLV12" s="789"/>
      <c r="HLW12" s="789"/>
      <c r="HLX12" s="789"/>
      <c r="HLY12" s="789"/>
      <c r="HLZ12" s="789"/>
      <c r="HMA12" s="789"/>
      <c r="HMB12" s="789"/>
      <c r="HMC12" s="789"/>
      <c r="HMD12" s="789"/>
      <c r="HME12" s="789"/>
      <c r="HMF12" s="789"/>
      <c r="HMG12" s="789"/>
      <c r="HMH12" s="789"/>
      <c r="HMI12" s="789"/>
      <c r="HMJ12" s="789"/>
      <c r="HMK12" s="789"/>
      <c r="HML12" s="789"/>
      <c r="HMM12" s="789"/>
      <c r="HMN12" s="789"/>
      <c r="HMO12" s="789"/>
      <c r="HMP12" s="789"/>
      <c r="HMQ12" s="789"/>
      <c r="HMR12" s="789"/>
      <c r="HMS12" s="789"/>
      <c r="HMT12" s="789"/>
      <c r="HMU12" s="789"/>
      <c r="HMV12" s="789"/>
      <c r="HMW12" s="789"/>
      <c r="HMX12" s="789"/>
      <c r="HMY12" s="789"/>
      <c r="HMZ12" s="789"/>
      <c r="HNA12" s="789"/>
      <c r="HNB12" s="789"/>
      <c r="HNC12" s="789"/>
      <c r="HND12" s="789"/>
      <c r="HNE12" s="789"/>
      <c r="HNF12" s="789"/>
      <c r="HNG12" s="789"/>
      <c r="HNH12" s="789"/>
      <c r="HNI12" s="789"/>
      <c r="HNJ12" s="789"/>
      <c r="HNK12" s="789"/>
      <c r="HNL12" s="789"/>
      <c r="HNM12" s="789"/>
      <c r="HNN12" s="789"/>
      <c r="HNO12" s="789"/>
      <c r="HNP12" s="789"/>
      <c r="HNQ12" s="789"/>
      <c r="HNR12" s="789"/>
      <c r="HNS12" s="789"/>
      <c r="HNT12" s="789"/>
      <c r="HNU12" s="789"/>
      <c r="HNV12" s="789"/>
      <c r="HNW12" s="789"/>
      <c r="HNX12" s="789"/>
      <c r="HNY12" s="789"/>
      <c r="HNZ12" s="789"/>
      <c r="HOA12" s="789"/>
      <c r="HOB12" s="789"/>
      <c r="HOC12" s="789"/>
      <c r="HOD12" s="789"/>
      <c r="HOE12" s="789"/>
      <c r="HOF12" s="789"/>
      <c r="HOG12" s="789"/>
      <c r="HOH12" s="789"/>
      <c r="HOI12" s="789"/>
      <c r="HOJ12" s="789"/>
      <c r="HOK12" s="789"/>
      <c r="HOL12" s="789"/>
      <c r="HOM12" s="789"/>
      <c r="HON12" s="789"/>
      <c r="HOO12" s="789"/>
      <c r="HOP12" s="789"/>
      <c r="HOQ12" s="789"/>
      <c r="HOR12" s="789"/>
      <c r="HOS12" s="789"/>
      <c r="HOT12" s="789"/>
      <c r="HOU12" s="789"/>
      <c r="HOV12" s="789"/>
      <c r="HOW12" s="789"/>
      <c r="HOX12" s="789"/>
      <c r="HOY12" s="789"/>
      <c r="HOZ12" s="789"/>
      <c r="HPA12" s="789"/>
      <c r="HPB12" s="789"/>
      <c r="HPC12" s="789"/>
      <c r="HPD12" s="789"/>
      <c r="HPE12" s="789"/>
      <c r="HPF12" s="789"/>
      <c r="HPG12" s="789"/>
      <c r="HPH12" s="789"/>
      <c r="HPI12" s="789"/>
      <c r="HPJ12" s="789"/>
      <c r="HPK12" s="789"/>
      <c r="HPL12" s="789"/>
      <c r="HPM12" s="789"/>
      <c r="HPN12" s="789"/>
      <c r="HPO12" s="789"/>
      <c r="HPP12" s="789"/>
      <c r="HPQ12" s="789"/>
      <c r="HPR12" s="789"/>
      <c r="HPS12" s="789"/>
      <c r="HPT12" s="789"/>
      <c r="HPU12" s="789"/>
      <c r="HPV12" s="789"/>
      <c r="HPW12" s="789"/>
      <c r="HPX12" s="789"/>
      <c r="HPY12" s="789"/>
      <c r="HPZ12" s="789"/>
      <c r="HQA12" s="789"/>
      <c r="HQB12" s="789"/>
      <c r="HQC12" s="789"/>
      <c r="HQD12" s="789"/>
      <c r="HQE12" s="789"/>
      <c r="HQF12" s="789"/>
      <c r="HQG12" s="789"/>
      <c r="HQH12" s="789"/>
      <c r="HQI12" s="789"/>
      <c r="HQJ12" s="789"/>
      <c r="HQK12" s="789"/>
      <c r="HQL12" s="789"/>
      <c r="HQM12" s="789"/>
      <c r="HQN12" s="789"/>
      <c r="HQO12" s="789"/>
      <c r="HQP12" s="789"/>
      <c r="HQQ12" s="789"/>
      <c r="HQR12" s="789"/>
      <c r="HQS12" s="789"/>
      <c r="HQT12" s="789"/>
      <c r="HQU12" s="789"/>
      <c r="HQV12" s="789"/>
      <c r="HQW12" s="789"/>
      <c r="HQX12" s="789"/>
      <c r="HQY12" s="789"/>
      <c r="HQZ12" s="789"/>
      <c r="HRA12" s="789"/>
      <c r="HRB12" s="789"/>
      <c r="HRC12" s="789"/>
      <c r="HRD12" s="789"/>
      <c r="HRE12" s="789"/>
      <c r="HRF12" s="789"/>
      <c r="HRG12" s="789"/>
      <c r="HRH12" s="789"/>
      <c r="HRI12" s="789"/>
      <c r="HRJ12" s="789"/>
      <c r="HRK12" s="789"/>
      <c r="HRL12" s="789"/>
      <c r="HRM12" s="789"/>
      <c r="HRN12" s="789"/>
      <c r="HRO12" s="789"/>
      <c r="HRP12" s="789"/>
      <c r="HRQ12" s="789"/>
      <c r="HRR12" s="789"/>
      <c r="HRS12" s="789"/>
      <c r="HRT12" s="789"/>
      <c r="HRU12" s="789"/>
      <c r="HRV12" s="789"/>
      <c r="HRW12" s="789"/>
      <c r="HRX12" s="789"/>
      <c r="HRY12" s="789"/>
      <c r="HRZ12" s="789"/>
      <c r="HSA12" s="789"/>
      <c r="HSB12" s="789"/>
      <c r="HSC12" s="789"/>
      <c r="HSD12" s="789"/>
      <c r="HSE12" s="789"/>
      <c r="HSF12" s="789"/>
      <c r="HSG12" s="789"/>
      <c r="HSH12" s="789"/>
      <c r="HSI12" s="789"/>
      <c r="HSJ12" s="789"/>
      <c r="HSK12" s="789"/>
      <c r="HSL12" s="789"/>
      <c r="HSM12" s="789"/>
      <c r="HSN12" s="789"/>
      <c r="HSO12" s="789"/>
      <c r="HSP12" s="789"/>
      <c r="HSQ12" s="789"/>
      <c r="HSR12" s="789"/>
      <c r="HSS12" s="789"/>
      <c r="HST12" s="789"/>
      <c r="HSU12" s="789"/>
      <c r="HSV12" s="789"/>
      <c r="HSW12" s="789"/>
      <c r="HSX12" s="789"/>
      <c r="HSY12" s="789"/>
      <c r="HSZ12" s="789"/>
      <c r="HTA12" s="789"/>
      <c r="HTB12" s="789"/>
      <c r="HTC12" s="789"/>
      <c r="HTD12" s="789"/>
      <c r="HTE12" s="789"/>
      <c r="HTF12" s="789"/>
      <c r="HTG12" s="789"/>
      <c r="HTH12" s="789"/>
      <c r="HTI12" s="789"/>
      <c r="HTJ12" s="789"/>
      <c r="HTK12" s="789"/>
      <c r="HTL12" s="789"/>
      <c r="HTM12" s="789"/>
      <c r="HTN12" s="789"/>
      <c r="HTO12" s="789"/>
      <c r="HTP12" s="789"/>
      <c r="HTQ12" s="789"/>
      <c r="HTR12" s="789"/>
      <c r="HTS12" s="789"/>
      <c r="HTT12" s="789"/>
      <c r="HTU12" s="789"/>
      <c r="HTV12" s="789"/>
      <c r="HTW12" s="789"/>
      <c r="HTX12" s="789"/>
      <c r="HTY12" s="789"/>
      <c r="HTZ12" s="789"/>
      <c r="HUA12" s="789"/>
      <c r="HUB12" s="789"/>
      <c r="HUC12" s="789"/>
      <c r="HUD12" s="789"/>
      <c r="HUE12" s="789"/>
      <c r="HUF12" s="789"/>
      <c r="HUG12" s="789"/>
      <c r="HUH12" s="789"/>
      <c r="HUI12" s="789"/>
      <c r="HUJ12" s="789"/>
      <c r="HUK12" s="789"/>
      <c r="HUL12" s="789"/>
      <c r="HUM12" s="789"/>
      <c r="HUN12" s="789"/>
      <c r="HUO12" s="789"/>
      <c r="HUP12" s="789"/>
      <c r="HUQ12" s="789"/>
      <c r="HUR12" s="789"/>
      <c r="HUS12" s="789"/>
      <c r="HUT12" s="789"/>
      <c r="HUU12" s="789"/>
      <c r="HUV12" s="789"/>
      <c r="HUW12" s="789"/>
      <c r="HUX12" s="789"/>
      <c r="HUY12" s="789"/>
      <c r="HUZ12" s="789"/>
      <c r="HVA12" s="789"/>
      <c r="HVB12" s="789"/>
      <c r="HVC12" s="789"/>
      <c r="HVD12" s="789"/>
      <c r="HVE12" s="789"/>
      <c r="HVF12" s="789"/>
      <c r="HVG12" s="789"/>
      <c r="HVH12" s="789"/>
      <c r="HVI12" s="789"/>
      <c r="HVJ12" s="789"/>
      <c r="HVK12" s="789"/>
      <c r="HVL12" s="789"/>
      <c r="HVM12" s="789"/>
      <c r="HVN12" s="789"/>
      <c r="HVO12" s="789"/>
      <c r="HVP12" s="789"/>
      <c r="HVQ12" s="789"/>
      <c r="HVR12" s="789"/>
      <c r="HVS12" s="789"/>
      <c r="HVT12" s="789"/>
      <c r="HVU12" s="789"/>
      <c r="HVV12" s="789"/>
      <c r="HVW12" s="789"/>
      <c r="HVX12" s="789"/>
      <c r="HVY12" s="789"/>
      <c r="HVZ12" s="789"/>
      <c r="HWA12" s="789"/>
      <c r="HWB12" s="789"/>
      <c r="HWC12" s="789"/>
      <c r="HWD12" s="789"/>
      <c r="HWE12" s="789"/>
      <c r="HWF12" s="789"/>
      <c r="HWG12" s="789"/>
      <c r="HWH12" s="789"/>
      <c r="HWI12" s="789"/>
      <c r="HWJ12" s="789"/>
      <c r="HWK12" s="789"/>
      <c r="HWL12" s="789"/>
      <c r="HWM12" s="789"/>
      <c r="HWN12" s="789"/>
      <c r="HWO12" s="789"/>
      <c r="HWP12" s="789"/>
      <c r="HWQ12" s="789"/>
      <c r="HWR12" s="789"/>
      <c r="HWS12" s="789"/>
      <c r="HWT12" s="789"/>
      <c r="HWU12" s="789"/>
      <c r="HWV12" s="789"/>
      <c r="HWW12" s="789"/>
      <c r="HWX12" s="789"/>
      <c r="HWY12" s="789"/>
      <c r="HWZ12" s="789"/>
      <c r="HXA12" s="789"/>
      <c r="HXB12" s="789"/>
      <c r="HXC12" s="789"/>
      <c r="HXD12" s="789"/>
      <c r="HXE12" s="789"/>
      <c r="HXF12" s="789"/>
      <c r="HXG12" s="789"/>
      <c r="HXH12" s="789"/>
      <c r="HXI12" s="789"/>
      <c r="HXJ12" s="789"/>
      <c r="HXK12" s="789"/>
      <c r="HXL12" s="789"/>
      <c r="HXM12" s="789"/>
      <c r="HXN12" s="789"/>
      <c r="HXO12" s="789"/>
      <c r="HXP12" s="789"/>
      <c r="HXQ12" s="789"/>
      <c r="HXR12" s="789"/>
      <c r="HXS12" s="789"/>
      <c r="HXT12" s="789"/>
      <c r="HXU12" s="789"/>
      <c r="HXV12" s="789"/>
      <c r="HXW12" s="789"/>
      <c r="HXX12" s="789"/>
      <c r="HXY12" s="789"/>
      <c r="HXZ12" s="789"/>
      <c r="HYA12" s="789"/>
      <c r="HYB12" s="789"/>
      <c r="HYC12" s="789"/>
      <c r="HYD12" s="789"/>
      <c r="HYE12" s="789"/>
      <c r="HYF12" s="789"/>
      <c r="HYG12" s="789"/>
      <c r="HYH12" s="789"/>
      <c r="HYI12" s="789"/>
      <c r="HYJ12" s="789"/>
      <c r="HYK12" s="789"/>
      <c r="HYL12" s="789"/>
      <c r="HYM12" s="789"/>
      <c r="HYN12" s="789"/>
      <c r="HYO12" s="789"/>
      <c r="HYP12" s="789"/>
      <c r="HYQ12" s="789"/>
      <c r="HYR12" s="789"/>
      <c r="HYS12" s="789"/>
      <c r="HYT12" s="789"/>
      <c r="HYU12" s="789"/>
      <c r="HYV12" s="789"/>
      <c r="HYW12" s="789"/>
      <c r="HYX12" s="789"/>
      <c r="HYY12" s="789"/>
      <c r="HYZ12" s="789"/>
      <c r="HZA12" s="789"/>
      <c r="HZB12" s="789"/>
      <c r="HZC12" s="789"/>
      <c r="HZD12" s="789"/>
      <c r="HZE12" s="789"/>
      <c r="HZF12" s="789"/>
      <c r="HZG12" s="789"/>
      <c r="HZH12" s="789"/>
      <c r="HZI12" s="789"/>
      <c r="HZJ12" s="789"/>
      <c r="HZK12" s="789"/>
      <c r="HZL12" s="789"/>
      <c r="HZM12" s="789"/>
      <c r="HZN12" s="789"/>
      <c r="HZO12" s="789"/>
      <c r="HZP12" s="789"/>
      <c r="HZQ12" s="789"/>
      <c r="HZR12" s="789"/>
      <c r="HZS12" s="789"/>
      <c r="HZT12" s="789"/>
      <c r="HZU12" s="789"/>
      <c r="HZV12" s="789"/>
      <c r="HZW12" s="789"/>
      <c r="HZX12" s="789"/>
      <c r="HZY12" s="789"/>
      <c r="HZZ12" s="789"/>
      <c r="IAA12" s="789"/>
      <c r="IAB12" s="789"/>
      <c r="IAC12" s="789"/>
      <c r="IAD12" s="789"/>
      <c r="IAE12" s="789"/>
      <c r="IAF12" s="789"/>
      <c r="IAG12" s="789"/>
      <c r="IAH12" s="789"/>
      <c r="IAI12" s="789"/>
      <c r="IAJ12" s="789"/>
      <c r="IAK12" s="789"/>
      <c r="IAL12" s="789"/>
      <c r="IAM12" s="789"/>
      <c r="IAN12" s="789"/>
      <c r="IAO12" s="789"/>
      <c r="IAP12" s="789"/>
      <c r="IAQ12" s="789"/>
      <c r="IAR12" s="789"/>
      <c r="IAS12" s="789"/>
      <c r="IAT12" s="789"/>
      <c r="IAU12" s="789"/>
      <c r="IAV12" s="789"/>
      <c r="IAW12" s="789"/>
      <c r="IAX12" s="789"/>
      <c r="IAY12" s="789"/>
      <c r="IAZ12" s="789"/>
      <c r="IBA12" s="789"/>
      <c r="IBB12" s="789"/>
      <c r="IBC12" s="789"/>
      <c r="IBD12" s="789"/>
      <c r="IBE12" s="789"/>
      <c r="IBF12" s="789"/>
      <c r="IBG12" s="789"/>
      <c r="IBH12" s="789"/>
      <c r="IBI12" s="789"/>
      <c r="IBJ12" s="789"/>
      <c r="IBK12" s="789"/>
      <c r="IBL12" s="789"/>
      <c r="IBM12" s="789"/>
      <c r="IBN12" s="789"/>
      <c r="IBO12" s="789"/>
      <c r="IBP12" s="789"/>
      <c r="IBQ12" s="789"/>
      <c r="IBR12" s="789"/>
      <c r="IBS12" s="789"/>
      <c r="IBT12" s="789"/>
      <c r="IBU12" s="789"/>
      <c r="IBV12" s="789"/>
      <c r="IBW12" s="789"/>
      <c r="IBX12" s="789"/>
      <c r="IBY12" s="789"/>
      <c r="IBZ12" s="789"/>
      <c r="ICA12" s="789"/>
      <c r="ICB12" s="789"/>
      <c r="ICC12" s="789"/>
      <c r="ICD12" s="789"/>
      <c r="ICE12" s="789"/>
      <c r="ICF12" s="789"/>
      <c r="ICG12" s="789"/>
      <c r="ICH12" s="789"/>
      <c r="ICI12" s="789"/>
      <c r="ICJ12" s="789"/>
      <c r="ICK12" s="789"/>
      <c r="ICL12" s="789"/>
      <c r="ICM12" s="789"/>
      <c r="ICN12" s="789"/>
      <c r="ICO12" s="789"/>
      <c r="ICP12" s="789"/>
      <c r="ICQ12" s="789"/>
      <c r="ICR12" s="789"/>
      <c r="ICS12" s="789"/>
      <c r="ICT12" s="789"/>
      <c r="ICU12" s="789"/>
      <c r="ICV12" s="789"/>
      <c r="ICW12" s="789"/>
      <c r="ICX12" s="789"/>
      <c r="ICY12" s="789"/>
      <c r="ICZ12" s="789"/>
      <c r="IDA12" s="789"/>
      <c r="IDB12" s="789"/>
      <c r="IDC12" s="789"/>
      <c r="IDD12" s="789"/>
      <c r="IDE12" s="789"/>
      <c r="IDF12" s="789"/>
      <c r="IDG12" s="789"/>
      <c r="IDH12" s="789"/>
      <c r="IDI12" s="789"/>
      <c r="IDJ12" s="789"/>
      <c r="IDK12" s="789"/>
      <c r="IDL12" s="789"/>
      <c r="IDM12" s="789"/>
      <c r="IDN12" s="789"/>
      <c r="IDO12" s="789"/>
      <c r="IDP12" s="789"/>
      <c r="IDQ12" s="789"/>
      <c r="IDR12" s="789"/>
      <c r="IDS12" s="789"/>
      <c r="IDT12" s="789"/>
      <c r="IDU12" s="789"/>
      <c r="IDV12" s="789"/>
      <c r="IDW12" s="789"/>
      <c r="IDX12" s="789"/>
      <c r="IDY12" s="789"/>
      <c r="IDZ12" s="789"/>
      <c r="IEA12" s="789"/>
      <c r="IEB12" s="789"/>
      <c r="IEC12" s="789"/>
      <c r="IED12" s="789"/>
      <c r="IEE12" s="789"/>
      <c r="IEF12" s="789"/>
      <c r="IEG12" s="789"/>
      <c r="IEH12" s="789"/>
      <c r="IEI12" s="789"/>
      <c r="IEJ12" s="789"/>
      <c r="IEK12" s="789"/>
      <c r="IEL12" s="789"/>
      <c r="IEM12" s="789"/>
      <c r="IEN12" s="789"/>
      <c r="IEO12" s="789"/>
      <c r="IEP12" s="789"/>
      <c r="IEQ12" s="789"/>
      <c r="IER12" s="789"/>
      <c r="IES12" s="789"/>
      <c r="IET12" s="789"/>
      <c r="IEU12" s="789"/>
      <c r="IEV12" s="789"/>
      <c r="IEW12" s="789"/>
      <c r="IEX12" s="789"/>
      <c r="IEY12" s="789"/>
      <c r="IEZ12" s="789"/>
      <c r="IFA12" s="789"/>
      <c r="IFB12" s="789"/>
      <c r="IFC12" s="789"/>
      <c r="IFD12" s="789"/>
      <c r="IFE12" s="789"/>
      <c r="IFF12" s="789"/>
      <c r="IFG12" s="789"/>
      <c r="IFH12" s="789"/>
      <c r="IFI12" s="789"/>
      <c r="IFJ12" s="789"/>
      <c r="IFK12" s="789"/>
      <c r="IFL12" s="789"/>
      <c r="IFM12" s="789"/>
      <c r="IFN12" s="789"/>
      <c r="IFO12" s="789"/>
      <c r="IFP12" s="789"/>
      <c r="IFQ12" s="789"/>
      <c r="IFR12" s="789"/>
      <c r="IFS12" s="789"/>
      <c r="IFT12" s="789"/>
      <c r="IFU12" s="789"/>
      <c r="IFV12" s="789"/>
      <c r="IFW12" s="789"/>
      <c r="IFX12" s="789"/>
      <c r="IFY12" s="789"/>
      <c r="IFZ12" s="789"/>
      <c r="IGA12" s="789"/>
      <c r="IGB12" s="789"/>
      <c r="IGC12" s="789"/>
      <c r="IGD12" s="789"/>
      <c r="IGE12" s="789"/>
      <c r="IGF12" s="789"/>
      <c r="IGG12" s="789"/>
      <c r="IGH12" s="789"/>
      <c r="IGI12" s="789"/>
      <c r="IGJ12" s="789"/>
      <c r="IGK12" s="789"/>
      <c r="IGL12" s="789"/>
      <c r="IGM12" s="789"/>
      <c r="IGN12" s="789"/>
      <c r="IGO12" s="789"/>
      <c r="IGP12" s="789"/>
      <c r="IGQ12" s="789"/>
      <c r="IGR12" s="789"/>
      <c r="IGS12" s="789"/>
      <c r="IGT12" s="789"/>
      <c r="IGU12" s="789"/>
      <c r="IGV12" s="789"/>
      <c r="IGW12" s="789"/>
      <c r="IGX12" s="789"/>
      <c r="IGY12" s="789"/>
      <c r="IGZ12" s="789"/>
      <c r="IHA12" s="789"/>
      <c r="IHB12" s="789"/>
      <c r="IHC12" s="789"/>
      <c r="IHD12" s="789"/>
      <c r="IHE12" s="789"/>
      <c r="IHF12" s="789"/>
      <c r="IHG12" s="789"/>
      <c r="IHH12" s="789"/>
      <c r="IHI12" s="789"/>
      <c r="IHJ12" s="789"/>
      <c r="IHK12" s="789"/>
      <c r="IHL12" s="789"/>
      <c r="IHM12" s="789"/>
      <c r="IHN12" s="789"/>
      <c r="IHO12" s="789"/>
      <c r="IHP12" s="789"/>
      <c r="IHQ12" s="789"/>
      <c r="IHR12" s="789"/>
      <c r="IHS12" s="789"/>
      <c r="IHT12" s="789"/>
      <c r="IHU12" s="789"/>
      <c r="IHV12" s="789"/>
      <c r="IHW12" s="789"/>
      <c r="IHX12" s="789"/>
      <c r="IHY12" s="789"/>
      <c r="IHZ12" s="789"/>
      <c r="IIA12" s="789"/>
      <c r="IIB12" s="789"/>
      <c r="IIC12" s="789"/>
      <c r="IID12" s="789"/>
      <c r="IIE12" s="789"/>
      <c r="IIF12" s="789"/>
      <c r="IIG12" s="789"/>
      <c r="IIH12" s="789"/>
      <c r="III12" s="789"/>
      <c r="IIJ12" s="789"/>
      <c r="IIK12" s="789"/>
      <c r="IIL12" s="789"/>
      <c r="IIM12" s="789"/>
      <c r="IIN12" s="789"/>
      <c r="IIO12" s="789"/>
      <c r="IIP12" s="789"/>
      <c r="IIQ12" s="789"/>
      <c r="IIR12" s="789"/>
      <c r="IIS12" s="789"/>
      <c r="IIT12" s="789"/>
      <c r="IIU12" s="789"/>
      <c r="IIV12" s="789"/>
      <c r="IIW12" s="789"/>
      <c r="IIX12" s="789"/>
      <c r="IIY12" s="789"/>
      <c r="IIZ12" s="789"/>
      <c r="IJA12" s="789"/>
      <c r="IJB12" s="789"/>
      <c r="IJC12" s="789"/>
      <c r="IJD12" s="789"/>
      <c r="IJE12" s="789"/>
      <c r="IJF12" s="789"/>
      <c r="IJG12" s="789"/>
      <c r="IJH12" s="789"/>
      <c r="IJI12" s="789"/>
      <c r="IJJ12" s="789"/>
      <c r="IJK12" s="789"/>
      <c r="IJL12" s="789"/>
      <c r="IJM12" s="789"/>
      <c r="IJN12" s="789"/>
      <c r="IJO12" s="789"/>
      <c r="IJP12" s="789"/>
      <c r="IJQ12" s="789"/>
      <c r="IJR12" s="789"/>
      <c r="IJS12" s="789"/>
      <c r="IJT12" s="789"/>
      <c r="IJU12" s="789"/>
      <c r="IJV12" s="789"/>
      <c r="IJW12" s="789"/>
      <c r="IJX12" s="789"/>
      <c r="IJY12" s="789"/>
      <c r="IJZ12" s="789"/>
      <c r="IKA12" s="789"/>
      <c r="IKB12" s="789"/>
      <c r="IKC12" s="789"/>
      <c r="IKD12" s="789"/>
      <c r="IKE12" s="789"/>
      <c r="IKF12" s="789"/>
      <c r="IKG12" s="789"/>
      <c r="IKH12" s="789"/>
      <c r="IKI12" s="789"/>
      <c r="IKJ12" s="789"/>
      <c r="IKK12" s="789"/>
      <c r="IKL12" s="789"/>
      <c r="IKM12" s="789"/>
      <c r="IKN12" s="789"/>
      <c r="IKO12" s="789"/>
      <c r="IKP12" s="789"/>
      <c r="IKQ12" s="789"/>
      <c r="IKR12" s="789"/>
      <c r="IKS12" s="789"/>
      <c r="IKT12" s="789"/>
      <c r="IKU12" s="789"/>
      <c r="IKV12" s="789"/>
      <c r="IKW12" s="789"/>
      <c r="IKX12" s="789"/>
      <c r="IKY12" s="789"/>
      <c r="IKZ12" s="789"/>
      <c r="ILA12" s="789"/>
      <c r="ILB12" s="789"/>
      <c r="ILC12" s="789"/>
      <c r="ILD12" s="789"/>
      <c r="ILE12" s="789"/>
      <c r="ILF12" s="789"/>
      <c r="ILG12" s="789"/>
      <c r="ILH12" s="789"/>
      <c r="ILI12" s="789"/>
      <c r="ILJ12" s="789"/>
      <c r="ILK12" s="789"/>
      <c r="ILL12" s="789"/>
      <c r="ILM12" s="789"/>
      <c r="ILN12" s="789"/>
      <c r="ILO12" s="789"/>
      <c r="ILP12" s="789"/>
      <c r="ILQ12" s="789"/>
      <c r="ILR12" s="789"/>
      <c r="ILS12" s="789"/>
      <c r="ILT12" s="789"/>
      <c r="ILU12" s="789"/>
      <c r="ILV12" s="789"/>
      <c r="ILW12" s="789"/>
      <c r="ILX12" s="789"/>
      <c r="ILY12" s="789"/>
      <c r="ILZ12" s="789"/>
      <c r="IMA12" s="789"/>
      <c r="IMB12" s="789"/>
      <c r="IMC12" s="789"/>
      <c r="IMD12" s="789"/>
      <c r="IME12" s="789"/>
      <c r="IMF12" s="789"/>
      <c r="IMG12" s="789"/>
      <c r="IMH12" s="789"/>
      <c r="IMI12" s="789"/>
      <c r="IMJ12" s="789"/>
      <c r="IMK12" s="789"/>
      <c r="IML12" s="789"/>
      <c r="IMM12" s="789"/>
      <c r="IMN12" s="789"/>
      <c r="IMO12" s="789"/>
      <c r="IMP12" s="789"/>
      <c r="IMQ12" s="789"/>
      <c r="IMR12" s="789"/>
      <c r="IMS12" s="789"/>
      <c r="IMT12" s="789"/>
      <c r="IMU12" s="789"/>
      <c r="IMV12" s="789"/>
      <c r="IMW12" s="789"/>
      <c r="IMX12" s="789"/>
      <c r="IMY12" s="789"/>
      <c r="IMZ12" s="789"/>
      <c r="INA12" s="789"/>
      <c r="INB12" s="789"/>
      <c r="INC12" s="789"/>
      <c r="IND12" s="789"/>
      <c r="INE12" s="789"/>
      <c r="INF12" s="789"/>
      <c r="ING12" s="789"/>
      <c r="INH12" s="789"/>
      <c r="INI12" s="789"/>
      <c r="INJ12" s="789"/>
      <c r="INK12" s="789"/>
      <c r="INL12" s="789"/>
      <c r="INM12" s="789"/>
      <c r="INN12" s="789"/>
      <c r="INO12" s="789"/>
      <c r="INP12" s="789"/>
      <c r="INQ12" s="789"/>
      <c r="INR12" s="789"/>
      <c r="INS12" s="789"/>
      <c r="INT12" s="789"/>
      <c r="INU12" s="789"/>
      <c r="INV12" s="789"/>
      <c r="INW12" s="789"/>
      <c r="INX12" s="789"/>
      <c r="INY12" s="789"/>
      <c r="INZ12" s="789"/>
      <c r="IOA12" s="789"/>
      <c r="IOB12" s="789"/>
      <c r="IOC12" s="789"/>
      <c r="IOD12" s="789"/>
      <c r="IOE12" s="789"/>
      <c r="IOF12" s="789"/>
      <c r="IOG12" s="789"/>
      <c r="IOH12" s="789"/>
      <c r="IOI12" s="789"/>
      <c r="IOJ12" s="789"/>
      <c r="IOK12" s="789"/>
      <c r="IOL12" s="789"/>
      <c r="IOM12" s="789"/>
      <c r="ION12" s="789"/>
      <c r="IOO12" s="789"/>
      <c r="IOP12" s="789"/>
      <c r="IOQ12" s="789"/>
      <c r="IOR12" s="789"/>
      <c r="IOS12" s="789"/>
      <c r="IOT12" s="789"/>
      <c r="IOU12" s="789"/>
      <c r="IOV12" s="789"/>
      <c r="IOW12" s="789"/>
      <c r="IOX12" s="789"/>
      <c r="IOY12" s="789"/>
      <c r="IOZ12" s="789"/>
      <c r="IPA12" s="789"/>
      <c r="IPB12" s="789"/>
      <c r="IPC12" s="789"/>
      <c r="IPD12" s="789"/>
      <c r="IPE12" s="789"/>
      <c r="IPF12" s="789"/>
      <c r="IPG12" s="789"/>
      <c r="IPH12" s="789"/>
      <c r="IPI12" s="789"/>
      <c r="IPJ12" s="789"/>
      <c r="IPK12" s="789"/>
      <c r="IPL12" s="789"/>
      <c r="IPM12" s="789"/>
      <c r="IPN12" s="789"/>
      <c r="IPO12" s="789"/>
      <c r="IPP12" s="789"/>
      <c r="IPQ12" s="789"/>
      <c r="IPR12" s="789"/>
      <c r="IPS12" s="789"/>
      <c r="IPT12" s="789"/>
      <c r="IPU12" s="789"/>
      <c r="IPV12" s="789"/>
      <c r="IPW12" s="789"/>
      <c r="IPX12" s="789"/>
      <c r="IPY12" s="789"/>
      <c r="IPZ12" s="789"/>
      <c r="IQA12" s="789"/>
      <c r="IQB12" s="789"/>
      <c r="IQC12" s="789"/>
      <c r="IQD12" s="789"/>
      <c r="IQE12" s="789"/>
      <c r="IQF12" s="789"/>
      <c r="IQG12" s="789"/>
      <c r="IQH12" s="789"/>
      <c r="IQI12" s="789"/>
      <c r="IQJ12" s="789"/>
      <c r="IQK12" s="789"/>
      <c r="IQL12" s="789"/>
      <c r="IQM12" s="789"/>
      <c r="IQN12" s="789"/>
      <c r="IQO12" s="789"/>
      <c r="IQP12" s="789"/>
      <c r="IQQ12" s="789"/>
      <c r="IQR12" s="789"/>
      <c r="IQS12" s="789"/>
      <c r="IQT12" s="789"/>
      <c r="IQU12" s="789"/>
      <c r="IQV12" s="789"/>
      <c r="IQW12" s="789"/>
      <c r="IQX12" s="789"/>
      <c r="IQY12" s="789"/>
      <c r="IQZ12" s="789"/>
      <c r="IRA12" s="789"/>
      <c r="IRB12" s="789"/>
      <c r="IRC12" s="789"/>
      <c r="IRD12" s="789"/>
      <c r="IRE12" s="789"/>
      <c r="IRF12" s="789"/>
      <c r="IRG12" s="789"/>
      <c r="IRH12" s="789"/>
      <c r="IRI12" s="789"/>
      <c r="IRJ12" s="789"/>
      <c r="IRK12" s="789"/>
      <c r="IRL12" s="789"/>
      <c r="IRM12" s="789"/>
      <c r="IRN12" s="789"/>
      <c r="IRO12" s="789"/>
      <c r="IRP12" s="789"/>
      <c r="IRQ12" s="789"/>
      <c r="IRR12" s="789"/>
      <c r="IRS12" s="789"/>
      <c r="IRT12" s="789"/>
      <c r="IRU12" s="789"/>
      <c r="IRV12" s="789"/>
      <c r="IRW12" s="789"/>
      <c r="IRX12" s="789"/>
      <c r="IRY12" s="789"/>
      <c r="IRZ12" s="789"/>
      <c r="ISA12" s="789"/>
      <c r="ISB12" s="789"/>
      <c r="ISC12" s="789"/>
      <c r="ISD12" s="789"/>
      <c r="ISE12" s="789"/>
      <c r="ISF12" s="789"/>
      <c r="ISG12" s="789"/>
      <c r="ISH12" s="789"/>
      <c r="ISI12" s="789"/>
      <c r="ISJ12" s="789"/>
      <c r="ISK12" s="789"/>
      <c r="ISL12" s="789"/>
      <c r="ISM12" s="789"/>
      <c r="ISN12" s="789"/>
      <c r="ISO12" s="789"/>
      <c r="ISP12" s="789"/>
      <c r="ISQ12" s="789"/>
      <c r="ISR12" s="789"/>
      <c r="ISS12" s="789"/>
      <c r="IST12" s="789"/>
      <c r="ISU12" s="789"/>
      <c r="ISV12" s="789"/>
      <c r="ISW12" s="789"/>
      <c r="ISX12" s="789"/>
      <c r="ISY12" s="789"/>
      <c r="ISZ12" s="789"/>
      <c r="ITA12" s="789"/>
      <c r="ITB12" s="789"/>
      <c r="ITC12" s="789"/>
      <c r="ITD12" s="789"/>
      <c r="ITE12" s="789"/>
      <c r="ITF12" s="789"/>
      <c r="ITG12" s="789"/>
      <c r="ITH12" s="789"/>
      <c r="ITI12" s="789"/>
      <c r="ITJ12" s="789"/>
      <c r="ITK12" s="789"/>
      <c r="ITL12" s="789"/>
      <c r="ITM12" s="789"/>
      <c r="ITN12" s="789"/>
      <c r="ITO12" s="789"/>
      <c r="ITP12" s="789"/>
      <c r="ITQ12" s="789"/>
      <c r="ITR12" s="789"/>
      <c r="ITS12" s="789"/>
      <c r="ITT12" s="789"/>
      <c r="ITU12" s="789"/>
      <c r="ITV12" s="789"/>
      <c r="ITW12" s="789"/>
      <c r="ITX12" s="789"/>
      <c r="ITY12" s="789"/>
      <c r="ITZ12" s="789"/>
      <c r="IUA12" s="789"/>
      <c r="IUB12" s="789"/>
      <c r="IUC12" s="789"/>
      <c r="IUD12" s="789"/>
      <c r="IUE12" s="789"/>
      <c r="IUF12" s="789"/>
      <c r="IUG12" s="789"/>
      <c r="IUH12" s="789"/>
      <c r="IUI12" s="789"/>
      <c r="IUJ12" s="789"/>
      <c r="IUK12" s="789"/>
      <c r="IUL12" s="789"/>
      <c r="IUM12" s="789"/>
      <c r="IUN12" s="789"/>
      <c r="IUO12" s="789"/>
      <c r="IUP12" s="789"/>
      <c r="IUQ12" s="789"/>
      <c r="IUR12" s="789"/>
      <c r="IUS12" s="789"/>
      <c r="IUT12" s="789"/>
      <c r="IUU12" s="789"/>
      <c r="IUV12" s="789"/>
      <c r="IUW12" s="789"/>
      <c r="IUX12" s="789"/>
      <c r="IUY12" s="789"/>
      <c r="IUZ12" s="789"/>
      <c r="IVA12" s="789"/>
      <c r="IVB12" s="789"/>
      <c r="IVC12" s="789"/>
      <c r="IVD12" s="789"/>
      <c r="IVE12" s="789"/>
      <c r="IVF12" s="789"/>
      <c r="IVG12" s="789"/>
      <c r="IVH12" s="789"/>
      <c r="IVI12" s="789"/>
      <c r="IVJ12" s="789"/>
      <c r="IVK12" s="789"/>
      <c r="IVL12" s="789"/>
      <c r="IVM12" s="789"/>
      <c r="IVN12" s="789"/>
      <c r="IVO12" s="789"/>
      <c r="IVP12" s="789"/>
      <c r="IVQ12" s="789"/>
      <c r="IVR12" s="789"/>
      <c r="IVS12" s="789"/>
      <c r="IVT12" s="789"/>
      <c r="IVU12" s="789"/>
      <c r="IVV12" s="789"/>
      <c r="IVW12" s="789"/>
      <c r="IVX12" s="789"/>
      <c r="IVY12" s="789"/>
      <c r="IVZ12" s="789"/>
      <c r="IWA12" s="789"/>
      <c r="IWB12" s="789"/>
      <c r="IWC12" s="789"/>
      <c r="IWD12" s="789"/>
      <c r="IWE12" s="789"/>
      <c r="IWF12" s="789"/>
      <c r="IWG12" s="789"/>
      <c r="IWH12" s="789"/>
      <c r="IWI12" s="789"/>
      <c r="IWJ12" s="789"/>
      <c r="IWK12" s="789"/>
      <c r="IWL12" s="789"/>
      <c r="IWM12" s="789"/>
      <c r="IWN12" s="789"/>
      <c r="IWO12" s="789"/>
      <c r="IWP12" s="789"/>
      <c r="IWQ12" s="789"/>
      <c r="IWR12" s="789"/>
      <c r="IWS12" s="789"/>
      <c r="IWT12" s="789"/>
      <c r="IWU12" s="789"/>
      <c r="IWV12" s="789"/>
      <c r="IWW12" s="789"/>
      <c r="IWX12" s="789"/>
      <c r="IWY12" s="789"/>
      <c r="IWZ12" s="789"/>
      <c r="IXA12" s="789"/>
      <c r="IXB12" s="789"/>
      <c r="IXC12" s="789"/>
      <c r="IXD12" s="789"/>
      <c r="IXE12" s="789"/>
      <c r="IXF12" s="789"/>
      <c r="IXG12" s="789"/>
      <c r="IXH12" s="789"/>
      <c r="IXI12" s="789"/>
      <c r="IXJ12" s="789"/>
      <c r="IXK12" s="789"/>
      <c r="IXL12" s="789"/>
      <c r="IXM12" s="789"/>
      <c r="IXN12" s="789"/>
      <c r="IXO12" s="789"/>
      <c r="IXP12" s="789"/>
      <c r="IXQ12" s="789"/>
      <c r="IXR12" s="789"/>
      <c r="IXS12" s="789"/>
      <c r="IXT12" s="789"/>
      <c r="IXU12" s="789"/>
      <c r="IXV12" s="789"/>
      <c r="IXW12" s="789"/>
      <c r="IXX12" s="789"/>
      <c r="IXY12" s="789"/>
      <c r="IXZ12" s="789"/>
      <c r="IYA12" s="789"/>
      <c r="IYB12" s="789"/>
      <c r="IYC12" s="789"/>
      <c r="IYD12" s="789"/>
      <c r="IYE12" s="789"/>
      <c r="IYF12" s="789"/>
      <c r="IYG12" s="789"/>
      <c r="IYH12" s="789"/>
      <c r="IYI12" s="789"/>
      <c r="IYJ12" s="789"/>
      <c r="IYK12" s="789"/>
      <c r="IYL12" s="789"/>
      <c r="IYM12" s="789"/>
      <c r="IYN12" s="789"/>
      <c r="IYO12" s="789"/>
      <c r="IYP12" s="789"/>
      <c r="IYQ12" s="789"/>
      <c r="IYR12" s="789"/>
      <c r="IYS12" s="789"/>
      <c r="IYT12" s="789"/>
      <c r="IYU12" s="789"/>
      <c r="IYV12" s="789"/>
      <c r="IYW12" s="789"/>
      <c r="IYX12" s="789"/>
      <c r="IYY12" s="789"/>
      <c r="IYZ12" s="789"/>
      <c r="IZA12" s="789"/>
      <c r="IZB12" s="789"/>
      <c r="IZC12" s="789"/>
      <c r="IZD12" s="789"/>
      <c r="IZE12" s="789"/>
      <c r="IZF12" s="789"/>
      <c r="IZG12" s="789"/>
      <c r="IZH12" s="789"/>
      <c r="IZI12" s="789"/>
      <c r="IZJ12" s="789"/>
      <c r="IZK12" s="789"/>
      <c r="IZL12" s="789"/>
      <c r="IZM12" s="789"/>
      <c r="IZN12" s="789"/>
      <c r="IZO12" s="789"/>
      <c r="IZP12" s="789"/>
      <c r="IZQ12" s="789"/>
      <c r="IZR12" s="789"/>
      <c r="IZS12" s="789"/>
      <c r="IZT12" s="789"/>
      <c r="IZU12" s="789"/>
      <c r="IZV12" s="789"/>
      <c r="IZW12" s="789"/>
      <c r="IZX12" s="789"/>
      <c r="IZY12" s="789"/>
      <c r="IZZ12" s="789"/>
      <c r="JAA12" s="789"/>
      <c r="JAB12" s="789"/>
      <c r="JAC12" s="789"/>
      <c r="JAD12" s="789"/>
      <c r="JAE12" s="789"/>
      <c r="JAF12" s="789"/>
      <c r="JAG12" s="789"/>
      <c r="JAH12" s="789"/>
      <c r="JAI12" s="789"/>
      <c r="JAJ12" s="789"/>
      <c r="JAK12" s="789"/>
      <c r="JAL12" s="789"/>
      <c r="JAM12" s="789"/>
      <c r="JAN12" s="789"/>
      <c r="JAO12" s="789"/>
      <c r="JAP12" s="789"/>
      <c r="JAQ12" s="789"/>
      <c r="JAR12" s="789"/>
      <c r="JAS12" s="789"/>
      <c r="JAT12" s="789"/>
      <c r="JAU12" s="789"/>
      <c r="JAV12" s="789"/>
      <c r="JAW12" s="789"/>
      <c r="JAX12" s="789"/>
      <c r="JAY12" s="789"/>
      <c r="JAZ12" s="789"/>
      <c r="JBA12" s="789"/>
      <c r="JBB12" s="789"/>
      <c r="JBC12" s="789"/>
      <c r="JBD12" s="789"/>
      <c r="JBE12" s="789"/>
      <c r="JBF12" s="789"/>
      <c r="JBG12" s="789"/>
      <c r="JBH12" s="789"/>
      <c r="JBI12" s="789"/>
      <c r="JBJ12" s="789"/>
      <c r="JBK12" s="789"/>
      <c r="JBL12" s="789"/>
      <c r="JBM12" s="789"/>
      <c r="JBN12" s="789"/>
      <c r="JBO12" s="789"/>
      <c r="JBP12" s="789"/>
      <c r="JBQ12" s="789"/>
      <c r="JBR12" s="789"/>
      <c r="JBS12" s="789"/>
      <c r="JBT12" s="789"/>
      <c r="JBU12" s="789"/>
      <c r="JBV12" s="789"/>
      <c r="JBW12" s="789"/>
      <c r="JBX12" s="789"/>
      <c r="JBY12" s="789"/>
      <c r="JBZ12" s="789"/>
      <c r="JCA12" s="789"/>
      <c r="JCB12" s="789"/>
      <c r="JCC12" s="789"/>
      <c r="JCD12" s="789"/>
      <c r="JCE12" s="789"/>
      <c r="JCF12" s="789"/>
      <c r="JCG12" s="789"/>
      <c r="JCH12" s="789"/>
      <c r="JCI12" s="789"/>
      <c r="JCJ12" s="789"/>
      <c r="JCK12" s="789"/>
      <c r="JCL12" s="789"/>
      <c r="JCM12" s="789"/>
      <c r="JCN12" s="789"/>
      <c r="JCO12" s="789"/>
      <c r="JCP12" s="789"/>
      <c r="JCQ12" s="789"/>
      <c r="JCR12" s="789"/>
      <c r="JCS12" s="789"/>
      <c r="JCT12" s="789"/>
      <c r="JCU12" s="789"/>
      <c r="JCV12" s="789"/>
      <c r="JCW12" s="789"/>
      <c r="JCX12" s="789"/>
      <c r="JCY12" s="789"/>
      <c r="JCZ12" s="789"/>
      <c r="JDA12" s="789"/>
      <c r="JDB12" s="789"/>
      <c r="JDC12" s="789"/>
      <c r="JDD12" s="789"/>
      <c r="JDE12" s="789"/>
      <c r="JDF12" s="789"/>
      <c r="JDG12" s="789"/>
      <c r="JDH12" s="789"/>
      <c r="JDI12" s="789"/>
      <c r="JDJ12" s="789"/>
      <c r="JDK12" s="789"/>
      <c r="JDL12" s="789"/>
      <c r="JDM12" s="789"/>
      <c r="JDN12" s="789"/>
      <c r="JDO12" s="789"/>
      <c r="JDP12" s="789"/>
      <c r="JDQ12" s="789"/>
      <c r="JDR12" s="789"/>
      <c r="JDS12" s="789"/>
      <c r="JDT12" s="789"/>
      <c r="JDU12" s="789"/>
      <c r="JDV12" s="789"/>
      <c r="JDW12" s="789"/>
      <c r="JDX12" s="789"/>
      <c r="JDY12" s="789"/>
      <c r="JDZ12" s="789"/>
      <c r="JEA12" s="789"/>
      <c r="JEB12" s="789"/>
      <c r="JEC12" s="789"/>
      <c r="JED12" s="789"/>
      <c r="JEE12" s="789"/>
      <c r="JEF12" s="789"/>
      <c r="JEG12" s="789"/>
      <c r="JEH12" s="789"/>
      <c r="JEI12" s="789"/>
      <c r="JEJ12" s="789"/>
      <c r="JEK12" s="789"/>
      <c r="JEL12" s="789"/>
      <c r="JEM12" s="789"/>
      <c r="JEN12" s="789"/>
      <c r="JEO12" s="789"/>
      <c r="JEP12" s="789"/>
      <c r="JEQ12" s="789"/>
      <c r="JER12" s="789"/>
      <c r="JES12" s="789"/>
      <c r="JET12" s="789"/>
      <c r="JEU12" s="789"/>
      <c r="JEV12" s="789"/>
      <c r="JEW12" s="789"/>
      <c r="JEX12" s="789"/>
      <c r="JEY12" s="789"/>
      <c r="JEZ12" s="789"/>
      <c r="JFA12" s="789"/>
      <c r="JFB12" s="789"/>
      <c r="JFC12" s="789"/>
      <c r="JFD12" s="789"/>
      <c r="JFE12" s="789"/>
      <c r="JFF12" s="789"/>
      <c r="JFG12" s="789"/>
      <c r="JFH12" s="789"/>
      <c r="JFI12" s="789"/>
      <c r="JFJ12" s="789"/>
      <c r="JFK12" s="789"/>
      <c r="JFL12" s="789"/>
      <c r="JFM12" s="789"/>
      <c r="JFN12" s="789"/>
      <c r="JFO12" s="789"/>
      <c r="JFP12" s="789"/>
      <c r="JFQ12" s="789"/>
      <c r="JFR12" s="789"/>
      <c r="JFS12" s="789"/>
      <c r="JFT12" s="789"/>
      <c r="JFU12" s="789"/>
      <c r="JFV12" s="789"/>
      <c r="JFW12" s="789"/>
      <c r="JFX12" s="789"/>
      <c r="JFY12" s="789"/>
      <c r="JFZ12" s="789"/>
      <c r="JGA12" s="789"/>
      <c r="JGB12" s="789"/>
      <c r="JGC12" s="789"/>
      <c r="JGD12" s="789"/>
      <c r="JGE12" s="789"/>
      <c r="JGF12" s="789"/>
      <c r="JGG12" s="789"/>
      <c r="JGH12" s="789"/>
      <c r="JGI12" s="789"/>
      <c r="JGJ12" s="789"/>
      <c r="JGK12" s="789"/>
      <c r="JGL12" s="789"/>
      <c r="JGM12" s="789"/>
      <c r="JGN12" s="789"/>
      <c r="JGO12" s="789"/>
      <c r="JGP12" s="789"/>
      <c r="JGQ12" s="789"/>
      <c r="JGR12" s="789"/>
      <c r="JGS12" s="789"/>
      <c r="JGT12" s="789"/>
      <c r="JGU12" s="789"/>
      <c r="JGV12" s="789"/>
      <c r="JGW12" s="789"/>
      <c r="JGX12" s="789"/>
      <c r="JGY12" s="789"/>
      <c r="JGZ12" s="789"/>
      <c r="JHA12" s="789"/>
      <c r="JHB12" s="789"/>
      <c r="JHC12" s="789"/>
      <c r="JHD12" s="789"/>
      <c r="JHE12" s="789"/>
      <c r="JHF12" s="789"/>
      <c r="JHG12" s="789"/>
      <c r="JHH12" s="789"/>
      <c r="JHI12" s="789"/>
      <c r="JHJ12" s="789"/>
      <c r="JHK12" s="789"/>
      <c r="JHL12" s="789"/>
      <c r="JHM12" s="789"/>
      <c r="JHN12" s="789"/>
      <c r="JHO12" s="789"/>
      <c r="JHP12" s="789"/>
      <c r="JHQ12" s="789"/>
      <c r="JHR12" s="789"/>
      <c r="JHS12" s="789"/>
      <c r="JHT12" s="789"/>
      <c r="JHU12" s="789"/>
      <c r="JHV12" s="789"/>
      <c r="JHW12" s="789"/>
      <c r="JHX12" s="789"/>
      <c r="JHY12" s="789"/>
      <c r="JHZ12" s="789"/>
      <c r="JIA12" s="789"/>
      <c r="JIB12" s="789"/>
      <c r="JIC12" s="789"/>
      <c r="JID12" s="789"/>
      <c r="JIE12" s="789"/>
      <c r="JIF12" s="789"/>
      <c r="JIG12" s="789"/>
      <c r="JIH12" s="789"/>
      <c r="JII12" s="789"/>
      <c r="JIJ12" s="789"/>
      <c r="JIK12" s="789"/>
      <c r="JIL12" s="789"/>
      <c r="JIM12" s="789"/>
      <c r="JIN12" s="789"/>
      <c r="JIO12" s="789"/>
      <c r="JIP12" s="789"/>
      <c r="JIQ12" s="789"/>
      <c r="JIR12" s="789"/>
      <c r="JIS12" s="789"/>
      <c r="JIT12" s="789"/>
      <c r="JIU12" s="789"/>
      <c r="JIV12" s="789"/>
      <c r="JIW12" s="789"/>
      <c r="JIX12" s="789"/>
      <c r="JIY12" s="789"/>
      <c r="JIZ12" s="789"/>
      <c r="JJA12" s="789"/>
      <c r="JJB12" s="789"/>
      <c r="JJC12" s="789"/>
      <c r="JJD12" s="789"/>
      <c r="JJE12" s="789"/>
      <c r="JJF12" s="789"/>
      <c r="JJG12" s="789"/>
      <c r="JJH12" s="789"/>
      <c r="JJI12" s="789"/>
      <c r="JJJ12" s="789"/>
      <c r="JJK12" s="789"/>
      <c r="JJL12" s="789"/>
      <c r="JJM12" s="789"/>
      <c r="JJN12" s="789"/>
      <c r="JJO12" s="789"/>
      <c r="JJP12" s="789"/>
      <c r="JJQ12" s="789"/>
      <c r="JJR12" s="789"/>
      <c r="JJS12" s="789"/>
      <c r="JJT12" s="789"/>
      <c r="JJU12" s="789"/>
      <c r="JJV12" s="789"/>
      <c r="JJW12" s="789"/>
      <c r="JJX12" s="789"/>
      <c r="JJY12" s="789"/>
      <c r="JJZ12" s="789"/>
      <c r="JKA12" s="789"/>
      <c r="JKB12" s="789"/>
      <c r="JKC12" s="789"/>
      <c r="JKD12" s="789"/>
      <c r="JKE12" s="789"/>
      <c r="JKF12" s="789"/>
      <c r="JKG12" s="789"/>
      <c r="JKH12" s="789"/>
      <c r="JKI12" s="789"/>
      <c r="JKJ12" s="789"/>
      <c r="JKK12" s="789"/>
      <c r="JKL12" s="789"/>
      <c r="JKM12" s="789"/>
      <c r="JKN12" s="789"/>
      <c r="JKO12" s="789"/>
      <c r="JKP12" s="789"/>
      <c r="JKQ12" s="789"/>
      <c r="JKR12" s="789"/>
      <c r="JKS12" s="789"/>
      <c r="JKT12" s="789"/>
      <c r="JKU12" s="789"/>
      <c r="JKV12" s="789"/>
      <c r="JKW12" s="789"/>
      <c r="JKX12" s="789"/>
      <c r="JKY12" s="789"/>
      <c r="JKZ12" s="789"/>
      <c r="JLA12" s="789"/>
      <c r="JLB12" s="789"/>
      <c r="JLC12" s="789"/>
      <c r="JLD12" s="789"/>
      <c r="JLE12" s="789"/>
      <c r="JLF12" s="789"/>
      <c r="JLG12" s="789"/>
      <c r="JLH12" s="789"/>
      <c r="JLI12" s="789"/>
      <c r="JLJ12" s="789"/>
      <c r="JLK12" s="789"/>
      <c r="JLL12" s="789"/>
      <c r="JLM12" s="789"/>
      <c r="JLN12" s="789"/>
      <c r="JLO12" s="789"/>
      <c r="JLP12" s="789"/>
      <c r="JLQ12" s="789"/>
      <c r="JLR12" s="789"/>
      <c r="JLS12" s="789"/>
      <c r="JLT12" s="789"/>
      <c r="JLU12" s="789"/>
      <c r="JLV12" s="789"/>
      <c r="JLW12" s="789"/>
      <c r="JLX12" s="789"/>
      <c r="JLY12" s="789"/>
      <c r="JLZ12" s="789"/>
      <c r="JMA12" s="789"/>
      <c r="JMB12" s="789"/>
      <c r="JMC12" s="789"/>
      <c r="JMD12" s="789"/>
      <c r="JME12" s="789"/>
      <c r="JMF12" s="789"/>
      <c r="JMG12" s="789"/>
      <c r="JMH12" s="789"/>
      <c r="JMI12" s="789"/>
      <c r="JMJ12" s="789"/>
      <c r="JMK12" s="789"/>
      <c r="JML12" s="789"/>
      <c r="JMM12" s="789"/>
      <c r="JMN12" s="789"/>
      <c r="JMO12" s="789"/>
      <c r="JMP12" s="789"/>
      <c r="JMQ12" s="789"/>
      <c r="JMR12" s="789"/>
      <c r="JMS12" s="789"/>
      <c r="JMT12" s="789"/>
      <c r="JMU12" s="789"/>
      <c r="JMV12" s="789"/>
      <c r="JMW12" s="789"/>
      <c r="JMX12" s="789"/>
      <c r="JMY12" s="789"/>
      <c r="JMZ12" s="789"/>
      <c r="JNA12" s="789"/>
      <c r="JNB12" s="789"/>
      <c r="JNC12" s="789"/>
      <c r="JND12" s="789"/>
      <c r="JNE12" s="789"/>
      <c r="JNF12" s="789"/>
      <c r="JNG12" s="789"/>
      <c r="JNH12" s="789"/>
      <c r="JNI12" s="789"/>
      <c r="JNJ12" s="789"/>
      <c r="JNK12" s="789"/>
      <c r="JNL12" s="789"/>
      <c r="JNM12" s="789"/>
      <c r="JNN12" s="789"/>
      <c r="JNO12" s="789"/>
      <c r="JNP12" s="789"/>
      <c r="JNQ12" s="789"/>
      <c r="JNR12" s="789"/>
      <c r="JNS12" s="789"/>
      <c r="JNT12" s="789"/>
      <c r="JNU12" s="789"/>
      <c r="JNV12" s="789"/>
      <c r="JNW12" s="789"/>
      <c r="JNX12" s="789"/>
      <c r="JNY12" s="789"/>
      <c r="JNZ12" s="789"/>
      <c r="JOA12" s="789"/>
      <c r="JOB12" s="789"/>
      <c r="JOC12" s="789"/>
      <c r="JOD12" s="789"/>
      <c r="JOE12" s="789"/>
      <c r="JOF12" s="789"/>
      <c r="JOG12" s="789"/>
      <c r="JOH12" s="789"/>
      <c r="JOI12" s="789"/>
      <c r="JOJ12" s="789"/>
      <c r="JOK12" s="789"/>
      <c r="JOL12" s="789"/>
      <c r="JOM12" s="789"/>
      <c r="JON12" s="789"/>
      <c r="JOO12" s="789"/>
      <c r="JOP12" s="789"/>
      <c r="JOQ12" s="789"/>
      <c r="JOR12" s="789"/>
      <c r="JOS12" s="789"/>
      <c r="JOT12" s="789"/>
      <c r="JOU12" s="789"/>
      <c r="JOV12" s="789"/>
      <c r="JOW12" s="789"/>
      <c r="JOX12" s="789"/>
      <c r="JOY12" s="789"/>
      <c r="JOZ12" s="789"/>
      <c r="JPA12" s="789"/>
      <c r="JPB12" s="789"/>
      <c r="JPC12" s="789"/>
      <c r="JPD12" s="789"/>
      <c r="JPE12" s="789"/>
      <c r="JPF12" s="789"/>
      <c r="JPG12" s="789"/>
      <c r="JPH12" s="789"/>
      <c r="JPI12" s="789"/>
      <c r="JPJ12" s="789"/>
      <c r="JPK12" s="789"/>
      <c r="JPL12" s="789"/>
      <c r="JPM12" s="789"/>
      <c r="JPN12" s="789"/>
      <c r="JPO12" s="789"/>
      <c r="JPP12" s="789"/>
      <c r="JPQ12" s="789"/>
      <c r="JPR12" s="789"/>
      <c r="JPS12" s="789"/>
      <c r="JPT12" s="789"/>
      <c r="JPU12" s="789"/>
      <c r="JPV12" s="789"/>
      <c r="JPW12" s="789"/>
      <c r="JPX12" s="789"/>
      <c r="JPY12" s="789"/>
      <c r="JPZ12" s="789"/>
      <c r="JQA12" s="789"/>
      <c r="JQB12" s="789"/>
      <c r="JQC12" s="789"/>
      <c r="JQD12" s="789"/>
      <c r="JQE12" s="789"/>
      <c r="JQF12" s="789"/>
      <c r="JQG12" s="789"/>
      <c r="JQH12" s="789"/>
      <c r="JQI12" s="789"/>
      <c r="JQJ12" s="789"/>
      <c r="JQK12" s="789"/>
      <c r="JQL12" s="789"/>
      <c r="JQM12" s="789"/>
      <c r="JQN12" s="789"/>
      <c r="JQO12" s="789"/>
      <c r="JQP12" s="789"/>
      <c r="JQQ12" s="789"/>
      <c r="JQR12" s="789"/>
      <c r="JQS12" s="789"/>
      <c r="JQT12" s="789"/>
      <c r="JQU12" s="789"/>
      <c r="JQV12" s="789"/>
      <c r="JQW12" s="789"/>
      <c r="JQX12" s="789"/>
      <c r="JQY12" s="789"/>
      <c r="JQZ12" s="789"/>
      <c r="JRA12" s="789"/>
      <c r="JRB12" s="789"/>
      <c r="JRC12" s="789"/>
      <c r="JRD12" s="789"/>
      <c r="JRE12" s="789"/>
      <c r="JRF12" s="789"/>
      <c r="JRG12" s="789"/>
      <c r="JRH12" s="789"/>
      <c r="JRI12" s="789"/>
      <c r="JRJ12" s="789"/>
      <c r="JRK12" s="789"/>
      <c r="JRL12" s="789"/>
      <c r="JRM12" s="789"/>
      <c r="JRN12" s="789"/>
      <c r="JRO12" s="789"/>
      <c r="JRP12" s="789"/>
      <c r="JRQ12" s="789"/>
      <c r="JRR12" s="789"/>
      <c r="JRS12" s="789"/>
      <c r="JRT12" s="789"/>
      <c r="JRU12" s="789"/>
      <c r="JRV12" s="789"/>
      <c r="JRW12" s="789"/>
      <c r="JRX12" s="789"/>
      <c r="JRY12" s="789"/>
      <c r="JRZ12" s="789"/>
      <c r="JSA12" s="789"/>
      <c r="JSB12" s="789"/>
      <c r="JSC12" s="789"/>
      <c r="JSD12" s="789"/>
      <c r="JSE12" s="789"/>
      <c r="JSF12" s="789"/>
      <c r="JSG12" s="789"/>
      <c r="JSH12" s="789"/>
      <c r="JSI12" s="789"/>
      <c r="JSJ12" s="789"/>
      <c r="JSK12" s="789"/>
      <c r="JSL12" s="789"/>
      <c r="JSM12" s="789"/>
      <c r="JSN12" s="789"/>
      <c r="JSO12" s="789"/>
      <c r="JSP12" s="789"/>
      <c r="JSQ12" s="789"/>
      <c r="JSR12" s="789"/>
      <c r="JSS12" s="789"/>
      <c r="JST12" s="789"/>
      <c r="JSU12" s="789"/>
      <c r="JSV12" s="789"/>
      <c r="JSW12" s="789"/>
      <c r="JSX12" s="789"/>
      <c r="JSY12" s="789"/>
      <c r="JSZ12" s="789"/>
      <c r="JTA12" s="789"/>
      <c r="JTB12" s="789"/>
      <c r="JTC12" s="789"/>
      <c r="JTD12" s="789"/>
      <c r="JTE12" s="789"/>
      <c r="JTF12" s="789"/>
      <c r="JTG12" s="789"/>
      <c r="JTH12" s="789"/>
      <c r="JTI12" s="789"/>
      <c r="JTJ12" s="789"/>
      <c r="JTK12" s="789"/>
      <c r="JTL12" s="789"/>
      <c r="JTM12" s="789"/>
      <c r="JTN12" s="789"/>
      <c r="JTO12" s="789"/>
      <c r="JTP12" s="789"/>
      <c r="JTQ12" s="789"/>
      <c r="JTR12" s="789"/>
      <c r="JTS12" s="789"/>
      <c r="JTT12" s="789"/>
      <c r="JTU12" s="789"/>
      <c r="JTV12" s="789"/>
      <c r="JTW12" s="789"/>
      <c r="JTX12" s="789"/>
      <c r="JTY12" s="789"/>
      <c r="JTZ12" s="789"/>
      <c r="JUA12" s="789"/>
      <c r="JUB12" s="789"/>
      <c r="JUC12" s="789"/>
      <c r="JUD12" s="789"/>
      <c r="JUE12" s="789"/>
      <c r="JUF12" s="789"/>
      <c r="JUG12" s="789"/>
      <c r="JUH12" s="789"/>
      <c r="JUI12" s="789"/>
      <c r="JUJ12" s="789"/>
      <c r="JUK12" s="789"/>
      <c r="JUL12" s="789"/>
      <c r="JUM12" s="789"/>
      <c r="JUN12" s="789"/>
      <c r="JUO12" s="789"/>
      <c r="JUP12" s="789"/>
      <c r="JUQ12" s="789"/>
      <c r="JUR12" s="789"/>
      <c r="JUS12" s="789"/>
      <c r="JUT12" s="789"/>
      <c r="JUU12" s="789"/>
      <c r="JUV12" s="789"/>
      <c r="JUW12" s="789"/>
      <c r="JUX12" s="789"/>
      <c r="JUY12" s="789"/>
      <c r="JUZ12" s="789"/>
      <c r="JVA12" s="789"/>
      <c r="JVB12" s="789"/>
      <c r="JVC12" s="789"/>
      <c r="JVD12" s="789"/>
      <c r="JVE12" s="789"/>
      <c r="JVF12" s="789"/>
      <c r="JVG12" s="789"/>
      <c r="JVH12" s="789"/>
      <c r="JVI12" s="789"/>
      <c r="JVJ12" s="789"/>
      <c r="JVK12" s="789"/>
      <c r="JVL12" s="789"/>
      <c r="JVM12" s="789"/>
      <c r="JVN12" s="789"/>
      <c r="JVO12" s="789"/>
      <c r="JVP12" s="789"/>
      <c r="JVQ12" s="789"/>
      <c r="JVR12" s="789"/>
      <c r="JVS12" s="789"/>
      <c r="JVT12" s="789"/>
      <c r="JVU12" s="789"/>
      <c r="JVV12" s="789"/>
      <c r="JVW12" s="789"/>
      <c r="JVX12" s="789"/>
      <c r="JVY12" s="789"/>
      <c r="JVZ12" s="789"/>
      <c r="JWA12" s="789"/>
      <c r="JWB12" s="789"/>
      <c r="JWC12" s="789"/>
      <c r="JWD12" s="789"/>
      <c r="JWE12" s="789"/>
      <c r="JWF12" s="789"/>
      <c r="JWG12" s="789"/>
      <c r="JWH12" s="789"/>
      <c r="JWI12" s="789"/>
      <c r="JWJ12" s="789"/>
      <c r="JWK12" s="789"/>
      <c r="JWL12" s="789"/>
      <c r="JWM12" s="789"/>
      <c r="JWN12" s="789"/>
      <c r="JWO12" s="789"/>
      <c r="JWP12" s="789"/>
      <c r="JWQ12" s="789"/>
      <c r="JWR12" s="789"/>
      <c r="JWS12" s="789"/>
      <c r="JWT12" s="789"/>
      <c r="JWU12" s="789"/>
      <c r="JWV12" s="789"/>
      <c r="JWW12" s="789"/>
      <c r="JWX12" s="789"/>
      <c r="JWY12" s="789"/>
      <c r="JWZ12" s="789"/>
      <c r="JXA12" s="789"/>
      <c r="JXB12" s="789"/>
      <c r="JXC12" s="789"/>
      <c r="JXD12" s="789"/>
      <c r="JXE12" s="789"/>
      <c r="JXF12" s="789"/>
      <c r="JXG12" s="789"/>
      <c r="JXH12" s="789"/>
      <c r="JXI12" s="789"/>
      <c r="JXJ12" s="789"/>
      <c r="JXK12" s="789"/>
      <c r="JXL12" s="789"/>
      <c r="JXM12" s="789"/>
      <c r="JXN12" s="789"/>
      <c r="JXO12" s="789"/>
      <c r="JXP12" s="789"/>
      <c r="JXQ12" s="789"/>
      <c r="JXR12" s="789"/>
      <c r="JXS12" s="789"/>
      <c r="JXT12" s="789"/>
      <c r="JXU12" s="789"/>
      <c r="JXV12" s="789"/>
      <c r="JXW12" s="789"/>
      <c r="JXX12" s="789"/>
      <c r="JXY12" s="789"/>
      <c r="JXZ12" s="789"/>
      <c r="JYA12" s="789"/>
      <c r="JYB12" s="789"/>
      <c r="JYC12" s="789"/>
      <c r="JYD12" s="789"/>
      <c r="JYE12" s="789"/>
      <c r="JYF12" s="789"/>
      <c r="JYG12" s="789"/>
      <c r="JYH12" s="789"/>
      <c r="JYI12" s="789"/>
      <c r="JYJ12" s="789"/>
      <c r="JYK12" s="789"/>
      <c r="JYL12" s="789"/>
      <c r="JYM12" s="789"/>
      <c r="JYN12" s="789"/>
      <c r="JYO12" s="789"/>
      <c r="JYP12" s="789"/>
      <c r="JYQ12" s="789"/>
      <c r="JYR12" s="789"/>
      <c r="JYS12" s="789"/>
      <c r="JYT12" s="789"/>
      <c r="JYU12" s="789"/>
      <c r="JYV12" s="789"/>
      <c r="JYW12" s="789"/>
      <c r="JYX12" s="789"/>
      <c r="JYY12" s="789"/>
      <c r="JYZ12" s="789"/>
      <c r="JZA12" s="789"/>
      <c r="JZB12" s="789"/>
      <c r="JZC12" s="789"/>
      <c r="JZD12" s="789"/>
      <c r="JZE12" s="789"/>
      <c r="JZF12" s="789"/>
      <c r="JZG12" s="789"/>
      <c r="JZH12" s="789"/>
      <c r="JZI12" s="789"/>
      <c r="JZJ12" s="789"/>
      <c r="JZK12" s="789"/>
      <c r="JZL12" s="789"/>
      <c r="JZM12" s="789"/>
      <c r="JZN12" s="789"/>
      <c r="JZO12" s="789"/>
      <c r="JZP12" s="789"/>
      <c r="JZQ12" s="789"/>
      <c r="JZR12" s="789"/>
      <c r="JZS12" s="789"/>
      <c r="JZT12" s="789"/>
      <c r="JZU12" s="789"/>
      <c r="JZV12" s="789"/>
      <c r="JZW12" s="789"/>
      <c r="JZX12" s="789"/>
      <c r="JZY12" s="789"/>
      <c r="JZZ12" s="789"/>
      <c r="KAA12" s="789"/>
      <c r="KAB12" s="789"/>
      <c r="KAC12" s="789"/>
      <c r="KAD12" s="789"/>
      <c r="KAE12" s="789"/>
      <c r="KAF12" s="789"/>
      <c r="KAG12" s="789"/>
      <c r="KAH12" s="789"/>
      <c r="KAI12" s="789"/>
      <c r="KAJ12" s="789"/>
      <c r="KAK12" s="789"/>
      <c r="KAL12" s="789"/>
      <c r="KAM12" s="789"/>
      <c r="KAN12" s="789"/>
      <c r="KAO12" s="789"/>
      <c r="KAP12" s="789"/>
      <c r="KAQ12" s="789"/>
      <c r="KAR12" s="789"/>
      <c r="KAS12" s="789"/>
      <c r="KAT12" s="789"/>
      <c r="KAU12" s="789"/>
      <c r="KAV12" s="789"/>
      <c r="KAW12" s="789"/>
      <c r="KAX12" s="789"/>
      <c r="KAY12" s="789"/>
      <c r="KAZ12" s="789"/>
      <c r="KBA12" s="789"/>
      <c r="KBB12" s="789"/>
      <c r="KBC12" s="789"/>
      <c r="KBD12" s="789"/>
      <c r="KBE12" s="789"/>
      <c r="KBF12" s="789"/>
      <c r="KBG12" s="789"/>
      <c r="KBH12" s="789"/>
      <c r="KBI12" s="789"/>
      <c r="KBJ12" s="789"/>
      <c r="KBK12" s="789"/>
      <c r="KBL12" s="789"/>
      <c r="KBM12" s="789"/>
      <c r="KBN12" s="789"/>
      <c r="KBO12" s="789"/>
      <c r="KBP12" s="789"/>
      <c r="KBQ12" s="789"/>
      <c r="KBR12" s="789"/>
      <c r="KBS12" s="789"/>
      <c r="KBT12" s="789"/>
      <c r="KBU12" s="789"/>
      <c r="KBV12" s="789"/>
      <c r="KBW12" s="789"/>
      <c r="KBX12" s="789"/>
      <c r="KBY12" s="789"/>
      <c r="KBZ12" s="789"/>
      <c r="KCA12" s="789"/>
      <c r="KCB12" s="789"/>
      <c r="KCC12" s="789"/>
      <c r="KCD12" s="789"/>
      <c r="KCE12" s="789"/>
      <c r="KCF12" s="789"/>
      <c r="KCG12" s="789"/>
      <c r="KCH12" s="789"/>
      <c r="KCI12" s="789"/>
      <c r="KCJ12" s="789"/>
      <c r="KCK12" s="789"/>
      <c r="KCL12" s="789"/>
      <c r="KCM12" s="789"/>
      <c r="KCN12" s="789"/>
      <c r="KCO12" s="789"/>
      <c r="KCP12" s="789"/>
      <c r="KCQ12" s="789"/>
      <c r="KCR12" s="789"/>
      <c r="KCS12" s="789"/>
      <c r="KCT12" s="789"/>
      <c r="KCU12" s="789"/>
      <c r="KCV12" s="789"/>
      <c r="KCW12" s="789"/>
      <c r="KCX12" s="789"/>
      <c r="KCY12" s="789"/>
      <c r="KCZ12" s="789"/>
      <c r="KDA12" s="789"/>
      <c r="KDB12" s="789"/>
      <c r="KDC12" s="789"/>
      <c r="KDD12" s="789"/>
      <c r="KDE12" s="789"/>
      <c r="KDF12" s="789"/>
      <c r="KDG12" s="789"/>
      <c r="KDH12" s="789"/>
      <c r="KDI12" s="789"/>
      <c r="KDJ12" s="789"/>
      <c r="KDK12" s="789"/>
      <c r="KDL12" s="789"/>
      <c r="KDM12" s="789"/>
      <c r="KDN12" s="789"/>
      <c r="KDO12" s="789"/>
      <c r="KDP12" s="789"/>
      <c r="KDQ12" s="789"/>
      <c r="KDR12" s="789"/>
      <c r="KDS12" s="789"/>
      <c r="KDT12" s="789"/>
      <c r="KDU12" s="789"/>
      <c r="KDV12" s="789"/>
      <c r="KDW12" s="789"/>
      <c r="KDX12" s="789"/>
      <c r="KDY12" s="789"/>
      <c r="KDZ12" s="789"/>
      <c r="KEA12" s="789"/>
      <c r="KEB12" s="789"/>
      <c r="KEC12" s="789"/>
      <c r="KED12" s="789"/>
      <c r="KEE12" s="789"/>
      <c r="KEF12" s="789"/>
      <c r="KEG12" s="789"/>
      <c r="KEH12" s="789"/>
      <c r="KEI12" s="789"/>
      <c r="KEJ12" s="789"/>
      <c r="KEK12" s="789"/>
      <c r="KEL12" s="789"/>
      <c r="KEM12" s="789"/>
      <c r="KEN12" s="789"/>
      <c r="KEO12" s="789"/>
      <c r="KEP12" s="789"/>
      <c r="KEQ12" s="789"/>
      <c r="KER12" s="789"/>
      <c r="KES12" s="789"/>
      <c r="KET12" s="789"/>
      <c r="KEU12" s="789"/>
      <c r="KEV12" s="789"/>
      <c r="KEW12" s="789"/>
      <c r="KEX12" s="789"/>
      <c r="KEY12" s="789"/>
      <c r="KEZ12" s="789"/>
      <c r="KFA12" s="789"/>
      <c r="KFB12" s="789"/>
      <c r="KFC12" s="789"/>
      <c r="KFD12" s="789"/>
      <c r="KFE12" s="789"/>
      <c r="KFF12" s="789"/>
      <c r="KFG12" s="789"/>
      <c r="KFH12" s="789"/>
      <c r="KFI12" s="789"/>
      <c r="KFJ12" s="789"/>
      <c r="KFK12" s="789"/>
      <c r="KFL12" s="789"/>
      <c r="KFM12" s="789"/>
      <c r="KFN12" s="789"/>
      <c r="KFO12" s="789"/>
      <c r="KFP12" s="789"/>
      <c r="KFQ12" s="789"/>
      <c r="KFR12" s="789"/>
      <c r="KFS12" s="789"/>
      <c r="KFT12" s="789"/>
      <c r="KFU12" s="789"/>
      <c r="KFV12" s="789"/>
      <c r="KFW12" s="789"/>
      <c r="KFX12" s="789"/>
      <c r="KFY12" s="789"/>
      <c r="KFZ12" s="789"/>
      <c r="KGA12" s="789"/>
      <c r="KGB12" s="789"/>
      <c r="KGC12" s="789"/>
      <c r="KGD12" s="789"/>
      <c r="KGE12" s="789"/>
      <c r="KGF12" s="789"/>
      <c r="KGG12" s="789"/>
      <c r="KGH12" s="789"/>
      <c r="KGI12" s="789"/>
      <c r="KGJ12" s="789"/>
      <c r="KGK12" s="789"/>
      <c r="KGL12" s="789"/>
      <c r="KGM12" s="789"/>
      <c r="KGN12" s="789"/>
      <c r="KGO12" s="789"/>
      <c r="KGP12" s="789"/>
      <c r="KGQ12" s="789"/>
      <c r="KGR12" s="789"/>
      <c r="KGS12" s="789"/>
      <c r="KGT12" s="789"/>
      <c r="KGU12" s="789"/>
      <c r="KGV12" s="789"/>
      <c r="KGW12" s="789"/>
      <c r="KGX12" s="789"/>
      <c r="KGY12" s="789"/>
      <c r="KGZ12" s="789"/>
      <c r="KHA12" s="789"/>
      <c r="KHB12" s="789"/>
      <c r="KHC12" s="789"/>
      <c r="KHD12" s="789"/>
      <c r="KHE12" s="789"/>
      <c r="KHF12" s="789"/>
      <c r="KHG12" s="789"/>
      <c r="KHH12" s="789"/>
      <c r="KHI12" s="789"/>
      <c r="KHJ12" s="789"/>
      <c r="KHK12" s="789"/>
      <c r="KHL12" s="789"/>
      <c r="KHM12" s="789"/>
      <c r="KHN12" s="789"/>
      <c r="KHO12" s="789"/>
      <c r="KHP12" s="789"/>
      <c r="KHQ12" s="789"/>
      <c r="KHR12" s="789"/>
      <c r="KHS12" s="789"/>
      <c r="KHT12" s="789"/>
      <c r="KHU12" s="789"/>
      <c r="KHV12" s="789"/>
      <c r="KHW12" s="789"/>
      <c r="KHX12" s="789"/>
      <c r="KHY12" s="789"/>
      <c r="KHZ12" s="789"/>
      <c r="KIA12" s="789"/>
      <c r="KIB12" s="789"/>
      <c r="KIC12" s="789"/>
      <c r="KID12" s="789"/>
      <c r="KIE12" s="789"/>
      <c r="KIF12" s="789"/>
      <c r="KIG12" s="789"/>
      <c r="KIH12" s="789"/>
      <c r="KII12" s="789"/>
      <c r="KIJ12" s="789"/>
      <c r="KIK12" s="789"/>
      <c r="KIL12" s="789"/>
      <c r="KIM12" s="789"/>
      <c r="KIN12" s="789"/>
      <c r="KIO12" s="789"/>
      <c r="KIP12" s="789"/>
      <c r="KIQ12" s="789"/>
      <c r="KIR12" s="789"/>
      <c r="KIS12" s="789"/>
      <c r="KIT12" s="789"/>
      <c r="KIU12" s="789"/>
      <c r="KIV12" s="789"/>
      <c r="KIW12" s="789"/>
      <c r="KIX12" s="789"/>
      <c r="KIY12" s="789"/>
      <c r="KIZ12" s="789"/>
      <c r="KJA12" s="789"/>
      <c r="KJB12" s="789"/>
      <c r="KJC12" s="789"/>
      <c r="KJD12" s="789"/>
      <c r="KJE12" s="789"/>
      <c r="KJF12" s="789"/>
      <c r="KJG12" s="789"/>
      <c r="KJH12" s="789"/>
      <c r="KJI12" s="789"/>
      <c r="KJJ12" s="789"/>
      <c r="KJK12" s="789"/>
      <c r="KJL12" s="789"/>
      <c r="KJM12" s="789"/>
      <c r="KJN12" s="789"/>
      <c r="KJO12" s="789"/>
      <c r="KJP12" s="789"/>
      <c r="KJQ12" s="789"/>
      <c r="KJR12" s="789"/>
      <c r="KJS12" s="789"/>
      <c r="KJT12" s="789"/>
      <c r="KJU12" s="789"/>
      <c r="KJV12" s="789"/>
      <c r="KJW12" s="789"/>
      <c r="KJX12" s="789"/>
      <c r="KJY12" s="789"/>
      <c r="KJZ12" s="789"/>
      <c r="KKA12" s="789"/>
      <c r="KKB12" s="789"/>
      <c r="KKC12" s="789"/>
      <c r="KKD12" s="789"/>
      <c r="KKE12" s="789"/>
      <c r="KKF12" s="789"/>
      <c r="KKG12" s="789"/>
      <c r="KKH12" s="789"/>
      <c r="KKI12" s="789"/>
      <c r="KKJ12" s="789"/>
      <c r="KKK12" s="789"/>
      <c r="KKL12" s="789"/>
      <c r="KKM12" s="789"/>
      <c r="KKN12" s="789"/>
      <c r="KKO12" s="789"/>
      <c r="KKP12" s="789"/>
      <c r="KKQ12" s="789"/>
      <c r="KKR12" s="789"/>
      <c r="KKS12" s="789"/>
      <c r="KKT12" s="789"/>
      <c r="KKU12" s="789"/>
      <c r="KKV12" s="789"/>
      <c r="KKW12" s="789"/>
      <c r="KKX12" s="789"/>
      <c r="KKY12" s="789"/>
      <c r="KKZ12" s="789"/>
      <c r="KLA12" s="789"/>
      <c r="KLB12" s="789"/>
      <c r="KLC12" s="789"/>
      <c r="KLD12" s="789"/>
      <c r="KLE12" s="789"/>
      <c r="KLF12" s="789"/>
      <c r="KLG12" s="789"/>
      <c r="KLH12" s="789"/>
      <c r="KLI12" s="789"/>
      <c r="KLJ12" s="789"/>
      <c r="KLK12" s="789"/>
      <c r="KLL12" s="789"/>
      <c r="KLM12" s="789"/>
      <c r="KLN12" s="789"/>
      <c r="KLO12" s="789"/>
      <c r="KLP12" s="789"/>
      <c r="KLQ12" s="789"/>
      <c r="KLR12" s="789"/>
      <c r="KLS12" s="789"/>
      <c r="KLT12" s="789"/>
      <c r="KLU12" s="789"/>
      <c r="KLV12" s="789"/>
      <c r="KLW12" s="789"/>
      <c r="KLX12" s="789"/>
      <c r="KLY12" s="789"/>
      <c r="KLZ12" s="789"/>
      <c r="KMA12" s="789"/>
      <c r="KMB12" s="789"/>
      <c r="KMC12" s="789"/>
      <c r="KMD12" s="789"/>
      <c r="KME12" s="789"/>
      <c r="KMF12" s="789"/>
      <c r="KMG12" s="789"/>
      <c r="KMH12" s="789"/>
      <c r="KMI12" s="789"/>
      <c r="KMJ12" s="789"/>
      <c r="KMK12" s="789"/>
      <c r="KML12" s="789"/>
      <c r="KMM12" s="789"/>
      <c r="KMN12" s="789"/>
      <c r="KMO12" s="789"/>
      <c r="KMP12" s="789"/>
      <c r="KMQ12" s="789"/>
      <c r="KMR12" s="789"/>
      <c r="KMS12" s="789"/>
      <c r="KMT12" s="789"/>
      <c r="KMU12" s="789"/>
      <c r="KMV12" s="789"/>
      <c r="KMW12" s="789"/>
      <c r="KMX12" s="789"/>
      <c r="KMY12" s="789"/>
      <c r="KMZ12" s="789"/>
      <c r="KNA12" s="789"/>
      <c r="KNB12" s="789"/>
      <c r="KNC12" s="789"/>
      <c r="KND12" s="789"/>
      <c r="KNE12" s="789"/>
      <c r="KNF12" s="789"/>
      <c r="KNG12" s="789"/>
      <c r="KNH12" s="789"/>
      <c r="KNI12" s="789"/>
      <c r="KNJ12" s="789"/>
      <c r="KNK12" s="789"/>
      <c r="KNL12" s="789"/>
      <c r="KNM12" s="789"/>
      <c r="KNN12" s="789"/>
      <c r="KNO12" s="789"/>
      <c r="KNP12" s="789"/>
      <c r="KNQ12" s="789"/>
      <c r="KNR12" s="789"/>
      <c r="KNS12" s="789"/>
      <c r="KNT12" s="789"/>
      <c r="KNU12" s="789"/>
      <c r="KNV12" s="789"/>
      <c r="KNW12" s="789"/>
      <c r="KNX12" s="789"/>
      <c r="KNY12" s="789"/>
      <c r="KNZ12" s="789"/>
      <c r="KOA12" s="789"/>
      <c r="KOB12" s="789"/>
      <c r="KOC12" s="789"/>
      <c r="KOD12" s="789"/>
      <c r="KOE12" s="789"/>
      <c r="KOF12" s="789"/>
      <c r="KOG12" s="789"/>
      <c r="KOH12" s="789"/>
      <c r="KOI12" s="789"/>
      <c r="KOJ12" s="789"/>
      <c r="KOK12" s="789"/>
      <c r="KOL12" s="789"/>
      <c r="KOM12" s="789"/>
      <c r="KON12" s="789"/>
      <c r="KOO12" s="789"/>
      <c r="KOP12" s="789"/>
      <c r="KOQ12" s="789"/>
      <c r="KOR12" s="789"/>
      <c r="KOS12" s="789"/>
      <c r="KOT12" s="789"/>
      <c r="KOU12" s="789"/>
      <c r="KOV12" s="789"/>
      <c r="KOW12" s="789"/>
      <c r="KOX12" s="789"/>
      <c r="KOY12" s="789"/>
      <c r="KOZ12" s="789"/>
      <c r="KPA12" s="789"/>
      <c r="KPB12" s="789"/>
      <c r="KPC12" s="789"/>
      <c r="KPD12" s="789"/>
      <c r="KPE12" s="789"/>
      <c r="KPF12" s="789"/>
      <c r="KPG12" s="789"/>
      <c r="KPH12" s="789"/>
      <c r="KPI12" s="789"/>
      <c r="KPJ12" s="789"/>
      <c r="KPK12" s="789"/>
      <c r="KPL12" s="789"/>
      <c r="KPM12" s="789"/>
      <c r="KPN12" s="789"/>
      <c r="KPO12" s="789"/>
      <c r="KPP12" s="789"/>
      <c r="KPQ12" s="789"/>
      <c r="KPR12" s="789"/>
      <c r="KPS12" s="789"/>
      <c r="KPT12" s="789"/>
      <c r="KPU12" s="789"/>
      <c r="KPV12" s="789"/>
      <c r="KPW12" s="789"/>
      <c r="KPX12" s="789"/>
      <c r="KPY12" s="789"/>
      <c r="KPZ12" s="789"/>
      <c r="KQA12" s="789"/>
      <c r="KQB12" s="789"/>
      <c r="KQC12" s="789"/>
      <c r="KQD12" s="789"/>
      <c r="KQE12" s="789"/>
      <c r="KQF12" s="789"/>
      <c r="KQG12" s="789"/>
      <c r="KQH12" s="789"/>
      <c r="KQI12" s="789"/>
      <c r="KQJ12" s="789"/>
      <c r="KQK12" s="789"/>
      <c r="KQL12" s="789"/>
      <c r="KQM12" s="789"/>
      <c r="KQN12" s="789"/>
      <c r="KQO12" s="789"/>
      <c r="KQP12" s="789"/>
      <c r="KQQ12" s="789"/>
      <c r="KQR12" s="789"/>
      <c r="KQS12" s="789"/>
      <c r="KQT12" s="789"/>
      <c r="KQU12" s="789"/>
      <c r="KQV12" s="789"/>
      <c r="KQW12" s="789"/>
      <c r="KQX12" s="789"/>
      <c r="KQY12" s="789"/>
      <c r="KQZ12" s="789"/>
      <c r="KRA12" s="789"/>
      <c r="KRB12" s="789"/>
      <c r="KRC12" s="789"/>
      <c r="KRD12" s="789"/>
      <c r="KRE12" s="789"/>
      <c r="KRF12" s="789"/>
      <c r="KRG12" s="789"/>
      <c r="KRH12" s="789"/>
      <c r="KRI12" s="789"/>
      <c r="KRJ12" s="789"/>
      <c r="KRK12" s="789"/>
      <c r="KRL12" s="789"/>
      <c r="KRM12" s="789"/>
      <c r="KRN12" s="789"/>
      <c r="KRO12" s="789"/>
      <c r="KRP12" s="789"/>
      <c r="KRQ12" s="789"/>
      <c r="KRR12" s="789"/>
      <c r="KRS12" s="789"/>
      <c r="KRT12" s="789"/>
      <c r="KRU12" s="789"/>
      <c r="KRV12" s="789"/>
      <c r="KRW12" s="789"/>
      <c r="KRX12" s="789"/>
      <c r="KRY12" s="789"/>
      <c r="KRZ12" s="789"/>
      <c r="KSA12" s="789"/>
      <c r="KSB12" s="789"/>
      <c r="KSC12" s="789"/>
      <c r="KSD12" s="789"/>
      <c r="KSE12" s="789"/>
      <c r="KSF12" s="789"/>
      <c r="KSG12" s="789"/>
      <c r="KSH12" s="789"/>
      <c r="KSI12" s="789"/>
      <c r="KSJ12" s="789"/>
      <c r="KSK12" s="789"/>
      <c r="KSL12" s="789"/>
      <c r="KSM12" s="789"/>
      <c r="KSN12" s="789"/>
      <c r="KSO12" s="789"/>
      <c r="KSP12" s="789"/>
      <c r="KSQ12" s="789"/>
      <c r="KSR12" s="789"/>
      <c r="KSS12" s="789"/>
      <c r="KST12" s="789"/>
      <c r="KSU12" s="789"/>
      <c r="KSV12" s="789"/>
      <c r="KSW12" s="789"/>
      <c r="KSX12" s="789"/>
      <c r="KSY12" s="789"/>
      <c r="KSZ12" s="789"/>
      <c r="KTA12" s="789"/>
      <c r="KTB12" s="789"/>
      <c r="KTC12" s="789"/>
      <c r="KTD12" s="789"/>
      <c r="KTE12" s="789"/>
      <c r="KTF12" s="789"/>
      <c r="KTG12" s="789"/>
      <c r="KTH12" s="789"/>
      <c r="KTI12" s="789"/>
      <c r="KTJ12" s="789"/>
      <c r="KTK12" s="789"/>
      <c r="KTL12" s="789"/>
      <c r="KTM12" s="789"/>
      <c r="KTN12" s="789"/>
      <c r="KTO12" s="789"/>
      <c r="KTP12" s="789"/>
      <c r="KTQ12" s="789"/>
      <c r="KTR12" s="789"/>
      <c r="KTS12" s="789"/>
      <c r="KTT12" s="789"/>
      <c r="KTU12" s="789"/>
      <c r="KTV12" s="789"/>
      <c r="KTW12" s="789"/>
      <c r="KTX12" s="789"/>
      <c r="KTY12" s="789"/>
      <c r="KTZ12" s="789"/>
      <c r="KUA12" s="789"/>
      <c r="KUB12" s="789"/>
      <c r="KUC12" s="789"/>
      <c r="KUD12" s="789"/>
      <c r="KUE12" s="789"/>
      <c r="KUF12" s="789"/>
      <c r="KUG12" s="789"/>
      <c r="KUH12" s="789"/>
      <c r="KUI12" s="789"/>
      <c r="KUJ12" s="789"/>
      <c r="KUK12" s="789"/>
      <c r="KUL12" s="789"/>
      <c r="KUM12" s="789"/>
      <c r="KUN12" s="789"/>
      <c r="KUO12" s="789"/>
      <c r="KUP12" s="789"/>
      <c r="KUQ12" s="789"/>
      <c r="KUR12" s="789"/>
      <c r="KUS12" s="789"/>
      <c r="KUT12" s="789"/>
      <c r="KUU12" s="789"/>
      <c r="KUV12" s="789"/>
      <c r="KUW12" s="789"/>
      <c r="KUX12" s="789"/>
      <c r="KUY12" s="789"/>
      <c r="KUZ12" s="789"/>
      <c r="KVA12" s="789"/>
      <c r="KVB12" s="789"/>
      <c r="KVC12" s="789"/>
      <c r="KVD12" s="789"/>
      <c r="KVE12" s="789"/>
      <c r="KVF12" s="789"/>
      <c r="KVG12" s="789"/>
      <c r="KVH12" s="789"/>
      <c r="KVI12" s="789"/>
      <c r="KVJ12" s="789"/>
      <c r="KVK12" s="789"/>
      <c r="KVL12" s="789"/>
      <c r="KVM12" s="789"/>
      <c r="KVN12" s="789"/>
      <c r="KVO12" s="789"/>
      <c r="KVP12" s="789"/>
      <c r="KVQ12" s="789"/>
      <c r="KVR12" s="789"/>
      <c r="KVS12" s="789"/>
      <c r="KVT12" s="789"/>
      <c r="KVU12" s="789"/>
      <c r="KVV12" s="789"/>
      <c r="KVW12" s="789"/>
      <c r="KVX12" s="789"/>
      <c r="KVY12" s="789"/>
      <c r="KVZ12" s="789"/>
      <c r="KWA12" s="789"/>
      <c r="KWB12" s="789"/>
      <c r="KWC12" s="789"/>
      <c r="KWD12" s="789"/>
      <c r="KWE12" s="789"/>
      <c r="KWF12" s="789"/>
      <c r="KWG12" s="789"/>
      <c r="KWH12" s="789"/>
      <c r="KWI12" s="789"/>
      <c r="KWJ12" s="789"/>
      <c r="KWK12" s="789"/>
      <c r="KWL12" s="789"/>
      <c r="KWM12" s="789"/>
      <c r="KWN12" s="789"/>
      <c r="KWO12" s="789"/>
      <c r="KWP12" s="789"/>
      <c r="KWQ12" s="789"/>
      <c r="KWR12" s="789"/>
      <c r="KWS12" s="789"/>
      <c r="KWT12" s="789"/>
      <c r="KWU12" s="789"/>
      <c r="KWV12" s="789"/>
      <c r="KWW12" s="789"/>
      <c r="KWX12" s="789"/>
      <c r="KWY12" s="789"/>
      <c r="KWZ12" s="789"/>
      <c r="KXA12" s="789"/>
      <c r="KXB12" s="789"/>
      <c r="KXC12" s="789"/>
      <c r="KXD12" s="789"/>
      <c r="KXE12" s="789"/>
      <c r="KXF12" s="789"/>
      <c r="KXG12" s="789"/>
      <c r="KXH12" s="789"/>
      <c r="KXI12" s="789"/>
      <c r="KXJ12" s="789"/>
      <c r="KXK12" s="789"/>
      <c r="KXL12" s="789"/>
      <c r="KXM12" s="789"/>
      <c r="KXN12" s="789"/>
      <c r="KXO12" s="789"/>
      <c r="KXP12" s="789"/>
      <c r="KXQ12" s="789"/>
      <c r="KXR12" s="789"/>
      <c r="KXS12" s="789"/>
      <c r="KXT12" s="789"/>
      <c r="KXU12" s="789"/>
      <c r="KXV12" s="789"/>
      <c r="KXW12" s="789"/>
      <c r="KXX12" s="789"/>
      <c r="KXY12" s="789"/>
      <c r="KXZ12" s="789"/>
      <c r="KYA12" s="789"/>
      <c r="KYB12" s="789"/>
      <c r="KYC12" s="789"/>
      <c r="KYD12" s="789"/>
      <c r="KYE12" s="789"/>
      <c r="KYF12" s="789"/>
      <c r="KYG12" s="789"/>
      <c r="KYH12" s="789"/>
      <c r="KYI12" s="789"/>
      <c r="KYJ12" s="789"/>
      <c r="KYK12" s="789"/>
      <c r="KYL12" s="789"/>
      <c r="KYM12" s="789"/>
      <c r="KYN12" s="789"/>
      <c r="KYO12" s="789"/>
      <c r="KYP12" s="789"/>
      <c r="KYQ12" s="789"/>
      <c r="KYR12" s="789"/>
      <c r="KYS12" s="789"/>
      <c r="KYT12" s="789"/>
      <c r="KYU12" s="789"/>
      <c r="KYV12" s="789"/>
      <c r="KYW12" s="789"/>
      <c r="KYX12" s="789"/>
      <c r="KYY12" s="789"/>
      <c r="KYZ12" s="789"/>
      <c r="KZA12" s="789"/>
      <c r="KZB12" s="789"/>
      <c r="KZC12" s="789"/>
      <c r="KZD12" s="789"/>
      <c r="KZE12" s="789"/>
      <c r="KZF12" s="789"/>
      <c r="KZG12" s="789"/>
      <c r="KZH12" s="789"/>
      <c r="KZI12" s="789"/>
      <c r="KZJ12" s="789"/>
      <c r="KZK12" s="789"/>
      <c r="KZL12" s="789"/>
      <c r="KZM12" s="789"/>
      <c r="KZN12" s="789"/>
      <c r="KZO12" s="789"/>
      <c r="KZP12" s="789"/>
      <c r="KZQ12" s="789"/>
      <c r="KZR12" s="789"/>
      <c r="KZS12" s="789"/>
      <c r="KZT12" s="789"/>
      <c r="KZU12" s="789"/>
      <c r="KZV12" s="789"/>
      <c r="KZW12" s="789"/>
      <c r="KZX12" s="789"/>
      <c r="KZY12" s="789"/>
      <c r="KZZ12" s="789"/>
      <c r="LAA12" s="789"/>
      <c r="LAB12" s="789"/>
      <c r="LAC12" s="789"/>
      <c r="LAD12" s="789"/>
      <c r="LAE12" s="789"/>
      <c r="LAF12" s="789"/>
      <c r="LAG12" s="789"/>
      <c r="LAH12" s="789"/>
      <c r="LAI12" s="789"/>
      <c r="LAJ12" s="789"/>
      <c r="LAK12" s="789"/>
      <c r="LAL12" s="789"/>
      <c r="LAM12" s="789"/>
      <c r="LAN12" s="789"/>
      <c r="LAO12" s="789"/>
      <c r="LAP12" s="789"/>
      <c r="LAQ12" s="789"/>
      <c r="LAR12" s="789"/>
      <c r="LAS12" s="789"/>
      <c r="LAT12" s="789"/>
      <c r="LAU12" s="789"/>
      <c r="LAV12" s="789"/>
      <c r="LAW12" s="789"/>
      <c r="LAX12" s="789"/>
      <c r="LAY12" s="789"/>
      <c r="LAZ12" s="789"/>
      <c r="LBA12" s="789"/>
      <c r="LBB12" s="789"/>
      <c r="LBC12" s="789"/>
      <c r="LBD12" s="789"/>
      <c r="LBE12" s="789"/>
      <c r="LBF12" s="789"/>
      <c r="LBG12" s="789"/>
      <c r="LBH12" s="789"/>
      <c r="LBI12" s="789"/>
      <c r="LBJ12" s="789"/>
      <c r="LBK12" s="789"/>
      <c r="LBL12" s="789"/>
      <c r="LBM12" s="789"/>
      <c r="LBN12" s="789"/>
      <c r="LBO12" s="789"/>
      <c r="LBP12" s="789"/>
      <c r="LBQ12" s="789"/>
      <c r="LBR12" s="789"/>
      <c r="LBS12" s="789"/>
      <c r="LBT12" s="789"/>
      <c r="LBU12" s="789"/>
      <c r="LBV12" s="789"/>
      <c r="LBW12" s="789"/>
      <c r="LBX12" s="789"/>
      <c r="LBY12" s="789"/>
      <c r="LBZ12" s="789"/>
      <c r="LCA12" s="789"/>
      <c r="LCB12" s="789"/>
      <c r="LCC12" s="789"/>
      <c r="LCD12" s="789"/>
      <c r="LCE12" s="789"/>
      <c r="LCF12" s="789"/>
      <c r="LCG12" s="789"/>
      <c r="LCH12" s="789"/>
      <c r="LCI12" s="789"/>
      <c r="LCJ12" s="789"/>
      <c r="LCK12" s="789"/>
      <c r="LCL12" s="789"/>
      <c r="LCM12" s="789"/>
      <c r="LCN12" s="789"/>
      <c r="LCO12" s="789"/>
      <c r="LCP12" s="789"/>
      <c r="LCQ12" s="789"/>
      <c r="LCR12" s="789"/>
      <c r="LCS12" s="789"/>
      <c r="LCT12" s="789"/>
      <c r="LCU12" s="789"/>
      <c r="LCV12" s="789"/>
      <c r="LCW12" s="789"/>
      <c r="LCX12" s="789"/>
      <c r="LCY12" s="789"/>
      <c r="LCZ12" s="789"/>
      <c r="LDA12" s="789"/>
      <c r="LDB12" s="789"/>
      <c r="LDC12" s="789"/>
      <c r="LDD12" s="789"/>
      <c r="LDE12" s="789"/>
      <c r="LDF12" s="789"/>
      <c r="LDG12" s="789"/>
      <c r="LDH12" s="789"/>
      <c r="LDI12" s="789"/>
      <c r="LDJ12" s="789"/>
      <c r="LDK12" s="789"/>
      <c r="LDL12" s="789"/>
      <c r="LDM12" s="789"/>
      <c r="LDN12" s="789"/>
      <c r="LDO12" s="789"/>
      <c r="LDP12" s="789"/>
      <c r="LDQ12" s="789"/>
      <c r="LDR12" s="789"/>
      <c r="LDS12" s="789"/>
      <c r="LDT12" s="789"/>
      <c r="LDU12" s="789"/>
      <c r="LDV12" s="789"/>
      <c r="LDW12" s="789"/>
      <c r="LDX12" s="789"/>
      <c r="LDY12" s="789"/>
      <c r="LDZ12" s="789"/>
      <c r="LEA12" s="789"/>
      <c r="LEB12" s="789"/>
      <c r="LEC12" s="789"/>
      <c r="LED12" s="789"/>
      <c r="LEE12" s="789"/>
      <c r="LEF12" s="789"/>
      <c r="LEG12" s="789"/>
      <c r="LEH12" s="789"/>
      <c r="LEI12" s="789"/>
      <c r="LEJ12" s="789"/>
      <c r="LEK12" s="789"/>
      <c r="LEL12" s="789"/>
      <c r="LEM12" s="789"/>
      <c r="LEN12" s="789"/>
      <c r="LEO12" s="789"/>
      <c r="LEP12" s="789"/>
      <c r="LEQ12" s="789"/>
      <c r="LER12" s="789"/>
      <c r="LES12" s="789"/>
      <c r="LET12" s="789"/>
      <c r="LEU12" s="789"/>
      <c r="LEV12" s="789"/>
      <c r="LEW12" s="789"/>
      <c r="LEX12" s="789"/>
      <c r="LEY12" s="789"/>
      <c r="LEZ12" s="789"/>
      <c r="LFA12" s="789"/>
      <c r="LFB12" s="789"/>
      <c r="LFC12" s="789"/>
      <c r="LFD12" s="789"/>
      <c r="LFE12" s="789"/>
      <c r="LFF12" s="789"/>
      <c r="LFG12" s="789"/>
      <c r="LFH12" s="789"/>
      <c r="LFI12" s="789"/>
      <c r="LFJ12" s="789"/>
      <c r="LFK12" s="789"/>
      <c r="LFL12" s="789"/>
      <c r="LFM12" s="789"/>
      <c r="LFN12" s="789"/>
      <c r="LFO12" s="789"/>
      <c r="LFP12" s="789"/>
      <c r="LFQ12" s="789"/>
      <c r="LFR12" s="789"/>
      <c r="LFS12" s="789"/>
      <c r="LFT12" s="789"/>
      <c r="LFU12" s="789"/>
      <c r="LFV12" s="789"/>
      <c r="LFW12" s="789"/>
      <c r="LFX12" s="789"/>
      <c r="LFY12" s="789"/>
      <c r="LFZ12" s="789"/>
      <c r="LGA12" s="789"/>
      <c r="LGB12" s="789"/>
      <c r="LGC12" s="789"/>
      <c r="LGD12" s="789"/>
      <c r="LGE12" s="789"/>
      <c r="LGF12" s="789"/>
      <c r="LGG12" s="789"/>
      <c r="LGH12" s="789"/>
      <c r="LGI12" s="789"/>
      <c r="LGJ12" s="789"/>
      <c r="LGK12" s="789"/>
      <c r="LGL12" s="789"/>
      <c r="LGM12" s="789"/>
      <c r="LGN12" s="789"/>
      <c r="LGO12" s="789"/>
      <c r="LGP12" s="789"/>
      <c r="LGQ12" s="789"/>
      <c r="LGR12" s="789"/>
      <c r="LGS12" s="789"/>
      <c r="LGT12" s="789"/>
      <c r="LGU12" s="789"/>
      <c r="LGV12" s="789"/>
      <c r="LGW12" s="789"/>
      <c r="LGX12" s="789"/>
      <c r="LGY12" s="789"/>
      <c r="LGZ12" s="789"/>
      <c r="LHA12" s="789"/>
      <c r="LHB12" s="789"/>
      <c r="LHC12" s="789"/>
      <c r="LHD12" s="789"/>
      <c r="LHE12" s="789"/>
      <c r="LHF12" s="789"/>
      <c r="LHG12" s="789"/>
      <c r="LHH12" s="789"/>
      <c r="LHI12" s="789"/>
      <c r="LHJ12" s="789"/>
      <c r="LHK12" s="789"/>
      <c r="LHL12" s="789"/>
      <c r="LHM12" s="789"/>
      <c r="LHN12" s="789"/>
      <c r="LHO12" s="789"/>
      <c r="LHP12" s="789"/>
      <c r="LHQ12" s="789"/>
      <c r="LHR12" s="789"/>
      <c r="LHS12" s="789"/>
      <c r="LHT12" s="789"/>
      <c r="LHU12" s="789"/>
      <c r="LHV12" s="789"/>
      <c r="LHW12" s="789"/>
      <c r="LHX12" s="789"/>
      <c r="LHY12" s="789"/>
      <c r="LHZ12" s="789"/>
      <c r="LIA12" s="789"/>
      <c r="LIB12" s="789"/>
      <c r="LIC12" s="789"/>
      <c r="LID12" s="789"/>
      <c r="LIE12" s="789"/>
      <c r="LIF12" s="789"/>
      <c r="LIG12" s="789"/>
      <c r="LIH12" s="789"/>
      <c r="LII12" s="789"/>
      <c r="LIJ12" s="789"/>
      <c r="LIK12" s="789"/>
      <c r="LIL12" s="789"/>
      <c r="LIM12" s="789"/>
      <c r="LIN12" s="789"/>
      <c r="LIO12" s="789"/>
      <c r="LIP12" s="789"/>
      <c r="LIQ12" s="789"/>
      <c r="LIR12" s="789"/>
      <c r="LIS12" s="789"/>
      <c r="LIT12" s="789"/>
      <c r="LIU12" s="789"/>
      <c r="LIV12" s="789"/>
      <c r="LIW12" s="789"/>
      <c r="LIX12" s="789"/>
      <c r="LIY12" s="789"/>
      <c r="LIZ12" s="789"/>
      <c r="LJA12" s="789"/>
      <c r="LJB12" s="789"/>
      <c r="LJC12" s="789"/>
      <c r="LJD12" s="789"/>
      <c r="LJE12" s="789"/>
      <c r="LJF12" s="789"/>
      <c r="LJG12" s="789"/>
      <c r="LJH12" s="789"/>
      <c r="LJI12" s="789"/>
      <c r="LJJ12" s="789"/>
      <c r="LJK12" s="789"/>
      <c r="LJL12" s="789"/>
      <c r="LJM12" s="789"/>
      <c r="LJN12" s="789"/>
      <c r="LJO12" s="789"/>
      <c r="LJP12" s="789"/>
      <c r="LJQ12" s="789"/>
      <c r="LJR12" s="789"/>
      <c r="LJS12" s="789"/>
      <c r="LJT12" s="789"/>
      <c r="LJU12" s="789"/>
      <c r="LJV12" s="789"/>
      <c r="LJW12" s="789"/>
      <c r="LJX12" s="789"/>
      <c r="LJY12" s="789"/>
      <c r="LJZ12" s="789"/>
      <c r="LKA12" s="789"/>
      <c r="LKB12" s="789"/>
      <c r="LKC12" s="789"/>
      <c r="LKD12" s="789"/>
      <c r="LKE12" s="789"/>
      <c r="LKF12" s="789"/>
      <c r="LKG12" s="789"/>
      <c r="LKH12" s="789"/>
      <c r="LKI12" s="789"/>
      <c r="LKJ12" s="789"/>
      <c r="LKK12" s="789"/>
      <c r="LKL12" s="789"/>
      <c r="LKM12" s="789"/>
      <c r="LKN12" s="789"/>
      <c r="LKO12" s="789"/>
      <c r="LKP12" s="789"/>
      <c r="LKQ12" s="789"/>
      <c r="LKR12" s="789"/>
      <c r="LKS12" s="789"/>
      <c r="LKT12" s="789"/>
      <c r="LKU12" s="789"/>
      <c r="LKV12" s="789"/>
      <c r="LKW12" s="789"/>
      <c r="LKX12" s="789"/>
      <c r="LKY12" s="789"/>
      <c r="LKZ12" s="789"/>
      <c r="LLA12" s="789"/>
      <c r="LLB12" s="789"/>
      <c r="LLC12" s="789"/>
      <c r="LLD12" s="789"/>
      <c r="LLE12" s="789"/>
      <c r="LLF12" s="789"/>
      <c r="LLG12" s="789"/>
      <c r="LLH12" s="789"/>
      <c r="LLI12" s="789"/>
      <c r="LLJ12" s="789"/>
      <c r="LLK12" s="789"/>
      <c r="LLL12" s="789"/>
      <c r="LLM12" s="789"/>
      <c r="LLN12" s="789"/>
      <c r="LLO12" s="789"/>
      <c r="LLP12" s="789"/>
      <c r="LLQ12" s="789"/>
      <c r="LLR12" s="789"/>
      <c r="LLS12" s="789"/>
      <c r="LLT12" s="789"/>
      <c r="LLU12" s="789"/>
      <c r="LLV12" s="789"/>
      <c r="LLW12" s="789"/>
      <c r="LLX12" s="789"/>
      <c r="LLY12" s="789"/>
      <c r="LLZ12" s="789"/>
      <c r="LMA12" s="789"/>
      <c r="LMB12" s="789"/>
      <c r="LMC12" s="789"/>
      <c r="LMD12" s="789"/>
      <c r="LME12" s="789"/>
      <c r="LMF12" s="789"/>
      <c r="LMG12" s="789"/>
      <c r="LMH12" s="789"/>
      <c r="LMI12" s="789"/>
      <c r="LMJ12" s="789"/>
      <c r="LMK12" s="789"/>
      <c r="LML12" s="789"/>
      <c r="LMM12" s="789"/>
      <c r="LMN12" s="789"/>
      <c r="LMO12" s="789"/>
      <c r="LMP12" s="789"/>
      <c r="LMQ12" s="789"/>
      <c r="LMR12" s="789"/>
      <c r="LMS12" s="789"/>
      <c r="LMT12" s="789"/>
      <c r="LMU12" s="789"/>
      <c r="LMV12" s="789"/>
      <c r="LMW12" s="789"/>
      <c r="LMX12" s="789"/>
      <c r="LMY12" s="789"/>
      <c r="LMZ12" s="789"/>
      <c r="LNA12" s="789"/>
      <c r="LNB12" s="789"/>
      <c r="LNC12" s="789"/>
      <c r="LND12" s="789"/>
      <c r="LNE12" s="789"/>
      <c r="LNF12" s="789"/>
      <c r="LNG12" s="789"/>
      <c r="LNH12" s="789"/>
      <c r="LNI12" s="789"/>
      <c r="LNJ12" s="789"/>
      <c r="LNK12" s="789"/>
      <c r="LNL12" s="789"/>
      <c r="LNM12" s="789"/>
      <c r="LNN12" s="789"/>
      <c r="LNO12" s="789"/>
      <c r="LNP12" s="789"/>
      <c r="LNQ12" s="789"/>
      <c r="LNR12" s="789"/>
      <c r="LNS12" s="789"/>
      <c r="LNT12" s="789"/>
      <c r="LNU12" s="789"/>
      <c r="LNV12" s="789"/>
      <c r="LNW12" s="789"/>
      <c r="LNX12" s="789"/>
      <c r="LNY12" s="789"/>
      <c r="LNZ12" s="789"/>
      <c r="LOA12" s="789"/>
      <c r="LOB12" s="789"/>
      <c r="LOC12" s="789"/>
      <c r="LOD12" s="789"/>
      <c r="LOE12" s="789"/>
      <c r="LOF12" s="789"/>
      <c r="LOG12" s="789"/>
      <c r="LOH12" s="789"/>
      <c r="LOI12" s="789"/>
      <c r="LOJ12" s="789"/>
      <c r="LOK12" s="789"/>
      <c r="LOL12" s="789"/>
      <c r="LOM12" s="789"/>
      <c r="LON12" s="789"/>
      <c r="LOO12" s="789"/>
      <c r="LOP12" s="789"/>
      <c r="LOQ12" s="789"/>
      <c r="LOR12" s="789"/>
      <c r="LOS12" s="789"/>
      <c r="LOT12" s="789"/>
      <c r="LOU12" s="789"/>
      <c r="LOV12" s="789"/>
      <c r="LOW12" s="789"/>
      <c r="LOX12" s="789"/>
      <c r="LOY12" s="789"/>
      <c r="LOZ12" s="789"/>
      <c r="LPA12" s="789"/>
      <c r="LPB12" s="789"/>
      <c r="LPC12" s="789"/>
      <c r="LPD12" s="789"/>
      <c r="LPE12" s="789"/>
      <c r="LPF12" s="789"/>
      <c r="LPG12" s="789"/>
      <c r="LPH12" s="789"/>
      <c r="LPI12" s="789"/>
      <c r="LPJ12" s="789"/>
      <c r="LPK12" s="789"/>
      <c r="LPL12" s="789"/>
      <c r="LPM12" s="789"/>
      <c r="LPN12" s="789"/>
      <c r="LPO12" s="789"/>
      <c r="LPP12" s="789"/>
      <c r="LPQ12" s="789"/>
      <c r="LPR12" s="789"/>
      <c r="LPS12" s="789"/>
      <c r="LPT12" s="789"/>
      <c r="LPU12" s="789"/>
      <c r="LPV12" s="789"/>
      <c r="LPW12" s="789"/>
      <c r="LPX12" s="789"/>
      <c r="LPY12" s="789"/>
      <c r="LPZ12" s="789"/>
      <c r="LQA12" s="789"/>
      <c r="LQB12" s="789"/>
      <c r="LQC12" s="789"/>
      <c r="LQD12" s="789"/>
      <c r="LQE12" s="789"/>
      <c r="LQF12" s="789"/>
      <c r="LQG12" s="789"/>
      <c r="LQH12" s="789"/>
      <c r="LQI12" s="789"/>
      <c r="LQJ12" s="789"/>
      <c r="LQK12" s="789"/>
      <c r="LQL12" s="789"/>
      <c r="LQM12" s="789"/>
      <c r="LQN12" s="789"/>
      <c r="LQO12" s="789"/>
      <c r="LQP12" s="789"/>
      <c r="LQQ12" s="789"/>
      <c r="LQR12" s="789"/>
      <c r="LQS12" s="789"/>
      <c r="LQT12" s="789"/>
      <c r="LQU12" s="789"/>
      <c r="LQV12" s="789"/>
      <c r="LQW12" s="789"/>
      <c r="LQX12" s="789"/>
      <c r="LQY12" s="789"/>
      <c r="LQZ12" s="789"/>
      <c r="LRA12" s="789"/>
      <c r="LRB12" s="789"/>
      <c r="LRC12" s="789"/>
      <c r="LRD12" s="789"/>
      <c r="LRE12" s="789"/>
      <c r="LRF12" s="789"/>
      <c r="LRG12" s="789"/>
      <c r="LRH12" s="789"/>
      <c r="LRI12" s="789"/>
      <c r="LRJ12" s="789"/>
      <c r="LRK12" s="789"/>
      <c r="LRL12" s="789"/>
      <c r="LRM12" s="789"/>
      <c r="LRN12" s="789"/>
      <c r="LRO12" s="789"/>
      <c r="LRP12" s="789"/>
      <c r="LRQ12" s="789"/>
      <c r="LRR12" s="789"/>
      <c r="LRS12" s="789"/>
      <c r="LRT12" s="789"/>
      <c r="LRU12" s="789"/>
      <c r="LRV12" s="789"/>
      <c r="LRW12" s="789"/>
      <c r="LRX12" s="789"/>
      <c r="LRY12" s="789"/>
      <c r="LRZ12" s="789"/>
      <c r="LSA12" s="789"/>
      <c r="LSB12" s="789"/>
      <c r="LSC12" s="789"/>
      <c r="LSD12" s="789"/>
      <c r="LSE12" s="789"/>
      <c r="LSF12" s="789"/>
      <c r="LSG12" s="789"/>
      <c r="LSH12" s="789"/>
      <c r="LSI12" s="789"/>
      <c r="LSJ12" s="789"/>
      <c r="LSK12" s="789"/>
      <c r="LSL12" s="789"/>
      <c r="LSM12" s="789"/>
      <c r="LSN12" s="789"/>
      <c r="LSO12" s="789"/>
      <c r="LSP12" s="789"/>
      <c r="LSQ12" s="789"/>
      <c r="LSR12" s="789"/>
      <c r="LSS12" s="789"/>
      <c r="LST12" s="789"/>
      <c r="LSU12" s="789"/>
      <c r="LSV12" s="789"/>
      <c r="LSW12" s="789"/>
      <c r="LSX12" s="789"/>
      <c r="LSY12" s="789"/>
      <c r="LSZ12" s="789"/>
      <c r="LTA12" s="789"/>
      <c r="LTB12" s="789"/>
      <c r="LTC12" s="789"/>
      <c r="LTD12" s="789"/>
      <c r="LTE12" s="789"/>
      <c r="LTF12" s="789"/>
      <c r="LTG12" s="789"/>
      <c r="LTH12" s="789"/>
      <c r="LTI12" s="789"/>
      <c r="LTJ12" s="789"/>
      <c r="LTK12" s="789"/>
      <c r="LTL12" s="789"/>
      <c r="LTM12" s="789"/>
      <c r="LTN12" s="789"/>
      <c r="LTO12" s="789"/>
      <c r="LTP12" s="789"/>
      <c r="LTQ12" s="789"/>
      <c r="LTR12" s="789"/>
      <c r="LTS12" s="789"/>
      <c r="LTT12" s="789"/>
      <c r="LTU12" s="789"/>
      <c r="LTV12" s="789"/>
      <c r="LTW12" s="789"/>
      <c r="LTX12" s="789"/>
      <c r="LTY12" s="789"/>
      <c r="LTZ12" s="789"/>
      <c r="LUA12" s="789"/>
      <c r="LUB12" s="789"/>
      <c r="LUC12" s="789"/>
      <c r="LUD12" s="789"/>
      <c r="LUE12" s="789"/>
      <c r="LUF12" s="789"/>
      <c r="LUG12" s="789"/>
      <c r="LUH12" s="789"/>
      <c r="LUI12" s="789"/>
      <c r="LUJ12" s="789"/>
      <c r="LUK12" s="789"/>
      <c r="LUL12" s="789"/>
      <c r="LUM12" s="789"/>
      <c r="LUN12" s="789"/>
      <c r="LUO12" s="789"/>
      <c r="LUP12" s="789"/>
      <c r="LUQ12" s="789"/>
      <c r="LUR12" s="789"/>
      <c r="LUS12" s="789"/>
      <c r="LUT12" s="789"/>
      <c r="LUU12" s="789"/>
      <c r="LUV12" s="789"/>
      <c r="LUW12" s="789"/>
      <c r="LUX12" s="789"/>
      <c r="LUY12" s="789"/>
      <c r="LUZ12" s="789"/>
      <c r="LVA12" s="789"/>
      <c r="LVB12" s="789"/>
      <c r="LVC12" s="789"/>
      <c r="LVD12" s="789"/>
      <c r="LVE12" s="789"/>
      <c r="LVF12" s="789"/>
      <c r="LVG12" s="789"/>
      <c r="LVH12" s="789"/>
      <c r="LVI12" s="789"/>
      <c r="LVJ12" s="789"/>
      <c r="LVK12" s="789"/>
      <c r="LVL12" s="789"/>
      <c r="LVM12" s="789"/>
      <c r="LVN12" s="789"/>
      <c r="LVO12" s="789"/>
      <c r="LVP12" s="789"/>
      <c r="LVQ12" s="789"/>
      <c r="LVR12" s="789"/>
      <c r="LVS12" s="789"/>
      <c r="LVT12" s="789"/>
      <c r="LVU12" s="789"/>
      <c r="LVV12" s="789"/>
      <c r="LVW12" s="789"/>
      <c r="LVX12" s="789"/>
      <c r="LVY12" s="789"/>
      <c r="LVZ12" s="789"/>
      <c r="LWA12" s="789"/>
      <c r="LWB12" s="789"/>
      <c r="LWC12" s="789"/>
      <c r="LWD12" s="789"/>
      <c r="LWE12" s="789"/>
      <c r="LWF12" s="789"/>
      <c r="LWG12" s="789"/>
      <c r="LWH12" s="789"/>
      <c r="LWI12" s="789"/>
      <c r="LWJ12" s="789"/>
      <c r="LWK12" s="789"/>
      <c r="LWL12" s="789"/>
      <c r="LWM12" s="789"/>
      <c r="LWN12" s="789"/>
      <c r="LWO12" s="789"/>
      <c r="LWP12" s="789"/>
      <c r="LWQ12" s="789"/>
      <c r="LWR12" s="789"/>
      <c r="LWS12" s="789"/>
      <c r="LWT12" s="789"/>
      <c r="LWU12" s="789"/>
      <c r="LWV12" s="789"/>
      <c r="LWW12" s="789"/>
      <c r="LWX12" s="789"/>
      <c r="LWY12" s="789"/>
      <c r="LWZ12" s="789"/>
      <c r="LXA12" s="789"/>
      <c r="LXB12" s="789"/>
      <c r="LXC12" s="789"/>
      <c r="LXD12" s="789"/>
      <c r="LXE12" s="789"/>
      <c r="LXF12" s="789"/>
      <c r="LXG12" s="789"/>
      <c r="LXH12" s="789"/>
      <c r="LXI12" s="789"/>
      <c r="LXJ12" s="789"/>
      <c r="LXK12" s="789"/>
      <c r="LXL12" s="789"/>
      <c r="LXM12" s="789"/>
      <c r="LXN12" s="789"/>
      <c r="LXO12" s="789"/>
      <c r="LXP12" s="789"/>
      <c r="LXQ12" s="789"/>
      <c r="LXR12" s="789"/>
      <c r="LXS12" s="789"/>
      <c r="LXT12" s="789"/>
      <c r="LXU12" s="789"/>
      <c r="LXV12" s="789"/>
      <c r="LXW12" s="789"/>
      <c r="LXX12" s="789"/>
      <c r="LXY12" s="789"/>
      <c r="LXZ12" s="789"/>
      <c r="LYA12" s="789"/>
      <c r="LYB12" s="789"/>
      <c r="LYC12" s="789"/>
      <c r="LYD12" s="789"/>
      <c r="LYE12" s="789"/>
      <c r="LYF12" s="789"/>
      <c r="LYG12" s="789"/>
      <c r="LYH12" s="789"/>
      <c r="LYI12" s="789"/>
      <c r="LYJ12" s="789"/>
      <c r="LYK12" s="789"/>
      <c r="LYL12" s="789"/>
      <c r="LYM12" s="789"/>
      <c r="LYN12" s="789"/>
      <c r="LYO12" s="789"/>
      <c r="LYP12" s="789"/>
      <c r="LYQ12" s="789"/>
      <c r="LYR12" s="789"/>
      <c r="LYS12" s="789"/>
      <c r="LYT12" s="789"/>
      <c r="LYU12" s="789"/>
      <c r="LYV12" s="789"/>
      <c r="LYW12" s="789"/>
      <c r="LYX12" s="789"/>
      <c r="LYY12" s="789"/>
      <c r="LYZ12" s="789"/>
      <c r="LZA12" s="789"/>
      <c r="LZB12" s="789"/>
      <c r="LZC12" s="789"/>
      <c r="LZD12" s="789"/>
      <c r="LZE12" s="789"/>
      <c r="LZF12" s="789"/>
      <c r="LZG12" s="789"/>
      <c r="LZH12" s="789"/>
      <c r="LZI12" s="789"/>
      <c r="LZJ12" s="789"/>
      <c r="LZK12" s="789"/>
      <c r="LZL12" s="789"/>
      <c r="LZM12" s="789"/>
      <c r="LZN12" s="789"/>
      <c r="LZO12" s="789"/>
      <c r="LZP12" s="789"/>
      <c r="LZQ12" s="789"/>
      <c r="LZR12" s="789"/>
      <c r="LZS12" s="789"/>
      <c r="LZT12" s="789"/>
      <c r="LZU12" s="789"/>
      <c r="LZV12" s="789"/>
      <c r="LZW12" s="789"/>
      <c r="LZX12" s="789"/>
      <c r="LZY12" s="789"/>
      <c r="LZZ12" s="789"/>
      <c r="MAA12" s="789"/>
      <c r="MAB12" s="789"/>
      <c r="MAC12" s="789"/>
      <c r="MAD12" s="789"/>
      <c r="MAE12" s="789"/>
      <c r="MAF12" s="789"/>
      <c r="MAG12" s="789"/>
      <c r="MAH12" s="789"/>
      <c r="MAI12" s="789"/>
      <c r="MAJ12" s="789"/>
      <c r="MAK12" s="789"/>
      <c r="MAL12" s="789"/>
      <c r="MAM12" s="789"/>
      <c r="MAN12" s="789"/>
      <c r="MAO12" s="789"/>
      <c r="MAP12" s="789"/>
      <c r="MAQ12" s="789"/>
      <c r="MAR12" s="789"/>
      <c r="MAS12" s="789"/>
      <c r="MAT12" s="789"/>
      <c r="MAU12" s="789"/>
      <c r="MAV12" s="789"/>
      <c r="MAW12" s="789"/>
      <c r="MAX12" s="789"/>
      <c r="MAY12" s="789"/>
      <c r="MAZ12" s="789"/>
      <c r="MBA12" s="789"/>
      <c r="MBB12" s="789"/>
      <c r="MBC12" s="789"/>
      <c r="MBD12" s="789"/>
      <c r="MBE12" s="789"/>
      <c r="MBF12" s="789"/>
      <c r="MBG12" s="789"/>
      <c r="MBH12" s="789"/>
      <c r="MBI12" s="789"/>
      <c r="MBJ12" s="789"/>
      <c r="MBK12" s="789"/>
      <c r="MBL12" s="789"/>
      <c r="MBM12" s="789"/>
      <c r="MBN12" s="789"/>
      <c r="MBO12" s="789"/>
      <c r="MBP12" s="789"/>
      <c r="MBQ12" s="789"/>
      <c r="MBR12" s="789"/>
      <c r="MBS12" s="789"/>
      <c r="MBT12" s="789"/>
      <c r="MBU12" s="789"/>
      <c r="MBV12" s="789"/>
      <c r="MBW12" s="789"/>
      <c r="MBX12" s="789"/>
      <c r="MBY12" s="789"/>
      <c r="MBZ12" s="789"/>
      <c r="MCA12" s="789"/>
      <c r="MCB12" s="789"/>
      <c r="MCC12" s="789"/>
      <c r="MCD12" s="789"/>
      <c r="MCE12" s="789"/>
      <c r="MCF12" s="789"/>
      <c r="MCG12" s="789"/>
      <c r="MCH12" s="789"/>
      <c r="MCI12" s="789"/>
      <c r="MCJ12" s="789"/>
      <c r="MCK12" s="789"/>
      <c r="MCL12" s="789"/>
      <c r="MCM12" s="789"/>
      <c r="MCN12" s="789"/>
      <c r="MCO12" s="789"/>
      <c r="MCP12" s="789"/>
      <c r="MCQ12" s="789"/>
      <c r="MCR12" s="789"/>
      <c r="MCS12" s="789"/>
      <c r="MCT12" s="789"/>
      <c r="MCU12" s="789"/>
      <c r="MCV12" s="789"/>
      <c r="MCW12" s="789"/>
      <c r="MCX12" s="789"/>
      <c r="MCY12" s="789"/>
      <c r="MCZ12" s="789"/>
      <c r="MDA12" s="789"/>
      <c r="MDB12" s="789"/>
      <c r="MDC12" s="789"/>
      <c r="MDD12" s="789"/>
      <c r="MDE12" s="789"/>
      <c r="MDF12" s="789"/>
      <c r="MDG12" s="789"/>
      <c r="MDH12" s="789"/>
      <c r="MDI12" s="789"/>
      <c r="MDJ12" s="789"/>
      <c r="MDK12" s="789"/>
      <c r="MDL12" s="789"/>
      <c r="MDM12" s="789"/>
      <c r="MDN12" s="789"/>
      <c r="MDO12" s="789"/>
      <c r="MDP12" s="789"/>
      <c r="MDQ12" s="789"/>
      <c r="MDR12" s="789"/>
      <c r="MDS12" s="789"/>
      <c r="MDT12" s="789"/>
      <c r="MDU12" s="789"/>
      <c r="MDV12" s="789"/>
      <c r="MDW12" s="789"/>
      <c r="MDX12" s="789"/>
      <c r="MDY12" s="789"/>
      <c r="MDZ12" s="789"/>
      <c r="MEA12" s="789"/>
      <c r="MEB12" s="789"/>
      <c r="MEC12" s="789"/>
      <c r="MED12" s="789"/>
      <c r="MEE12" s="789"/>
      <c r="MEF12" s="789"/>
      <c r="MEG12" s="789"/>
      <c r="MEH12" s="789"/>
      <c r="MEI12" s="789"/>
      <c r="MEJ12" s="789"/>
      <c r="MEK12" s="789"/>
      <c r="MEL12" s="789"/>
      <c r="MEM12" s="789"/>
      <c r="MEN12" s="789"/>
      <c r="MEO12" s="789"/>
      <c r="MEP12" s="789"/>
      <c r="MEQ12" s="789"/>
      <c r="MER12" s="789"/>
      <c r="MES12" s="789"/>
      <c r="MET12" s="789"/>
      <c r="MEU12" s="789"/>
      <c r="MEV12" s="789"/>
      <c r="MEW12" s="789"/>
      <c r="MEX12" s="789"/>
      <c r="MEY12" s="789"/>
      <c r="MEZ12" s="789"/>
      <c r="MFA12" s="789"/>
      <c r="MFB12" s="789"/>
      <c r="MFC12" s="789"/>
      <c r="MFD12" s="789"/>
      <c r="MFE12" s="789"/>
      <c r="MFF12" s="789"/>
      <c r="MFG12" s="789"/>
      <c r="MFH12" s="789"/>
      <c r="MFI12" s="789"/>
      <c r="MFJ12" s="789"/>
      <c r="MFK12" s="789"/>
      <c r="MFL12" s="789"/>
      <c r="MFM12" s="789"/>
      <c r="MFN12" s="789"/>
      <c r="MFO12" s="789"/>
      <c r="MFP12" s="789"/>
      <c r="MFQ12" s="789"/>
      <c r="MFR12" s="789"/>
      <c r="MFS12" s="789"/>
      <c r="MFT12" s="789"/>
      <c r="MFU12" s="789"/>
      <c r="MFV12" s="789"/>
      <c r="MFW12" s="789"/>
      <c r="MFX12" s="789"/>
      <c r="MFY12" s="789"/>
      <c r="MFZ12" s="789"/>
      <c r="MGA12" s="789"/>
      <c r="MGB12" s="789"/>
      <c r="MGC12" s="789"/>
      <c r="MGD12" s="789"/>
      <c r="MGE12" s="789"/>
      <c r="MGF12" s="789"/>
      <c r="MGG12" s="789"/>
      <c r="MGH12" s="789"/>
      <c r="MGI12" s="789"/>
      <c r="MGJ12" s="789"/>
      <c r="MGK12" s="789"/>
      <c r="MGL12" s="789"/>
      <c r="MGM12" s="789"/>
      <c r="MGN12" s="789"/>
      <c r="MGO12" s="789"/>
      <c r="MGP12" s="789"/>
      <c r="MGQ12" s="789"/>
      <c r="MGR12" s="789"/>
      <c r="MGS12" s="789"/>
      <c r="MGT12" s="789"/>
      <c r="MGU12" s="789"/>
      <c r="MGV12" s="789"/>
      <c r="MGW12" s="789"/>
      <c r="MGX12" s="789"/>
      <c r="MGY12" s="789"/>
      <c r="MGZ12" s="789"/>
      <c r="MHA12" s="789"/>
      <c r="MHB12" s="789"/>
      <c r="MHC12" s="789"/>
      <c r="MHD12" s="789"/>
      <c r="MHE12" s="789"/>
      <c r="MHF12" s="789"/>
      <c r="MHG12" s="789"/>
      <c r="MHH12" s="789"/>
      <c r="MHI12" s="789"/>
      <c r="MHJ12" s="789"/>
      <c r="MHK12" s="789"/>
      <c r="MHL12" s="789"/>
      <c r="MHM12" s="789"/>
      <c r="MHN12" s="789"/>
      <c r="MHO12" s="789"/>
      <c r="MHP12" s="789"/>
      <c r="MHQ12" s="789"/>
      <c r="MHR12" s="789"/>
      <c r="MHS12" s="789"/>
      <c r="MHT12" s="789"/>
      <c r="MHU12" s="789"/>
      <c r="MHV12" s="789"/>
      <c r="MHW12" s="789"/>
      <c r="MHX12" s="789"/>
      <c r="MHY12" s="789"/>
      <c r="MHZ12" s="789"/>
      <c r="MIA12" s="789"/>
      <c r="MIB12" s="789"/>
      <c r="MIC12" s="789"/>
      <c r="MID12" s="789"/>
      <c r="MIE12" s="789"/>
      <c r="MIF12" s="789"/>
      <c r="MIG12" s="789"/>
      <c r="MIH12" s="789"/>
      <c r="MII12" s="789"/>
      <c r="MIJ12" s="789"/>
      <c r="MIK12" s="789"/>
      <c r="MIL12" s="789"/>
      <c r="MIM12" s="789"/>
      <c r="MIN12" s="789"/>
      <c r="MIO12" s="789"/>
      <c r="MIP12" s="789"/>
      <c r="MIQ12" s="789"/>
      <c r="MIR12" s="789"/>
      <c r="MIS12" s="789"/>
      <c r="MIT12" s="789"/>
      <c r="MIU12" s="789"/>
      <c r="MIV12" s="789"/>
      <c r="MIW12" s="789"/>
      <c r="MIX12" s="789"/>
      <c r="MIY12" s="789"/>
      <c r="MIZ12" s="789"/>
      <c r="MJA12" s="789"/>
      <c r="MJB12" s="789"/>
      <c r="MJC12" s="789"/>
      <c r="MJD12" s="789"/>
      <c r="MJE12" s="789"/>
      <c r="MJF12" s="789"/>
      <c r="MJG12" s="789"/>
      <c r="MJH12" s="789"/>
      <c r="MJI12" s="789"/>
      <c r="MJJ12" s="789"/>
      <c r="MJK12" s="789"/>
      <c r="MJL12" s="789"/>
      <c r="MJM12" s="789"/>
      <c r="MJN12" s="789"/>
      <c r="MJO12" s="789"/>
      <c r="MJP12" s="789"/>
      <c r="MJQ12" s="789"/>
      <c r="MJR12" s="789"/>
      <c r="MJS12" s="789"/>
      <c r="MJT12" s="789"/>
      <c r="MJU12" s="789"/>
      <c r="MJV12" s="789"/>
      <c r="MJW12" s="789"/>
      <c r="MJX12" s="789"/>
      <c r="MJY12" s="789"/>
      <c r="MJZ12" s="789"/>
      <c r="MKA12" s="789"/>
      <c r="MKB12" s="789"/>
      <c r="MKC12" s="789"/>
      <c r="MKD12" s="789"/>
      <c r="MKE12" s="789"/>
      <c r="MKF12" s="789"/>
      <c r="MKG12" s="789"/>
      <c r="MKH12" s="789"/>
      <c r="MKI12" s="789"/>
      <c r="MKJ12" s="789"/>
      <c r="MKK12" s="789"/>
      <c r="MKL12" s="789"/>
      <c r="MKM12" s="789"/>
      <c r="MKN12" s="789"/>
      <c r="MKO12" s="789"/>
      <c r="MKP12" s="789"/>
      <c r="MKQ12" s="789"/>
      <c r="MKR12" s="789"/>
      <c r="MKS12" s="789"/>
      <c r="MKT12" s="789"/>
      <c r="MKU12" s="789"/>
      <c r="MKV12" s="789"/>
      <c r="MKW12" s="789"/>
      <c r="MKX12" s="789"/>
      <c r="MKY12" s="789"/>
      <c r="MKZ12" s="789"/>
      <c r="MLA12" s="789"/>
      <c r="MLB12" s="789"/>
      <c r="MLC12" s="789"/>
      <c r="MLD12" s="789"/>
      <c r="MLE12" s="789"/>
      <c r="MLF12" s="789"/>
      <c r="MLG12" s="789"/>
      <c r="MLH12" s="789"/>
      <c r="MLI12" s="789"/>
      <c r="MLJ12" s="789"/>
      <c r="MLK12" s="789"/>
      <c r="MLL12" s="789"/>
      <c r="MLM12" s="789"/>
      <c r="MLN12" s="789"/>
      <c r="MLO12" s="789"/>
      <c r="MLP12" s="789"/>
      <c r="MLQ12" s="789"/>
      <c r="MLR12" s="789"/>
      <c r="MLS12" s="789"/>
      <c r="MLT12" s="789"/>
      <c r="MLU12" s="789"/>
      <c r="MLV12" s="789"/>
      <c r="MLW12" s="789"/>
      <c r="MLX12" s="789"/>
      <c r="MLY12" s="789"/>
      <c r="MLZ12" s="789"/>
      <c r="MMA12" s="789"/>
      <c r="MMB12" s="789"/>
      <c r="MMC12" s="789"/>
      <c r="MMD12" s="789"/>
      <c r="MME12" s="789"/>
      <c r="MMF12" s="789"/>
      <c r="MMG12" s="789"/>
      <c r="MMH12" s="789"/>
      <c r="MMI12" s="789"/>
      <c r="MMJ12" s="789"/>
      <c r="MMK12" s="789"/>
      <c r="MML12" s="789"/>
      <c r="MMM12" s="789"/>
      <c r="MMN12" s="789"/>
      <c r="MMO12" s="789"/>
      <c r="MMP12" s="789"/>
      <c r="MMQ12" s="789"/>
      <c r="MMR12" s="789"/>
      <c r="MMS12" s="789"/>
      <c r="MMT12" s="789"/>
      <c r="MMU12" s="789"/>
      <c r="MMV12" s="789"/>
      <c r="MMW12" s="789"/>
      <c r="MMX12" s="789"/>
      <c r="MMY12" s="789"/>
      <c r="MMZ12" s="789"/>
      <c r="MNA12" s="789"/>
      <c r="MNB12" s="789"/>
      <c r="MNC12" s="789"/>
      <c r="MND12" s="789"/>
      <c r="MNE12" s="789"/>
      <c r="MNF12" s="789"/>
      <c r="MNG12" s="789"/>
      <c r="MNH12" s="789"/>
      <c r="MNI12" s="789"/>
      <c r="MNJ12" s="789"/>
      <c r="MNK12" s="789"/>
      <c r="MNL12" s="789"/>
      <c r="MNM12" s="789"/>
      <c r="MNN12" s="789"/>
      <c r="MNO12" s="789"/>
      <c r="MNP12" s="789"/>
      <c r="MNQ12" s="789"/>
      <c r="MNR12" s="789"/>
      <c r="MNS12" s="789"/>
      <c r="MNT12" s="789"/>
      <c r="MNU12" s="789"/>
      <c r="MNV12" s="789"/>
      <c r="MNW12" s="789"/>
      <c r="MNX12" s="789"/>
      <c r="MNY12" s="789"/>
      <c r="MNZ12" s="789"/>
      <c r="MOA12" s="789"/>
      <c r="MOB12" s="789"/>
      <c r="MOC12" s="789"/>
      <c r="MOD12" s="789"/>
      <c r="MOE12" s="789"/>
      <c r="MOF12" s="789"/>
      <c r="MOG12" s="789"/>
      <c r="MOH12" s="789"/>
      <c r="MOI12" s="789"/>
      <c r="MOJ12" s="789"/>
      <c r="MOK12" s="789"/>
      <c r="MOL12" s="789"/>
      <c r="MOM12" s="789"/>
      <c r="MON12" s="789"/>
      <c r="MOO12" s="789"/>
      <c r="MOP12" s="789"/>
      <c r="MOQ12" s="789"/>
      <c r="MOR12" s="789"/>
      <c r="MOS12" s="789"/>
      <c r="MOT12" s="789"/>
      <c r="MOU12" s="789"/>
      <c r="MOV12" s="789"/>
      <c r="MOW12" s="789"/>
      <c r="MOX12" s="789"/>
      <c r="MOY12" s="789"/>
      <c r="MOZ12" s="789"/>
      <c r="MPA12" s="789"/>
      <c r="MPB12" s="789"/>
      <c r="MPC12" s="789"/>
      <c r="MPD12" s="789"/>
      <c r="MPE12" s="789"/>
      <c r="MPF12" s="789"/>
      <c r="MPG12" s="789"/>
      <c r="MPH12" s="789"/>
      <c r="MPI12" s="789"/>
      <c r="MPJ12" s="789"/>
      <c r="MPK12" s="789"/>
      <c r="MPL12" s="789"/>
      <c r="MPM12" s="789"/>
      <c r="MPN12" s="789"/>
      <c r="MPO12" s="789"/>
      <c r="MPP12" s="789"/>
      <c r="MPQ12" s="789"/>
      <c r="MPR12" s="789"/>
      <c r="MPS12" s="789"/>
      <c r="MPT12" s="789"/>
      <c r="MPU12" s="789"/>
      <c r="MPV12" s="789"/>
      <c r="MPW12" s="789"/>
      <c r="MPX12" s="789"/>
      <c r="MPY12" s="789"/>
      <c r="MPZ12" s="789"/>
      <c r="MQA12" s="789"/>
      <c r="MQB12" s="789"/>
      <c r="MQC12" s="789"/>
      <c r="MQD12" s="789"/>
      <c r="MQE12" s="789"/>
      <c r="MQF12" s="789"/>
      <c r="MQG12" s="789"/>
      <c r="MQH12" s="789"/>
      <c r="MQI12" s="789"/>
      <c r="MQJ12" s="789"/>
      <c r="MQK12" s="789"/>
      <c r="MQL12" s="789"/>
      <c r="MQM12" s="789"/>
      <c r="MQN12" s="789"/>
      <c r="MQO12" s="789"/>
      <c r="MQP12" s="789"/>
      <c r="MQQ12" s="789"/>
      <c r="MQR12" s="789"/>
      <c r="MQS12" s="789"/>
      <c r="MQT12" s="789"/>
      <c r="MQU12" s="789"/>
      <c r="MQV12" s="789"/>
      <c r="MQW12" s="789"/>
      <c r="MQX12" s="789"/>
      <c r="MQY12" s="789"/>
      <c r="MQZ12" s="789"/>
      <c r="MRA12" s="789"/>
      <c r="MRB12" s="789"/>
      <c r="MRC12" s="789"/>
      <c r="MRD12" s="789"/>
      <c r="MRE12" s="789"/>
      <c r="MRF12" s="789"/>
      <c r="MRG12" s="789"/>
      <c r="MRH12" s="789"/>
      <c r="MRI12" s="789"/>
      <c r="MRJ12" s="789"/>
      <c r="MRK12" s="789"/>
      <c r="MRL12" s="789"/>
      <c r="MRM12" s="789"/>
      <c r="MRN12" s="789"/>
      <c r="MRO12" s="789"/>
      <c r="MRP12" s="789"/>
      <c r="MRQ12" s="789"/>
      <c r="MRR12" s="789"/>
      <c r="MRS12" s="789"/>
      <c r="MRT12" s="789"/>
      <c r="MRU12" s="789"/>
      <c r="MRV12" s="789"/>
      <c r="MRW12" s="789"/>
      <c r="MRX12" s="789"/>
      <c r="MRY12" s="789"/>
      <c r="MRZ12" s="789"/>
      <c r="MSA12" s="789"/>
      <c r="MSB12" s="789"/>
      <c r="MSC12" s="789"/>
      <c r="MSD12" s="789"/>
      <c r="MSE12" s="789"/>
      <c r="MSF12" s="789"/>
      <c r="MSG12" s="789"/>
      <c r="MSH12" s="789"/>
      <c r="MSI12" s="789"/>
      <c r="MSJ12" s="789"/>
      <c r="MSK12" s="789"/>
      <c r="MSL12" s="789"/>
      <c r="MSM12" s="789"/>
      <c r="MSN12" s="789"/>
      <c r="MSO12" s="789"/>
      <c r="MSP12" s="789"/>
      <c r="MSQ12" s="789"/>
      <c r="MSR12" s="789"/>
      <c r="MSS12" s="789"/>
      <c r="MST12" s="789"/>
      <c r="MSU12" s="789"/>
      <c r="MSV12" s="789"/>
      <c r="MSW12" s="789"/>
      <c r="MSX12" s="789"/>
      <c r="MSY12" s="789"/>
      <c r="MSZ12" s="789"/>
      <c r="MTA12" s="789"/>
      <c r="MTB12" s="789"/>
      <c r="MTC12" s="789"/>
      <c r="MTD12" s="789"/>
      <c r="MTE12" s="789"/>
      <c r="MTF12" s="789"/>
      <c r="MTG12" s="789"/>
      <c r="MTH12" s="789"/>
      <c r="MTI12" s="789"/>
      <c r="MTJ12" s="789"/>
      <c r="MTK12" s="789"/>
      <c r="MTL12" s="789"/>
      <c r="MTM12" s="789"/>
      <c r="MTN12" s="789"/>
      <c r="MTO12" s="789"/>
      <c r="MTP12" s="789"/>
      <c r="MTQ12" s="789"/>
      <c r="MTR12" s="789"/>
      <c r="MTS12" s="789"/>
      <c r="MTT12" s="789"/>
      <c r="MTU12" s="789"/>
      <c r="MTV12" s="789"/>
      <c r="MTW12" s="789"/>
      <c r="MTX12" s="789"/>
      <c r="MTY12" s="789"/>
      <c r="MTZ12" s="789"/>
      <c r="MUA12" s="789"/>
      <c r="MUB12" s="789"/>
      <c r="MUC12" s="789"/>
      <c r="MUD12" s="789"/>
      <c r="MUE12" s="789"/>
      <c r="MUF12" s="789"/>
      <c r="MUG12" s="789"/>
      <c r="MUH12" s="789"/>
      <c r="MUI12" s="789"/>
      <c r="MUJ12" s="789"/>
      <c r="MUK12" s="789"/>
      <c r="MUL12" s="789"/>
      <c r="MUM12" s="789"/>
      <c r="MUN12" s="789"/>
      <c r="MUO12" s="789"/>
      <c r="MUP12" s="789"/>
      <c r="MUQ12" s="789"/>
      <c r="MUR12" s="789"/>
      <c r="MUS12" s="789"/>
      <c r="MUT12" s="789"/>
      <c r="MUU12" s="789"/>
      <c r="MUV12" s="789"/>
      <c r="MUW12" s="789"/>
      <c r="MUX12" s="789"/>
      <c r="MUY12" s="789"/>
      <c r="MUZ12" s="789"/>
      <c r="MVA12" s="789"/>
      <c r="MVB12" s="789"/>
      <c r="MVC12" s="789"/>
      <c r="MVD12" s="789"/>
      <c r="MVE12" s="789"/>
      <c r="MVF12" s="789"/>
      <c r="MVG12" s="789"/>
      <c r="MVH12" s="789"/>
      <c r="MVI12" s="789"/>
      <c r="MVJ12" s="789"/>
      <c r="MVK12" s="789"/>
      <c r="MVL12" s="789"/>
      <c r="MVM12" s="789"/>
      <c r="MVN12" s="789"/>
      <c r="MVO12" s="789"/>
      <c r="MVP12" s="789"/>
      <c r="MVQ12" s="789"/>
      <c r="MVR12" s="789"/>
      <c r="MVS12" s="789"/>
      <c r="MVT12" s="789"/>
      <c r="MVU12" s="789"/>
      <c r="MVV12" s="789"/>
      <c r="MVW12" s="789"/>
      <c r="MVX12" s="789"/>
      <c r="MVY12" s="789"/>
      <c r="MVZ12" s="789"/>
      <c r="MWA12" s="789"/>
      <c r="MWB12" s="789"/>
      <c r="MWC12" s="789"/>
      <c r="MWD12" s="789"/>
      <c r="MWE12" s="789"/>
      <c r="MWF12" s="789"/>
      <c r="MWG12" s="789"/>
      <c r="MWH12" s="789"/>
      <c r="MWI12" s="789"/>
      <c r="MWJ12" s="789"/>
      <c r="MWK12" s="789"/>
      <c r="MWL12" s="789"/>
      <c r="MWM12" s="789"/>
      <c r="MWN12" s="789"/>
      <c r="MWO12" s="789"/>
      <c r="MWP12" s="789"/>
      <c r="MWQ12" s="789"/>
      <c r="MWR12" s="789"/>
      <c r="MWS12" s="789"/>
      <c r="MWT12" s="789"/>
      <c r="MWU12" s="789"/>
      <c r="MWV12" s="789"/>
      <c r="MWW12" s="789"/>
      <c r="MWX12" s="789"/>
      <c r="MWY12" s="789"/>
      <c r="MWZ12" s="789"/>
      <c r="MXA12" s="789"/>
      <c r="MXB12" s="789"/>
      <c r="MXC12" s="789"/>
      <c r="MXD12" s="789"/>
      <c r="MXE12" s="789"/>
      <c r="MXF12" s="789"/>
      <c r="MXG12" s="789"/>
      <c r="MXH12" s="789"/>
      <c r="MXI12" s="789"/>
      <c r="MXJ12" s="789"/>
      <c r="MXK12" s="789"/>
      <c r="MXL12" s="789"/>
      <c r="MXM12" s="789"/>
      <c r="MXN12" s="789"/>
      <c r="MXO12" s="789"/>
      <c r="MXP12" s="789"/>
      <c r="MXQ12" s="789"/>
      <c r="MXR12" s="789"/>
      <c r="MXS12" s="789"/>
      <c r="MXT12" s="789"/>
      <c r="MXU12" s="789"/>
      <c r="MXV12" s="789"/>
      <c r="MXW12" s="789"/>
      <c r="MXX12" s="789"/>
      <c r="MXY12" s="789"/>
      <c r="MXZ12" s="789"/>
      <c r="MYA12" s="789"/>
      <c r="MYB12" s="789"/>
      <c r="MYC12" s="789"/>
      <c r="MYD12" s="789"/>
      <c r="MYE12" s="789"/>
      <c r="MYF12" s="789"/>
      <c r="MYG12" s="789"/>
      <c r="MYH12" s="789"/>
      <c r="MYI12" s="789"/>
      <c r="MYJ12" s="789"/>
      <c r="MYK12" s="789"/>
      <c r="MYL12" s="789"/>
      <c r="MYM12" s="789"/>
      <c r="MYN12" s="789"/>
      <c r="MYO12" s="789"/>
      <c r="MYP12" s="789"/>
      <c r="MYQ12" s="789"/>
      <c r="MYR12" s="789"/>
      <c r="MYS12" s="789"/>
      <c r="MYT12" s="789"/>
      <c r="MYU12" s="789"/>
      <c r="MYV12" s="789"/>
      <c r="MYW12" s="789"/>
      <c r="MYX12" s="789"/>
      <c r="MYY12" s="789"/>
      <c r="MYZ12" s="789"/>
      <c r="MZA12" s="789"/>
      <c r="MZB12" s="789"/>
      <c r="MZC12" s="789"/>
      <c r="MZD12" s="789"/>
      <c r="MZE12" s="789"/>
      <c r="MZF12" s="789"/>
      <c r="MZG12" s="789"/>
      <c r="MZH12" s="789"/>
      <c r="MZI12" s="789"/>
      <c r="MZJ12" s="789"/>
      <c r="MZK12" s="789"/>
      <c r="MZL12" s="789"/>
      <c r="MZM12" s="789"/>
      <c r="MZN12" s="789"/>
      <c r="MZO12" s="789"/>
      <c r="MZP12" s="789"/>
      <c r="MZQ12" s="789"/>
      <c r="MZR12" s="789"/>
      <c r="MZS12" s="789"/>
      <c r="MZT12" s="789"/>
      <c r="MZU12" s="789"/>
      <c r="MZV12" s="789"/>
      <c r="MZW12" s="789"/>
      <c r="MZX12" s="789"/>
      <c r="MZY12" s="789"/>
      <c r="MZZ12" s="789"/>
      <c r="NAA12" s="789"/>
      <c r="NAB12" s="789"/>
      <c r="NAC12" s="789"/>
      <c r="NAD12" s="789"/>
      <c r="NAE12" s="789"/>
      <c r="NAF12" s="789"/>
      <c r="NAG12" s="789"/>
      <c r="NAH12" s="789"/>
      <c r="NAI12" s="789"/>
      <c r="NAJ12" s="789"/>
      <c r="NAK12" s="789"/>
      <c r="NAL12" s="789"/>
      <c r="NAM12" s="789"/>
      <c r="NAN12" s="789"/>
      <c r="NAO12" s="789"/>
      <c r="NAP12" s="789"/>
      <c r="NAQ12" s="789"/>
      <c r="NAR12" s="789"/>
      <c r="NAS12" s="789"/>
      <c r="NAT12" s="789"/>
      <c r="NAU12" s="789"/>
      <c r="NAV12" s="789"/>
      <c r="NAW12" s="789"/>
      <c r="NAX12" s="789"/>
      <c r="NAY12" s="789"/>
      <c r="NAZ12" s="789"/>
      <c r="NBA12" s="789"/>
      <c r="NBB12" s="789"/>
      <c r="NBC12" s="789"/>
      <c r="NBD12" s="789"/>
      <c r="NBE12" s="789"/>
      <c r="NBF12" s="789"/>
      <c r="NBG12" s="789"/>
      <c r="NBH12" s="789"/>
      <c r="NBI12" s="789"/>
      <c r="NBJ12" s="789"/>
      <c r="NBK12" s="789"/>
      <c r="NBL12" s="789"/>
      <c r="NBM12" s="789"/>
      <c r="NBN12" s="789"/>
      <c r="NBO12" s="789"/>
      <c r="NBP12" s="789"/>
      <c r="NBQ12" s="789"/>
      <c r="NBR12" s="789"/>
      <c r="NBS12" s="789"/>
      <c r="NBT12" s="789"/>
      <c r="NBU12" s="789"/>
      <c r="NBV12" s="789"/>
      <c r="NBW12" s="789"/>
      <c r="NBX12" s="789"/>
      <c r="NBY12" s="789"/>
      <c r="NBZ12" s="789"/>
      <c r="NCA12" s="789"/>
      <c r="NCB12" s="789"/>
      <c r="NCC12" s="789"/>
      <c r="NCD12" s="789"/>
      <c r="NCE12" s="789"/>
      <c r="NCF12" s="789"/>
      <c r="NCG12" s="789"/>
      <c r="NCH12" s="789"/>
      <c r="NCI12" s="789"/>
      <c r="NCJ12" s="789"/>
      <c r="NCK12" s="789"/>
      <c r="NCL12" s="789"/>
      <c r="NCM12" s="789"/>
      <c r="NCN12" s="789"/>
      <c r="NCO12" s="789"/>
      <c r="NCP12" s="789"/>
      <c r="NCQ12" s="789"/>
      <c r="NCR12" s="789"/>
      <c r="NCS12" s="789"/>
      <c r="NCT12" s="789"/>
      <c r="NCU12" s="789"/>
      <c r="NCV12" s="789"/>
      <c r="NCW12" s="789"/>
      <c r="NCX12" s="789"/>
      <c r="NCY12" s="789"/>
      <c r="NCZ12" s="789"/>
      <c r="NDA12" s="789"/>
      <c r="NDB12" s="789"/>
      <c r="NDC12" s="789"/>
      <c r="NDD12" s="789"/>
      <c r="NDE12" s="789"/>
      <c r="NDF12" s="789"/>
      <c r="NDG12" s="789"/>
      <c r="NDH12" s="789"/>
      <c r="NDI12" s="789"/>
      <c r="NDJ12" s="789"/>
      <c r="NDK12" s="789"/>
      <c r="NDL12" s="789"/>
      <c r="NDM12" s="789"/>
      <c r="NDN12" s="789"/>
      <c r="NDO12" s="789"/>
      <c r="NDP12" s="789"/>
      <c r="NDQ12" s="789"/>
      <c r="NDR12" s="789"/>
      <c r="NDS12" s="789"/>
      <c r="NDT12" s="789"/>
      <c r="NDU12" s="789"/>
      <c r="NDV12" s="789"/>
      <c r="NDW12" s="789"/>
      <c r="NDX12" s="789"/>
      <c r="NDY12" s="789"/>
      <c r="NDZ12" s="789"/>
      <c r="NEA12" s="789"/>
      <c r="NEB12" s="789"/>
      <c r="NEC12" s="789"/>
      <c r="NED12" s="789"/>
      <c r="NEE12" s="789"/>
      <c r="NEF12" s="789"/>
      <c r="NEG12" s="789"/>
      <c r="NEH12" s="789"/>
      <c r="NEI12" s="789"/>
      <c r="NEJ12" s="789"/>
      <c r="NEK12" s="789"/>
      <c r="NEL12" s="789"/>
      <c r="NEM12" s="789"/>
      <c r="NEN12" s="789"/>
      <c r="NEO12" s="789"/>
      <c r="NEP12" s="789"/>
      <c r="NEQ12" s="789"/>
      <c r="NER12" s="789"/>
      <c r="NES12" s="789"/>
      <c r="NET12" s="789"/>
      <c r="NEU12" s="789"/>
      <c r="NEV12" s="789"/>
      <c r="NEW12" s="789"/>
      <c r="NEX12" s="789"/>
      <c r="NEY12" s="789"/>
      <c r="NEZ12" s="789"/>
      <c r="NFA12" s="789"/>
      <c r="NFB12" s="789"/>
      <c r="NFC12" s="789"/>
      <c r="NFD12" s="789"/>
      <c r="NFE12" s="789"/>
      <c r="NFF12" s="789"/>
      <c r="NFG12" s="789"/>
      <c r="NFH12" s="789"/>
      <c r="NFI12" s="789"/>
      <c r="NFJ12" s="789"/>
      <c r="NFK12" s="789"/>
      <c r="NFL12" s="789"/>
      <c r="NFM12" s="789"/>
      <c r="NFN12" s="789"/>
      <c r="NFO12" s="789"/>
      <c r="NFP12" s="789"/>
      <c r="NFQ12" s="789"/>
      <c r="NFR12" s="789"/>
      <c r="NFS12" s="789"/>
      <c r="NFT12" s="789"/>
      <c r="NFU12" s="789"/>
      <c r="NFV12" s="789"/>
      <c r="NFW12" s="789"/>
      <c r="NFX12" s="789"/>
      <c r="NFY12" s="789"/>
      <c r="NFZ12" s="789"/>
      <c r="NGA12" s="789"/>
      <c r="NGB12" s="789"/>
      <c r="NGC12" s="789"/>
      <c r="NGD12" s="789"/>
      <c r="NGE12" s="789"/>
      <c r="NGF12" s="789"/>
      <c r="NGG12" s="789"/>
      <c r="NGH12" s="789"/>
      <c r="NGI12" s="789"/>
      <c r="NGJ12" s="789"/>
      <c r="NGK12" s="789"/>
      <c r="NGL12" s="789"/>
      <c r="NGM12" s="789"/>
      <c r="NGN12" s="789"/>
      <c r="NGO12" s="789"/>
      <c r="NGP12" s="789"/>
      <c r="NGQ12" s="789"/>
      <c r="NGR12" s="789"/>
      <c r="NGS12" s="789"/>
      <c r="NGT12" s="789"/>
      <c r="NGU12" s="789"/>
      <c r="NGV12" s="789"/>
      <c r="NGW12" s="789"/>
      <c r="NGX12" s="789"/>
      <c r="NGY12" s="789"/>
      <c r="NGZ12" s="789"/>
      <c r="NHA12" s="789"/>
      <c r="NHB12" s="789"/>
      <c r="NHC12" s="789"/>
      <c r="NHD12" s="789"/>
      <c r="NHE12" s="789"/>
      <c r="NHF12" s="789"/>
      <c r="NHG12" s="789"/>
      <c r="NHH12" s="789"/>
      <c r="NHI12" s="789"/>
      <c r="NHJ12" s="789"/>
      <c r="NHK12" s="789"/>
      <c r="NHL12" s="789"/>
      <c r="NHM12" s="789"/>
      <c r="NHN12" s="789"/>
      <c r="NHO12" s="789"/>
      <c r="NHP12" s="789"/>
      <c r="NHQ12" s="789"/>
      <c r="NHR12" s="789"/>
      <c r="NHS12" s="789"/>
      <c r="NHT12" s="789"/>
      <c r="NHU12" s="789"/>
      <c r="NHV12" s="789"/>
      <c r="NHW12" s="789"/>
      <c r="NHX12" s="789"/>
      <c r="NHY12" s="789"/>
      <c r="NHZ12" s="789"/>
      <c r="NIA12" s="789"/>
      <c r="NIB12" s="789"/>
      <c r="NIC12" s="789"/>
      <c r="NID12" s="789"/>
      <c r="NIE12" s="789"/>
      <c r="NIF12" s="789"/>
      <c r="NIG12" s="789"/>
      <c r="NIH12" s="789"/>
      <c r="NII12" s="789"/>
      <c r="NIJ12" s="789"/>
      <c r="NIK12" s="789"/>
      <c r="NIL12" s="789"/>
      <c r="NIM12" s="789"/>
      <c r="NIN12" s="789"/>
      <c r="NIO12" s="789"/>
      <c r="NIP12" s="789"/>
      <c r="NIQ12" s="789"/>
      <c r="NIR12" s="789"/>
      <c r="NIS12" s="789"/>
      <c r="NIT12" s="789"/>
      <c r="NIU12" s="789"/>
      <c r="NIV12" s="789"/>
      <c r="NIW12" s="789"/>
      <c r="NIX12" s="789"/>
      <c r="NIY12" s="789"/>
      <c r="NIZ12" s="789"/>
      <c r="NJA12" s="789"/>
      <c r="NJB12" s="789"/>
      <c r="NJC12" s="789"/>
      <c r="NJD12" s="789"/>
      <c r="NJE12" s="789"/>
      <c r="NJF12" s="789"/>
      <c r="NJG12" s="789"/>
      <c r="NJH12" s="789"/>
      <c r="NJI12" s="789"/>
      <c r="NJJ12" s="789"/>
      <c r="NJK12" s="789"/>
      <c r="NJL12" s="789"/>
      <c r="NJM12" s="789"/>
      <c r="NJN12" s="789"/>
      <c r="NJO12" s="789"/>
      <c r="NJP12" s="789"/>
      <c r="NJQ12" s="789"/>
      <c r="NJR12" s="789"/>
      <c r="NJS12" s="789"/>
      <c r="NJT12" s="789"/>
      <c r="NJU12" s="789"/>
      <c r="NJV12" s="789"/>
      <c r="NJW12" s="789"/>
      <c r="NJX12" s="789"/>
      <c r="NJY12" s="789"/>
      <c r="NJZ12" s="789"/>
      <c r="NKA12" s="789"/>
      <c r="NKB12" s="789"/>
      <c r="NKC12" s="789"/>
      <c r="NKD12" s="789"/>
      <c r="NKE12" s="789"/>
      <c r="NKF12" s="789"/>
      <c r="NKG12" s="789"/>
      <c r="NKH12" s="789"/>
      <c r="NKI12" s="789"/>
      <c r="NKJ12" s="789"/>
      <c r="NKK12" s="789"/>
      <c r="NKL12" s="789"/>
      <c r="NKM12" s="789"/>
      <c r="NKN12" s="789"/>
      <c r="NKO12" s="789"/>
      <c r="NKP12" s="789"/>
      <c r="NKQ12" s="789"/>
      <c r="NKR12" s="789"/>
      <c r="NKS12" s="789"/>
      <c r="NKT12" s="789"/>
      <c r="NKU12" s="789"/>
      <c r="NKV12" s="789"/>
      <c r="NKW12" s="789"/>
      <c r="NKX12" s="789"/>
      <c r="NKY12" s="789"/>
      <c r="NKZ12" s="789"/>
      <c r="NLA12" s="789"/>
      <c r="NLB12" s="789"/>
      <c r="NLC12" s="789"/>
      <c r="NLD12" s="789"/>
      <c r="NLE12" s="789"/>
      <c r="NLF12" s="789"/>
      <c r="NLG12" s="789"/>
      <c r="NLH12" s="789"/>
      <c r="NLI12" s="789"/>
      <c r="NLJ12" s="789"/>
      <c r="NLK12" s="789"/>
      <c r="NLL12" s="789"/>
      <c r="NLM12" s="789"/>
      <c r="NLN12" s="789"/>
      <c r="NLO12" s="789"/>
      <c r="NLP12" s="789"/>
      <c r="NLQ12" s="789"/>
      <c r="NLR12" s="789"/>
      <c r="NLS12" s="789"/>
      <c r="NLT12" s="789"/>
      <c r="NLU12" s="789"/>
      <c r="NLV12" s="789"/>
      <c r="NLW12" s="789"/>
      <c r="NLX12" s="789"/>
      <c r="NLY12" s="789"/>
      <c r="NLZ12" s="789"/>
      <c r="NMA12" s="789"/>
      <c r="NMB12" s="789"/>
      <c r="NMC12" s="789"/>
      <c r="NMD12" s="789"/>
      <c r="NME12" s="789"/>
      <c r="NMF12" s="789"/>
      <c r="NMG12" s="789"/>
      <c r="NMH12" s="789"/>
      <c r="NMI12" s="789"/>
      <c r="NMJ12" s="789"/>
      <c r="NMK12" s="789"/>
      <c r="NML12" s="789"/>
      <c r="NMM12" s="789"/>
      <c r="NMN12" s="789"/>
      <c r="NMO12" s="789"/>
      <c r="NMP12" s="789"/>
      <c r="NMQ12" s="789"/>
      <c r="NMR12" s="789"/>
      <c r="NMS12" s="789"/>
      <c r="NMT12" s="789"/>
      <c r="NMU12" s="789"/>
      <c r="NMV12" s="789"/>
      <c r="NMW12" s="789"/>
      <c r="NMX12" s="789"/>
      <c r="NMY12" s="789"/>
      <c r="NMZ12" s="789"/>
      <c r="NNA12" s="789"/>
      <c r="NNB12" s="789"/>
      <c r="NNC12" s="789"/>
      <c r="NND12" s="789"/>
      <c r="NNE12" s="789"/>
      <c r="NNF12" s="789"/>
      <c r="NNG12" s="789"/>
      <c r="NNH12" s="789"/>
      <c r="NNI12" s="789"/>
      <c r="NNJ12" s="789"/>
      <c r="NNK12" s="789"/>
      <c r="NNL12" s="789"/>
      <c r="NNM12" s="789"/>
      <c r="NNN12" s="789"/>
      <c r="NNO12" s="789"/>
      <c r="NNP12" s="789"/>
      <c r="NNQ12" s="789"/>
      <c r="NNR12" s="789"/>
      <c r="NNS12" s="789"/>
      <c r="NNT12" s="789"/>
      <c r="NNU12" s="789"/>
      <c r="NNV12" s="789"/>
      <c r="NNW12" s="789"/>
      <c r="NNX12" s="789"/>
      <c r="NNY12" s="789"/>
      <c r="NNZ12" s="789"/>
      <c r="NOA12" s="789"/>
      <c r="NOB12" s="789"/>
      <c r="NOC12" s="789"/>
      <c r="NOD12" s="789"/>
      <c r="NOE12" s="789"/>
      <c r="NOF12" s="789"/>
      <c r="NOG12" s="789"/>
      <c r="NOH12" s="789"/>
      <c r="NOI12" s="789"/>
      <c r="NOJ12" s="789"/>
      <c r="NOK12" s="789"/>
      <c r="NOL12" s="789"/>
      <c r="NOM12" s="789"/>
      <c r="NON12" s="789"/>
      <c r="NOO12" s="789"/>
      <c r="NOP12" s="789"/>
      <c r="NOQ12" s="789"/>
      <c r="NOR12" s="789"/>
      <c r="NOS12" s="789"/>
      <c r="NOT12" s="789"/>
      <c r="NOU12" s="789"/>
      <c r="NOV12" s="789"/>
      <c r="NOW12" s="789"/>
      <c r="NOX12" s="789"/>
      <c r="NOY12" s="789"/>
      <c r="NOZ12" s="789"/>
      <c r="NPA12" s="789"/>
      <c r="NPB12" s="789"/>
      <c r="NPC12" s="789"/>
      <c r="NPD12" s="789"/>
      <c r="NPE12" s="789"/>
      <c r="NPF12" s="789"/>
      <c r="NPG12" s="789"/>
      <c r="NPH12" s="789"/>
      <c r="NPI12" s="789"/>
      <c r="NPJ12" s="789"/>
      <c r="NPK12" s="789"/>
      <c r="NPL12" s="789"/>
      <c r="NPM12" s="789"/>
      <c r="NPN12" s="789"/>
      <c r="NPO12" s="789"/>
      <c r="NPP12" s="789"/>
      <c r="NPQ12" s="789"/>
      <c r="NPR12" s="789"/>
      <c r="NPS12" s="789"/>
      <c r="NPT12" s="789"/>
      <c r="NPU12" s="789"/>
      <c r="NPV12" s="789"/>
      <c r="NPW12" s="789"/>
      <c r="NPX12" s="789"/>
      <c r="NPY12" s="789"/>
      <c r="NPZ12" s="789"/>
      <c r="NQA12" s="789"/>
      <c r="NQB12" s="789"/>
      <c r="NQC12" s="789"/>
      <c r="NQD12" s="789"/>
      <c r="NQE12" s="789"/>
      <c r="NQF12" s="789"/>
      <c r="NQG12" s="789"/>
      <c r="NQH12" s="789"/>
      <c r="NQI12" s="789"/>
      <c r="NQJ12" s="789"/>
      <c r="NQK12" s="789"/>
      <c r="NQL12" s="789"/>
      <c r="NQM12" s="789"/>
      <c r="NQN12" s="789"/>
      <c r="NQO12" s="789"/>
      <c r="NQP12" s="789"/>
      <c r="NQQ12" s="789"/>
      <c r="NQR12" s="789"/>
      <c r="NQS12" s="789"/>
      <c r="NQT12" s="789"/>
      <c r="NQU12" s="789"/>
      <c r="NQV12" s="789"/>
      <c r="NQW12" s="789"/>
      <c r="NQX12" s="789"/>
      <c r="NQY12" s="789"/>
      <c r="NQZ12" s="789"/>
      <c r="NRA12" s="789"/>
      <c r="NRB12" s="789"/>
      <c r="NRC12" s="789"/>
      <c r="NRD12" s="789"/>
      <c r="NRE12" s="789"/>
      <c r="NRF12" s="789"/>
      <c r="NRG12" s="789"/>
      <c r="NRH12" s="789"/>
      <c r="NRI12" s="789"/>
      <c r="NRJ12" s="789"/>
      <c r="NRK12" s="789"/>
      <c r="NRL12" s="789"/>
      <c r="NRM12" s="789"/>
      <c r="NRN12" s="789"/>
      <c r="NRO12" s="789"/>
      <c r="NRP12" s="789"/>
      <c r="NRQ12" s="789"/>
      <c r="NRR12" s="789"/>
      <c r="NRS12" s="789"/>
      <c r="NRT12" s="789"/>
      <c r="NRU12" s="789"/>
      <c r="NRV12" s="789"/>
      <c r="NRW12" s="789"/>
      <c r="NRX12" s="789"/>
      <c r="NRY12" s="789"/>
      <c r="NRZ12" s="789"/>
      <c r="NSA12" s="789"/>
      <c r="NSB12" s="789"/>
      <c r="NSC12" s="789"/>
      <c r="NSD12" s="789"/>
      <c r="NSE12" s="789"/>
      <c r="NSF12" s="789"/>
      <c r="NSG12" s="789"/>
      <c r="NSH12" s="789"/>
      <c r="NSI12" s="789"/>
      <c r="NSJ12" s="789"/>
      <c r="NSK12" s="789"/>
      <c r="NSL12" s="789"/>
      <c r="NSM12" s="789"/>
      <c r="NSN12" s="789"/>
      <c r="NSO12" s="789"/>
      <c r="NSP12" s="789"/>
      <c r="NSQ12" s="789"/>
      <c r="NSR12" s="789"/>
      <c r="NSS12" s="789"/>
      <c r="NST12" s="789"/>
      <c r="NSU12" s="789"/>
      <c r="NSV12" s="789"/>
      <c r="NSW12" s="789"/>
      <c r="NSX12" s="789"/>
      <c r="NSY12" s="789"/>
      <c r="NSZ12" s="789"/>
      <c r="NTA12" s="789"/>
      <c r="NTB12" s="789"/>
      <c r="NTC12" s="789"/>
      <c r="NTD12" s="789"/>
      <c r="NTE12" s="789"/>
      <c r="NTF12" s="789"/>
      <c r="NTG12" s="789"/>
      <c r="NTH12" s="789"/>
      <c r="NTI12" s="789"/>
      <c r="NTJ12" s="789"/>
      <c r="NTK12" s="789"/>
      <c r="NTL12" s="789"/>
      <c r="NTM12" s="789"/>
      <c r="NTN12" s="789"/>
      <c r="NTO12" s="789"/>
      <c r="NTP12" s="789"/>
      <c r="NTQ12" s="789"/>
      <c r="NTR12" s="789"/>
      <c r="NTS12" s="789"/>
      <c r="NTT12" s="789"/>
      <c r="NTU12" s="789"/>
      <c r="NTV12" s="789"/>
      <c r="NTW12" s="789"/>
      <c r="NTX12" s="789"/>
      <c r="NTY12" s="789"/>
      <c r="NTZ12" s="789"/>
      <c r="NUA12" s="789"/>
      <c r="NUB12" s="789"/>
      <c r="NUC12" s="789"/>
      <c r="NUD12" s="789"/>
      <c r="NUE12" s="789"/>
      <c r="NUF12" s="789"/>
      <c r="NUG12" s="789"/>
      <c r="NUH12" s="789"/>
      <c r="NUI12" s="789"/>
      <c r="NUJ12" s="789"/>
      <c r="NUK12" s="789"/>
      <c r="NUL12" s="789"/>
      <c r="NUM12" s="789"/>
      <c r="NUN12" s="789"/>
      <c r="NUO12" s="789"/>
      <c r="NUP12" s="789"/>
      <c r="NUQ12" s="789"/>
      <c r="NUR12" s="789"/>
      <c r="NUS12" s="789"/>
      <c r="NUT12" s="789"/>
      <c r="NUU12" s="789"/>
      <c r="NUV12" s="789"/>
      <c r="NUW12" s="789"/>
      <c r="NUX12" s="789"/>
      <c r="NUY12" s="789"/>
      <c r="NUZ12" s="789"/>
      <c r="NVA12" s="789"/>
      <c r="NVB12" s="789"/>
      <c r="NVC12" s="789"/>
      <c r="NVD12" s="789"/>
      <c r="NVE12" s="789"/>
      <c r="NVF12" s="789"/>
      <c r="NVG12" s="789"/>
      <c r="NVH12" s="789"/>
      <c r="NVI12" s="789"/>
      <c r="NVJ12" s="789"/>
      <c r="NVK12" s="789"/>
      <c r="NVL12" s="789"/>
      <c r="NVM12" s="789"/>
      <c r="NVN12" s="789"/>
      <c r="NVO12" s="789"/>
      <c r="NVP12" s="789"/>
      <c r="NVQ12" s="789"/>
      <c r="NVR12" s="789"/>
      <c r="NVS12" s="789"/>
      <c r="NVT12" s="789"/>
      <c r="NVU12" s="789"/>
      <c r="NVV12" s="789"/>
      <c r="NVW12" s="789"/>
      <c r="NVX12" s="789"/>
      <c r="NVY12" s="789"/>
      <c r="NVZ12" s="789"/>
      <c r="NWA12" s="789"/>
      <c r="NWB12" s="789"/>
      <c r="NWC12" s="789"/>
      <c r="NWD12" s="789"/>
      <c r="NWE12" s="789"/>
      <c r="NWF12" s="789"/>
      <c r="NWG12" s="789"/>
      <c r="NWH12" s="789"/>
      <c r="NWI12" s="789"/>
      <c r="NWJ12" s="789"/>
      <c r="NWK12" s="789"/>
      <c r="NWL12" s="789"/>
      <c r="NWM12" s="789"/>
      <c r="NWN12" s="789"/>
      <c r="NWO12" s="789"/>
      <c r="NWP12" s="789"/>
      <c r="NWQ12" s="789"/>
      <c r="NWR12" s="789"/>
      <c r="NWS12" s="789"/>
      <c r="NWT12" s="789"/>
      <c r="NWU12" s="789"/>
      <c r="NWV12" s="789"/>
      <c r="NWW12" s="789"/>
      <c r="NWX12" s="789"/>
      <c r="NWY12" s="789"/>
      <c r="NWZ12" s="789"/>
      <c r="NXA12" s="789"/>
      <c r="NXB12" s="789"/>
      <c r="NXC12" s="789"/>
      <c r="NXD12" s="789"/>
      <c r="NXE12" s="789"/>
      <c r="NXF12" s="789"/>
      <c r="NXG12" s="789"/>
      <c r="NXH12" s="789"/>
      <c r="NXI12" s="789"/>
      <c r="NXJ12" s="789"/>
      <c r="NXK12" s="789"/>
      <c r="NXL12" s="789"/>
      <c r="NXM12" s="789"/>
      <c r="NXN12" s="789"/>
      <c r="NXO12" s="789"/>
      <c r="NXP12" s="789"/>
      <c r="NXQ12" s="789"/>
      <c r="NXR12" s="789"/>
      <c r="NXS12" s="789"/>
      <c r="NXT12" s="789"/>
      <c r="NXU12" s="789"/>
      <c r="NXV12" s="789"/>
      <c r="NXW12" s="789"/>
      <c r="NXX12" s="789"/>
      <c r="NXY12" s="789"/>
      <c r="NXZ12" s="789"/>
      <c r="NYA12" s="789"/>
      <c r="NYB12" s="789"/>
      <c r="NYC12" s="789"/>
      <c r="NYD12" s="789"/>
      <c r="NYE12" s="789"/>
      <c r="NYF12" s="789"/>
      <c r="NYG12" s="789"/>
      <c r="NYH12" s="789"/>
      <c r="NYI12" s="789"/>
      <c r="NYJ12" s="789"/>
      <c r="NYK12" s="789"/>
      <c r="NYL12" s="789"/>
      <c r="NYM12" s="789"/>
      <c r="NYN12" s="789"/>
      <c r="NYO12" s="789"/>
      <c r="NYP12" s="789"/>
      <c r="NYQ12" s="789"/>
      <c r="NYR12" s="789"/>
      <c r="NYS12" s="789"/>
      <c r="NYT12" s="789"/>
      <c r="NYU12" s="789"/>
      <c r="NYV12" s="789"/>
      <c r="NYW12" s="789"/>
      <c r="NYX12" s="789"/>
      <c r="NYY12" s="789"/>
      <c r="NYZ12" s="789"/>
      <c r="NZA12" s="789"/>
      <c r="NZB12" s="789"/>
      <c r="NZC12" s="789"/>
      <c r="NZD12" s="789"/>
      <c r="NZE12" s="789"/>
      <c r="NZF12" s="789"/>
      <c r="NZG12" s="789"/>
      <c r="NZH12" s="789"/>
      <c r="NZI12" s="789"/>
      <c r="NZJ12" s="789"/>
      <c r="NZK12" s="789"/>
      <c r="NZL12" s="789"/>
      <c r="NZM12" s="789"/>
      <c r="NZN12" s="789"/>
      <c r="NZO12" s="789"/>
      <c r="NZP12" s="789"/>
      <c r="NZQ12" s="789"/>
      <c r="NZR12" s="789"/>
      <c r="NZS12" s="789"/>
      <c r="NZT12" s="789"/>
      <c r="NZU12" s="789"/>
      <c r="NZV12" s="789"/>
      <c r="NZW12" s="789"/>
      <c r="NZX12" s="789"/>
      <c r="NZY12" s="789"/>
      <c r="NZZ12" s="789"/>
      <c r="OAA12" s="789"/>
      <c r="OAB12" s="789"/>
      <c r="OAC12" s="789"/>
      <c r="OAD12" s="789"/>
      <c r="OAE12" s="789"/>
      <c r="OAF12" s="789"/>
      <c r="OAG12" s="789"/>
      <c r="OAH12" s="789"/>
      <c r="OAI12" s="789"/>
      <c r="OAJ12" s="789"/>
      <c r="OAK12" s="789"/>
      <c r="OAL12" s="789"/>
      <c r="OAM12" s="789"/>
      <c r="OAN12" s="789"/>
      <c r="OAO12" s="789"/>
      <c r="OAP12" s="789"/>
      <c r="OAQ12" s="789"/>
      <c r="OAR12" s="789"/>
      <c r="OAS12" s="789"/>
      <c r="OAT12" s="789"/>
      <c r="OAU12" s="789"/>
      <c r="OAV12" s="789"/>
      <c r="OAW12" s="789"/>
      <c r="OAX12" s="789"/>
      <c r="OAY12" s="789"/>
      <c r="OAZ12" s="789"/>
      <c r="OBA12" s="789"/>
      <c r="OBB12" s="789"/>
      <c r="OBC12" s="789"/>
      <c r="OBD12" s="789"/>
      <c r="OBE12" s="789"/>
      <c r="OBF12" s="789"/>
      <c r="OBG12" s="789"/>
      <c r="OBH12" s="789"/>
      <c r="OBI12" s="789"/>
      <c r="OBJ12" s="789"/>
      <c r="OBK12" s="789"/>
      <c r="OBL12" s="789"/>
      <c r="OBM12" s="789"/>
      <c r="OBN12" s="789"/>
      <c r="OBO12" s="789"/>
      <c r="OBP12" s="789"/>
      <c r="OBQ12" s="789"/>
      <c r="OBR12" s="789"/>
      <c r="OBS12" s="789"/>
      <c r="OBT12" s="789"/>
      <c r="OBU12" s="789"/>
      <c r="OBV12" s="789"/>
      <c r="OBW12" s="789"/>
      <c r="OBX12" s="789"/>
      <c r="OBY12" s="789"/>
      <c r="OBZ12" s="789"/>
      <c r="OCA12" s="789"/>
      <c r="OCB12" s="789"/>
      <c r="OCC12" s="789"/>
      <c r="OCD12" s="789"/>
      <c r="OCE12" s="789"/>
      <c r="OCF12" s="789"/>
      <c r="OCG12" s="789"/>
      <c r="OCH12" s="789"/>
      <c r="OCI12" s="789"/>
      <c r="OCJ12" s="789"/>
      <c r="OCK12" s="789"/>
      <c r="OCL12" s="789"/>
      <c r="OCM12" s="789"/>
      <c r="OCN12" s="789"/>
      <c r="OCO12" s="789"/>
      <c r="OCP12" s="789"/>
      <c r="OCQ12" s="789"/>
      <c r="OCR12" s="789"/>
      <c r="OCS12" s="789"/>
      <c r="OCT12" s="789"/>
      <c r="OCU12" s="789"/>
      <c r="OCV12" s="789"/>
      <c r="OCW12" s="789"/>
      <c r="OCX12" s="789"/>
      <c r="OCY12" s="789"/>
      <c r="OCZ12" s="789"/>
      <c r="ODA12" s="789"/>
      <c r="ODB12" s="789"/>
      <c r="ODC12" s="789"/>
      <c r="ODD12" s="789"/>
      <c r="ODE12" s="789"/>
      <c r="ODF12" s="789"/>
      <c r="ODG12" s="789"/>
      <c r="ODH12" s="789"/>
      <c r="ODI12" s="789"/>
      <c r="ODJ12" s="789"/>
      <c r="ODK12" s="789"/>
      <c r="ODL12" s="789"/>
      <c r="ODM12" s="789"/>
      <c r="ODN12" s="789"/>
      <c r="ODO12" s="789"/>
      <c r="ODP12" s="789"/>
      <c r="ODQ12" s="789"/>
      <c r="ODR12" s="789"/>
      <c r="ODS12" s="789"/>
      <c r="ODT12" s="789"/>
      <c r="ODU12" s="789"/>
      <c r="ODV12" s="789"/>
      <c r="ODW12" s="789"/>
      <c r="ODX12" s="789"/>
      <c r="ODY12" s="789"/>
      <c r="ODZ12" s="789"/>
      <c r="OEA12" s="789"/>
      <c r="OEB12" s="789"/>
      <c r="OEC12" s="789"/>
      <c r="OED12" s="789"/>
      <c r="OEE12" s="789"/>
      <c r="OEF12" s="789"/>
      <c r="OEG12" s="789"/>
      <c r="OEH12" s="789"/>
      <c r="OEI12" s="789"/>
      <c r="OEJ12" s="789"/>
      <c r="OEK12" s="789"/>
      <c r="OEL12" s="789"/>
      <c r="OEM12" s="789"/>
      <c r="OEN12" s="789"/>
      <c r="OEO12" s="789"/>
      <c r="OEP12" s="789"/>
      <c r="OEQ12" s="789"/>
      <c r="OER12" s="789"/>
      <c r="OES12" s="789"/>
      <c r="OET12" s="789"/>
      <c r="OEU12" s="789"/>
      <c r="OEV12" s="789"/>
      <c r="OEW12" s="789"/>
      <c r="OEX12" s="789"/>
      <c r="OEY12" s="789"/>
      <c r="OEZ12" s="789"/>
      <c r="OFA12" s="789"/>
      <c r="OFB12" s="789"/>
      <c r="OFC12" s="789"/>
      <c r="OFD12" s="789"/>
      <c r="OFE12" s="789"/>
      <c r="OFF12" s="789"/>
      <c r="OFG12" s="789"/>
      <c r="OFH12" s="789"/>
      <c r="OFI12" s="789"/>
      <c r="OFJ12" s="789"/>
      <c r="OFK12" s="789"/>
      <c r="OFL12" s="789"/>
      <c r="OFM12" s="789"/>
      <c r="OFN12" s="789"/>
      <c r="OFO12" s="789"/>
      <c r="OFP12" s="789"/>
      <c r="OFQ12" s="789"/>
      <c r="OFR12" s="789"/>
      <c r="OFS12" s="789"/>
      <c r="OFT12" s="789"/>
      <c r="OFU12" s="789"/>
      <c r="OFV12" s="789"/>
      <c r="OFW12" s="789"/>
      <c r="OFX12" s="789"/>
      <c r="OFY12" s="789"/>
      <c r="OFZ12" s="789"/>
      <c r="OGA12" s="789"/>
      <c r="OGB12" s="789"/>
      <c r="OGC12" s="789"/>
      <c r="OGD12" s="789"/>
      <c r="OGE12" s="789"/>
      <c r="OGF12" s="789"/>
      <c r="OGG12" s="789"/>
      <c r="OGH12" s="789"/>
      <c r="OGI12" s="789"/>
      <c r="OGJ12" s="789"/>
      <c r="OGK12" s="789"/>
      <c r="OGL12" s="789"/>
      <c r="OGM12" s="789"/>
      <c r="OGN12" s="789"/>
      <c r="OGO12" s="789"/>
      <c r="OGP12" s="789"/>
      <c r="OGQ12" s="789"/>
      <c r="OGR12" s="789"/>
      <c r="OGS12" s="789"/>
      <c r="OGT12" s="789"/>
      <c r="OGU12" s="789"/>
      <c r="OGV12" s="789"/>
      <c r="OGW12" s="789"/>
      <c r="OGX12" s="789"/>
      <c r="OGY12" s="789"/>
      <c r="OGZ12" s="789"/>
      <c r="OHA12" s="789"/>
      <c r="OHB12" s="789"/>
      <c r="OHC12" s="789"/>
      <c r="OHD12" s="789"/>
      <c r="OHE12" s="789"/>
      <c r="OHF12" s="789"/>
      <c r="OHG12" s="789"/>
      <c r="OHH12" s="789"/>
      <c r="OHI12" s="789"/>
      <c r="OHJ12" s="789"/>
      <c r="OHK12" s="789"/>
      <c r="OHL12" s="789"/>
      <c r="OHM12" s="789"/>
      <c r="OHN12" s="789"/>
      <c r="OHO12" s="789"/>
      <c r="OHP12" s="789"/>
      <c r="OHQ12" s="789"/>
      <c r="OHR12" s="789"/>
      <c r="OHS12" s="789"/>
      <c r="OHT12" s="789"/>
      <c r="OHU12" s="789"/>
      <c r="OHV12" s="789"/>
      <c r="OHW12" s="789"/>
      <c r="OHX12" s="789"/>
      <c r="OHY12" s="789"/>
      <c r="OHZ12" s="789"/>
      <c r="OIA12" s="789"/>
      <c r="OIB12" s="789"/>
      <c r="OIC12" s="789"/>
      <c r="OID12" s="789"/>
      <c r="OIE12" s="789"/>
      <c r="OIF12" s="789"/>
      <c r="OIG12" s="789"/>
      <c r="OIH12" s="789"/>
      <c r="OII12" s="789"/>
      <c r="OIJ12" s="789"/>
      <c r="OIK12" s="789"/>
      <c r="OIL12" s="789"/>
      <c r="OIM12" s="789"/>
      <c r="OIN12" s="789"/>
      <c r="OIO12" s="789"/>
      <c r="OIP12" s="789"/>
      <c r="OIQ12" s="789"/>
      <c r="OIR12" s="789"/>
      <c r="OIS12" s="789"/>
      <c r="OIT12" s="789"/>
      <c r="OIU12" s="789"/>
      <c r="OIV12" s="789"/>
      <c r="OIW12" s="789"/>
      <c r="OIX12" s="789"/>
      <c r="OIY12" s="789"/>
      <c r="OIZ12" s="789"/>
      <c r="OJA12" s="789"/>
      <c r="OJB12" s="789"/>
      <c r="OJC12" s="789"/>
      <c r="OJD12" s="789"/>
      <c r="OJE12" s="789"/>
      <c r="OJF12" s="789"/>
      <c r="OJG12" s="789"/>
      <c r="OJH12" s="789"/>
      <c r="OJI12" s="789"/>
      <c r="OJJ12" s="789"/>
      <c r="OJK12" s="789"/>
      <c r="OJL12" s="789"/>
      <c r="OJM12" s="789"/>
      <c r="OJN12" s="789"/>
      <c r="OJO12" s="789"/>
      <c r="OJP12" s="789"/>
      <c r="OJQ12" s="789"/>
      <c r="OJR12" s="789"/>
      <c r="OJS12" s="789"/>
      <c r="OJT12" s="789"/>
      <c r="OJU12" s="789"/>
      <c r="OJV12" s="789"/>
      <c r="OJW12" s="789"/>
      <c r="OJX12" s="789"/>
      <c r="OJY12" s="789"/>
      <c r="OJZ12" s="789"/>
      <c r="OKA12" s="789"/>
      <c r="OKB12" s="789"/>
      <c r="OKC12" s="789"/>
      <c r="OKD12" s="789"/>
      <c r="OKE12" s="789"/>
      <c r="OKF12" s="789"/>
      <c r="OKG12" s="789"/>
      <c r="OKH12" s="789"/>
      <c r="OKI12" s="789"/>
      <c r="OKJ12" s="789"/>
      <c r="OKK12" s="789"/>
      <c r="OKL12" s="789"/>
      <c r="OKM12" s="789"/>
      <c r="OKN12" s="789"/>
      <c r="OKO12" s="789"/>
      <c r="OKP12" s="789"/>
      <c r="OKQ12" s="789"/>
      <c r="OKR12" s="789"/>
      <c r="OKS12" s="789"/>
      <c r="OKT12" s="789"/>
      <c r="OKU12" s="789"/>
      <c r="OKV12" s="789"/>
      <c r="OKW12" s="789"/>
      <c r="OKX12" s="789"/>
      <c r="OKY12" s="789"/>
      <c r="OKZ12" s="789"/>
      <c r="OLA12" s="789"/>
      <c r="OLB12" s="789"/>
      <c r="OLC12" s="789"/>
      <c r="OLD12" s="789"/>
      <c r="OLE12" s="789"/>
      <c r="OLF12" s="789"/>
      <c r="OLG12" s="789"/>
      <c r="OLH12" s="789"/>
      <c r="OLI12" s="789"/>
      <c r="OLJ12" s="789"/>
      <c r="OLK12" s="789"/>
      <c r="OLL12" s="789"/>
      <c r="OLM12" s="789"/>
      <c r="OLN12" s="789"/>
      <c r="OLO12" s="789"/>
      <c r="OLP12" s="789"/>
      <c r="OLQ12" s="789"/>
      <c r="OLR12" s="789"/>
      <c r="OLS12" s="789"/>
      <c r="OLT12" s="789"/>
      <c r="OLU12" s="789"/>
      <c r="OLV12" s="789"/>
      <c r="OLW12" s="789"/>
      <c r="OLX12" s="789"/>
      <c r="OLY12" s="789"/>
      <c r="OLZ12" s="789"/>
      <c r="OMA12" s="789"/>
      <c r="OMB12" s="789"/>
      <c r="OMC12" s="789"/>
      <c r="OMD12" s="789"/>
      <c r="OME12" s="789"/>
      <c r="OMF12" s="789"/>
      <c r="OMG12" s="789"/>
      <c r="OMH12" s="789"/>
      <c r="OMI12" s="789"/>
      <c r="OMJ12" s="789"/>
      <c r="OMK12" s="789"/>
      <c r="OML12" s="789"/>
      <c r="OMM12" s="789"/>
      <c r="OMN12" s="789"/>
      <c r="OMO12" s="789"/>
      <c r="OMP12" s="789"/>
      <c r="OMQ12" s="789"/>
      <c r="OMR12" s="789"/>
      <c r="OMS12" s="789"/>
      <c r="OMT12" s="789"/>
      <c r="OMU12" s="789"/>
      <c r="OMV12" s="789"/>
      <c r="OMW12" s="789"/>
      <c r="OMX12" s="789"/>
      <c r="OMY12" s="789"/>
      <c r="OMZ12" s="789"/>
      <c r="ONA12" s="789"/>
      <c r="ONB12" s="789"/>
      <c r="ONC12" s="789"/>
      <c r="OND12" s="789"/>
      <c r="ONE12" s="789"/>
      <c r="ONF12" s="789"/>
      <c r="ONG12" s="789"/>
      <c r="ONH12" s="789"/>
      <c r="ONI12" s="789"/>
      <c r="ONJ12" s="789"/>
      <c r="ONK12" s="789"/>
      <c r="ONL12" s="789"/>
      <c r="ONM12" s="789"/>
      <c r="ONN12" s="789"/>
      <c r="ONO12" s="789"/>
      <c r="ONP12" s="789"/>
      <c r="ONQ12" s="789"/>
      <c r="ONR12" s="789"/>
      <c r="ONS12" s="789"/>
      <c r="ONT12" s="789"/>
      <c r="ONU12" s="789"/>
      <c r="ONV12" s="789"/>
      <c r="ONW12" s="789"/>
      <c r="ONX12" s="789"/>
      <c r="ONY12" s="789"/>
      <c r="ONZ12" s="789"/>
      <c r="OOA12" s="789"/>
      <c r="OOB12" s="789"/>
      <c r="OOC12" s="789"/>
      <c r="OOD12" s="789"/>
      <c r="OOE12" s="789"/>
      <c r="OOF12" s="789"/>
      <c r="OOG12" s="789"/>
      <c r="OOH12" s="789"/>
      <c r="OOI12" s="789"/>
      <c r="OOJ12" s="789"/>
      <c r="OOK12" s="789"/>
      <c r="OOL12" s="789"/>
      <c r="OOM12" s="789"/>
      <c r="OON12" s="789"/>
      <c r="OOO12" s="789"/>
      <c r="OOP12" s="789"/>
      <c r="OOQ12" s="789"/>
      <c r="OOR12" s="789"/>
      <c r="OOS12" s="789"/>
      <c r="OOT12" s="789"/>
      <c r="OOU12" s="789"/>
      <c r="OOV12" s="789"/>
      <c r="OOW12" s="789"/>
      <c r="OOX12" s="789"/>
      <c r="OOY12" s="789"/>
      <c r="OOZ12" s="789"/>
      <c r="OPA12" s="789"/>
      <c r="OPB12" s="789"/>
      <c r="OPC12" s="789"/>
      <c r="OPD12" s="789"/>
      <c r="OPE12" s="789"/>
      <c r="OPF12" s="789"/>
      <c r="OPG12" s="789"/>
      <c r="OPH12" s="789"/>
      <c r="OPI12" s="789"/>
      <c r="OPJ12" s="789"/>
      <c r="OPK12" s="789"/>
      <c r="OPL12" s="789"/>
      <c r="OPM12" s="789"/>
      <c r="OPN12" s="789"/>
      <c r="OPO12" s="789"/>
      <c r="OPP12" s="789"/>
      <c r="OPQ12" s="789"/>
      <c r="OPR12" s="789"/>
      <c r="OPS12" s="789"/>
      <c r="OPT12" s="789"/>
      <c r="OPU12" s="789"/>
      <c r="OPV12" s="789"/>
      <c r="OPW12" s="789"/>
      <c r="OPX12" s="789"/>
      <c r="OPY12" s="789"/>
      <c r="OPZ12" s="789"/>
      <c r="OQA12" s="789"/>
      <c r="OQB12" s="789"/>
      <c r="OQC12" s="789"/>
      <c r="OQD12" s="789"/>
      <c r="OQE12" s="789"/>
      <c r="OQF12" s="789"/>
      <c r="OQG12" s="789"/>
      <c r="OQH12" s="789"/>
      <c r="OQI12" s="789"/>
      <c r="OQJ12" s="789"/>
      <c r="OQK12" s="789"/>
      <c r="OQL12" s="789"/>
      <c r="OQM12" s="789"/>
      <c r="OQN12" s="789"/>
      <c r="OQO12" s="789"/>
      <c r="OQP12" s="789"/>
      <c r="OQQ12" s="789"/>
      <c r="OQR12" s="789"/>
      <c r="OQS12" s="789"/>
      <c r="OQT12" s="789"/>
      <c r="OQU12" s="789"/>
      <c r="OQV12" s="789"/>
      <c r="OQW12" s="789"/>
      <c r="OQX12" s="789"/>
      <c r="OQY12" s="789"/>
      <c r="OQZ12" s="789"/>
      <c r="ORA12" s="789"/>
      <c r="ORB12" s="789"/>
      <c r="ORC12" s="789"/>
      <c r="ORD12" s="789"/>
      <c r="ORE12" s="789"/>
      <c r="ORF12" s="789"/>
      <c r="ORG12" s="789"/>
      <c r="ORH12" s="789"/>
      <c r="ORI12" s="789"/>
      <c r="ORJ12" s="789"/>
      <c r="ORK12" s="789"/>
      <c r="ORL12" s="789"/>
      <c r="ORM12" s="789"/>
      <c r="ORN12" s="789"/>
      <c r="ORO12" s="789"/>
      <c r="ORP12" s="789"/>
      <c r="ORQ12" s="789"/>
      <c r="ORR12" s="789"/>
      <c r="ORS12" s="789"/>
      <c r="ORT12" s="789"/>
      <c r="ORU12" s="789"/>
      <c r="ORV12" s="789"/>
      <c r="ORW12" s="789"/>
      <c r="ORX12" s="789"/>
      <c r="ORY12" s="789"/>
      <c r="ORZ12" s="789"/>
      <c r="OSA12" s="789"/>
      <c r="OSB12" s="789"/>
      <c r="OSC12" s="789"/>
      <c r="OSD12" s="789"/>
      <c r="OSE12" s="789"/>
      <c r="OSF12" s="789"/>
      <c r="OSG12" s="789"/>
      <c r="OSH12" s="789"/>
      <c r="OSI12" s="789"/>
      <c r="OSJ12" s="789"/>
      <c r="OSK12" s="789"/>
      <c r="OSL12" s="789"/>
      <c r="OSM12" s="789"/>
      <c r="OSN12" s="789"/>
      <c r="OSO12" s="789"/>
      <c r="OSP12" s="789"/>
      <c r="OSQ12" s="789"/>
      <c r="OSR12" s="789"/>
      <c r="OSS12" s="789"/>
      <c r="OST12" s="789"/>
      <c r="OSU12" s="789"/>
      <c r="OSV12" s="789"/>
      <c r="OSW12" s="789"/>
      <c r="OSX12" s="789"/>
      <c r="OSY12" s="789"/>
      <c r="OSZ12" s="789"/>
      <c r="OTA12" s="789"/>
      <c r="OTB12" s="789"/>
      <c r="OTC12" s="789"/>
      <c r="OTD12" s="789"/>
      <c r="OTE12" s="789"/>
      <c r="OTF12" s="789"/>
      <c r="OTG12" s="789"/>
      <c r="OTH12" s="789"/>
      <c r="OTI12" s="789"/>
      <c r="OTJ12" s="789"/>
      <c r="OTK12" s="789"/>
      <c r="OTL12" s="789"/>
      <c r="OTM12" s="789"/>
      <c r="OTN12" s="789"/>
      <c r="OTO12" s="789"/>
      <c r="OTP12" s="789"/>
      <c r="OTQ12" s="789"/>
      <c r="OTR12" s="789"/>
      <c r="OTS12" s="789"/>
      <c r="OTT12" s="789"/>
      <c r="OTU12" s="789"/>
      <c r="OTV12" s="789"/>
      <c r="OTW12" s="789"/>
      <c r="OTX12" s="789"/>
      <c r="OTY12" s="789"/>
      <c r="OTZ12" s="789"/>
      <c r="OUA12" s="789"/>
      <c r="OUB12" s="789"/>
      <c r="OUC12" s="789"/>
      <c r="OUD12" s="789"/>
      <c r="OUE12" s="789"/>
      <c r="OUF12" s="789"/>
      <c r="OUG12" s="789"/>
      <c r="OUH12" s="789"/>
      <c r="OUI12" s="789"/>
      <c r="OUJ12" s="789"/>
      <c r="OUK12" s="789"/>
      <c r="OUL12" s="789"/>
      <c r="OUM12" s="789"/>
      <c r="OUN12" s="789"/>
      <c r="OUO12" s="789"/>
      <c r="OUP12" s="789"/>
      <c r="OUQ12" s="789"/>
      <c r="OUR12" s="789"/>
      <c r="OUS12" s="789"/>
      <c r="OUT12" s="789"/>
      <c r="OUU12" s="789"/>
      <c r="OUV12" s="789"/>
      <c r="OUW12" s="789"/>
      <c r="OUX12" s="789"/>
      <c r="OUY12" s="789"/>
      <c r="OUZ12" s="789"/>
      <c r="OVA12" s="789"/>
      <c r="OVB12" s="789"/>
      <c r="OVC12" s="789"/>
      <c r="OVD12" s="789"/>
      <c r="OVE12" s="789"/>
      <c r="OVF12" s="789"/>
      <c r="OVG12" s="789"/>
      <c r="OVH12" s="789"/>
      <c r="OVI12" s="789"/>
      <c r="OVJ12" s="789"/>
      <c r="OVK12" s="789"/>
      <c r="OVL12" s="789"/>
      <c r="OVM12" s="789"/>
      <c r="OVN12" s="789"/>
      <c r="OVO12" s="789"/>
      <c r="OVP12" s="789"/>
      <c r="OVQ12" s="789"/>
      <c r="OVR12" s="789"/>
      <c r="OVS12" s="789"/>
      <c r="OVT12" s="789"/>
      <c r="OVU12" s="789"/>
      <c r="OVV12" s="789"/>
      <c r="OVW12" s="789"/>
      <c r="OVX12" s="789"/>
      <c r="OVY12" s="789"/>
      <c r="OVZ12" s="789"/>
      <c r="OWA12" s="789"/>
      <c r="OWB12" s="789"/>
      <c r="OWC12" s="789"/>
      <c r="OWD12" s="789"/>
      <c r="OWE12" s="789"/>
      <c r="OWF12" s="789"/>
      <c r="OWG12" s="789"/>
      <c r="OWH12" s="789"/>
      <c r="OWI12" s="789"/>
      <c r="OWJ12" s="789"/>
      <c r="OWK12" s="789"/>
      <c r="OWL12" s="789"/>
      <c r="OWM12" s="789"/>
      <c r="OWN12" s="789"/>
      <c r="OWO12" s="789"/>
      <c r="OWP12" s="789"/>
      <c r="OWQ12" s="789"/>
      <c r="OWR12" s="789"/>
      <c r="OWS12" s="789"/>
      <c r="OWT12" s="789"/>
      <c r="OWU12" s="789"/>
      <c r="OWV12" s="789"/>
      <c r="OWW12" s="789"/>
      <c r="OWX12" s="789"/>
      <c r="OWY12" s="789"/>
      <c r="OWZ12" s="789"/>
      <c r="OXA12" s="789"/>
      <c r="OXB12" s="789"/>
      <c r="OXC12" s="789"/>
      <c r="OXD12" s="789"/>
      <c r="OXE12" s="789"/>
      <c r="OXF12" s="789"/>
      <c r="OXG12" s="789"/>
      <c r="OXH12" s="789"/>
      <c r="OXI12" s="789"/>
      <c r="OXJ12" s="789"/>
      <c r="OXK12" s="789"/>
      <c r="OXL12" s="789"/>
      <c r="OXM12" s="789"/>
      <c r="OXN12" s="789"/>
      <c r="OXO12" s="789"/>
      <c r="OXP12" s="789"/>
      <c r="OXQ12" s="789"/>
      <c r="OXR12" s="789"/>
      <c r="OXS12" s="789"/>
      <c r="OXT12" s="789"/>
      <c r="OXU12" s="789"/>
      <c r="OXV12" s="789"/>
      <c r="OXW12" s="789"/>
      <c r="OXX12" s="789"/>
      <c r="OXY12" s="789"/>
      <c r="OXZ12" s="789"/>
      <c r="OYA12" s="789"/>
      <c r="OYB12" s="789"/>
      <c r="OYC12" s="789"/>
      <c r="OYD12" s="789"/>
      <c r="OYE12" s="789"/>
      <c r="OYF12" s="789"/>
      <c r="OYG12" s="789"/>
      <c r="OYH12" s="789"/>
      <c r="OYI12" s="789"/>
      <c r="OYJ12" s="789"/>
      <c r="OYK12" s="789"/>
      <c r="OYL12" s="789"/>
      <c r="OYM12" s="789"/>
      <c r="OYN12" s="789"/>
      <c r="OYO12" s="789"/>
      <c r="OYP12" s="789"/>
      <c r="OYQ12" s="789"/>
      <c r="OYR12" s="789"/>
      <c r="OYS12" s="789"/>
      <c r="OYT12" s="789"/>
      <c r="OYU12" s="789"/>
      <c r="OYV12" s="789"/>
      <c r="OYW12" s="789"/>
      <c r="OYX12" s="789"/>
      <c r="OYY12" s="789"/>
      <c r="OYZ12" s="789"/>
      <c r="OZA12" s="789"/>
      <c r="OZB12" s="789"/>
      <c r="OZC12" s="789"/>
      <c r="OZD12" s="789"/>
      <c r="OZE12" s="789"/>
      <c r="OZF12" s="789"/>
      <c r="OZG12" s="789"/>
      <c r="OZH12" s="789"/>
      <c r="OZI12" s="789"/>
      <c r="OZJ12" s="789"/>
      <c r="OZK12" s="789"/>
      <c r="OZL12" s="789"/>
      <c r="OZM12" s="789"/>
      <c r="OZN12" s="789"/>
      <c r="OZO12" s="789"/>
      <c r="OZP12" s="789"/>
      <c r="OZQ12" s="789"/>
      <c r="OZR12" s="789"/>
      <c r="OZS12" s="789"/>
      <c r="OZT12" s="789"/>
      <c r="OZU12" s="789"/>
      <c r="OZV12" s="789"/>
      <c r="OZW12" s="789"/>
      <c r="OZX12" s="789"/>
      <c r="OZY12" s="789"/>
      <c r="OZZ12" s="789"/>
      <c r="PAA12" s="789"/>
      <c r="PAB12" s="789"/>
      <c r="PAC12" s="789"/>
      <c r="PAD12" s="789"/>
      <c r="PAE12" s="789"/>
      <c r="PAF12" s="789"/>
      <c r="PAG12" s="789"/>
      <c r="PAH12" s="789"/>
      <c r="PAI12" s="789"/>
      <c r="PAJ12" s="789"/>
      <c r="PAK12" s="789"/>
      <c r="PAL12" s="789"/>
      <c r="PAM12" s="789"/>
      <c r="PAN12" s="789"/>
      <c r="PAO12" s="789"/>
      <c r="PAP12" s="789"/>
      <c r="PAQ12" s="789"/>
      <c r="PAR12" s="789"/>
      <c r="PAS12" s="789"/>
      <c r="PAT12" s="789"/>
      <c r="PAU12" s="789"/>
      <c r="PAV12" s="789"/>
      <c r="PAW12" s="789"/>
      <c r="PAX12" s="789"/>
      <c r="PAY12" s="789"/>
      <c r="PAZ12" s="789"/>
      <c r="PBA12" s="789"/>
      <c r="PBB12" s="789"/>
      <c r="PBC12" s="789"/>
      <c r="PBD12" s="789"/>
      <c r="PBE12" s="789"/>
      <c r="PBF12" s="789"/>
      <c r="PBG12" s="789"/>
      <c r="PBH12" s="789"/>
      <c r="PBI12" s="789"/>
      <c r="PBJ12" s="789"/>
      <c r="PBK12" s="789"/>
      <c r="PBL12" s="789"/>
      <c r="PBM12" s="789"/>
      <c r="PBN12" s="789"/>
      <c r="PBO12" s="789"/>
      <c r="PBP12" s="789"/>
      <c r="PBQ12" s="789"/>
      <c r="PBR12" s="789"/>
      <c r="PBS12" s="789"/>
      <c r="PBT12" s="789"/>
      <c r="PBU12" s="789"/>
      <c r="PBV12" s="789"/>
      <c r="PBW12" s="789"/>
      <c r="PBX12" s="789"/>
      <c r="PBY12" s="789"/>
      <c r="PBZ12" s="789"/>
      <c r="PCA12" s="789"/>
      <c r="PCB12" s="789"/>
      <c r="PCC12" s="789"/>
      <c r="PCD12" s="789"/>
      <c r="PCE12" s="789"/>
      <c r="PCF12" s="789"/>
      <c r="PCG12" s="789"/>
      <c r="PCH12" s="789"/>
      <c r="PCI12" s="789"/>
      <c r="PCJ12" s="789"/>
      <c r="PCK12" s="789"/>
      <c r="PCL12" s="789"/>
      <c r="PCM12" s="789"/>
      <c r="PCN12" s="789"/>
      <c r="PCO12" s="789"/>
      <c r="PCP12" s="789"/>
      <c r="PCQ12" s="789"/>
      <c r="PCR12" s="789"/>
      <c r="PCS12" s="789"/>
      <c r="PCT12" s="789"/>
      <c r="PCU12" s="789"/>
      <c r="PCV12" s="789"/>
      <c r="PCW12" s="789"/>
      <c r="PCX12" s="789"/>
      <c r="PCY12" s="789"/>
      <c r="PCZ12" s="789"/>
      <c r="PDA12" s="789"/>
      <c r="PDB12" s="789"/>
      <c r="PDC12" s="789"/>
      <c r="PDD12" s="789"/>
      <c r="PDE12" s="789"/>
      <c r="PDF12" s="789"/>
      <c r="PDG12" s="789"/>
      <c r="PDH12" s="789"/>
      <c r="PDI12" s="789"/>
      <c r="PDJ12" s="789"/>
      <c r="PDK12" s="789"/>
      <c r="PDL12" s="789"/>
      <c r="PDM12" s="789"/>
      <c r="PDN12" s="789"/>
      <c r="PDO12" s="789"/>
      <c r="PDP12" s="789"/>
      <c r="PDQ12" s="789"/>
      <c r="PDR12" s="789"/>
      <c r="PDS12" s="789"/>
      <c r="PDT12" s="789"/>
      <c r="PDU12" s="789"/>
      <c r="PDV12" s="789"/>
      <c r="PDW12" s="789"/>
      <c r="PDX12" s="789"/>
      <c r="PDY12" s="789"/>
      <c r="PDZ12" s="789"/>
      <c r="PEA12" s="789"/>
      <c r="PEB12" s="789"/>
      <c r="PEC12" s="789"/>
      <c r="PED12" s="789"/>
      <c r="PEE12" s="789"/>
      <c r="PEF12" s="789"/>
      <c r="PEG12" s="789"/>
      <c r="PEH12" s="789"/>
      <c r="PEI12" s="789"/>
      <c r="PEJ12" s="789"/>
      <c r="PEK12" s="789"/>
      <c r="PEL12" s="789"/>
      <c r="PEM12" s="789"/>
      <c r="PEN12" s="789"/>
      <c r="PEO12" s="789"/>
      <c r="PEP12" s="789"/>
      <c r="PEQ12" s="789"/>
      <c r="PER12" s="789"/>
      <c r="PES12" s="789"/>
      <c r="PET12" s="789"/>
      <c r="PEU12" s="789"/>
      <c r="PEV12" s="789"/>
      <c r="PEW12" s="789"/>
      <c r="PEX12" s="789"/>
      <c r="PEY12" s="789"/>
      <c r="PEZ12" s="789"/>
      <c r="PFA12" s="789"/>
      <c r="PFB12" s="789"/>
      <c r="PFC12" s="789"/>
      <c r="PFD12" s="789"/>
      <c r="PFE12" s="789"/>
      <c r="PFF12" s="789"/>
      <c r="PFG12" s="789"/>
      <c r="PFH12" s="789"/>
      <c r="PFI12" s="789"/>
      <c r="PFJ12" s="789"/>
      <c r="PFK12" s="789"/>
      <c r="PFL12" s="789"/>
      <c r="PFM12" s="789"/>
      <c r="PFN12" s="789"/>
      <c r="PFO12" s="789"/>
      <c r="PFP12" s="789"/>
      <c r="PFQ12" s="789"/>
      <c r="PFR12" s="789"/>
      <c r="PFS12" s="789"/>
      <c r="PFT12" s="789"/>
      <c r="PFU12" s="789"/>
      <c r="PFV12" s="789"/>
      <c r="PFW12" s="789"/>
      <c r="PFX12" s="789"/>
      <c r="PFY12" s="789"/>
      <c r="PFZ12" s="789"/>
      <c r="PGA12" s="789"/>
      <c r="PGB12" s="789"/>
      <c r="PGC12" s="789"/>
      <c r="PGD12" s="789"/>
      <c r="PGE12" s="789"/>
      <c r="PGF12" s="789"/>
      <c r="PGG12" s="789"/>
      <c r="PGH12" s="789"/>
      <c r="PGI12" s="789"/>
      <c r="PGJ12" s="789"/>
      <c r="PGK12" s="789"/>
      <c r="PGL12" s="789"/>
      <c r="PGM12" s="789"/>
      <c r="PGN12" s="789"/>
      <c r="PGO12" s="789"/>
      <c r="PGP12" s="789"/>
      <c r="PGQ12" s="789"/>
      <c r="PGR12" s="789"/>
      <c r="PGS12" s="789"/>
      <c r="PGT12" s="789"/>
      <c r="PGU12" s="789"/>
      <c r="PGV12" s="789"/>
      <c r="PGW12" s="789"/>
      <c r="PGX12" s="789"/>
      <c r="PGY12" s="789"/>
      <c r="PGZ12" s="789"/>
      <c r="PHA12" s="789"/>
      <c r="PHB12" s="789"/>
      <c r="PHC12" s="789"/>
      <c r="PHD12" s="789"/>
      <c r="PHE12" s="789"/>
      <c r="PHF12" s="789"/>
      <c r="PHG12" s="789"/>
      <c r="PHH12" s="789"/>
      <c r="PHI12" s="789"/>
      <c r="PHJ12" s="789"/>
      <c r="PHK12" s="789"/>
      <c r="PHL12" s="789"/>
      <c r="PHM12" s="789"/>
      <c r="PHN12" s="789"/>
      <c r="PHO12" s="789"/>
      <c r="PHP12" s="789"/>
      <c r="PHQ12" s="789"/>
      <c r="PHR12" s="789"/>
      <c r="PHS12" s="789"/>
      <c r="PHT12" s="789"/>
      <c r="PHU12" s="789"/>
      <c r="PHV12" s="789"/>
      <c r="PHW12" s="789"/>
      <c r="PHX12" s="789"/>
      <c r="PHY12" s="789"/>
      <c r="PHZ12" s="789"/>
      <c r="PIA12" s="789"/>
      <c r="PIB12" s="789"/>
      <c r="PIC12" s="789"/>
      <c r="PID12" s="789"/>
      <c r="PIE12" s="789"/>
      <c r="PIF12" s="789"/>
      <c r="PIG12" s="789"/>
      <c r="PIH12" s="789"/>
      <c r="PII12" s="789"/>
      <c r="PIJ12" s="789"/>
      <c r="PIK12" s="789"/>
      <c r="PIL12" s="789"/>
      <c r="PIM12" s="789"/>
      <c r="PIN12" s="789"/>
      <c r="PIO12" s="789"/>
      <c r="PIP12" s="789"/>
      <c r="PIQ12" s="789"/>
      <c r="PIR12" s="789"/>
      <c r="PIS12" s="789"/>
      <c r="PIT12" s="789"/>
      <c r="PIU12" s="789"/>
      <c r="PIV12" s="789"/>
      <c r="PIW12" s="789"/>
      <c r="PIX12" s="789"/>
      <c r="PIY12" s="789"/>
      <c r="PIZ12" s="789"/>
      <c r="PJA12" s="789"/>
      <c r="PJB12" s="789"/>
      <c r="PJC12" s="789"/>
      <c r="PJD12" s="789"/>
      <c r="PJE12" s="789"/>
      <c r="PJF12" s="789"/>
      <c r="PJG12" s="789"/>
      <c r="PJH12" s="789"/>
      <c r="PJI12" s="789"/>
      <c r="PJJ12" s="789"/>
      <c r="PJK12" s="789"/>
      <c r="PJL12" s="789"/>
      <c r="PJM12" s="789"/>
      <c r="PJN12" s="789"/>
      <c r="PJO12" s="789"/>
      <c r="PJP12" s="789"/>
      <c r="PJQ12" s="789"/>
      <c r="PJR12" s="789"/>
      <c r="PJS12" s="789"/>
      <c r="PJT12" s="789"/>
      <c r="PJU12" s="789"/>
      <c r="PJV12" s="789"/>
      <c r="PJW12" s="789"/>
      <c r="PJX12" s="789"/>
      <c r="PJY12" s="789"/>
      <c r="PJZ12" s="789"/>
      <c r="PKA12" s="789"/>
      <c r="PKB12" s="789"/>
      <c r="PKC12" s="789"/>
      <c r="PKD12" s="789"/>
      <c r="PKE12" s="789"/>
      <c r="PKF12" s="789"/>
      <c r="PKG12" s="789"/>
      <c r="PKH12" s="789"/>
      <c r="PKI12" s="789"/>
      <c r="PKJ12" s="789"/>
      <c r="PKK12" s="789"/>
      <c r="PKL12" s="789"/>
      <c r="PKM12" s="789"/>
      <c r="PKN12" s="789"/>
      <c r="PKO12" s="789"/>
      <c r="PKP12" s="789"/>
      <c r="PKQ12" s="789"/>
      <c r="PKR12" s="789"/>
      <c r="PKS12" s="789"/>
      <c r="PKT12" s="789"/>
      <c r="PKU12" s="789"/>
      <c r="PKV12" s="789"/>
      <c r="PKW12" s="789"/>
      <c r="PKX12" s="789"/>
      <c r="PKY12" s="789"/>
      <c r="PKZ12" s="789"/>
      <c r="PLA12" s="789"/>
      <c r="PLB12" s="789"/>
      <c r="PLC12" s="789"/>
      <c r="PLD12" s="789"/>
      <c r="PLE12" s="789"/>
      <c r="PLF12" s="789"/>
      <c r="PLG12" s="789"/>
      <c r="PLH12" s="789"/>
      <c r="PLI12" s="789"/>
      <c r="PLJ12" s="789"/>
      <c r="PLK12" s="789"/>
      <c r="PLL12" s="789"/>
      <c r="PLM12" s="789"/>
      <c r="PLN12" s="789"/>
      <c r="PLO12" s="789"/>
      <c r="PLP12" s="789"/>
      <c r="PLQ12" s="789"/>
      <c r="PLR12" s="789"/>
      <c r="PLS12" s="789"/>
      <c r="PLT12" s="789"/>
      <c r="PLU12" s="789"/>
      <c r="PLV12" s="789"/>
      <c r="PLW12" s="789"/>
      <c r="PLX12" s="789"/>
      <c r="PLY12" s="789"/>
      <c r="PLZ12" s="789"/>
      <c r="PMA12" s="789"/>
      <c r="PMB12" s="789"/>
      <c r="PMC12" s="789"/>
      <c r="PMD12" s="789"/>
      <c r="PME12" s="789"/>
      <c r="PMF12" s="789"/>
      <c r="PMG12" s="789"/>
      <c r="PMH12" s="789"/>
      <c r="PMI12" s="789"/>
      <c r="PMJ12" s="789"/>
      <c r="PMK12" s="789"/>
      <c r="PML12" s="789"/>
      <c r="PMM12" s="789"/>
      <c r="PMN12" s="789"/>
      <c r="PMO12" s="789"/>
      <c r="PMP12" s="789"/>
      <c r="PMQ12" s="789"/>
      <c r="PMR12" s="789"/>
      <c r="PMS12" s="789"/>
      <c r="PMT12" s="789"/>
      <c r="PMU12" s="789"/>
      <c r="PMV12" s="789"/>
      <c r="PMW12" s="789"/>
      <c r="PMX12" s="789"/>
      <c r="PMY12" s="789"/>
      <c r="PMZ12" s="789"/>
      <c r="PNA12" s="789"/>
      <c r="PNB12" s="789"/>
      <c r="PNC12" s="789"/>
      <c r="PND12" s="789"/>
      <c r="PNE12" s="789"/>
      <c r="PNF12" s="789"/>
      <c r="PNG12" s="789"/>
      <c r="PNH12" s="789"/>
      <c r="PNI12" s="789"/>
      <c r="PNJ12" s="789"/>
      <c r="PNK12" s="789"/>
      <c r="PNL12" s="789"/>
      <c r="PNM12" s="789"/>
      <c r="PNN12" s="789"/>
      <c r="PNO12" s="789"/>
      <c r="PNP12" s="789"/>
      <c r="PNQ12" s="789"/>
      <c r="PNR12" s="789"/>
      <c r="PNS12" s="789"/>
      <c r="PNT12" s="789"/>
      <c r="PNU12" s="789"/>
      <c r="PNV12" s="789"/>
      <c r="PNW12" s="789"/>
      <c r="PNX12" s="789"/>
      <c r="PNY12" s="789"/>
      <c r="PNZ12" s="789"/>
      <c r="POA12" s="789"/>
      <c r="POB12" s="789"/>
      <c r="POC12" s="789"/>
      <c r="POD12" s="789"/>
      <c r="POE12" s="789"/>
      <c r="POF12" s="789"/>
      <c r="POG12" s="789"/>
      <c r="POH12" s="789"/>
      <c r="POI12" s="789"/>
      <c r="POJ12" s="789"/>
      <c r="POK12" s="789"/>
      <c r="POL12" s="789"/>
      <c r="POM12" s="789"/>
      <c r="PON12" s="789"/>
      <c r="POO12" s="789"/>
      <c r="POP12" s="789"/>
      <c r="POQ12" s="789"/>
      <c r="POR12" s="789"/>
      <c r="POS12" s="789"/>
      <c r="POT12" s="789"/>
      <c r="POU12" s="789"/>
      <c r="POV12" s="789"/>
      <c r="POW12" s="789"/>
      <c r="POX12" s="789"/>
      <c r="POY12" s="789"/>
      <c r="POZ12" s="789"/>
      <c r="PPA12" s="789"/>
      <c r="PPB12" s="789"/>
      <c r="PPC12" s="789"/>
      <c r="PPD12" s="789"/>
      <c r="PPE12" s="789"/>
      <c r="PPF12" s="789"/>
      <c r="PPG12" s="789"/>
      <c r="PPH12" s="789"/>
      <c r="PPI12" s="789"/>
      <c r="PPJ12" s="789"/>
      <c r="PPK12" s="789"/>
      <c r="PPL12" s="789"/>
      <c r="PPM12" s="789"/>
      <c r="PPN12" s="789"/>
      <c r="PPO12" s="789"/>
      <c r="PPP12" s="789"/>
      <c r="PPQ12" s="789"/>
      <c r="PPR12" s="789"/>
      <c r="PPS12" s="789"/>
      <c r="PPT12" s="789"/>
      <c r="PPU12" s="789"/>
      <c r="PPV12" s="789"/>
      <c r="PPW12" s="789"/>
      <c r="PPX12" s="789"/>
      <c r="PPY12" s="789"/>
      <c r="PPZ12" s="789"/>
      <c r="PQA12" s="789"/>
      <c r="PQB12" s="789"/>
      <c r="PQC12" s="789"/>
      <c r="PQD12" s="789"/>
      <c r="PQE12" s="789"/>
      <c r="PQF12" s="789"/>
      <c r="PQG12" s="789"/>
      <c r="PQH12" s="789"/>
      <c r="PQI12" s="789"/>
      <c r="PQJ12" s="789"/>
      <c r="PQK12" s="789"/>
      <c r="PQL12" s="789"/>
      <c r="PQM12" s="789"/>
      <c r="PQN12" s="789"/>
      <c r="PQO12" s="789"/>
      <c r="PQP12" s="789"/>
      <c r="PQQ12" s="789"/>
      <c r="PQR12" s="789"/>
      <c r="PQS12" s="789"/>
      <c r="PQT12" s="789"/>
      <c r="PQU12" s="789"/>
      <c r="PQV12" s="789"/>
      <c r="PQW12" s="789"/>
      <c r="PQX12" s="789"/>
      <c r="PQY12" s="789"/>
      <c r="PQZ12" s="789"/>
      <c r="PRA12" s="789"/>
      <c r="PRB12" s="789"/>
      <c r="PRC12" s="789"/>
      <c r="PRD12" s="789"/>
      <c r="PRE12" s="789"/>
      <c r="PRF12" s="789"/>
      <c r="PRG12" s="789"/>
      <c r="PRH12" s="789"/>
      <c r="PRI12" s="789"/>
      <c r="PRJ12" s="789"/>
      <c r="PRK12" s="789"/>
      <c r="PRL12" s="789"/>
      <c r="PRM12" s="789"/>
      <c r="PRN12" s="789"/>
      <c r="PRO12" s="789"/>
      <c r="PRP12" s="789"/>
      <c r="PRQ12" s="789"/>
      <c r="PRR12" s="789"/>
      <c r="PRS12" s="789"/>
      <c r="PRT12" s="789"/>
      <c r="PRU12" s="789"/>
      <c r="PRV12" s="789"/>
      <c r="PRW12" s="789"/>
      <c r="PRX12" s="789"/>
      <c r="PRY12" s="789"/>
      <c r="PRZ12" s="789"/>
      <c r="PSA12" s="789"/>
      <c r="PSB12" s="789"/>
      <c r="PSC12" s="789"/>
      <c r="PSD12" s="789"/>
      <c r="PSE12" s="789"/>
      <c r="PSF12" s="789"/>
      <c r="PSG12" s="789"/>
      <c r="PSH12" s="789"/>
      <c r="PSI12" s="789"/>
      <c r="PSJ12" s="789"/>
      <c r="PSK12" s="789"/>
      <c r="PSL12" s="789"/>
      <c r="PSM12" s="789"/>
      <c r="PSN12" s="789"/>
      <c r="PSO12" s="789"/>
      <c r="PSP12" s="789"/>
      <c r="PSQ12" s="789"/>
      <c r="PSR12" s="789"/>
      <c r="PSS12" s="789"/>
      <c r="PST12" s="789"/>
      <c r="PSU12" s="789"/>
      <c r="PSV12" s="789"/>
      <c r="PSW12" s="789"/>
      <c r="PSX12" s="789"/>
      <c r="PSY12" s="789"/>
      <c r="PSZ12" s="789"/>
      <c r="PTA12" s="789"/>
      <c r="PTB12" s="789"/>
      <c r="PTC12" s="789"/>
      <c r="PTD12" s="789"/>
      <c r="PTE12" s="789"/>
      <c r="PTF12" s="789"/>
      <c r="PTG12" s="789"/>
      <c r="PTH12" s="789"/>
      <c r="PTI12" s="789"/>
      <c r="PTJ12" s="789"/>
      <c r="PTK12" s="789"/>
      <c r="PTL12" s="789"/>
      <c r="PTM12" s="789"/>
      <c r="PTN12" s="789"/>
      <c r="PTO12" s="789"/>
      <c r="PTP12" s="789"/>
      <c r="PTQ12" s="789"/>
      <c r="PTR12" s="789"/>
      <c r="PTS12" s="789"/>
      <c r="PTT12" s="789"/>
      <c r="PTU12" s="789"/>
      <c r="PTV12" s="789"/>
      <c r="PTW12" s="789"/>
      <c r="PTX12" s="789"/>
      <c r="PTY12" s="789"/>
      <c r="PTZ12" s="789"/>
      <c r="PUA12" s="789"/>
      <c r="PUB12" s="789"/>
      <c r="PUC12" s="789"/>
      <c r="PUD12" s="789"/>
      <c r="PUE12" s="789"/>
      <c r="PUF12" s="789"/>
      <c r="PUG12" s="789"/>
      <c r="PUH12" s="789"/>
      <c r="PUI12" s="789"/>
      <c r="PUJ12" s="789"/>
      <c r="PUK12" s="789"/>
      <c r="PUL12" s="789"/>
      <c r="PUM12" s="789"/>
      <c r="PUN12" s="789"/>
      <c r="PUO12" s="789"/>
      <c r="PUP12" s="789"/>
      <c r="PUQ12" s="789"/>
      <c r="PUR12" s="789"/>
      <c r="PUS12" s="789"/>
      <c r="PUT12" s="789"/>
      <c r="PUU12" s="789"/>
      <c r="PUV12" s="789"/>
      <c r="PUW12" s="789"/>
      <c r="PUX12" s="789"/>
      <c r="PUY12" s="789"/>
      <c r="PUZ12" s="789"/>
      <c r="PVA12" s="789"/>
      <c r="PVB12" s="789"/>
      <c r="PVC12" s="789"/>
      <c r="PVD12" s="789"/>
      <c r="PVE12" s="789"/>
      <c r="PVF12" s="789"/>
      <c r="PVG12" s="789"/>
      <c r="PVH12" s="789"/>
      <c r="PVI12" s="789"/>
      <c r="PVJ12" s="789"/>
      <c r="PVK12" s="789"/>
      <c r="PVL12" s="789"/>
      <c r="PVM12" s="789"/>
      <c r="PVN12" s="789"/>
      <c r="PVO12" s="789"/>
      <c r="PVP12" s="789"/>
      <c r="PVQ12" s="789"/>
      <c r="PVR12" s="789"/>
      <c r="PVS12" s="789"/>
      <c r="PVT12" s="789"/>
      <c r="PVU12" s="789"/>
      <c r="PVV12" s="789"/>
      <c r="PVW12" s="789"/>
      <c r="PVX12" s="789"/>
      <c r="PVY12" s="789"/>
      <c r="PVZ12" s="789"/>
      <c r="PWA12" s="789"/>
      <c r="PWB12" s="789"/>
      <c r="PWC12" s="789"/>
      <c r="PWD12" s="789"/>
      <c r="PWE12" s="789"/>
      <c r="PWF12" s="789"/>
      <c r="PWG12" s="789"/>
      <c r="PWH12" s="789"/>
      <c r="PWI12" s="789"/>
      <c r="PWJ12" s="789"/>
      <c r="PWK12" s="789"/>
      <c r="PWL12" s="789"/>
      <c r="PWM12" s="789"/>
      <c r="PWN12" s="789"/>
      <c r="PWO12" s="789"/>
      <c r="PWP12" s="789"/>
      <c r="PWQ12" s="789"/>
      <c r="PWR12" s="789"/>
      <c r="PWS12" s="789"/>
      <c r="PWT12" s="789"/>
      <c r="PWU12" s="789"/>
      <c r="PWV12" s="789"/>
      <c r="PWW12" s="789"/>
      <c r="PWX12" s="789"/>
      <c r="PWY12" s="789"/>
      <c r="PWZ12" s="789"/>
      <c r="PXA12" s="789"/>
      <c r="PXB12" s="789"/>
      <c r="PXC12" s="789"/>
      <c r="PXD12" s="789"/>
      <c r="PXE12" s="789"/>
      <c r="PXF12" s="789"/>
      <c r="PXG12" s="789"/>
      <c r="PXH12" s="789"/>
      <c r="PXI12" s="789"/>
      <c r="PXJ12" s="789"/>
      <c r="PXK12" s="789"/>
      <c r="PXL12" s="789"/>
      <c r="PXM12" s="789"/>
      <c r="PXN12" s="789"/>
      <c r="PXO12" s="789"/>
      <c r="PXP12" s="789"/>
      <c r="PXQ12" s="789"/>
      <c r="PXR12" s="789"/>
      <c r="PXS12" s="789"/>
      <c r="PXT12" s="789"/>
      <c r="PXU12" s="789"/>
      <c r="PXV12" s="789"/>
      <c r="PXW12" s="789"/>
      <c r="PXX12" s="789"/>
      <c r="PXY12" s="789"/>
      <c r="PXZ12" s="789"/>
      <c r="PYA12" s="789"/>
      <c r="PYB12" s="789"/>
      <c r="PYC12" s="789"/>
      <c r="PYD12" s="789"/>
      <c r="PYE12" s="789"/>
      <c r="PYF12" s="789"/>
      <c r="PYG12" s="789"/>
      <c r="PYH12" s="789"/>
      <c r="PYI12" s="789"/>
      <c r="PYJ12" s="789"/>
      <c r="PYK12" s="789"/>
      <c r="PYL12" s="789"/>
      <c r="PYM12" s="789"/>
      <c r="PYN12" s="789"/>
      <c r="PYO12" s="789"/>
      <c r="PYP12" s="789"/>
      <c r="PYQ12" s="789"/>
      <c r="PYR12" s="789"/>
      <c r="PYS12" s="789"/>
      <c r="PYT12" s="789"/>
      <c r="PYU12" s="789"/>
      <c r="PYV12" s="789"/>
      <c r="PYW12" s="789"/>
      <c r="PYX12" s="789"/>
      <c r="PYY12" s="789"/>
      <c r="PYZ12" s="789"/>
      <c r="PZA12" s="789"/>
      <c r="PZB12" s="789"/>
      <c r="PZC12" s="789"/>
      <c r="PZD12" s="789"/>
      <c r="PZE12" s="789"/>
      <c r="PZF12" s="789"/>
      <c r="PZG12" s="789"/>
      <c r="PZH12" s="789"/>
      <c r="PZI12" s="789"/>
      <c r="PZJ12" s="789"/>
      <c r="PZK12" s="789"/>
      <c r="PZL12" s="789"/>
      <c r="PZM12" s="789"/>
      <c r="PZN12" s="789"/>
      <c r="PZO12" s="789"/>
      <c r="PZP12" s="789"/>
      <c r="PZQ12" s="789"/>
      <c r="PZR12" s="789"/>
      <c r="PZS12" s="789"/>
      <c r="PZT12" s="789"/>
      <c r="PZU12" s="789"/>
      <c r="PZV12" s="789"/>
      <c r="PZW12" s="789"/>
      <c r="PZX12" s="789"/>
      <c r="PZY12" s="789"/>
      <c r="PZZ12" s="789"/>
      <c r="QAA12" s="789"/>
      <c r="QAB12" s="789"/>
      <c r="QAC12" s="789"/>
      <c r="QAD12" s="789"/>
      <c r="QAE12" s="789"/>
      <c r="QAF12" s="789"/>
      <c r="QAG12" s="789"/>
      <c r="QAH12" s="789"/>
      <c r="QAI12" s="789"/>
      <c r="QAJ12" s="789"/>
      <c r="QAK12" s="789"/>
      <c r="QAL12" s="789"/>
      <c r="QAM12" s="789"/>
      <c r="QAN12" s="789"/>
      <c r="QAO12" s="789"/>
      <c r="QAP12" s="789"/>
      <c r="QAQ12" s="789"/>
      <c r="QAR12" s="789"/>
      <c r="QAS12" s="789"/>
      <c r="QAT12" s="789"/>
      <c r="QAU12" s="789"/>
      <c r="QAV12" s="789"/>
      <c r="QAW12" s="789"/>
      <c r="QAX12" s="789"/>
      <c r="QAY12" s="789"/>
      <c r="QAZ12" s="789"/>
      <c r="QBA12" s="789"/>
      <c r="QBB12" s="789"/>
      <c r="QBC12" s="789"/>
      <c r="QBD12" s="789"/>
      <c r="QBE12" s="789"/>
      <c r="QBF12" s="789"/>
      <c r="QBG12" s="789"/>
      <c r="QBH12" s="789"/>
      <c r="QBI12" s="789"/>
      <c r="QBJ12" s="789"/>
      <c r="QBK12" s="789"/>
      <c r="QBL12" s="789"/>
      <c r="QBM12" s="789"/>
      <c r="QBN12" s="789"/>
      <c r="QBO12" s="789"/>
      <c r="QBP12" s="789"/>
      <c r="QBQ12" s="789"/>
      <c r="QBR12" s="789"/>
      <c r="QBS12" s="789"/>
      <c r="QBT12" s="789"/>
      <c r="QBU12" s="789"/>
      <c r="QBV12" s="789"/>
      <c r="QBW12" s="789"/>
      <c r="QBX12" s="789"/>
      <c r="QBY12" s="789"/>
      <c r="QBZ12" s="789"/>
      <c r="QCA12" s="789"/>
      <c r="QCB12" s="789"/>
      <c r="QCC12" s="789"/>
      <c r="QCD12" s="789"/>
      <c r="QCE12" s="789"/>
      <c r="QCF12" s="789"/>
      <c r="QCG12" s="789"/>
      <c r="QCH12" s="789"/>
      <c r="QCI12" s="789"/>
      <c r="QCJ12" s="789"/>
      <c r="QCK12" s="789"/>
      <c r="QCL12" s="789"/>
      <c r="QCM12" s="789"/>
      <c r="QCN12" s="789"/>
      <c r="QCO12" s="789"/>
      <c r="QCP12" s="789"/>
      <c r="QCQ12" s="789"/>
      <c r="QCR12" s="789"/>
      <c r="QCS12" s="789"/>
      <c r="QCT12" s="789"/>
      <c r="QCU12" s="789"/>
      <c r="QCV12" s="789"/>
      <c r="QCW12" s="789"/>
      <c r="QCX12" s="789"/>
      <c r="QCY12" s="789"/>
      <c r="QCZ12" s="789"/>
      <c r="QDA12" s="789"/>
      <c r="QDB12" s="789"/>
      <c r="QDC12" s="789"/>
      <c r="QDD12" s="789"/>
      <c r="QDE12" s="789"/>
      <c r="QDF12" s="789"/>
      <c r="QDG12" s="789"/>
      <c r="QDH12" s="789"/>
      <c r="QDI12" s="789"/>
      <c r="QDJ12" s="789"/>
      <c r="QDK12" s="789"/>
      <c r="QDL12" s="789"/>
      <c r="QDM12" s="789"/>
      <c r="QDN12" s="789"/>
      <c r="QDO12" s="789"/>
      <c r="QDP12" s="789"/>
      <c r="QDQ12" s="789"/>
      <c r="QDR12" s="789"/>
      <c r="QDS12" s="789"/>
      <c r="QDT12" s="789"/>
      <c r="QDU12" s="789"/>
      <c r="QDV12" s="789"/>
      <c r="QDW12" s="789"/>
      <c r="QDX12" s="789"/>
      <c r="QDY12" s="789"/>
      <c r="QDZ12" s="789"/>
      <c r="QEA12" s="789"/>
      <c r="QEB12" s="789"/>
      <c r="QEC12" s="789"/>
      <c r="QED12" s="789"/>
      <c r="QEE12" s="789"/>
      <c r="QEF12" s="789"/>
      <c r="QEG12" s="789"/>
      <c r="QEH12" s="789"/>
      <c r="QEI12" s="789"/>
      <c r="QEJ12" s="789"/>
      <c r="QEK12" s="789"/>
      <c r="QEL12" s="789"/>
      <c r="QEM12" s="789"/>
      <c r="QEN12" s="789"/>
      <c r="QEO12" s="789"/>
      <c r="QEP12" s="789"/>
      <c r="QEQ12" s="789"/>
      <c r="QER12" s="789"/>
      <c r="QES12" s="789"/>
      <c r="QET12" s="789"/>
      <c r="QEU12" s="789"/>
      <c r="QEV12" s="789"/>
      <c r="QEW12" s="789"/>
      <c r="QEX12" s="789"/>
      <c r="QEY12" s="789"/>
      <c r="QEZ12" s="789"/>
      <c r="QFA12" s="789"/>
      <c r="QFB12" s="789"/>
      <c r="QFC12" s="789"/>
      <c r="QFD12" s="789"/>
      <c r="QFE12" s="789"/>
      <c r="QFF12" s="789"/>
      <c r="QFG12" s="789"/>
      <c r="QFH12" s="789"/>
      <c r="QFI12" s="789"/>
      <c r="QFJ12" s="789"/>
      <c r="QFK12" s="789"/>
      <c r="QFL12" s="789"/>
      <c r="QFM12" s="789"/>
      <c r="QFN12" s="789"/>
      <c r="QFO12" s="789"/>
      <c r="QFP12" s="789"/>
      <c r="QFQ12" s="789"/>
      <c r="QFR12" s="789"/>
      <c r="QFS12" s="789"/>
      <c r="QFT12" s="789"/>
      <c r="QFU12" s="789"/>
      <c r="QFV12" s="789"/>
      <c r="QFW12" s="789"/>
      <c r="QFX12" s="789"/>
      <c r="QFY12" s="789"/>
      <c r="QFZ12" s="789"/>
      <c r="QGA12" s="789"/>
      <c r="QGB12" s="789"/>
      <c r="QGC12" s="789"/>
      <c r="QGD12" s="789"/>
      <c r="QGE12" s="789"/>
      <c r="QGF12" s="789"/>
      <c r="QGG12" s="789"/>
      <c r="QGH12" s="789"/>
      <c r="QGI12" s="789"/>
      <c r="QGJ12" s="789"/>
      <c r="QGK12" s="789"/>
      <c r="QGL12" s="789"/>
      <c r="QGM12" s="789"/>
      <c r="QGN12" s="789"/>
      <c r="QGO12" s="789"/>
      <c r="QGP12" s="789"/>
      <c r="QGQ12" s="789"/>
      <c r="QGR12" s="789"/>
      <c r="QGS12" s="789"/>
      <c r="QGT12" s="789"/>
      <c r="QGU12" s="789"/>
      <c r="QGV12" s="789"/>
      <c r="QGW12" s="789"/>
      <c r="QGX12" s="789"/>
      <c r="QGY12" s="789"/>
      <c r="QGZ12" s="789"/>
      <c r="QHA12" s="789"/>
      <c r="QHB12" s="789"/>
      <c r="QHC12" s="789"/>
      <c r="QHD12" s="789"/>
      <c r="QHE12" s="789"/>
      <c r="QHF12" s="789"/>
      <c r="QHG12" s="789"/>
      <c r="QHH12" s="789"/>
      <c r="QHI12" s="789"/>
      <c r="QHJ12" s="789"/>
      <c r="QHK12" s="789"/>
      <c r="QHL12" s="789"/>
      <c r="QHM12" s="789"/>
      <c r="QHN12" s="789"/>
      <c r="QHO12" s="789"/>
      <c r="QHP12" s="789"/>
      <c r="QHQ12" s="789"/>
      <c r="QHR12" s="789"/>
      <c r="QHS12" s="789"/>
      <c r="QHT12" s="789"/>
      <c r="QHU12" s="789"/>
      <c r="QHV12" s="789"/>
      <c r="QHW12" s="789"/>
      <c r="QHX12" s="789"/>
      <c r="QHY12" s="789"/>
      <c r="QHZ12" s="789"/>
      <c r="QIA12" s="789"/>
      <c r="QIB12" s="789"/>
      <c r="QIC12" s="789"/>
      <c r="QID12" s="789"/>
      <c r="QIE12" s="789"/>
      <c r="QIF12" s="789"/>
      <c r="QIG12" s="789"/>
      <c r="QIH12" s="789"/>
      <c r="QII12" s="789"/>
      <c r="QIJ12" s="789"/>
      <c r="QIK12" s="789"/>
      <c r="QIL12" s="789"/>
      <c r="QIM12" s="789"/>
      <c r="QIN12" s="789"/>
      <c r="QIO12" s="789"/>
      <c r="QIP12" s="789"/>
      <c r="QIQ12" s="789"/>
      <c r="QIR12" s="789"/>
      <c r="QIS12" s="789"/>
      <c r="QIT12" s="789"/>
      <c r="QIU12" s="789"/>
      <c r="QIV12" s="789"/>
      <c r="QIW12" s="789"/>
      <c r="QIX12" s="789"/>
      <c r="QIY12" s="789"/>
      <c r="QIZ12" s="789"/>
      <c r="QJA12" s="789"/>
      <c r="QJB12" s="789"/>
      <c r="QJC12" s="789"/>
      <c r="QJD12" s="789"/>
      <c r="QJE12" s="789"/>
      <c r="QJF12" s="789"/>
      <c r="QJG12" s="789"/>
      <c r="QJH12" s="789"/>
      <c r="QJI12" s="789"/>
      <c r="QJJ12" s="789"/>
      <c r="QJK12" s="789"/>
      <c r="QJL12" s="789"/>
      <c r="QJM12" s="789"/>
      <c r="QJN12" s="789"/>
      <c r="QJO12" s="789"/>
      <c r="QJP12" s="789"/>
      <c r="QJQ12" s="789"/>
      <c r="QJR12" s="789"/>
      <c r="QJS12" s="789"/>
      <c r="QJT12" s="789"/>
      <c r="QJU12" s="789"/>
      <c r="QJV12" s="789"/>
      <c r="QJW12" s="789"/>
      <c r="QJX12" s="789"/>
      <c r="QJY12" s="789"/>
      <c r="QJZ12" s="789"/>
      <c r="QKA12" s="789"/>
      <c r="QKB12" s="789"/>
      <c r="QKC12" s="789"/>
      <c r="QKD12" s="789"/>
      <c r="QKE12" s="789"/>
      <c r="QKF12" s="789"/>
      <c r="QKG12" s="789"/>
      <c r="QKH12" s="789"/>
      <c r="QKI12" s="789"/>
      <c r="QKJ12" s="789"/>
      <c r="QKK12" s="789"/>
      <c r="QKL12" s="789"/>
      <c r="QKM12" s="789"/>
      <c r="QKN12" s="789"/>
      <c r="QKO12" s="789"/>
      <c r="QKP12" s="789"/>
      <c r="QKQ12" s="789"/>
      <c r="QKR12" s="789"/>
      <c r="QKS12" s="789"/>
      <c r="QKT12" s="789"/>
      <c r="QKU12" s="789"/>
      <c r="QKV12" s="789"/>
      <c r="QKW12" s="789"/>
      <c r="QKX12" s="789"/>
      <c r="QKY12" s="789"/>
      <c r="QKZ12" s="789"/>
      <c r="QLA12" s="789"/>
      <c r="QLB12" s="789"/>
      <c r="QLC12" s="789"/>
      <c r="QLD12" s="789"/>
      <c r="QLE12" s="789"/>
      <c r="QLF12" s="789"/>
      <c r="QLG12" s="789"/>
      <c r="QLH12" s="789"/>
      <c r="QLI12" s="789"/>
      <c r="QLJ12" s="789"/>
      <c r="QLK12" s="789"/>
      <c r="QLL12" s="789"/>
      <c r="QLM12" s="789"/>
      <c r="QLN12" s="789"/>
      <c r="QLO12" s="789"/>
      <c r="QLP12" s="789"/>
      <c r="QLQ12" s="789"/>
      <c r="QLR12" s="789"/>
      <c r="QLS12" s="789"/>
      <c r="QLT12" s="789"/>
      <c r="QLU12" s="789"/>
      <c r="QLV12" s="789"/>
      <c r="QLW12" s="789"/>
      <c r="QLX12" s="789"/>
      <c r="QLY12" s="789"/>
      <c r="QLZ12" s="789"/>
      <c r="QMA12" s="789"/>
      <c r="QMB12" s="789"/>
      <c r="QMC12" s="789"/>
      <c r="QMD12" s="789"/>
      <c r="QME12" s="789"/>
      <c r="QMF12" s="789"/>
      <c r="QMG12" s="789"/>
      <c r="QMH12" s="789"/>
      <c r="QMI12" s="789"/>
      <c r="QMJ12" s="789"/>
      <c r="QMK12" s="789"/>
      <c r="QML12" s="789"/>
      <c r="QMM12" s="789"/>
      <c r="QMN12" s="789"/>
      <c r="QMO12" s="789"/>
      <c r="QMP12" s="789"/>
      <c r="QMQ12" s="789"/>
      <c r="QMR12" s="789"/>
      <c r="QMS12" s="789"/>
      <c r="QMT12" s="789"/>
      <c r="QMU12" s="789"/>
      <c r="QMV12" s="789"/>
      <c r="QMW12" s="789"/>
      <c r="QMX12" s="789"/>
      <c r="QMY12" s="789"/>
      <c r="QMZ12" s="789"/>
      <c r="QNA12" s="789"/>
      <c r="QNB12" s="789"/>
      <c r="QNC12" s="789"/>
      <c r="QND12" s="789"/>
      <c r="QNE12" s="789"/>
      <c r="QNF12" s="789"/>
      <c r="QNG12" s="789"/>
      <c r="QNH12" s="789"/>
      <c r="QNI12" s="789"/>
      <c r="QNJ12" s="789"/>
      <c r="QNK12" s="789"/>
      <c r="QNL12" s="789"/>
      <c r="QNM12" s="789"/>
      <c r="QNN12" s="789"/>
      <c r="QNO12" s="789"/>
      <c r="QNP12" s="789"/>
      <c r="QNQ12" s="789"/>
      <c r="QNR12" s="789"/>
      <c r="QNS12" s="789"/>
      <c r="QNT12" s="789"/>
      <c r="QNU12" s="789"/>
      <c r="QNV12" s="789"/>
      <c r="QNW12" s="789"/>
      <c r="QNX12" s="789"/>
      <c r="QNY12" s="789"/>
      <c r="QNZ12" s="789"/>
      <c r="QOA12" s="789"/>
      <c r="QOB12" s="789"/>
      <c r="QOC12" s="789"/>
      <c r="QOD12" s="789"/>
      <c r="QOE12" s="789"/>
      <c r="QOF12" s="789"/>
      <c r="QOG12" s="789"/>
      <c r="QOH12" s="789"/>
      <c r="QOI12" s="789"/>
      <c r="QOJ12" s="789"/>
      <c r="QOK12" s="789"/>
      <c r="QOL12" s="789"/>
      <c r="QOM12" s="789"/>
      <c r="QON12" s="789"/>
      <c r="QOO12" s="789"/>
      <c r="QOP12" s="789"/>
      <c r="QOQ12" s="789"/>
      <c r="QOR12" s="789"/>
      <c r="QOS12" s="789"/>
      <c r="QOT12" s="789"/>
      <c r="QOU12" s="789"/>
      <c r="QOV12" s="789"/>
      <c r="QOW12" s="789"/>
      <c r="QOX12" s="789"/>
      <c r="QOY12" s="789"/>
      <c r="QOZ12" s="789"/>
      <c r="QPA12" s="789"/>
      <c r="QPB12" s="789"/>
      <c r="QPC12" s="789"/>
      <c r="QPD12" s="789"/>
      <c r="QPE12" s="789"/>
      <c r="QPF12" s="789"/>
      <c r="QPG12" s="789"/>
      <c r="QPH12" s="789"/>
      <c r="QPI12" s="789"/>
      <c r="QPJ12" s="789"/>
      <c r="QPK12" s="789"/>
      <c r="QPL12" s="789"/>
      <c r="QPM12" s="789"/>
      <c r="QPN12" s="789"/>
      <c r="QPO12" s="789"/>
      <c r="QPP12" s="789"/>
      <c r="QPQ12" s="789"/>
      <c r="QPR12" s="789"/>
      <c r="QPS12" s="789"/>
      <c r="QPT12" s="789"/>
      <c r="QPU12" s="789"/>
      <c r="QPV12" s="789"/>
      <c r="QPW12" s="789"/>
      <c r="QPX12" s="789"/>
      <c r="QPY12" s="789"/>
      <c r="QPZ12" s="789"/>
      <c r="QQA12" s="789"/>
      <c r="QQB12" s="789"/>
      <c r="QQC12" s="789"/>
      <c r="QQD12" s="789"/>
      <c r="QQE12" s="789"/>
      <c r="QQF12" s="789"/>
      <c r="QQG12" s="789"/>
      <c r="QQH12" s="789"/>
      <c r="QQI12" s="789"/>
      <c r="QQJ12" s="789"/>
      <c r="QQK12" s="789"/>
      <c r="QQL12" s="789"/>
      <c r="QQM12" s="789"/>
      <c r="QQN12" s="789"/>
      <c r="QQO12" s="789"/>
      <c r="QQP12" s="789"/>
      <c r="QQQ12" s="789"/>
      <c r="QQR12" s="789"/>
      <c r="QQS12" s="789"/>
      <c r="QQT12" s="789"/>
      <c r="QQU12" s="789"/>
      <c r="QQV12" s="789"/>
      <c r="QQW12" s="789"/>
      <c r="QQX12" s="789"/>
      <c r="QQY12" s="789"/>
      <c r="QQZ12" s="789"/>
      <c r="QRA12" s="789"/>
      <c r="QRB12" s="789"/>
      <c r="QRC12" s="789"/>
      <c r="QRD12" s="789"/>
      <c r="QRE12" s="789"/>
      <c r="QRF12" s="789"/>
      <c r="QRG12" s="789"/>
      <c r="QRH12" s="789"/>
      <c r="QRI12" s="789"/>
      <c r="QRJ12" s="789"/>
      <c r="QRK12" s="789"/>
      <c r="QRL12" s="789"/>
      <c r="QRM12" s="789"/>
      <c r="QRN12" s="789"/>
      <c r="QRO12" s="789"/>
      <c r="QRP12" s="789"/>
      <c r="QRQ12" s="789"/>
      <c r="QRR12" s="789"/>
      <c r="QRS12" s="789"/>
      <c r="QRT12" s="789"/>
      <c r="QRU12" s="789"/>
      <c r="QRV12" s="789"/>
      <c r="QRW12" s="789"/>
      <c r="QRX12" s="789"/>
      <c r="QRY12" s="789"/>
      <c r="QRZ12" s="789"/>
      <c r="QSA12" s="789"/>
      <c r="QSB12" s="789"/>
      <c r="QSC12" s="789"/>
      <c r="QSD12" s="789"/>
      <c r="QSE12" s="789"/>
      <c r="QSF12" s="789"/>
      <c r="QSG12" s="789"/>
      <c r="QSH12" s="789"/>
      <c r="QSI12" s="789"/>
      <c r="QSJ12" s="789"/>
      <c r="QSK12" s="789"/>
      <c r="QSL12" s="789"/>
      <c r="QSM12" s="789"/>
      <c r="QSN12" s="789"/>
      <c r="QSO12" s="789"/>
      <c r="QSP12" s="789"/>
      <c r="QSQ12" s="789"/>
      <c r="QSR12" s="789"/>
      <c r="QSS12" s="789"/>
      <c r="QST12" s="789"/>
      <c r="QSU12" s="789"/>
      <c r="QSV12" s="789"/>
      <c r="QSW12" s="789"/>
      <c r="QSX12" s="789"/>
      <c r="QSY12" s="789"/>
      <c r="QSZ12" s="789"/>
      <c r="QTA12" s="789"/>
      <c r="QTB12" s="789"/>
      <c r="QTC12" s="789"/>
      <c r="QTD12" s="789"/>
      <c r="QTE12" s="789"/>
      <c r="QTF12" s="789"/>
      <c r="QTG12" s="789"/>
      <c r="QTH12" s="789"/>
      <c r="QTI12" s="789"/>
      <c r="QTJ12" s="789"/>
      <c r="QTK12" s="789"/>
      <c r="QTL12" s="789"/>
      <c r="QTM12" s="789"/>
      <c r="QTN12" s="789"/>
      <c r="QTO12" s="789"/>
      <c r="QTP12" s="789"/>
      <c r="QTQ12" s="789"/>
      <c r="QTR12" s="789"/>
      <c r="QTS12" s="789"/>
      <c r="QTT12" s="789"/>
      <c r="QTU12" s="789"/>
      <c r="QTV12" s="789"/>
      <c r="QTW12" s="789"/>
      <c r="QTX12" s="789"/>
      <c r="QTY12" s="789"/>
      <c r="QTZ12" s="789"/>
      <c r="QUA12" s="789"/>
      <c r="QUB12" s="789"/>
      <c r="QUC12" s="789"/>
      <c r="QUD12" s="789"/>
      <c r="QUE12" s="789"/>
      <c r="QUF12" s="789"/>
      <c r="QUG12" s="789"/>
      <c r="QUH12" s="789"/>
      <c r="QUI12" s="789"/>
      <c r="QUJ12" s="789"/>
      <c r="QUK12" s="789"/>
      <c r="QUL12" s="789"/>
      <c r="QUM12" s="789"/>
      <c r="QUN12" s="789"/>
      <c r="QUO12" s="789"/>
      <c r="QUP12" s="789"/>
      <c r="QUQ12" s="789"/>
      <c r="QUR12" s="789"/>
      <c r="QUS12" s="789"/>
      <c r="QUT12" s="789"/>
      <c r="QUU12" s="789"/>
      <c r="QUV12" s="789"/>
      <c r="QUW12" s="789"/>
      <c r="QUX12" s="789"/>
      <c r="QUY12" s="789"/>
      <c r="QUZ12" s="789"/>
      <c r="QVA12" s="789"/>
      <c r="QVB12" s="789"/>
      <c r="QVC12" s="789"/>
      <c r="QVD12" s="789"/>
      <c r="QVE12" s="789"/>
      <c r="QVF12" s="789"/>
      <c r="QVG12" s="789"/>
      <c r="QVH12" s="789"/>
      <c r="QVI12" s="789"/>
      <c r="QVJ12" s="789"/>
      <c r="QVK12" s="789"/>
      <c r="QVL12" s="789"/>
      <c r="QVM12" s="789"/>
      <c r="QVN12" s="789"/>
      <c r="QVO12" s="789"/>
      <c r="QVP12" s="789"/>
      <c r="QVQ12" s="789"/>
      <c r="QVR12" s="789"/>
      <c r="QVS12" s="789"/>
      <c r="QVT12" s="789"/>
      <c r="QVU12" s="789"/>
      <c r="QVV12" s="789"/>
      <c r="QVW12" s="789"/>
      <c r="QVX12" s="789"/>
      <c r="QVY12" s="789"/>
      <c r="QVZ12" s="789"/>
      <c r="QWA12" s="789"/>
      <c r="QWB12" s="789"/>
      <c r="QWC12" s="789"/>
      <c r="QWD12" s="789"/>
      <c r="QWE12" s="789"/>
      <c r="QWF12" s="789"/>
      <c r="QWG12" s="789"/>
      <c r="QWH12" s="789"/>
      <c r="QWI12" s="789"/>
      <c r="QWJ12" s="789"/>
      <c r="QWK12" s="789"/>
      <c r="QWL12" s="789"/>
      <c r="QWM12" s="789"/>
      <c r="QWN12" s="789"/>
      <c r="QWO12" s="789"/>
      <c r="QWP12" s="789"/>
      <c r="QWQ12" s="789"/>
      <c r="QWR12" s="789"/>
      <c r="QWS12" s="789"/>
      <c r="QWT12" s="789"/>
      <c r="QWU12" s="789"/>
      <c r="QWV12" s="789"/>
      <c r="QWW12" s="789"/>
      <c r="QWX12" s="789"/>
      <c r="QWY12" s="789"/>
      <c r="QWZ12" s="789"/>
      <c r="QXA12" s="789"/>
      <c r="QXB12" s="789"/>
      <c r="QXC12" s="789"/>
      <c r="QXD12" s="789"/>
      <c r="QXE12" s="789"/>
      <c r="QXF12" s="789"/>
      <c r="QXG12" s="789"/>
      <c r="QXH12" s="789"/>
      <c r="QXI12" s="789"/>
      <c r="QXJ12" s="789"/>
      <c r="QXK12" s="789"/>
      <c r="QXL12" s="789"/>
      <c r="QXM12" s="789"/>
      <c r="QXN12" s="789"/>
      <c r="QXO12" s="789"/>
      <c r="QXP12" s="789"/>
      <c r="QXQ12" s="789"/>
      <c r="QXR12" s="789"/>
      <c r="QXS12" s="789"/>
      <c r="QXT12" s="789"/>
      <c r="QXU12" s="789"/>
      <c r="QXV12" s="789"/>
      <c r="QXW12" s="789"/>
      <c r="QXX12" s="789"/>
      <c r="QXY12" s="789"/>
      <c r="QXZ12" s="789"/>
      <c r="QYA12" s="789"/>
      <c r="QYB12" s="789"/>
      <c r="QYC12" s="789"/>
      <c r="QYD12" s="789"/>
      <c r="QYE12" s="789"/>
      <c r="QYF12" s="789"/>
      <c r="QYG12" s="789"/>
      <c r="QYH12" s="789"/>
      <c r="QYI12" s="789"/>
      <c r="QYJ12" s="789"/>
      <c r="QYK12" s="789"/>
      <c r="QYL12" s="789"/>
      <c r="QYM12" s="789"/>
      <c r="QYN12" s="789"/>
      <c r="QYO12" s="789"/>
      <c r="QYP12" s="789"/>
      <c r="QYQ12" s="789"/>
      <c r="QYR12" s="789"/>
      <c r="QYS12" s="789"/>
      <c r="QYT12" s="789"/>
      <c r="QYU12" s="789"/>
      <c r="QYV12" s="789"/>
      <c r="QYW12" s="789"/>
      <c r="QYX12" s="789"/>
      <c r="QYY12" s="789"/>
      <c r="QYZ12" s="789"/>
      <c r="QZA12" s="789"/>
      <c r="QZB12" s="789"/>
      <c r="QZC12" s="789"/>
      <c r="QZD12" s="789"/>
      <c r="QZE12" s="789"/>
      <c r="QZF12" s="789"/>
      <c r="QZG12" s="789"/>
      <c r="QZH12" s="789"/>
      <c r="QZI12" s="789"/>
      <c r="QZJ12" s="789"/>
      <c r="QZK12" s="789"/>
      <c r="QZL12" s="789"/>
      <c r="QZM12" s="789"/>
      <c r="QZN12" s="789"/>
      <c r="QZO12" s="789"/>
      <c r="QZP12" s="789"/>
      <c r="QZQ12" s="789"/>
      <c r="QZR12" s="789"/>
      <c r="QZS12" s="789"/>
      <c r="QZT12" s="789"/>
      <c r="QZU12" s="789"/>
      <c r="QZV12" s="789"/>
      <c r="QZW12" s="789"/>
      <c r="QZX12" s="789"/>
      <c r="QZY12" s="789"/>
      <c r="QZZ12" s="789"/>
      <c r="RAA12" s="789"/>
      <c r="RAB12" s="789"/>
      <c r="RAC12" s="789"/>
      <c r="RAD12" s="789"/>
      <c r="RAE12" s="789"/>
      <c r="RAF12" s="789"/>
      <c r="RAG12" s="789"/>
      <c r="RAH12" s="789"/>
      <c r="RAI12" s="789"/>
      <c r="RAJ12" s="789"/>
      <c r="RAK12" s="789"/>
      <c r="RAL12" s="789"/>
      <c r="RAM12" s="789"/>
      <c r="RAN12" s="789"/>
      <c r="RAO12" s="789"/>
      <c r="RAP12" s="789"/>
      <c r="RAQ12" s="789"/>
      <c r="RAR12" s="789"/>
      <c r="RAS12" s="789"/>
      <c r="RAT12" s="789"/>
      <c r="RAU12" s="789"/>
      <c r="RAV12" s="789"/>
      <c r="RAW12" s="789"/>
      <c r="RAX12" s="789"/>
      <c r="RAY12" s="789"/>
      <c r="RAZ12" s="789"/>
      <c r="RBA12" s="789"/>
      <c r="RBB12" s="789"/>
      <c r="RBC12" s="789"/>
      <c r="RBD12" s="789"/>
      <c r="RBE12" s="789"/>
      <c r="RBF12" s="789"/>
      <c r="RBG12" s="789"/>
      <c r="RBH12" s="789"/>
      <c r="RBI12" s="789"/>
      <c r="RBJ12" s="789"/>
      <c r="RBK12" s="789"/>
      <c r="RBL12" s="789"/>
      <c r="RBM12" s="789"/>
      <c r="RBN12" s="789"/>
      <c r="RBO12" s="789"/>
      <c r="RBP12" s="789"/>
      <c r="RBQ12" s="789"/>
      <c r="RBR12" s="789"/>
      <c r="RBS12" s="789"/>
      <c r="RBT12" s="789"/>
      <c r="RBU12" s="789"/>
      <c r="RBV12" s="789"/>
      <c r="RBW12" s="789"/>
      <c r="RBX12" s="789"/>
      <c r="RBY12" s="789"/>
      <c r="RBZ12" s="789"/>
      <c r="RCA12" s="789"/>
      <c r="RCB12" s="789"/>
      <c r="RCC12" s="789"/>
      <c r="RCD12" s="789"/>
      <c r="RCE12" s="789"/>
      <c r="RCF12" s="789"/>
      <c r="RCG12" s="789"/>
      <c r="RCH12" s="789"/>
      <c r="RCI12" s="789"/>
      <c r="RCJ12" s="789"/>
      <c r="RCK12" s="789"/>
      <c r="RCL12" s="789"/>
      <c r="RCM12" s="789"/>
      <c r="RCN12" s="789"/>
      <c r="RCO12" s="789"/>
      <c r="RCP12" s="789"/>
      <c r="RCQ12" s="789"/>
      <c r="RCR12" s="789"/>
      <c r="RCS12" s="789"/>
      <c r="RCT12" s="789"/>
      <c r="RCU12" s="789"/>
      <c r="RCV12" s="789"/>
      <c r="RCW12" s="789"/>
      <c r="RCX12" s="789"/>
      <c r="RCY12" s="789"/>
      <c r="RCZ12" s="789"/>
      <c r="RDA12" s="789"/>
      <c r="RDB12" s="789"/>
      <c r="RDC12" s="789"/>
      <c r="RDD12" s="789"/>
      <c r="RDE12" s="789"/>
      <c r="RDF12" s="789"/>
      <c r="RDG12" s="789"/>
      <c r="RDH12" s="789"/>
      <c r="RDI12" s="789"/>
      <c r="RDJ12" s="789"/>
      <c r="RDK12" s="789"/>
      <c r="RDL12" s="789"/>
      <c r="RDM12" s="789"/>
      <c r="RDN12" s="789"/>
      <c r="RDO12" s="789"/>
      <c r="RDP12" s="789"/>
      <c r="RDQ12" s="789"/>
      <c r="RDR12" s="789"/>
      <c r="RDS12" s="789"/>
      <c r="RDT12" s="789"/>
      <c r="RDU12" s="789"/>
      <c r="RDV12" s="789"/>
      <c r="RDW12" s="789"/>
      <c r="RDX12" s="789"/>
      <c r="RDY12" s="789"/>
      <c r="RDZ12" s="789"/>
      <c r="REA12" s="789"/>
      <c r="REB12" s="789"/>
      <c r="REC12" s="789"/>
      <c r="RED12" s="789"/>
      <c r="REE12" s="789"/>
      <c r="REF12" s="789"/>
      <c r="REG12" s="789"/>
      <c r="REH12" s="789"/>
      <c r="REI12" s="789"/>
      <c r="REJ12" s="789"/>
      <c r="REK12" s="789"/>
      <c r="REL12" s="789"/>
      <c r="REM12" s="789"/>
      <c r="REN12" s="789"/>
      <c r="REO12" s="789"/>
      <c r="REP12" s="789"/>
      <c r="REQ12" s="789"/>
      <c r="RER12" s="789"/>
      <c r="RES12" s="789"/>
      <c r="RET12" s="789"/>
      <c r="REU12" s="789"/>
      <c r="REV12" s="789"/>
      <c r="REW12" s="789"/>
      <c r="REX12" s="789"/>
      <c r="REY12" s="789"/>
      <c r="REZ12" s="789"/>
      <c r="RFA12" s="789"/>
      <c r="RFB12" s="789"/>
      <c r="RFC12" s="789"/>
      <c r="RFD12" s="789"/>
      <c r="RFE12" s="789"/>
      <c r="RFF12" s="789"/>
      <c r="RFG12" s="789"/>
      <c r="RFH12" s="789"/>
      <c r="RFI12" s="789"/>
      <c r="RFJ12" s="789"/>
      <c r="RFK12" s="789"/>
      <c r="RFL12" s="789"/>
      <c r="RFM12" s="789"/>
      <c r="RFN12" s="789"/>
      <c r="RFO12" s="789"/>
      <c r="RFP12" s="789"/>
      <c r="RFQ12" s="789"/>
      <c r="RFR12" s="789"/>
      <c r="RFS12" s="789"/>
      <c r="RFT12" s="789"/>
      <c r="RFU12" s="789"/>
      <c r="RFV12" s="789"/>
      <c r="RFW12" s="789"/>
      <c r="RFX12" s="789"/>
      <c r="RFY12" s="789"/>
      <c r="RFZ12" s="789"/>
      <c r="RGA12" s="789"/>
      <c r="RGB12" s="789"/>
      <c r="RGC12" s="789"/>
      <c r="RGD12" s="789"/>
      <c r="RGE12" s="789"/>
      <c r="RGF12" s="789"/>
      <c r="RGG12" s="789"/>
      <c r="RGH12" s="789"/>
      <c r="RGI12" s="789"/>
      <c r="RGJ12" s="789"/>
      <c r="RGK12" s="789"/>
      <c r="RGL12" s="789"/>
      <c r="RGM12" s="789"/>
      <c r="RGN12" s="789"/>
      <c r="RGO12" s="789"/>
      <c r="RGP12" s="789"/>
      <c r="RGQ12" s="789"/>
      <c r="RGR12" s="789"/>
      <c r="RGS12" s="789"/>
      <c r="RGT12" s="789"/>
      <c r="RGU12" s="789"/>
      <c r="RGV12" s="789"/>
      <c r="RGW12" s="789"/>
      <c r="RGX12" s="789"/>
      <c r="RGY12" s="789"/>
      <c r="RGZ12" s="789"/>
      <c r="RHA12" s="789"/>
      <c r="RHB12" s="789"/>
      <c r="RHC12" s="789"/>
      <c r="RHD12" s="789"/>
      <c r="RHE12" s="789"/>
      <c r="RHF12" s="789"/>
      <c r="RHG12" s="789"/>
      <c r="RHH12" s="789"/>
      <c r="RHI12" s="789"/>
      <c r="RHJ12" s="789"/>
      <c r="RHK12" s="789"/>
      <c r="RHL12" s="789"/>
      <c r="RHM12" s="789"/>
      <c r="RHN12" s="789"/>
      <c r="RHO12" s="789"/>
      <c r="RHP12" s="789"/>
      <c r="RHQ12" s="789"/>
      <c r="RHR12" s="789"/>
      <c r="RHS12" s="789"/>
      <c r="RHT12" s="789"/>
      <c r="RHU12" s="789"/>
      <c r="RHV12" s="789"/>
      <c r="RHW12" s="789"/>
      <c r="RHX12" s="789"/>
      <c r="RHY12" s="789"/>
      <c r="RHZ12" s="789"/>
      <c r="RIA12" s="789"/>
      <c r="RIB12" s="789"/>
      <c r="RIC12" s="789"/>
      <c r="RID12" s="789"/>
      <c r="RIE12" s="789"/>
      <c r="RIF12" s="789"/>
      <c r="RIG12" s="789"/>
      <c r="RIH12" s="789"/>
      <c r="RII12" s="789"/>
      <c r="RIJ12" s="789"/>
      <c r="RIK12" s="789"/>
      <c r="RIL12" s="789"/>
      <c r="RIM12" s="789"/>
      <c r="RIN12" s="789"/>
      <c r="RIO12" s="789"/>
      <c r="RIP12" s="789"/>
      <c r="RIQ12" s="789"/>
      <c r="RIR12" s="789"/>
      <c r="RIS12" s="789"/>
      <c r="RIT12" s="789"/>
      <c r="RIU12" s="789"/>
      <c r="RIV12" s="789"/>
      <c r="RIW12" s="789"/>
      <c r="RIX12" s="789"/>
      <c r="RIY12" s="789"/>
      <c r="RIZ12" s="789"/>
      <c r="RJA12" s="789"/>
      <c r="RJB12" s="789"/>
      <c r="RJC12" s="789"/>
      <c r="RJD12" s="789"/>
      <c r="RJE12" s="789"/>
      <c r="RJF12" s="789"/>
      <c r="RJG12" s="789"/>
      <c r="RJH12" s="789"/>
      <c r="RJI12" s="789"/>
      <c r="RJJ12" s="789"/>
      <c r="RJK12" s="789"/>
      <c r="RJL12" s="789"/>
      <c r="RJM12" s="789"/>
      <c r="RJN12" s="789"/>
      <c r="RJO12" s="789"/>
      <c r="RJP12" s="789"/>
      <c r="RJQ12" s="789"/>
      <c r="RJR12" s="789"/>
      <c r="RJS12" s="789"/>
      <c r="RJT12" s="789"/>
      <c r="RJU12" s="789"/>
      <c r="RJV12" s="789"/>
      <c r="RJW12" s="789"/>
      <c r="RJX12" s="789"/>
      <c r="RJY12" s="789"/>
      <c r="RJZ12" s="789"/>
      <c r="RKA12" s="789"/>
      <c r="RKB12" s="789"/>
      <c r="RKC12" s="789"/>
      <c r="RKD12" s="789"/>
      <c r="RKE12" s="789"/>
      <c r="RKF12" s="789"/>
      <c r="RKG12" s="789"/>
      <c r="RKH12" s="789"/>
      <c r="RKI12" s="789"/>
      <c r="RKJ12" s="789"/>
      <c r="RKK12" s="789"/>
      <c r="RKL12" s="789"/>
      <c r="RKM12" s="789"/>
      <c r="RKN12" s="789"/>
      <c r="RKO12" s="789"/>
      <c r="RKP12" s="789"/>
      <c r="RKQ12" s="789"/>
      <c r="RKR12" s="789"/>
      <c r="RKS12" s="789"/>
      <c r="RKT12" s="789"/>
      <c r="RKU12" s="789"/>
      <c r="RKV12" s="789"/>
      <c r="RKW12" s="789"/>
      <c r="RKX12" s="789"/>
      <c r="RKY12" s="789"/>
      <c r="RKZ12" s="789"/>
      <c r="RLA12" s="789"/>
      <c r="RLB12" s="789"/>
      <c r="RLC12" s="789"/>
      <c r="RLD12" s="789"/>
      <c r="RLE12" s="789"/>
      <c r="RLF12" s="789"/>
      <c r="RLG12" s="789"/>
      <c r="RLH12" s="789"/>
      <c r="RLI12" s="789"/>
      <c r="RLJ12" s="789"/>
      <c r="RLK12" s="789"/>
      <c r="RLL12" s="789"/>
      <c r="RLM12" s="789"/>
      <c r="RLN12" s="789"/>
      <c r="RLO12" s="789"/>
      <c r="RLP12" s="789"/>
      <c r="RLQ12" s="789"/>
      <c r="RLR12" s="789"/>
      <c r="RLS12" s="789"/>
      <c r="RLT12" s="789"/>
      <c r="RLU12" s="789"/>
      <c r="RLV12" s="789"/>
      <c r="RLW12" s="789"/>
      <c r="RLX12" s="789"/>
      <c r="RLY12" s="789"/>
      <c r="RLZ12" s="789"/>
      <c r="RMA12" s="789"/>
      <c r="RMB12" s="789"/>
      <c r="RMC12" s="789"/>
      <c r="RMD12" s="789"/>
      <c r="RME12" s="789"/>
      <c r="RMF12" s="789"/>
      <c r="RMG12" s="789"/>
      <c r="RMH12" s="789"/>
      <c r="RMI12" s="789"/>
      <c r="RMJ12" s="789"/>
      <c r="RMK12" s="789"/>
      <c r="RML12" s="789"/>
      <c r="RMM12" s="789"/>
      <c r="RMN12" s="789"/>
      <c r="RMO12" s="789"/>
      <c r="RMP12" s="789"/>
      <c r="RMQ12" s="789"/>
      <c r="RMR12" s="789"/>
      <c r="RMS12" s="789"/>
      <c r="RMT12" s="789"/>
      <c r="RMU12" s="789"/>
      <c r="RMV12" s="789"/>
      <c r="RMW12" s="789"/>
      <c r="RMX12" s="789"/>
      <c r="RMY12" s="789"/>
      <c r="RMZ12" s="789"/>
      <c r="RNA12" s="789"/>
      <c r="RNB12" s="789"/>
      <c r="RNC12" s="789"/>
      <c r="RND12" s="789"/>
      <c r="RNE12" s="789"/>
      <c r="RNF12" s="789"/>
      <c r="RNG12" s="789"/>
      <c r="RNH12" s="789"/>
      <c r="RNI12" s="789"/>
      <c r="RNJ12" s="789"/>
      <c r="RNK12" s="789"/>
      <c r="RNL12" s="789"/>
      <c r="RNM12" s="789"/>
      <c r="RNN12" s="789"/>
      <c r="RNO12" s="789"/>
      <c r="RNP12" s="789"/>
      <c r="RNQ12" s="789"/>
      <c r="RNR12" s="789"/>
      <c r="RNS12" s="789"/>
      <c r="RNT12" s="789"/>
      <c r="RNU12" s="789"/>
      <c r="RNV12" s="789"/>
      <c r="RNW12" s="789"/>
      <c r="RNX12" s="789"/>
      <c r="RNY12" s="789"/>
      <c r="RNZ12" s="789"/>
      <c r="ROA12" s="789"/>
      <c r="ROB12" s="789"/>
      <c r="ROC12" s="789"/>
      <c r="ROD12" s="789"/>
      <c r="ROE12" s="789"/>
      <c r="ROF12" s="789"/>
      <c r="ROG12" s="789"/>
      <c r="ROH12" s="789"/>
      <c r="ROI12" s="789"/>
      <c r="ROJ12" s="789"/>
      <c r="ROK12" s="789"/>
      <c r="ROL12" s="789"/>
      <c r="ROM12" s="789"/>
      <c r="RON12" s="789"/>
      <c r="ROO12" s="789"/>
      <c r="ROP12" s="789"/>
      <c r="ROQ12" s="789"/>
      <c r="ROR12" s="789"/>
      <c r="ROS12" s="789"/>
      <c r="ROT12" s="789"/>
      <c r="ROU12" s="789"/>
      <c r="ROV12" s="789"/>
      <c r="ROW12" s="789"/>
      <c r="ROX12" s="789"/>
      <c r="ROY12" s="789"/>
      <c r="ROZ12" s="789"/>
      <c r="RPA12" s="789"/>
      <c r="RPB12" s="789"/>
      <c r="RPC12" s="789"/>
      <c r="RPD12" s="789"/>
      <c r="RPE12" s="789"/>
      <c r="RPF12" s="789"/>
      <c r="RPG12" s="789"/>
      <c r="RPH12" s="789"/>
      <c r="RPI12" s="789"/>
      <c r="RPJ12" s="789"/>
      <c r="RPK12" s="789"/>
      <c r="RPL12" s="789"/>
      <c r="RPM12" s="789"/>
      <c r="RPN12" s="789"/>
      <c r="RPO12" s="789"/>
      <c r="RPP12" s="789"/>
      <c r="RPQ12" s="789"/>
      <c r="RPR12" s="789"/>
      <c r="RPS12" s="789"/>
      <c r="RPT12" s="789"/>
      <c r="RPU12" s="789"/>
      <c r="RPV12" s="789"/>
      <c r="RPW12" s="789"/>
      <c r="RPX12" s="789"/>
      <c r="RPY12" s="789"/>
      <c r="RPZ12" s="789"/>
      <c r="RQA12" s="789"/>
      <c r="RQB12" s="789"/>
      <c r="RQC12" s="789"/>
      <c r="RQD12" s="789"/>
      <c r="RQE12" s="789"/>
      <c r="RQF12" s="789"/>
      <c r="RQG12" s="789"/>
      <c r="RQH12" s="789"/>
      <c r="RQI12" s="789"/>
      <c r="RQJ12" s="789"/>
      <c r="RQK12" s="789"/>
      <c r="RQL12" s="789"/>
      <c r="RQM12" s="789"/>
      <c r="RQN12" s="789"/>
      <c r="RQO12" s="789"/>
      <c r="RQP12" s="789"/>
      <c r="RQQ12" s="789"/>
      <c r="RQR12" s="789"/>
      <c r="RQS12" s="789"/>
      <c r="RQT12" s="789"/>
      <c r="RQU12" s="789"/>
      <c r="RQV12" s="789"/>
      <c r="RQW12" s="789"/>
      <c r="RQX12" s="789"/>
      <c r="RQY12" s="789"/>
      <c r="RQZ12" s="789"/>
      <c r="RRA12" s="789"/>
      <c r="RRB12" s="789"/>
      <c r="RRC12" s="789"/>
      <c r="RRD12" s="789"/>
      <c r="RRE12" s="789"/>
      <c r="RRF12" s="789"/>
      <c r="RRG12" s="789"/>
      <c r="RRH12" s="789"/>
      <c r="RRI12" s="789"/>
      <c r="RRJ12" s="789"/>
      <c r="RRK12" s="789"/>
      <c r="RRL12" s="789"/>
      <c r="RRM12" s="789"/>
      <c r="RRN12" s="789"/>
      <c r="RRO12" s="789"/>
      <c r="RRP12" s="789"/>
      <c r="RRQ12" s="789"/>
      <c r="RRR12" s="789"/>
      <c r="RRS12" s="789"/>
      <c r="RRT12" s="789"/>
      <c r="RRU12" s="789"/>
      <c r="RRV12" s="789"/>
      <c r="RRW12" s="789"/>
      <c r="RRX12" s="789"/>
      <c r="RRY12" s="789"/>
      <c r="RRZ12" s="789"/>
      <c r="RSA12" s="789"/>
      <c r="RSB12" s="789"/>
      <c r="RSC12" s="789"/>
      <c r="RSD12" s="789"/>
      <c r="RSE12" s="789"/>
      <c r="RSF12" s="789"/>
      <c r="RSG12" s="789"/>
      <c r="RSH12" s="789"/>
      <c r="RSI12" s="789"/>
      <c r="RSJ12" s="789"/>
      <c r="RSK12" s="789"/>
      <c r="RSL12" s="789"/>
      <c r="RSM12" s="789"/>
      <c r="RSN12" s="789"/>
      <c r="RSO12" s="789"/>
      <c r="RSP12" s="789"/>
      <c r="RSQ12" s="789"/>
      <c r="RSR12" s="789"/>
      <c r="RSS12" s="789"/>
      <c r="RST12" s="789"/>
      <c r="RSU12" s="789"/>
      <c r="RSV12" s="789"/>
      <c r="RSW12" s="789"/>
      <c r="RSX12" s="789"/>
      <c r="RSY12" s="789"/>
      <c r="RSZ12" s="789"/>
      <c r="RTA12" s="789"/>
      <c r="RTB12" s="789"/>
      <c r="RTC12" s="789"/>
      <c r="RTD12" s="789"/>
      <c r="RTE12" s="789"/>
      <c r="RTF12" s="789"/>
      <c r="RTG12" s="789"/>
      <c r="RTH12" s="789"/>
      <c r="RTI12" s="789"/>
      <c r="RTJ12" s="789"/>
      <c r="RTK12" s="789"/>
      <c r="RTL12" s="789"/>
      <c r="RTM12" s="789"/>
      <c r="RTN12" s="789"/>
      <c r="RTO12" s="789"/>
      <c r="RTP12" s="789"/>
      <c r="RTQ12" s="789"/>
      <c r="RTR12" s="789"/>
      <c r="RTS12" s="789"/>
      <c r="RTT12" s="789"/>
      <c r="RTU12" s="789"/>
      <c r="RTV12" s="789"/>
      <c r="RTW12" s="789"/>
      <c r="RTX12" s="789"/>
      <c r="RTY12" s="789"/>
      <c r="RTZ12" s="789"/>
      <c r="RUA12" s="789"/>
      <c r="RUB12" s="789"/>
      <c r="RUC12" s="789"/>
      <c r="RUD12" s="789"/>
      <c r="RUE12" s="789"/>
      <c r="RUF12" s="789"/>
      <c r="RUG12" s="789"/>
      <c r="RUH12" s="789"/>
      <c r="RUI12" s="789"/>
      <c r="RUJ12" s="789"/>
      <c r="RUK12" s="789"/>
      <c r="RUL12" s="789"/>
      <c r="RUM12" s="789"/>
      <c r="RUN12" s="789"/>
      <c r="RUO12" s="789"/>
      <c r="RUP12" s="789"/>
      <c r="RUQ12" s="789"/>
      <c r="RUR12" s="789"/>
      <c r="RUS12" s="789"/>
      <c r="RUT12" s="789"/>
      <c r="RUU12" s="789"/>
      <c r="RUV12" s="789"/>
      <c r="RUW12" s="789"/>
      <c r="RUX12" s="789"/>
      <c r="RUY12" s="789"/>
      <c r="RUZ12" s="789"/>
      <c r="RVA12" s="789"/>
      <c r="RVB12" s="789"/>
      <c r="RVC12" s="789"/>
      <c r="RVD12" s="789"/>
      <c r="RVE12" s="789"/>
      <c r="RVF12" s="789"/>
      <c r="RVG12" s="789"/>
      <c r="RVH12" s="789"/>
      <c r="RVI12" s="789"/>
      <c r="RVJ12" s="789"/>
      <c r="RVK12" s="789"/>
      <c r="RVL12" s="789"/>
      <c r="RVM12" s="789"/>
      <c r="RVN12" s="789"/>
      <c r="RVO12" s="789"/>
      <c r="RVP12" s="789"/>
      <c r="RVQ12" s="789"/>
      <c r="RVR12" s="789"/>
      <c r="RVS12" s="789"/>
      <c r="RVT12" s="789"/>
      <c r="RVU12" s="789"/>
      <c r="RVV12" s="789"/>
      <c r="RVW12" s="789"/>
      <c r="RVX12" s="789"/>
      <c r="RVY12" s="789"/>
      <c r="RVZ12" s="789"/>
      <c r="RWA12" s="789"/>
      <c r="RWB12" s="789"/>
      <c r="RWC12" s="789"/>
      <c r="RWD12" s="789"/>
      <c r="RWE12" s="789"/>
      <c r="RWF12" s="789"/>
      <c r="RWG12" s="789"/>
      <c r="RWH12" s="789"/>
      <c r="RWI12" s="789"/>
      <c r="RWJ12" s="789"/>
      <c r="RWK12" s="789"/>
      <c r="RWL12" s="789"/>
      <c r="RWM12" s="789"/>
      <c r="RWN12" s="789"/>
      <c r="RWO12" s="789"/>
      <c r="RWP12" s="789"/>
      <c r="RWQ12" s="789"/>
      <c r="RWR12" s="789"/>
      <c r="RWS12" s="789"/>
      <c r="RWT12" s="789"/>
      <c r="RWU12" s="789"/>
      <c r="RWV12" s="789"/>
      <c r="RWW12" s="789"/>
      <c r="RWX12" s="789"/>
      <c r="RWY12" s="789"/>
      <c r="RWZ12" s="789"/>
      <c r="RXA12" s="789"/>
      <c r="RXB12" s="789"/>
      <c r="RXC12" s="789"/>
      <c r="RXD12" s="789"/>
      <c r="RXE12" s="789"/>
      <c r="RXF12" s="789"/>
      <c r="RXG12" s="789"/>
      <c r="RXH12" s="789"/>
      <c r="RXI12" s="789"/>
      <c r="RXJ12" s="789"/>
      <c r="RXK12" s="789"/>
      <c r="RXL12" s="789"/>
      <c r="RXM12" s="789"/>
      <c r="RXN12" s="789"/>
      <c r="RXO12" s="789"/>
      <c r="RXP12" s="789"/>
      <c r="RXQ12" s="789"/>
      <c r="RXR12" s="789"/>
      <c r="RXS12" s="789"/>
      <c r="RXT12" s="789"/>
      <c r="RXU12" s="789"/>
      <c r="RXV12" s="789"/>
      <c r="RXW12" s="789"/>
      <c r="RXX12" s="789"/>
      <c r="RXY12" s="789"/>
      <c r="RXZ12" s="789"/>
      <c r="RYA12" s="789"/>
      <c r="RYB12" s="789"/>
      <c r="RYC12" s="789"/>
      <c r="RYD12" s="789"/>
      <c r="RYE12" s="789"/>
      <c r="RYF12" s="789"/>
      <c r="RYG12" s="789"/>
      <c r="RYH12" s="789"/>
      <c r="RYI12" s="789"/>
      <c r="RYJ12" s="789"/>
      <c r="RYK12" s="789"/>
      <c r="RYL12" s="789"/>
      <c r="RYM12" s="789"/>
      <c r="RYN12" s="789"/>
      <c r="RYO12" s="789"/>
      <c r="RYP12" s="789"/>
      <c r="RYQ12" s="789"/>
      <c r="RYR12" s="789"/>
      <c r="RYS12" s="789"/>
      <c r="RYT12" s="789"/>
      <c r="RYU12" s="789"/>
      <c r="RYV12" s="789"/>
      <c r="RYW12" s="789"/>
      <c r="RYX12" s="789"/>
      <c r="RYY12" s="789"/>
      <c r="RYZ12" s="789"/>
      <c r="RZA12" s="789"/>
      <c r="RZB12" s="789"/>
      <c r="RZC12" s="789"/>
      <c r="RZD12" s="789"/>
      <c r="RZE12" s="789"/>
      <c r="RZF12" s="789"/>
      <c r="RZG12" s="789"/>
      <c r="RZH12" s="789"/>
      <c r="RZI12" s="789"/>
      <c r="RZJ12" s="789"/>
      <c r="RZK12" s="789"/>
      <c r="RZL12" s="789"/>
      <c r="RZM12" s="789"/>
      <c r="RZN12" s="789"/>
      <c r="RZO12" s="789"/>
      <c r="RZP12" s="789"/>
      <c r="RZQ12" s="789"/>
      <c r="RZR12" s="789"/>
      <c r="RZS12" s="789"/>
      <c r="RZT12" s="789"/>
      <c r="RZU12" s="789"/>
      <c r="RZV12" s="789"/>
      <c r="RZW12" s="789"/>
      <c r="RZX12" s="789"/>
      <c r="RZY12" s="789"/>
      <c r="RZZ12" s="789"/>
      <c r="SAA12" s="789"/>
      <c r="SAB12" s="789"/>
      <c r="SAC12" s="789"/>
      <c r="SAD12" s="789"/>
      <c r="SAE12" s="789"/>
      <c r="SAF12" s="789"/>
      <c r="SAG12" s="789"/>
      <c r="SAH12" s="789"/>
      <c r="SAI12" s="789"/>
      <c r="SAJ12" s="789"/>
      <c r="SAK12" s="789"/>
      <c r="SAL12" s="789"/>
      <c r="SAM12" s="789"/>
      <c r="SAN12" s="789"/>
      <c r="SAO12" s="789"/>
      <c r="SAP12" s="789"/>
      <c r="SAQ12" s="789"/>
      <c r="SAR12" s="789"/>
      <c r="SAS12" s="789"/>
      <c r="SAT12" s="789"/>
      <c r="SAU12" s="789"/>
      <c r="SAV12" s="789"/>
      <c r="SAW12" s="789"/>
      <c r="SAX12" s="789"/>
      <c r="SAY12" s="789"/>
      <c r="SAZ12" s="789"/>
      <c r="SBA12" s="789"/>
      <c r="SBB12" s="789"/>
      <c r="SBC12" s="789"/>
      <c r="SBD12" s="789"/>
      <c r="SBE12" s="789"/>
      <c r="SBF12" s="789"/>
      <c r="SBG12" s="789"/>
      <c r="SBH12" s="789"/>
      <c r="SBI12" s="789"/>
      <c r="SBJ12" s="789"/>
      <c r="SBK12" s="789"/>
      <c r="SBL12" s="789"/>
      <c r="SBM12" s="789"/>
      <c r="SBN12" s="789"/>
      <c r="SBO12" s="789"/>
      <c r="SBP12" s="789"/>
      <c r="SBQ12" s="789"/>
      <c r="SBR12" s="789"/>
      <c r="SBS12" s="789"/>
      <c r="SBT12" s="789"/>
      <c r="SBU12" s="789"/>
      <c r="SBV12" s="789"/>
      <c r="SBW12" s="789"/>
      <c r="SBX12" s="789"/>
      <c r="SBY12" s="789"/>
      <c r="SBZ12" s="789"/>
      <c r="SCA12" s="789"/>
      <c r="SCB12" s="789"/>
      <c r="SCC12" s="789"/>
      <c r="SCD12" s="789"/>
      <c r="SCE12" s="789"/>
      <c r="SCF12" s="789"/>
      <c r="SCG12" s="789"/>
      <c r="SCH12" s="789"/>
      <c r="SCI12" s="789"/>
      <c r="SCJ12" s="789"/>
      <c r="SCK12" s="789"/>
      <c r="SCL12" s="789"/>
      <c r="SCM12" s="789"/>
      <c r="SCN12" s="789"/>
      <c r="SCO12" s="789"/>
      <c r="SCP12" s="789"/>
      <c r="SCQ12" s="789"/>
      <c r="SCR12" s="789"/>
      <c r="SCS12" s="789"/>
      <c r="SCT12" s="789"/>
      <c r="SCU12" s="789"/>
      <c r="SCV12" s="789"/>
      <c r="SCW12" s="789"/>
      <c r="SCX12" s="789"/>
      <c r="SCY12" s="789"/>
      <c r="SCZ12" s="789"/>
      <c r="SDA12" s="789"/>
      <c r="SDB12" s="789"/>
      <c r="SDC12" s="789"/>
      <c r="SDD12" s="789"/>
      <c r="SDE12" s="789"/>
      <c r="SDF12" s="789"/>
      <c r="SDG12" s="789"/>
      <c r="SDH12" s="789"/>
      <c r="SDI12" s="789"/>
      <c r="SDJ12" s="789"/>
      <c r="SDK12" s="789"/>
      <c r="SDL12" s="789"/>
      <c r="SDM12" s="789"/>
      <c r="SDN12" s="789"/>
      <c r="SDO12" s="789"/>
      <c r="SDP12" s="789"/>
      <c r="SDQ12" s="789"/>
      <c r="SDR12" s="789"/>
      <c r="SDS12" s="789"/>
      <c r="SDT12" s="789"/>
      <c r="SDU12" s="789"/>
      <c r="SDV12" s="789"/>
      <c r="SDW12" s="789"/>
      <c r="SDX12" s="789"/>
      <c r="SDY12" s="789"/>
      <c r="SDZ12" s="789"/>
      <c r="SEA12" s="789"/>
      <c r="SEB12" s="789"/>
      <c r="SEC12" s="789"/>
      <c r="SED12" s="789"/>
      <c r="SEE12" s="789"/>
      <c r="SEF12" s="789"/>
      <c r="SEG12" s="789"/>
      <c r="SEH12" s="789"/>
      <c r="SEI12" s="789"/>
      <c r="SEJ12" s="789"/>
      <c r="SEK12" s="789"/>
      <c r="SEL12" s="789"/>
      <c r="SEM12" s="789"/>
      <c r="SEN12" s="789"/>
      <c r="SEO12" s="789"/>
      <c r="SEP12" s="789"/>
      <c r="SEQ12" s="789"/>
      <c r="SER12" s="789"/>
      <c r="SES12" s="789"/>
      <c r="SET12" s="789"/>
      <c r="SEU12" s="789"/>
      <c r="SEV12" s="789"/>
      <c r="SEW12" s="789"/>
      <c r="SEX12" s="789"/>
      <c r="SEY12" s="789"/>
      <c r="SEZ12" s="789"/>
      <c r="SFA12" s="789"/>
      <c r="SFB12" s="789"/>
      <c r="SFC12" s="789"/>
      <c r="SFD12" s="789"/>
      <c r="SFE12" s="789"/>
      <c r="SFF12" s="789"/>
      <c r="SFG12" s="789"/>
      <c r="SFH12" s="789"/>
      <c r="SFI12" s="789"/>
      <c r="SFJ12" s="789"/>
      <c r="SFK12" s="789"/>
      <c r="SFL12" s="789"/>
      <c r="SFM12" s="789"/>
      <c r="SFN12" s="789"/>
      <c r="SFO12" s="789"/>
      <c r="SFP12" s="789"/>
      <c r="SFQ12" s="789"/>
      <c r="SFR12" s="789"/>
      <c r="SFS12" s="789"/>
      <c r="SFT12" s="789"/>
      <c r="SFU12" s="789"/>
      <c r="SFV12" s="789"/>
      <c r="SFW12" s="789"/>
      <c r="SFX12" s="789"/>
      <c r="SFY12" s="789"/>
      <c r="SFZ12" s="789"/>
      <c r="SGA12" s="789"/>
      <c r="SGB12" s="789"/>
      <c r="SGC12" s="789"/>
      <c r="SGD12" s="789"/>
      <c r="SGE12" s="789"/>
      <c r="SGF12" s="789"/>
      <c r="SGG12" s="789"/>
      <c r="SGH12" s="789"/>
      <c r="SGI12" s="789"/>
      <c r="SGJ12" s="789"/>
      <c r="SGK12" s="789"/>
      <c r="SGL12" s="789"/>
      <c r="SGM12" s="789"/>
      <c r="SGN12" s="789"/>
      <c r="SGO12" s="789"/>
      <c r="SGP12" s="789"/>
      <c r="SGQ12" s="789"/>
      <c r="SGR12" s="789"/>
      <c r="SGS12" s="789"/>
      <c r="SGT12" s="789"/>
      <c r="SGU12" s="789"/>
      <c r="SGV12" s="789"/>
      <c r="SGW12" s="789"/>
      <c r="SGX12" s="789"/>
      <c r="SGY12" s="789"/>
      <c r="SGZ12" s="789"/>
      <c r="SHA12" s="789"/>
      <c r="SHB12" s="789"/>
      <c r="SHC12" s="789"/>
      <c r="SHD12" s="789"/>
      <c r="SHE12" s="789"/>
      <c r="SHF12" s="789"/>
      <c r="SHG12" s="789"/>
      <c r="SHH12" s="789"/>
      <c r="SHI12" s="789"/>
      <c r="SHJ12" s="789"/>
      <c r="SHK12" s="789"/>
      <c r="SHL12" s="789"/>
      <c r="SHM12" s="789"/>
      <c r="SHN12" s="789"/>
      <c r="SHO12" s="789"/>
      <c r="SHP12" s="789"/>
      <c r="SHQ12" s="789"/>
      <c r="SHR12" s="789"/>
      <c r="SHS12" s="789"/>
      <c r="SHT12" s="789"/>
      <c r="SHU12" s="789"/>
      <c r="SHV12" s="789"/>
      <c r="SHW12" s="789"/>
      <c r="SHX12" s="789"/>
      <c r="SHY12" s="789"/>
      <c r="SHZ12" s="789"/>
      <c r="SIA12" s="789"/>
      <c r="SIB12" s="789"/>
      <c r="SIC12" s="789"/>
      <c r="SID12" s="789"/>
      <c r="SIE12" s="789"/>
      <c r="SIF12" s="789"/>
      <c r="SIG12" s="789"/>
      <c r="SIH12" s="789"/>
      <c r="SII12" s="789"/>
      <c r="SIJ12" s="789"/>
      <c r="SIK12" s="789"/>
      <c r="SIL12" s="789"/>
      <c r="SIM12" s="789"/>
      <c r="SIN12" s="789"/>
      <c r="SIO12" s="789"/>
      <c r="SIP12" s="789"/>
      <c r="SIQ12" s="789"/>
      <c r="SIR12" s="789"/>
      <c r="SIS12" s="789"/>
      <c r="SIT12" s="789"/>
      <c r="SIU12" s="789"/>
      <c r="SIV12" s="789"/>
      <c r="SIW12" s="789"/>
      <c r="SIX12" s="789"/>
      <c r="SIY12" s="789"/>
      <c r="SIZ12" s="789"/>
      <c r="SJA12" s="789"/>
      <c r="SJB12" s="789"/>
      <c r="SJC12" s="789"/>
      <c r="SJD12" s="789"/>
      <c r="SJE12" s="789"/>
      <c r="SJF12" s="789"/>
      <c r="SJG12" s="789"/>
      <c r="SJH12" s="789"/>
      <c r="SJI12" s="789"/>
      <c r="SJJ12" s="789"/>
      <c r="SJK12" s="789"/>
      <c r="SJL12" s="789"/>
      <c r="SJM12" s="789"/>
      <c r="SJN12" s="789"/>
      <c r="SJO12" s="789"/>
      <c r="SJP12" s="789"/>
      <c r="SJQ12" s="789"/>
      <c r="SJR12" s="789"/>
      <c r="SJS12" s="789"/>
      <c r="SJT12" s="789"/>
      <c r="SJU12" s="789"/>
      <c r="SJV12" s="789"/>
      <c r="SJW12" s="789"/>
      <c r="SJX12" s="789"/>
      <c r="SJY12" s="789"/>
      <c r="SJZ12" s="789"/>
      <c r="SKA12" s="789"/>
      <c r="SKB12" s="789"/>
      <c r="SKC12" s="789"/>
      <c r="SKD12" s="789"/>
      <c r="SKE12" s="789"/>
      <c r="SKF12" s="789"/>
      <c r="SKG12" s="789"/>
      <c r="SKH12" s="789"/>
      <c r="SKI12" s="789"/>
      <c r="SKJ12" s="789"/>
      <c r="SKK12" s="789"/>
      <c r="SKL12" s="789"/>
      <c r="SKM12" s="789"/>
      <c r="SKN12" s="789"/>
      <c r="SKO12" s="789"/>
      <c r="SKP12" s="789"/>
      <c r="SKQ12" s="789"/>
      <c r="SKR12" s="789"/>
      <c r="SKS12" s="789"/>
      <c r="SKT12" s="789"/>
      <c r="SKU12" s="789"/>
      <c r="SKV12" s="789"/>
      <c r="SKW12" s="789"/>
      <c r="SKX12" s="789"/>
      <c r="SKY12" s="789"/>
      <c r="SKZ12" s="789"/>
      <c r="SLA12" s="789"/>
      <c r="SLB12" s="789"/>
      <c r="SLC12" s="789"/>
      <c r="SLD12" s="789"/>
      <c r="SLE12" s="789"/>
      <c r="SLF12" s="789"/>
      <c r="SLG12" s="789"/>
      <c r="SLH12" s="789"/>
      <c r="SLI12" s="789"/>
      <c r="SLJ12" s="789"/>
      <c r="SLK12" s="789"/>
      <c r="SLL12" s="789"/>
      <c r="SLM12" s="789"/>
      <c r="SLN12" s="789"/>
      <c r="SLO12" s="789"/>
      <c r="SLP12" s="789"/>
      <c r="SLQ12" s="789"/>
      <c r="SLR12" s="789"/>
      <c r="SLS12" s="789"/>
      <c r="SLT12" s="789"/>
      <c r="SLU12" s="789"/>
      <c r="SLV12" s="789"/>
      <c r="SLW12" s="789"/>
      <c r="SLX12" s="789"/>
      <c r="SLY12" s="789"/>
      <c r="SLZ12" s="789"/>
      <c r="SMA12" s="789"/>
      <c r="SMB12" s="789"/>
      <c r="SMC12" s="789"/>
      <c r="SMD12" s="789"/>
      <c r="SME12" s="789"/>
      <c r="SMF12" s="789"/>
      <c r="SMG12" s="789"/>
      <c r="SMH12" s="789"/>
      <c r="SMI12" s="789"/>
      <c r="SMJ12" s="789"/>
      <c r="SMK12" s="789"/>
      <c r="SML12" s="789"/>
      <c r="SMM12" s="789"/>
      <c r="SMN12" s="789"/>
      <c r="SMO12" s="789"/>
      <c r="SMP12" s="789"/>
      <c r="SMQ12" s="789"/>
      <c r="SMR12" s="789"/>
      <c r="SMS12" s="789"/>
      <c r="SMT12" s="789"/>
      <c r="SMU12" s="789"/>
      <c r="SMV12" s="789"/>
      <c r="SMW12" s="789"/>
      <c r="SMX12" s="789"/>
      <c r="SMY12" s="789"/>
      <c r="SMZ12" s="789"/>
      <c r="SNA12" s="789"/>
      <c r="SNB12" s="789"/>
      <c r="SNC12" s="789"/>
      <c r="SND12" s="789"/>
      <c r="SNE12" s="789"/>
      <c r="SNF12" s="789"/>
      <c r="SNG12" s="789"/>
      <c r="SNH12" s="789"/>
      <c r="SNI12" s="789"/>
      <c r="SNJ12" s="789"/>
      <c r="SNK12" s="789"/>
      <c r="SNL12" s="789"/>
      <c r="SNM12" s="789"/>
      <c r="SNN12" s="789"/>
      <c r="SNO12" s="789"/>
      <c r="SNP12" s="789"/>
      <c r="SNQ12" s="789"/>
      <c r="SNR12" s="789"/>
      <c r="SNS12" s="789"/>
      <c r="SNT12" s="789"/>
      <c r="SNU12" s="789"/>
      <c r="SNV12" s="789"/>
      <c r="SNW12" s="789"/>
      <c r="SNX12" s="789"/>
      <c r="SNY12" s="789"/>
      <c r="SNZ12" s="789"/>
      <c r="SOA12" s="789"/>
      <c r="SOB12" s="789"/>
      <c r="SOC12" s="789"/>
      <c r="SOD12" s="789"/>
      <c r="SOE12" s="789"/>
      <c r="SOF12" s="789"/>
      <c r="SOG12" s="789"/>
      <c r="SOH12" s="789"/>
      <c r="SOI12" s="789"/>
      <c r="SOJ12" s="789"/>
      <c r="SOK12" s="789"/>
      <c r="SOL12" s="789"/>
      <c r="SOM12" s="789"/>
      <c r="SON12" s="789"/>
      <c r="SOO12" s="789"/>
      <c r="SOP12" s="789"/>
      <c r="SOQ12" s="789"/>
      <c r="SOR12" s="789"/>
      <c r="SOS12" s="789"/>
      <c r="SOT12" s="789"/>
      <c r="SOU12" s="789"/>
      <c r="SOV12" s="789"/>
      <c r="SOW12" s="789"/>
      <c r="SOX12" s="789"/>
      <c r="SOY12" s="789"/>
      <c r="SOZ12" s="789"/>
      <c r="SPA12" s="789"/>
      <c r="SPB12" s="789"/>
      <c r="SPC12" s="789"/>
      <c r="SPD12" s="789"/>
      <c r="SPE12" s="789"/>
      <c r="SPF12" s="789"/>
      <c r="SPG12" s="789"/>
      <c r="SPH12" s="789"/>
      <c r="SPI12" s="789"/>
      <c r="SPJ12" s="789"/>
      <c r="SPK12" s="789"/>
      <c r="SPL12" s="789"/>
      <c r="SPM12" s="789"/>
      <c r="SPN12" s="789"/>
      <c r="SPO12" s="789"/>
      <c r="SPP12" s="789"/>
      <c r="SPQ12" s="789"/>
      <c r="SPR12" s="789"/>
      <c r="SPS12" s="789"/>
      <c r="SPT12" s="789"/>
      <c r="SPU12" s="789"/>
      <c r="SPV12" s="789"/>
      <c r="SPW12" s="789"/>
      <c r="SPX12" s="789"/>
      <c r="SPY12" s="789"/>
      <c r="SPZ12" s="789"/>
      <c r="SQA12" s="789"/>
      <c r="SQB12" s="789"/>
      <c r="SQC12" s="789"/>
      <c r="SQD12" s="789"/>
      <c r="SQE12" s="789"/>
      <c r="SQF12" s="789"/>
      <c r="SQG12" s="789"/>
      <c r="SQH12" s="789"/>
      <c r="SQI12" s="789"/>
      <c r="SQJ12" s="789"/>
      <c r="SQK12" s="789"/>
      <c r="SQL12" s="789"/>
      <c r="SQM12" s="789"/>
      <c r="SQN12" s="789"/>
      <c r="SQO12" s="789"/>
      <c r="SQP12" s="789"/>
      <c r="SQQ12" s="789"/>
      <c r="SQR12" s="789"/>
      <c r="SQS12" s="789"/>
      <c r="SQT12" s="789"/>
      <c r="SQU12" s="789"/>
      <c r="SQV12" s="789"/>
      <c r="SQW12" s="789"/>
      <c r="SQX12" s="789"/>
      <c r="SQY12" s="789"/>
      <c r="SQZ12" s="789"/>
      <c r="SRA12" s="789"/>
      <c r="SRB12" s="789"/>
      <c r="SRC12" s="789"/>
      <c r="SRD12" s="789"/>
      <c r="SRE12" s="789"/>
      <c r="SRF12" s="789"/>
      <c r="SRG12" s="789"/>
      <c r="SRH12" s="789"/>
      <c r="SRI12" s="789"/>
      <c r="SRJ12" s="789"/>
      <c r="SRK12" s="789"/>
      <c r="SRL12" s="789"/>
      <c r="SRM12" s="789"/>
      <c r="SRN12" s="789"/>
      <c r="SRO12" s="789"/>
      <c r="SRP12" s="789"/>
      <c r="SRQ12" s="789"/>
      <c r="SRR12" s="789"/>
      <c r="SRS12" s="789"/>
      <c r="SRT12" s="789"/>
      <c r="SRU12" s="789"/>
      <c r="SRV12" s="789"/>
      <c r="SRW12" s="789"/>
      <c r="SRX12" s="789"/>
      <c r="SRY12" s="789"/>
      <c r="SRZ12" s="789"/>
      <c r="SSA12" s="789"/>
      <c r="SSB12" s="789"/>
      <c r="SSC12" s="789"/>
      <c r="SSD12" s="789"/>
      <c r="SSE12" s="789"/>
      <c r="SSF12" s="789"/>
      <c r="SSG12" s="789"/>
      <c r="SSH12" s="789"/>
      <c r="SSI12" s="789"/>
      <c r="SSJ12" s="789"/>
      <c r="SSK12" s="789"/>
      <c r="SSL12" s="789"/>
      <c r="SSM12" s="789"/>
      <c r="SSN12" s="789"/>
      <c r="SSO12" s="789"/>
      <c r="SSP12" s="789"/>
      <c r="SSQ12" s="789"/>
      <c r="SSR12" s="789"/>
      <c r="SSS12" s="789"/>
      <c r="SST12" s="789"/>
      <c r="SSU12" s="789"/>
      <c r="SSV12" s="789"/>
      <c r="SSW12" s="789"/>
      <c r="SSX12" s="789"/>
      <c r="SSY12" s="789"/>
      <c r="SSZ12" s="789"/>
      <c r="STA12" s="789"/>
      <c r="STB12" s="789"/>
      <c r="STC12" s="789"/>
      <c r="STD12" s="789"/>
      <c r="STE12" s="789"/>
      <c r="STF12" s="789"/>
      <c r="STG12" s="789"/>
      <c r="STH12" s="789"/>
      <c r="STI12" s="789"/>
      <c r="STJ12" s="789"/>
      <c r="STK12" s="789"/>
      <c r="STL12" s="789"/>
      <c r="STM12" s="789"/>
      <c r="STN12" s="789"/>
      <c r="STO12" s="789"/>
      <c r="STP12" s="789"/>
      <c r="STQ12" s="789"/>
      <c r="STR12" s="789"/>
      <c r="STS12" s="789"/>
      <c r="STT12" s="789"/>
      <c r="STU12" s="789"/>
      <c r="STV12" s="789"/>
      <c r="STW12" s="789"/>
      <c r="STX12" s="789"/>
      <c r="STY12" s="789"/>
      <c r="STZ12" s="789"/>
      <c r="SUA12" s="789"/>
      <c r="SUB12" s="789"/>
      <c r="SUC12" s="789"/>
      <c r="SUD12" s="789"/>
      <c r="SUE12" s="789"/>
      <c r="SUF12" s="789"/>
      <c r="SUG12" s="789"/>
      <c r="SUH12" s="789"/>
      <c r="SUI12" s="789"/>
      <c r="SUJ12" s="789"/>
      <c r="SUK12" s="789"/>
      <c r="SUL12" s="789"/>
      <c r="SUM12" s="789"/>
      <c r="SUN12" s="789"/>
      <c r="SUO12" s="789"/>
      <c r="SUP12" s="789"/>
      <c r="SUQ12" s="789"/>
      <c r="SUR12" s="789"/>
      <c r="SUS12" s="789"/>
      <c r="SUT12" s="789"/>
      <c r="SUU12" s="789"/>
      <c r="SUV12" s="789"/>
      <c r="SUW12" s="789"/>
      <c r="SUX12" s="789"/>
      <c r="SUY12" s="789"/>
      <c r="SUZ12" s="789"/>
      <c r="SVA12" s="789"/>
      <c r="SVB12" s="789"/>
      <c r="SVC12" s="789"/>
      <c r="SVD12" s="789"/>
      <c r="SVE12" s="789"/>
      <c r="SVF12" s="789"/>
      <c r="SVG12" s="789"/>
      <c r="SVH12" s="789"/>
      <c r="SVI12" s="789"/>
      <c r="SVJ12" s="789"/>
      <c r="SVK12" s="789"/>
      <c r="SVL12" s="789"/>
      <c r="SVM12" s="789"/>
      <c r="SVN12" s="789"/>
      <c r="SVO12" s="789"/>
      <c r="SVP12" s="789"/>
      <c r="SVQ12" s="789"/>
      <c r="SVR12" s="789"/>
      <c r="SVS12" s="789"/>
      <c r="SVT12" s="789"/>
      <c r="SVU12" s="789"/>
      <c r="SVV12" s="789"/>
      <c r="SVW12" s="789"/>
      <c r="SVX12" s="789"/>
      <c r="SVY12" s="789"/>
      <c r="SVZ12" s="789"/>
      <c r="SWA12" s="789"/>
      <c r="SWB12" s="789"/>
      <c r="SWC12" s="789"/>
      <c r="SWD12" s="789"/>
      <c r="SWE12" s="789"/>
      <c r="SWF12" s="789"/>
      <c r="SWG12" s="789"/>
      <c r="SWH12" s="789"/>
      <c r="SWI12" s="789"/>
      <c r="SWJ12" s="789"/>
      <c r="SWK12" s="789"/>
      <c r="SWL12" s="789"/>
      <c r="SWM12" s="789"/>
      <c r="SWN12" s="789"/>
      <c r="SWO12" s="789"/>
      <c r="SWP12" s="789"/>
      <c r="SWQ12" s="789"/>
      <c r="SWR12" s="789"/>
      <c r="SWS12" s="789"/>
      <c r="SWT12" s="789"/>
      <c r="SWU12" s="789"/>
      <c r="SWV12" s="789"/>
      <c r="SWW12" s="789"/>
      <c r="SWX12" s="789"/>
      <c r="SWY12" s="789"/>
      <c r="SWZ12" s="789"/>
      <c r="SXA12" s="789"/>
      <c r="SXB12" s="789"/>
      <c r="SXC12" s="789"/>
      <c r="SXD12" s="789"/>
      <c r="SXE12" s="789"/>
      <c r="SXF12" s="789"/>
      <c r="SXG12" s="789"/>
      <c r="SXH12" s="789"/>
      <c r="SXI12" s="789"/>
      <c r="SXJ12" s="789"/>
      <c r="SXK12" s="789"/>
      <c r="SXL12" s="789"/>
      <c r="SXM12" s="789"/>
      <c r="SXN12" s="789"/>
      <c r="SXO12" s="789"/>
      <c r="SXP12" s="789"/>
      <c r="SXQ12" s="789"/>
      <c r="SXR12" s="789"/>
      <c r="SXS12" s="789"/>
      <c r="SXT12" s="789"/>
      <c r="SXU12" s="789"/>
      <c r="SXV12" s="789"/>
      <c r="SXW12" s="789"/>
      <c r="SXX12" s="789"/>
      <c r="SXY12" s="789"/>
      <c r="SXZ12" s="789"/>
      <c r="SYA12" s="789"/>
      <c r="SYB12" s="789"/>
      <c r="SYC12" s="789"/>
      <c r="SYD12" s="789"/>
      <c r="SYE12" s="789"/>
      <c r="SYF12" s="789"/>
      <c r="SYG12" s="789"/>
      <c r="SYH12" s="789"/>
      <c r="SYI12" s="789"/>
      <c r="SYJ12" s="789"/>
      <c r="SYK12" s="789"/>
      <c r="SYL12" s="789"/>
      <c r="SYM12" s="789"/>
      <c r="SYN12" s="789"/>
      <c r="SYO12" s="789"/>
      <c r="SYP12" s="789"/>
      <c r="SYQ12" s="789"/>
      <c r="SYR12" s="789"/>
      <c r="SYS12" s="789"/>
      <c r="SYT12" s="789"/>
      <c r="SYU12" s="789"/>
      <c r="SYV12" s="789"/>
      <c r="SYW12" s="789"/>
      <c r="SYX12" s="789"/>
      <c r="SYY12" s="789"/>
      <c r="SYZ12" s="789"/>
      <c r="SZA12" s="789"/>
      <c r="SZB12" s="789"/>
      <c r="SZC12" s="789"/>
      <c r="SZD12" s="789"/>
      <c r="SZE12" s="789"/>
      <c r="SZF12" s="789"/>
      <c r="SZG12" s="789"/>
      <c r="SZH12" s="789"/>
      <c r="SZI12" s="789"/>
      <c r="SZJ12" s="789"/>
      <c r="SZK12" s="789"/>
      <c r="SZL12" s="789"/>
      <c r="SZM12" s="789"/>
      <c r="SZN12" s="789"/>
      <c r="SZO12" s="789"/>
      <c r="SZP12" s="789"/>
      <c r="SZQ12" s="789"/>
      <c r="SZR12" s="789"/>
      <c r="SZS12" s="789"/>
      <c r="SZT12" s="789"/>
      <c r="SZU12" s="789"/>
      <c r="SZV12" s="789"/>
      <c r="SZW12" s="789"/>
      <c r="SZX12" s="789"/>
      <c r="SZY12" s="789"/>
      <c r="SZZ12" s="789"/>
      <c r="TAA12" s="789"/>
      <c r="TAB12" s="789"/>
      <c r="TAC12" s="789"/>
      <c r="TAD12" s="789"/>
      <c r="TAE12" s="789"/>
      <c r="TAF12" s="789"/>
      <c r="TAG12" s="789"/>
      <c r="TAH12" s="789"/>
      <c r="TAI12" s="789"/>
      <c r="TAJ12" s="789"/>
      <c r="TAK12" s="789"/>
      <c r="TAL12" s="789"/>
      <c r="TAM12" s="789"/>
      <c r="TAN12" s="789"/>
      <c r="TAO12" s="789"/>
      <c r="TAP12" s="789"/>
      <c r="TAQ12" s="789"/>
      <c r="TAR12" s="789"/>
      <c r="TAS12" s="789"/>
      <c r="TAT12" s="789"/>
      <c r="TAU12" s="789"/>
      <c r="TAV12" s="789"/>
      <c r="TAW12" s="789"/>
      <c r="TAX12" s="789"/>
      <c r="TAY12" s="789"/>
      <c r="TAZ12" s="789"/>
      <c r="TBA12" s="789"/>
      <c r="TBB12" s="789"/>
      <c r="TBC12" s="789"/>
      <c r="TBD12" s="789"/>
      <c r="TBE12" s="789"/>
      <c r="TBF12" s="789"/>
      <c r="TBG12" s="789"/>
      <c r="TBH12" s="789"/>
      <c r="TBI12" s="789"/>
      <c r="TBJ12" s="789"/>
      <c r="TBK12" s="789"/>
      <c r="TBL12" s="789"/>
      <c r="TBM12" s="789"/>
      <c r="TBN12" s="789"/>
      <c r="TBO12" s="789"/>
      <c r="TBP12" s="789"/>
      <c r="TBQ12" s="789"/>
      <c r="TBR12" s="789"/>
      <c r="TBS12" s="789"/>
      <c r="TBT12" s="789"/>
      <c r="TBU12" s="789"/>
      <c r="TBV12" s="789"/>
      <c r="TBW12" s="789"/>
      <c r="TBX12" s="789"/>
      <c r="TBY12" s="789"/>
      <c r="TBZ12" s="789"/>
      <c r="TCA12" s="789"/>
      <c r="TCB12" s="789"/>
      <c r="TCC12" s="789"/>
      <c r="TCD12" s="789"/>
      <c r="TCE12" s="789"/>
      <c r="TCF12" s="789"/>
      <c r="TCG12" s="789"/>
      <c r="TCH12" s="789"/>
      <c r="TCI12" s="789"/>
      <c r="TCJ12" s="789"/>
      <c r="TCK12" s="789"/>
      <c r="TCL12" s="789"/>
      <c r="TCM12" s="789"/>
      <c r="TCN12" s="789"/>
      <c r="TCO12" s="789"/>
      <c r="TCP12" s="789"/>
      <c r="TCQ12" s="789"/>
      <c r="TCR12" s="789"/>
      <c r="TCS12" s="789"/>
      <c r="TCT12" s="789"/>
      <c r="TCU12" s="789"/>
      <c r="TCV12" s="789"/>
      <c r="TCW12" s="789"/>
      <c r="TCX12" s="789"/>
      <c r="TCY12" s="789"/>
      <c r="TCZ12" s="789"/>
      <c r="TDA12" s="789"/>
      <c r="TDB12" s="789"/>
      <c r="TDC12" s="789"/>
      <c r="TDD12" s="789"/>
      <c r="TDE12" s="789"/>
      <c r="TDF12" s="789"/>
      <c r="TDG12" s="789"/>
      <c r="TDH12" s="789"/>
      <c r="TDI12" s="789"/>
      <c r="TDJ12" s="789"/>
      <c r="TDK12" s="789"/>
      <c r="TDL12" s="789"/>
      <c r="TDM12" s="789"/>
      <c r="TDN12" s="789"/>
      <c r="TDO12" s="789"/>
      <c r="TDP12" s="789"/>
      <c r="TDQ12" s="789"/>
      <c r="TDR12" s="789"/>
      <c r="TDS12" s="789"/>
      <c r="TDT12" s="789"/>
      <c r="TDU12" s="789"/>
      <c r="TDV12" s="789"/>
      <c r="TDW12" s="789"/>
      <c r="TDX12" s="789"/>
      <c r="TDY12" s="789"/>
      <c r="TDZ12" s="789"/>
      <c r="TEA12" s="789"/>
      <c r="TEB12" s="789"/>
      <c r="TEC12" s="789"/>
      <c r="TED12" s="789"/>
      <c r="TEE12" s="789"/>
      <c r="TEF12" s="789"/>
      <c r="TEG12" s="789"/>
      <c r="TEH12" s="789"/>
      <c r="TEI12" s="789"/>
      <c r="TEJ12" s="789"/>
      <c r="TEK12" s="789"/>
      <c r="TEL12" s="789"/>
      <c r="TEM12" s="789"/>
      <c r="TEN12" s="789"/>
      <c r="TEO12" s="789"/>
      <c r="TEP12" s="789"/>
      <c r="TEQ12" s="789"/>
      <c r="TER12" s="789"/>
      <c r="TES12" s="789"/>
      <c r="TET12" s="789"/>
      <c r="TEU12" s="789"/>
      <c r="TEV12" s="789"/>
      <c r="TEW12" s="789"/>
      <c r="TEX12" s="789"/>
      <c r="TEY12" s="789"/>
      <c r="TEZ12" s="789"/>
      <c r="TFA12" s="789"/>
      <c r="TFB12" s="789"/>
      <c r="TFC12" s="789"/>
      <c r="TFD12" s="789"/>
      <c r="TFE12" s="789"/>
      <c r="TFF12" s="789"/>
      <c r="TFG12" s="789"/>
      <c r="TFH12" s="789"/>
      <c r="TFI12" s="789"/>
      <c r="TFJ12" s="789"/>
      <c r="TFK12" s="789"/>
      <c r="TFL12" s="789"/>
      <c r="TFM12" s="789"/>
      <c r="TFN12" s="789"/>
      <c r="TFO12" s="789"/>
      <c r="TFP12" s="789"/>
      <c r="TFQ12" s="789"/>
      <c r="TFR12" s="789"/>
      <c r="TFS12" s="789"/>
      <c r="TFT12" s="789"/>
      <c r="TFU12" s="789"/>
      <c r="TFV12" s="789"/>
      <c r="TFW12" s="789"/>
      <c r="TFX12" s="789"/>
      <c r="TFY12" s="789"/>
      <c r="TFZ12" s="789"/>
      <c r="TGA12" s="789"/>
      <c r="TGB12" s="789"/>
      <c r="TGC12" s="789"/>
      <c r="TGD12" s="789"/>
      <c r="TGE12" s="789"/>
      <c r="TGF12" s="789"/>
      <c r="TGG12" s="789"/>
      <c r="TGH12" s="789"/>
      <c r="TGI12" s="789"/>
      <c r="TGJ12" s="789"/>
      <c r="TGK12" s="789"/>
      <c r="TGL12" s="789"/>
      <c r="TGM12" s="789"/>
      <c r="TGN12" s="789"/>
      <c r="TGO12" s="789"/>
      <c r="TGP12" s="789"/>
      <c r="TGQ12" s="789"/>
      <c r="TGR12" s="789"/>
      <c r="TGS12" s="789"/>
      <c r="TGT12" s="789"/>
      <c r="TGU12" s="789"/>
      <c r="TGV12" s="789"/>
      <c r="TGW12" s="789"/>
      <c r="TGX12" s="789"/>
      <c r="TGY12" s="789"/>
      <c r="TGZ12" s="789"/>
      <c r="THA12" s="789"/>
      <c r="THB12" s="789"/>
      <c r="THC12" s="789"/>
      <c r="THD12" s="789"/>
      <c r="THE12" s="789"/>
      <c r="THF12" s="789"/>
      <c r="THG12" s="789"/>
      <c r="THH12" s="789"/>
      <c r="THI12" s="789"/>
      <c r="THJ12" s="789"/>
      <c r="THK12" s="789"/>
      <c r="THL12" s="789"/>
      <c r="THM12" s="789"/>
      <c r="THN12" s="789"/>
      <c r="THO12" s="789"/>
      <c r="THP12" s="789"/>
      <c r="THQ12" s="789"/>
      <c r="THR12" s="789"/>
      <c r="THS12" s="789"/>
      <c r="THT12" s="789"/>
      <c r="THU12" s="789"/>
      <c r="THV12" s="789"/>
      <c r="THW12" s="789"/>
      <c r="THX12" s="789"/>
      <c r="THY12" s="789"/>
      <c r="THZ12" s="789"/>
      <c r="TIA12" s="789"/>
      <c r="TIB12" s="789"/>
      <c r="TIC12" s="789"/>
      <c r="TID12" s="789"/>
      <c r="TIE12" s="789"/>
      <c r="TIF12" s="789"/>
      <c r="TIG12" s="789"/>
      <c r="TIH12" s="789"/>
      <c r="TII12" s="789"/>
      <c r="TIJ12" s="789"/>
      <c r="TIK12" s="789"/>
      <c r="TIL12" s="789"/>
      <c r="TIM12" s="789"/>
      <c r="TIN12" s="789"/>
      <c r="TIO12" s="789"/>
      <c r="TIP12" s="789"/>
      <c r="TIQ12" s="789"/>
      <c r="TIR12" s="789"/>
      <c r="TIS12" s="789"/>
      <c r="TIT12" s="789"/>
      <c r="TIU12" s="789"/>
      <c r="TIV12" s="789"/>
      <c r="TIW12" s="789"/>
      <c r="TIX12" s="789"/>
      <c r="TIY12" s="789"/>
      <c r="TIZ12" s="789"/>
      <c r="TJA12" s="789"/>
      <c r="TJB12" s="789"/>
      <c r="TJC12" s="789"/>
      <c r="TJD12" s="789"/>
      <c r="TJE12" s="789"/>
      <c r="TJF12" s="789"/>
      <c r="TJG12" s="789"/>
      <c r="TJH12" s="789"/>
      <c r="TJI12" s="789"/>
      <c r="TJJ12" s="789"/>
      <c r="TJK12" s="789"/>
      <c r="TJL12" s="789"/>
      <c r="TJM12" s="789"/>
      <c r="TJN12" s="789"/>
      <c r="TJO12" s="789"/>
      <c r="TJP12" s="789"/>
      <c r="TJQ12" s="789"/>
      <c r="TJR12" s="789"/>
      <c r="TJS12" s="789"/>
      <c r="TJT12" s="789"/>
      <c r="TJU12" s="789"/>
      <c r="TJV12" s="789"/>
      <c r="TJW12" s="789"/>
      <c r="TJX12" s="789"/>
      <c r="TJY12" s="789"/>
      <c r="TJZ12" s="789"/>
      <c r="TKA12" s="789"/>
      <c r="TKB12" s="789"/>
      <c r="TKC12" s="789"/>
      <c r="TKD12" s="789"/>
      <c r="TKE12" s="789"/>
      <c r="TKF12" s="789"/>
      <c r="TKG12" s="789"/>
      <c r="TKH12" s="789"/>
      <c r="TKI12" s="789"/>
      <c r="TKJ12" s="789"/>
      <c r="TKK12" s="789"/>
      <c r="TKL12" s="789"/>
      <c r="TKM12" s="789"/>
      <c r="TKN12" s="789"/>
      <c r="TKO12" s="789"/>
      <c r="TKP12" s="789"/>
      <c r="TKQ12" s="789"/>
      <c r="TKR12" s="789"/>
      <c r="TKS12" s="789"/>
      <c r="TKT12" s="789"/>
      <c r="TKU12" s="789"/>
      <c r="TKV12" s="789"/>
      <c r="TKW12" s="789"/>
      <c r="TKX12" s="789"/>
      <c r="TKY12" s="789"/>
      <c r="TKZ12" s="789"/>
      <c r="TLA12" s="789"/>
      <c r="TLB12" s="789"/>
      <c r="TLC12" s="789"/>
      <c r="TLD12" s="789"/>
      <c r="TLE12" s="789"/>
      <c r="TLF12" s="789"/>
      <c r="TLG12" s="789"/>
      <c r="TLH12" s="789"/>
      <c r="TLI12" s="789"/>
      <c r="TLJ12" s="789"/>
      <c r="TLK12" s="789"/>
      <c r="TLL12" s="789"/>
      <c r="TLM12" s="789"/>
      <c r="TLN12" s="789"/>
      <c r="TLO12" s="789"/>
      <c r="TLP12" s="789"/>
      <c r="TLQ12" s="789"/>
      <c r="TLR12" s="789"/>
      <c r="TLS12" s="789"/>
      <c r="TLT12" s="789"/>
      <c r="TLU12" s="789"/>
      <c r="TLV12" s="789"/>
      <c r="TLW12" s="789"/>
      <c r="TLX12" s="789"/>
      <c r="TLY12" s="789"/>
      <c r="TLZ12" s="789"/>
      <c r="TMA12" s="789"/>
      <c r="TMB12" s="789"/>
      <c r="TMC12" s="789"/>
      <c r="TMD12" s="789"/>
      <c r="TME12" s="789"/>
      <c r="TMF12" s="789"/>
      <c r="TMG12" s="789"/>
      <c r="TMH12" s="789"/>
      <c r="TMI12" s="789"/>
      <c r="TMJ12" s="789"/>
      <c r="TMK12" s="789"/>
      <c r="TML12" s="789"/>
      <c r="TMM12" s="789"/>
      <c r="TMN12" s="789"/>
      <c r="TMO12" s="789"/>
      <c r="TMP12" s="789"/>
      <c r="TMQ12" s="789"/>
      <c r="TMR12" s="789"/>
      <c r="TMS12" s="789"/>
      <c r="TMT12" s="789"/>
      <c r="TMU12" s="789"/>
      <c r="TMV12" s="789"/>
      <c r="TMW12" s="789"/>
      <c r="TMX12" s="789"/>
      <c r="TMY12" s="789"/>
      <c r="TMZ12" s="789"/>
      <c r="TNA12" s="789"/>
      <c r="TNB12" s="789"/>
      <c r="TNC12" s="789"/>
      <c r="TND12" s="789"/>
      <c r="TNE12" s="789"/>
      <c r="TNF12" s="789"/>
      <c r="TNG12" s="789"/>
      <c r="TNH12" s="789"/>
      <c r="TNI12" s="789"/>
      <c r="TNJ12" s="789"/>
      <c r="TNK12" s="789"/>
      <c r="TNL12" s="789"/>
      <c r="TNM12" s="789"/>
      <c r="TNN12" s="789"/>
      <c r="TNO12" s="789"/>
      <c r="TNP12" s="789"/>
      <c r="TNQ12" s="789"/>
      <c r="TNR12" s="789"/>
      <c r="TNS12" s="789"/>
      <c r="TNT12" s="789"/>
      <c r="TNU12" s="789"/>
      <c r="TNV12" s="789"/>
      <c r="TNW12" s="789"/>
      <c r="TNX12" s="789"/>
      <c r="TNY12" s="789"/>
      <c r="TNZ12" s="789"/>
      <c r="TOA12" s="789"/>
      <c r="TOB12" s="789"/>
      <c r="TOC12" s="789"/>
      <c r="TOD12" s="789"/>
      <c r="TOE12" s="789"/>
      <c r="TOF12" s="789"/>
      <c r="TOG12" s="789"/>
      <c r="TOH12" s="789"/>
      <c r="TOI12" s="789"/>
      <c r="TOJ12" s="789"/>
      <c r="TOK12" s="789"/>
      <c r="TOL12" s="789"/>
      <c r="TOM12" s="789"/>
      <c r="TON12" s="789"/>
      <c r="TOO12" s="789"/>
      <c r="TOP12" s="789"/>
      <c r="TOQ12" s="789"/>
      <c r="TOR12" s="789"/>
      <c r="TOS12" s="789"/>
      <c r="TOT12" s="789"/>
      <c r="TOU12" s="789"/>
      <c r="TOV12" s="789"/>
      <c r="TOW12" s="789"/>
      <c r="TOX12" s="789"/>
      <c r="TOY12" s="789"/>
      <c r="TOZ12" s="789"/>
      <c r="TPA12" s="789"/>
      <c r="TPB12" s="789"/>
      <c r="TPC12" s="789"/>
      <c r="TPD12" s="789"/>
      <c r="TPE12" s="789"/>
      <c r="TPF12" s="789"/>
      <c r="TPG12" s="789"/>
      <c r="TPH12" s="789"/>
      <c r="TPI12" s="789"/>
      <c r="TPJ12" s="789"/>
      <c r="TPK12" s="789"/>
      <c r="TPL12" s="789"/>
      <c r="TPM12" s="789"/>
      <c r="TPN12" s="789"/>
      <c r="TPO12" s="789"/>
      <c r="TPP12" s="789"/>
      <c r="TPQ12" s="789"/>
      <c r="TPR12" s="789"/>
      <c r="TPS12" s="789"/>
      <c r="TPT12" s="789"/>
      <c r="TPU12" s="789"/>
      <c r="TPV12" s="789"/>
      <c r="TPW12" s="789"/>
      <c r="TPX12" s="789"/>
      <c r="TPY12" s="789"/>
      <c r="TPZ12" s="789"/>
      <c r="TQA12" s="789"/>
      <c r="TQB12" s="789"/>
      <c r="TQC12" s="789"/>
      <c r="TQD12" s="789"/>
      <c r="TQE12" s="789"/>
      <c r="TQF12" s="789"/>
      <c r="TQG12" s="789"/>
      <c r="TQH12" s="789"/>
      <c r="TQI12" s="789"/>
      <c r="TQJ12" s="789"/>
      <c r="TQK12" s="789"/>
      <c r="TQL12" s="789"/>
      <c r="TQM12" s="789"/>
      <c r="TQN12" s="789"/>
      <c r="TQO12" s="789"/>
      <c r="TQP12" s="789"/>
      <c r="TQQ12" s="789"/>
      <c r="TQR12" s="789"/>
      <c r="TQS12" s="789"/>
      <c r="TQT12" s="789"/>
      <c r="TQU12" s="789"/>
      <c r="TQV12" s="789"/>
      <c r="TQW12" s="789"/>
      <c r="TQX12" s="789"/>
      <c r="TQY12" s="789"/>
      <c r="TQZ12" s="789"/>
      <c r="TRA12" s="789"/>
      <c r="TRB12" s="789"/>
      <c r="TRC12" s="789"/>
      <c r="TRD12" s="789"/>
      <c r="TRE12" s="789"/>
      <c r="TRF12" s="789"/>
      <c r="TRG12" s="789"/>
      <c r="TRH12" s="789"/>
      <c r="TRI12" s="789"/>
      <c r="TRJ12" s="789"/>
      <c r="TRK12" s="789"/>
      <c r="TRL12" s="789"/>
      <c r="TRM12" s="789"/>
      <c r="TRN12" s="789"/>
      <c r="TRO12" s="789"/>
      <c r="TRP12" s="789"/>
      <c r="TRQ12" s="789"/>
      <c r="TRR12" s="789"/>
      <c r="TRS12" s="789"/>
      <c r="TRT12" s="789"/>
      <c r="TRU12" s="789"/>
      <c r="TRV12" s="789"/>
      <c r="TRW12" s="789"/>
      <c r="TRX12" s="789"/>
      <c r="TRY12" s="789"/>
      <c r="TRZ12" s="789"/>
      <c r="TSA12" s="789"/>
      <c r="TSB12" s="789"/>
      <c r="TSC12" s="789"/>
      <c r="TSD12" s="789"/>
      <c r="TSE12" s="789"/>
      <c r="TSF12" s="789"/>
      <c r="TSG12" s="789"/>
      <c r="TSH12" s="789"/>
      <c r="TSI12" s="789"/>
      <c r="TSJ12" s="789"/>
      <c r="TSK12" s="789"/>
      <c r="TSL12" s="789"/>
      <c r="TSM12" s="789"/>
      <c r="TSN12" s="789"/>
      <c r="TSO12" s="789"/>
      <c r="TSP12" s="789"/>
      <c r="TSQ12" s="789"/>
      <c r="TSR12" s="789"/>
      <c r="TSS12" s="789"/>
      <c r="TST12" s="789"/>
      <c r="TSU12" s="789"/>
      <c r="TSV12" s="789"/>
      <c r="TSW12" s="789"/>
      <c r="TSX12" s="789"/>
      <c r="TSY12" s="789"/>
      <c r="TSZ12" s="789"/>
      <c r="TTA12" s="789"/>
      <c r="TTB12" s="789"/>
      <c r="TTC12" s="789"/>
      <c r="TTD12" s="789"/>
      <c r="TTE12" s="789"/>
      <c r="TTF12" s="789"/>
      <c r="TTG12" s="789"/>
      <c r="TTH12" s="789"/>
      <c r="TTI12" s="789"/>
      <c r="TTJ12" s="789"/>
      <c r="TTK12" s="789"/>
      <c r="TTL12" s="789"/>
      <c r="TTM12" s="789"/>
      <c r="TTN12" s="789"/>
      <c r="TTO12" s="789"/>
      <c r="TTP12" s="789"/>
      <c r="TTQ12" s="789"/>
      <c r="TTR12" s="789"/>
      <c r="TTS12" s="789"/>
      <c r="TTT12" s="789"/>
      <c r="TTU12" s="789"/>
      <c r="TTV12" s="789"/>
      <c r="TTW12" s="789"/>
      <c r="TTX12" s="789"/>
      <c r="TTY12" s="789"/>
      <c r="TTZ12" s="789"/>
      <c r="TUA12" s="789"/>
      <c r="TUB12" s="789"/>
      <c r="TUC12" s="789"/>
      <c r="TUD12" s="789"/>
      <c r="TUE12" s="789"/>
      <c r="TUF12" s="789"/>
      <c r="TUG12" s="789"/>
      <c r="TUH12" s="789"/>
      <c r="TUI12" s="789"/>
      <c r="TUJ12" s="789"/>
      <c r="TUK12" s="789"/>
      <c r="TUL12" s="789"/>
      <c r="TUM12" s="789"/>
      <c r="TUN12" s="789"/>
      <c r="TUO12" s="789"/>
      <c r="TUP12" s="789"/>
      <c r="TUQ12" s="789"/>
      <c r="TUR12" s="789"/>
      <c r="TUS12" s="789"/>
      <c r="TUT12" s="789"/>
      <c r="TUU12" s="789"/>
      <c r="TUV12" s="789"/>
      <c r="TUW12" s="789"/>
      <c r="TUX12" s="789"/>
      <c r="TUY12" s="789"/>
      <c r="TUZ12" s="789"/>
      <c r="TVA12" s="789"/>
      <c r="TVB12" s="789"/>
      <c r="TVC12" s="789"/>
      <c r="TVD12" s="789"/>
      <c r="TVE12" s="789"/>
      <c r="TVF12" s="789"/>
      <c r="TVG12" s="789"/>
      <c r="TVH12" s="789"/>
      <c r="TVI12" s="789"/>
      <c r="TVJ12" s="789"/>
      <c r="TVK12" s="789"/>
      <c r="TVL12" s="789"/>
      <c r="TVM12" s="789"/>
      <c r="TVN12" s="789"/>
      <c r="TVO12" s="789"/>
      <c r="TVP12" s="789"/>
      <c r="TVQ12" s="789"/>
      <c r="TVR12" s="789"/>
      <c r="TVS12" s="789"/>
      <c r="TVT12" s="789"/>
      <c r="TVU12" s="789"/>
      <c r="TVV12" s="789"/>
      <c r="TVW12" s="789"/>
      <c r="TVX12" s="789"/>
      <c r="TVY12" s="789"/>
      <c r="TVZ12" s="789"/>
      <c r="TWA12" s="789"/>
      <c r="TWB12" s="789"/>
      <c r="TWC12" s="789"/>
      <c r="TWD12" s="789"/>
      <c r="TWE12" s="789"/>
      <c r="TWF12" s="789"/>
      <c r="TWG12" s="789"/>
      <c r="TWH12" s="789"/>
      <c r="TWI12" s="789"/>
      <c r="TWJ12" s="789"/>
      <c r="TWK12" s="789"/>
      <c r="TWL12" s="789"/>
      <c r="TWM12" s="789"/>
      <c r="TWN12" s="789"/>
      <c r="TWO12" s="789"/>
      <c r="TWP12" s="789"/>
      <c r="TWQ12" s="789"/>
      <c r="TWR12" s="789"/>
      <c r="TWS12" s="789"/>
      <c r="TWT12" s="789"/>
      <c r="TWU12" s="789"/>
      <c r="TWV12" s="789"/>
      <c r="TWW12" s="789"/>
      <c r="TWX12" s="789"/>
      <c r="TWY12" s="789"/>
      <c r="TWZ12" s="789"/>
      <c r="TXA12" s="789"/>
      <c r="TXB12" s="789"/>
      <c r="TXC12" s="789"/>
      <c r="TXD12" s="789"/>
      <c r="TXE12" s="789"/>
      <c r="TXF12" s="789"/>
      <c r="TXG12" s="789"/>
      <c r="TXH12" s="789"/>
      <c r="TXI12" s="789"/>
      <c r="TXJ12" s="789"/>
      <c r="TXK12" s="789"/>
      <c r="TXL12" s="789"/>
      <c r="TXM12" s="789"/>
      <c r="TXN12" s="789"/>
      <c r="TXO12" s="789"/>
      <c r="TXP12" s="789"/>
      <c r="TXQ12" s="789"/>
      <c r="TXR12" s="789"/>
      <c r="TXS12" s="789"/>
      <c r="TXT12" s="789"/>
      <c r="TXU12" s="789"/>
      <c r="TXV12" s="789"/>
      <c r="TXW12" s="789"/>
      <c r="TXX12" s="789"/>
      <c r="TXY12" s="789"/>
      <c r="TXZ12" s="789"/>
      <c r="TYA12" s="789"/>
      <c r="TYB12" s="789"/>
      <c r="TYC12" s="789"/>
      <c r="TYD12" s="789"/>
      <c r="TYE12" s="789"/>
      <c r="TYF12" s="789"/>
      <c r="TYG12" s="789"/>
      <c r="TYH12" s="789"/>
      <c r="TYI12" s="789"/>
      <c r="TYJ12" s="789"/>
      <c r="TYK12" s="789"/>
      <c r="TYL12" s="789"/>
      <c r="TYM12" s="789"/>
      <c r="TYN12" s="789"/>
      <c r="TYO12" s="789"/>
      <c r="TYP12" s="789"/>
      <c r="TYQ12" s="789"/>
      <c r="TYR12" s="789"/>
      <c r="TYS12" s="789"/>
      <c r="TYT12" s="789"/>
      <c r="TYU12" s="789"/>
      <c r="TYV12" s="789"/>
      <c r="TYW12" s="789"/>
      <c r="TYX12" s="789"/>
      <c r="TYY12" s="789"/>
      <c r="TYZ12" s="789"/>
      <c r="TZA12" s="789"/>
      <c r="TZB12" s="789"/>
      <c r="TZC12" s="789"/>
      <c r="TZD12" s="789"/>
      <c r="TZE12" s="789"/>
      <c r="TZF12" s="789"/>
      <c r="TZG12" s="789"/>
      <c r="TZH12" s="789"/>
      <c r="TZI12" s="789"/>
      <c r="TZJ12" s="789"/>
      <c r="TZK12" s="789"/>
      <c r="TZL12" s="789"/>
      <c r="TZM12" s="789"/>
      <c r="TZN12" s="789"/>
      <c r="TZO12" s="789"/>
      <c r="TZP12" s="789"/>
      <c r="TZQ12" s="789"/>
      <c r="TZR12" s="789"/>
      <c r="TZS12" s="789"/>
      <c r="TZT12" s="789"/>
      <c r="TZU12" s="789"/>
      <c r="TZV12" s="789"/>
      <c r="TZW12" s="789"/>
      <c r="TZX12" s="789"/>
      <c r="TZY12" s="789"/>
      <c r="TZZ12" s="789"/>
      <c r="UAA12" s="789"/>
      <c r="UAB12" s="789"/>
      <c r="UAC12" s="789"/>
      <c r="UAD12" s="789"/>
      <c r="UAE12" s="789"/>
      <c r="UAF12" s="789"/>
      <c r="UAG12" s="789"/>
      <c r="UAH12" s="789"/>
      <c r="UAI12" s="789"/>
      <c r="UAJ12" s="789"/>
      <c r="UAK12" s="789"/>
      <c r="UAL12" s="789"/>
      <c r="UAM12" s="789"/>
      <c r="UAN12" s="789"/>
      <c r="UAO12" s="789"/>
      <c r="UAP12" s="789"/>
      <c r="UAQ12" s="789"/>
      <c r="UAR12" s="789"/>
      <c r="UAS12" s="789"/>
      <c r="UAT12" s="789"/>
      <c r="UAU12" s="789"/>
      <c r="UAV12" s="789"/>
      <c r="UAW12" s="789"/>
      <c r="UAX12" s="789"/>
      <c r="UAY12" s="789"/>
      <c r="UAZ12" s="789"/>
      <c r="UBA12" s="789"/>
      <c r="UBB12" s="789"/>
      <c r="UBC12" s="789"/>
      <c r="UBD12" s="789"/>
      <c r="UBE12" s="789"/>
      <c r="UBF12" s="789"/>
      <c r="UBG12" s="789"/>
      <c r="UBH12" s="789"/>
      <c r="UBI12" s="789"/>
      <c r="UBJ12" s="789"/>
      <c r="UBK12" s="789"/>
      <c r="UBL12" s="789"/>
      <c r="UBM12" s="789"/>
      <c r="UBN12" s="789"/>
      <c r="UBO12" s="789"/>
      <c r="UBP12" s="789"/>
      <c r="UBQ12" s="789"/>
      <c r="UBR12" s="789"/>
      <c r="UBS12" s="789"/>
      <c r="UBT12" s="789"/>
      <c r="UBU12" s="789"/>
      <c r="UBV12" s="789"/>
      <c r="UBW12" s="789"/>
      <c r="UBX12" s="789"/>
      <c r="UBY12" s="789"/>
      <c r="UBZ12" s="789"/>
      <c r="UCA12" s="789"/>
      <c r="UCB12" s="789"/>
      <c r="UCC12" s="789"/>
      <c r="UCD12" s="789"/>
      <c r="UCE12" s="789"/>
      <c r="UCF12" s="789"/>
      <c r="UCG12" s="789"/>
      <c r="UCH12" s="789"/>
      <c r="UCI12" s="789"/>
      <c r="UCJ12" s="789"/>
      <c r="UCK12" s="789"/>
      <c r="UCL12" s="789"/>
      <c r="UCM12" s="789"/>
      <c r="UCN12" s="789"/>
      <c r="UCO12" s="789"/>
      <c r="UCP12" s="789"/>
      <c r="UCQ12" s="789"/>
      <c r="UCR12" s="789"/>
      <c r="UCS12" s="789"/>
      <c r="UCT12" s="789"/>
      <c r="UCU12" s="789"/>
      <c r="UCV12" s="789"/>
      <c r="UCW12" s="789"/>
      <c r="UCX12" s="789"/>
      <c r="UCY12" s="789"/>
      <c r="UCZ12" s="789"/>
      <c r="UDA12" s="789"/>
      <c r="UDB12" s="789"/>
      <c r="UDC12" s="789"/>
      <c r="UDD12" s="789"/>
      <c r="UDE12" s="789"/>
      <c r="UDF12" s="789"/>
      <c r="UDG12" s="789"/>
      <c r="UDH12" s="789"/>
      <c r="UDI12" s="789"/>
      <c r="UDJ12" s="789"/>
      <c r="UDK12" s="789"/>
      <c r="UDL12" s="789"/>
      <c r="UDM12" s="789"/>
      <c r="UDN12" s="789"/>
      <c r="UDO12" s="789"/>
      <c r="UDP12" s="789"/>
      <c r="UDQ12" s="789"/>
      <c r="UDR12" s="789"/>
      <c r="UDS12" s="789"/>
      <c r="UDT12" s="789"/>
      <c r="UDU12" s="789"/>
      <c r="UDV12" s="789"/>
      <c r="UDW12" s="789"/>
      <c r="UDX12" s="789"/>
      <c r="UDY12" s="789"/>
      <c r="UDZ12" s="789"/>
      <c r="UEA12" s="789"/>
      <c r="UEB12" s="789"/>
      <c r="UEC12" s="789"/>
      <c r="UED12" s="789"/>
      <c r="UEE12" s="789"/>
      <c r="UEF12" s="789"/>
      <c r="UEG12" s="789"/>
      <c r="UEH12" s="789"/>
      <c r="UEI12" s="789"/>
      <c r="UEJ12" s="789"/>
      <c r="UEK12" s="789"/>
      <c r="UEL12" s="789"/>
      <c r="UEM12" s="789"/>
      <c r="UEN12" s="789"/>
      <c r="UEO12" s="789"/>
      <c r="UEP12" s="789"/>
      <c r="UEQ12" s="789"/>
      <c r="UER12" s="789"/>
      <c r="UES12" s="789"/>
      <c r="UET12" s="789"/>
      <c r="UEU12" s="789"/>
      <c r="UEV12" s="789"/>
      <c r="UEW12" s="789"/>
      <c r="UEX12" s="789"/>
      <c r="UEY12" s="789"/>
      <c r="UEZ12" s="789"/>
      <c r="UFA12" s="789"/>
      <c r="UFB12" s="789"/>
      <c r="UFC12" s="789"/>
      <c r="UFD12" s="789"/>
      <c r="UFE12" s="789"/>
      <c r="UFF12" s="789"/>
      <c r="UFG12" s="789"/>
      <c r="UFH12" s="789"/>
      <c r="UFI12" s="789"/>
      <c r="UFJ12" s="789"/>
      <c r="UFK12" s="789"/>
      <c r="UFL12" s="789"/>
      <c r="UFM12" s="789"/>
      <c r="UFN12" s="789"/>
      <c r="UFO12" s="789"/>
      <c r="UFP12" s="789"/>
      <c r="UFQ12" s="789"/>
      <c r="UFR12" s="789"/>
      <c r="UFS12" s="789"/>
      <c r="UFT12" s="789"/>
      <c r="UFU12" s="789"/>
      <c r="UFV12" s="789"/>
      <c r="UFW12" s="789"/>
      <c r="UFX12" s="789"/>
      <c r="UFY12" s="789"/>
      <c r="UFZ12" s="789"/>
      <c r="UGA12" s="789"/>
      <c r="UGB12" s="789"/>
      <c r="UGC12" s="789"/>
      <c r="UGD12" s="789"/>
      <c r="UGE12" s="789"/>
      <c r="UGF12" s="789"/>
      <c r="UGG12" s="789"/>
      <c r="UGH12" s="789"/>
      <c r="UGI12" s="789"/>
      <c r="UGJ12" s="789"/>
      <c r="UGK12" s="789"/>
      <c r="UGL12" s="789"/>
      <c r="UGM12" s="789"/>
      <c r="UGN12" s="789"/>
      <c r="UGO12" s="789"/>
      <c r="UGP12" s="789"/>
      <c r="UGQ12" s="789"/>
      <c r="UGR12" s="789"/>
      <c r="UGS12" s="789"/>
      <c r="UGT12" s="789"/>
      <c r="UGU12" s="789"/>
      <c r="UGV12" s="789"/>
      <c r="UGW12" s="789"/>
      <c r="UGX12" s="789"/>
      <c r="UGY12" s="789"/>
      <c r="UGZ12" s="789"/>
      <c r="UHA12" s="789"/>
      <c r="UHB12" s="789"/>
      <c r="UHC12" s="789"/>
      <c r="UHD12" s="789"/>
      <c r="UHE12" s="789"/>
      <c r="UHF12" s="789"/>
      <c r="UHG12" s="789"/>
      <c r="UHH12" s="789"/>
      <c r="UHI12" s="789"/>
      <c r="UHJ12" s="789"/>
      <c r="UHK12" s="789"/>
      <c r="UHL12" s="789"/>
      <c r="UHM12" s="789"/>
      <c r="UHN12" s="789"/>
      <c r="UHO12" s="789"/>
      <c r="UHP12" s="789"/>
      <c r="UHQ12" s="789"/>
      <c r="UHR12" s="789"/>
      <c r="UHS12" s="789"/>
      <c r="UHT12" s="789"/>
      <c r="UHU12" s="789"/>
      <c r="UHV12" s="789"/>
      <c r="UHW12" s="789"/>
      <c r="UHX12" s="789"/>
      <c r="UHY12" s="789"/>
      <c r="UHZ12" s="789"/>
      <c r="UIA12" s="789"/>
      <c r="UIB12" s="789"/>
      <c r="UIC12" s="789"/>
      <c r="UID12" s="789"/>
      <c r="UIE12" s="789"/>
      <c r="UIF12" s="789"/>
      <c r="UIG12" s="789"/>
      <c r="UIH12" s="789"/>
      <c r="UII12" s="789"/>
      <c r="UIJ12" s="789"/>
      <c r="UIK12" s="789"/>
      <c r="UIL12" s="789"/>
      <c r="UIM12" s="789"/>
      <c r="UIN12" s="789"/>
      <c r="UIO12" s="789"/>
      <c r="UIP12" s="789"/>
      <c r="UIQ12" s="789"/>
      <c r="UIR12" s="789"/>
      <c r="UIS12" s="789"/>
      <c r="UIT12" s="789"/>
      <c r="UIU12" s="789"/>
      <c r="UIV12" s="789"/>
      <c r="UIW12" s="789"/>
      <c r="UIX12" s="789"/>
      <c r="UIY12" s="789"/>
      <c r="UIZ12" s="789"/>
      <c r="UJA12" s="789"/>
      <c r="UJB12" s="789"/>
      <c r="UJC12" s="789"/>
      <c r="UJD12" s="789"/>
      <c r="UJE12" s="789"/>
      <c r="UJF12" s="789"/>
      <c r="UJG12" s="789"/>
      <c r="UJH12" s="789"/>
      <c r="UJI12" s="789"/>
      <c r="UJJ12" s="789"/>
      <c r="UJK12" s="789"/>
      <c r="UJL12" s="789"/>
      <c r="UJM12" s="789"/>
      <c r="UJN12" s="789"/>
      <c r="UJO12" s="789"/>
      <c r="UJP12" s="789"/>
      <c r="UJQ12" s="789"/>
      <c r="UJR12" s="789"/>
      <c r="UJS12" s="789"/>
      <c r="UJT12" s="789"/>
      <c r="UJU12" s="789"/>
      <c r="UJV12" s="789"/>
      <c r="UJW12" s="789"/>
      <c r="UJX12" s="789"/>
      <c r="UJY12" s="789"/>
      <c r="UJZ12" s="789"/>
      <c r="UKA12" s="789"/>
      <c r="UKB12" s="789"/>
      <c r="UKC12" s="789"/>
      <c r="UKD12" s="789"/>
      <c r="UKE12" s="789"/>
      <c r="UKF12" s="789"/>
      <c r="UKG12" s="789"/>
      <c r="UKH12" s="789"/>
      <c r="UKI12" s="789"/>
      <c r="UKJ12" s="789"/>
      <c r="UKK12" s="789"/>
      <c r="UKL12" s="789"/>
      <c r="UKM12" s="789"/>
      <c r="UKN12" s="789"/>
      <c r="UKO12" s="789"/>
      <c r="UKP12" s="789"/>
      <c r="UKQ12" s="789"/>
      <c r="UKR12" s="789"/>
      <c r="UKS12" s="789"/>
      <c r="UKT12" s="789"/>
      <c r="UKU12" s="789"/>
      <c r="UKV12" s="789"/>
      <c r="UKW12" s="789"/>
      <c r="UKX12" s="789"/>
      <c r="UKY12" s="789"/>
      <c r="UKZ12" s="789"/>
      <c r="ULA12" s="789"/>
      <c r="ULB12" s="789"/>
      <c r="ULC12" s="789"/>
      <c r="ULD12" s="789"/>
      <c r="ULE12" s="789"/>
      <c r="ULF12" s="789"/>
      <c r="ULG12" s="789"/>
      <c r="ULH12" s="789"/>
      <c r="ULI12" s="789"/>
      <c r="ULJ12" s="789"/>
      <c r="ULK12" s="789"/>
      <c r="ULL12" s="789"/>
      <c r="ULM12" s="789"/>
      <c r="ULN12" s="789"/>
      <c r="ULO12" s="789"/>
      <c r="ULP12" s="789"/>
      <c r="ULQ12" s="789"/>
      <c r="ULR12" s="789"/>
      <c r="ULS12" s="789"/>
      <c r="ULT12" s="789"/>
      <c r="ULU12" s="789"/>
      <c r="ULV12" s="789"/>
      <c r="ULW12" s="789"/>
      <c r="ULX12" s="789"/>
      <c r="ULY12" s="789"/>
      <c r="ULZ12" s="789"/>
      <c r="UMA12" s="789"/>
      <c r="UMB12" s="789"/>
      <c r="UMC12" s="789"/>
      <c r="UMD12" s="789"/>
      <c r="UME12" s="789"/>
      <c r="UMF12" s="789"/>
      <c r="UMG12" s="789"/>
      <c r="UMH12" s="789"/>
      <c r="UMI12" s="789"/>
      <c r="UMJ12" s="789"/>
      <c r="UMK12" s="789"/>
      <c r="UML12" s="789"/>
      <c r="UMM12" s="789"/>
      <c r="UMN12" s="789"/>
      <c r="UMO12" s="789"/>
      <c r="UMP12" s="789"/>
      <c r="UMQ12" s="789"/>
      <c r="UMR12" s="789"/>
      <c r="UMS12" s="789"/>
      <c r="UMT12" s="789"/>
      <c r="UMU12" s="789"/>
      <c r="UMV12" s="789"/>
      <c r="UMW12" s="789"/>
      <c r="UMX12" s="789"/>
      <c r="UMY12" s="789"/>
      <c r="UMZ12" s="789"/>
      <c r="UNA12" s="789"/>
      <c r="UNB12" s="789"/>
      <c r="UNC12" s="789"/>
      <c r="UND12" s="789"/>
      <c r="UNE12" s="789"/>
      <c r="UNF12" s="789"/>
      <c r="UNG12" s="789"/>
      <c r="UNH12" s="789"/>
      <c r="UNI12" s="789"/>
      <c r="UNJ12" s="789"/>
      <c r="UNK12" s="789"/>
      <c r="UNL12" s="789"/>
      <c r="UNM12" s="789"/>
      <c r="UNN12" s="789"/>
      <c r="UNO12" s="789"/>
      <c r="UNP12" s="789"/>
      <c r="UNQ12" s="789"/>
      <c r="UNR12" s="789"/>
      <c r="UNS12" s="789"/>
      <c r="UNT12" s="789"/>
      <c r="UNU12" s="789"/>
      <c r="UNV12" s="789"/>
      <c r="UNW12" s="789"/>
      <c r="UNX12" s="789"/>
      <c r="UNY12" s="789"/>
      <c r="UNZ12" s="789"/>
      <c r="UOA12" s="789"/>
      <c r="UOB12" s="789"/>
      <c r="UOC12" s="789"/>
      <c r="UOD12" s="789"/>
      <c r="UOE12" s="789"/>
      <c r="UOF12" s="789"/>
      <c r="UOG12" s="789"/>
      <c r="UOH12" s="789"/>
      <c r="UOI12" s="789"/>
      <c r="UOJ12" s="789"/>
      <c r="UOK12" s="789"/>
      <c r="UOL12" s="789"/>
      <c r="UOM12" s="789"/>
      <c r="UON12" s="789"/>
      <c r="UOO12" s="789"/>
      <c r="UOP12" s="789"/>
      <c r="UOQ12" s="789"/>
      <c r="UOR12" s="789"/>
      <c r="UOS12" s="789"/>
      <c r="UOT12" s="789"/>
      <c r="UOU12" s="789"/>
      <c r="UOV12" s="789"/>
      <c r="UOW12" s="789"/>
      <c r="UOX12" s="789"/>
      <c r="UOY12" s="789"/>
      <c r="UOZ12" s="789"/>
      <c r="UPA12" s="789"/>
      <c r="UPB12" s="789"/>
      <c r="UPC12" s="789"/>
      <c r="UPD12" s="789"/>
      <c r="UPE12" s="789"/>
      <c r="UPF12" s="789"/>
      <c r="UPG12" s="789"/>
      <c r="UPH12" s="789"/>
      <c r="UPI12" s="789"/>
      <c r="UPJ12" s="789"/>
      <c r="UPK12" s="789"/>
      <c r="UPL12" s="789"/>
      <c r="UPM12" s="789"/>
      <c r="UPN12" s="789"/>
      <c r="UPO12" s="789"/>
      <c r="UPP12" s="789"/>
      <c r="UPQ12" s="789"/>
      <c r="UPR12" s="789"/>
      <c r="UPS12" s="789"/>
      <c r="UPT12" s="789"/>
      <c r="UPU12" s="789"/>
      <c r="UPV12" s="789"/>
      <c r="UPW12" s="789"/>
      <c r="UPX12" s="789"/>
      <c r="UPY12" s="789"/>
      <c r="UPZ12" s="789"/>
      <c r="UQA12" s="789"/>
      <c r="UQB12" s="789"/>
      <c r="UQC12" s="789"/>
      <c r="UQD12" s="789"/>
      <c r="UQE12" s="789"/>
      <c r="UQF12" s="789"/>
      <c r="UQG12" s="789"/>
      <c r="UQH12" s="789"/>
      <c r="UQI12" s="789"/>
      <c r="UQJ12" s="789"/>
      <c r="UQK12" s="789"/>
      <c r="UQL12" s="789"/>
      <c r="UQM12" s="789"/>
      <c r="UQN12" s="789"/>
      <c r="UQO12" s="789"/>
      <c r="UQP12" s="789"/>
      <c r="UQQ12" s="789"/>
      <c r="UQR12" s="789"/>
      <c r="UQS12" s="789"/>
      <c r="UQT12" s="789"/>
      <c r="UQU12" s="789"/>
      <c r="UQV12" s="789"/>
      <c r="UQW12" s="789"/>
      <c r="UQX12" s="789"/>
      <c r="UQY12" s="789"/>
      <c r="UQZ12" s="789"/>
      <c r="URA12" s="789"/>
      <c r="URB12" s="789"/>
      <c r="URC12" s="789"/>
      <c r="URD12" s="789"/>
      <c r="URE12" s="789"/>
      <c r="URF12" s="789"/>
      <c r="URG12" s="789"/>
      <c r="URH12" s="789"/>
      <c r="URI12" s="789"/>
      <c r="URJ12" s="789"/>
      <c r="URK12" s="789"/>
      <c r="URL12" s="789"/>
      <c r="URM12" s="789"/>
      <c r="URN12" s="789"/>
      <c r="URO12" s="789"/>
      <c r="URP12" s="789"/>
      <c r="URQ12" s="789"/>
      <c r="URR12" s="789"/>
      <c r="URS12" s="789"/>
      <c r="URT12" s="789"/>
      <c r="URU12" s="789"/>
      <c r="URV12" s="789"/>
      <c r="URW12" s="789"/>
      <c r="URX12" s="789"/>
      <c r="URY12" s="789"/>
      <c r="URZ12" s="789"/>
      <c r="USA12" s="789"/>
      <c r="USB12" s="789"/>
      <c r="USC12" s="789"/>
      <c r="USD12" s="789"/>
      <c r="USE12" s="789"/>
      <c r="USF12" s="789"/>
      <c r="USG12" s="789"/>
      <c r="USH12" s="789"/>
      <c r="USI12" s="789"/>
      <c r="USJ12" s="789"/>
      <c r="USK12" s="789"/>
      <c r="USL12" s="789"/>
      <c r="USM12" s="789"/>
      <c r="USN12" s="789"/>
      <c r="USO12" s="789"/>
      <c r="USP12" s="789"/>
      <c r="USQ12" s="789"/>
      <c r="USR12" s="789"/>
      <c r="USS12" s="789"/>
      <c r="UST12" s="789"/>
      <c r="USU12" s="789"/>
      <c r="USV12" s="789"/>
      <c r="USW12" s="789"/>
      <c r="USX12" s="789"/>
      <c r="USY12" s="789"/>
      <c r="USZ12" s="789"/>
      <c r="UTA12" s="789"/>
      <c r="UTB12" s="789"/>
      <c r="UTC12" s="789"/>
      <c r="UTD12" s="789"/>
      <c r="UTE12" s="789"/>
      <c r="UTF12" s="789"/>
      <c r="UTG12" s="789"/>
      <c r="UTH12" s="789"/>
      <c r="UTI12" s="789"/>
      <c r="UTJ12" s="789"/>
      <c r="UTK12" s="789"/>
      <c r="UTL12" s="789"/>
      <c r="UTM12" s="789"/>
      <c r="UTN12" s="789"/>
      <c r="UTO12" s="789"/>
      <c r="UTP12" s="789"/>
      <c r="UTQ12" s="789"/>
      <c r="UTR12" s="789"/>
      <c r="UTS12" s="789"/>
      <c r="UTT12" s="789"/>
      <c r="UTU12" s="789"/>
      <c r="UTV12" s="789"/>
      <c r="UTW12" s="789"/>
      <c r="UTX12" s="789"/>
      <c r="UTY12" s="789"/>
      <c r="UTZ12" s="789"/>
      <c r="UUA12" s="789"/>
      <c r="UUB12" s="789"/>
      <c r="UUC12" s="789"/>
      <c r="UUD12" s="789"/>
      <c r="UUE12" s="789"/>
      <c r="UUF12" s="789"/>
      <c r="UUG12" s="789"/>
      <c r="UUH12" s="789"/>
      <c r="UUI12" s="789"/>
      <c r="UUJ12" s="789"/>
      <c r="UUK12" s="789"/>
      <c r="UUL12" s="789"/>
      <c r="UUM12" s="789"/>
      <c r="UUN12" s="789"/>
      <c r="UUO12" s="789"/>
      <c r="UUP12" s="789"/>
      <c r="UUQ12" s="789"/>
      <c r="UUR12" s="789"/>
      <c r="UUS12" s="789"/>
      <c r="UUT12" s="789"/>
      <c r="UUU12" s="789"/>
      <c r="UUV12" s="789"/>
      <c r="UUW12" s="789"/>
      <c r="UUX12" s="789"/>
      <c r="UUY12" s="789"/>
      <c r="UUZ12" s="789"/>
      <c r="UVA12" s="789"/>
      <c r="UVB12" s="789"/>
      <c r="UVC12" s="789"/>
      <c r="UVD12" s="789"/>
      <c r="UVE12" s="789"/>
      <c r="UVF12" s="789"/>
      <c r="UVG12" s="789"/>
      <c r="UVH12" s="789"/>
      <c r="UVI12" s="789"/>
      <c r="UVJ12" s="789"/>
      <c r="UVK12" s="789"/>
      <c r="UVL12" s="789"/>
      <c r="UVM12" s="789"/>
      <c r="UVN12" s="789"/>
      <c r="UVO12" s="789"/>
      <c r="UVP12" s="789"/>
      <c r="UVQ12" s="789"/>
      <c r="UVR12" s="789"/>
      <c r="UVS12" s="789"/>
      <c r="UVT12" s="789"/>
      <c r="UVU12" s="789"/>
      <c r="UVV12" s="789"/>
      <c r="UVW12" s="789"/>
      <c r="UVX12" s="789"/>
      <c r="UVY12" s="789"/>
      <c r="UVZ12" s="789"/>
      <c r="UWA12" s="789"/>
      <c r="UWB12" s="789"/>
      <c r="UWC12" s="789"/>
      <c r="UWD12" s="789"/>
      <c r="UWE12" s="789"/>
      <c r="UWF12" s="789"/>
      <c r="UWG12" s="789"/>
      <c r="UWH12" s="789"/>
      <c r="UWI12" s="789"/>
      <c r="UWJ12" s="789"/>
      <c r="UWK12" s="789"/>
      <c r="UWL12" s="789"/>
      <c r="UWM12" s="789"/>
      <c r="UWN12" s="789"/>
      <c r="UWO12" s="789"/>
      <c r="UWP12" s="789"/>
      <c r="UWQ12" s="789"/>
      <c r="UWR12" s="789"/>
      <c r="UWS12" s="789"/>
      <c r="UWT12" s="789"/>
      <c r="UWU12" s="789"/>
      <c r="UWV12" s="789"/>
      <c r="UWW12" s="789"/>
      <c r="UWX12" s="789"/>
      <c r="UWY12" s="789"/>
      <c r="UWZ12" s="789"/>
      <c r="UXA12" s="789"/>
      <c r="UXB12" s="789"/>
      <c r="UXC12" s="789"/>
      <c r="UXD12" s="789"/>
      <c r="UXE12" s="789"/>
      <c r="UXF12" s="789"/>
      <c r="UXG12" s="789"/>
      <c r="UXH12" s="789"/>
      <c r="UXI12" s="789"/>
      <c r="UXJ12" s="789"/>
      <c r="UXK12" s="789"/>
      <c r="UXL12" s="789"/>
      <c r="UXM12" s="789"/>
      <c r="UXN12" s="789"/>
      <c r="UXO12" s="789"/>
      <c r="UXP12" s="789"/>
      <c r="UXQ12" s="789"/>
      <c r="UXR12" s="789"/>
      <c r="UXS12" s="789"/>
      <c r="UXT12" s="789"/>
      <c r="UXU12" s="789"/>
      <c r="UXV12" s="789"/>
      <c r="UXW12" s="789"/>
      <c r="UXX12" s="789"/>
      <c r="UXY12" s="789"/>
      <c r="UXZ12" s="789"/>
      <c r="UYA12" s="789"/>
      <c r="UYB12" s="789"/>
      <c r="UYC12" s="789"/>
      <c r="UYD12" s="789"/>
      <c r="UYE12" s="789"/>
      <c r="UYF12" s="789"/>
      <c r="UYG12" s="789"/>
      <c r="UYH12" s="789"/>
      <c r="UYI12" s="789"/>
      <c r="UYJ12" s="789"/>
      <c r="UYK12" s="789"/>
      <c r="UYL12" s="789"/>
      <c r="UYM12" s="789"/>
      <c r="UYN12" s="789"/>
      <c r="UYO12" s="789"/>
      <c r="UYP12" s="789"/>
      <c r="UYQ12" s="789"/>
      <c r="UYR12" s="789"/>
      <c r="UYS12" s="789"/>
      <c r="UYT12" s="789"/>
      <c r="UYU12" s="789"/>
      <c r="UYV12" s="789"/>
      <c r="UYW12" s="789"/>
      <c r="UYX12" s="789"/>
      <c r="UYY12" s="789"/>
      <c r="UYZ12" s="789"/>
      <c r="UZA12" s="789"/>
      <c r="UZB12" s="789"/>
      <c r="UZC12" s="789"/>
      <c r="UZD12" s="789"/>
      <c r="UZE12" s="789"/>
      <c r="UZF12" s="789"/>
      <c r="UZG12" s="789"/>
      <c r="UZH12" s="789"/>
      <c r="UZI12" s="789"/>
      <c r="UZJ12" s="789"/>
      <c r="UZK12" s="789"/>
      <c r="UZL12" s="789"/>
      <c r="UZM12" s="789"/>
      <c r="UZN12" s="789"/>
      <c r="UZO12" s="789"/>
      <c r="UZP12" s="789"/>
      <c r="UZQ12" s="789"/>
      <c r="UZR12" s="789"/>
      <c r="UZS12" s="789"/>
      <c r="UZT12" s="789"/>
      <c r="UZU12" s="789"/>
      <c r="UZV12" s="789"/>
      <c r="UZW12" s="789"/>
      <c r="UZX12" s="789"/>
      <c r="UZY12" s="789"/>
      <c r="UZZ12" s="789"/>
      <c r="VAA12" s="789"/>
      <c r="VAB12" s="789"/>
      <c r="VAC12" s="789"/>
      <c r="VAD12" s="789"/>
      <c r="VAE12" s="789"/>
      <c r="VAF12" s="789"/>
      <c r="VAG12" s="789"/>
      <c r="VAH12" s="789"/>
      <c r="VAI12" s="789"/>
      <c r="VAJ12" s="789"/>
      <c r="VAK12" s="789"/>
      <c r="VAL12" s="789"/>
      <c r="VAM12" s="789"/>
      <c r="VAN12" s="789"/>
      <c r="VAO12" s="789"/>
      <c r="VAP12" s="789"/>
      <c r="VAQ12" s="789"/>
      <c r="VAR12" s="789"/>
      <c r="VAS12" s="789"/>
      <c r="VAT12" s="789"/>
      <c r="VAU12" s="789"/>
      <c r="VAV12" s="789"/>
      <c r="VAW12" s="789"/>
      <c r="VAX12" s="789"/>
      <c r="VAY12" s="789"/>
      <c r="VAZ12" s="789"/>
      <c r="VBA12" s="789"/>
      <c r="VBB12" s="789"/>
      <c r="VBC12" s="789"/>
      <c r="VBD12" s="789"/>
      <c r="VBE12" s="789"/>
      <c r="VBF12" s="789"/>
      <c r="VBG12" s="789"/>
      <c r="VBH12" s="789"/>
      <c r="VBI12" s="789"/>
      <c r="VBJ12" s="789"/>
      <c r="VBK12" s="789"/>
      <c r="VBL12" s="789"/>
      <c r="VBM12" s="789"/>
      <c r="VBN12" s="789"/>
      <c r="VBO12" s="789"/>
      <c r="VBP12" s="789"/>
      <c r="VBQ12" s="789"/>
      <c r="VBR12" s="789"/>
      <c r="VBS12" s="789"/>
      <c r="VBT12" s="789"/>
      <c r="VBU12" s="789"/>
      <c r="VBV12" s="789"/>
      <c r="VBW12" s="789"/>
      <c r="VBX12" s="789"/>
      <c r="VBY12" s="789"/>
      <c r="VBZ12" s="789"/>
      <c r="VCA12" s="789"/>
      <c r="VCB12" s="789"/>
      <c r="VCC12" s="789"/>
      <c r="VCD12" s="789"/>
      <c r="VCE12" s="789"/>
      <c r="VCF12" s="789"/>
      <c r="VCG12" s="789"/>
      <c r="VCH12" s="789"/>
      <c r="VCI12" s="789"/>
      <c r="VCJ12" s="789"/>
      <c r="VCK12" s="789"/>
      <c r="VCL12" s="789"/>
      <c r="VCM12" s="789"/>
      <c r="VCN12" s="789"/>
      <c r="VCO12" s="789"/>
      <c r="VCP12" s="789"/>
      <c r="VCQ12" s="789"/>
      <c r="VCR12" s="789"/>
      <c r="VCS12" s="789"/>
      <c r="VCT12" s="789"/>
      <c r="VCU12" s="789"/>
      <c r="VCV12" s="789"/>
      <c r="VCW12" s="789"/>
      <c r="VCX12" s="789"/>
      <c r="VCY12" s="789"/>
      <c r="VCZ12" s="789"/>
      <c r="VDA12" s="789"/>
      <c r="VDB12" s="789"/>
      <c r="VDC12" s="789"/>
      <c r="VDD12" s="789"/>
      <c r="VDE12" s="789"/>
      <c r="VDF12" s="789"/>
      <c r="VDG12" s="789"/>
      <c r="VDH12" s="789"/>
      <c r="VDI12" s="789"/>
      <c r="VDJ12" s="789"/>
      <c r="VDK12" s="789"/>
      <c r="VDL12" s="789"/>
      <c r="VDM12" s="789"/>
      <c r="VDN12" s="789"/>
      <c r="VDO12" s="789"/>
      <c r="VDP12" s="789"/>
      <c r="VDQ12" s="789"/>
      <c r="VDR12" s="789"/>
      <c r="VDS12" s="789"/>
      <c r="VDT12" s="789"/>
      <c r="VDU12" s="789"/>
      <c r="VDV12" s="789"/>
      <c r="VDW12" s="789"/>
      <c r="VDX12" s="789"/>
      <c r="VDY12" s="789"/>
      <c r="VDZ12" s="789"/>
      <c r="VEA12" s="789"/>
      <c r="VEB12" s="789"/>
      <c r="VEC12" s="789"/>
      <c r="VED12" s="789"/>
      <c r="VEE12" s="789"/>
      <c r="VEF12" s="789"/>
      <c r="VEG12" s="789"/>
      <c r="VEH12" s="789"/>
      <c r="VEI12" s="789"/>
      <c r="VEJ12" s="789"/>
      <c r="VEK12" s="789"/>
      <c r="VEL12" s="789"/>
      <c r="VEM12" s="789"/>
      <c r="VEN12" s="789"/>
      <c r="VEO12" s="789"/>
      <c r="VEP12" s="789"/>
      <c r="VEQ12" s="789"/>
      <c r="VER12" s="789"/>
      <c r="VES12" s="789"/>
      <c r="VET12" s="789"/>
      <c r="VEU12" s="789"/>
      <c r="VEV12" s="789"/>
      <c r="VEW12" s="789"/>
      <c r="VEX12" s="789"/>
      <c r="VEY12" s="789"/>
      <c r="VEZ12" s="789"/>
      <c r="VFA12" s="789"/>
      <c r="VFB12" s="789"/>
      <c r="VFC12" s="789"/>
      <c r="VFD12" s="789"/>
      <c r="VFE12" s="789"/>
      <c r="VFF12" s="789"/>
      <c r="VFG12" s="789"/>
      <c r="VFH12" s="789"/>
      <c r="VFI12" s="789"/>
      <c r="VFJ12" s="789"/>
      <c r="VFK12" s="789"/>
      <c r="VFL12" s="789"/>
      <c r="VFM12" s="789"/>
      <c r="VFN12" s="789"/>
      <c r="VFO12" s="789"/>
      <c r="VFP12" s="789"/>
      <c r="VFQ12" s="789"/>
      <c r="VFR12" s="789"/>
      <c r="VFS12" s="789"/>
      <c r="VFT12" s="789"/>
      <c r="VFU12" s="789"/>
      <c r="VFV12" s="789"/>
      <c r="VFW12" s="789"/>
      <c r="VFX12" s="789"/>
      <c r="VFY12" s="789"/>
      <c r="VFZ12" s="789"/>
      <c r="VGA12" s="789"/>
      <c r="VGB12" s="789"/>
      <c r="VGC12" s="789"/>
      <c r="VGD12" s="789"/>
      <c r="VGE12" s="789"/>
      <c r="VGF12" s="789"/>
      <c r="VGG12" s="789"/>
      <c r="VGH12" s="789"/>
      <c r="VGI12" s="789"/>
      <c r="VGJ12" s="789"/>
      <c r="VGK12" s="789"/>
      <c r="VGL12" s="789"/>
      <c r="VGM12" s="789"/>
      <c r="VGN12" s="789"/>
      <c r="VGO12" s="789"/>
      <c r="VGP12" s="789"/>
      <c r="VGQ12" s="789"/>
      <c r="VGR12" s="789"/>
      <c r="VGS12" s="789"/>
      <c r="VGT12" s="789"/>
      <c r="VGU12" s="789"/>
      <c r="VGV12" s="789"/>
      <c r="VGW12" s="789"/>
      <c r="VGX12" s="789"/>
      <c r="VGY12" s="789"/>
      <c r="VGZ12" s="789"/>
      <c r="VHA12" s="789"/>
      <c r="VHB12" s="789"/>
      <c r="VHC12" s="789"/>
      <c r="VHD12" s="789"/>
      <c r="VHE12" s="789"/>
      <c r="VHF12" s="789"/>
      <c r="VHG12" s="789"/>
      <c r="VHH12" s="789"/>
      <c r="VHI12" s="789"/>
      <c r="VHJ12" s="789"/>
      <c r="VHK12" s="789"/>
      <c r="VHL12" s="789"/>
      <c r="VHM12" s="789"/>
      <c r="VHN12" s="789"/>
      <c r="VHO12" s="789"/>
      <c r="VHP12" s="789"/>
      <c r="VHQ12" s="789"/>
      <c r="VHR12" s="789"/>
      <c r="VHS12" s="789"/>
      <c r="VHT12" s="789"/>
      <c r="VHU12" s="789"/>
      <c r="VHV12" s="789"/>
      <c r="VHW12" s="789"/>
      <c r="VHX12" s="789"/>
      <c r="VHY12" s="789"/>
      <c r="VHZ12" s="789"/>
      <c r="VIA12" s="789"/>
      <c r="VIB12" s="789"/>
      <c r="VIC12" s="789"/>
      <c r="VID12" s="789"/>
      <c r="VIE12" s="789"/>
      <c r="VIF12" s="789"/>
      <c r="VIG12" s="789"/>
      <c r="VIH12" s="789"/>
      <c r="VII12" s="789"/>
      <c r="VIJ12" s="789"/>
      <c r="VIK12" s="789"/>
      <c r="VIL12" s="789"/>
      <c r="VIM12" s="789"/>
      <c r="VIN12" s="789"/>
      <c r="VIO12" s="789"/>
      <c r="VIP12" s="789"/>
      <c r="VIQ12" s="789"/>
      <c r="VIR12" s="789"/>
      <c r="VIS12" s="789"/>
      <c r="VIT12" s="789"/>
      <c r="VIU12" s="789"/>
      <c r="VIV12" s="789"/>
      <c r="VIW12" s="789"/>
      <c r="VIX12" s="789"/>
      <c r="VIY12" s="789"/>
      <c r="VIZ12" s="789"/>
      <c r="VJA12" s="789"/>
      <c r="VJB12" s="789"/>
      <c r="VJC12" s="789"/>
      <c r="VJD12" s="789"/>
      <c r="VJE12" s="789"/>
      <c r="VJF12" s="789"/>
      <c r="VJG12" s="789"/>
      <c r="VJH12" s="789"/>
      <c r="VJI12" s="789"/>
      <c r="VJJ12" s="789"/>
      <c r="VJK12" s="789"/>
      <c r="VJL12" s="789"/>
      <c r="VJM12" s="789"/>
      <c r="VJN12" s="789"/>
      <c r="VJO12" s="789"/>
      <c r="VJP12" s="789"/>
      <c r="VJQ12" s="789"/>
      <c r="VJR12" s="789"/>
      <c r="VJS12" s="789"/>
      <c r="VJT12" s="789"/>
      <c r="VJU12" s="789"/>
      <c r="VJV12" s="789"/>
      <c r="VJW12" s="789"/>
      <c r="VJX12" s="789"/>
      <c r="VJY12" s="789"/>
      <c r="VJZ12" s="789"/>
      <c r="VKA12" s="789"/>
      <c r="VKB12" s="789"/>
      <c r="VKC12" s="789"/>
      <c r="VKD12" s="789"/>
      <c r="VKE12" s="789"/>
      <c r="VKF12" s="789"/>
      <c r="VKG12" s="789"/>
      <c r="VKH12" s="789"/>
      <c r="VKI12" s="789"/>
      <c r="VKJ12" s="789"/>
      <c r="VKK12" s="789"/>
      <c r="VKL12" s="789"/>
      <c r="VKM12" s="789"/>
      <c r="VKN12" s="789"/>
      <c r="VKO12" s="789"/>
      <c r="VKP12" s="789"/>
      <c r="VKQ12" s="789"/>
      <c r="VKR12" s="789"/>
      <c r="VKS12" s="789"/>
      <c r="VKT12" s="789"/>
      <c r="VKU12" s="789"/>
      <c r="VKV12" s="789"/>
      <c r="VKW12" s="789"/>
      <c r="VKX12" s="789"/>
      <c r="VKY12" s="789"/>
      <c r="VKZ12" s="789"/>
      <c r="VLA12" s="789"/>
      <c r="VLB12" s="789"/>
      <c r="VLC12" s="789"/>
      <c r="VLD12" s="789"/>
      <c r="VLE12" s="789"/>
      <c r="VLF12" s="789"/>
      <c r="VLG12" s="789"/>
      <c r="VLH12" s="789"/>
      <c r="VLI12" s="789"/>
      <c r="VLJ12" s="789"/>
      <c r="VLK12" s="789"/>
      <c r="VLL12" s="789"/>
      <c r="VLM12" s="789"/>
      <c r="VLN12" s="789"/>
      <c r="VLO12" s="789"/>
      <c r="VLP12" s="789"/>
      <c r="VLQ12" s="789"/>
      <c r="VLR12" s="789"/>
      <c r="VLS12" s="789"/>
      <c r="VLT12" s="789"/>
      <c r="VLU12" s="789"/>
      <c r="VLV12" s="789"/>
      <c r="VLW12" s="789"/>
      <c r="VLX12" s="789"/>
      <c r="VLY12" s="789"/>
      <c r="VLZ12" s="789"/>
      <c r="VMA12" s="789"/>
      <c r="VMB12" s="789"/>
      <c r="VMC12" s="789"/>
      <c r="VMD12" s="789"/>
      <c r="VME12" s="789"/>
      <c r="VMF12" s="789"/>
      <c r="VMG12" s="789"/>
      <c r="VMH12" s="789"/>
      <c r="VMI12" s="789"/>
      <c r="VMJ12" s="789"/>
      <c r="VMK12" s="789"/>
      <c r="VML12" s="789"/>
      <c r="VMM12" s="789"/>
      <c r="VMN12" s="789"/>
      <c r="VMO12" s="789"/>
      <c r="VMP12" s="789"/>
      <c r="VMQ12" s="789"/>
      <c r="VMR12" s="789"/>
      <c r="VMS12" s="789"/>
      <c r="VMT12" s="789"/>
      <c r="VMU12" s="789"/>
      <c r="VMV12" s="789"/>
      <c r="VMW12" s="789"/>
      <c r="VMX12" s="789"/>
      <c r="VMY12" s="789"/>
      <c r="VMZ12" s="789"/>
      <c r="VNA12" s="789"/>
      <c r="VNB12" s="789"/>
      <c r="VNC12" s="789"/>
      <c r="VND12" s="789"/>
      <c r="VNE12" s="789"/>
      <c r="VNF12" s="789"/>
      <c r="VNG12" s="789"/>
      <c r="VNH12" s="789"/>
      <c r="VNI12" s="789"/>
      <c r="VNJ12" s="789"/>
      <c r="VNK12" s="789"/>
      <c r="VNL12" s="789"/>
      <c r="VNM12" s="789"/>
      <c r="VNN12" s="789"/>
      <c r="VNO12" s="789"/>
      <c r="VNP12" s="789"/>
      <c r="VNQ12" s="789"/>
      <c r="VNR12" s="789"/>
      <c r="VNS12" s="789"/>
      <c r="VNT12" s="789"/>
      <c r="VNU12" s="789"/>
      <c r="VNV12" s="789"/>
      <c r="VNW12" s="789"/>
      <c r="VNX12" s="789"/>
      <c r="VNY12" s="789"/>
      <c r="VNZ12" s="789"/>
      <c r="VOA12" s="789"/>
      <c r="VOB12" s="789"/>
      <c r="VOC12" s="789"/>
      <c r="VOD12" s="789"/>
      <c r="VOE12" s="789"/>
      <c r="VOF12" s="789"/>
      <c r="VOG12" s="789"/>
      <c r="VOH12" s="789"/>
      <c r="VOI12" s="789"/>
      <c r="VOJ12" s="789"/>
      <c r="VOK12" s="789"/>
      <c r="VOL12" s="789"/>
      <c r="VOM12" s="789"/>
      <c r="VON12" s="789"/>
      <c r="VOO12" s="789"/>
      <c r="VOP12" s="789"/>
      <c r="VOQ12" s="789"/>
      <c r="VOR12" s="789"/>
      <c r="VOS12" s="789"/>
      <c r="VOT12" s="789"/>
      <c r="VOU12" s="789"/>
      <c r="VOV12" s="789"/>
      <c r="VOW12" s="789"/>
      <c r="VOX12" s="789"/>
      <c r="VOY12" s="789"/>
      <c r="VOZ12" s="789"/>
      <c r="VPA12" s="789"/>
      <c r="VPB12" s="789"/>
      <c r="VPC12" s="789"/>
      <c r="VPD12" s="789"/>
      <c r="VPE12" s="789"/>
      <c r="VPF12" s="789"/>
      <c r="VPG12" s="789"/>
      <c r="VPH12" s="789"/>
      <c r="VPI12" s="789"/>
      <c r="VPJ12" s="789"/>
      <c r="VPK12" s="789"/>
      <c r="VPL12" s="789"/>
      <c r="VPM12" s="789"/>
      <c r="VPN12" s="789"/>
      <c r="VPO12" s="789"/>
      <c r="VPP12" s="789"/>
      <c r="VPQ12" s="789"/>
      <c r="VPR12" s="789"/>
      <c r="VPS12" s="789"/>
      <c r="VPT12" s="789"/>
      <c r="VPU12" s="789"/>
      <c r="VPV12" s="789"/>
      <c r="VPW12" s="789"/>
      <c r="VPX12" s="789"/>
      <c r="VPY12" s="789"/>
      <c r="VPZ12" s="789"/>
      <c r="VQA12" s="789"/>
      <c r="VQB12" s="789"/>
      <c r="VQC12" s="789"/>
      <c r="VQD12" s="789"/>
      <c r="VQE12" s="789"/>
      <c r="VQF12" s="789"/>
      <c r="VQG12" s="789"/>
      <c r="VQH12" s="789"/>
      <c r="VQI12" s="789"/>
      <c r="VQJ12" s="789"/>
      <c r="VQK12" s="789"/>
      <c r="VQL12" s="789"/>
      <c r="VQM12" s="789"/>
      <c r="VQN12" s="789"/>
      <c r="VQO12" s="789"/>
      <c r="VQP12" s="789"/>
      <c r="VQQ12" s="789"/>
      <c r="VQR12" s="789"/>
      <c r="VQS12" s="789"/>
      <c r="VQT12" s="789"/>
      <c r="VQU12" s="789"/>
      <c r="VQV12" s="789"/>
      <c r="VQW12" s="789"/>
      <c r="VQX12" s="789"/>
      <c r="VQY12" s="789"/>
      <c r="VQZ12" s="789"/>
      <c r="VRA12" s="789"/>
      <c r="VRB12" s="789"/>
      <c r="VRC12" s="789"/>
      <c r="VRD12" s="789"/>
      <c r="VRE12" s="789"/>
      <c r="VRF12" s="789"/>
      <c r="VRG12" s="789"/>
      <c r="VRH12" s="789"/>
      <c r="VRI12" s="789"/>
      <c r="VRJ12" s="789"/>
      <c r="VRK12" s="789"/>
      <c r="VRL12" s="789"/>
      <c r="VRM12" s="789"/>
      <c r="VRN12" s="789"/>
      <c r="VRO12" s="789"/>
      <c r="VRP12" s="789"/>
      <c r="VRQ12" s="789"/>
      <c r="VRR12" s="789"/>
      <c r="VRS12" s="789"/>
      <c r="VRT12" s="789"/>
      <c r="VRU12" s="789"/>
      <c r="VRV12" s="789"/>
      <c r="VRW12" s="789"/>
      <c r="VRX12" s="789"/>
      <c r="VRY12" s="789"/>
      <c r="VRZ12" s="789"/>
      <c r="VSA12" s="789"/>
      <c r="VSB12" s="789"/>
      <c r="VSC12" s="789"/>
      <c r="VSD12" s="789"/>
      <c r="VSE12" s="789"/>
      <c r="VSF12" s="789"/>
      <c r="VSG12" s="789"/>
      <c r="VSH12" s="789"/>
      <c r="VSI12" s="789"/>
      <c r="VSJ12" s="789"/>
      <c r="VSK12" s="789"/>
      <c r="VSL12" s="789"/>
      <c r="VSM12" s="789"/>
      <c r="VSN12" s="789"/>
      <c r="VSO12" s="789"/>
      <c r="VSP12" s="789"/>
      <c r="VSQ12" s="789"/>
      <c r="VSR12" s="789"/>
      <c r="VSS12" s="789"/>
      <c r="VST12" s="789"/>
      <c r="VSU12" s="789"/>
      <c r="VSV12" s="789"/>
      <c r="VSW12" s="789"/>
      <c r="VSX12" s="789"/>
      <c r="VSY12" s="789"/>
      <c r="VSZ12" s="789"/>
      <c r="VTA12" s="789"/>
      <c r="VTB12" s="789"/>
      <c r="VTC12" s="789"/>
      <c r="VTD12" s="789"/>
      <c r="VTE12" s="789"/>
      <c r="VTF12" s="789"/>
      <c r="VTG12" s="789"/>
      <c r="VTH12" s="789"/>
      <c r="VTI12" s="789"/>
      <c r="VTJ12" s="789"/>
      <c r="VTK12" s="789"/>
      <c r="VTL12" s="789"/>
      <c r="VTM12" s="789"/>
      <c r="VTN12" s="789"/>
      <c r="VTO12" s="789"/>
      <c r="VTP12" s="789"/>
      <c r="VTQ12" s="789"/>
      <c r="VTR12" s="789"/>
      <c r="VTS12" s="789"/>
      <c r="VTT12" s="789"/>
      <c r="VTU12" s="789"/>
      <c r="VTV12" s="789"/>
      <c r="VTW12" s="789"/>
      <c r="VTX12" s="789"/>
      <c r="VTY12" s="789"/>
      <c r="VTZ12" s="789"/>
      <c r="VUA12" s="789"/>
      <c r="VUB12" s="789"/>
      <c r="VUC12" s="789"/>
      <c r="VUD12" s="789"/>
      <c r="VUE12" s="789"/>
      <c r="VUF12" s="789"/>
      <c r="VUG12" s="789"/>
      <c r="VUH12" s="789"/>
      <c r="VUI12" s="789"/>
      <c r="VUJ12" s="789"/>
      <c r="VUK12" s="789"/>
      <c r="VUL12" s="789"/>
      <c r="VUM12" s="789"/>
      <c r="VUN12" s="789"/>
      <c r="VUO12" s="789"/>
      <c r="VUP12" s="789"/>
      <c r="VUQ12" s="789"/>
      <c r="VUR12" s="789"/>
      <c r="VUS12" s="789"/>
      <c r="VUT12" s="789"/>
      <c r="VUU12" s="789"/>
      <c r="VUV12" s="789"/>
      <c r="VUW12" s="789"/>
      <c r="VUX12" s="789"/>
      <c r="VUY12" s="789"/>
      <c r="VUZ12" s="789"/>
      <c r="VVA12" s="789"/>
      <c r="VVB12" s="789"/>
      <c r="VVC12" s="789"/>
      <c r="VVD12" s="789"/>
      <c r="VVE12" s="789"/>
      <c r="VVF12" s="789"/>
      <c r="VVG12" s="789"/>
      <c r="VVH12" s="789"/>
      <c r="VVI12" s="789"/>
      <c r="VVJ12" s="789"/>
      <c r="VVK12" s="789"/>
      <c r="VVL12" s="789"/>
      <c r="VVM12" s="789"/>
      <c r="VVN12" s="789"/>
      <c r="VVO12" s="789"/>
      <c r="VVP12" s="789"/>
      <c r="VVQ12" s="789"/>
      <c r="VVR12" s="789"/>
      <c r="VVS12" s="789"/>
      <c r="VVT12" s="789"/>
      <c r="VVU12" s="789"/>
      <c r="VVV12" s="789"/>
      <c r="VVW12" s="789"/>
      <c r="VVX12" s="789"/>
      <c r="VVY12" s="789"/>
      <c r="VVZ12" s="789"/>
      <c r="VWA12" s="789"/>
      <c r="VWB12" s="789"/>
      <c r="VWC12" s="789"/>
      <c r="VWD12" s="789"/>
      <c r="VWE12" s="789"/>
      <c r="VWF12" s="789"/>
      <c r="VWG12" s="789"/>
      <c r="VWH12" s="789"/>
      <c r="VWI12" s="789"/>
      <c r="VWJ12" s="789"/>
      <c r="VWK12" s="789"/>
      <c r="VWL12" s="789"/>
      <c r="VWM12" s="789"/>
      <c r="VWN12" s="789"/>
      <c r="VWO12" s="789"/>
      <c r="VWP12" s="789"/>
      <c r="VWQ12" s="789"/>
      <c r="VWR12" s="789"/>
      <c r="VWS12" s="789"/>
      <c r="VWT12" s="789"/>
      <c r="VWU12" s="789"/>
      <c r="VWV12" s="789"/>
      <c r="VWW12" s="789"/>
      <c r="VWX12" s="789"/>
      <c r="VWY12" s="789"/>
      <c r="VWZ12" s="789"/>
      <c r="VXA12" s="789"/>
      <c r="VXB12" s="789"/>
      <c r="VXC12" s="789"/>
      <c r="VXD12" s="789"/>
      <c r="VXE12" s="789"/>
      <c r="VXF12" s="789"/>
      <c r="VXG12" s="789"/>
      <c r="VXH12" s="789"/>
      <c r="VXI12" s="789"/>
      <c r="VXJ12" s="789"/>
      <c r="VXK12" s="789"/>
      <c r="VXL12" s="789"/>
      <c r="VXM12" s="789"/>
      <c r="VXN12" s="789"/>
      <c r="VXO12" s="789"/>
      <c r="VXP12" s="789"/>
      <c r="VXQ12" s="789"/>
      <c r="VXR12" s="789"/>
      <c r="VXS12" s="789"/>
      <c r="VXT12" s="789"/>
      <c r="VXU12" s="789"/>
      <c r="VXV12" s="789"/>
      <c r="VXW12" s="789"/>
      <c r="VXX12" s="789"/>
      <c r="VXY12" s="789"/>
      <c r="VXZ12" s="789"/>
      <c r="VYA12" s="789"/>
      <c r="VYB12" s="789"/>
      <c r="VYC12" s="789"/>
      <c r="VYD12" s="789"/>
      <c r="VYE12" s="789"/>
      <c r="VYF12" s="789"/>
      <c r="VYG12" s="789"/>
      <c r="VYH12" s="789"/>
      <c r="VYI12" s="789"/>
      <c r="VYJ12" s="789"/>
      <c r="VYK12" s="789"/>
      <c r="VYL12" s="789"/>
      <c r="VYM12" s="789"/>
      <c r="VYN12" s="789"/>
      <c r="VYO12" s="789"/>
      <c r="VYP12" s="789"/>
      <c r="VYQ12" s="789"/>
      <c r="VYR12" s="789"/>
      <c r="VYS12" s="789"/>
      <c r="VYT12" s="789"/>
      <c r="VYU12" s="789"/>
      <c r="VYV12" s="789"/>
      <c r="VYW12" s="789"/>
      <c r="VYX12" s="789"/>
      <c r="VYY12" s="789"/>
      <c r="VYZ12" s="789"/>
      <c r="VZA12" s="789"/>
      <c r="VZB12" s="789"/>
      <c r="VZC12" s="789"/>
      <c r="VZD12" s="789"/>
      <c r="VZE12" s="789"/>
      <c r="VZF12" s="789"/>
      <c r="VZG12" s="789"/>
      <c r="VZH12" s="789"/>
      <c r="VZI12" s="789"/>
      <c r="VZJ12" s="789"/>
      <c r="VZK12" s="789"/>
      <c r="VZL12" s="789"/>
      <c r="VZM12" s="789"/>
      <c r="VZN12" s="789"/>
      <c r="VZO12" s="789"/>
      <c r="VZP12" s="789"/>
      <c r="VZQ12" s="789"/>
      <c r="VZR12" s="789"/>
      <c r="VZS12" s="789"/>
      <c r="VZT12" s="789"/>
      <c r="VZU12" s="789"/>
      <c r="VZV12" s="789"/>
      <c r="VZW12" s="789"/>
      <c r="VZX12" s="789"/>
      <c r="VZY12" s="789"/>
      <c r="VZZ12" s="789"/>
      <c r="WAA12" s="789"/>
      <c r="WAB12" s="789"/>
      <c r="WAC12" s="789"/>
      <c r="WAD12" s="789"/>
      <c r="WAE12" s="789"/>
      <c r="WAF12" s="789"/>
      <c r="WAG12" s="789"/>
      <c r="WAH12" s="789"/>
      <c r="WAI12" s="789"/>
      <c r="WAJ12" s="789"/>
      <c r="WAK12" s="789"/>
      <c r="WAL12" s="789"/>
      <c r="WAM12" s="789"/>
      <c r="WAN12" s="789"/>
      <c r="WAO12" s="789"/>
      <c r="WAP12" s="789"/>
      <c r="WAQ12" s="789"/>
      <c r="WAR12" s="789"/>
      <c r="WAS12" s="789"/>
      <c r="WAT12" s="789"/>
      <c r="WAU12" s="789"/>
      <c r="WAV12" s="789"/>
      <c r="WAW12" s="789"/>
      <c r="WAX12" s="789"/>
      <c r="WAY12" s="789"/>
      <c r="WAZ12" s="789"/>
      <c r="WBA12" s="789"/>
      <c r="WBB12" s="789"/>
      <c r="WBC12" s="789"/>
      <c r="WBD12" s="789"/>
      <c r="WBE12" s="789"/>
      <c r="WBF12" s="789"/>
      <c r="WBG12" s="789"/>
      <c r="WBH12" s="789"/>
      <c r="WBI12" s="789"/>
      <c r="WBJ12" s="789"/>
      <c r="WBK12" s="789"/>
      <c r="WBL12" s="789"/>
      <c r="WBM12" s="789"/>
      <c r="WBN12" s="789"/>
      <c r="WBO12" s="789"/>
      <c r="WBP12" s="789"/>
      <c r="WBQ12" s="789"/>
      <c r="WBR12" s="789"/>
      <c r="WBS12" s="789"/>
      <c r="WBT12" s="789"/>
      <c r="WBU12" s="789"/>
      <c r="WBV12" s="789"/>
      <c r="WBW12" s="789"/>
      <c r="WBX12" s="789"/>
      <c r="WBY12" s="789"/>
      <c r="WBZ12" s="789"/>
      <c r="WCA12" s="789"/>
      <c r="WCB12" s="789"/>
      <c r="WCC12" s="789"/>
      <c r="WCD12" s="789"/>
      <c r="WCE12" s="789"/>
      <c r="WCF12" s="789"/>
      <c r="WCG12" s="789"/>
      <c r="WCH12" s="789"/>
      <c r="WCI12" s="789"/>
      <c r="WCJ12" s="789"/>
      <c r="WCK12" s="789"/>
      <c r="WCL12" s="789"/>
      <c r="WCM12" s="789"/>
      <c r="WCN12" s="789"/>
      <c r="WCO12" s="789"/>
      <c r="WCP12" s="789"/>
      <c r="WCQ12" s="789"/>
      <c r="WCR12" s="789"/>
      <c r="WCS12" s="789"/>
      <c r="WCT12" s="789"/>
      <c r="WCU12" s="789"/>
      <c r="WCV12" s="789"/>
      <c r="WCW12" s="789"/>
      <c r="WCX12" s="789"/>
      <c r="WCY12" s="789"/>
      <c r="WCZ12" s="789"/>
      <c r="WDA12" s="789"/>
      <c r="WDB12" s="789"/>
      <c r="WDC12" s="789"/>
      <c r="WDD12" s="789"/>
      <c r="WDE12" s="789"/>
      <c r="WDF12" s="789"/>
      <c r="WDG12" s="789"/>
      <c r="WDH12" s="789"/>
      <c r="WDI12" s="789"/>
      <c r="WDJ12" s="789"/>
      <c r="WDK12" s="789"/>
      <c r="WDL12" s="789"/>
      <c r="WDM12" s="789"/>
      <c r="WDN12" s="789"/>
      <c r="WDO12" s="789"/>
      <c r="WDP12" s="789"/>
      <c r="WDQ12" s="789"/>
      <c r="WDR12" s="789"/>
      <c r="WDS12" s="789"/>
      <c r="WDT12" s="789"/>
      <c r="WDU12" s="789"/>
      <c r="WDV12" s="789"/>
      <c r="WDW12" s="789"/>
      <c r="WDX12" s="789"/>
      <c r="WDY12" s="789"/>
      <c r="WDZ12" s="789"/>
      <c r="WEA12" s="789"/>
      <c r="WEB12" s="789"/>
      <c r="WEC12" s="789"/>
      <c r="WED12" s="789"/>
      <c r="WEE12" s="789"/>
      <c r="WEF12" s="789"/>
      <c r="WEG12" s="789"/>
      <c r="WEH12" s="789"/>
      <c r="WEI12" s="789"/>
      <c r="WEJ12" s="789"/>
      <c r="WEK12" s="789"/>
      <c r="WEL12" s="789"/>
      <c r="WEM12" s="789"/>
      <c r="WEN12" s="789"/>
      <c r="WEO12" s="789"/>
      <c r="WEP12" s="789"/>
      <c r="WEQ12" s="789"/>
      <c r="WER12" s="789"/>
      <c r="WES12" s="789"/>
      <c r="WET12" s="789"/>
      <c r="WEU12" s="789"/>
      <c r="WEV12" s="789"/>
      <c r="WEW12" s="789"/>
      <c r="WEX12" s="789"/>
      <c r="WEY12" s="789"/>
      <c r="WEZ12" s="789"/>
      <c r="WFA12" s="789"/>
      <c r="WFB12" s="789"/>
      <c r="WFC12" s="789"/>
      <c r="WFD12" s="789"/>
      <c r="WFE12" s="789"/>
      <c r="WFF12" s="789"/>
      <c r="WFG12" s="789"/>
      <c r="WFH12" s="789"/>
      <c r="WFI12" s="789"/>
      <c r="WFJ12" s="789"/>
      <c r="WFK12" s="789"/>
      <c r="WFL12" s="789"/>
      <c r="WFM12" s="789"/>
      <c r="WFN12" s="789"/>
      <c r="WFO12" s="789"/>
      <c r="WFP12" s="789"/>
      <c r="WFQ12" s="789"/>
      <c r="WFR12" s="789"/>
      <c r="WFS12" s="789"/>
      <c r="WFT12" s="789"/>
      <c r="WFU12" s="789"/>
      <c r="WFV12" s="789"/>
      <c r="WFW12" s="789"/>
      <c r="WFX12" s="789"/>
      <c r="WFY12" s="789"/>
      <c r="WFZ12" s="789"/>
      <c r="WGA12" s="789"/>
      <c r="WGB12" s="789"/>
      <c r="WGC12" s="789"/>
      <c r="WGD12" s="789"/>
      <c r="WGE12" s="789"/>
      <c r="WGF12" s="789"/>
      <c r="WGG12" s="789"/>
      <c r="WGH12" s="789"/>
      <c r="WGI12" s="789"/>
      <c r="WGJ12" s="789"/>
      <c r="WGK12" s="789"/>
      <c r="WGL12" s="789"/>
      <c r="WGM12" s="789"/>
      <c r="WGN12" s="789"/>
      <c r="WGO12" s="789"/>
      <c r="WGP12" s="789"/>
      <c r="WGQ12" s="789"/>
      <c r="WGR12" s="789"/>
      <c r="WGS12" s="789"/>
      <c r="WGT12" s="789"/>
      <c r="WGU12" s="789"/>
      <c r="WGV12" s="789"/>
      <c r="WGW12" s="789"/>
      <c r="WGX12" s="789"/>
      <c r="WGY12" s="789"/>
      <c r="WGZ12" s="789"/>
      <c r="WHA12" s="789"/>
      <c r="WHB12" s="789"/>
      <c r="WHC12" s="789"/>
      <c r="WHD12" s="789"/>
      <c r="WHE12" s="789"/>
      <c r="WHF12" s="789"/>
      <c r="WHG12" s="789"/>
      <c r="WHH12" s="789"/>
      <c r="WHI12" s="789"/>
      <c r="WHJ12" s="789"/>
      <c r="WHK12" s="789"/>
      <c r="WHL12" s="789"/>
      <c r="WHM12" s="789"/>
      <c r="WHN12" s="789"/>
      <c r="WHO12" s="789"/>
      <c r="WHP12" s="789"/>
      <c r="WHQ12" s="789"/>
      <c r="WHR12" s="789"/>
      <c r="WHS12" s="789"/>
      <c r="WHT12" s="789"/>
      <c r="WHU12" s="789"/>
      <c r="WHV12" s="789"/>
      <c r="WHW12" s="789"/>
      <c r="WHX12" s="789"/>
      <c r="WHY12" s="789"/>
      <c r="WHZ12" s="789"/>
      <c r="WIA12" s="789"/>
      <c r="WIB12" s="789"/>
      <c r="WIC12" s="789"/>
      <c r="WID12" s="789"/>
      <c r="WIE12" s="789"/>
      <c r="WIF12" s="789"/>
      <c r="WIG12" s="789"/>
      <c r="WIH12" s="789"/>
      <c r="WII12" s="789"/>
      <c r="WIJ12" s="789"/>
      <c r="WIK12" s="789"/>
      <c r="WIL12" s="789"/>
      <c r="WIM12" s="789"/>
      <c r="WIN12" s="789"/>
      <c r="WIO12" s="789"/>
      <c r="WIP12" s="789"/>
      <c r="WIQ12" s="789"/>
      <c r="WIR12" s="789"/>
      <c r="WIS12" s="789"/>
      <c r="WIT12" s="789"/>
      <c r="WIU12" s="789"/>
      <c r="WIV12" s="789"/>
      <c r="WIW12" s="789"/>
      <c r="WIX12" s="789"/>
      <c r="WIY12" s="789"/>
      <c r="WIZ12" s="789"/>
      <c r="WJA12" s="789"/>
      <c r="WJB12" s="789"/>
      <c r="WJC12" s="789"/>
      <c r="WJD12" s="789"/>
      <c r="WJE12" s="789"/>
      <c r="WJF12" s="789"/>
      <c r="WJG12" s="789"/>
      <c r="WJH12" s="789"/>
      <c r="WJI12" s="789"/>
      <c r="WJJ12" s="789"/>
      <c r="WJK12" s="789"/>
      <c r="WJL12" s="789"/>
      <c r="WJM12" s="789"/>
      <c r="WJN12" s="789"/>
      <c r="WJO12" s="789"/>
      <c r="WJP12" s="789"/>
      <c r="WJQ12" s="789"/>
      <c r="WJR12" s="789"/>
      <c r="WJS12" s="789"/>
      <c r="WJT12" s="789"/>
      <c r="WJU12" s="789"/>
      <c r="WJV12" s="789"/>
      <c r="WJW12" s="789"/>
      <c r="WJX12" s="789"/>
      <c r="WJY12" s="789"/>
      <c r="WJZ12" s="789"/>
      <c r="WKA12" s="789"/>
      <c r="WKB12" s="789"/>
      <c r="WKC12" s="789"/>
      <c r="WKD12" s="789"/>
      <c r="WKE12" s="789"/>
      <c r="WKF12" s="789"/>
      <c r="WKG12" s="789"/>
      <c r="WKH12" s="789"/>
      <c r="WKI12" s="789"/>
      <c r="WKJ12" s="789"/>
      <c r="WKK12" s="789"/>
      <c r="WKL12" s="789"/>
      <c r="WKM12" s="789"/>
      <c r="WKN12" s="789"/>
      <c r="WKO12" s="789"/>
      <c r="WKP12" s="789"/>
      <c r="WKQ12" s="789"/>
      <c r="WKR12" s="789"/>
      <c r="WKS12" s="789"/>
      <c r="WKT12" s="789"/>
      <c r="WKU12" s="789"/>
      <c r="WKV12" s="789"/>
      <c r="WKW12" s="789"/>
      <c r="WKX12" s="789"/>
      <c r="WKY12" s="789"/>
      <c r="WKZ12" s="789"/>
      <c r="WLA12" s="789"/>
      <c r="WLB12" s="789"/>
      <c r="WLC12" s="789"/>
      <c r="WLD12" s="789"/>
      <c r="WLE12" s="789"/>
      <c r="WLF12" s="789"/>
      <c r="WLG12" s="789"/>
      <c r="WLH12" s="789"/>
      <c r="WLI12" s="789"/>
      <c r="WLJ12" s="789"/>
      <c r="WLK12" s="789"/>
      <c r="WLL12" s="789"/>
      <c r="WLM12" s="789"/>
      <c r="WLN12" s="789"/>
      <c r="WLO12" s="789"/>
      <c r="WLP12" s="789"/>
      <c r="WLQ12" s="789"/>
      <c r="WLR12" s="789"/>
      <c r="WLS12" s="789"/>
      <c r="WLT12" s="789"/>
      <c r="WLU12" s="789"/>
      <c r="WLV12" s="789"/>
      <c r="WLW12" s="789"/>
      <c r="WLX12" s="789"/>
      <c r="WLY12" s="789"/>
      <c r="WLZ12" s="789"/>
      <c r="WMA12" s="789"/>
      <c r="WMB12" s="789"/>
      <c r="WMC12" s="789"/>
      <c r="WMD12" s="789"/>
      <c r="WME12" s="789"/>
      <c r="WMF12" s="789"/>
      <c r="WMG12" s="789"/>
      <c r="WMH12" s="789"/>
      <c r="WMI12" s="789"/>
      <c r="WMJ12" s="789"/>
      <c r="WMK12" s="789"/>
      <c r="WML12" s="789"/>
      <c r="WMM12" s="789"/>
      <c r="WMN12" s="789"/>
      <c r="WMO12" s="789"/>
      <c r="WMP12" s="789"/>
      <c r="WMQ12" s="789"/>
      <c r="WMR12" s="789"/>
      <c r="WMS12" s="789"/>
      <c r="WMT12" s="789"/>
      <c r="WMU12" s="789"/>
      <c r="WMV12" s="789"/>
      <c r="WMW12" s="789"/>
      <c r="WMX12" s="789"/>
      <c r="WMY12" s="789"/>
      <c r="WMZ12" s="789"/>
      <c r="WNA12" s="789"/>
      <c r="WNB12" s="789"/>
      <c r="WNC12" s="789"/>
      <c r="WND12" s="789"/>
      <c r="WNE12" s="789"/>
      <c r="WNF12" s="789"/>
      <c r="WNG12" s="789"/>
      <c r="WNH12" s="789"/>
      <c r="WNI12" s="789"/>
      <c r="WNJ12" s="789"/>
      <c r="WNK12" s="789"/>
      <c r="WNL12" s="789"/>
      <c r="WNM12" s="789"/>
      <c r="WNN12" s="789"/>
      <c r="WNO12" s="789"/>
      <c r="WNP12" s="789"/>
      <c r="WNQ12" s="789"/>
      <c r="WNR12" s="789"/>
      <c r="WNS12" s="789"/>
      <c r="WNT12" s="789"/>
      <c r="WNU12" s="789"/>
      <c r="WNV12" s="789"/>
      <c r="WNW12" s="789"/>
      <c r="WNX12" s="789"/>
      <c r="WNY12" s="789"/>
      <c r="WNZ12" s="789"/>
      <c r="WOA12" s="789"/>
      <c r="WOB12" s="789"/>
      <c r="WOC12" s="789"/>
      <c r="WOD12" s="789"/>
      <c r="WOE12" s="789"/>
      <c r="WOF12" s="789"/>
      <c r="WOG12" s="789"/>
      <c r="WOH12" s="789"/>
      <c r="WOI12" s="789"/>
      <c r="WOJ12" s="789"/>
      <c r="WOK12" s="789"/>
      <c r="WOL12" s="789"/>
      <c r="WOM12" s="789"/>
      <c r="WON12" s="789"/>
      <c r="WOO12" s="789"/>
      <c r="WOP12" s="789"/>
      <c r="WOQ12" s="789"/>
      <c r="WOR12" s="789"/>
      <c r="WOS12" s="789"/>
      <c r="WOT12" s="789"/>
      <c r="WOU12" s="789"/>
      <c r="WOV12" s="789"/>
      <c r="WOW12" s="789"/>
      <c r="WOX12" s="789"/>
      <c r="WOY12" s="789"/>
      <c r="WOZ12" s="789"/>
      <c r="WPA12" s="789"/>
      <c r="WPB12" s="789"/>
      <c r="WPC12" s="789"/>
      <c r="WPD12" s="789"/>
      <c r="WPE12" s="789"/>
      <c r="WPF12" s="789"/>
      <c r="WPG12" s="789"/>
      <c r="WPH12" s="789"/>
      <c r="WPI12" s="789"/>
      <c r="WPJ12" s="789"/>
      <c r="WPK12" s="789"/>
      <c r="WPL12" s="789"/>
      <c r="WPM12" s="789"/>
      <c r="WPN12" s="789"/>
      <c r="WPO12" s="789"/>
      <c r="WPP12" s="789"/>
      <c r="WPQ12" s="789"/>
      <c r="WPR12" s="789"/>
      <c r="WPS12" s="789"/>
      <c r="WPT12" s="789"/>
      <c r="WPU12" s="789"/>
      <c r="WPV12" s="789"/>
      <c r="WPW12" s="789"/>
      <c r="WPX12" s="789"/>
      <c r="WPY12" s="789"/>
      <c r="WPZ12" s="789"/>
      <c r="WQA12" s="789"/>
      <c r="WQB12" s="789"/>
      <c r="WQC12" s="789"/>
      <c r="WQD12" s="789"/>
      <c r="WQE12" s="789"/>
      <c r="WQF12" s="789"/>
      <c r="WQG12" s="789"/>
      <c r="WQH12" s="789"/>
      <c r="WQI12" s="789"/>
      <c r="WQJ12" s="789"/>
      <c r="WQK12" s="789"/>
      <c r="WQL12" s="789"/>
      <c r="WQM12" s="789"/>
      <c r="WQN12" s="789"/>
      <c r="WQO12" s="789"/>
      <c r="WQP12" s="789"/>
      <c r="WQQ12" s="789"/>
      <c r="WQR12" s="789"/>
      <c r="WQS12" s="789"/>
      <c r="WQT12" s="789"/>
      <c r="WQU12" s="789"/>
      <c r="WQV12" s="789"/>
      <c r="WQW12" s="789"/>
      <c r="WQX12" s="789"/>
      <c r="WQY12" s="789"/>
      <c r="WQZ12" s="789"/>
      <c r="WRA12" s="789"/>
      <c r="WRB12" s="789"/>
      <c r="WRC12" s="789"/>
      <c r="WRD12" s="789"/>
      <c r="WRE12" s="789"/>
      <c r="WRF12" s="789"/>
      <c r="WRG12" s="789"/>
      <c r="WRH12" s="789"/>
      <c r="WRI12" s="789"/>
      <c r="WRJ12" s="789"/>
      <c r="WRK12" s="789"/>
      <c r="WRL12" s="789"/>
      <c r="WRM12" s="789"/>
      <c r="WRN12" s="789"/>
      <c r="WRO12" s="789"/>
      <c r="WRP12" s="789"/>
      <c r="WRQ12" s="789"/>
      <c r="WRR12" s="789"/>
      <c r="WRS12" s="789"/>
      <c r="WRT12" s="789"/>
      <c r="WRU12" s="789"/>
      <c r="WRV12" s="789"/>
      <c r="WRW12" s="789"/>
      <c r="WRX12" s="789"/>
      <c r="WRY12" s="789"/>
      <c r="WRZ12" s="789"/>
      <c r="WSA12" s="789"/>
      <c r="WSB12" s="789"/>
      <c r="WSC12" s="789"/>
      <c r="WSD12" s="789"/>
      <c r="WSE12" s="789"/>
      <c r="WSF12" s="789"/>
      <c r="WSG12" s="789"/>
      <c r="WSH12" s="789"/>
      <c r="WSI12" s="789"/>
      <c r="WSJ12" s="789"/>
      <c r="WSK12" s="789"/>
      <c r="WSL12" s="789"/>
      <c r="WSM12" s="789"/>
      <c r="WSN12" s="789"/>
      <c r="WSO12" s="789"/>
      <c r="WSP12" s="789"/>
      <c r="WSQ12" s="789"/>
      <c r="WSR12" s="789"/>
      <c r="WSS12" s="789"/>
      <c r="WST12" s="789"/>
      <c r="WSU12" s="789"/>
      <c r="WSV12" s="789"/>
      <c r="WSW12" s="789"/>
      <c r="WSX12" s="789"/>
      <c r="WSY12" s="789"/>
      <c r="WSZ12" s="789"/>
      <c r="WTA12" s="789"/>
      <c r="WTB12" s="789"/>
      <c r="WTC12" s="789"/>
      <c r="WTD12" s="789"/>
      <c r="WTE12" s="789"/>
      <c r="WTF12" s="789"/>
      <c r="WTG12" s="789"/>
      <c r="WTH12" s="789"/>
      <c r="WTI12" s="789"/>
      <c r="WTJ12" s="789"/>
      <c r="WTK12" s="789"/>
      <c r="WTL12" s="789"/>
      <c r="WTM12" s="789"/>
      <c r="WTN12" s="789"/>
      <c r="WTO12" s="789"/>
      <c r="WTP12" s="789"/>
      <c r="WTQ12" s="789"/>
      <c r="WTR12" s="789"/>
      <c r="WTS12" s="789"/>
      <c r="WTT12" s="789"/>
      <c r="WTU12" s="789"/>
      <c r="WTV12" s="789"/>
      <c r="WTW12" s="789"/>
      <c r="WTX12" s="789"/>
      <c r="WTY12" s="789"/>
      <c r="WTZ12" s="789"/>
      <c r="WUA12" s="789"/>
      <c r="WUB12" s="789"/>
      <c r="WUC12" s="789"/>
      <c r="WUD12" s="789"/>
      <c r="WUE12" s="789"/>
      <c r="WUF12" s="789"/>
      <c r="WUG12" s="789"/>
      <c r="WUH12" s="789"/>
      <c r="WUI12" s="789"/>
      <c r="WUJ12" s="789"/>
      <c r="WUK12" s="789"/>
      <c r="WUL12" s="789"/>
      <c r="WUM12" s="789"/>
      <c r="WUN12" s="789"/>
      <c r="WUO12" s="789"/>
      <c r="WUP12" s="789"/>
      <c r="WUQ12" s="789"/>
      <c r="WUR12" s="789"/>
      <c r="WUS12" s="789"/>
      <c r="WUT12" s="789"/>
      <c r="WUU12" s="789"/>
      <c r="WUV12" s="789"/>
      <c r="WUW12" s="789"/>
      <c r="WUX12" s="789"/>
      <c r="WUY12" s="789"/>
      <c r="WUZ12" s="789"/>
      <c r="WVA12" s="789"/>
      <c r="WVB12" s="789"/>
      <c r="WVC12" s="789"/>
      <c r="WVD12" s="789"/>
      <c r="WVE12" s="789"/>
      <c r="WVF12" s="789"/>
      <c r="WVG12" s="789"/>
      <c r="WVH12" s="789"/>
      <c r="WVI12" s="789"/>
      <c r="WVJ12" s="789"/>
      <c r="WVK12" s="789"/>
      <c r="WVL12" s="789"/>
      <c r="WVM12" s="789"/>
      <c r="WVN12" s="789"/>
      <c r="WVO12" s="789"/>
      <c r="WVP12" s="789"/>
      <c r="WVQ12" s="789"/>
      <c r="WVR12" s="789"/>
      <c r="WVS12" s="789"/>
      <c r="WVT12" s="789"/>
      <c r="WVU12" s="789"/>
      <c r="WVV12" s="789"/>
      <c r="WVW12" s="789"/>
      <c r="WVX12" s="789"/>
      <c r="WVY12" s="789"/>
      <c r="WVZ12" s="789"/>
      <c r="WWA12" s="789"/>
      <c r="WWB12" s="789"/>
      <c r="WWC12" s="789"/>
      <c r="WWD12" s="789"/>
      <c r="WWE12" s="789"/>
      <c r="WWF12" s="789"/>
      <c r="WWG12" s="789"/>
      <c r="WWH12" s="789"/>
      <c r="WWI12" s="789"/>
      <c r="WWJ12" s="789"/>
      <c r="WWK12" s="789"/>
      <c r="WWL12" s="789"/>
      <c r="WWM12" s="789"/>
      <c r="WWN12" s="789"/>
      <c r="WWO12" s="789"/>
      <c r="WWP12" s="789"/>
      <c r="WWQ12" s="789"/>
      <c r="WWR12" s="789"/>
      <c r="WWS12" s="789"/>
      <c r="WWT12" s="789"/>
      <c r="WWU12" s="789"/>
      <c r="WWV12" s="789"/>
      <c r="WWW12" s="789"/>
      <c r="WWX12" s="789"/>
      <c r="WWY12" s="789"/>
      <c r="WWZ12" s="789"/>
      <c r="WXA12" s="789"/>
      <c r="WXB12" s="789"/>
      <c r="WXC12" s="789"/>
      <c r="WXD12" s="789"/>
      <c r="WXE12" s="789"/>
      <c r="WXF12" s="789"/>
      <c r="WXG12" s="789"/>
      <c r="WXH12" s="789"/>
      <c r="WXI12" s="789"/>
      <c r="WXJ12" s="789"/>
      <c r="WXK12" s="789"/>
      <c r="WXL12" s="789"/>
      <c r="WXM12" s="789"/>
      <c r="WXN12" s="789"/>
      <c r="WXO12" s="789"/>
      <c r="WXP12" s="789"/>
      <c r="WXQ12" s="789"/>
      <c r="WXR12" s="789"/>
      <c r="WXS12" s="789"/>
      <c r="WXT12" s="789"/>
      <c r="WXU12" s="789"/>
      <c r="WXV12" s="789"/>
      <c r="WXW12" s="789"/>
      <c r="WXX12" s="789"/>
      <c r="WXY12" s="789"/>
      <c r="WXZ12" s="789"/>
      <c r="WYA12" s="789"/>
      <c r="WYB12" s="789"/>
      <c r="WYC12" s="789"/>
      <c r="WYD12" s="789"/>
      <c r="WYE12" s="789"/>
      <c r="WYF12" s="789"/>
      <c r="WYG12" s="789"/>
      <c r="WYH12" s="789"/>
      <c r="WYI12" s="789"/>
      <c r="WYJ12" s="789"/>
      <c r="WYK12" s="789"/>
      <c r="WYL12" s="789"/>
      <c r="WYM12" s="789"/>
      <c r="WYN12" s="789"/>
      <c r="WYO12" s="789"/>
      <c r="WYP12" s="789"/>
      <c r="WYQ12" s="789"/>
      <c r="WYR12" s="789"/>
      <c r="WYS12" s="789"/>
      <c r="WYT12" s="789"/>
      <c r="WYU12" s="789"/>
      <c r="WYV12" s="789"/>
      <c r="WYW12" s="789"/>
      <c r="WYX12" s="789"/>
      <c r="WYY12" s="789"/>
      <c r="WYZ12" s="789"/>
      <c r="WZA12" s="789"/>
      <c r="WZB12" s="789"/>
      <c r="WZC12" s="789"/>
      <c r="WZD12" s="789"/>
      <c r="WZE12" s="789"/>
      <c r="WZF12" s="789"/>
      <c r="WZG12" s="789"/>
      <c r="WZH12" s="789"/>
      <c r="WZI12" s="789"/>
      <c r="WZJ12" s="789"/>
      <c r="WZK12" s="789"/>
      <c r="WZL12" s="789"/>
      <c r="WZM12" s="789"/>
      <c r="WZN12" s="789"/>
      <c r="WZO12" s="789"/>
      <c r="WZP12" s="789"/>
      <c r="WZQ12" s="789"/>
      <c r="WZR12" s="789"/>
      <c r="WZS12" s="789"/>
      <c r="WZT12" s="789"/>
      <c r="WZU12" s="789"/>
      <c r="WZV12" s="789"/>
      <c r="WZW12" s="789"/>
      <c r="WZX12" s="789"/>
      <c r="WZY12" s="789"/>
      <c r="WZZ12" s="789"/>
      <c r="XAA12" s="789"/>
      <c r="XAB12" s="789"/>
      <c r="XAC12" s="789"/>
      <c r="XAD12" s="789"/>
      <c r="XAE12" s="789"/>
      <c r="XAF12" s="789"/>
      <c r="XAG12" s="789"/>
      <c r="XAH12" s="789"/>
      <c r="XAI12" s="789"/>
      <c r="XAJ12" s="789"/>
      <c r="XAK12" s="789"/>
      <c r="XAL12" s="789"/>
      <c r="XAM12" s="789"/>
      <c r="XAN12" s="789"/>
      <c r="XAO12" s="789"/>
      <c r="XAP12" s="789"/>
      <c r="XAQ12" s="789"/>
      <c r="XAR12" s="789"/>
      <c r="XAS12" s="789"/>
      <c r="XAT12" s="789"/>
      <c r="XAU12" s="789"/>
      <c r="XAV12" s="789"/>
      <c r="XAW12" s="789"/>
      <c r="XAX12" s="789"/>
      <c r="XAY12" s="789"/>
      <c r="XAZ12" s="789"/>
      <c r="XBA12" s="789"/>
      <c r="XBB12" s="789"/>
      <c r="XBC12" s="789"/>
      <c r="XBD12" s="789"/>
      <c r="XBE12" s="789"/>
      <c r="XBF12" s="789"/>
      <c r="XBG12" s="789"/>
      <c r="XBH12" s="789"/>
      <c r="XBI12" s="789"/>
      <c r="XBJ12" s="789"/>
      <c r="XBK12" s="789"/>
      <c r="XBL12" s="789"/>
      <c r="XBM12" s="789"/>
      <c r="XBN12" s="789"/>
      <c r="XBO12" s="789"/>
      <c r="XBP12" s="789"/>
      <c r="XBQ12" s="789"/>
      <c r="XBR12" s="789"/>
      <c r="XBS12" s="789"/>
      <c r="XBT12" s="789"/>
      <c r="XBU12" s="789"/>
      <c r="XBV12" s="789"/>
      <c r="XBW12" s="789"/>
      <c r="XBX12" s="789"/>
      <c r="XBY12" s="789"/>
      <c r="XBZ12" s="789"/>
      <c r="XCA12" s="789"/>
      <c r="XCB12" s="789"/>
      <c r="XCC12" s="789"/>
      <c r="XCD12" s="789"/>
      <c r="XCE12" s="789"/>
      <c r="XCF12" s="789"/>
      <c r="XCG12" s="789"/>
      <c r="XCH12" s="789"/>
      <c r="XCI12" s="789"/>
      <c r="XCJ12" s="789"/>
      <c r="XCK12" s="789"/>
      <c r="XCL12" s="789"/>
      <c r="XCM12" s="789"/>
      <c r="XCN12" s="789"/>
      <c r="XCO12" s="789"/>
      <c r="XCP12" s="789"/>
      <c r="XCQ12" s="789"/>
      <c r="XCR12" s="789"/>
      <c r="XCS12" s="789"/>
      <c r="XCT12" s="789"/>
      <c r="XCU12" s="789"/>
      <c r="XCV12" s="789"/>
      <c r="XCW12" s="789"/>
      <c r="XCX12" s="789"/>
      <c r="XCY12" s="789"/>
      <c r="XCZ12" s="789"/>
      <c r="XDA12" s="789"/>
      <c r="XDB12" s="789"/>
      <c r="XDC12" s="789"/>
      <c r="XDD12" s="789"/>
      <c r="XDE12" s="789"/>
      <c r="XDF12" s="789"/>
      <c r="XDG12" s="789"/>
      <c r="XDH12" s="789"/>
      <c r="XDI12" s="789"/>
      <c r="XDJ12" s="789"/>
      <c r="XDK12" s="789"/>
      <c r="XDL12" s="789"/>
      <c r="XDM12" s="789"/>
      <c r="XDN12" s="789"/>
      <c r="XDO12" s="789"/>
      <c r="XDP12" s="789"/>
      <c r="XDQ12" s="789"/>
      <c r="XDR12" s="789"/>
      <c r="XDS12" s="789"/>
      <c r="XDT12" s="789"/>
      <c r="XDU12" s="789"/>
      <c r="XDV12" s="789"/>
      <c r="XDW12" s="789"/>
      <c r="XDX12" s="789"/>
      <c r="XDY12" s="789"/>
      <c r="XDZ12" s="789"/>
      <c r="XEA12" s="789"/>
      <c r="XEB12" s="789"/>
      <c r="XEC12" s="789"/>
      <c r="XED12" s="789"/>
      <c r="XEE12" s="789"/>
      <c r="XEF12" s="789"/>
      <c r="XEG12" s="789"/>
      <c r="XEH12" s="789"/>
      <c r="XEI12" s="789"/>
      <c r="XEJ12" s="789"/>
      <c r="XEK12" s="789"/>
      <c r="XEL12" s="789"/>
      <c r="XEM12" s="789"/>
      <c r="XEN12" s="789"/>
      <c r="XEO12" s="789"/>
      <c r="XEP12" s="789"/>
      <c r="XEQ12" s="789"/>
      <c r="XER12" s="789"/>
      <c r="XES12" s="789"/>
      <c r="XET12" s="789"/>
      <c r="XEU12" s="789"/>
      <c r="XEV12" s="789"/>
      <c r="XEW12" s="789"/>
      <c r="XEX12" s="789"/>
      <c r="XEY12" s="789"/>
      <c r="XEZ12" s="789"/>
      <c r="XFA12" s="789"/>
      <c r="XFB12" s="789"/>
    </row>
    <row r="13" spans="1:16382" s="747" customFormat="1" ht="39" customHeight="1">
      <c r="A13" s="757">
        <f>ROW()-9</f>
        <v>4</v>
      </c>
      <c r="B13" s="226"/>
      <c r="C13" s="226"/>
      <c r="D13" s="226">
        <v>2</v>
      </c>
      <c r="E13" s="226"/>
      <c r="F13" s="226"/>
      <c r="G13" s="226"/>
      <c r="H13" s="226"/>
      <c r="I13" s="226"/>
      <c r="J13" s="226"/>
      <c r="K13" s="226"/>
      <c r="L13" s="226"/>
      <c r="M13" s="220" t="s">
        <v>501</v>
      </c>
      <c r="N13" s="220" t="s">
        <v>501</v>
      </c>
      <c r="O13" s="220" t="s">
        <v>502</v>
      </c>
      <c r="P13" s="762"/>
      <c r="Q13" s="219"/>
      <c r="R13" s="215"/>
      <c r="S13" s="219"/>
      <c r="T13" s="228"/>
      <c r="U13" s="764"/>
      <c r="V13" s="228" t="s">
        <v>503</v>
      </c>
      <c r="W13" s="765" t="s">
        <v>344</v>
      </c>
      <c r="X13" s="766" t="s">
        <v>345</v>
      </c>
      <c r="Y13" s="226" t="s">
        <v>498</v>
      </c>
      <c r="Z13" s="769"/>
      <c r="AA13" s="769"/>
      <c r="AB13" s="220" t="s">
        <v>504</v>
      </c>
      <c r="AC13" s="219">
        <v>6.2399999999999999E-3</v>
      </c>
      <c r="AD13" s="229"/>
      <c r="AE13" s="770" t="s">
        <v>500</v>
      </c>
      <c r="AF13" s="771"/>
      <c r="AG13" s="771">
        <v>160</v>
      </c>
      <c r="AH13" s="771">
        <v>2.5</v>
      </c>
      <c r="AI13" s="778"/>
      <c r="AJ13" s="779">
        <f>AG13*0.039/1000</f>
        <v>6.2399999999999999E-3</v>
      </c>
      <c r="AK13" s="780">
        <f>AC13/AJ13</f>
        <v>1</v>
      </c>
      <c r="AL13" s="781"/>
      <c r="AM13" s="229"/>
      <c r="AN13" s="229" t="s">
        <v>480</v>
      </c>
      <c r="AO13" s="229" t="s">
        <v>481</v>
      </c>
      <c r="AP13" s="229"/>
      <c r="AQ13" s="229"/>
      <c r="AR13" s="785"/>
      <c r="AS13" s="229"/>
      <c r="AT13" s="785"/>
      <c r="AU13" s="786"/>
      <c r="AV13" s="786"/>
      <c r="AW13" s="229"/>
      <c r="AX13" s="229"/>
      <c r="AY13" s="226"/>
      <c r="AZ13" s="788">
        <v>4</v>
      </c>
      <c r="BA13" s="789"/>
      <c r="BB13" s="789"/>
      <c r="BC13" s="789"/>
      <c r="BD13" s="789"/>
      <c r="BE13" s="789"/>
      <c r="BF13" s="789"/>
      <c r="BG13" s="789"/>
      <c r="BH13" s="789"/>
      <c r="BI13" s="789"/>
      <c r="BJ13" s="789"/>
      <c r="BK13" s="789"/>
      <c r="BL13" s="789"/>
      <c r="BM13" s="789"/>
      <c r="BN13" s="789"/>
      <c r="BO13" s="789"/>
      <c r="BP13" s="789"/>
      <c r="BQ13" s="789"/>
      <c r="BR13" s="789"/>
      <c r="BS13" s="789"/>
      <c r="BT13" s="789"/>
      <c r="BU13" s="789"/>
      <c r="BV13" s="789"/>
      <c r="BW13" s="789"/>
      <c r="BX13" s="789"/>
      <c r="BY13" s="789"/>
      <c r="BZ13" s="789"/>
      <c r="CA13" s="789"/>
      <c r="CB13" s="789"/>
      <c r="CC13" s="789"/>
      <c r="CD13" s="789"/>
      <c r="CE13" s="789"/>
      <c r="CF13" s="789"/>
      <c r="CG13" s="789"/>
      <c r="CH13" s="789"/>
      <c r="CI13" s="789"/>
      <c r="CJ13" s="789"/>
      <c r="CK13" s="789"/>
      <c r="CL13" s="789"/>
      <c r="CM13" s="789"/>
      <c r="CN13" s="789"/>
      <c r="CO13" s="789"/>
      <c r="CP13" s="789"/>
      <c r="CQ13" s="789"/>
      <c r="CR13" s="789"/>
      <c r="CS13" s="789"/>
      <c r="CT13" s="789"/>
      <c r="CU13" s="789"/>
      <c r="CV13" s="789"/>
      <c r="CW13" s="789"/>
      <c r="CX13" s="789"/>
      <c r="CY13" s="789"/>
      <c r="CZ13" s="789"/>
      <c r="DA13" s="789"/>
      <c r="DB13" s="789"/>
      <c r="DC13" s="789"/>
      <c r="DD13" s="789"/>
      <c r="DE13" s="789"/>
      <c r="DF13" s="789"/>
      <c r="DG13" s="789"/>
      <c r="DH13" s="789"/>
      <c r="DI13" s="789"/>
      <c r="DJ13" s="789"/>
      <c r="DK13" s="789"/>
      <c r="DL13" s="789"/>
      <c r="DM13" s="789"/>
      <c r="DN13" s="789"/>
      <c r="DO13" s="789"/>
      <c r="DP13" s="789"/>
      <c r="DQ13" s="789"/>
      <c r="DR13" s="789"/>
      <c r="DS13" s="789"/>
      <c r="DT13" s="789"/>
      <c r="DU13" s="789"/>
      <c r="DV13" s="789"/>
      <c r="DW13" s="789"/>
      <c r="DX13" s="789"/>
      <c r="DY13" s="789"/>
      <c r="DZ13" s="789"/>
      <c r="EA13" s="789"/>
      <c r="EB13" s="789"/>
      <c r="EC13" s="789"/>
      <c r="ED13" s="789"/>
      <c r="EE13" s="789"/>
      <c r="EF13" s="789"/>
      <c r="EG13" s="789"/>
      <c r="EH13" s="789"/>
      <c r="EI13" s="789"/>
      <c r="EJ13" s="789"/>
      <c r="EK13" s="789"/>
      <c r="EL13" s="789"/>
      <c r="EM13" s="789"/>
      <c r="EN13" s="789"/>
      <c r="EO13" s="789"/>
      <c r="EP13" s="789"/>
      <c r="EQ13" s="789"/>
      <c r="ER13" s="789"/>
      <c r="ES13" s="789"/>
      <c r="ET13" s="789"/>
      <c r="EU13" s="789"/>
      <c r="EV13" s="789"/>
      <c r="EW13" s="789"/>
      <c r="EX13" s="789"/>
      <c r="EY13" s="789"/>
      <c r="EZ13" s="789"/>
      <c r="FA13" s="789"/>
      <c r="FB13" s="789"/>
      <c r="FC13" s="789"/>
      <c r="FD13" s="789"/>
      <c r="FE13" s="789"/>
      <c r="FF13" s="789"/>
      <c r="FG13" s="789"/>
      <c r="FH13" s="789"/>
      <c r="FI13" s="789"/>
      <c r="FJ13" s="789"/>
      <c r="FK13" s="789"/>
      <c r="FL13" s="789"/>
      <c r="FM13" s="789"/>
      <c r="FN13" s="789"/>
      <c r="FO13" s="789"/>
      <c r="FP13" s="789"/>
      <c r="FQ13" s="789"/>
      <c r="FR13" s="789"/>
      <c r="FS13" s="789"/>
      <c r="FT13" s="789"/>
      <c r="FU13" s="789"/>
      <c r="FV13" s="789"/>
      <c r="FW13" s="789"/>
      <c r="FX13" s="789"/>
      <c r="FY13" s="789"/>
      <c r="FZ13" s="789"/>
      <c r="GA13" s="789"/>
      <c r="GB13" s="789"/>
      <c r="GC13" s="789"/>
      <c r="GD13" s="789"/>
      <c r="GE13" s="789"/>
      <c r="GF13" s="789"/>
      <c r="GG13" s="789"/>
      <c r="GH13" s="789"/>
      <c r="GI13" s="789"/>
      <c r="GJ13" s="789"/>
      <c r="GK13" s="789"/>
      <c r="GL13" s="789"/>
      <c r="GM13" s="789"/>
      <c r="GN13" s="789"/>
      <c r="GO13" s="789"/>
      <c r="GP13" s="789"/>
      <c r="GQ13" s="789"/>
      <c r="GR13" s="789"/>
      <c r="GS13" s="789"/>
      <c r="GT13" s="789"/>
      <c r="GU13" s="789"/>
      <c r="GV13" s="789"/>
      <c r="GW13" s="789"/>
      <c r="GX13" s="789"/>
      <c r="GY13" s="789"/>
      <c r="GZ13" s="789"/>
      <c r="HA13" s="789"/>
      <c r="HB13" s="789"/>
      <c r="HC13" s="789"/>
      <c r="HD13" s="789"/>
      <c r="HE13" s="789"/>
      <c r="HF13" s="789"/>
      <c r="HG13" s="789"/>
      <c r="HH13" s="789"/>
      <c r="HI13" s="789"/>
      <c r="HJ13" s="789"/>
      <c r="HK13" s="789"/>
      <c r="HL13" s="789"/>
      <c r="HM13" s="789"/>
      <c r="HN13" s="789"/>
      <c r="HO13" s="789"/>
      <c r="HP13" s="789"/>
      <c r="HQ13" s="789"/>
      <c r="HR13" s="789"/>
      <c r="HS13" s="789"/>
      <c r="HT13" s="789"/>
      <c r="HU13" s="789"/>
      <c r="HV13" s="789"/>
      <c r="HW13" s="789"/>
      <c r="HX13" s="789"/>
      <c r="HY13" s="789"/>
      <c r="HZ13" s="789"/>
      <c r="IA13" s="789"/>
      <c r="IB13" s="789"/>
      <c r="IC13" s="789"/>
      <c r="ID13" s="789"/>
      <c r="IE13" s="789"/>
      <c r="IF13" s="789"/>
      <c r="IG13" s="789"/>
      <c r="IH13" s="789"/>
      <c r="II13" s="789"/>
      <c r="IJ13" s="789"/>
      <c r="IK13" s="789"/>
      <c r="IL13" s="789"/>
      <c r="IM13" s="789"/>
      <c r="IN13" s="789"/>
      <c r="IO13" s="789"/>
      <c r="IP13" s="789"/>
      <c r="IQ13" s="789"/>
      <c r="IR13" s="789"/>
      <c r="IS13" s="789"/>
      <c r="IT13" s="789"/>
      <c r="IU13" s="789"/>
      <c r="IV13" s="789"/>
      <c r="IW13" s="789"/>
      <c r="IX13" s="789"/>
      <c r="IY13" s="789"/>
      <c r="IZ13" s="789"/>
      <c r="JA13" s="789"/>
      <c r="JB13" s="789"/>
      <c r="JC13" s="789"/>
      <c r="JD13" s="789"/>
      <c r="JE13" s="789"/>
      <c r="JF13" s="789"/>
      <c r="JG13" s="789"/>
      <c r="JH13" s="789"/>
      <c r="JI13" s="789"/>
      <c r="JJ13" s="789"/>
      <c r="JK13" s="789"/>
      <c r="JL13" s="789"/>
      <c r="JM13" s="789"/>
      <c r="JN13" s="789"/>
      <c r="JO13" s="789"/>
      <c r="JP13" s="789"/>
      <c r="JQ13" s="789"/>
      <c r="JR13" s="789"/>
      <c r="JS13" s="789"/>
      <c r="JT13" s="789"/>
      <c r="JU13" s="789"/>
      <c r="JV13" s="789"/>
      <c r="JW13" s="789"/>
      <c r="JX13" s="789"/>
      <c r="JY13" s="789"/>
      <c r="JZ13" s="789"/>
      <c r="KA13" s="789"/>
      <c r="KB13" s="789"/>
      <c r="KC13" s="789"/>
      <c r="KD13" s="789"/>
      <c r="KE13" s="789"/>
      <c r="KF13" s="789"/>
      <c r="KG13" s="789"/>
      <c r="KH13" s="789"/>
      <c r="KI13" s="789"/>
      <c r="KJ13" s="789"/>
      <c r="KK13" s="789"/>
      <c r="KL13" s="789"/>
      <c r="KM13" s="789"/>
      <c r="KN13" s="789"/>
      <c r="KO13" s="789"/>
      <c r="KP13" s="789"/>
      <c r="KQ13" s="789"/>
      <c r="KR13" s="789"/>
      <c r="KS13" s="789"/>
      <c r="KT13" s="789"/>
      <c r="KU13" s="789"/>
      <c r="KV13" s="789"/>
      <c r="KW13" s="789"/>
      <c r="KX13" s="789"/>
      <c r="KY13" s="789"/>
      <c r="KZ13" s="789"/>
      <c r="LA13" s="789"/>
      <c r="LB13" s="789"/>
      <c r="LC13" s="789"/>
      <c r="LD13" s="789"/>
      <c r="LE13" s="789"/>
      <c r="LF13" s="789"/>
      <c r="LG13" s="789"/>
      <c r="LH13" s="789"/>
      <c r="LI13" s="789"/>
      <c r="LJ13" s="789"/>
      <c r="LK13" s="789"/>
      <c r="LL13" s="789"/>
      <c r="LM13" s="789"/>
      <c r="LN13" s="789"/>
      <c r="LO13" s="789"/>
      <c r="LP13" s="789"/>
      <c r="LQ13" s="789"/>
      <c r="LR13" s="789"/>
      <c r="LS13" s="789"/>
      <c r="LT13" s="789"/>
      <c r="LU13" s="789"/>
      <c r="LV13" s="789"/>
      <c r="LW13" s="789"/>
      <c r="LX13" s="789"/>
      <c r="LY13" s="789"/>
      <c r="LZ13" s="789"/>
      <c r="MA13" s="789"/>
      <c r="MB13" s="789"/>
      <c r="MC13" s="789"/>
      <c r="MD13" s="789"/>
      <c r="ME13" s="789"/>
      <c r="MF13" s="789"/>
      <c r="MG13" s="789"/>
      <c r="MH13" s="789"/>
      <c r="MI13" s="789"/>
      <c r="MJ13" s="789"/>
      <c r="MK13" s="789"/>
      <c r="ML13" s="789"/>
      <c r="MM13" s="789"/>
      <c r="MN13" s="789"/>
      <c r="MO13" s="789"/>
      <c r="MP13" s="789"/>
      <c r="MQ13" s="789"/>
      <c r="MR13" s="789"/>
      <c r="MS13" s="789"/>
      <c r="MT13" s="789"/>
      <c r="MU13" s="789"/>
      <c r="MV13" s="789"/>
      <c r="MW13" s="789"/>
      <c r="MX13" s="789"/>
      <c r="MY13" s="789"/>
      <c r="MZ13" s="789"/>
      <c r="NA13" s="789"/>
      <c r="NB13" s="789"/>
      <c r="NC13" s="789"/>
      <c r="ND13" s="789"/>
      <c r="NE13" s="789"/>
      <c r="NF13" s="789"/>
      <c r="NG13" s="789"/>
      <c r="NH13" s="789"/>
      <c r="NI13" s="789"/>
      <c r="NJ13" s="789"/>
      <c r="NK13" s="789"/>
      <c r="NL13" s="789"/>
      <c r="NM13" s="789"/>
      <c r="NN13" s="789"/>
      <c r="NO13" s="789"/>
      <c r="NP13" s="789"/>
      <c r="NQ13" s="789"/>
      <c r="NR13" s="789"/>
      <c r="NS13" s="789"/>
      <c r="NT13" s="789"/>
      <c r="NU13" s="789"/>
      <c r="NV13" s="789"/>
      <c r="NW13" s="789"/>
      <c r="NX13" s="789"/>
      <c r="NY13" s="789"/>
      <c r="NZ13" s="789"/>
      <c r="OA13" s="789"/>
      <c r="OB13" s="789"/>
      <c r="OC13" s="789"/>
      <c r="OD13" s="789"/>
      <c r="OE13" s="789"/>
      <c r="OF13" s="789"/>
      <c r="OG13" s="789"/>
      <c r="OH13" s="789"/>
      <c r="OI13" s="789"/>
      <c r="OJ13" s="789"/>
      <c r="OK13" s="789"/>
      <c r="OL13" s="789"/>
      <c r="OM13" s="789"/>
      <c r="ON13" s="789"/>
      <c r="OO13" s="789"/>
      <c r="OP13" s="789"/>
      <c r="OQ13" s="789"/>
      <c r="OR13" s="789"/>
      <c r="OS13" s="789"/>
      <c r="OT13" s="789"/>
      <c r="OU13" s="789"/>
      <c r="OV13" s="789"/>
      <c r="OW13" s="789"/>
      <c r="OX13" s="789"/>
      <c r="OY13" s="789"/>
      <c r="OZ13" s="789"/>
      <c r="PA13" s="789"/>
      <c r="PB13" s="789"/>
      <c r="PC13" s="789"/>
      <c r="PD13" s="789"/>
      <c r="PE13" s="789"/>
      <c r="PF13" s="789"/>
      <c r="PG13" s="789"/>
      <c r="PH13" s="789"/>
      <c r="PI13" s="789"/>
      <c r="PJ13" s="789"/>
      <c r="PK13" s="789"/>
      <c r="PL13" s="789"/>
      <c r="PM13" s="789"/>
      <c r="PN13" s="789"/>
      <c r="PO13" s="789"/>
      <c r="PP13" s="789"/>
      <c r="PQ13" s="789"/>
      <c r="PR13" s="789"/>
      <c r="PS13" s="789"/>
      <c r="PT13" s="789"/>
      <c r="PU13" s="789"/>
      <c r="PV13" s="789"/>
      <c r="PW13" s="789"/>
      <c r="PX13" s="789"/>
      <c r="PY13" s="789"/>
      <c r="PZ13" s="789"/>
      <c r="QA13" s="789"/>
      <c r="QB13" s="789"/>
      <c r="QC13" s="789"/>
      <c r="QD13" s="789"/>
      <c r="QE13" s="789"/>
      <c r="QF13" s="789"/>
      <c r="QG13" s="789"/>
      <c r="QH13" s="789"/>
      <c r="QI13" s="789"/>
      <c r="QJ13" s="789"/>
      <c r="QK13" s="789"/>
      <c r="QL13" s="789"/>
      <c r="QM13" s="789"/>
      <c r="QN13" s="789"/>
      <c r="QO13" s="789"/>
      <c r="QP13" s="789"/>
      <c r="QQ13" s="789"/>
      <c r="QR13" s="789"/>
      <c r="QS13" s="789"/>
      <c r="QT13" s="789"/>
      <c r="QU13" s="789"/>
      <c r="QV13" s="789"/>
      <c r="QW13" s="789"/>
      <c r="QX13" s="789"/>
      <c r="QY13" s="789"/>
      <c r="QZ13" s="789"/>
      <c r="RA13" s="789"/>
      <c r="RB13" s="789"/>
      <c r="RC13" s="789"/>
      <c r="RD13" s="789"/>
      <c r="RE13" s="789"/>
      <c r="RF13" s="789"/>
      <c r="RG13" s="789"/>
      <c r="RH13" s="789"/>
      <c r="RI13" s="789"/>
      <c r="RJ13" s="789"/>
      <c r="RK13" s="789"/>
      <c r="RL13" s="789"/>
      <c r="RM13" s="789"/>
      <c r="RN13" s="789"/>
      <c r="RO13" s="789"/>
      <c r="RP13" s="789"/>
      <c r="RQ13" s="789"/>
      <c r="RR13" s="789"/>
      <c r="RS13" s="789"/>
      <c r="RT13" s="789"/>
      <c r="RU13" s="789"/>
      <c r="RV13" s="789"/>
      <c r="RW13" s="789"/>
      <c r="RX13" s="789"/>
      <c r="RY13" s="789"/>
      <c r="RZ13" s="789"/>
      <c r="SA13" s="789"/>
      <c r="SB13" s="789"/>
      <c r="SC13" s="789"/>
      <c r="SD13" s="789"/>
      <c r="SE13" s="789"/>
      <c r="SF13" s="789"/>
      <c r="SG13" s="789"/>
      <c r="SH13" s="789"/>
      <c r="SI13" s="789"/>
      <c r="SJ13" s="789"/>
      <c r="SK13" s="789"/>
      <c r="SL13" s="789"/>
      <c r="SM13" s="789"/>
      <c r="SN13" s="789"/>
      <c r="SO13" s="789"/>
      <c r="SP13" s="789"/>
      <c r="SQ13" s="789"/>
      <c r="SR13" s="789"/>
      <c r="SS13" s="789"/>
      <c r="ST13" s="789"/>
      <c r="SU13" s="789"/>
      <c r="SV13" s="789"/>
      <c r="SW13" s="789"/>
      <c r="SX13" s="789"/>
      <c r="SY13" s="789"/>
      <c r="SZ13" s="789"/>
      <c r="TA13" s="789"/>
      <c r="TB13" s="789"/>
      <c r="TC13" s="789"/>
      <c r="TD13" s="789"/>
      <c r="TE13" s="789"/>
      <c r="TF13" s="789"/>
      <c r="TG13" s="789"/>
      <c r="TH13" s="789"/>
      <c r="TI13" s="789"/>
      <c r="TJ13" s="789"/>
      <c r="TK13" s="789"/>
      <c r="TL13" s="789"/>
      <c r="TM13" s="789"/>
      <c r="TN13" s="789"/>
      <c r="TO13" s="789"/>
      <c r="TP13" s="789"/>
      <c r="TQ13" s="789"/>
      <c r="TR13" s="789"/>
      <c r="TS13" s="789"/>
      <c r="TT13" s="789"/>
      <c r="TU13" s="789"/>
      <c r="TV13" s="789"/>
      <c r="TW13" s="789"/>
      <c r="TX13" s="789"/>
      <c r="TY13" s="789"/>
      <c r="TZ13" s="789"/>
      <c r="UA13" s="789"/>
      <c r="UB13" s="789"/>
      <c r="UC13" s="789"/>
      <c r="UD13" s="789"/>
      <c r="UE13" s="789"/>
      <c r="UF13" s="789"/>
      <c r="UG13" s="789"/>
      <c r="UH13" s="789"/>
      <c r="UI13" s="789"/>
      <c r="UJ13" s="789"/>
      <c r="UK13" s="789"/>
      <c r="UL13" s="789"/>
      <c r="UM13" s="789"/>
      <c r="UN13" s="789"/>
      <c r="UO13" s="789"/>
      <c r="UP13" s="789"/>
      <c r="UQ13" s="789"/>
      <c r="UR13" s="789"/>
      <c r="US13" s="789"/>
      <c r="UT13" s="789"/>
      <c r="UU13" s="789"/>
      <c r="UV13" s="789"/>
      <c r="UW13" s="789"/>
      <c r="UX13" s="789"/>
      <c r="UY13" s="789"/>
      <c r="UZ13" s="789"/>
      <c r="VA13" s="789"/>
      <c r="VB13" s="789"/>
      <c r="VC13" s="789"/>
      <c r="VD13" s="789"/>
      <c r="VE13" s="789"/>
      <c r="VF13" s="789"/>
      <c r="VG13" s="789"/>
      <c r="VH13" s="789"/>
      <c r="VI13" s="789"/>
      <c r="VJ13" s="789"/>
      <c r="VK13" s="789"/>
      <c r="VL13" s="789"/>
      <c r="VM13" s="789"/>
      <c r="VN13" s="789"/>
      <c r="VO13" s="789"/>
      <c r="VP13" s="789"/>
      <c r="VQ13" s="789"/>
      <c r="VR13" s="789"/>
      <c r="VS13" s="789"/>
      <c r="VT13" s="789"/>
      <c r="VU13" s="789"/>
      <c r="VV13" s="789"/>
      <c r="VW13" s="789"/>
      <c r="VX13" s="789"/>
      <c r="VY13" s="789"/>
      <c r="VZ13" s="789"/>
      <c r="WA13" s="789"/>
      <c r="WB13" s="789"/>
      <c r="WC13" s="789"/>
      <c r="WD13" s="789"/>
      <c r="WE13" s="789"/>
      <c r="WF13" s="789"/>
      <c r="WG13" s="789"/>
      <c r="WH13" s="789"/>
      <c r="WI13" s="789"/>
      <c r="WJ13" s="789"/>
      <c r="WK13" s="789"/>
      <c r="WL13" s="789"/>
      <c r="WM13" s="789"/>
      <c r="WN13" s="789"/>
      <c r="WO13" s="789"/>
      <c r="WP13" s="789"/>
      <c r="WQ13" s="789"/>
      <c r="WR13" s="789"/>
      <c r="WS13" s="789"/>
      <c r="WT13" s="789"/>
      <c r="WU13" s="789"/>
      <c r="WV13" s="789"/>
      <c r="WW13" s="789"/>
      <c r="WX13" s="789"/>
      <c r="WY13" s="789"/>
      <c r="WZ13" s="789"/>
      <c r="XA13" s="789"/>
      <c r="XB13" s="789"/>
      <c r="XC13" s="789"/>
      <c r="XD13" s="789"/>
      <c r="XE13" s="789"/>
      <c r="XF13" s="789"/>
      <c r="XG13" s="789"/>
      <c r="XH13" s="789"/>
      <c r="XI13" s="789"/>
      <c r="XJ13" s="789"/>
      <c r="XK13" s="789"/>
      <c r="XL13" s="789"/>
      <c r="XM13" s="789"/>
      <c r="XN13" s="789"/>
      <c r="XO13" s="789"/>
      <c r="XP13" s="789"/>
      <c r="XQ13" s="789"/>
      <c r="XR13" s="789"/>
      <c r="XS13" s="789"/>
      <c r="XT13" s="789"/>
      <c r="XU13" s="789"/>
      <c r="XV13" s="789"/>
      <c r="XW13" s="789"/>
      <c r="XX13" s="789"/>
      <c r="XY13" s="789"/>
      <c r="XZ13" s="789"/>
      <c r="YA13" s="789"/>
      <c r="YB13" s="789"/>
      <c r="YC13" s="789"/>
      <c r="YD13" s="789"/>
      <c r="YE13" s="789"/>
      <c r="YF13" s="789"/>
      <c r="YG13" s="789"/>
      <c r="YH13" s="789"/>
      <c r="YI13" s="789"/>
      <c r="YJ13" s="789"/>
      <c r="YK13" s="789"/>
      <c r="YL13" s="789"/>
      <c r="YM13" s="789"/>
      <c r="YN13" s="789"/>
      <c r="YO13" s="789"/>
      <c r="YP13" s="789"/>
      <c r="YQ13" s="789"/>
      <c r="YR13" s="789"/>
      <c r="YS13" s="789"/>
      <c r="YT13" s="789"/>
      <c r="YU13" s="789"/>
      <c r="YV13" s="789"/>
      <c r="YW13" s="789"/>
      <c r="YX13" s="789"/>
      <c r="YY13" s="789"/>
      <c r="YZ13" s="789"/>
      <c r="ZA13" s="789"/>
      <c r="ZB13" s="789"/>
      <c r="ZC13" s="789"/>
      <c r="ZD13" s="789"/>
      <c r="ZE13" s="789"/>
      <c r="ZF13" s="789"/>
      <c r="ZG13" s="789"/>
      <c r="ZH13" s="789"/>
      <c r="ZI13" s="789"/>
      <c r="ZJ13" s="789"/>
      <c r="ZK13" s="789"/>
      <c r="ZL13" s="789"/>
      <c r="ZM13" s="789"/>
      <c r="ZN13" s="789"/>
      <c r="ZO13" s="789"/>
      <c r="ZP13" s="789"/>
      <c r="ZQ13" s="789"/>
      <c r="ZR13" s="789"/>
      <c r="ZS13" s="789"/>
      <c r="ZT13" s="789"/>
      <c r="ZU13" s="789"/>
      <c r="ZV13" s="789"/>
      <c r="ZW13" s="789"/>
      <c r="ZX13" s="789"/>
      <c r="ZY13" s="789"/>
      <c r="ZZ13" s="789"/>
      <c r="AAA13" s="789"/>
      <c r="AAB13" s="789"/>
      <c r="AAC13" s="789"/>
      <c r="AAD13" s="789"/>
      <c r="AAE13" s="789"/>
      <c r="AAF13" s="789"/>
      <c r="AAG13" s="789"/>
      <c r="AAH13" s="789"/>
      <c r="AAI13" s="789"/>
      <c r="AAJ13" s="789"/>
      <c r="AAK13" s="789"/>
      <c r="AAL13" s="789"/>
      <c r="AAM13" s="789"/>
      <c r="AAN13" s="789"/>
      <c r="AAO13" s="789"/>
      <c r="AAP13" s="789"/>
      <c r="AAQ13" s="789"/>
      <c r="AAR13" s="789"/>
      <c r="AAS13" s="789"/>
      <c r="AAT13" s="789"/>
      <c r="AAU13" s="789"/>
      <c r="AAV13" s="789"/>
      <c r="AAW13" s="789"/>
      <c r="AAX13" s="789"/>
      <c r="AAY13" s="789"/>
      <c r="AAZ13" s="789"/>
      <c r="ABA13" s="789"/>
      <c r="ABB13" s="789"/>
      <c r="ABC13" s="789"/>
      <c r="ABD13" s="789"/>
      <c r="ABE13" s="789"/>
      <c r="ABF13" s="789"/>
      <c r="ABG13" s="789"/>
      <c r="ABH13" s="789"/>
      <c r="ABI13" s="789"/>
      <c r="ABJ13" s="789"/>
      <c r="ABK13" s="789"/>
      <c r="ABL13" s="789"/>
      <c r="ABM13" s="789"/>
      <c r="ABN13" s="789"/>
      <c r="ABO13" s="789"/>
      <c r="ABP13" s="789"/>
      <c r="ABQ13" s="789"/>
      <c r="ABR13" s="789"/>
      <c r="ABS13" s="789"/>
      <c r="ABT13" s="789"/>
      <c r="ABU13" s="789"/>
      <c r="ABV13" s="789"/>
      <c r="ABW13" s="789"/>
      <c r="ABX13" s="789"/>
      <c r="ABY13" s="789"/>
      <c r="ABZ13" s="789"/>
      <c r="ACA13" s="789"/>
      <c r="ACB13" s="789"/>
      <c r="ACC13" s="789"/>
      <c r="ACD13" s="789"/>
      <c r="ACE13" s="789"/>
      <c r="ACF13" s="789"/>
      <c r="ACG13" s="789"/>
      <c r="ACH13" s="789"/>
      <c r="ACI13" s="789"/>
      <c r="ACJ13" s="789"/>
      <c r="ACK13" s="789"/>
      <c r="ACL13" s="789"/>
      <c r="ACM13" s="789"/>
      <c r="ACN13" s="789"/>
      <c r="ACO13" s="789"/>
      <c r="ACP13" s="789"/>
      <c r="ACQ13" s="789"/>
      <c r="ACR13" s="789"/>
      <c r="ACS13" s="789"/>
      <c r="ACT13" s="789"/>
      <c r="ACU13" s="789"/>
      <c r="ACV13" s="789"/>
      <c r="ACW13" s="789"/>
      <c r="ACX13" s="789"/>
      <c r="ACY13" s="789"/>
      <c r="ACZ13" s="789"/>
      <c r="ADA13" s="789"/>
      <c r="ADB13" s="789"/>
      <c r="ADC13" s="789"/>
      <c r="ADD13" s="789"/>
      <c r="ADE13" s="789"/>
      <c r="ADF13" s="789"/>
      <c r="ADG13" s="789"/>
      <c r="ADH13" s="789"/>
      <c r="ADI13" s="789"/>
      <c r="ADJ13" s="789"/>
      <c r="ADK13" s="789"/>
      <c r="ADL13" s="789"/>
      <c r="ADM13" s="789"/>
      <c r="ADN13" s="789"/>
      <c r="ADO13" s="789"/>
      <c r="ADP13" s="789"/>
      <c r="ADQ13" s="789"/>
      <c r="ADR13" s="789"/>
      <c r="ADS13" s="789"/>
      <c r="ADT13" s="789"/>
      <c r="ADU13" s="789"/>
      <c r="ADV13" s="789"/>
      <c r="ADW13" s="789"/>
      <c r="ADX13" s="789"/>
      <c r="ADY13" s="789"/>
      <c r="ADZ13" s="789"/>
      <c r="AEA13" s="789"/>
      <c r="AEB13" s="789"/>
      <c r="AEC13" s="789"/>
      <c r="AED13" s="789"/>
      <c r="AEE13" s="789"/>
      <c r="AEF13" s="789"/>
      <c r="AEG13" s="789"/>
      <c r="AEH13" s="789"/>
      <c r="AEI13" s="789"/>
      <c r="AEJ13" s="789"/>
      <c r="AEK13" s="789"/>
      <c r="AEL13" s="789"/>
      <c r="AEM13" s="789"/>
      <c r="AEN13" s="789"/>
      <c r="AEO13" s="789"/>
      <c r="AEP13" s="789"/>
      <c r="AEQ13" s="789"/>
      <c r="AER13" s="789"/>
      <c r="AES13" s="789"/>
      <c r="AET13" s="789"/>
      <c r="AEU13" s="789"/>
      <c r="AEV13" s="789"/>
      <c r="AEW13" s="789"/>
      <c r="AEX13" s="789"/>
      <c r="AEY13" s="789"/>
      <c r="AEZ13" s="789"/>
      <c r="AFA13" s="789"/>
      <c r="AFB13" s="789"/>
      <c r="AFC13" s="789"/>
      <c r="AFD13" s="789"/>
      <c r="AFE13" s="789"/>
      <c r="AFF13" s="789"/>
      <c r="AFG13" s="789"/>
      <c r="AFH13" s="789"/>
      <c r="AFI13" s="789"/>
      <c r="AFJ13" s="789"/>
      <c r="AFK13" s="789"/>
      <c r="AFL13" s="789"/>
      <c r="AFM13" s="789"/>
      <c r="AFN13" s="789"/>
      <c r="AFO13" s="789"/>
      <c r="AFP13" s="789"/>
      <c r="AFQ13" s="789"/>
      <c r="AFR13" s="789"/>
      <c r="AFS13" s="789"/>
      <c r="AFT13" s="789"/>
      <c r="AFU13" s="789"/>
      <c r="AFV13" s="789"/>
      <c r="AFW13" s="789"/>
      <c r="AFX13" s="789"/>
      <c r="AFY13" s="789"/>
      <c r="AFZ13" s="789"/>
      <c r="AGA13" s="789"/>
      <c r="AGB13" s="789"/>
      <c r="AGC13" s="789"/>
      <c r="AGD13" s="789"/>
      <c r="AGE13" s="789"/>
      <c r="AGF13" s="789"/>
      <c r="AGG13" s="789"/>
      <c r="AGH13" s="789"/>
      <c r="AGI13" s="789"/>
      <c r="AGJ13" s="789"/>
      <c r="AGK13" s="789"/>
      <c r="AGL13" s="789"/>
      <c r="AGM13" s="789"/>
      <c r="AGN13" s="789"/>
      <c r="AGO13" s="789"/>
      <c r="AGP13" s="789"/>
      <c r="AGQ13" s="789"/>
      <c r="AGR13" s="789"/>
      <c r="AGS13" s="789"/>
      <c r="AGT13" s="789"/>
      <c r="AGU13" s="789"/>
      <c r="AGV13" s="789"/>
      <c r="AGW13" s="789"/>
      <c r="AGX13" s="789"/>
      <c r="AGY13" s="789"/>
      <c r="AGZ13" s="789"/>
      <c r="AHA13" s="789"/>
      <c r="AHB13" s="789"/>
      <c r="AHC13" s="789"/>
      <c r="AHD13" s="789"/>
      <c r="AHE13" s="789"/>
      <c r="AHF13" s="789"/>
      <c r="AHG13" s="789"/>
      <c r="AHH13" s="789"/>
      <c r="AHI13" s="789"/>
      <c r="AHJ13" s="789"/>
      <c r="AHK13" s="789"/>
      <c r="AHL13" s="789"/>
      <c r="AHM13" s="789"/>
      <c r="AHN13" s="789"/>
      <c r="AHO13" s="789"/>
      <c r="AHP13" s="789"/>
      <c r="AHQ13" s="789"/>
      <c r="AHR13" s="789"/>
      <c r="AHS13" s="789"/>
      <c r="AHT13" s="789"/>
      <c r="AHU13" s="789"/>
      <c r="AHV13" s="789"/>
      <c r="AHW13" s="789"/>
      <c r="AHX13" s="789"/>
      <c r="AHY13" s="789"/>
      <c r="AHZ13" s="789"/>
      <c r="AIA13" s="789"/>
      <c r="AIB13" s="789"/>
      <c r="AIC13" s="789"/>
      <c r="AID13" s="789"/>
      <c r="AIE13" s="789"/>
      <c r="AIF13" s="789"/>
      <c r="AIG13" s="789"/>
      <c r="AIH13" s="789"/>
      <c r="AII13" s="789"/>
      <c r="AIJ13" s="789"/>
      <c r="AIK13" s="789"/>
      <c r="AIL13" s="789"/>
      <c r="AIM13" s="789"/>
      <c r="AIN13" s="789"/>
      <c r="AIO13" s="789"/>
      <c r="AIP13" s="789"/>
      <c r="AIQ13" s="789"/>
      <c r="AIR13" s="789"/>
      <c r="AIS13" s="789"/>
      <c r="AIT13" s="789"/>
      <c r="AIU13" s="789"/>
      <c r="AIV13" s="789"/>
      <c r="AIW13" s="789"/>
      <c r="AIX13" s="789"/>
      <c r="AIY13" s="789"/>
      <c r="AIZ13" s="789"/>
      <c r="AJA13" s="789"/>
      <c r="AJB13" s="789"/>
      <c r="AJC13" s="789"/>
      <c r="AJD13" s="789"/>
      <c r="AJE13" s="789"/>
      <c r="AJF13" s="789"/>
      <c r="AJG13" s="789"/>
      <c r="AJH13" s="789"/>
      <c r="AJI13" s="789"/>
      <c r="AJJ13" s="789"/>
      <c r="AJK13" s="789"/>
      <c r="AJL13" s="789"/>
      <c r="AJM13" s="789"/>
      <c r="AJN13" s="789"/>
      <c r="AJO13" s="789"/>
      <c r="AJP13" s="789"/>
      <c r="AJQ13" s="789"/>
      <c r="AJR13" s="789"/>
      <c r="AJS13" s="789"/>
      <c r="AJT13" s="789"/>
      <c r="AJU13" s="789"/>
      <c r="AJV13" s="789"/>
      <c r="AJW13" s="789"/>
      <c r="AJX13" s="789"/>
      <c r="AJY13" s="789"/>
      <c r="AJZ13" s="789"/>
      <c r="AKA13" s="789"/>
      <c r="AKB13" s="789"/>
      <c r="AKC13" s="789"/>
      <c r="AKD13" s="789"/>
      <c r="AKE13" s="789"/>
      <c r="AKF13" s="789"/>
      <c r="AKG13" s="789"/>
      <c r="AKH13" s="789"/>
      <c r="AKI13" s="789"/>
      <c r="AKJ13" s="789"/>
      <c r="AKK13" s="789"/>
      <c r="AKL13" s="789"/>
      <c r="AKM13" s="789"/>
      <c r="AKN13" s="789"/>
      <c r="AKO13" s="789"/>
      <c r="AKP13" s="789"/>
      <c r="AKQ13" s="789"/>
      <c r="AKR13" s="789"/>
      <c r="AKS13" s="789"/>
      <c r="AKT13" s="789"/>
      <c r="AKU13" s="789"/>
      <c r="AKV13" s="789"/>
      <c r="AKW13" s="789"/>
      <c r="AKX13" s="789"/>
      <c r="AKY13" s="789"/>
      <c r="AKZ13" s="789"/>
      <c r="ALA13" s="789"/>
      <c r="ALB13" s="789"/>
      <c r="ALC13" s="789"/>
      <c r="ALD13" s="789"/>
      <c r="ALE13" s="789"/>
      <c r="ALF13" s="789"/>
      <c r="ALG13" s="789"/>
      <c r="ALH13" s="789"/>
      <c r="ALI13" s="789"/>
      <c r="ALJ13" s="789"/>
      <c r="ALK13" s="789"/>
      <c r="ALL13" s="789"/>
      <c r="ALM13" s="789"/>
      <c r="ALN13" s="789"/>
      <c r="ALO13" s="789"/>
      <c r="ALP13" s="789"/>
      <c r="ALQ13" s="789"/>
      <c r="ALR13" s="789"/>
      <c r="ALS13" s="789"/>
      <c r="ALT13" s="789"/>
      <c r="ALU13" s="789"/>
      <c r="ALV13" s="789"/>
      <c r="ALW13" s="789"/>
      <c r="ALX13" s="789"/>
      <c r="ALY13" s="789"/>
      <c r="ALZ13" s="789"/>
      <c r="AMA13" s="789"/>
      <c r="AMB13" s="789"/>
      <c r="AMC13" s="789"/>
      <c r="AMD13" s="789"/>
      <c r="AME13" s="789"/>
      <c r="AMF13" s="789"/>
      <c r="AMG13" s="789"/>
      <c r="AMH13" s="789"/>
      <c r="AMI13" s="789"/>
      <c r="AMJ13" s="789"/>
      <c r="AMK13" s="789"/>
      <c r="AML13" s="789"/>
      <c r="AMM13" s="789"/>
      <c r="AMN13" s="789"/>
      <c r="AMO13" s="789"/>
      <c r="AMP13" s="789"/>
      <c r="AMQ13" s="789"/>
      <c r="AMR13" s="789"/>
      <c r="AMS13" s="789"/>
      <c r="AMT13" s="789"/>
      <c r="AMU13" s="789"/>
      <c r="AMV13" s="789"/>
      <c r="AMW13" s="789"/>
      <c r="AMX13" s="789"/>
      <c r="AMY13" s="789"/>
      <c r="AMZ13" s="789"/>
      <c r="ANA13" s="789"/>
      <c r="ANB13" s="789"/>
      <c r="ANC13" s="789"/>
      <c r="AND13" s="789"/>
      <c r="ANE13" s="789"/>
      <c r="ANF13" s="789"/>
      <c r="ANG13" s="789"/>
      <c r="ANH13" s="789"/>
      <c r="ANI13" s="789"/>
      <c r="ANJ13" s="789"/>
      <c r="ANK13" s="789"/>
      <c r="ANL13" s="789"/>
      <c r="ANM13" s="789"/>
      <c r="ANN13" s="789"/>
      <c r="ANO13" s="789"/>
      <c r="ANP13" s="789"/>
      <c r="ANQ13" s="789"/>
      <c r="ANR13" s="789"/>
      <c r="ANS13" s="789"/>
      <c r="ANT13" s="789"/>
      <c r="ANU13" s="789"/>
      <c r="ANV13" s="789"/>
      <c r="ANW13" s="789"/>
      <c r="ANX13" s="789"/>
      <c r="ANY13" s="789"/>
      <c r="ANZ13" s="789"/>
      <c r="AOA13" s="789"/>
      <c r="AOB13" s="789"/>
      <c r="AOC13" s="789"/>
      <c r="AOD13" s="789"/>
      <c r="AOE13" s="789"/>
      <c r="AOF13" s="789"/>
      <c r="AOG13" s="789"/>
      <c r="AOH13" s="789"/>
      <c r="AOI13" s="789"/>
      <c r="AOJ13" s="789"/>
      <c r="AOK13" s="789"/>
      <c r="AOL13" s="789"/>
      <c r="AOM13" s="789"/>
      <c r="AON13" s="789"/>
      <c r="AOO13" s="789"/>
      <c r="AOP13" s="789"/>
      <c r="AOQ13" s="789"/>
      <c r="AOR13" s="789"/>
      <c r="AOS13" s="789"/>
      <c r="AOT13" s="789"/>
      <c r="AOU13" s="789"/>
      <c r="AOV13" s="789"/>
      <c r="AOW13" s="789"/>
      <c r="AOX13" s="789"/>
      <c r="AOY13" s="789"/>
      <c r="AOZ13" s="789"/>
      <c r="APA13" s="789"/>
      <c r="APB13" s="789"/>
      <c r="APC13" s="789"/>
      <c r="APD13" s="789"/>
      <c r="APE13" s="789"/>
      <c r="APF13" s="789"/>
      <c r="APG13" s="789"/>
      <c r="APH13" s="789"/>
      <c r="API13" s="789"/>
      <c r="APJ13" s="789"/>
      <c r="APK13" s="789"/>
      <c r="APL13" s="789"/>
      <c r="APM13" s="789"/>
      <c r="APN13" s="789"/>
      <c r="APO13" s="789"/>
      <c r="APP13" s="789"/>
      <c r="APQ13" s="789"/>
      <c r="APR13" s="789"/>
      <c r="APS13" s="789"/>
      <c r="APT13" s="789"/>
      <c r="APU13" s="789"/>
      <c r="APV13" s="789"/>
      <c r="APW13" s="789"/>
      <c r="APX13" s="789"/>
      <c r="APY13" s="789"/>
      <c r="APZ13" s="789"/>
      <c r="AQA13" s="789"/>
      <c r="AQB13" s="789"/>
      <c r="AQC13" s="789"/>
      <c r="AQD13" s="789"/>
      <c r="AQE13" s="789"/>
      <c r="AQF13" s="789"/>
      <c r="AQG13" s="789"/>
      <c r="AQH13" s="789"/>
      <c r="AQI13" s="789"/>
      <c r="AQJ13" s="789"/>
      <c r="AQK13" s="789"/>
      <c r="AQL13" s="789"/>
      <c r="AQM13" s="789"/>
      <c r="AQN13" s="789"/>
      <c r="AQO13" s="789"/>
      <c r="AQP13" s="789"/>
      <c r="AQQ13" s="789"/>
      <c r="AQR13" s="789"/>
      <c r="AQS13" s="789"/>
      <c r="AQT13" s="789"/>
      <c r="AQU13" s="789"/>
      <c r="AQV13" s="789"/>
      <c r="AQW13" s="789"/>
      <c r="AQX13" s="789"/>
      <c r="AQY13" s="789"/>
      <c r="AQZ13" s="789"/>
      <c r="ARA13" s="789"/>
      <c r="ARB13" s="789"/>
      <c r="ARC13" s="789"/>
      <c r="ARD13" s="789"/>
      <c r="ARE13" s="789"/>
      <c r="ARF13" s="789"/>
      <c r="ARG13" s="789"/>
      <c r="ARH13" s="789"/>
      <c r="ARI13" s="789"/>
      <c r="ARJ13" s="789"/>
      <c r="ARK13" s="789"/>
      <c r="ARL13" s="789"/>
      <c r="ARM13" s="789"/>
      <c r="ARN13" s="789"/>
      <c r="ARO13" s="789"/>
      <c r="ARP13" s="789"/>
      <c r="ARQ13" s="789"/>
      <c r="ARR13" s="789"/>
      <c r="ARS13" s="789"/>
      <c r="ART13" s="789"/>
      <c r="ARU13" s="789"/>
      <c r="ARV13" s="789"/>
      <c r="ARW13" s="789"/>
      <c r="ARX13" s="789"/>
      <c r="ARY13" s="789"/>
      <c r="ARZ13" s="789"/>
      <c r="ASA13" s="789"/>
      <c r="ASB13" s="789"/>
      <c r="ASC13" s="789"/>
      <c r="ASD13" s="789"/>
      <c r="ASE13" s="789"/>
      <c r="ASF13" s="789"/>
      <c r="ASG13" s="789"/>
      <c r="ASH13" s="789"/>
      <c r="ASI13" s="789"/>
      <c r="ASJ13" s="789"/>
      <c r="ASK13" s="789"/>
      <c r="ASL13" s="789"/>
      <c r="ASM13" s="789"/>
      <c r="ASN13" s="789"/>
      <c r="ASO13" s="789"/>
      <c r="ASP13" s="789"/>
      <c r="ASQ13" s="789"/>
      <c r="ASR13" s="789"/>
      <c r="ASS13" s="789"/>
      <c r="AST13" s="789"/>
      <c r="ASU13" s="789"/>
      <c r="ASV13" s="789"/>
      <c r="ASW13" s="789"/>
      <c r="ASX13" s="789"/>
      <c r="ASY13" s="789"/>
      <c r="ASZ13" s="789"/>
      <c r="ATA13" s="789"/>
      <c r="ATB13" s="789"/>
      <c r="ATC13" s="789"/>
      <c r="ATD13" s="789"/>
      <c r="ATE13" s="789"/>
      <c r="ATF13" s="789"/>
      <c r="ATG13" s="789"/>
      <c r="ATH13" s="789"/>
      <c r="ATI13" s="789"/>
      <c r="ATJ13" s="789"/>
      <c r="ATK13" s="789"/>
      <c r="ATL13" s="789"/>
      <c r="ATM13" s="789"/>
      <c r="ATN13" s="789"/>
      <c r="ATO13" s="789"/>
      <c r="ATP13" s="789"/>
      <c r="ATQ13" s="789"/>
      <c r="ATR13" s="789"/>
      <c r="ATS13" s="789"/>
      <c r="ATT13" s="789"/>
      <c r="ATU13" s="789"/>
      <c r="ATV13" s="789"/>
      <c r="ATW13" s="789"/>
      <c r="ATX13" s="789"/>
      <c r="ATY13" s="789"/>
      <c r="ATZ13" s="789"/>
      <c r="AUA13" s="789"/>
      <c r="AUB13" s="789"/>
      <c r="AUC13" s="789"/>
      <c r="AUD13" s="789"/>
      <c r="AUE13" s="789"/>
      <c r="AUF13" s="789"/>
      <c r="AUG13" s="789"/>
      <c r="AUH13" s="789"/>
      <c r="AUI13" s="789"/>
      <c r="AUJ13" s="789"/>
      <c r="AUK13" s="789"/>
      <c r="AUL13" s="789"/>
      <c r="AUM13" s="789"/>
      <c r="AUN13" s="789"/>
      <c r="AUO13" s="789"/>
      <c r="AUP13" s="789"/>
      <c r="AUQ13" s="789"/>
      <c r="AUR13" s="789"/>
      <c r="AUS13" s="789"/>
      <c r="AUT13" s="789"/>
      <c r="AUU13" s="789"/>
      <c r="AUV13" s="789"/>
      <c r="AUW13" s="789"/>
      <c r="AUX13" s="789"/>
      <c r="AUY13" s="789"/>
      <c r="AUZ13" s="789"/>
      <c r="AVA13" s="789"/>
      <c r="AVB13" s="789"/>
      <c r="AVC13" s="789"/>
      <c r="AVD13" s="789"/>
      <c r="AVE13" s="789"/>
      <c r="AVF13" s="789"/>
      <c r="AVG13" s="789"/>
      <c r="AVH13" s="789"/>
      <c r="AVI13" s="789"/>
      <c r="AVJ13" s="789"/>
      <c r="AVK13" s="789"/>
      <c r="AVL13" s="789"/>
      <c r="AVM13" s="789"/>
      <c r="AVN13" s="789"/>
      <c r="AVO13" s="789"/>
      <c r="AVP13" s="789"/>
      <c r="AVQ13" s="789"/>
      <c r="AVR13" s="789"/>
      <c r="AVS13" s="789"/>
      <c r="AVT13" s="789"/>
      <c r="AVU13" s="789"/>
      <c r="AVV13" s="789"/>
      <c r="AVW13" s="789"/>
      <c r="AVX13" s="789"/>
      <c r="AVY13" s="789"/>
      <c r="AVZ13" s="789"/>
      <c r="AWA13" s="789"/>
      <c r="AWB13" s="789"/>
      <c r="AWC13" s="789"/>
      <c r="AWD13" s="789"/>
      <c r="AWE13" s="789"/>
      <c r="AWF13" s="789"/>
      <c r="AWG13" s="789"/>
      <c r="AWH13" s="789"/>
      <c r="AWI13" s="789"/>
      <c r="AWJ13" s="789"/>
      <c r="AWK13" s="789"/>
      <c r="AWL13" s="789"/>
      <c r="AWM13" s="789"/>
      <c r="AWN13" s="789"/>
      <c r="AWO13" s="789"/>
      <c r="AWP13" s="789"/>
      <c r="AWQ13" s="789"/>
      <c r="AWR13" s="789"/>
      <c r="AWS13" s="789"/>
      <c r="AWT13" s="789"/>
      <c r="AWU13" s="789"/>
      <c r="AWV13" s="789"/>
      <c r="AWW13" s="789"/>
      <c r="AWX13" s="789"/>
      <c r="AWY13" s="789"/>
      <c r="AWZ13" s="789"/>
      <c r="AXA13" s="789"/>
      <c r="AXB13" s="789"/>
      <c r="AXC13" s="789"/>
      <c r="AXD13" s="789"/>
      <c r="AXE13" s="789"/>
      <c r="AXF13" s="789"/>
      <c r="AXG13" s="789"/>
      <c r="AXH13" s="789"/>
      <c r="AXI13" s="789"/>
      <c r="AXJ13" s="789"/>
      <c r="AXK13" s="789"/>
      <c r="AXL13" s="789"/>
      <c r="AXM13" s="789"/>
      <c r="AXN13" s="789"/>
      <c r="AXO13" s="789"/>
      <c r="AXP13" s="789"/>
      <c r="AXQ13" s="789"/>
      <c r="AXR13" s="789"/>
      <c r="AXS13" s="789"/>
      <c r="AXT13" s="789"/>
      <c r="AXU13" s="789"/>
      <c r="AXV13" s="789"/>
      <c r="AXW13" s="789"/>
      <c r="AXX13" s="789"/>
      <c r="AXY13" s="789"/>
      <c r="AXZ13" s="789"/>
      <c r="AYA13" s="789"/>
      <c r="AYB13" s="789"/>
      <c r="AYC13" s="789"/>
      <c r="AYD13" s="789"/>
      <c r="AYE13" s="789"/>
      <c r="AYF13" s="789"/>
      <c r="AYG13" s="789"/>
      <c r="AYH13" s="789"/>
      <c r="AYI13" s="789"/>
      <c r="AYJ13" s="789"/>
      <c r="AYK13" s="789"/>
      <c r="AYL13" s="789"/>
      <c r="AYM13" s="789"/>
      <c r="AYN13" s="789"/>
      <c r="AYO13" s="789"/>
      <c r="AYP13" s="789"/>
      <c r="AYQ13" s="789"/>
      <c r="AYR13" s="789"/>
      <c r="AYS13" s="789"/>
      <c r="AYT13" s="789"/>
      <c r="AYU13" s="789"/>
      <c r="AYV13" s="789"/>
      <c r="AYW13" s="789"/>
      <c r="AYX13" s="789"/>
      <c r="AYY13" s="789"/>
      <c r="AYZ13" s="789"/>
      <c r="AZA13" s="789"/>
      <c r="AZB13" s="789"/>
      <c r="AZC13" s="789"/>
      <c r="AZD13" s="789"/>
      <c r="AZE13" s="789"/>
      <c r="AZF13" s="789"/>
      <c r="AZG13" s="789"/>
      <c r="AZH13" s="789"/>
      <c r="AZI13" s="789"/>
      <c r="AZJ13" s="789"/>
      <c r="AZK13" s="789"/>
      <c r="AZL13" s="789"/>
      <c r="AZM13" s="789"/>
      <c r="AZN13" s="789"/>
      <c r="AZO13" s="789"/>
      <c r="AZP13" s="789"/>
      <c r="AZQ13" s="789"/>
      <c r="AZR13" s="789"/>
      <c r="AZS13" s="789"/>
      <c r="AZT13" s="789"/>
      <c r="AZU13" s="789"/>
      <c r="AZV13" s="789"/>
      <c r="AZW13" s="789"/>
      <c r="AZX13" s="789"/>
      <c r="AZY13" s="789"/>
      <c r="AZZ13" s="789"/>
      <c r="BAA13" s="789"/>
      <c r="BAB13" s="789"/>
      <c r="BAC13" s="789"/>
      <c r="BAD13" s="789"/>
      <c r="BAE13" s="789"/>
      <c r="BAF13" s="789"/>
      <c r="BAG13" s="789"/>
      <c r="BAH13" s="789"/>
      <c r="BAI13" s="789"/>
      <c r="BAJ13" s="789"/>
      <c r="BAK13" s="789"/>
      <c r="BAL13" s="789"/>
      <c r="BAM13" s="789"/>
      <c r="BAN13" s="789"/>
      <c r="BAO13" s="789"/>
      <c r="BAP13" s="789"/>
      <c r="BAQ13" s="789"/>
      <c r="BAR13" s="789"/>
      <c r="BAS13" s="789"/>
      <c r="BAT13" s="789"/>
      <c r="BAU13" s="789"/>
      <c r="BAV13" s="789"/>
      <c r="BAW13" s="789"/>
      <c r="BAX13" s="789"/>
      <c r="BAY13" s="789"/>
      <c r="BAZ13" s="789"/>
      <c r="BBA13" s="789"/>
      <c r="BBB13" s="789"/>
      <c r="BBC13" s="789"/>
      <c r="BBD13" s="789"/>
      <c r="BBE13" s="789"/>
      <c r="BBF13" s="789"/>
      <c r="BBG13" s="789"/>
      <c r="BBH13" s="789"/>
      <c r="BBI13" s="789"/>
      <c r="BBJ13" s="789"/>
      <c r="BBK13" s="789"/>
      <c r="BBL13" s="789"/>
      <c r="BBM13" s="789"/>
      <c r="BBN13" s="789"/>
      <c r="BBO13" s="789"/>
      <c r="BBP13" s="789"/>
      <c r="BBQ13" s="789"/>
      <c r="BBR13" s="789"/>
      <c r="BBS13" s="789"/>
      <c r="BBT13" s="789"/>
      <c r="BBU13" s="789"/>
      <c r="BBV13" s="789"/>
      <c r="BBW13" s="789"/>
      <c r="BBX13" s="789"/>
      <c r="BBY13" s="789"/>
      <c r="BBZ13" s="789"/>
      <c r="BCA13" s="789"/>
      <c r="BCB13" s="789"/>
      <c r="BCC13" s="789"/>
      <c r="BCD13" s="789"/>
      <c r="BCE13" s="789"/>
      <c r="BCF13" s="789"/>
      <c r="BCG13" s="789"/>
      <c r="BCH13" s="789"/>
      <c r="BCI13" s="789"/>
      <c r="BCJ13" s="789"/>
      <c r="BCK13" s="789"/>
      <c r="BCL13" s="789"/>
      <c r="BCM13" s="789"/>
      <c r="BCN13" s="789"/>
      <c r="BCO13" s="789"/>
      <c r="BCP13" s="789"/>
      <c r="BCQ13" s="789"/>
      <c r="BCR13" s="789"/>
      <c r="BCS13" s="789"/>
      <c r="BCT13" s="789"/>
      <c r="BCU13" s="789"/>
      <c r="BCV13" s="789"/>
      <c r="BCW13" s="789"/>
      <c r="BCX13" s="789"/>
      <c r="BCY13" s="789"/>
      <c r="BCZ13" s="789"/>
      <c r="BDA13" s="789"/>
      <c r="BDB13" s="789"/>
      <c r="BDC13" s="789"/>
      <c r="BDD13" s="789"/>
      <c r="BDE13" s="789"/>
      <c r="BDF13" s="789"/>
      <c r="BDG13" s="789"/>
      <c r="BDH13" s="789"/>
      <c r="BDI13" s="789"/>
      <c r="BDJ13" s="789"/>
      <c r="BDK13" s="789"/>
      <c r="BDL13" s="789"/>
      <c r="BDM13" s="789"/>
      <c r="BDN13" s="789"/>
      <c r="BDO13" s="789"/>
      <c r="BDP13" s="789"/>
      <c r="BDQ13" s="789"/>
      <c r="BDR13" s="789"/>
      <c r="BDS13" s="789"/>
      <c r="BDT13" s="789"/>
      <c r="BDU13" s="789"/>
      <c r="BDV13" s="789"/>
      <c r="BDW13" s="789"/>
      <c r="BDX13" s="789"/>
      <c r="BDY13" s="789"/>
      <c r="BDZ13" s="789"/>
      <c r="BEA13" s="789"/>
      <c r="BEB13" s="789"/>
      <c r="BEC13" s="789"/>
      <c r="BED13" s="789"/>
      <c r="BEE13" s="789"/>
      <c r="BEF13" s="789"/>
      <c r="BEG13" s="789"/>
      <c r="BEH13" s="789"/>
      <c r="BEI13" s="789"/>
      <c r="BEJ13" s="789"/>
      <c r="BEK13" s="789"/>
      <c r="BEL13" s="789"/>
      <c r="BEM13" s="789"/>
      <c r="BEN13" s="789"/>
      <c r="BEO13" s="789"/>
      <c r="BEP13" s="789"/>
      <c r="BEQ13" s="789"/>
      <c r="BER13" s="789"/>
      <c r="BES13" s="789"/>
      <c r="BET13" s="789"/>
      <c r="BEU13" s="789"/>
      <c r="BEV13" s="789"/>
      <c r="BEW13" s="789"/>
      <c r="BEX13" s="789"/>
      <c r="BEY13" s="789"/>
      <c r="BEZ13" s="789"/>
      <c r="BFA13" s="789"/>
      <c r="BFB13" s="789"/>
      <c r="BFC13" s="789"/>
      <c r="BFD13" s="789"/>
      <c r="BFE13" s="789"/>
      <c r="BFF13" s="789"/>
      <c r="BFG13" s="789"/>
      <c r="BFH13" s="789"/>
      <c r="BFI13" s="789"/>
      <c r="BFJ13" s="789"/>
      <c r="BFK13" s="789"/>
      <c r="BFL13" s="789"/>
      <c r="BFM13" s="789"/>
      <c r="BFN13" s="789"/>
      <c r="BFO13" s="789"/>
      <c r="BFP13" s="789"/>
      <c r="BFQ13" s="789"/>
      <c r="BFR13" s="789"/>
      <c r="BFS13" s="789"/>
      <c r="BFT13" s="789"/>
      <c r="BFU13" s="789"/>
      <c r="BFV13" s="789"/>
      <c r="BFW13" s="789"/>
      <c r="BFX13" s="789"/>
      <c r="BFY13" s="789"/>
      <c r="BFZ13" s="789"/>
      <c r="BGA13" s="789"/>
      <c r="BGB13" s="789"/>
      <c r="BGC13" s="789"/>
      <c r="BGD13" s="789"/>
      <c r="BGE13" s="789"/>
      <c r="BGF13" s="789"/>
      <c r="BGG13" s="789"/>
      <c r="BGH13" s="789"/>
      <c r="BGI13" s="789"/>
      <c r="BGJ13" s="789"/>
      <c r="BGK13" s="789"/>
      <c r="BGL13" s="789"/>
      <c r="BGM13" s="789"/>
      <c r="BGN13" s="789"/>
      <c r="BGO13" s="789"/>
      <c r="BGP13" s="789"/>
      <c r="BGQ13" s="789"/>
      <c r="BGR13" s="789"/>
      <c r="BGS13" s="789"/>
      <c r="BGT13" s="789"/>
      <c r="BGU13" s="789"/>
      <c r="BGV13" s="789"/>
      <c r="BGW13" s="789"/>
      <c r="BGX13" s="789"/>
      <c r="BGY13" s="789"/>
      <c r="BGZ13" s="789"/>
      <c r="BHA13" s="789"/>
      <c r="BHB13" s="789"/>
      <c r="BHC13" s="789"/>
      <c r="BHD13" s="789"/>
      <c r="BHE13" s="789"/>
      <c r="BHF13" s="789"/>
      <c r="BHG13" s="789"/>
      <c r="BHH13" s="789"/>
      <c r="BHI13" s="789"/>
      <c r="BHJ13" s="789"/>
      <c r="BHK13" s="789"/>
      <c r="BHL13" s="789"/>
      <c r="BHM13" s="789"/>
      <c r="BHN13" s="789"/>
      <c r="BHO13" s="789"/>
      <c r="BHP13" s="789"/>
      <c r="BHQ13" s="789"/>
      <c r="BHR13" s="789"/>
      <c r="BHS13" s="789"/>
      <c r="BHT13" s="789"/>
      <c r="BHU13" s="789"/>
      <c r="BHV13" s="789"/>
      <c r="BHW13" s="789"/>
      <c r="BHX13" s="789"/>
      <c r="BHY13" s="789"/>
      <c r="BHZ13" s="789"/>
      <c r="BIA13" s="789"/>
      <c r="BIB13" s="789"/>
      <c r="BIC13" s="789"/>
      <c r="BID13" s="789"/>
      <c r="BIE13" s="789"/>
      <c r="BIF13" s="789"/>
      <c r="BIG13" s="789"/>
      <c r="BIH13" s="789"/>
      <c r="BII13" s="789"/>
      <c r="BIJ13" s="789"/>
      <c r="BIK13" s="789"/>
      <c r="BIL13" s="789"/>
      <c r="BIM13" s="789"/>
      <c r="BIN13" s="789"/>
      <c r="BIO13" s="789"/>
      <c r="BIP13" s="789"/>
      <c r="BIQ13" s="789"/>
      <c r="BIR13" s="789"/>
      <c r="BIS13" s="789"/>
      <c r="BIT13" s="789"/>
      <c r="BIU13" s="789"/>
      <c r="BIV13" s="789"/>
      <c r="BIW13" s="789"/>
      <c r="BIX13" s="789"/>
      <c r="BIY13" s="789"/>
      <c r="BIZ13" s="789"/>
      <c r="BJA13" s="789"/>
      <c r="BJB13" s="789"/>
      <c r="BJC13" s="789"/>
      <c r="BJD13" s="789"/>
      <c r="BJE13" s="789"/>
      <c r="BJF13" s="789"/>
      <c r="BJG13" s="789"/>
      <c r="BJH13" s="789"/>
      <c r="BJI13" s="789"/>
      <c r="BJJ13" s="789"/>
      <c r="BJK13" s="789"/>
      <c r="BJL13" s="789"/>
      <c r="BJM13" s="789"/>
      <c r="BJN13" s="789"/>
      <c r="BJO13" s="789"/>
      <c r="BJP13" s="789"/>
      <c r="BJQ13" s="789"/>
      <c r="BJR13" s="789"/>
      <c r="BJS13" s="789"/>
      <c r="BJT13" s="789"/>
      <c r="BJU13" s="789"/>
      <c r="BJV13" s="789"/>
      <c r="BJW13" s="789"/>
      <c r="BJX13" s="789"/>
      <c r="BJY13" s="789"/>
      <c r="BJZ13" s="789"/>
      <c r="BKA13" s="789"/>
      <c r="BKB13" s="789"/>
      <c r="BKC13" s="789"/>
      <c r="BKD13" s="789"/>
      <c r="BKE13" s="789"/>
      <c r="BKF13" s="789"/>
      <c r="BKG13" s="789"/>
      <c r="BKH13" s="789"/>
      <c r="BKI13" s="789"/>
      <c r="BKJ13" s="789"/>
      <c r="BKK13" s="789"/>
      <c r="BKL13" s="789"/>
      <c r="BKM13" s="789"/>
      <c r="BKN13" s="789"/>
      <c r="BKO13" s="789"/>
      <c r="BKP13" s="789"/>
      <c r="BKQ13" s="789"/>
      <c r="BKR13" s="789"/>
      <c r="BKS13" s="789"/>
      <c r="BKT13" s="789"/>
      <c r="BKU13" s="789"/>
      <c r="BKV13" s="789"/>
      <c r="BKW13" s="789"/>
      <c r="BKX13" s="789"/>
      <c r="BKY13" s="789"/>
      <c r="BKZ13" s="789"/>
      <c r="BLA13" s="789"/>
      <c r="BLB13" s="789"/>
      <c r="BLC13" s="789"/>
      <c r="BLD13" s="789"/>
      <c r="BLE13" s="789"/>
      <c r="BLF13" s="789"/>
      <c r="BLG13" s="789"/>
      <c r="BLH13" s="789"/>
      <c r="BLI13" s="789"/>
      <c r="BLJ13" s="789"/>
      <c r="BLK13" s="789"/>
      <c r="BLL13" s="789"/>
      <c r="BLM13" s="789"/>
      <c r="BLN13" s="789"/>
      <c r="BLO13" s="789"/>
      <c r="BLP13" s="789"/>
      <c r="BLQ13" s="789"/>
      <c r="BLR13" s="789"/>
      <c r="BLS13" s="789"/>
      <c r="BLT13" s="789"/>
      <c r="BLU13" s="789"/>
      <c r="BLV13" s="789"/>
      <c r="BLW13" s="789"/>
      <c r="BLX13" s="789"/>
      <c r="BLY13" s="789"/>
      <c r="BLZ13" s="789"/>
      <c r="BMA13" s="789"/>
      <c r="BMB13" s="789"/>
      <c r="BMC13" s="789"/>
      <c r="BMD13" s="789"/>
      <c r="BME13" s="789"/>
      <c r="BMF13" s="789"/>
      <c r="BMG13" s="789"/>
      <c r="BMH13" s="789"/>
      <c r="BMI13" s="789"/>
      <c r="BMJ13" s="789"/>
      <c r="BMK13" s="789"/>
      <c r="BML13" s="789"/>
      <c r="BMM13" s="789"/>
      <c r="BMN13" s="789"/>
      <c r="BMO13" s="789"/>
      <c r="BMP13" s="789"/>
      <c r="BMQ13" s="789"/>
      <c r="BMR13" s="789"/>
      <c r="BMS13" s="789"/>
      <c r="BMT13" s="789"/>
      <c r="BMU13" s="789"/>
      <c r="BMV13" s="789"/>
      <c r="BMW13" s="789"/>
      <c r="BMX13" s="789"/>
      <c r="BMY13" s="789"/>
      <c r="BMZ13" s="789"/>
      <c r="BNA13" s="789"/>
      <c r="BNB13" s="789"/>
      <c r="BNC13" s="789"/>
      <c r="BND13" s="789"/>
      <c r="BNE13" s="789"/>
      <c r="BNF13" s="789"/>
      <c r="BNG13" s="789"/>
      <c r="BNH13" s="789"/>
      <c r="BNI13" s="789"/>
      <c r="BNJ13" s="789"/>
      <c r="BNK13" s="789"/>
      <c r="BNL13" s="789"/>
      <c r="BNM13" s="789"/>
      <c r="BNN13" s="789"/>
      <c r="BNO13" s="789"/>
      <c r="BNP13" s="789"/>
      <c r="BNQ13" s="789"/>
      <c r="BNR13" s="789"/>
      <c r="BNS13" s="789"/>
      <c r="BNT13" s="789"/>
      <c r="BNU13" s="789"/>
      <c r="BNV13" s="789"/>
      <c r="BNW13" s="789"/>
      <c r="BNX13" s="789"/>
      <c r="BNY13" s="789"/>
      <c r="BNZ13" s="789"/>
      <c r="BOA13" s="789"/>
      <c r="BOB13" s="789"/>
      <c r="BOC13" s="789"/>
      <c r="BOD13" s="789"/>
      <c r="BOE13" s="789"/>
      <c r="BOF13" s="789"/>
      <c r="BOG13" s="789"/>
      <c r="BOH13" s="789"/>
      <c r="BOI13" s="789"/>
      <c r="BOJ13" s="789"/>
      <c r="BOK13" s="789"/>
      <c r="BOL13" s="789"/>
      <c r="BOM13" s="789"/>
      <c r="BON13" s="789"/>
      <c r="BOO13" s="789"/>
      <c r="BOP13" s="789"/>
      <c r="BOQ13" s="789"/>
      <c r="BOR13" s="789"/>
      <c r="BOS13" s="789"/>
      <c r="BOT13" s="789"/>
      <c r="BOU13" s="789"/>
      <c r="BOV13" s="789"/>
      <c r="BOW13" s="789"/>
      <c r="BOX13" s="789"/>
      <c r="BOY13" s="789"/>
      <c r="BOZ13" s="789"/>
      <c r="BPA13" s="789"/>
      <c r="BPB13" s="789"/>
      <c r="BPC13" s="789"/>
      <c r="BPD13" s="789"/>
      <c r="BPE13" s="789"/>
      <c r="BPF13" s="789"/>
      <c r="BPG13" s="789"/>
      <c r="BPH13" s="789"/>
      <c r="BPI13" s="789"/>
      <c r="BPJ13" s="789"/>
      <c r="BPK13" s="789"/>
      <c r="BPL13" s="789"/>
      <c r="BPM13" s="789"/>
      <c r="BPN13" s="789"/>
      <c r="BPO13" s="789"/>
      <c r="BPP13" s="789"/>
      <c r="BPQ13" s="789"/>
      <c r="BPR13" s="789"/>
      <c r="BPS13" s="789"/>
      <c r="BPT13" s="789"/>
      <c r="BPU13" s="789"/>
      <c r="BPV13" s="789"/>
      <c r="BPW13" s="789"/>
      <c r="BPX13" s="789"/>
      <c r="BPY13" s="789"/>
      <c r="BPZ13" s="789"/>
      <c r="BQA13" s="789"/>
      <c r="BQB13" s="789"/>
      <c r="BQC13" s="789"/>
      <c r="BQD13" s="789"/>
      <c r="BQE13" s="789"/>
      <c r="BQF13" s="789"/>
      <c r="BQG13" s="789"/>
      <c r="BQH13" s="789"/>
      <c r="BQI13" s="789"/>
      <c r="BQJ13" s="789"/>
      <c r="BQK13" s="789"/>
      <c r="BQL13" s="789"/>
      <c r="BQM13" s="789"/>
      <c r="BQN13" s="789"/>
      <c r="BQO13" s="789"/>
      <c r="BQP13" s="789"/>
      <c r="BQQ13" s="789"/>
      <c r="BQR13" s="789"/>
      <c r="BQS13" s="789"/>
      <c r="BQT13" s="789"/>
      <c r="BQU13" s="789"/>
      <c r="BQV13" s="789"/>
      <c r="BQW13" s="789"/>
      <c r="BQX13" s="789"/>
      <c r="BQY13" s="789"/>
      <c r="BQZ13" s="789"/>
      <c r="BRA13" s="789"/>
      <c r="BRB13" s="789"/>
      <c r="BRC13" s="789"/>
      <c r="BRD13" s="789"/>
      <c r="BRE13" s="789"/>
      <c r="BRF13" s="789"/>
      <c r="BRG13" s="789"/>
      <c r="BRH13" s="789"/>
      <c r="BRI13" s="789"/>
      <c r="BRJ13" s="789"/>
      <c r="BRK13" s="789"/>
      <c r="BRL13" s="789"/>
      <c r="BRM13" s="789"/>
      <c r="BRN13" s="789"/>
      <c r="BRO13" s="789"/>
      <c r="BRP13" s="789"/>
      <c r="BRQ13" s="789"/>
      <c r="BRR13" s="789"/>
      <c r="BRS13" s="789"/>
      <c r="BRT13" s="789"/>
      <c r="BRU13" s="789"/>
      <c r="BRV13" s="789"/>
      <c r="BRW13" s="789"/>
      <c r="BRX13" s="789"/>
      <c r="BRY13" s="789"/>
      <c r="BRZ13" s="789"/>
      <c r="BSA13" s="789"/>
      <c r="BSB13" s="789"/>
      <c r="BSC13" s="789"/>
      <c r="BSD13" s="789"/>
      <c r="BSE13" s="789"/>
      <c r="BSF13" s="789"/>
      <c r="BSG13" s="789"/>
      <c r="BSH13" s="789"/>
      <c r="BSI13" s="789"/>
      <c r="BSJ13" s="789"/>
      <c r="BSK13" s="789"/>
      <c r="BSL13" s="789"/>
      <c r="BSM13" s="789"/>
      <c r="BSN13" s="789"/>
      <c r="BSO13" s="789"/>
      <c r="BSP13" s="789"/>
      <c r="BSQ13" s="789"/>
      <c r="BSR13" s="789"/>
      <c r="BSS13" s="789"/>
      <c r="BST13" s="789"/>
      <c r="BSU13" s="789"/>
      <c r="BSV13" s="789"/>
      <c r="BSW13" s="789"/>
      <c r="BSX13" s="789"/>
      <c r="BSY13" s="789"/>
      <c r="BSZ13" s="789"/>
      <c r="BTA13" s="789"/>
      <c r="BTB13" s="789"/>
      <c r="BTC13" s="789"/>
      <c r="BTD13" s="789"/>
      <c r="BTE13" s="789"/>
      <c r="BTF13" s="789"/>
      <c r="BTG13" s="789"/>
      <c r="BTH13" s="789"/>
      <c r="BTI13" s="789"/>
      <c r="BTJ13" s="789"/>
      <c r="BTK13" s="789"/>
      <c r="BTL13" s="789"/>
      <c r="BTM13" s="789"/>
      <c r="BTN13" s="789"/>
      <c r="BTO13" s="789"/>
      <c r="BTP13" s="789"/>
      <c r="BTQ13" s="789"/>
      <c r="BTR13" s="789"/>
      <c r="BTS13" s="789"/>
      <c r="BTT13" s="789"/>
      <c r="BTU13" s="789"/>
      <c r="BTV13" s="789"/>
      <c r="BTW13" s="789"/>
      <c r="BTX13" s="789"/>
      <c r="BTY13" s="789"/>
      <c r="BTZ13" s="789"/>
      <c r="BUA13" s="789"/>
      <c r="BUB13" s="789"/>
      <c r="BUC13" s="789"/>
      <c r="BUD13" s="789"/>
      <c r="BUE13" s="789"/>
      <c r="BUF13" s="789"/>
      <c r="BUG13" s="789"/>
      <c r="BUH13" s="789"/>
      <c r="BUI13" s="789"/>
      <c r="BUJ13" s="789"/>
      <c r="BUK13" s="789"/>
      <c r="BUL13" s="789"/>
      <c r="BUM13" s="789"/>
      <c r="BUN13" s="789"/>
      <c r="BUO13" s="789"/>
      <c r="BUP13" s="789"/>
      <c r="BUQ13" s="789"/>
      <c r="BUR13" s="789"/>
      <c r="BUS13" s="789"/>
      <c r="BUT13" s="789"/>
      <c r="BUU13" s="789"/>
      <c r="BUV13" s="789"/>
      <c r="BUW13" s="789"/>
      <c r="BUX13" s="789"/>
      <c r="BUY13" s="789"/>
      <c r="BUZ13" s="789"/>
      <c r="BVA13" s="789"/>
      <c r="BVB13" s="789"/>
      <c r="BVC13" s="789"/>
      <c r="BVD13" s="789"/>
      <c r="BVE13" s="789"/>
      <c r="BVF13" s="789"/>
      <c r="BVG13" s="789"/>
      <c r="BVH13" s="789"/>
      <c r="BVI13" s="789"/>
      <c r="BVJ13" s="789"/>
      <c r="BVK13" s="789"/>
      <c r="BVL13" s="789"/>
      <c r="BVM13" s="789"/>
      <c r="BVN13" s="789"/>
      <c r="BVO13" s="789"/>
      <c r="BVP13" s="789"/>
      <c r="BVQ13" s="789"/>
      <c r="BVR13" s="789"/>
      <c r="BVS13" s="789"/>
      <c r="BVT13" s="789"/>
      <c r="BVU13" s="789"/>
      <c r="BVV13" s="789"/>
      <c r="BVW13" s="789"/>
      <c r="BVX13" s="789"/>
      <c r="BVY13" s="789"/>
      <c r="BVZ13" s="789"/>
      <c r="BWA13" s="789"/>
      <c r="BWB13" s="789"/>
      <c r="BWC13" s="789"/>
      <c r="BWD13" s="789"/>
      <c r="BWE13" s="789"/>
      <c r="BWF13" s="789"/>
      <c r="BWG13" s="789"/>
      <c r="BWH13" s="789"/>
      <c r="BWI13" s="789"/>
      <c r="BWJ13" s="789"/>
      <c r="BWK13" s="789"/>
      <c r="BWL13" s="789"/>
      <c r="BWM13" s="789"/>
      <c r="BWN13" s="789"/>
      <c r="BWO13" s="789"/>
      <c r="BWP13" s="789"/>
      <c r="BWQ13" s="789"/>
      <c r="BWR13" s="789"/>
      <c r="BWS13" s="789"/>
      <c r="BWT13" s="789"/>
      <c r="BWU13" s="789"/>
      <c r="BWV13" s="789"/>
      <c r="BWW13" s="789"/>
      <c r="BWX13" s="789"/>
      <c r="BWY13" s="789"/>
      <c r="BWZ13" s="789"/>
      <c r="BXA13" s="789"/>
      <c r="BXB13" s="789"/>
      <c r="BXC13" s="789"/>
      <c r="BXD13" s="789"/>
      <c r="BXE13" s="789"/>
      <c r="BXF13" s="789"/>
      <c r="BXG13" s="789"/>
      <c r="BXH13" s="789"/>
      <c r="BXI13" s="789"/>
      <c r="BXJ13" s="789"/>
      <c r="BXK13" s="789"/>
      <c r="BXL13" s="789"/>
      <c r="BXM13" s="789"/>
      <c r="BXN13" s="789"/>
      <c r="BXO13" s="789"/>
      <c r="BXP13" s="789"/>
      <c r="BXQ13" s="789"/>
      <c r="BXR13" s="789"/>
      <c r="BXS13" s="789"/>
      <c r="BXT13" s="789"/>
      <c r="BXU13" s="789"/>
      <c r="BXV13" s="789"/>
      <c r="BXW13" s="789"/>
      <c r="BXX13" s="789"/>
      <c r="BXY13" s="789"/>
      <c r="BXZ13" s="789"/>
      <c r="BYA13" s="789"/>
      <c r="BYB13" s="789"/>
      <c r="BYC13" s="789"/>
      <c r="BYD13" s="789"/>
      <c r="BYE13" s="789"/>
      <c r="BYF13" s="789"/>
      <c r="BYG13" s="789"/>
      <c r="BYH13" s="789"/>
      <c r="BYI13" s="789"/>
      <c r="BYJ13" s="789"/>
      <c r="BYK13" s="789"/>
      <c r="BYL13" s="789"/>
      <c r="BYM13" s="789"/>
      <c r="BYN13" s="789"/>
      <c r="BYO13" s="789"/>
      <c r="BYP13" s="789"/>
      <c r="BYQ13" s="789"/>
      <c r="BYR13" s="789"/>
      <c r="BYS13" s="789"/>
      <c r="BYT13" s="789"/>
      <c r="BYU13" s="789"/>
      <c r="BYV13" s="789"/>
      <c r="BYW13" s="789"/>
      <c r="BYX13" s="789"/>
      <c r="BYY13" s="789"/>
      <c r="BYZ13" s="789"/>
      <c r="BZA13" s="789"/>
      <c r="BZB13" s="789"/>
      <c r="BZC13" s="789"/>
      <c r="BZD13" s="789"/>
      <c r="BZE13" s="789"/>
      <c r="BZF13" s="789"/>
      <c r="BZG13" s="789"/>
      <c r="BZH13" s="789"/>
      <c r="BZI13" s="789"/>
      <c r="BZJ13" s="789"/>
      <c r="BZK13" s="789"/>
      <c r="BZL13" s="789"/>
      <c r="BZM13" s="789"/>
      <c r="BZN13" s="789"/>
      <c r="BZO13" s="789"/>
      <c r="BZP13" s="789"/>
      <c r="BZQ13" s="789"/>
      <c r="BZR13" s="789"/>
      <c r="BZS13" s="789"/>
      <c r="BZT13" s="789"/>
      <c r="BZU13" s="789"/>
      <c r="BZV13" s="789"/>
      <c r="BZW13" s="789"/>
      <c r="BZX13" s="789"/>
      <c r="BZY13" s="789"/>
      <c r="BZZ13" s="789"/>
      <c r="CAA13" s="789"/>
      <c r="CAB13" s="789"/>
      <c r="CAC13" s="789"/>
      <c r="CAD13" s="789"/>
      <c r="CAE13" s="789"/>
      <c r="CAF13" s="789"/>
      <c r="CAG13" s="789"/>
      <c r="CAH13" s="789"/>
      <c r="CAI13" s="789"/>
      <c r="CAJ13" s="789"/>
      <c r="CAK13" s="789"/>
      <c r="CAL13" s="789"/>
      <c r="CAM13" s="789"/>
      <c r="CAN13" s="789"/>
      <c r="CAO13" s="789"/>
      <c r="CAP13" s="789"/>
      <c r="CAQ13" s="789"/>
      <c r="CAR13" s="789"/>
      <c r="CAS13" s="789"/>
      <c r="CAT13" s="789"/>
      <c r="CAU13" s="789"/>
      <c r="CAV13" s="789"/>
      <c r="CAW13" s="789"/>
      <c r="CAX13" s="789"/>
      <c r="CAY13" s="789"/>
      <c r="CAZ13" s="789"/>
      <c r="CBA13" s="789"/>
      <c r="CBB13" s="789"/>
      <c r="CBC13" s="789"/>
      <c r="CBD13" s="789"/>
      <c r="CBE13" s="789"/>
      <c r="CBF13" s="789"/>
      <c r="CBG13" s="789"/>
      <c r="CBH13" s="789"/>
      <c r="CBI13" s="789"/>
      <c r="CBJ13" s="789"/>
      <c r="CBK13" s="789"/>
      <c r="CBL13" s="789"/>
      <c r="CBM13" s="789"/>
      <c r="CBN13" s="789"/>
      <c r="CBO13" s="789"/>
      <c r="CBP13" s="789"/>
      <c r="CBQ13" s="789"/>
      <c r="CBR13" s="789"/>
      <c r="CBS13" s="789"/>
      <c r="CBT13" s="789"/>
      <c r="CBU13" s="789"/>
      <c r="CBV13" s="789"/>
      <c r="CBW13" s="789"/>
      <c r="CBX13" s="789"/>
      <c r="CBY13" s="789"/>
      <c r="CBZ13" s="789"/>
      <c r="CCA13" s="789"/>
      <c r="CCB13" s="789"/>
      <c r="CCC13" s="789"/>
      <c r="CCD13" s="789"/>
      <c r="CCE13" s="789"/>
      <c r="CCF13" s="789"/>
      <c r="CCG13" s="789"/>
      <c r="CCH13" s="789"/>
      <c r="CCI13" s="789"/>
      <c r="CCJ13" s="789"/>
      <c r="CCK13" s="789"/>
      <c r="CCL13" s="789"/>
      <c r="CCM13" s="789"/>
      <c r="CCN13" s="789"/>
      <c r="CCO13" s="789"/>
      <c r="CCP13" s="789"/>
      <c r="CCQ13" s="789"/>
      <c r="CCR13" s="789"/>
      <c r="CCS13" s="789"/>
      <c r="CCT13" s="789"/>
      <c r="CCU13" s="789"/>
      <c r="CCV13" s="789"/>
      <c r="CCW13" s="789"/>
      <c r="CCX13" s="789"/>
      <c r="CCY13" s="789"/>
      <c r="CCZ13" s="789"/>
      <c r="CDA13" s="789"/>
      <c r="CDB13" s="789"/>
      <c r="CDC13" s="789"/>
      <c r="CDD13" s="789"/>
      <c r="CDE13" s="789"/>
      <c r="CDF13" s="789"/>
      <c r="CDG13" s="789"/>
      <c r="CDH13" s="789"/>
      <c r="CDI13" s="789"/>
      <c r="CDJ13" s="789"/>
      <c r="CDK13" s="789"/>
      <c r="CDL13" s="789"/>
      <c r="CDM13" s="789"/>
      <c r="CDN13" s="789"/>
      <c r="CDO13" s="789"/>
      <c r="CDP13" s="789"/>
      <c r="CDQ13" s="789"/>
      <c r="CDR13" s="789"/>
      <c r="CDS13" s="789"/>
      <c r="CDT13" s="789"/>
      <c r="CDU13" s="789"/>
      <c r="CDV13" s="789"/>
      <c r="CDW13" s="789"/>
      <c r="CDX13" s="789"/>
      <c r="CDY13" s="789"/>
      <c r="CDZ13" s="789"/>
      <c r="CEA13" s="789"/>
      <c r="CEB13" s="789"/>
      <c r="CEC13" s="789"/>
      <c r="CED13" s="789"/>
      <c r="CEE13" s="789"/>
      <c r="CEF13" s="789"/>
      <c r="CEG13" s="789"/>
      <c r="CEH13" s="789"/>
      <c r="CEI13" s="789"/>
      <c r="CEJ13" s="789"/>
      <c r="CEK13" s="789"/>
      <c r="CEL13" s="789"/>
      <c r="CEM13" s="789"/>
      <c r="CEN13" s="789"/>
      <c r="CEO13" s="789"/>
      <c r="CEP13" s="789"/>
      <c r="CEQ13" s="789"/>
      <c r="CER13" s="789"/>
      <c r="CES13" s="789"/>
      <c r="CET13" s="789"/>
      <c r="CEU13" s="789"/>
      <c r="CEV13" s="789"/>
      <c r="CEW13" s="789"/>
      <c r="CEX13" s="789"/>
      <c r="CEY13" s="789"/>
      <c r="CEZ13" s="789"/>
      <c r="CFA13" s="789"/>
      <c r="CFB13" s="789"/>
      <c r="CFC13" s="789"/>
      <c r="CFD13" s="789"/>
      <c r="CFE13" s="789"/>
      <c r="CFF13" s="789"/>
      <c r="CFG13" s="789"/>
      <c r="CFH13" s="789"/>
      <c r="CFI13" s="789"/>
      <c r="CFJ13" s="789"/>
      <c r="CFK13" s="789"/>
      <c r="CFL13" s="789"/>
      <c r="CFM13" s="789"/>
      <c r="CFN13" s="789"/>
      <c r="CFO13" s="789"/>
      <c r="CFP13" s="789"/>
      <c r="CFQ13" s="789"/>
      <c r="CFR13" s="789"/>
      <c r="CFS13" s="789"/>
      <c r="CFT13" s="789"/>
      <c r="CFU13" s="789"/>
      <c r="CFV13" s="789"/>
      <c r="CFW13" s="789"/>
      <c r="CFX13" s="789"/>
      <c r="CFY13" s="789"/>
      <c r="CFZ13" s="789"/>
      <c r="CGA13" s="789"/>
      <c r="CGB13" s="789"/>
      <c r="CGC13" s="789"/>
      <c r="CGD13" s="789"/>
      <c r="CGE13" s="789"/>
      <c r="CGF13" s="789"/>
      <c r="CGG13" s="789"/>
      <c r="CGH13" s="789"/>
      <c r="CGI13" s="789"/>
      <c r="CGJ13" s="789"/>
      <c r="CGK13" s="789"/>
      <c r="CGL13" s="789"/>
      <c r="CGM13" s="789"/>
      <c r="CGN13" s="789"/>
      <c r="CGO13" s="789"/>
      <c r="CGP13" s="789"/>
      <c r="CGQ13" s="789"/>
      <c r="CGR13" s="789"/>
      <c r="CGS13" s="789"/>
      <c r="CGT13" s="789"/>
      <c r="CGU13" s="789"/>
      <c r="CGV13" s="789"/>
      <c r="CGW13" s="789"/>
      <c r="CGX13" s="789"/>
      <c r="CGY13" s="789"/>
      <c r="CGZ13" s="789"/>
      <c r="CHA13" s="789"/>
      <c r="CHB13" s="789"/>
      <c r="CHC13" s="789"/>
      <c r="CHD13" s="789"/>
      <c r="CHE13" s="789"/>
      <c r="CHF13" s="789"/>
      <c r="CHG13" s="789"/>
      <c r="CHH13" s="789"/>
      <c r="CHI13" s="789"/>
      <c r="CHJ13" s="789"/>
      <c r="CHK13" s="789"/>
      <c r="CHL13" s="789"/>
      <c r="CHM13" s="789"/>
      <c r="CHN13" s="789"/>
      <c r="CHO13" s="789"/>
      <c r="CHP13" s="789"/>
      <c r="CHQ13" s="789"/>
      <c r="CHR13" s="789"/>
      <c r="CHS13" s="789"/>
      <c r="CHT13" s="789"/>
      <c r="CHU13" s="789"/>
      <c r="CHV13" s="789"/>
      <c r="CHW13" s="789"/>
      <c r="CHX13" s="789"/>
      <c r="CHY13" s="789"/>
      <c r="CHZ13" s="789"/>
      <c r="CIA13" s="789"/>
      <c r="CIB13" s="789"/>
      <c r="CIC13" s="789"/>
      <c r="CID13" s="789"/>
      <c r="CIE13" s="789"/>
      <c r="CIF13" s="789"/>
      <c r="CIG13" s="789"/>
      <c r="CIH13" s="789"/>
      <c r="CII13" s="789"/>
      <c r="CIJ13" s="789"/>
      <c r="CIK13" s="789"/>
      <c r="CIL13" s="789"/>
      <c r="CIM13" s="789"/>
      <c r="CIN13" s="789"/>
      <c r="CIO13" s="789"/>
      <c r="CIP13" s="789"/>
      <c r="CIQ13" s="789"/>
      <c r="CIR13" s="789"/>
      <c r="CIS13" s="789"/>
      <c r="CIT13" s="789"/>
      <c r="CIU13" s="789"/>
      <c r="CIV13" s="789"/>
      <c r="CIW13" s="789"/>
      <c r="CIX13" s="789"/>
      <c r="CIY13" s="789"/>
      <c r="CIZ13" s="789"/>
      <c r="CJA13" s="789"/>
      <c r="CJB13" s="789"/>
      <c r="CJC13" s="789"/>
      <c r="CJD13" s="789"/>
      <c r="CJE13" s="789"/>
      <c r="CJF13" s="789"/>
      <c r="CJG13" s="789"/>
      <c r="CJH13" s="789"/>
      <c r="CJI13" s="789"/>
      <c r="CJJ13" s="789"/>
      <c r="CJK13" s="789"/>
      <c r="CJL13" s="789"/>
      <c r="CJM13" s="789"/>
      <c r="CJN13" s="789"/>
      <c r="CJO13" s="789"/>
      <c r="CJP13" s="789"/>
      <c r="CJQ13" s="789"/>
      <c r="CJR13" s="789"/>
      <c r="CJS13" s="789"/>
      <c r="CJT13" s="789"/>
      <c r="CJU13" s="789"/>
      <c r="CJV13" s="789"/>
      <c r="CJW13" s="789"/>
      <c r="CJX13" s="789"/>
      <c r="CJY13" s="789"/>
      <c r="CJZ13" s="789"/>
      <c r="CKA13" s="789"/>
      <c r="CKB13" s="789"/>
      <c r="CKC13" s="789"/>
      <c r="CKD13" s="789"/>
      <c r="CKE13" s="789"/>
      <c r="CKF13" s="789"/>
      <c r="CKG13" s="789"/>
      <c r="CKH13" s="789"/>
      <c r="CKI13" s="789"/>
      <c r="CKJ13" s="789"/>
      <c r="CKK13" s="789"/>
      <c r="CKL13" s="789"/>
      <c r="CKM13" s="789"/>
      <c r="CKN13" s="789"/>
      <c r="CKO13" s="789"/>
      <c r="CKP13" s="789"/>
      <c r="CKQ13" s="789"/>
      <c r="CKR13" s="789"/>
      <c r="CKS13" s="789"/>
      <c r="CKT13" s="789"/>
      <c r="CKU13" s="789"/>
      <c r="CKV13" s="789"/>
      <c r="CKW13" s="789"/>
      <c r="CKX13" s="789"/>
      <c r="CKY13" s="789"/>
      <c r="CKZ13" s="789"/>
      <c r="CLA13" s="789"/>
      <c r="CLB13" s="789"/>
      <c r="CLC13" s="789"/>
      <c r="CLD13" s="789"/>
      <c r="CLE13" s="789"/>
      <c r="CLF13" s="789"/>
      <c r="CLG13" s="789"/>
      <c r="CLH13" s="789"/>
      <c r="CLI13" s="789"/>
      <c r="CLJ13" s="789"/>
      <c r="CLK13" s="789"/>
      <c r="CLL13" s="789"/>
      <c r="CLM13" s="789"/>
      <c r="CLN13" s="789"/>
      <c r="CLO13" s="789"/>
      <c r="CLP13" s="789"/>
      <c r="CLQ13" s="789"/>
      <c r="CLR13" s="789"/>
      <c r="CLS13" s="789"/>
      <c r="CLT13" s="789"/>
      <c r="CLU13" s="789"/>
      <c r="CLV13" s="789"/>
      <c r="CLW13" s="789"/>
      <c r="CLX13" s="789"/>
      <c r="CLY13" s="789"/>
      <c r="CLZ13" s="789"/>
      <c r="CMA13" s="789"/>
      <c r="CMB13" s="789"/>
      <c r="CMC13" s="789"/>
      <c r="CMD13" s="789"/>
      <c r="CME13" s="789"/>
      <c r="CMF13" s="789"/>
      <c r="CMG13" s="789"/>
      <c r="CMH13" s="789"/>
      <c r="CMI13" s="789"/>
      <c r="CMJ13" s="789"/>
      <c r="CMK13" s="789"/>
      <c r="CML13" s="789"/>
      <c r="CMM13" s="789"/>
      <c r="CMN13" s="789"/>
      <c r="CMO13" s="789"/>
      <c r="CMP13" s="789"/>
      <c r="CMQ13" s="789"/>
      <c r="CMR13" s="789"/>
      <c r="CMS13" s="789"/>
      <c r="CMT13" s="789"/>
      <c r="CMU13" s="789"/>
      <c r="CMV13" s="789"/>
      <c r="CMW13" s="789"/>
      <c r="CMX13" s="789"/>
      <c r="CMY13" s="789"/>
      <c r="CMZ13" s="789"/>
      <c r="CNA13" s="789"/>
      <c r="CNB13" s="789"/>
      <c r="CNC13" s="789"/>
      <c r="CND13" s="789"/>
      <c r="CNE13" s="789"/>
      <c r="CNF13" s="789"/>
      <c r="CNG13" s="789"/>
      <c r="CNH13" s="789"/>
      <c r="CNI13" s="789"/>
      <c r="CNJ13" s="789"/>
      <c r="CNK13" s="789"/>
      <c r="CNL13" s="789"/>
      <c r="CNM13" s="789"/>
      <c r="CNN13" s="789"/>
      <c r="CNO13" s="789"/>
      <c r="CNP13" s="789"/>
      <c r="CNQ13" s="789"/>
      <c r="CNR13" s="789"/>
      <c r="CNS13" s="789"/>
      <c r="CNT13" s="789"/>
      <c r="CNU13" s="789"/>
      <c r="CNV13" s="789"/>
      <c r="CNW13" s="789"/>
      <c r="CNX13" s="789"/>
      <c r="CNY13" s="789"/>
      <c r="CNZ13" s="789"/>
      <c r="COA13" s="789"/>
      <c r="COB13" s="789"/>
      <c r="COC13" s="789"/>
      <c r="COD13" s="789"/>
      <c r="COE13" s="789"/>
      <c r="COF13" s="789"/>
      <c r="COG13" s="789"/>
      <c r="COH13" s="789"/>
      <c r="COI13" s="789"/>
      <c r="COJ13" s="789"/>
      <c r="COK13" s="789"/>
      <c r="COL13" s="789"/>
      <c r="COM13" s="789"/>
      <c r="CON13" s="789"/>
      <c r="COO13" s="789"/>
      <c r="COP13" s="789"/>
      <c r="COQ13" s="789"/>
      <c r="COR13" s="789"/>
      <c r="COS13" s="789"/>
      <c r="COT13" s="789"/>
      <c r="COU13" s="789"/>
      <c r="COV13" s="789"/>
      <c r="COW13" s="789"/>
      <c r="COX13" s="789"/>
      <c r="COY13" s="789"/>
      <c r="COZ13" s="789"/>
      <c r="CPA13" s="789"/>
      <c r="CPB13" s="789"/>
      <c r="CPC13" s="789"/>
      <c r="CPD13" s="789"/>
      <c r="CPE13" s="789"/>
      <c r="CPF13" s="789"/>
      <c r="CPG13" s="789"/>
      <c r="CPH13" s="789"/>
      <c r="CPI13" s="789"/>
      <c r="CPJ13" s="789"/>
      <c r="CPK13" s="789"/>
      <c r="CPL13" s="789"/>
      <c r="CPM13" s="789"/>
      <c r="CPN13" s="789"/>
      <c r="CPO13" s="789"/>
      <c r="CPP13" s="789"/>
      <c r="CPQ13" s="789"/>
      <c r="CPR13" s="789"/>
      <c r="CPS13" s="789"/>
      <c r="CPT13" s="789"/>
      <c r="CPU13" s="789"/>
      <c r="CPV13" s="789"/>
      <c r="CPW13" s="789"/>
      <c r="CPX13" s="789"/>
      <c r="CPY13" s="789"/>
      <c r="CPZ13" s="789"/>
      <c r="CQA13" s="789"/>
      <c r="CQB13" s="789"/>
      <c r="CQC13" s="789"/>
      <c r="CQD13" s="789"/>
      <c r="CQE13" s="789"/>
      <c r="CQF13" s="789"/>
      <c r="CQG13" s="789"/>
      <c r="CQH13" s="789"/>
      <c r="CQI13" s="789"/>
      <c r="CQJ13" s="789"/>
      <c r="CQK13" s="789"/>
      <c r="CQL13" s="789"/>
      <c r="CQM13" s="789"/>
      <c r="CQN13" s="789"/>
      <c r="CQO13" s="789"/>
      <c r="CQP13" s="789"/>
      <c r="CQQ13" s="789"/>
      <c r="CQR13" s="789"/>
      <c r="CQS13" s="789"/>
      <c r="CQT13" s="789"/>
      <c r="CQU13" s="789"/>
      <c r="CQV13" s="789"/>
      <c r="CQW13" s="789"/>
      <c r="CQX13" s="789"/>
      <c r="CQY13" s="789"/>
      <c r="CQZ13" s="789"/>
      <c r="CRA13" s="789"/>
      <c r="CRB13" s="789"/>
      <c r="CRC13" s="789"/>
      <c r="CRD13" s="789"/>
      <c r="CRE13" s="789"/>
      <c r="CRF13" s="789"/>
      <c r="CRG13" s="789"/>
      <c r="CRH13" s="789"/>
      <c r="CRI13" s="789"/>
      <c r="CRJ13" s="789"/>
      <c r="CRK13" s="789"/>
      <c r="CRL13" s="789"/>
      <c r="CRM13" s="789"/>
      <c r="CRN13" s="789"/>
      <c r="CRO13" s="789"/>
      <c r="CRP13" s="789"/>
      <c r="CRQ13" s="789"/>
      <c r="CRR13" s="789"/>
      <c r="CRS13" s="789"/>
      <c r="CRT13" s="789"/>
      <c r="CRU13" s="789"/>
      <c r="CRV13" s="789"/>
      <c r="CRW13" s="789"/>
      <c r="CRX13" s="789"/>
      <c r="CRY13" s="789"/>
      <c r="CRZ13" s="789"/>
      <c r="CSA13" s="789"/>
      <c r="CSB13" s="789"/>
      <c r="CSC13" s="789"/>
      <c r="CSD13" s="789"/>
      <c r="CSE13" s="789"/>
      <c r="CSF13" s="789"/>
      <c r="CSG13" s="789"/>
      <c r="CSH13" s="789"/>
      <c r="CSI13" s="789"/>
      <c r="CSJ13" s="789"/>
      <c r="CSK13" s="789"/>
      <c r="CSL13" s="789"/>
      <c r="CSM13" s="789"/>
      <c r="CSN13" s="789"/>
      <c r="CSO13" s="789"/>
      <c r="CSP13" s="789"/>
      <c r="CSQ13" s="789"/>
      <c r="CSR13" s="789"/>
      <c r="CSS13" s="789"/>
      <c r="CST13" s="789"/>
      <c r="CSU13" s="789"/>
      <c r="CSV13" s="789"/>
      <c r="CSW13" s="789"/>
      <c r="CSX13" s="789"/>
      <c r="CSY13" s="789"/>
      <c r="CSZ13" s="789"/>
      <c r="CTA13" s="789"/>
      <c r="CTB13" s="789"/>
      <c r="CTC13" s="789"/>
      <c r="CTD13" s="789"/>
      <c r="CTE13" s="789"/>
      <c r="CTF13" s="789"/>
      <c r="CTG13" s="789"/>
      <c r="CTH13" s="789"/>
      <c r="CTI13" s="789"/>
      <c r="CTJ13" s="789"/>
      <c r="CTK13" s="789"/>
      <c r="CTL13" s="789"/>
      <c r="CTM13" s="789"/>
      <c r="CTN13" s="789"/>
      <c r="CTO13" s="789"/>
      <c r="CTP13" s="789"/>
      <c r="CTQ13" s="789"/>
      <c r="CTR13" s="789"/>
      <c r="CTS13" s="789"/>
      <c r="CTT13" s="789"/>
      <c r="CTU13" s="789"/>
      <c r="CTV13" s="789"/>
      <c r="CTW13" s="789"/>
      <c r="CTX13" s="789"/>
      <c r="CTY13" s="789"/>
      <c r="CTZ13" s="789"/>
      <c r="CUA13" s="789"/>
      <c r="CUB13" s="789"/>
      <c r="CUC13" s="789"/>
      <c r="CUD13" s="789"/>
      <c r="CUE13" s="789"/>
      <c r="CUF13" s="789"/>
      <c r="CUG13" s="789"/>
      <c r="CUH13" s="789"/>
      <c r="CUI13" s="789"/>
      <c r="CUJ13" s="789"/>
      <c r="CUK13" s="789"/>
      <c r="CUL13" s="789"/>
      <c r="CUM13" s="789"/>
      <c r="CUN13" s="789"/>
      <c r="CUO13" s="789"/>
      <c r="CUP13" s="789"/>
      <c r="CUQ13" s="789"/>
      <c r="CUR13" s="789"/>
      <c r="CUS13" s="789"/>
      <c r="CUT13" s="789"/>
      <c r="CUU13" s="789"/>
      <c r="CUV13" s="789"/>
      <c r="CUW13" s="789"/>
      <c r="CUX13" s="789"/>
      <c r="CUY13" s="789"/>
      <c r="CUZ13" s="789"/>
      <c r="CVA13" s="789"/>
      <c r="CVB13" s="789"/>
      <c r="CVC13" s="789"/>
      <c r="CVD13" s="789"/>
      <c r="CVE13" s="789"/>
      <c r="CVF13" s="789"/>
      <c r="CVG13" s="789"/>
      <c r="CVH13" s="789"/>
      <c r="CVI13" s="789"/>
      <c r="CVJ13" s="789"/>
      <c r="CVK13" s="789"/>
      <c r="CVL13" s="789"/>
      <c r="CVM13" s="789"/>
      <c r="CVN13" s="789"/>
      <c r="CVO13" s="789"/>
      <c r="CVP13" s="789"/>
      <c r="CVQ13" s="789"/>
      <c r="CVR13" s="789"/>
      <c r="CVS13" s="789"/>
      <c r="CVT13" s="789"/>
      <c r="CVU13" s="789"/>
      <c r="CVV13" s="789"/>
      <c r="CVW13" s="789"/>
      <c r="CVX13" s="789"/>
      <c r="CVY13" s="789"/>
      <c r="CVZ13" s="789"/>
      <c r="CWA13" s="789"/>
      <c r="CWB13" s="789"/>
      <c r="CWC13" s="789"/>
      <c r="CWD13" s="789"/>
      <c r="CWE13" s="789"/>
      <c r="CWF13" s="789"/>
      <c r="CWG13" s="789"/>
      <c r="CWH13" s="789"/>
      <c r="CWI13" s="789"/>
      <c r="CWJ13" s="789"/>
      <c r="CWK13" s="789"/>
      <c r="CWL13" s="789"/>
      <c r="CWM13" s="789"/>
      <c r="CWN13" s="789"/>
      <c r="CWO13" s="789"/>
      <c r="CWP13" s="789"/>
      <c r="CWQ13" s="789"/>
      <c r="CWR13" s="789"/>
      <c r="CWS13" s="789"/>
      <c r="CWT13" s="789"/>
      <c r="CWU13" s="789"/>
      <c r="CWV13" s="789"/>
      <c r="CWW13" s="789"/>
      <c r="CWX13" s="789"/>
      <c r="CWY13" s="789"/>
      <c r="CWZ13" s="789"/>
      <c r="CXA13" s="789"/>
      <c r="CXB13" s="789"/>
      <c r="CXC13" s="789"/>
      <c r="CXD13" s="789"/>
      <c r="CXE13" s="789"/>
      <c r="CXF13" s="789"/>
      <c r="CXG13" s="789"/>
      <c r="CXH13" s="789"/>
      <c r="CXI13" s="789"/>
      <c r="CXJ13" s="789"/>
      <c r="CXK13" s="789"/>
      <c r="CXL13" s="789"/>
      <c r="CXM13" s="789"/>
      <c r="CXN13" s="789"/>
      <c r="CXO13" s="789"/>
      <c r="CXP13" s="789"/>
      <c r="CXQ13" s="789"/>
      <c r="CXR13" s="789"/>
      <c r="CXS13" s="789"/>
      <c r="CXT13" s="789"/>
      <c r="CXU13" s="789"/>
      <c r="CXV13" s="789"/>
      <c r="CXW13" s="789"/>
      <c r="CXX13" s="789"/>
      <c r="CXY13" s="789"/>
      <c r="CXZ13" s="789"/>
      <c r="CYA13" s="789"/>
      <c r="CYB13" s="789"/>
      <c r="CYC13" s="789"/>
      <c r="CYD13" s="789"/>
      <c r="CYE13" s="789"/>
      <c r="CYF13" s="789"/>
      <c r="CYG13" s="789"/>
      <c r="CYH13" s="789"/>
      <c r="CYI13" s="789"/>
      <c r="CYJ13" s="789"/>
      <c r="CYK13" s="789"/>
      <c r="CYL13" s="789"/>
      <c r="CYM13" s="789"/>
      <c r="CYN13" s="789"/>
      <c r="CYO13" s="789"/>
      <c r="CYP13" s="789"/>
      <c r="CYQ13" s="789"/>
      <c r="CYR13" s="789"/>
      <c r="CYS13" s="789"/>
      <c r="CYT13" s="789"/>
      <c r="CYU13" s="789"/>
      <c r="CYV13" s="789"/>
      <c r="CYW13" s="789"/>
      <c r="CYX13" s="789"/>
      <c r="CYY13" s="789"/>
      <c r="CYZ13" s="789"/>
      <c r="CZA13" s="789"/>
      <c r="CZB13" s="789"/>
      <c r="CZC13" s="789"/>
      <c r="CZD13" s="789"/>
      <c r="CZE13" s="789"/>
      <c r="CZF13" s="789"/>
      <c r="CZG13" s="789"/>
      <c r="CZH13" s="789"/>
      <c r="CZI13" s="789"/>
      <c r="CZJ13" s="789"/>
      <c r="CZK13" s="789"/>
      <c r="CZL13" s="789"/>
      <c r="CZM13" s="789"/>
      <c r="CZN13" s="789"/>
      <c r="CZO13" s="789"/>
      <c r="CZP13" s="789"/>
      <c r="CZQ13" s="789"/>
      <c r="CZR13" s="789"/>
      <c r="CZS13" s="789"/>
      <c r="CZT13" s="789"/>
      <c r="CZU13" s="789"/>
      <c r="CZV13" s="789"/>
      <c r="CZW13" s="789"/>
      <c r="CZX13" s="789"/>
      <c r="CZY13" s="789"/>
      <c r="CZZ13" s="789"/>
      <c r="DAA13" s="789"/>
      <c r="DAB13" s="789"/>
      <c r="DAC13" s="789"/>
      <c r="DAD13" s="789"/>
      <c r="DAE13" s="789"/>
      <c r="DAF13" s="789"/>
      <c r="DAG13" s="789"/>
      <c r="DAH13" s="789"/>
      <c r="DAI13" s="789"/>
      <c r="DAJ13" s="789"/>
      <c r="DAK13" s="789"/>
      <c r="DAL13" s="789"/>
      <c r="DAM13" s="789"/>
      <c r="DAN13" s="789"/>
      <c r="DAO13" s="789"/>
      <c r="DAP13" s="789"/>
      <c r="DAQ13" s="789"/>
      <c r="DAR13" s="789"/>
      <c r="DAS13" s="789"/>
      <c r="DAT13" s="789"/>
      <c r="DAU13" s="789"/>
      <c r="DAV13" s="789"/>
      <c r="DAW13" s="789"/>
      <c r="DAX13" s="789"/>
      <c r="DAY13" s="789"/>
      <c r="DAZ13" s="789"/>
      <c r="DBA13" s="789"/>
      <c r="DBB13" s="789"/>
      <c r="DBC13" s="789"/>
      <c r="DBD13" s="789"/>
      <c r="DBE13" s="789"/>
      <c r="DBF13" s="789"/>
      <c r="DBG13" s="789"/>
      <c r="DBH13" s="789"/>
      <c r="DBI13" s="789"/>
      <c r="DBJ13" s="789"/>
      <c r="DBK13" s="789"/>
      <c r="DBL13" s="789"/>
      <c r="DBM13" s="789"/>
      <c r="DBN13" s="789"/>
      <c r="DBO13" s="789"/>
      <c r="DBP13" s="789"/>
      <c r="DBQ13" s="789"/>
      <c r="DBR13" s="789"/>
      <c r="DBS13" s="789"/>
      <c r="DBT13" s="789"/>
      <c r="DBU13" s="789"/>
      <c r="DBV13" s="789"/>
      <c r="DBW13" s="789"/>
      <c r="DBX13" s="789"/>
      <c r="DBY13" s="789"/>
      <c r="DBZ13" s="789"/>
      <c r="DCA13" s="789"/>
      <c r="DCB13" s="789"/>
      <c r="DCC13" s="789"/>
      <c r="DCD13" s="789"/>
      <c r="DCE13" s="789"/>
      <c r="DCF13" s="789"/>
      <c r="DCG13" s="789"/>
      <c r="DCH13" s="789"/>
      <c r="DCI13" s="789"/>
      <c r="DCJ13" s="789"/>
      <c r="DCK13" s="789"/>
      <c r="DCL13" s="789"/>
      <c r="DCM13" s="789"/>
      <c r="DCN13" s="789"/>
      <c r="DCO13" s="789"/>
      <c r="DCP13" s="789"/>
      <c r="DCQ13" s="789"/>
      <c r="DCR13" s="789"/>
      <c r="DCS13" s="789"/>
      <c r="DCT13" s="789"/>
      <c r="DCU13" s="789"/>
      <c r="DCV13" s="789"/>
      <c r="DCW13" s="789"/>
      <c r="DCX13" s="789"/>
      <c r="DCY13" s="789"/>
      <c r="DCZ13" s="789"/>
      <c r="DDA13" s="789"/>
      <c r="DDB13" s="789"/>
      <c r="DDC13" s="789"/>
      <c r="DDD13" s="789"/>
      <c r="DDE13" s="789"/>
      <c r="DDF13" s="789"/>
      <c r="DDG13" s="789"/>
      <c r="DDH13" s="789"/>
      <c r="DDI13" s="789"/>
      <c r="DDJ13" s="789"/>
      <c r="DDK13" s="789"/>
      <c r="DDL13" s="789"/>
      <c r="DDM13" s="789"/>
      <c r="DDN13" s="789"/>
      <c r="DDO13" s="789"/>
      <c r="DDP13" s="789"/>
      <c r="DDQ13" s="789"/>
      <c r="DDR13" s="789"/>
      <c r="DDS13" s="789"/>
      <c r="DDT13" s="789"/>
      <c r="DDU13" s="789"/>
      <c r="DDV13" s="789"/>
      <c r="DDW13" s="789"/>
      <c r="DDX13" s="789"/>
      <c r="DDY13" s="789"/>
      <c r="DDZ13" s="789"/>
      <c r="DEA13" s="789"/>
      <c r="DEB13" s="789"/>
      <c r="DEC13" s="789"/>
      <c r="DED13" s="789"/>
      <c r="DEE13" s="789"/>
      <c r="DEF13" s="789"/>
      <c r="DEG13" s="789"/>
      <c r="DEH13" s="789"/>
      <c r="DEI13" s="789"/>
      <c r="DEJ13" s="789"/>
      <c r="DEK13" s="789"/>
      <c r="DEL13" s="789"/>
      <c r="DEM13" s="789"/>
      <c r="DEN13" s="789"/>
      <c r="DEO13" s="789"/>
      <c r="DEP13" s="789"/>
      <c r="DEQ13" s="789"/>
      <c r="DER13" s="789"/>
      <c r="DES13" s="789"/>
      <c r="DET13" s="789"/>
      <c r="DEU13" s="789"/>
      <c r="DEV13" s="789"/>
      <c r="DEW13" s="789"/>
      <c r="DEX13" s="789"/>
      <c r="DEY13" s="789"/>
      <c r="DEZ13" s="789"/>
      <c r="DFA13" s="789"/>
      <c r="DFB13" s="789"/>
      <c r="DFC13" s="789"/>
      <c r="DFD13" s="789"/>
      <c r="DFE13" s="789"/>
      <c r="DFF13" s="789"/>
      <c r="DFG13" s="789"/>
      <c r="DFH13" s="789"/>
      <c r="DFI13" s="789"/>
      <c r="DFJ13" s="789"/>
      <c r="DFK13" s="789"/>
      <c r="DFL13" s="789"/>
      <c r="DFM13" s="789"/>
      <c r="DFN13" s="789"/>
      <c r="DFO13" s="789"/>
      <c r="DFP13" s="789"/>
      <c r="DFQ13" s="789"/>
      <c r="DFR13" s="789"/>
      <c r="DFS13" s="789"/>
      <c r="DFT13" s="789"/>
      <c r="DFU13" s="789"/>
      <c r="DFV13" s="789"/>
      <c r="DFW13" s="789"/>
      <c r="DFX13" s="789"/>
      <c r="DFY13" s="789"/>
      <c r="DFZ13" s="789"/>
      <c r="DGA13" s="789"/>
      <c r="DGB13" s="789"/>
      <c r="DGC13" s="789"/>
      <c r="DGD13" s="789"/>
      <c r="DGE13" s="789"/>
      <c r="DGF13" s="789"/>
      <c r="DGG13" s="789"/>
      <c r="DGH13" s="789"/>
      <c r="DGI13" s="789"/>
      <c r="DGJ13" s="789"/>
      <c r="DGK13" s="789"/>
      <c r="DGL13" s="789"/>
      <c r="DGM13" s="789"/>
      <c r="DGN13" s="789"/>
      <c r="DGO13" s="789"/>
      <c r="DGP13" s="789"/>
      <c r="DGQ13" s="789"/>
      <c r="DGR13" s="789"/>
      <c r="DGS13" s="789"/>
      <c r="DGT13" s="789"/>
      <c r="DGU13" s="789"/>
      <c r="DGV13" s="789"/>
      <c r="DGW13" s="789"/>
      <c r="DGX13" s="789"/>
      <c r="DGY13" s="789"/>
      <c r="DGZ13" s="789"/>
      <c r="DHA13" s="789"/>
      <c r="DHB13" s="789"/>
      <c r="DHC13" s="789"/>
      <c r="DHD13" s="789"/>
      <c r="DHE13" s="789"/>
      <c r="DHF13" s="789"/>
      <c r="DHG13" s="789"/>
      <c r="DHH13" s="789"/>
      <c r="DHI13" s="789"/>
      <c r="DHJ13" s="789"/>
      <c r="DHK13" s="789"/>
      <c r="DHL13" s="789"/>
      <c r="DHM13" s="789"/>
      <c r="DHN13" s="789"/>
      <c r="DHO13" s="789"/>
      <c r="DHP13" s="789"/>
      <c r="DHQ13" s="789"/>
      <c r="DHR13" s="789"/>
      <c r="DHS13" s="789"/>
      <c r="DHT13" s="789"/>
      <c r="DHU13" s="789"/>
      <c r="DHV13" s="789"/>
      <c r="DHW13" s="789"/>
      <c r="DHX13" s="789"/>
      <c r="DHY13" s="789"/>
      <c r="DHZ13" s="789"/>
      <c r="DIA13" s="789"/>
      <c r="DIB13" s="789"/>
      <c r="DIC13" s="789"/>
      <c r="DID13" s="789"/>
      <c r="DIE13" s="789"/>
      <c r="DIF13" s="789"/>
      <c r="DIG13" s="789"/>
      <c r="DIH13" s="789"/>
      <c r="DII13" s="789"/>
      <c r="DIJ13" s="789"/>
      <c r="DIK13" s="789"/>
      <c r="DIL13" s="789"/>
      <c r="DIM13" s="789"/>
      <c r="DIN13" s="789"/>
      <c r="DIO13" s="789"/>
      <c r="DIP13" s="789"/>
      <c r="DIQ13" s="789"/>
      <c r="DIR13" s="789"/>
      <c r="DIS13" s="789"/>
      <c r="DIT13" s="789"/>
      <c r="DIU13" s="789"/>
      <c r="DIV13" s="789"/>
      <c r="DIW13" s="789"/>
      <c r="DIX13" s="789"/>
      <c r="DIY13" s="789"/>
      <c r="DIZ13" s="789"/>
      <c r="DJA13" s="789"/>
      <c r="DJB13" s="789"/>
      <c r="DJC13" s="789"/>
      <c r="DJD13" s="789"/>
      <c r="DJE13" s="789"/>
      <c r="DJF13" s="789"/>
      <c r="DJG13" s="789"/>
      <c r="DJH13" s="789"/>
      <c r="DJI13" s="789"/>
      <c r="DJJ13" s="789"/>
      <c r="DJK13" s="789"/>
      <c r="DJL13" s="789"/>
      <c r="DJM13" s="789"/>
      <c r="DJN13" s="789"/>
      <c r="DJO13" s="789"/>
      <c r="DJP13" s="789"/>
      <c r="DJQ13" s="789"/>
      <c r="DJR13" s="789"/>
      <c r="DJS13" s="789"/>
      <c r="DJT13" s="789"/>
      <c r="DJU13" s="789"/>
      <c r="DJV13" s="789"/>
      <c r="DJW13" s="789"/>
      <c r="DJX13" s="789"/>
      <c r="DJY13" s="789"/>
      <c r="DJZ13" s="789"/>
      <c r="DKA13" s="789"/>
      <c r="DKB13" s="789"/>
      <c r="DKC13" s="789"/>
      <c r="DKD13" s="789"/>
      <c r="DKE13" s="789"/>
      <c r="DKF13" s="789"/>
      <c r="DKG13" s="789"/>
      <c r="DKH13" s="789"/>
      <c r="DKI13" s="789"/>
      <c r="DKJ13" s="789"/>
      <c r="DKK13" s="789"/>
      <c r="DKL13" s="789"/>
      <c r="DKM13" s="789"/>
      <c r="DKN13" s="789"/>
      <c r="DKO13" s="789"/>
      <c r="DKP13" s="789"/>
      <c r="DKQ13" s="789"/>
      <c r="DKR13" s="789"/>
      <c r="DKS13" s="789"/>
      <c r="DKT13" s="789"/>
      <c r="DKU13" s="789"/>
      <c r="DKV13" s="789"/>
      <c r="DKW13" s="789"/>
      <c r="DKX13" s="789"/>
      <c r="DKY13" s="789"/>
      <c r="DKZ13" s="789"/>
      <c r="DLA13" s="789"/>
      <c r="DLB13" s="789"/>
      <c r="DLC13" s="789"/>
      <c r="DLD13" s="789"/>
      <c r="DLE13" s="789"/>
      <c r="DLF13" s="789"/>
      <c r="DLG13" s="789"/>
      <c r="DLH13" s="789"/>
      <c r="DLI13" s="789"/>
      <c r="DLJ13" s="789"/>
      <c r="DLK13" s="789"/>
      <c r="DLL13" s="789"/>
      <c r="DLM13" s="789"/>
      <c r="DLN13" s="789"/>
      <c r="DLO13" s="789"/>
      <c r="DLP13" s="789"/>
      <c r="DLQ13" s="789"/>
      <c r="DLR13" s="789"/>
      <c r="DLS13" s="789"/>
      <c r="DLT13" s="789"/>
      <c r="DLU13" s="789"/>
      <c r="DLV13" s="789"/>
      <c r="DLW13" s="789"/>
      <c r="DLX13" s="789"/>
      <c r="DLY13" s="789"/>
      <c r="DLZ13" s="789"/>
      <c r="DMA13" s="789"/>
      <c r="DMB13" s="789"/>
      <c r="DMC13" s="789"/>
      <c r="DMD13" s="789"/>
      <c r="DME13" s="789"/>
      <c r="DMF13" s="789"/>
      <c r="DMG13" s="789"/>
      <c r="DMH13" s="789"/>
      <c r="DMI13" s="789"/>
      <c r="DMJ13" s="789"/>
      <c r="DMK13" s="789"/>
      <c r="DML13" s="789"/>
      <c r="DMM13" s="789"/>
      <c r="DMN13" s="789"/>
      <c r="DMO13" s="789"/>
      <c r="DMP13" s="789"/>
      <c r="DMQ13" s="789"/>
      <c r="DMR13" s="789"/>
      <c r="DMS13" s="789"/>
      <c r="DMT13" s="789"/>
      <c r="DMU13" s="789"/>
      <c r="DMV13" s="789"/>
      <c r="DMW13" s="789"/>
      <c r="DMX13" s="789"/>
      <c r="DMY13" s="789"/>
      <c r="DMZ13" s="789"/>
      <c r="DNA13" s="789"/>
      <c r="DNB13" s="789"/>
      <c r="DNC13" s="789"/>
      <c r="DND13" s="789"/>
      <c r="DNE13" s="789"/>
      <c r="DNF13" s="789"/>
      <c r="DNG13" s="789"/>
      <c r="DNH13" s="789"/>
      <c r="DNI13" s="789"/>
      <c r="DNJ13" s="789"/>
      <c r="DNK13" s="789"/>
      <c r="DNL13" s="789"/>
      <c r="DNM13" s="789"/>
      <c r="DNN13" s="789"/>
      <c r="DNO13" s="789"/>
      <c r="DNP13" s="789"/>
      <c r="DNQ13" s="789"/>
      <c r="DNR13" s="789"/>
      <c r="DNS13" s="789"/>
      <c r="DNT13" s="789"/>
      <c r="DNU13" s="789"/>
      <c r="DNV13" s="789"/>
      <c r="DNW13" s="789"/>
      <c r="DNX13" s="789"/>
      <c r="DNY13" s="789"/>
      <c r="DNZ13" s="789"/>
      <c r="DOA13" s="789"/>
      <c r="DOB13" s="789"/>
      <c r="DOC13" s="789"/>
      <c r="DOD13" s="789"/>
      <c r="DOE13" s="789"/>
      <c r="DOF13" s="789"/>
      <c r="DOG13" s="789"/>
      <c r="DOH13" s="789"/>
      <c r="DOI13" s="789"/>
      <c r="DOJ13" s="789"/>
      <c r="DOK13" s="789"/>
      <c r="DOL13" s="789"/>
      <c r="DOM13" s="789"/>
      <c r="DON13" s="789"/>
      <c r="DOO13" s="789"/>
      <c r="DOP13" s="789"/>
      <c r="DOQ13" s="789"/>
      <c r="DOR13" s="789"/>
      <c r="DOS13" s="789"/>
      <c r="DOT13" s="789"/>
      <c r="DOU13" s="789"/>
      <c r="DOV13" s="789"/>
      <c r="DOW13" s="789"/>
      <c r="DOX13" s="789"/>
      <c r="DOY13" s="789"/>
      <c r="DOZ13" s="789"/>
      <c r="DPA13" s="789"/>
      <c r="DPB13" s="789"/>
      <c r="DPC13" s="789"/>
      <c r="DPD13" s="789"/>
      <c r="DPE13" s="789"/>
      <c r="DPF13" s="789"/>
      <c r="DPG13" s="789"/>
      <c r="DPH13" s="789"/>
      <c r="DPI13" s="789"/>
      <c r="DPJ13" s="789"/>
      <c r="DPK13" s="789"/>
      <c r="DPL13" s="789"/>
      <c r="DPM13" s="789"/>
      <c r="DPN13" s="789"/>
      <c r="DPO13" s="789"/>
      <c r="DPP13" s="789"/>
      <c r="DPQ13" s="789"/>
      <c r="DPR13" s="789"/>
      <c r="DPS13" s="789"/>
      <c r="DPT13" s="789"/>
      <c r="DPU13" s="789"/>
      <c r="DPV13" s="789"/>
      <c r="DPW13" s="789"/>
      <c r="DPX13" s="789"/>
      <c r="DPY13" s="789"/>
      <c r="DPZ13" s="789"/>
      <c r="DQA13" s="789"/>
      <c r="DQB13" s="789"/>
      <c r="DQC13" s="789"/>
      <c r="DQD13" s="789"/>
      <c r="DQE13" s="789"/>
      <c r="DQF13" s="789"/>
      <c r="DQG13" s="789"/>
      <c r="DQH13" s="789"/>
      <c r="DQI13" s="789"/>
      <c r="DQJ13" s="789"/>
      <c r="DQK13" s="789"/>
      <c r="DQL13" s="789"/>
      <c r="DQM13" s="789"/>
      <c r="DQN13" s="789"/>
      <c r="DQO13" s="789"/>
      <c r="DQP13" s="789"/>
      <c r="DQQ13" s="789"/>
      <c r="DQR13" s="789"/>
      <c r="DQS13" s="789"/>
      <c r="DQT13" s="789"/>
      <c r="DQU13" s="789"/>
      <c r="DQV13" s="789"/>
      <c r="DQW13" s="789"/>
      <c r="DQX13" s="789"/>
      <c r="DQY13" s="789"/>
      <c r="DQZ13" s="789"/>
      <c r="DRA13" s="789"/>
      <c r="DRB13" s="789"/>
      <c r="DRC13" s="789"/>
      <c r="DRD13" s="789"/>
      <c r="DRE13" s="789"/>
      <c r="DRF13" s="789"/>
      <c r="DRG13" s="789"/>
      <c r="DRH13" s="789"/>
      <c r="DRI13" s="789"/>
      <c r="DRJ13" s="789"/>
      <c r="DRK13" s="789"/>
      <c r="DRL13" s="789"/>
      <c r="DRM13" s="789"/>
      <c r="DRN13" s="789"/>
      <c r="DRO13" s="789"/>
      <c r="DRP13" s="789"/>
      <c r="DRQ13" s="789"/>
      <c r="DRR13" s="789"/>
      <c r="DRS13" s="789"/>
      <c r="DRT13" s="789"/>
      <c r="DRU13" s="789"/>
      <c r="DRV13" s="789"/>
      <c r="DRW13" s="789"/>
      <c r="DRX13" s="789"/>
      <c r="DRY13" s="789"/>
      <c r="DRZ13" s="789"/>
      <c r="DSA13" s="789"/>
      <c r="DSB13" s="789"/>
      <c r="DSC13" s="789"/>
      <c r="DSD13" s="789"/>
      <c r="DSE13" s="789"/>
      <c r="DSF13" s="789"/>
      <c r="DSG13" s="789"/>
      <c r="DSH13" s="789"/>
      <c r="DSI13" s="789"/>
      <c r="DSJ13" s="789"/>
      <c r="DSK13" s="789"/>
      <c r="DSL13" s="789"/>
      <c r="DSM13" s="789"/>
      <c r="DSN13" s="789"/>
      <c r="DSO13" s="789"/>
      <c r="DSP13" s="789"/>
      <c r="DSQ13" s="789"/>
      <c r="DSR13" s="789"/>
      <c r="DSS13" s="789"/>
      <c r="DST13" s="789"/>
      <c r="DSU13" s="789"/>
      <c r="DSV13" s="789"/>
      <c r="DSW13" s="789"/>
      <c r="DSX13" s="789"/>
      <c r="DSY13" s="789"/>
      <c r="DSZ13" s="789"/>
      <c r="DTA13" s="789"/>
      <c r="DTB13" s="789"/>
      <c r="DTC13" s="789"/>
      <c r="DTD13" s="789"/>
      <c r="DTE13" s="789"/>
      <c r="DTF13" s="789"/>
      <c r="DTG13" s="789"/>
      <c r="DTH13" s="789"/>
      <c r="DTI13" s="789"/>
      <c r="DTJ13" s="789"/>
      <c r="DTK13" s="789"/>
      <c r="DTL13" s="789"/>
      <c r="DTM13" s="789"/>
      <c r="DTN13" s="789"/>
      <c r="DTO13" s="789"/>
      <c r="DTP13" s="789"/>
      <c r="DTQ13" s="789"/>
      <c r="DTR13" s="789"/>
      <c r="DTS13" s="789"/>
      <c r="DTT13" s="789"/>
      <c r="DTU13" s="789"/>
      <c r="DTV13" s="789"/>
      <c r="DTW13" s="789"/>
      <c r="DTX13" s="789"/>
      <c r="DTY13" s="789"/>
      <c r="DTZ13" s="789"/>
      <c r="DUA13" s="789"/>
      <c r="DUB13" s="789"/>
      <c r="DUC13" s="789"/>
      <c r="DUD13" s="789"/>
      <c r="DUE13" s="789"/>
      <c r="DUF13" s="789"/>
      <c r="DUG13" s="789"/>
      <c r="DUH13" s="789"/>
      <c r="DUI13" s="789"/>
      <c r="DUJ13" s="789"/>
      <c r="DUK13" s="789"/>
      <c r="DUL13" s="789"/>
      <c r="DUM13" s="789"/>
      <c r="DUN13" s="789"/>
      <c r="DUO13" s="789"/>
      <c r="DUP13" s="789"/>
      <c r="DUQ13" s="789"/>
      <c r="DUR13" s="789"/>
      <c r="DUS13" s="789"/>
      <c r="DUT13" s="789"/>
      <c r="DUU13" s="789"/>
      <c r="DUV13" s="789"/>
      <c r="DUW13" s="789"/>
      <c r="DUX13" s="789"/>
      <c r="DUY13" s="789"/>
      <c r="DUZ13" s="789"/>
      <c r="DVA13" s="789"/>
      <c r="DVB13" s="789"/>
      <c r="DVC13" s="789"/>
      <c r="DVD13" s="789"/>
      <c r="DVE13" s="789"/>
      <c r="DVF13" s="789"/>
      <c r="DVG13" s="789"/>
      <c r="DVH13" s="789"/>
      <c r="DVI13" s="789"/>
      <c r="DVJ13" s="789"/>
      <c r="DVK13" s="789"/>
      <c r="DVL13" s="789"/>
      <c r="DVM13" s="789"/>
      <c r="DVN13" s="789"/>
      <c r="DVO13" s="789"/>
      <c r="DVP13" s="789"/>
      <c r="DVQ13" s="789"/>
      <c r="DVR13" s="789"/>
      <c r="DVS13" s="789"/>
      <c r="DVT13" s="789"/>
      <c r="DVU13" s="789"/>
      <c r="DVV13" s="789"/>
      <c r="DVW13" s="789"/>
      <c r="DVX13" s="789"/>
      <c r="DVY13" s="789"/>
      <c r="DVZ13" s="789"/>
      <c r="DWA13" s="789"/>
      <c r="DWB13" s="789"/>
      <c r="DWC13" s="789"/>
      <c r="DWD13" s="789"/>
      <c r="DWE13" s="789"/>
      <c r="DWF13" s="789"/>
      <c r="DWG13" s="789"/>
      <c r="DWH13" s="789"/>
      <c r="DWI13" s="789"/>
      <c r="DWJ13" s="789"/>
      <c r="DWK13" s="789"/>
      <c r="DWL13" s="789"/>
      <c r="DWM13" s="789"/>
      <c r="DWN13" s="789"/>
      <c r="DWO13" s="789"/>
      <c r="DWP13" s="789"/>
      <c r="DWQ13" s="789"/>
      <c r="DWR13" s="789"/>
      <c r="DWS13" s="789"/>
      <c r="DWT13" s="789"/>
      <c r="DWU13" s="789"/>
      <c r="DWV13" s="789"/>
      <c r="DWW13" s="789"/>
      <c r="DWX13" s="789"/>
      <c r="DWY13" s="789"/>
      <c r="DWZ13" s="789"/>
      <c r="DXA13" s="789"/>
      <c r="DXB13" s="789"/>
      <c r="DXC13" s="789"/>
      <c r="DXD13" s="789"/>
      <c r="DXE13" s="789"/>
      <c r="DXF13" s="789"/>
      <c r="DXG13" s="789"/>
      <c r="DXH13" s="789"/>
      <c r="DXI13" s="789"/>
      <c r="DXJ13" s="789"/>
      <c r="DXK13" s="789"/>
      <c r="DXL13" s="789"/>
      <c r="DXM13" s="789"/>
      <c r="DXN13" s="789"/>
      <c r="DXO13" s="789"/>
      <c r="DXP13" s="789"/>
      <c r="DXQ13" s="789"/>
      <c r="DXR13" s="789"/>
      <c r="DXS13" s="789"/>
      <c r="DXT13" s="789"/>
      <c r="DXU13" s="789"/>
      <c r="DXV13" s="789"/>
      <c r="DXW13" s="789"/>
      <c r="DXX13" s="789"/>
      <c r="DXY13" s="789"/>
      <c r="DXZ13" s="789"/>
      <c r="DYA13" s="789"/>
      <c r="DYB13" s="789"/>
      <c r="DYC13" s="789"/>
      <c r="DYD13" s="789"/>
      <c r="DYE13" s="789"/>
      <c r="DYF13" s="789"/>
      <c r="DYG13" s="789"/>
      <c r="DYH13" s="789"/>
      <c r="DYI13" s="789"/>
      <c r="DYJ13" s="789"/>
      <c r="DYK13" s="789"/>
      <c r="DYL13" s="789"/>
      <c r="DYM13" s="789"/>
      <c r="DYN13" s="789"/>
      <c r="DYO13" s="789"/>
      <c r="DYP13" s="789"/>
      <c r="DYQ13" s="789"/>
      <c r="DYR13" s="789"/>
      <c r="DYS13" s="789"/>
      <c r="DYT13" s="789"/>
      <c r="DYU13" s="789"/>
      <c r="DYV13" s="789"/>
      <c r="DYW13" s="789"/>
      <c r="DYX13" s="789"/>
      <c r="DYY13" s="789"/>
      <c r="DYZ13" s="789"/>
      <c r="DZA13" s="789"/>
      <c r="DZB13" s="789"/>
      <c r="DZC13" s="789"/>
      <c r="DZD13" s="789"/>
      <c r="DZE13" s="789"/>
      <c r="DZF13" s="789"/>
      <c r="DZG13" s="789"/>
      <c r="DZH13" s="789"/>
      <c r="DZI13" s="789"/>
      <c r="DZJ13" s="789"/>
      <c r="DZK13" s="789"/>
      <c r="DZL13" s="789"/>
      <c r="DZM13" s="789"/>
      <c r="DZN13" s="789"/>
      <c r="DZO13" s="789"/>
      <c r="DZP13" s="789"/>
      <c r="DZQ13" s="789"/>
      <c r="DZR13" s="789"/>
      <c r="DZS13" s="789"/>
      <c r="DZT13" s="789"/>
      <c r="DZU13" s="789"/>
      <c r="DZV13" s="789"/>
      <c r="DZW13" s="789"/>
      <c r="DZX13" s="789"/>
      <c r="DZY13" s="789"/>
      <c r="DZZ13" s="789"/>
      <c r="EAA13" s="789"/>
      <c r="EAB13" s="789"/>
      <c r="EAC13" s="789"/>
      <c r="EAD13" s="789"/>
      <c r="EAE13" s="789"/>
      <c r="EAF13" s="789"/>
      <c r="EAG13" s="789"/>
      <c r="EAH13" s="789"/>
      <c r="EAI13" s="789"/>
      <c r="EAJ13" s="789"/>
      <c r="EAK13" s="789"/>
      <c r="EAL13" s="789"/>
      <c r="EAM13" s="789"/>
      <c r="EAN13" s="789"/>
      <c r="EAO13" s="789"/>
      <c r="EAP13" s="789"/>
      <c r="EAQ13" s="789"/>
      <c r="EAR13" s="789"/>
      <c r="EAS13" s="789"/>
      <c r="EAT13" s="789"/>
      <c r="EAU13" s="789"/>
      <c r="EAV13" s="789"/>
      <c r="EAW13" s="789"/>
      <c r="EAX13" s="789"/>
      <c r="EAY13" s="789"/>
      <c r="EAZ13" s="789"/>
      <c r="EBA13" s="789"/>
      <c r="EBB13" s="789"/>
      <c r="EBC13" s="789"/>
      <c r="EBD13" s="789"/>
      <c r="EBE13" s="789"/>
      <c r="EBF13" s="789"/>
      <c r="EBG13" s="789"/>
      <c r="EBH13" s="789"/>
      <c r="EBI13" s="789"/>
      <c r="EBJ13" s="789"/>
      <c r="EBK13" s="789"/>
      <c r="EBL13" s="789"/>
      <c r="EBM13" s="789"/>
      <c r="EBN13" s="789"/>
      <c r="EBO13" s="789"/>
      <c r="EBP13" s="789"/>
      <c r="EBQ13" s="789"/>
      <c r="EBR13" s="789"/>
      <c r="EBS13" s="789"/>
      <c r="EBT13" s="789"/>
      <c r="EBU13" s="789"/>
      <c r="EBV13" s="789"/>
      <c r="EBW13" s="789"/>
      <c r="EBX13" s="789"/>
      <c r="EBY13" s="789"/>
      <c r="EBZ13" s="789"/>
      <c r="ECA13" s="789"/>
      <c r="ECB13" s="789"/>
      <c r="ECC13" s="789"/>
      <c r="ECD13" s="789"/>
      <c r="ECE13" s="789"/>
      <c r="ECF13" s="789"/>
      <c r="ECG13" s="789"/>
      <c r="ECH13" s="789"/>
      <c r="ECI13" s="789"/>
      <c r="ECJ13" s="789"/>
      <c r="ECK13" s="789"/>
      <c r="ECL13" s="789"/>
      <c r="ECM13" s="789"/>
      <c r="ECN13" s="789"/>
      <c r="ECO13" s="789"/>
      <c r="ECP13" s="789"/>
      <c r="ECQ13" s="789"/>
      <c r="ECR13" s="789"/>
      <c r="ECS13" s="789"/>
      <c r="ECT13" s="789"/>
      <c r="ECU13" s="789"/>
      <c r="ECV13" s="789"/>
      <c r="ECW13" s="789"/>
      <c r="ECX13" s="789"/>
      <c r="ECY13" s="789"/>
      <c r="ECZ13" s="789"/>
      <c r="EDA13" s="789"/>
      <c r="EDB13" s="789"/>
      <c r="EDC13" s="789"/>
      <c r="EDD13" s="789"/>
      <c r="EDE13" s="789"/>
      <c r="EDF13" s="789"/>
      <c r="EDG13" s="789"/>
      <c r="EDH13" s="789"/>
      <c r="EDI13" s="789"/>
      <c r="EDJ13" s="789"/>
      <c r="EDK13" s="789"/>
      <c r="EDL13" s="789"/>
      <c r="EDM13" s="789"/>
      <c r="EDN13" s="789"/>
      <c r="EDO13" s="789"/>
      <c r="EDP13" s="789"/>
      <c r="EDQ13" s="789"/>
      <c r="EDR13" s="789"/>
      <c r="EDS13" s="789"/>
      <c r="EDT13" s="789"/>
      <c r="EDU13" s="789"/>
      <c r="EDV13" s="789"/>
      <c r="EDW13" s="789"/>
      <c r="EDX13" s="789"/>
      <c r="EDY13" s="789"/>
      <c r="EDZ13" s="789"/>
      <c r="EEA13" s="789"/>
      <c r="EEB13" s="789"/>
      <c r="EEC13" s="789"/>
      <c r="EED13" s="789"/>
      <c r="EEE13" s="789"/>
      <c r="EEF13" s="789"/>
      <c r="EEG13" s="789"/>
      <c r="EEH13" s="789"/>
      <c r="EEI13" s="789"/>
      <c r="EEJ13" s="789"/>
      <c r="EEK13" s="789"/>
      <c r="EEL13" s="789"/>
      <c r="EEM13" s="789"/>
      <c r="EEN13" s="789"/>
      <c r="EEO13" s="789"/>
      <c r="EEP13" s="789"/>
      <c r="EEQ13" s="789"/>
      <c r="EER13" s="789"/>
      <c r="EES13" s="789"/>
      <c r="EET13" s="789"/>
      <c r="EEU13" s="789"/>
      <c r="EEV13" s="789"/>
      <c r="EEW13" s="789"/>
      <c r="EEX13" s="789"/>
      <c r="EEY13" s="789"/>
      <c r="EEZ13" s="789"/>
      <c r="EFA13" s="789"/>
      <c r="EFB13" s="789"/>
      <c r="EFC13" s="789"/>
      <c r="EFD13" s="789"/>
      <c r="EFE13" s="789"/>
      <c r="EFF13" s="789"/>
      <c r="EFG13" s="789"/>
      <c r="EFH13" s="789"/>
      <c r="EFI13" s="789"/>
      <c r="EFJ13" s="789"/>
      <c r="EFK13" s="789"/>
      <c r="EFL13" s="789"/>
      <c r="EFM13" s="789"/>
      <c r="EFN13" s="789"/>
      <c r="EFO13" s="789"/>
      <c r="EFP13" s="789"/>
      <c r="EFQ13" s="789"/>
      <c r="EFR13" s="789"/>
      <c r="EFS13" s="789"/>
      <c r="EFT13" s="789"/>
      <c r="EFU13" s="789"/>
      <c r="EFV13" s="789"/>
      <c r="EFW13" s="789"/>
      <c r="EFX13" s="789"/>
      <c r="EFY13" s="789"/>
      <c r="EFZ13" s="789"/>
      <c r="EGA13" s="789"/>
      <c r="EGB13" s="789"/>
      <c r="EGC13" s="789"/>
      <c r="EGD13" s="789"/>
      <c r="EGE13" s="789"/>
      <c r="EGF13" s="789"/>
      <c r="EGG13" s="789"/>
      <c r="EGH13" s="789"/>
      <c r="EGI13" s="789"/>
      <c r="EGJ13" s="789"/>
      <c r="EGK13" s="789"/>
      <c r="EGL13" s="789"/>
      <c r="EGM13" s="789"/>
      <c r="EGN13" s="789"/>
      <c r="EGO13" s="789"/>
      <c r="EGP13" s="789"/>
      <c r="EGQ13" s="789"/>
      <c r="EGR13" s="789"/>
      <c r="EGS13" s="789"/>
      <c r="EGT13" s="789"/>
      <c r="EGU13" s="789"/>
      <c r="EGV13" s="789"/>
      <c r="EGW13" s="789"/>
      <c r="EGX13" s="789"/>
      <c r="EGY13" s="789"/>
      <c r="EGZ13" s="789"/>
      <c r="EHA13" s="789"/>
      <c r="EHB13" s="789"/>
      <c r="EHC13" s="789"/>
      <c r="EHD13" s="789"/>
      <c r="EHE13" s="789"/>
      <c r="EHF13" s="789"/>
      <c r="EHG13" s="789"/>
      <c r="EHH13" s="789"/>
      <c r="EHI13" s="789"/>
      <c r="EHJ13" s="789"/>
      <c r="EHK13" s="789"/>
      <c r="EHL13" s="789"/>
      <c r="EHM13" s="789"/>
      <c r="EHN13" s="789"/>
      <c r="EHO13" s="789"/>
      <c r="EHP13" s="789"/>
      <c r="EHQ13" s="789"/>
      <c r="EHR13" s="789"/>
      <c r="EHS13" s="789"/>
      <c r="EHT13" s="789"/>
      <c r="EHU13" s="789"/>
      <c r="EHV13" s="789"/>
      <c r="EHW13" s="789"/>
      <c r="EHX13" s="789"/>
      <c r="EHY13" s="789"/>
      <c r="EHZ13" s="789"/>
      <c r="EIA13" s="789"/>
      <c r="EIB13" s="789"/>
      <c r="EIC13" s="789"/>
      <c r="EID13" s="789"/>
      <c r="EIE13" s="789"/>
      <c r="EIF13" s="789"/>
      <c r="EIG13" s="789"/>
      <c r="EIH13" s="789"/>
      <c r="EII13" s="789"/>
      <c r="EIJ13" s="789"/>
      <c r="EIK13" s="789"/>
      <c r="EIL13" s="789"/>
      <c r="EIM13" s="789"/>
      <c r="EIN13" s="789"/>
      <c r="EIO13" s="789"/>
      <c r="EIP13" s="789"/>
      <c r="EIQ13" s="789"/>
      <c r="EIR13" s="789"/>
      <c r="EIS13" s="789"/>
      <c r="EIT13" s="789"/>
      <c r="EIU13" s="789"/>
      <c r="EIV13" s="789"/>
      <c r="EIW13" s="789"/>
      <c r="EIX13" s="789"/>
      <c r="EIY13" s="789"/>
      <c r="EIZ13" s="789"/>
      <c r="EJA13" s="789"/>
      <c r="EJB13" s="789"/>
      <c r="EJC13" s="789"/>
      <c r="EJD13" s="789"/>
      <c r="EJE13" s="789"/>
      <c r="EJF13" s="789"/>
      <c r="EJG13" s="789"/>
      <c r="EJH13" s="789"/>
      <c r="EJI13" s="789"/>
      <c r="EJJ13" s="789"/>
      <c r="EJK13" s="789"/>
      <c r="EJL13" s="789"/>
      <c r="EJM13" s="789"/>
      <c r="EJN13" s="789"/>
      <c r="EJO13" s="789"/>
      <c r="EJP13" s="789"/>
      <c r="EJQ13" s="789"/>
      <c r="EJR13" s="789"/>
      <c r="EJS13" s="789"/>
      <c r="EJT13" s="789"/>
      <c r="EJU13" s="789"/>
      <c r="EJV13" s="789"/>
      <c r="EJW13" s="789"/>
      <c r="EJX13" s="789"/>
      <c r="EJY13" s="789"/>
      <c r="EJZ13" s="789"/>
      <c r="EKA13" s="789"/>
      <c r="EKB13" s="789"/>
      <c r="EKC13" s="789"/>
      <c r="EKD13" s="789"/>
      <c r="EKE13" s="789"/>
      <c r="EKF13" s="789"/>
      <c r="EKG13" s="789"/>
      <c r="EKH13" s="789"/>
      <c r="EKI13" s="789"/>
      <c r="EKJ13" s="789"/>
      <c r="EKK13" s="789"/>
      <c r="EKL13" s="789"/>
      <c r="EKM13" s="789"/>
      <c r="EKN13" s="789"/>
      <c r="EKO13" s="789"/>
      <c r="EKP13" s="789"/>
      <c r="EKQ13" s="789"/>
      <c r="EKR13" s="789"/>
      <c r="EKS13" s="789"/>
      <c r="EKT13" s="789"/>
      <c r="EKU13" s="789"/>
      <c r="EKV13" s="789"/>
      <c r="EKW13" s="789"/>
      <c r="EKX13" s="789"/>
      <c r="EKY13" s="789"/>
      <c r="EKZ13" s="789"/>
      <c r="ELA13" s="789"/>
      <c r="ELB13" s="789"/>
      <c r="ELC13" s="789"/>
      <c r="ELD13" s="789"/>
      <c r="ELE13" s="789"/>
      <c r="ELF13" s="789"/>
      <c r="ELG13" s="789"/>
      <c r="ELH13" s="789"/>
      <c r="ELI13" s="789"/>
      <c r="ELJ13" s="789"/>
      <c r="ELK13" s="789"/>
      <c r="ELL13" s="789"/>
      <c r="ELM13" s="789"/>
      <c r="ELN13" s="789"/>
      <c r="ELO13" s="789"/>
      <c r="ELP13" s="789"/>
      <c r="ELQ13" s="789"/>
      <c r="ELR13" s="789"/>
      <c r="ELS13" s="789"/>
      <c r="ELT13" s="789"/>
      <c r="ELU13" s="789"/>
      <c r="ELV13" s="789"/>
      <c r="ELW13" s="789"/>
      <c r="ELX13" s="789"/>
      <c r="ELY13" s="789"/>
      <c r="ELZ13" s="789"/>
      <c r="EMA13" s="789"/>
      <c r="EMB13" s="789"/>
      <c r="EMC13" s="789"/>
      <c r="EMD13" s="789"/>
      <c r="EME13" s="789"/>
      <c r="EMF13" s="789"/>
      <c r="EMG13" s="789"/>
      <c r="EMH13" s="789"/>
      <c r="EMI13" s="789"/>
      <c r="EMJ13" s="789"/>
      <c r="EMK13" s="789"/>
      <c r="EML13" s="789"/>
      <c r="EMM13" s="789"/>
      <c r="EMN13" s="789"/>
      <c r="EMO13" s="789"/>
      <c r="EMP13" s="789"/>
      <c r="EMQ13" s="789"/>
      <c r="EMR13" s="789"/>
      <c r="EMS13" s="789"/>
      <c r="EMT13" s="789"/>
      <c r="EMU13" s="789"/>
      <c r="EMV13" s="789"/>
      <c r="EMW13" s="789"/>
      <c r="EMX13" s="789"/>
      <c r="EMY13" s="789"/>
      <c r="EMZ13" s="789"/>
      <c r="ENA13" s="789"/>
      <c r="ENB13" s="789"/>
      <c r="ENC13" s="789"/>
      <c r="END13" s="789"/>
      <c r="ENE13" s="789"/>
      <c r="ENF13" s="789"/>
      <c r="ENG13" s="789"/>
      <c r="ENH13" s="789"/>
      <c r="ENI13" s="789"/>
      <c r="ENJ13" s="789"/>
      <c r="ENK13" s="789"/>
      <c r="ENL13" s="789"/>
      <c r="ENM13" s="789"/>
      <c r="ENN13" s="789"/>
      <c r="ENO13" s="789"/>
      <c r="ENP13" s="789"/>
      <c r="ENQ13" s="789"/>
      <c r="ENR13" s="789"/>
      <c r="ENS13" s="789"/>
      <c r="ENT13" s="789"/>
      <c r="ENU13" s="789"/>
      <c r="ENV13" s="789"/>
      <c r="ENW13" s="789"/>
      <c r="ENX13" s="789"/>
      <c r="ENY13" s="789"/>
      <c r="ENZ13" s="789"/>
      <c r="EOA13" s="789"/>
      <c r="EOB13" s="789"/>
      <c r="EOC13" s="789"/>
      <c r="EOD13" s="789"/>
      <c r="EOE13" s="789"/>
      <c r="EOF13" s="789"/>
      <c r="EOG13" s="789"/>
      <c r="EOH13" s="789"/>
      <c r="EOI13" s="789"/>
      <c r="EOJ13" s="789"/>
      <c r="EOK13" s="789"/>
      <c r="EOL13" s="789"/>
      <c r="EOM13" s="789"/>
      <c r="EON13" s="789"/>
      <c r="EOO13" s="789"/>
      <c r="EOP13" s="789"/>
      <c r="EOQ13" s="789"/>
      <c r="EOR13" s="789"/>
      <c r="EOS13" s="789"/>
      <c r="EOT13" s="789"/>
      <c r="EOU13" s="789"/>
      <c r="EOV13" s="789"/>
      <c r="EOW13" s="789"/>
      <c r="EOX13" s="789"/>
      <c r="EOY13" s="789"/>
      <c r="EOZ13" s="789"/>
      <c r="EPA13" s="789"/>
      <c r="EPB13" s="789"/>
      <c r="EPC13" s="789"/>
      <c r="EPD13" s="789"/>
      <c r="EPE13" s="789"/>
      <c r="EPF13" s="789"/>
      <c r="EPG13" s="789"/>
      <c r="EPH13" s="789"/>
      <c r="EPI13" s="789"/>
      <c r="EPJ13" s="789"/>
      <c r="EPK13" s="789"/>
      <c r="EPL13" s="789"/>
      <c r="EPM13" s="789"/>
      <c r="EPN13" s="789"/>
      <c r="EPO13" s="789"/>
      <c r="EPP13" s="789"/>
      <c r="EPQ13" s="789"/>
      <c r="EPR13" s="789"/>
      <c r="EPS13" s="789"/>
      <c r="EPT13" s="789"/>
      <c r="EPU13" s="789"/>
      <c r="EPV13" s="789"/>
      <c r="EPW13" s="789"/>
      <c r="EPX13" s="789"/>
      <c r="EPY13" s="789"/>
      <c r="EPZ13" s="789"/>
      <c r="EQA13" s="789"/>
      <c r="EQB13" s="789"/>
      <c r="EQC13" s="789"/>
      <c r="EQD13" s="789"/>
      <c r="EQE13" s="789"/>
      <c r="EQF13" s="789"/>
      <c r="EQG13" s="789"/>
      <c r="EQH13" s="789"/>
      <c r="EQI13" s="789"/>
      <c r="EQJ13" s="789"/>
      <c r="EQK13" s="789"/>
      <c r="EQL13" s="789"/>
      <c r="EQM13" s="789"/>
      <c r="EQN13" s="789"/>
      <c r="EQO13" s="789"/>
      <c r="EQP13" s="789"/>
      <c r="EQQ13" s="789"/>
      <c r="EQR13" s="789"/>
      <c r="EQS13" s="789"/>
      <c r="EQT13" s="789"/>
      <c r="EQU13" s="789"/>
      <c r="EQV13" s="789"/>
      <c r="EQW13" s="789"/>
      <c r="EQX13" s="789"/>
      <c r="EQY13" s="789"/>
      <c r="EQZ13" s="789"/>
      <c r="ERA13" s="789"/>
      <c r="ERB13" s="789"/>
      <c r="ERC13" s="789"/>
      <c r="ERD13" s="789"/>
      <c r="ERE13" s="789"/>
      <c r="ERF13" s="789"/>
      <c r="ERG13" s="789"/>
      <c r="ERH13" s="789"/>
      <c r="ERI13" s="789"/>
      <c r="ERJ13" s="789"/>
      <c r="ERK13" s="789"/>
      <c r="ERL13" s="789"/>
      <c r="ERM13" s="789"/>
      <c r="ERN13" s="789"/>
      <c r="ERO13" s="789"/>
      <c r="ERP13" s="789"/>
      <c r="ERQ13" s="789"/>
      <c r="ERR13" s="789"/>
      <c r="ERS13" s="789"/>
      <c r="ERT13" s="789"/>
      <c r="ERU13" s="789"/>
      <c r="ERV13" s="789"/>
      <c r="ERW13" s="789"/>
      <c r="ERX13" s="789"/>
      <c r="ERY13" s="789"/>
      <c r="ERZ13" s="789"/>
      <c r="ESA13" s="789"/>
      <c r="ESB13" s="789"/>
      <c r="ESC13" s="789"/>
      <c r="ESD13" s="789"/>
      <c r="ESE13" s="789"/>
      <c r="ESF13" s="789"/>
      <c r="ESG13" s="789"/>
      <c r="ESH13" s="789"/>
      <c r="ESI13" s="789"/>
      <c r="ESJ13" s="789"/>
      <c r="ESK13" s="789"/>
      <c r="ESL13" s="789"/>
      <c r="ESM13" s="789"/>
      <c r="ESN13" s="789"/>
      <c r="ESO13" s="789"/>
      <c r="ESP13" s="789"/>
      <c r="ESQ13" s="789"/>
      <c r="ESR13" s="789"/>
      <c r="ESS13" s="789"/>
      <c r="EST13" s="789"/>
      <c r="ESU13" s="789"/>
      <c r="ESV13" s="789"/>
      <c r="ESW13" s="789"/>
      <c r="ESX13" s="789"/>
      <c r="ESY13" s="789"/>
      <c r="ESZ13" s="789"/>
      <c r="ETA13" s="789"/>
      <c r="ETB13" s="789"/>
      <c r="ETC13" s="789"/>
      <c r="ETD13" s="789"/>
      <c r="ETE13" s="789"/>
      <c r="ETF13" s="789"/>
      <c r="ETG13" s="789"/>
      <c r="ETH13" s="789"/>
      <c r="ETI13" s="789"/>
      <c r="ETJ13" s="789"/>
      <c r="ETK13" s="789"/>
      <c r="ETL13" s="789"/>
      <c r="ETM13" s="789"/>
      <c r="ETN13" s="789"/>
      <c r="ETO13" s="789"/>
      <c r="ETP13" s="789"/>
      <c r="ETQ13" s="789"/>
      <c r="ETR13" s="789"/>
      <c r="ETS13" s="789"/>
      <c r="ETT13" s="789"/>
      <c r="ETU13" s="789"/>
      <c r="ETV13" s="789"/>
      <c r="ETW13" s="789"/>
      <c r="ETX13" s="789"/>
      <c r="ETY13" s="789"/>
      <c r="ETZ13" s="789"/>
      <c r="EUA13" s="789"/>
      <c r="EUB13" s="789"/>
      <c r="EUC13" s="789"/>
      <c r="EUD13" s="789"/>
      <c r="EUE13" s="789"/>
      <c r="EUF13" s="789"/>
      <c r="EUG13" s="789"/>
      <c r="EUH13" s="789"/>
      <c r="EUI13" s="789"/>
      <c r="EUJ13" s="789"/>
      <c r="EUK13" s="789"/>
      <c r="EUL13" s="789"/>
      <c r="EUM13" s="789"/>
      <c r="EUN13" s="789"/>
      <c r="EUO13" s="789"/>
      <c r="EUP13" s="789"/>
      <c r="EUQ13" s="789"/>
      <c r="EUR13" s="789"/>
      <c r="EUS13" s="789"/>
      <c r="EUT13" s="789"/>
      <c r="EUU13" s="789"/>
      <c r="EUV13" s="789"/>
      <c r="EUW13" s="789"/>
      <c r="EUX13" s="789"/>
      <c r="EUY13" s="789"/>
      <c r="EUZ13" s="789"/>
      <c r="EVA13" s="789"/>
      <c r="EVB13" s="789"/>
      <c r="EVC13" s="789"/>
      <c r="EVD13" s="789"/>
      <c r="EVE13" s="789"/>
      <c r="EVF13" s="789"/>
      <c r="EVG13" s="789"/>
      <c r="EVH13" s="789"/>
      <c r="EVI13" s="789"/>
      <c r="EVJ13" s="789"/>
      <c r="EVK13" s="789"/>
      <c r="EVL13" s="789"/>
      <c r="EVM13" s="789"/>
      <c r="EVN13" s="789"/>
      <c r="EVO13" s="789"/>
      <c r="EVP13" s="789"/>
      <c r="EVQ13" s="789"/>
      <c r="EVR13" s="789"/>
      <c r="EVS13" s="789"/>
      <c r="EVT13" s="789"/>
      <c r="EVU13" s="789"/>
      <c r="EVV13" s="789"/>
      <c r="EVW13" s="789"/>
      <c r="EVX13" s="789"/>
      <c r="EVY13" s="789"/>
      <c r="EVZ13" s="789"/>
      <c r="EWA13" s="789"/>
      <c r="EWB13" s="789"/>
      <c r="EWC13" s="789"/>
      <c r="EWD13" s="789"/>
      <c r="EWE13" s="789"/>
      <c r="EWF13" s="789"/>
      <c r="EWG13" s="789"/>
      <c r="EWH13" s="789"/>
      <c r="EWI13" s="789"/>
      <c r="EWJ13" s="789"/>
      <c r="EWK13" s="789"/>
      <c r="EWL13" s="789"/>
      <c r="EWM13" s="789"/>
      <c r="EWN13" s="789"/>
      <c r="EWO13" s="789"/>
      <c r="EWP13" s="789"/>
      <c r="EWQ13" s="789"/>
      <c r="EWR13" s="789"/>
      <c r="EWS13" s="789"/>
      <c r="EWT13" s="789"/>
      <c r="EWU13" s="789"/>
      <c r="EWV13" s="789"/>
      <c r="EWW13" s="789"/>
      <c r="EWX13" s="789"/>
      <c r="EWY13" s="789"/>
      <c r="EWZ13" s="789"/>
      <c r="EXA13" s="789"/>
      <c r="EXB13" s="789"/>
      <c r="EXC13" s="789"/>
      <c r="EXD13" s="789"/>
      <c r="EXE13" s="789"/>
      <c r="EXF13" s="789"/>
      <c r="EXG13" s="789"/>
      <c r="EXH13" s="789"/>
      <c r="EXI13" s="789"/>
      <c r="EXJ13" s="789"/>
      <c r="EXK13" s="789"/>
      <c r="EXL13" s="789"/>
      <c r="EXM13" s="789"/>
      <c r="EXN13" s="789"/>
      <c r="EXO13" s="789"/>
      <c r="EXP13" s="789"/>
      <c r="EXQ13" s="789"/>
      <c r="EXR13" s="789"/>
      <c r="EXS13" s="789"/>
      <c r="EXT13" s="789"/>
      <c r="EXU13" s="789"/>
      <c r="EXV13" s="789"/>
      <c r="EXW13" s="789"/>
      <c r="EXX13" s="789"/>
      <c r="EXY13" s="789"/>
      <c r="EXZ13" s="789"/>
      <c r="EYA13" s="789"/>
      <c r="EYB13" s="789"/>
      <c r="EYC13" s="789"/>
      <c r="EYD13" s="789"/>
      <c r="EYE13" s="789"/>
      <c r="EYF13" s="789"/>
      <c r="EYG13" s="789"/>
      <c r="EYH13" s="789"/>
      <c r="EYI13" s="789"/>
      <c r="EYJ13" s="789"/>
      <c r="EYK13" s="789"/>
      <c r="EYL13" s="789"/>
      <c r="EYM13" s="789"/>
      <c r="EYN13" s="789"/>
      <c r="EYO13" s="789"/>
      <c r="EYP13" s="789"/>
      <c r="EYQ13" s="789"/>
      <c r="EYR13" s="789"/>
      <c r="EYS13" s="789"/>
      <c r="EYT13" s="789"/>
      <c r="EYU13" s="789"/>
      <c r="EYV13" s="789"/>
      <c r="EYW13" s="789"/>
      <c r="EYX13" s="789"/>
      <c r="EYY13" s="789"/>
      <c r="EYZ13" s="789"/>
      <c r="EZA13" s="789"/>
      <c r="EZB13" s="789"/>
      <c r="EZC13" s="789"/>
      <c r="EZD13" s="789"/>
      <c r="EZE13" s="789"/>
      <c r="EZF13" s="789"/>
      <c r="EZG13" s="789"/>
      <c r="EZH13" s="789"/>
      <c r="EZI13" s="789"/>
      <c r="EZJ13" s="789"/>
      <c r="EZK13" s="789"/>
      <c r="EZL13" s="789"/>
      <c r="EZM13" s="789"/>
      <c r="EZN13" s="789"/>
      <c r="EZO13" s="789"/>
      <c r="EZP13" s="789"/>
      <c r="EZQ13" s="789"/>
      <c r="EZR13" s="789"/>
      <c r="EZS13" s="789"/>
      <c r="EZT13" s="789"/>
      <c r="EZU13" s="789"/>
      <c r="EZV13" s="789"/>
      <c r="EZW13" s="789"/>
      <c r="EZX13" s="789"/>
      <c r="EZY13" s="789"/>
      <c r="EZZ13" s="789"/>
      <c r="FAA13" s="789"/>
      <c r="FAB13" s="789"/>
      <c r="FAC13" s="789"/>
      <c r="FAD13" s="789"/>
      <c r="FAE13" s="789"/>
      <c r="FAF13" s="789"/>
      <c r="FAG13" s="789"/>
      <c r="FAH13" s="789"/>
      <c r="FAI13" s="789"/>
      <c r="FAJ13" s="789"/>
      <c r="FAK13" s="789"/>
      <c r="FAL13" s="789"/>
      <c r="FAM13" s="789"/>
      <c r="FAN13" s="789"/>
      <c r="FAO13" s="789"/>
      <c r="FAP13" s="789"/>
      <c r="FAQ13" s="789"/>
      <c r="FAR13" s="789"/>
      <c r="FAS13" s="789"/>
      <c r="FAT13" s="789"/>
      <c r="FAU13" s="789"/>
      <c r="FAV13" s="789"/>
      <c r="FAW13" s="789"/>
      <c r="FAX13" s="789"/>
      <c r="FAY13" s="789"/>
      <c r="FAZ13" s="789"/>
      <c r="FBA13" s="789"/>
      <c r="FBB13" s="789"/>
      <c r="FBC13" s="789"/>
      <c r="FBD13" s="789"/>
      <c r="FBE13" s="789"/>
      <c r="FBF13" s="789"/>
      <c r="FBG13" s="789"/>
      <c r="FBH13" s="789"/>
      <c r="FBI13" s="789"/>
      <c r="FBJ13" s="789"/>
      <c r="FBK13" s="789"/>
      <c r="FBL13" s="789"/>
      <c r="FBM13" s="789"/>
      <c r="FBN13" s="789"/>
      <c r="FBO13" s="789"/>
      <c r="FBP13" s="789"/>
      <c r="FBQ13" s="789"/>
      <c r="FBR13" s="789"/>
      <c r="FBS13" s="789"/>
      <c r="FBT13" s="789"/>
      <c r="FBU13" s="789"/>
      <c r="FBV13" s="789"/>
      <c r="FBW13" s="789"/>
      <c r="FBX13" s="789"/>
      <c r="FBY13" s="789"/>
      <c r="FBZ13" s="789"/>
      <c r="FCA13" s="789"/>
      <c r="FCB13" s="789"/>
      <c r="FCC13" s="789"/>
      <c r="FCD13" s="789"/>
      <c r="FCE13" s="789"/>
      <c r="FCF13" s="789"/>
      <c r="FCG13" s="789"/>
      <c r="FCH13" s="789"/>
      <c r="FCI13" s="789"/>
      <c r="FCJ13" s="789"/>
      <c r="FCK13" s="789"/>
      <c r="FCL13" s="789"/>
      <c r="FCM13" s="789"/>
      <c r="FCN13" s="789"/>
      <c r="FCO13" s="789"/>
      <c r="FCP13" s="789"/>
      <c r="FCQ13" s="789"/>
      <c r="FCR13" s="789"/>
      <c r="FCS13" s="789"/>
      <c r="FCT13" s="789"/>
      <c r="FCU13" s="789"/>
      <c r="FCV13" s="789"/>
      <c r="FCW13" s="789"/>
      <c r="FCX13" s="789"/>
      <c r="FCY13" s="789"/>
      <c r="FCZ13" s="789"/>
      <c r="FDA13" s="789"/>
      <c r="FDB13" s="789"/>
      <c r="FDC13" s="789"/>
      <c r="FDD13" s="789"/>
      <c r="FDE13" s="789"/>
      <c r="FDF13" s="789"/>
      <c r="FDG13" s="789"/>
      <c r="FDH13" s="789"/>
      <c r="FDI13" s="789"/>
      <c r="FDJ13" s="789"/>
      <c r="FDK13" s="789"/>
      <c r="FDL13" s="789"/>
      <c r="FDM13" s="789"/>
      <c r="FDN13" s="789"/>
      <c r="FDO13" s="789"/>
      <c r="FDP13" s="789"/>
      <c r="FDQ13" s="789"/>
      <c r="FDR13" s="789"/>
      <c r="FDS13" s="789"/>
      <c r="FDT13" s="789"/>
      <c r="FDU13" s="789"/>
      <c r="FDV13" s="789"/>
      <c r="FDW13" s="789"/>
      <c r="FDX13" s="789"/>
      <c r="FDY13" s="789"/>
      <c r="FDZ13" s="789"/>
      <c r="FEA13" s="789"/>
      <c r="FEB13" s="789"/>
      <c r="FEC13" s="789"/>
      <c r="FED13" s="789"/>
      <c r="FEE13" s="789"/>
      <c r="FEF13" s="789"/>
      <c r="FEG13" s="789"/>
      <c r="FEH13" s="789"/>
      <c r="FEI13" s="789"/>
      <c r="FEJ13" s="789"/>
      <c r="FEK13" s="789"/>
      <c r="FEL13" s="789"/>
      <c r="FEM13" s="789"/>
      <c r="FEN13" s="789"/>
      <c r="FEO13" s="789"/>
      <c r="FEP13" s="789"/>
      <c r="FEQ13" s="789"/>
      <c r="FER13" s="789"/>
      <c r="FES13" s="789"/>
      <c r="FET13" s="789"/>
      <c r="FEU13" s="789"/>
      <c r="FEV13" s="789"/>
      <c r="FEW13" s="789"/>
      <c r="FEX13" s="789"/>
      <c r="FEY13" s="789"/>
      <c r="FEZ13" s="789"/>
      <c r="FFA13" s="789"/>
      <c r="FFB13" s="789"/>
      <c r="FFC13" s="789"/>
      <c r="FFD13" s="789"/>
      <c r="FFE13" s="789"/>
      <c r="FFF13" s="789"/>
      <c r="FFG13" s="789"/>
      <c r="FFH13" s="789"/>
      <c r="FFI13" s="789"/>
      <c r="FFJ13" s="789"/>
      <c r="FFK13" s="789"/>
      <c r="FFL13" s="789"/>
      <c r="FFM13" s="789"/>
      <c r="FFN13" s="789"/>
      <c r="FFO13" s="789"/>
      <c r="FFP13" s="789"/>
      <c r="FFQ13" s="789"/>
      <c r="FFR13" s="789"/>
      <c r="FFS13" s="789"/>
      <c r="FFT13" s="789"/>
      <c r="FFU13" s="789"/>
      <c r="FFV13" s="789"/>
      <c r="FFW13" s="789"/>
      <c r="FFX13" s="789"/>
      <c r="FFY13" s="789"/>
      <c r="FFZ13" s="789"/>
      <c r="FGA13" s="789"/>
      <c r="FGB13" s="789"/>
      <c r="FGC13" s="789"/>
      <c r="FGD13" s="789"/>
      <c r="FGE13" s="789"/>
      <c r="FGF13" s="789"/>
      <c r="FGG13" s="789"/>
      <c r="FGH13" s="789"/>
      <c r="FGI13" s="789"/>
      <c r="FGJ13" s="789"/>
      <c r="FGK13" s="789"/>
      <c r="FGL13" s="789"/>
      <c r="FGM13" s="789"/>
      <c r="FGN13" s="789"/>
      <c r="FGO13" s="789"/>
      <c r="FGP13" s="789"/>
      <c r="FGQ13" s="789"/>
      <c r="FGR13" s="789"/>
      <c r="FGS13" s="789"/>
      <c r="FGT13" s="789"/>
      <c r="FGU13" s="789"/>
      <c r="FGV13" s="789"/>
      <c r="FGW13" s="789"/>
      <c r="FGX13" s="789"/>
      <c r="FGY13" s="789"/>
      <c r="FGZ13" s="789"/>
      <c r="FHA13" s="789"/>
      <c r="FHB13" s="789"/>
      <c r="FHC13" s="789"/>
      <c r="FHD13" s="789"/>
      <c r="FHE13" s="789"/>
      <c r="FHF13" s="789"/>
      <c r="FHG13" s="789"/>
      <c r="FHH13" s="789"/>
      <c r="FHI13" s="789"/>
      <c r="FHJ13" s="789"/>
      <c r="FHK13" s="789"/>
      <c r="FHL13" s="789"/>
      <c r="FHM13" s="789"/>
      <c r="FHN13" s="789"/>
      <c r="FHO13" s="789"/>
      <c r="FHP13" s="789"/>
      <c r="FHQ13" s="789"/>
      <c r="FHR13" s="789"/>
      <c r="FHS13" s="789"/>
      <c r="FHT13" s="789"/>
      <c r="FHU13" s="789"/>
      <c r="FHV13" s="789"/>
      <c r="FHW13" s="789"/>
      <c r="FHX13" s="789"/>
      <c r="FHY13" s="789"/>
      <c r="FHZ13" s="789"/>
      <c r="FIA13" s="789"/>
      <c r="FIB13" s="789"/>
      <c r="FIC13" s="789"/>
      <c r="FID13" s="789"/>
      <c r="FIE13" s="789"/>
      <c r="FIF13" s="789"/>
      <c r="FIG13" s="789"/>
      <c r="FIH13" s="789"/>
      <c r="FII13" s="789"/>
      <c r="FIJ13" s="789"/>
      <c r="FIK13" s="789"/>
      <c r="FIL13" s="789"/>
      <c r="FIM13" s="789"/>
      <c r="FIN13" s="789"/>
      <c r="FIO13" s="789"/>
      <c r="FIP13" s="789"/>
      <c r="FIQ13" s="789"/>
      <c r="FIR13" s="789"/>
      <c r="FIS13" s="789"/>
      <c r="FIT13" s="789"/>
      <c r="FIU13" s="789"/>
      <c r="FIV13" s="789"/>
      <c r="FIW13" s="789"/>
      <c r="FIX13" s="789"/>
      <c r="FIY13" s="789"/>
      <c r="FIZ13" s="789"/>
      <c r="FJA13" s="789"/>
      <c r="FJB13" s="789"/>
      <c r="FJC13" s="789"/>
      <c r="FJD13" s="789"/>
      <c r="FJE13" s="789"/>
      <c r="FJF13" s="789"/>
      <c r="FJG13" s="789"/>
      <c r="FJH13" s="789"/>
      <c r="FJI13" s="789"/>
      <c r="FJJ13" s="789"/>
      <c r="FJK13" s="789"/>
      <c r="FJL13" s="789"/>
      <c r="FJM13" s="789"/>
      <c r="FJN13" s="789"/>
      <c r="FJO13" s="789"/>
      <c r="FJP13" s="789"/>
      <c r="FJQ13" s="789"/>
      <c r="FJR13" s="789"/>
      <c r="FJS13" s="789"/>
      <c r="FJT13" s="789"/>
      <c r="FJU13" s="789"/>
      <c r="FJV13" s="789"/>
      <c r="FJW13" s="789"/>
      <c r="FJX13" s="789"/>
      <c r="FJY13" s="789"/>
      <c r="FJZ13" s="789"/>
      <c r="FKA13" s="789"/>
      <c r="FKB13" s="789"/>
      <c r="FKC13" s="789"/>
      <c r="FKD13" s="789"/>
      <c r="FKE13" s="789"/>
      <c r="FKF13" s="789"/>
      <c r="FKG13" s="789"/>
      <c r="FKH13" s="789"/>
      <c r="FKI13" s="789"/>
      <c r="FKJ13" s="789"/>
      <c r="FKK13" s="789"/>
      <c r="FKL13" s="789"/>
      <c r="FKM13" s="789"/>
      <c r="FKN13" s="789"/>
      <c r="FKO13" s="789"/>
      <c r="FKP13" s="789"/>
      <c r="FKQ13" s="789"/>
      <c r="FKR13" s="789"/>
      <c r="FKS13" s="789"/>
      <c r="FKT13" s="789"/>
      <c r="FKU13" s="789"/>
      <c r="FKV13" s="789"/>
      <c r="FKW13" s="789"/>
      <c r="FKX13" s="789"/>
      <c r="FKY13" s="789"/>
      <c r="FKZ13" s="789"/>
      <c r="FLA13" s="789"/>
      <c r="FLB13" s="789"/>
      <c r="FLC13" s="789"/>
      <c r="FLD13" s="789"/>
      <c r="FLE13" s="789"/>
      <c r="FLF13" s="789"/>
      <c r="FLG13" s="789"/>
      <c r="FLH13" s="789"/>
      <c r="FLI13" s="789"/>
      <c r="FLJ13" s="789"/>
      <c r="FLK13" s="789"/>
      <c r="FLL13" s="789"/>
      <c r="FLM13" s="789"/>
      <c r="FLN13" s="789"/>
      <c r="FLO13" s="789"/>
      <c r="FLP13" s="789"/>
      <c r="FLQ13" s="789"/>
      <c r="FLR13" s="789"/>
      <c r="FLS13" s="789"/>
      <c r="FLT13" s="789"/>
      <c r="FLU13" s="789"/>
      <c r="FLV13" s="789"/>
      <c r="FLW13" s="789"/>
      <c r="FLX13" s="789"/>
      <c r="FLY13" s="789"/>
      <c r="FLZ13" s="789"/>
      <c r="FMA13" s="789"/>
      <c r="FMB13" s="789"/>
      <c r="FMC13" s="789"/>
      <c r="FMD13" s="789"/>
      <c r="FME13" s="789"/>
      <c r="FMF13" s="789"/>
      <c r="FMG13" s="789"/>
      <c r="FMH13" s="789"/>
      <c r="FMI13" s="789"/>
      <c r="FMJ13" s="789"/>
      <c r="FMK13" s="789"/>
      <c r="FML13" s="789"/>
      <c r="FMM13" s="789"/>
      <c r="FMN13" s="789"/>
      <c r="FMO13" s="789"/>
      <c r="FMP13" s="789"/>
      <c r="FMQ13" s="789"/>
      <c r="FMR13" s="789"/>
      <c r="FMS13" s="789"/>
      <c r="FMT13" s="789"/>
      <c r="FMU13" s="789"/>
      <c r="FMV13" s="789"/>
      <c r="FMW13" s="789"/>
      <c r="FMX13" s="789"/>
      <c r="FMY13" s="789"/>
      <c r="FMZ13" s="789"/>
      <c r="FNA13" s="789"/>
      <c r="FNB13" s="789"/>
      <c r="FNC13" s="789"/>
      <c r="FND13" s="789"/>
      <c r="FNE13" s="789"/>
      <c r="FNF13" s="789"/>
      <c r="FNG13" s="789"/>
      <c r="FNH13" s="789"/>
      <c r="FNI13" s="789"/>
      <c r="FNJ13" s="789"/>
      <c r="FNK13" s="789"/>
      <c r="FNL13" s="789"/>
      <c r="FNM13" s="789"/>
      <c r="FNN13" s="789"/>
      <c r="FNO13" s="789"/>
      <c r="FNP13" s="789"/>
      <c r="FNQ13" s="789"/>
      <c r="FNR13" s="789"/>
      <c r="FNS13" s="789"/>
      <c r="FNT13" s="789"/>
      <c r="FNU13" s="789"/>
      <c r="FNV13" s="789"/>
      <c r="FNW13" s="789"/>
      <c r="FNX13" s="789"/>
      <c r="FNY13" s="789"/>
      <c r="FNZ13" s="789"/>
      <c r="FOA13" s="789"/>
      <c r="FOB13" s="789"/>
      <c r="FOC13" s="789"/>
      <c r="FOD13" s="789"/>
      <c r="FOE13" s="789"/>
      <c r="FOF13" s="789"/>
      <c r="FOG13" s="789"/>
      <c r="FOH13" s="789"/>
      <c r="FOI13" s="789"/>
      <c r="FOJ13" s="789"/>
      <c r="FOK13" s="789"/>
      <c r="FOL13" s="789"/>
      <c r="FOM13" s="789"/>
      <c r="FON13" s="789"/>
      <c r="FOO13" s="789"/>
      <c r="FOP13" s="789"/>
      <c r="FOQ13" s="789"/>
      <c r="FOR13" s="789"/>
      <c r="FOS13" s="789"/>
      <c r="FOT13" s="789"/>
      <c r="FOU13" s="789"/>
      <c r="FOV13" s="789"/>
      <c r="FOW13" s="789"/>
      <c r="FOX13" s="789"/>
      <c r="FOY13" s="789"/>
      <c r="FOZ13" s="789"/>
      <c r="FPA13" s="789"/>
      <c r="FPB13" s="789"/>
      <c r="FPC13" s="789"/>
      <c r="FPD13" s="789"/>
      <c r="FPE13" s="789"/>
      <c r="FPF13" s="789"/>
      <c r="FPG13" s="789"/>
      <c r="FPH13" s="789"/>
      <c r="FPI13" s="789"/>
      <c r="FPJ13" s="789"/>
      <c r="FPK13" s="789"/>
      <c r="FPL13" s="789"/>
      <c r="FPM13" s="789"/>
      <c r="FPN13" s="789"/>
      <c r="FPO13" s="789"/>
      <c r="FPP13" s="789"/>
      <c r="FPQ13" s="789"/>
      <c r="FPR13" s="789"/>
      <c r="FPS13" s="789"/>
      <c r="FPT13" s="789"/>
      <c r="FPU13" s="789"/>
      <c r="FPV13" s="789"/>
      <c r="FPW13" s="789"/>
      <c r="FPX13" s="789"/>
      <c r="FPY13" s="789"/>
      <c r="FPZ13" s="789"/>
      <c r="FQA13" s="789"/>
      <c r="FQB13" s="789"/>
      <c r="FQC13" s="789"/>
      <c r="FQD13" s="789"/>
      <c r="FQE13" s="789"/>
      <c r="FQF13" s="789"/>
      <c r="FQG13" s="789"/>
      <c r="FQH13" s="789"/>
      <c r="FQI13" s="789"/>
      <c r="FQJ13" s="789"/>
      <c r="FQK13" s="789"/>
      <c r="FQL13" s="789"/>
      <c r="FQM13" s="789"/>
      <c r="FQN13" s="789"/>
      <c r="FQO13" s="789"/>
      <c r="FQP13" s="789"/>
      <c r="FQQ13" s="789"/>
      <c r="FQR13" s="789"/>
      <c r="FQS13" s="789"/>
      <c r="FQT13" s="789"/>
      <c r="FQU13" s="789"/>
      <c r="FQV13" s="789"/>
      <c r="FQW13" s="789"/>
      <c r="FQX13" s="789"/>
      <c r="FQY13" s="789"/>
      <c r="FQZ13" s="789"/>
      <c r="FRA13" s="789"/>
      <c r="FRB13" s="789"/>
      <c r="FRC13" s="789"/>
      <c r="FRD13" s="789"/>
      <c r="FRE13" s="789"/>
      <c r="FRF13" s="789"/>
      <c r="FRG13" s="789"/>
      <c r="FRH13" s="789"/>
      <c r="FRI13" s="789"/>
      <c r="FRJ13" s="789"/>
      <c r="FRK13" s="789"/>
      <c r="FRL13" s="789"/>
      <c r="FRM13" s="789"/>
      <c r="FRN13" s="789"/>
      <c r="FRO13" s="789"/>
      <c r="FRP13" s="789"/>
      <c r="FRQ13" s="789"/>
      <c r="FRR13" s="789"/>
      <c r="FRS13" s="789"/>
      <c r="FRT13" s="789"/>
      <c r="FRU13" s="789"/>
      <c r="FRV13" s="789"/>
      <c r="FRW13" s="789"/>
      <c r="FRX13" s="789"/>
      <c r="FRY13" s="789"/>
      <c r="FRZ13" s="789"/>
      <c r="FSA13" s="789"/>
      <c r="FSB13" s="789"/>
      <c r="FSC13" s="789"/>
      <c r="FSD13" s="789"/>
      <c r="FSE13" s="789"/>
      <c r="FSF13" s="789"/>
      <c r="FSG13" s="789"/>
      <c r="FSH13" s="789"/>
      <c r="FSI13" s="789"/>
      <c r="FSJ13" s="789"/>
      <c r="FSK13" s="789"/>
      <c r="FSL13" s="789"/>
      <c r="FSM13" s="789"/>
      <c r="FSN13" s="789"/>
      <c r="FSO13" s="789"/>
      <c r="FSP13" s="789"/>
      <c r="FSQ13" s="789"/>
      <c r="FSR13" s="789"/>
      <c r="FSS13" s="789"/>
      <c r="FST13" s="789"/>
      <c r="FSU13" s="789"/>
      <c r="FSV13" s="789"/>
      <c r="FSW13" s="789"/>
      <c r="FSX13" s="789"/>
      <c r="FSY13" s="789"/>
      <c r="FSZ13" s="789"/>
      <c r="FTA13" s="789"/>
      <c r="FTB13" s="789"/>
      <c r="FTC13" s="789"/>
      <c r="FTD13" s="789"/>
      <c r="FTE13" s="789"/>
      <c r="FTF13" s="789"/>
      <c r="FTG13" s="789"/>
      <c r="FTH13" s="789"/>
      <c r="FTI13" s="789"/>
      <c r="FTJ13" s="789"/>
      <c r="FTK13" s="789"/>
      <c r="FTL13" s="789"/>
      <c r="FTM13" s="789"/>
      <c r="FTN13" s="789"/>
      <c r="FTO13" s="789"/>
      <c r="FTP13" s="789"/>
      <c r="FTQ13" s="789"/>
      <c r="FTR13" s="789"/>
      <c r="FTS13" s="789"/>
      <c r="FTT13" s="789"/>
      <c r="FTU13" s="789"/>
      <c r="FTV13" s="789"/>
      <c r="FTW13" s="789"/>
      <c r="FTX13" s="789"/>
      <c r="FTY13" s="789"/>
      <c r="FTZ13" s="789"/>
      <c r="FUA13" s="789"/>
      <c r="FUB13" s="789"/>
      <c r="FUC13" s="789"/>
      <c r="FUD13" s="789"/>
      <c r="FUE13" s="789"/>
      <c r="FUF13" s="789"/>
      <c r="FUG13" s="789"/>
      <c r="FUH13" s="789"/>
      <c r="FUI13" s="789"/>
      <c r="FUJ13" s="789"/>
      <c r="FUK13" s="789"/>
      <c r="FUL13" s="789"/>
      <c r="FUM13" s="789"/>
      <c r="FUN13" s="789"/>
      <c r="FUO13" s="789"/>
      <c r="FUP13" s="789"/>
      <c r="FUQ13" s="789"/>
      <c r="FUR13" s="789"/>
      <c r="FUS13" s="789"/>
      <c r="FUT13" s="789"/>
      <c r="FUU13" s="789"/>
      <c r="FUV13" s="789"/>
      <c r="FUW13" s="789"/>
      <c r="FUX13" s="789"/>
      <c r="FUY13" s="789"/>
      <c r="FUZ13" s="789"/>
      <c r="FVA13" s="789"/>
      <c r="FVB13" s="789"/>
      <c r="FVC13" s="789"/>
      <c r="FVD13" s="789"/>
      <c r="FVE13" s="789"/>
      <c r="FVF13" s="789"/>
      <c r="FVG13" s="789"/>
      <c r="FVH13" s="789"/>
      <c r="FVI13" s="789"/>
      <c r="FVJ13" s="789"/>
      <c r="FVK13" s="789"/>
      <c r="FVL13" s="789"/>
      <c r="FVM13" s="789"/>
      <c r="FVN13" s="789"/>
      <c r="FVO13" s="789"/>
      <c r="FVP13" s="789"/>
      <c r="FVQ13" s="789"/>
      <c r="FVR13" s="789"/>
      <c r="FVS13" s="789"/>
      <c r="FVT13" s="789"/>
      <c r="FVU13" s="789"/>
      <c r="FVV13" s="789"/>
      <c r="FVW13" s="789"/>
      <c r="FVX13" s="789"/>
      <c r="FVY13" s="789"/>
      <c r="FVZ13" s="789"/>
      <c r="FWA13" s="789"/>
      <c r="FWB13" s="789"/>
      <c r="FWC13" s="789"/>
      <c r="FWD13" s="789"/>
      <c r="FWE13" s="789"/>
      <c r="FWF13" s="789"/>
      <c r="FWG13" s="789"/>
      <c r="FWH13" s="789"/>
      <c r="FWI13" s="789"/>
      <c r="FWJ13" s="789"/>
      <c r="FWK13" s="789"/>
      <c r="FWL13" s="789"/>
      <c r="FWM13" s="789"/>
      <c r="FWN13" s="789"/>
      <c r="FWO13" s="789"/>
      <c r="FWP13" s="789"/>
      <c r="FWQ13" s="789"/>
      <c r="FWR13" s="789"/>
      <c r="FWS13" s="789"/>
      <c r="FWT13" s="789"/>
      <c r="FWU13" s="789"/>
      <c r="FWV13" s="789"/>
      <c r="FWW13" s="789"/>
      <c r="FWX13" s="789"/>
      <c r="FWY13" s="789"/>
      <c r="FWZ13" s="789"/>
      <c r="FXA13" s="789"/>
      <c r="FXB13" s="789"/>
      <c r="FXC13" s="789"/>
      <c r="FXD13" s="789"/>
      <c r="FXE13" s="789"/>
      <c r="FXF13" s="789"/>
      <c r="FXG13" s="789"/>
      <c r="FXH13" s="789"/>
      <c r="FXI13" s="789"/>
      <c r="FXJ13" s="789"/>
      <c r="FXK13" s="789"/>
      <c r="FXL13" s="789"/>
      <c r="FXM13" s="789"/>
      <c r="FXN13" s="789"/>
      <c r="FXO13" s="789"/>
      <c r="FXP13" s="789"/>
      <c r="FXQ13" s="789"/>
      <c r="FXR13" s="789"/>
      <c r="FXS13" s="789"/>
      <c r="FXT13" s="789"/>
      <c r="FXU13" s="789"/>
      <c r="FXV13" s="789"/>
      <c r="FXW13" s="789"/>
      <c r="FXX13" s="789"/>
      <c r="FXY13" s="789"/>
      <c r="FXZ13" s="789"/>
      <c r="FYA13" s="789"/>
      <c r="FYB13" s="789"/>
      <c r="FYC13" s="789"/>
      <c r="FYD13" s="789"/>
      <c r="FYE13" s="789"/>
      <c r="FYF13" s="789"/>
      <c r="FYG13" s="789"/>
      <c r="FYH13" s="789"/>
      <c r="FYI13" s="789"/>
      <c r="FYJ13" s="789"/>
      <c r="FYK13" s="789"/>
      <c r="FYL13" s="789"/>
      <c r="FYM13" s="789"/>
      <c r="FYN13" s="789"/>
      <c r="FYO13" s="789"/>
      <c r="FYP13" s="789"/>
      <c r="FYQ13" s="789"/>
      <c r="FYR13" s="789"/>
      <c r="FYS13" s="789"/>
      <c r="FYT13" s="789"/>
      <c r="FYU13" s="789"/>
      <c r="FYV13" s="789"/>
      <c r="FYW13" s="789"/>
      <c r="FYX13" s="789"/>
      <c r="FYY13" s="789"/>
      <c r="FYZ13" s="789"/>
      <c r="FZA13" s="789"/>
      <c r="FZB13" s="789"/>
      <c r="FZC13" s="789"/>
      <c r="FZD13" s="789"/>
      <c r="FZE13" s="789"/>
      <c r="FZF13" s="789"/>
      <c r="FZG13" s="789"/>
      <c r="FZH13" s="789"/>
      <c r="FZI13" s="789"/>
      <c r="FZJ13" s="789"/>
      <c r="FZK13" s="789"/>
      <c r="FZL13" s="789"/>
      <c r="FZM13" s="789"/>
      <c r="FZN13" s="789"/>
      <c r="FZO13" s="789"/>
      <c r="FZP13" s="789"/>
      <c r="FZQ13" s="789"/>
      <c r="FZR13" s="789"/>
      <c r="FZS13" s="789"/>
      <c r="FZT13" s="789"/>
      <c r="FZU13" s="789"/>
      <c r="FZV13" s="789"/>
      <c r="FZW13" s="789"/>
      <c r="FZX13" s="789"/>
      <c r="FZY13" s="789"/>
      <c r="FZZ13" s="789"/>
      <c r="GAA13" s="789"/>
      <c r="GAB13" s="789"/>
      <c r="GAC13" s="789"/>
      <c r="GAD13" s="789"/>
      <c r="GAE13" s="789"/>
      <c r="GAF13" s="789"/>
      <c r="GAG13" s="789"/>
      <c r="GAH13" s="789"/>
      <c r="GAI13" s="789"/>
      <c r="GAJ13" s="789"/>
      <c r="GAK13" s="789"/>
      <c r="GAL13" s="789"/>
      <c r="GAM13" s="789"/>
      <c r="GAN13" s="789"/>
      <c r="GAO13" s="789"/>
      <c r="GAP13" s="789"/>
      <c r="GAQ13" s="789"/>
      <c r="GAR13" s="789"/>
      <c r="GAS13" s="789"/>
      <c r="GAT13" s="789"/>
      <c r="GAU13" s="789"/>
      <c r="GAV13" s="789"/>
      <c r="GAW13" s="789"/>
      <c r="GAX13" s="789"/>
      <c r="GAY13" s="789"/>
      <c r="GAZ13" s="789"/>
      <c r="GBA13" s="789"/>
      <c r="GBB13" s="789"/>
      <c r="GBC13" s="789"/>
      <c r="GBD13" s="789"/>
      <c r="GBE13" s="789"/>
      <c r="GBF13" s="789"/>
      <c r="GBG13" s="789"/>
      <c r="GBH13" s="789"/>
      <c r="GBI13" s="789"/>
      <c r="GBJ13" s="789"/>
      <c r="GBK13" s="789"/>
      <c r="GBL13" s="789"/>
      <c r="GBM13" s="789"/>
      <c r="GBN13" s="789"/>
      <c r="GBO13" s="789"/>
      <c r="GBP13" s="789"/>
      <c r="GBQ13" s="789"/>
      <c r="GBR13" s="789"/>
      <c r="GBS13" s="789"/>
      <c r="GBT13" s="789"/>
      <c r="GBU13" s="789"/>
      <c r="GBV13" s="789"/>
      <c r="GBW13" s="789"/>
      <c r="GBX13" s="789"/>
      <c r="GBY13" s="789"/>
      <c r="GBZ13" s="789"/>
      <c r="GCA13" s="789"/>
      <c r="GCB13" s="789"/>
      <c r="GCC13" s="789"/>
      <c r="GCD13" s="789"/>
      <c r="GCE13" s="789"/>
      <c r="GCF13" s="789"/>
      <c r="GCG13" s="789"/>
      <c r="GCH13" s="789"/>
      <c r="GCI13" s="789"/>
      <c r="GCJ13" s="789"/>
      <c r="GCK13" s="789"/>
      <c r="GCL13" s="789"/>
      <c r="GCM13" s="789"/>
      <c r="GCN13" s="789"/>
      <c r="GCO13" s="789"/>
      <c r="GCP13" s="789"/>
      <c r="GCQ13" s="789"/>
      <c r="GCR13" s="789"/>
      <c r="GCS13" s="789"/>
      <c r="GCT13" s="789"/>
      <c r="GCU13" s="789"/>
      <c r="GCV13" s="789"/>
      <c r="GCW13" s="789"/>
      <c r="GCX13" s="789"/>
      <c r="GCY13" s="789"/>
      <c r="GCZ13" s="789"/>
      <c r="GDA13" s="789"/>
      <c r="GDB13" s="789"/>
      <c r="GDC13" s="789"/>
      <c r="GDD13" s="789"/>
      <c r="GDE13" s="789"/>
      <c r="GDF13" s="789"/>
      <c r="GDG13" s="789"/>
      <c r="GDH13" s="789"/>
      <c r="GDI13" s="789"/>
      <c r="GDJ13" s="789"/>
      <c r="GDK13" s="789"/>
      <c r="GDL13" s="789"/>
      <c r="GDM13" s="789"/>
      <c r="GDN13" s="789"/>
      <c r="GDO13" s="789"/>
      <c r="GDP13" s="789"/>
      <c r="GDQ13" s="789"/>
      <c r="GDR13" s="789"/>
      <c r="GDS13" s="789"/>
      <c r="GDT13" s="789"/>
      <c r="GDU13" s="789"/>
      <c r="GDV13" s="789"/>
      <c r="GDW13" s="789"/>
      <c r="GDX13" s="789"/>
      <c r="GDY13" s="789"/>
      <c r="GDZ13" s="789"/>
      <c r="GEA13" s="789"/>
      <c r="GEB13" s="789"/>
      <c r="GEC13" s="789"/>
      <c r="GED13" s="789"/>
      <c r="GEE13" s="789"/>
      <c r="GEF13" s="789"/>
      <c r="GEG13" s="789"/>
      <c r="GEH13" s="789"/>
      <c r="GEI13" s="789"/>
      <c r="GEJ13" s="789"/>
      <c r="GEK13" s="789"/>
      <c r="GEL13" s="789"/>
      <c r="GEM13" s="789"/>
      <c r="GEN13" s="789"/>
      <c r="GEO13" s="789"/>
      <c r="GEP13" s="789"/>
      <c r="GEQ13" s="789"/>
      <c r="GER13" s="789"/>
      <c r="GES13" s="789"/>
      <c r="GET13" s="789"/>
      <c r="GEU13" s="789"/>
      <c r="GEV13" s="789"/>
      <c r="GEW13" s="789"/>
      <c r="GEX13" s="789"/>
      <c r="GEY13" s="789"/>
      <c r="GEZ13" s="789"/>
      <c r="GFA13" s="789"/>
      <c r="GFB13" s="789"/>
      <c r="GFC13" s="789"/>
      <c r="GFD13" s="789"/>
      <c r="GFE13" s="789"/>
      <c r="GFF13" s="789"/>
      <c r="GFG13" s="789"/>
      <c r="GFH13" s="789"/>
      <c r="GFI13" s="789"/>
      <c r="GFJ13" s="789"/>
      <c r="GFK13" s="789"/>
      <c r="GFL13" s="789"/>
      <c r="GFM13" s="789"/>
      <c r="GFN13" s="789"/>
      <c r="GFO13" s="789"/>
      <c r="GFP13" s="789"/>
      <c r="GFQ13" s="789"/>
      <c r="GFR13" s="789"/>
      <c r="GFS13" s="789"/>
      <c r="GFT13" s="789"/>
      <c r="GFU13" s="789"/>
      <c r="GFV13" s="789"/>
      <c r="GFW13" s="789"/>
      <c r="GFX13" s="789"/>
      <c r="GFY13" s="789"/>
      <c r="GFZ13" s="789"/>
      <c r="GGA13" s="789"/>
      <c r="GGB13" s="789"/>
      <c r="GGC13" s="789"/>
      <c r="GGD13" s="789"/>
      <c r="GGE13" s="789"/>
      <c r="GGF13" s="789"/>
      <c r="GGG13" s="789"/>
      <c r="GGH13" s="789"/>
      <c r="GGI13" s="789"/>
      <c r="GGJ13" s="789"/>
      <c r="GGK13" s="789"/>
      <c r="GGL13" s="789"/>
      <c r="GGM13" s="789"/>
      <c r="GGN13" s="789"/>
      <c r="GGO13" s="789"/>
      <c r="GGP13" s="789"/>
      <c r="GGQ13" s="789"/>
      <c r="GGR13" s="789"/>
      <c r="GGS13" s="789"/>
      <c r="GGT13" s="789"/>
      <c r="GGU13" s="789"/>
      <c r="GGV13" s="789"/>
      <c r="GGW13" s="789"/>
      <c r="GGX13" s="789"/>
      <c r="GGY13" s="789"/>
      <c r="GGZ13" s="789"/>
      <c r="GHA13" s="789"/>
      <c r="GHB13" s="789"/>
      <c r="GHC13" s="789"/>
      <c r="GHD13" s="789"/>
      <c r="GHE13" s="789"/>
      <c r="GHF13" s="789"/>
      <c r="GHG13" s="789"/>
      <c r="GHH13" s="789"/>
      <c r="GHI13" s="789"/>
      <c r="GHJ13" s="789"/>
      <c r="GHK13" s="789"/>
      <c r="GHL13" s="789"/>
      <c r="GHM13" s="789"/>
      <c r="GHN13" s="789"/>
      <c r="GHO13" s="789"/>
      <c r="GHP13" s="789"/>
      <c r="GHQ13" s="789"/>
      <c r="GHR13" s="789"/>
      <c r="GHS13" s="789"/>
      <c r="GHT13" s="789"/>
      <c r="GHU13" s="789"/>
      <c r="GHV13" s="789"/>
      <c r="GHW13" s="789"/>
      <c r="GHX13" s="789"/>
      <c r="GHY13" s="789"/>
      <c r="GHZ13" s="789"/>
      <c r="GIA13" s="789"/>
      <c r="GIB13" s="789"/>
      <c r="GIC13" s="789"/>
      <c r="GID13" s="789"/>
      <c r="GIE13" s="789"/>
      <c r="GIF13" s="789"/>
      <c r="GIG13" s="789"/>
      <c r="GIH13" s="789"/>
      <c r="GII13" s="789"/>
      <c r="GIJ13" s="789"/>
      <c r="GIK13" s="789"/>
      <c r="GIL13" s="789"/>
      <c r="GIM13" s="789"/>
      <c r="GIN13" s="789"/>
      <c r="GIO13" s="789"/>
      <c r="GIP13" s="789"/>
      <c r="GIQ13" s="789"/>
      <c r="GIR13" s="789"/>
      <c r="GIS13" s="789"/>
      <c r="GIT13" s="789"/>
      <c r="GIU13" s="789"/>
      <c r="GIV13" s="789"/>
      <c r="GIW13" s="789"/>
      <c r="GIX13" s="789"/>
      <c r="GIY13" s="789"/>
      <c r="GIZ13" s="789"/>
      <c r="GJA13" s="789"/>
      <c r="GJB13" s="789"/>
      <c r="GJC13" s="789"/>
      <c r="GJD13" s="789"/>
      <c r="GJE13" s="789"/>
      <c r="GJF13" s="789"/>
      <c r="GJG13" s="789"/>
      <c r="GJH13" s="789"/>
      <c r="GJI13" s="789"/>
      <c r="GJJ13" s="789"/>
      <c r="GJK13" s="789"/>
      <c r="GJL13" s="789"/>
      <c r="GJM13" s="789"/>
      <c r="GJN13" s="789"/>
      <c r="GJO13" s="789"/>
      <c r="GJP13" s="789"/>
      <c r="GJQ13" s="789"/>
      <c r="GJR13" s="789"/>
      <c r="GJS13" s="789"/>
      <c r="GJT13" s="789"/>
      <c r="GJU13" s="789"/>
      <c r="GJV13" s="789"/>
      <c r="GJW13" s="789"/>
      <c r="GJX13" s="789"/>
      <c r="GJY13" s="789"/>
      <c r="GJZ13" s="789"/>
      <c r="GKA13" s="789"/>
      <c r="GKB13" s="789"/>
      <c r="GKC13" s="789"/>
      <c r="GKD13" s="789"/>
      <c r="GKE13" s="789"/>
      <c r="GKF13" s="789"/>
      <c r="GKG13" s="789"/>
      <c r="GKH13" s="789"/>
      <c r="GKI13" s="789"/>
      <c r="GKJ13" s="789"/>
      <c r="GKK13" s="789"/>
      <c r="GKL13" s="789"/>
      <c r="GKM13" s="789"/>
      <c r="GKN13" s="789"/>
      <c r="GKO13" s="789"/>
      <c r="GKP13" s="789"/>
      <c r="GKQ13" s="789"/>
      <c r="GKR13" s="789"/>
      <c r="GKS13" s="789"/>
      <c r="GKT13" s="789"/>
      <c r="GKU13" s="789"/>
      <c r="GKV13" s="789"/>
      <c r="GKW13" s="789"/>
      <c r="GKX13" s="789"/>
      <c r="GKY13" s="789"/>
      <c r="GKZ13" s="789"/>
      <c r="GLA13" s="789"/>
      <c r="GLB13" s="789"/>
      <c r="GLC13" s="789"/>
      <c r="GLD13" s="789"/>
      <c r="GLE13" s="789"/>
      <c r="GLF13" s="789"/>
      <c r="GLG13" s="789"/>
      <c r="GLH13" s="789"/>
      <c r="GLI13" s="789"/>
      <c r="GLJ13" s="789"/>
      <c r="GLK13" s="789"/>
      <c r="GLL13" s="789"/>
      <c r="GLM13" s="789"/>
      <c r="GLN13" s="789"/>
      <c r="GLO13" s="789"/>
      <c r="GLP13" s="789"/>
      <c r="GLQ13" s="789"/>
      <c r="GLR13" s="789"/>
      <c r="GLS13" s="789"/>
      <c r="GLT13" s="789"/>
      <c r="GLU13" s="789"/>
      <c r="GLV13" s="789"/>
      <c r="GLW13" s="789"/>
      <c r="GLX13" s="789"/>
      <c r="GLY13" s="789"/>
      <c r="GLZ13" s="789"/>
      <c r="GMA13" s="789"/>
      <c r="GMB13" s="789"/>
      <c r="GMC13" s="789"/>
      <c r="GMD13" s="789"/>
      <c r="GME13" s="789"/>
      <c r="GMF13" s="789"/>
      <c r="GMG13" s="789"/>
      <c r="GMH13" s="789"/>
      <c r="GMI13" s="789"/>
      <c r="GMJ13" s="789"/>
      <c r="GMK13" s="789"/>
      <c r="GML13" s="789"/>
      <c r="GMM13" s="789"/>
      <c r="GMN13" s="789"/>
      <c r="GMO13" s="789"/>
      <c r="GMP13" s="789"/>
      <c r="GMQ13" s="789"/>
      <c r="GMR13" s="789"/>
      <c r="GMS13" s="789"/>
      <c r="GMT13" s="789"/>
      <c r="GMU13" s="789"/>
      <c r="GMV13" s="789"/>
      <c r="GMW13" s="789"/>
      <c r="GMX13" s="789"/>
      <c r="GMY13" s="789"/>
      <c r="GMZ13" s="789"/>
      <c r="GNA13" s="789"/>
      <c r="GNB13" s="789"/>
      <c r="GNC13" s="789"/>
      <c r="GND13" s="789"/>
      <c r="GNE13" s="789"/>
      <c r="GNF13" s="789"/>
      <c r="GNG13" s="789"/>
      <c r="GNH13" s="789"/>
      <c r="GNI13" s="789"/>
      <c r="GNJ13" s="789"/>
      <c r="GNK13" s="789"/>
      <c r="GNL13" s="789"/>
      <c r="GNM13" s="789"/>
      <c r="GNN13" s="789"/>
      <c r="GNO13" s="789"/>
      <c r="GNP13" s="789"/>
      <c r="GNQ13" s="789"/>
      <c r="GNR13" s="789"/>
      <c r="GNS13" s="789"/>
      <c r="GNT13" s="789"/>
      <c r="GNU13" s="789"/>
      <c r="GNV13" s="789"/>
      <c r="GNW13" s="789"/>
      <c r="GNX13" s="789"/>
      <c r="GNY13" s="789"/>
      <c r="GNZ13" s="789"/>
      <c r="GOA13" s="789"/>
      <c r="GOB13" s="789"/>
      <c r="GOC13" s="789"/>
      <c r="GOD13" s="789"/>
      <c r="GOE13" s="789"/>
      <c r="GOF13" s="789"/>
      <c r="GOG13" s="789"/>
      <c r="GOH13" s="789"/>
      <c r="GOI13" s="789"/>
      <c r="GOJ13" s="789"/>
      <c r="GOK13" s="789"/>
      <c r="GOL13" s="789"/>
      <c r="GOM13" s="789"/>
      <c r="GON13" s="789"/>
      <c r="GOO13" s="789"/>
      <c r="GOP13" s="789"/>
      <c r="GOQ13" s="789"/>
      <c r="GOR13" s="789"/>
      <c r="GOS13" s="789"/>
      <c r="GOT13" s="789"/>
      <c r="GOU13" s="789"/>
      <c r="GOV13" s="789"/>
      <c r="GOW13" s="789"/>
      <c r="GOX13" s="789"/>
      <c r="GOY13" s="789"/>
      <c r="GOZ13" s="789"/>
      <c r="GPA13" s="789"/>
      <c r="GPB13" s="789"/>
      <c r="GPC13" s="789"/>
      <c r="GPD13" s="789"/>
      <c r="GPE13" s="789"/>
      <c r="GPF13" s="789"/>
      <c r="GPG13" s="789"/>
      <c r="GPH13" s="789"/>
      <c r="GPI13" s="789"/>
      <c r="GPJ13" s="789"/>
      <c r="GPK13" s="789"/>
      <c r="GPL13" s="789"/>
      <c r="GPM13" s="789"/>
      <c r="GPN13" s="789"/>
      <c r="GPO13" s="789"/>
      <c r="GPP13" s="789"/>
      <c r="GPQ13" s="789"/>
      <c r="GPR13" s="789"/>
      <c r="GPS13" s="789"/>
      <c r="GPT13" s="789"/>
      <c r="GPU13" s="789"/>
      <c r="GPV13" s="789"/>
      <c r="GPW13" s="789"/>
      <c r="GPX13" s="789"/>
      <c r="GPY13" s="789"/>
      <c r="GPZ13" s="789"/>
      <c r="GQA13" s="789"/>
      <c r="GQB13" s="789"/>
      <c r="GQC13" s="789"/>
      <c r="GQD13" s="789"/>
      <c r="GQE13" s="789"/>
      <c r="GQF13" s="789"/>
      <c r="GQG13" s="789"/>
      <c r="GQH13" s="789"/>
      <c r="GQI13" s="789"/>
      <c r="GQJ13" s="789"/>
      <c r="GQK13" s="789"/>
      <c r="GQL13" s="789"/>
      <c r="GQM13" s="789"/>
      <c r="GQN13" s="789"/>
      <c r="GQO13" s="789"/>
      <c r="GQP13" s="789"/>
      <c r="GQQ13" s="789"/>
      <c r="GQR13" s="789"/>
      <c r="GQS13" s="789"/>
      <c r="GQT13" s="789"/>
      <c r="GQU13" s="789"/>
      <c r="GQV13" s="789"/>
      <c r="GQW13" s="789"/>
      <c r="GQX13" s="789"/>
      <c r="GQY13" s="789"/>
      <c r="GQZ13" s="789"/>
      <c r="GRA13" s="789"/>
      <c r="GRB13" s="789"/>
      <c r="GRC13" s="789"/>
      <c r="GRD13" s="789"/>
      <c r="GRE13" s="789"/>
      <c r="GRF13" s="789"/>
      <c r="GRG13" s="789"/>
      <c r="GRH13" s="789"/>
      <c r="GRI13" s="789"/>
      <c r="GRJ13" s="789"/>
      <c r="GRK13" s="789"/>
      <c r="GRL13" s="789"/>
      <c r="GRM13" s="789"/>
      <c r="GRN13" s="789"/>
      <c r="GRO13" s="789"/>
      <c r="GRP13" s="789"/>
      <c r="GRQ13" s="789"/>
      <c r="GRR13" s="789"/>
      <c r="GRS13" s="789"/>
      <c r="GRT13" s="789"/>
      <c r="GRU13" s="789"/>
      <c r="GRV13" s="789"/>
      <c r="GRW13" s="789"/>
      <c r="GRX13" s="789"/>
      <c r="GRY13" s="789"/>
      <c r="GRZ13" s="789"/>
      <c r="GSA13" s="789"/>
      <c r="GSB13" s="789"/>
      <c r="GSC13" s="789"/>
      <c r="GSD13" s="789"/>
      <c r="GSE13" s="789"/>
      <c r="GSF13" s="789"/>
      <c r="GSG13" s="789"/>
      <c r="GSH13" s="789"/>
      <c r="GSI13" s="789"/>
      <c r="GSJ13" s="789"/>
      <c r="GSK13" s="789"/>
      <c r="GSL13" s="789"/>
      <c r="GSM13" s="789"/>
      <c r="GSN13" s="789"/>
      <c r="GSO13" s="789"/>
      <c r="GSP13" s="789"/>
      <c r="GSQ13" s="789"/>
      <c r="GSR13" s="789"/>
      <c r="GSS13" s="789"/>
      <c r="GST13" s="789"/>
      <c r="GSU13" s="789"/>
      <c r="GSV13" s="789"/>
      <c r="GSW13" s="789"/>
      <c r="GSX13" s="789"/>
      <c r="GSY13" s="789"/>
      <c r="GSZ13" s="789"/>
      <c r="GTA13" s="789"/>
      <c r="GTB13" s="789"/>
      <c r="GTC13" s="789"/>
      <c r="GTD13" s="789"/>
      <c r="GTE13" s="789"/>
      <c r="GTF13" s="789"/>
      <c r="GTG13" s="789"/>
      <c r="GTH13" s="789"/>
      <c r="GTI13" s="789"/>
      <c r="GTJ13" s="789"/>
      <c r="GTK13" s="789"/>
      <c r="GTL13" s="789"/>
      <c r="GTM13" s="789"/>
      <c r="GTN13" s="789"/>
      <c r="GTO13" s="789"/>
      <c r="GTP13" s="789"/>
      <c r="GTQ13" s="789"/>
      <c r="GTR13" s="789"/>
      <c r="GTS13" s="789"/>
      <c r="GTT13" s="789"/>
      <c r="GTU13" s="789"/>
      <c r="GTV13" s="789"/>
      <c r="GTW13" s="789"/>
      <c r="GTX13" s="789"/>
      <c r="GTY13" s="789"/>
      <c r="GTZ13" s="789"/>
      <c r="GUA13" s="789"/>
      <c r="GUB13" s="789"/>
      <c r="GUC13" s="789"/>
      <c r="GUD13" s="789"/>
      <c r="GUE13" s="789"/>
      <c r="GUF13" s="789"/>
      <c r="GUG13" s="789"/>
      <c r="GUH13" s="789"/>
      <c r="GUI13" s="789"/>
      <c r="GUJ13" s="789"/>
      <c r="GUK13" s="789"/>
      <c r="GUL13" s="789"/>
      <c r="GUM13" s="789"/>
      <c r="GUN13" s="789"/>
      <c r="GUO13" s="789"/>
      <c r="GUP13" s="789"/>
      <c r="GUQ13" s="789"/>
      <c r="GUR13" s="789"/>
      <c r="GUS13" s="789"/>
      <c r="GUT13" s="789"/>
      <c r="GUU13" s="789"/>
      <c r="GUV13" s="789"/>
      <c r="GUW13" s="789"/>
      <c r="GUX13" s="789"/>
      <c r="GUY13" s="789"/>
      <c r="GUZ13" s="789"/>
      <c r="GVA13" s="789"/>
      <c r="GVB13" s="789"/>
      <c r="GVC13" s="789"/>
      <c r="GVD13" s="789"/>
      <c r="GVE13" s="789"/>
      <c r="GVF13" s="789"/>
      <c r="GVG13" s="789"/>
      <c r="GVH13" s="789"/>
      <c r="GVI13" s="789"/>
      <c r="GVJ13" s="789"/>
      <c r="GVK13" s="789"/>
      <c r="GVL13" s="789"/>
      <c r="GVM13" s="789"/>
      <c r="GVN13" s="789"/>
      <c r="GVO13" s="789"/>
      <c r="GVP13" s="789"/>
      <c r="GVQ13" s="789"/>
      <c r="GVR13" s="789"/>
      <c r="GVS13" s="789"/>
      <c r="GVT13" s="789"/>
      <c r="GVU13" s="789"/>
      <c r="GVV13" s="789"/>
      <c r="GVW13" s="789"/>
      <c r="GVX13" s="789"/>
      <c r="GVY13" s="789"/>
      <c r="GVZ13" s="789"/>
      <c r="GWA13" s="789"/>
      <c r="GWB13" s="789"/>
      <c r="GWC13" s="789"/>
      <c r="GWD13" s="789"/>
      <c r="GWE13" s="789"/>
      <c r="GWF13" s="789"/>
      <c r="GWG13" s="789"/>
      <c r="GWH13" s="789"/>
      <c r="GWI13" s="789"/>
      <c r="GWJ13" s="789"/>
      <c r="GWK13" s="789"/>
      <c r="GWL13" s="789"/>
      <c r="GWM13" s="789"/>
      <c r="GWN13" s="789"/>
      <c r="GWO13" s="789"/>
      <c r="GWP13" s="789"/>
      <c r="GWQ13" s="789"/>
      <c r="GWR13" s="789"/>
      <c r="GWS13" s="789"/>
      <c r="GWT13" s="789"/>
      <c r="GWU13" s="789"/>
      <c r="GWV13" s="789"/>
      <c r="GWW13" s="789"/>
      <c r="GWX13" s="789"/>
      <c r="GWY13" s="789"/>
      <c r="GWZ13" s="789"/>
      <c r="GXA13" s="789"/>
      <c r="GXB13" s="789"/>
      <c r="GXC13" s="789"/>
      <c r="GXD13" s="789"/>
      <c r="GXE13" s="789"/>
      <c r="GXF13" s="789"/>
      <c r="GXG13" s="789"/>
      <c r="GXH13" s="789"/>
      <c r="GXI13" s="789"/>
      <c r="GXJ13" s="789"/>
      <c r="GXK13" s="789"/>
      <c r="GXL13" s="789"/>
      <c r="GXM13" s="789"/>
      <c r="GXN13" s="789"/>
      <c r="GXO13" s="789"/>
      <c r="GXP13" s="789"/>
      <c r="GXQ13" s="789"/>
      <c r="GXR13" s="789"/>
      <c r="GXS13" s="789"/>
      <c r="GXT13" s="789"/>
      <c r="GXU13" s="789"/>
      <c r="GXV13" s="789"/>
      <c r="GXW13" s="789"/>
      <c r="GXX13" s="789"/>
      <c r="GXY13" s="789"/>
      <c r="GXZ13" s="789"/>
      <c r="GYA13" s="789"/>
      <c r="GYB13" s="789"/>
      <c r="GYC13" s="789"/>
      <c r="GYD13" s="789"/>
      <c r="GYE13" s="789"/>
      <c r="GYF13" s="789"/>
      <c r="GYG13" s="789"/>
      <c r="GYH13" s="789"/>
      <c r="GYI13" s="789"/>
      <c r="GYJ13" s="789"/>
      <c r="GYK13" s="789"/>
      <c r="GYL13" s="789"/>
      <c r="GYM13" s="789"/>
      <c r="GYN13" s="789"/>
      <c r="GYO13" s="789"/>
      <c r="GYP13" s="789"/>
      <c r="GYQ13" s="789"/>
      <c r="GYR13" s="789"/>
      <c r="GYS13" s="789"/>
      <c r="GYT13" s="789"/>
      <c r="GYU13" s="789"/>
      <c r="GYV13" s="789"/>
      <c r="GYW13" s="789"/>
      <c r="GYX13" s="789"/>
      <c r="GYY13" s="789"/>
      <c r="GYZ13" s="789"/>
      <c r="GZA13" s="789"/>
      <c r="GZB13" s="789"/>
      <c r="GZC13" s="789"/>
      <c r="GZD13" s="789"/>
      <c r="GZE13" s="789"/>
      <c r="GZF13" s="789"/>
      <c r="GZG13" s="789"/>
      <c r="GZH13" s="789"/>
      <c r="GZI13" s="789"/>
      <c r="GZJ13" s="789"/>
      <c r="GZK13" s="789"/>
      <c r="GZL13" s="789"/>
      <c r="GZM13" s="789"/>
      <c r="GZN13" s="789"/>
      <c r="GZO13" s="789"/>
      <c r="GZP13" s="789"/>
      <c r="GZQ13" s="789"/>
      <c r="GZR13" s="789"/>
      <c r="GZS13" s="789"/>
      <c r="GZT13" s="789"/>
      <c r="GZU13" s="789"/>
      <c r="GZV13" s="789"/>
      <c r="GZW13" s="789"/>
      <c r="GZX13" s="789"/>
      <c r="GZY13" s="789"/>
      <c r="GZZ13" s="789"/>
      <c r="HAA13" s="789"/>
      <c r="HAB13" s="789"/>
      <c r="HAC13" s="789"/>
      <c r="HAD13" s="789"/>
      <c r="HAE13" s="789"/>
      <c r="HAF13" s="789"/>
      <c r="HAG13" s="789"/>
      <c r="HAH13" s="789"/>
      <c r="HAI13" s="789"/>
      <c r="HAJ13" s="789"/>
      <c r="HAK13" s="789"/>
      <c r="HAL13" s="789"/>
      <c r="HAM13" s="789"/>
      <c r="HAN13" s="789"/>
      <c r="HAO13" s="789"/>
      <c r="HAP13" s="789"/>
      <c r="HAQ13" s="789"/>
      <c r="HAR13" s="789"/>
      <c r="HAS13" s="789"/>
      <c r="HAT13" s="789"/>
      <c r="HAU13" s="789"/>
      <c r="HAV13" s="789"/>
      <c r="HAW13" s="789"/>
      <c r="HAX13" s="789"/>
      <c r="HAY13" s="789"/>
      <c r="HAZ13" s="789"/>
      <c r="HBA13" s="789"/>
      <c r="HBB13" s="789"/>
      <c r="HBC13" s="789"/>
      <c r="HBD13" s="789"/>
      <c r="HBE13" s="789"/>
      <c r="HBF13" s="789"/>
      <c r="HBG13" s="789"/>
      <c r="HBH13" s="789"/>
      <c r="HBI13" s="789"/>
      <c r="HBJ13" s="789"/>
      <c r="HBK13" s="789"/>
      <c r="HBL13" s="789"/>
      <c r="HBM13" s="789"/>
      <c r="HBN13" s="789"/>
      <c r="HBO13" s="789"/>
      <c r="HBP13" s="789"/>
      <c r="HBQ13" s="789"/>
      <c r="HBR13" s="789"/>
      <c r="HBS13" s="789"/>
      <c r="HBT13" s="789"/>
      <c r="HBU13" s="789"/>
      <c r="HBV13" s="789"/>
      <c r="HBW13" s="789"/>
      <c r="HBX13" s="789"/>
      <c r="HBY13" s="789"/>
      <c r="HBZ13" s="789"/>
      <c r="HCA13" s="789"/>
      <c r="HCB13" s="789"/>
      <c r="HCC13" s="789"/>
      <c r="HCD13" s="789"/>
      <c r="HCE13" s="789"/>
      <c r="HCF13" s="789"/>
      <c r="HCG13" s="789"/>
      <c r="HCH13" s="789"/>
      <c r="HCI13" s="789"/>
      <c r="HCJ13" s="789"/>
      <c r="HCK13" s="789"/>
      <c r="HCL13" s="789"/>
      <c r="HCM13" s="789"/>
      <c r="HCN13" s="789"/>
      <c r="HCO13" s="789"/>
      <c r="HCP13" s="789"/>
      <c r="HCQ13" s="789"/>
      <c r="HCR13" s="789"/>
      <c r="HCS13" s="789"/>
      <c r="HCT13" s="789"/>
      <c r="HCU13" s="789"/>
      <c r="HCV13" s="789"/>
      <c r="HCW13" s="789"/>
      <c r="HCX13" s="789"/>
      <c r="HCY13" s="789"/>
      <c r="HCZ13" s="789"/>
      <c r="HDA13" s="789"/>
      <c r="HDB13" s="789"/>
      <c r="HDC13" s="789"/>
      <c r="HDD13" s="789"/>
      <c r="HDE13" s="789"/>
      <c r="HDF13" s="789"/>
      <c r="HDG13" s="789"/>
      <c r="HDH13" s="789"/>
      <c r="HDI13" s="789"/>
      <c r="HDJ13" s="789"/>
      <c r="HDK13" s="789"/>
      <c r="HDL13" s="789"/>
      <c r="HDM13" s="789"/>
      <c r="HDN13" s="789"/>
      <c r="HDO13" s="789"/>
      <c r="HDP13" s="789"/>
      <c r="HDQ13" s="789"/>
      <c r="HDR13" s="789"/>
      <c r="HDS13" s="789"/>
      <c r="HDT13" s="789"/>
      <c r="HDU13" s="789"/>
      <c r="HDV13" s="789"/>
      <c r="HDW13" s="789"/>
      <c r="HDX13" s="789"/>
      <c r="HDY13" s="789"/>
      <c r="HDZ13" s="789"/>
      <c r="HEA13" s="789"/>
      <c r="HEB13" s="789"/>
      <c r="HEC13" s="789"/>
      <c r="HED13" s="789"/>
      <c r="HEE13" s="789"/>
      <c r="HEF13" s="789"/>
      <c r="HEG13" s="789"/>
      <c r="HEH13" s="789"/>
      <c r="HEI13" s="789"/>
      <c r="HEJ13" s="789"/>
      <c r="HEK13" s="789"/>
      <c r="HEL13" s="789"/>
      <c r="HEM13" s="789"/>
      <c r="HEN13" s="789"/>
      <c r="HEO13" s="789"/>
      <c r="HEP13" s="789"/>
      <c r="HEQ13" s="789"/>
      <c r="HER13" s="789"/>
      <c r="HES13" s="789"/>
      <c r="HET13" s="789"/>
      <c r="HEU13" s="789"/>
      <c r="HEV13" s="789"/>
      <c r="HEW13" s="789"/>
      <c r="HEX13" s="789"/>
      <c r="HEY13" s="789"/>
      <c r="HEZ13" s="789"/>
      <c r="HFA13" s="789"/>
      <c r="HFB13" s="789"/>
      <c r="HFC13" s="789"/>
      <c r="HFD13" s="789"/>
      <c r="HFE13" s="789"/>
      <c r="HFF13" s="789"/>
      <c r="HFG13" s="789"/>
      <c r="HFH13" s="789"/>
      <c r="HFI13" s="789"/>
      <c r="HFJ13" s="789"/>
      <c r="HFK13" s="789"/>
      <c r="HFL13" s="789"/>
      <c r="HFM13" s="789"/>
      <c r="HFN13" s="789"/>
      <c r="HFO13" s="789"/>
      <c r="HFP13" s="789"/>
      <c r="HFQ13" s="789"/>
      <c r="HFR13" s="789"/>
      <c r="HFS13" s="789"/>
      <c r="HFT13" s="789"/>
      <c r="HFU13" s="789"/>
      <c r="HFV13" s="789"/>
      <c r="HFW13" s="789"/>
      <c r="HFX13" s="789"/>
      <c r="HFY13" s="789"/>
      <c r="HFZ13" s="789"/>
      <c r="HGA13" s="789"/>
      <c r="HGB13" s="789"/>
      <c r="HGC13" s="789"/>
      <c r="HGD13" s="789"/>
      <c r="HGE13" s="789"/>
      <c r="HGF13" s="789"/>
      <c r="HGG13" s="789"/>
      <c r="HGH13" s="789"/>
      <c r="HGI13" s="789"/>
      <c r="HGJ13" s="789"/>
      <c r="HGK13" s="789"/>
      <c r="HGL13" s="789"/>
      <c r="HGM13" s="789"/>
      <c r="HGN13" s="789"/>
      <c r="HGO13" s="789"/>
      <c r="HGP13" s="789"/>
      <c r="HGQ13" s="789"/>
      <c r="HGR13" s="789"/>
      <c r="HGS13" s="789"/>
      <c r="HGT13" s="789"/>
      <c r="HGU13" s="789"/>
      <c r="HGV13" s="789"/>
      <c r="HGW13" s="789"/>
      <c r="HGX13" s="789"/>
      <c r="HGY13" s="789"/>
      <c r="HGZ13" s="789"/>
      <c r="HHA13" s="789"/>
      <c r="HHB13" s="789"/>
      <c r="HHC13" s="789"/>
      <c r="HHD13" s="789"/>
      <c r="HHE13" s="789"/>
      <c r="HHF13" s="789"/>
      <c r="HHG13" s="789"/>
      <c r="HHH13" s="789"/>
      <c r="HHI13" s="789"/>
      <c r="HHJ13" s="789"/>
      <c r="HHK13" s="789"/>
      <c r="HHL13" s="789"/>
      <c r="HHM13" s="789"/>
      <c r="HHN13" s="789"/>
      <c r="HHO13" s="789"/>
      <c r="HHP13" s="789"/>
      <c r="HHQ13" s="789"/>
      <c r="HHR13" s="789"/>
      <c r="HHS13" s="789"/>
      <c r="HHT13" s="789"/>
      <c r="HHU13" s="789"/>
      <c r="HHV13" s="789"/>
      <c r="HHW13" s="789"/>
      <c r="HHX13" s="789"/>
      <c r="HHY13" s="789"/>
      <c r="HHZ13" s="789"/>
      <c r="HIA13" s="789"/>
      <c r="HIB13" s="789"/>
      <c r="HIC13" s="789"/>
      <c r="HID13" s="789"/>
      <c r="HIE13" s="789"/>
      <c r="HIF13" s="789"/>
      <c r="HIG13" s="789"/>
      <c r="HIH13" s="789"/>
      <c r="HII13" s="789"/>
      <c r="HIJ13" s="789"/>
      <c r="HIK13" s="789"/>
      <c r="HIL13" s="789"/>
      <c r="HIM13" s="789"/>
      <c r="HIN13" s="789"/>
      <c r="HIO13" s="789"/>
      <c r="HIP13" s="789"/>
      <c r="HIQ13" s="789"/>
      <c r="HIR13" s="789"/>
      <c r="HIS13" s="789"/>
      <c r="HIT13" s="789"/>
      <c r="HIU13" s="789"/>
      <c r="HIV13" s="789"/>
      <c r="HIW13" s="789"/>
      <c r="HIX13" s="789"/>
      <c r="HIY13" s="789"/>
      <c r="HIZ13" s="789"/>
      <c r="HJA13" s="789"/>
      <c r="HJB13" s="789"/>
      <c r="HJC13" s="789"/>
      <c r="HJD13" s="789"/>
      <c r="HJE13" s="789"/>
      <c r="HJF13" s="789"/>
      <c r="HJG13" s="789"/>
      <c r="HJH13" s="789"/>
      <c r="HJI13" s="789"/>
      <c r="HJJ13" s="789"/>
      <c r="HJK13" s="789"/>
      <c r="HJL13" s="789"/>
      <c r="HJM13" s="789"/>
      <c r="HJN13" s="789"/>
      <c r="HJO13" s="789"/>
      <c r="HJP13" s="789"/>
      <c r="HJQ13" s="789"/>
      <c r="HJR13" s="789"/>
      <c r="HJS13" s="789"/>
      <c r="HJT13" s="789"/>
      <c r="HJU13" s="789"/>
      <c r="HJV13" s="789"/>
      <c r="HJW13" s="789"/>
      <c r="HJX13" s="789"/>
      <c r="HJY13" s="789"/>
      <c r="HJZ13" s="789"/>
      <c r="HKA13" s="789"/>
      <c r="HKB13" s="789"/>
      <c r="HKC13" s="789"/>
      <c r="HKD13" s="789"/>
      <c r="HKE13" s="789"/>
      <c r="HKF13" s="789"/>
      <c r="HKG13" s="789"/>
      <c r="HKH13" s="789"/>
      <c r="HKI13" s="789"/>
      <c r="HKJ13" s="789"/>
      <c r="HKK13" s="789"/>
      <c r="HKL13" s="789"/>
      <c r="HKM13" s="789"/>
      <c r="HKN13" s="789"/>
      <c r="HKO13" s="789"/>
      <c r="HKP13" s="789"/>
      <c r="HKQ13" s="789"/>
      <c r="HKR13" s="789"/>
      <c r="HKS13" s="789"/>
      <c r="HKT13" s="789"/>
      <c r="HKU13" s="789"/>
      <c r="HKV13" s="789"/>
      <c r="HKW13" s="789"/>
      <c r="HKX13" s="789"/>
      <c r="HKY13" s="789"/>
      <c r="HKZ13" s="789"/>
      <c r="HLA13" s="789"/>
      <c r="HLB13" s="789"/>
      <c r="HLC13" s="789"/>
      <c r="HLD13" s="789"/>
      <c r="HLE13" s="789"/>
      <c r="HLF13" s="789"/>
      <c r="HLG13" s="789"/>
      <c r="HLH13" s="789"/>
      <c r="HLI13" s="789"/>
      <c r="HLJ13" s="789"/>
      <c r="HLK13" s="789"/>
      <c r="HLL13" s="789"/>
      <c r="HLM13" s="789"/>
      <c r="HLN13" s="789"/>
      <c r="HLO13" s="789"/>
      <c r="HLP13" s="789"/>
      <c r="HLQ13" s="789"/>
      <c r="HLR13" s="789"/>
      <c r="HLS13" s="789"/>
      <c r="HLT13" s="789"/>
      <c r="HLU13" s="789"/>
      <c r="HLV13" s="789"/>
      <c r="HLW13" s="789"/>
      <c r="HLX13" s="789"/>
      <c r="HLY13" s="789"/>
      <c r="HLZ13" s="789"/>
      <c r="HMA13" s="789"/>
      <c r="HMB13" s="789"/>
      <c r="HMC13" s="789"/>
      <c r="HMD13" s="789"/>
      <c r="HME13" s="789"/>
      <c r="HMF13" s="789"/>
      <c r="HMG13" s="789"/>
      <c r="HMH13" s="789"/>
      <c r="HMI13" s="789"/>
      <c r="HMJ13" s="789"/>
      <c r="HMK13" s="789"/>
      <c r="HML13" s="789"/>
      <c r="HMM13" s="789"/>
      <c r="HMN13" s="789"/>
      <c r="HMO13" s="789"/>
      <c r="HMP13" s="789"/>
      <c r="HMQ13" s="789"/>
      <c r="HMR13" s="789"/>
      <c r="HMS13" s="789"/>
      <c r="HMT13" s="789"/>
      <c r="HMU13" s="789"/>
      <c r="HMV13" s="789"/>
      <c r="HMW13" s="789"/>
      <c r="HMX13" s="789"/>
      <c r="HMY13" s="789"/>
      <c r="HMZ13" s="789"/>
      <c r="HNA13" s="789"/>
      <c r="HNB13" s="789"/>
      <c r="HNC13" s="789"/>
      <c r="HND13" s="789"/>
      <c r="HNE13" s="789"/>
      <c r="HNF13" s="789"/>
      <c r="HNG13" s="789"/>
      <c r="HNH13" s="789"/>
      <c r="HNI13" s="789"/>
      <c r="HNJ13" s="789"/>
      <c r="HNK13" s="789"/>
      <c r="HNL13" s="789"/>
      <c r="HNM13" s="789"/>
      <c r="HNN13" s="789"/>
      <c r="HNO13" s="789"/>
      <c r="HNP13" s="789"/>
      <c r="HNQ13" s="789"/>
      <c r="HNR13" s="789"/>
      <c r="HNS13" s="789"/>
      <c r="HNT13" s="789"/>
      <c r="HNU13" s="789"/>
      <c r="HNV13" s="789"/>
      <c r="HNW13" s="789"/>
      <c r="HNX13" s="789"/>
      <c r="HNY13" s="789"/>
      <c r="HNZ13" s="789"/>
      <c r="HOA13" s="789"/>
      <c r="HOB13" s="789"/>
      <c r="HOC13" s="789"/>
      <c r="HOD13" s="789"/>
      <c r="HOE13" s="789"/>
      <c r="HOF13" s="789"/>
      <c r="HOG13" s="789"/>
      <c r="HOH13" s="789"/>
      <c r="HOI13" s="789"/>
      <c r="HOJ13" s="789"/>
      <c r="HOK13" s="789"/>
      <c r="HOL13" s="789"/>
      <c r="HOM13" s="789"/>
      <c r="HON13" s="789"/>
      <c r="HOO13" s="789"/>
      <c r="HOP13" s="789"/>
      <c r="HOQ13" s="789"/>
      <c r="HOR13" s="789"/>
      <c r="HOS13" s="789"/>
      <c r="HOT13" s="789"/>
      <c r="HOU13" s="789"/>
      <c r="HOV13" s="789"/>
      <c r="HOW13" s="789"/>
      <c r="HOX13" s="789"/>
      <c r="HOY13" s="789"/>
      <c r="HOZ13" s="789"/>
      <c r="HPA13" s="789"/>
      <c r="HPB13" s="789"/>
      <c r="HPC13" s="789"/>
      <c r="HPD13" s="789"/>
      <c r="HPE13" s="789"/>
      <c r="HPF13" s="789"/>
      <c r="HPG13" s="789"/>
      <c r="HPH13" s="789"/>
      <c r="HPI13" s="789"/>
      <c r="HPJ13" s="789"/>
      <c r="HPK13" s="789"/>
      <c r="HPL13" s="789"/>
      <c r="HPM13" s="789"/>
      <c r="HPN13" s="789"/>
      <c r="HPO13" s="789"/>
      <c r="HPP13" s="789"/>
      <c r="HPQ13" s="789"/>
      <c r="HPR13" s="789"/>
      <c r="HPS13" s="789"/>
      <c r="HPT13" s="789"/>
      <c r="HPU13" s="789"/>
      <c r="HPV13" s="789"/>
      <c r="HPW13" s="789"/>
      <c r="HPX13" s="789"/>
      <c r="HPY13" s="789"/>
      <c r="HPZ13" s="789"/>
      <c r="HQA13" s="789"/>
      <c r="HQB13" s="789"/>
      <c r="HQC13" s="789"/>
      <c r="HQD13" s="789"/>
      <c r="HQE13" s="789"/>
      <c r="HQF13" s="789"/>
      <c r="HQG13" s="789"/>
      <c r="HQH13" s="789"/>
      <c r="HQI13" s="789"/>
      <c r="HQJ13" s="789"/>
      <c r="HQK13" s="789"/>
      <c r="HQL13" s="789"/>
      <c r="HQM13" s="789"/>
      <c r="HQN13" s="789"/>
      <c r="HQO13" s="789"/>
      <c r="HQP13" s="789"/>
      <c r="HQQ13" s="789"/>
      <c r="HQR13" s="789"/>
      <c r="HQS13" s="789"/>
      <c r="HQT13" s="789"/>
      <c r="HQU13" s="789"/>
      <c r="HQV13" s="789"/>
      <c r="HQW13" s="789"/>
      <c r="HQX13" s="789"/>
      <c r="HQY13" s="789"/>
      <c r="HQZ13" s="789"/>
      <c r="HRA13" s="789"/>
      <c r="HRB13" s="789"/>
      <c r="HRC13" s="789"/>
      <c r="HRD13" s="789"/>
      <c r="HRE13" s="789"/>
      <c r="HRF13" s="789"/>
      <c r="HRG13" s="789"/>
      <c r="HRH13" s="789"/>
      <c r="HRI13" s="789"/>
      <c r="HRJ13" s="789"/>
      <c r="HRK13" s="789"/>
      <c r="HRL13" s="789"/>
      <c r="HRM13" s="789"/>
      <c r="HRN13" s="789"/>
      <c r="HRO13" s="789"/>
      <c r="HRP13" s="789"/>
      <c r="HRQ13" s="789"/>
      <c r="HRR13" s="789"/>
      <c r="HRS13" s="789"/>
      <c r="HRT13" s="789"/>
      <c r="HRU13" s="789"/>
      <c r="HRV13" s="789"/>
      <c r="HRW13" s="789"/>
      <c r="HRX13" s="789"/>
      <c r="HRY13" s="789"/>
      <c r="HRZ13" s="789"/>
      <c r="HSA13" s="789"/>
      <c r="HSB13" s="789"/>
      <c r="HSC13" s="789"/>
      <c r="HSD13" s="789"/>
      <c r="HSE13" s="789"/>
      <c r="HSF13" s="789"/>
      <c r="HSG13" s="789"/>
      <c r="HSH13" s="789"/>
      <c r="HSI13" s="789"/>
      <c r="HSJ13" s="789"/>
      <c r="HSK13" s="789"/>
      <c r="HSL13" s="789"/>
      <c r="HSM13" s="789"/>
      <c r="HSN13" s="789"/>
      <c r="HSO13" s="789"/>
      <c r="HSP13" s="789"/>
      <c r="HSQ13" s="789"/>
      <c r="HSR13" s="789"/>
      <c r="HSS13" s="789"/>
      <c r="HST13" s="789"/>
      <c r="HSU13" s="789"/>
      <c r="HSV13" s="789"/>
      <c r="HSW13" s="789"/>
      <c r="HSX13" s="789"/>
      <c r="HSY13" s="789"/>
      <c r="HSZ13" s="789"/>
      <c r="HTA13" s="789"/>
      <c r="HTB13" s="789"/>
      <c r="HTC13" s="789"/>
      <c r="HTD13" s="789"/>
      <c r="HTE13" s="789"/>
      <c r="HTF13" s="789"/>
      <c r="HTG13" s="789"/>
      <c r="HTH13" s="789"/>
      <c r="HTI13" s="789"/>
      <c r="HTJ13" s="789"/>
      <c r="HTK13" s="789"/>
      <c r="HTL13" s="789"/>
      <c r="HTM13" s="789"/>
      <c r="HTN13" s="789"/>
      <c r="HTO13" s="789"/>
      <c r="HTP13" s="789"/>
      <c r="HTQ13" s="789"/>
      <c r="HTR13" s="789"/>
      <c r="HTS13" s="789"/>
      <c r="HTT13" s="789"/>
      <c r="HTU13" s="789"/>
      <c r="HTV13" s="789"/>
      <c r="HTW13" s="789"/>
      <c r="HTX13" s="789"/>
      <c r="HTY13" s="789"/>
      <c r="HTZ13" s="789"/>
      <c r="HUA13" s="789"/>
      <c r="HUB13" s="789"/>
      <c r="HUC13" s="789"/>
      <c r="HUD13" s="789"/>
      <c r="HUE13" s="789"/>
      <c r="HUF13" s="789"/>
      <c r="HUG13" s="789"/>
      <c r="HUH13" s="789"/>
      <c r="HUI13" s="789"/>
      <c r="HUJ13" s="789"/>
      <c r="HUK13" s="789"/>
      <c r="HUL13" s="789"/>
      <c r="HUM13" s="789"/>
      <c r="HUN13" s="789"/>
      <c r="HUO13" s="789"/>
      <c r="HUP13" s="789"/>
      <c r="HUQ13" s="789"/>
      <c r="HUR13" s="789"/>
      <c r="HUS13" s="789"/>
      <c r="HUT13" s="789"/>
      <c r="HUU13" s="789"/>
      <c r="HUV13" s="789"/>
      <c r="HUW13" s="789"/>
      <c r="HUX13" s="789"/>
      <c r="HUY13" s="789"/>
      <c r="HUZ13" s="789"/>
      <c r="HVA13" s="789"/>
      <c r="HVB13" s="789"/>
      <c r="HVC13" s="789"/>
      <c r="HVD13" s="789"/>
      <c r="HVE13" s="789"/>
      <c r="HVF13" s="789"/>
      <c r="HVG13" s="789"/>
      <c r="HVH13" s="789"/>
      <c r="HVI13" s="789"/>
      <c r="HVJ13" s="789"/>
      <c r="HVK13" s="789"/>
      <c r="HVL13" s="789"/>
      <c r="HVM13" s="789"/>
      <c r="HVN13" s="789"/>
      <c r="HVO13" s="789"/>
      <c r="HVP13" s="789"/>
      <c r="HVQ13" s="789"/>
      <c r="HVR13" s="789"/>
      <c r="HVS13" s="789"/>
      <c r="HVT13" s="789"/>
      <c r="HVU13" s="789"/>
      <c r="HVV13" s="789"/>
      <c r="HVW13" s="789"/>
      <c r="HVX13" s="789"/>
      <c r="HVY13" s="789"/>
      <c r="HVZ13" s="789"/>
      <c r="HWA13" s="789"/>
      <c r="HWB13" s="789"/>
      <c r="HWC13" s="789"/>
      <c r="HWD13" s="789"/>
      <c r="HWE13" s="789"/>
      <c r="HWF13" s="789"/>
      <c r="HWG13" s="789"/>
      <c r="HWH13" s="789"/>
      <c r="HWI13" s="789"/>
      <c r="HWJ13" s="789"/>
      <c r="HWK13" s="789"/>
      <c r="HWL13" s="789"/>
      <c r="HWM13" s="789"/>
      <c r="HWN13" s="789"/>
      <c r="HWO13" s="789"/>
      <c r="HWP13" s="789"/>
      <c r="HWQ13" s="789"/>
      <c r="HWR13" s="789"/>
      <c r="HWS13" s="789"/>
      <c r="HWT13" s="789"/>
      <c r="HWU13" s="789"/>
      <c r="HWV13" s="789"/>
      <c r="HWW13" s="789"/>
      <c r="HWX13" s="789"/>
      <c r="HWY13" s="789"/>
      <c r="HWZ13" s="789"/>
      <c r="HXA13" s="789"/>
      <c r="HXB13" s="789"/>
      <c r="HXC13" s="789"/>
      <c r="HXD13" s="789"/>
      <c r="HXE13" s="789"/>
      <c r="HXF13" s="789"/>
      <c r="HXG13" s="789"/>
      <c r="HXH13" s="789"/>
      <c r="HXI13" s="789"/>
      <c r="HXJ13" s="789"/>
      <c r="HXK13" s="789"/>
      <c r="HXL13" s="789"/>
      <c r="HXM13" s="789"/>
      <c r="HXN13" s="789"/>
      <c r="HXO13" s="789"/>
      <c r="HXP13" s="789"/>
      <c r="HXQ13" s="789"/>
      <c r="HXR13" s="789"/>
      <c r="HXS13" s="789"/>
      <c r="HXT13" s="789"/>
      <c r="HXU13" s="789"/>
      <c r="HXV13" s="789"/>
      <c r="HXW13" s="789"/>
      <c r="HXX13" s="789"/>
      <c r="HXY13" s="789"/>
      <c r="HXZ13" s="789"/>
      <c r="HYA13" s="789"/>
      <c r="HYB13" s="789"/>
      <c r="HYC13" s="789"/>
      <c r="HYD13" s="789"/>
      <c r="HYE13" s="789"/>
      <c r="HYF13" s="789"/>
      <c r="HYG13" s="789"/>
      <c r="HYH13" s="789"/>
      <c r="HYI13" s="789"/>
      <c r="HYJ13" s="789"/>
      <c r="HYK13" s="789"/>
      <c r="HYL13" s="789"/>
      <c r="HYM13" s="789"/>
      <c r="HYN13" s="789"/>
      <c r="HYO13" s="789"/>
      <c r="HYP13" s="789"/>
      <c r="HYQ13" s="789"/>
      <c r="HYR13" s="789"/>
      <c r="HYS13" s="789"/>
      <c r="HYT13" s="789"/>
      <c r="HYU13" s="789"/>
      <c r="HYV13" s="789"/>
      <c r="HYW13" s="789"/>
      <c r="HYX13" s="789"/>
      <c r="HYY13" s="789"/>
      <c r="HYZ13" s="789"/>
      <c r="HZA13" s="789"/>
      <c r="HZB13" s="789"/>
      <c r="HZC13" s="789"/>
      <c r="HZD13" s="789"/>
      <c r="HZE13" s="789"/>
      <c r="HZF13" s="789"/>
      <c r="HZG13" s="789"/>
      <c r="HZH13" s="789"/>
      <c r="HZI13" s="789"/>
      <c r="HZJ13" s="789"/>
      <c r="HZK13" s="789"/>
      <c r="HZL13" s="789"/>
      <c r="HZM13" s="789"/>
      <c r="HZN13" s="789"/>
      <c r="HZO13" s="789"/>
      <c r="HZP13" s="789"/>
      <c r="HZQ13" s="789"/>
      <c r="HZR13" s="789"/>
      <c r="HZS13" s="789"/>
      <c r="HZT13" s="789"/>
      <c r="HZU13" s="789"/>
      <c r="HZV13" s="789"/>
      <c r="HZW13" s="789"/>
      <c r="HZX13" s="789"/>
      <c r="HZY13" s="789"/>
      <c r="HZZ13" s="789"/>
      <c r="IAA13" s="789"/>
      <c r="IAB13" s="789"/>
      <c r="IAC13" s="789"/>
      <c r="IAD13" s="789"/>
      <c r="IAE13" s="789"/>
      <c r="IAF13" s="789"/>
      <c r="IAG13" s="789"/>
      <c r="IAH13" s="789"/>
      <c r="IAI13" s="789"/>
      <c r="IAJ13" s="789"/>
      <c r="IAK13" s="789"/>
      <c r="IAL13" s="789"/>
      <c r="IAM13" s="789"/>
      <c r="IAN13" s="789"/>
      <c r="IAO13" s="789"/>
      <c r="IAP13" s="789"/>
      <c r="IAQ13" s="789"/>
      <c r="IAR13" s="789"/>
      <c r="IAS13" s="789"/>
      <c r="IAT13" s="789"/>
      <c r="IAU13" s="789"/>
      <c r="IAV13" s="789"/>
      <c r="IAW13" s="789"/>
      <c r="IAX13" s="789"/>
      <c r="IAY13" s="789"/>
      <c r="IAZ13" s="789"/>
      <c r="IBA13" s="789"/>
      <c r="IBB13" s="789"/>
      <c r="IBC13" s="789"/>
      <c r="IBD13" s="789"/>
      <c r="IBE13" s="789"/>
      <c r="IBF13" s="789"/>
      <c r="IBG13" s="789"/>
      <c r="IBH13" s="789"/>
      <c r="IBI13" s="789"/>
      <c r="IBJ13" s="789"/>
      <c r="IBK13" s="789"/>
      <c r="IBL13" s="789"/>
      <c r="IBM13" s="789"/>
      <c r="IBN13" s="789"/>
      <c r="IBO13" s="789"/>
      <c r="IBP13" s="789"/>
      <c r="IBQ13" s="789"/>
      <c r="IBR13" s="789"/>
      <c r="IBS13" s="789"/>
      <c r="IBT13" s="789"/>
      <c r="IBU13" s="789"/>
      <c r="IBV13" s="789"/>
      <c r="IBW13" s="789"/>
      <c r="IBX13" s="789"/>
      <c r="IBY13" s="789"/>
      <c r="IBZ13" s="789"/>
      <c r="ICA13" s="789"/>
      <c r="ICB13" s="789"/>
      <c r="ICC13" s="789"/>
      <c r="ICD13" s="789"/>
      <c r="ICE13" s="789"/>
      <c r="ICF13" s="789"/>
      <c r="ICG13" s="789"/>
      <c r="ICH13" s="789"/>
      <c r="ICI13" s="789"/>
      <c r="ICJ13" s="789"/>
      <c r="ICK13" s="789"/>
      <c r="ICL13" s="789"/>
      <c r="ICM13" s="789"/>
      <c r="ICN13" s="789"/>
      <c r="ICO13" s="789"/>
      <c r="ICP13" s="789"/>
      <c r="ICQ13" s="789"/>
      <c r="ICR13" s="789"/>
      <c r="ICS13" s="789"/>
      <c r="ICT13" s="789"/>
      <c r="ICU13" s="789"/>
      <c r="ICV13" s="789"/>
      <c r="ICW13" s="789"/>
      <c r="ICX13" s="789"/>
      <c r="ICY13" s="789"/>
      <c r="ICZ13" s="789"/>
      <c r="IDA13" s="789"/>
      <c r="IDB13" s="789"/>
      <c r="IDC13" s="789"/>
      <c r="IDD13" s="789"/>
      <c r="IDE13" s="789"/>
      <c r="IDF13" s="789"/>
      <c r="IDG13" s="789"/>
      <c r="IDH13" s="789"/>
      <c r="IDI13" s="789"/>
      <c r="IDJ13" s="789"/>
      <c r="IDK13" s="789"/>
      <c r="IDL13" s="789"/>
      <c r="IDM13" s="789"/>
      <c r="IDN13" s="789"/>
      <c r="IDO13" s="789"/>
      <c r="IDP13" s="789"/>
      <c r="IDQ13" s="789"/>
      <c r="IDR13" s="789"/>
      <c r="IDS13" s="789"/>
      <c r="IDT13" s="789"/>
      <c r="IDU13" s="789"/>
      <c r="IDV13" s="789"/>
      <c r="IDW13" s="789"/>
      <c r="IDX13" s="789"/>
      <c r="IDY13" s="789"/>
      <c r="IDZ13" s="789"/>
      <c r="IEA13" s="789"/>
      <c r="IEB13" s="789"/>
      <c r="IEC13" s="789"/>
      <c r="IED13" s="789"/>
      <c r="IEE13" s="789"/>
      <c r="IEF13" s="789"/>
      <c r="IEG13" s="789"/>
      <c r="IEH13" s="789"/>
      <c r="IEI13" s="789"/>
      <c r="IEJ13" s="789"/>
      <c r="IEK13" s="789"/>
      <c r="IEL13" s="789"/>
      <c r="IEM13" s="789"/>
      <c r="IEN13" s="789"/>
      <c r="IEO13" s="789"/>
      <c r="IEP13" s="789"/>
      <c r="IEQ13" s="789"/>
      <c r="IER13" s="789"/>
      <c r="IES13" s="789"/>
      <c r="IET13" s="789"/>
      <c r="IEU13" s="789"/>
      <c r="IEV13" s="789"/>
      <c r="IEW13" s="789"/>
      <c r="IEX13" s="789"/>
      <c r="IEY13" s="789"/>
      <c r="IEZ13" s="789"/>
      <c r="IFA13" s="789"/>
      <c r="IFB13" s="789"/>
      <c r="IFC13" s="789"/>
      <c r="IFD13" s="789"/>
      <c r="IFE13" s="789"/>
      <c r="IFF13" s="789"/>
      <c r="IFG13" s="789"/>
      <c r="IFH13" s="789"/>
      <c r="IFI13" s="789"/>
      <c r="IFJ13" s="789"/>
      <c r="IFK13" s="789"/>
      <c r="IFL13" s="789"/>
      <c r="IFM13" s="789"/>
      <c r="IFN13" s="789"/>
      <c r="IFO13" s="789"/>
      <c r="IFP13" s="789"/>
      <c r="IFQ13" s="789"/>
      <c r="IFR13" s="789"/>
      <c r="IFS13" s="789"/>
      <c r="IFT13" s="789"/>
      <c r="IFU13" s="789"/>
      <c r="IFV13" s="789"/>
      <c r="IFW13" s="789"/>
      <c r="IFX13" s="789"/>
      <c r="IFY13" s="789"/>
      <c r="IFZ13" s="789"/>
      <c r="IGA13" s="789"/>
      <c r="IGB13" s="789"/>
      <c r="IGC13" s="789"/>
      <c r="IGD13" s="789"/>
      <c r="IGE13" s="789"/>
      <c r="IGF13" s="789"/>
      <c r="IGG13" s="789"/>
      <c r="IGH13" s="789"/>
      <c r="IGI13" s="789"/>
      <c r="IGJ13" s="789"/>
      <c r="IGK13" s="789"/>
      <c r="IGL13" s="789"/>
      <c r="IGM13" s="789"/>
      <c r="IGN13" s="789"/>
      <c r="IGO13" s="789"/>
      <c r="IGP13" s="789"/>
      <c r="IGQ13" s="789"/>
      <c r="IGR13" s="789"/>
      <c r="IGS13" s="789"/>
      <c r="IGT13" s="789"/>
      <c r="IGU13" s="789"/>
      <c r="IGV13" s="789"/>
      <c r="IGW13" s="789"/>
      <c r="IGX13" s="789"/>
      <c r="IGY13" s="789"/>
      <c r="IGZ13" s="789"/>
      <c r="IHA13" s="789"/>
      <c r="IHB13" s="789"/>
      <c r="IHC13" s="789"/>
      <c r="IHD13" s="789"/>
      <c r="IHE13" s="789"/>
      <c r="IHF13" s="789"/>
      <c r="IHG13" s="789"/>
      <c r="IHH13" s="789"/>
      <c r="IHI13" s="789"/>
      <c r="IHJ13" s="789"/>
      <c r="IHK13" s="789"/>
      <c r="IHL13" s="789"/>
      <c r="IHM13" s="789"/>
      <c r="IHN13" s="789"/>
      <c r="IHO13" s="789"/>
      <c r="IHP13" s="789"/>
      <c r="IHQ13" s="789"/>
      <c r="IHR13" s="789"/>
      <c r="IHS13" s="789"/>
      <c r="IHT13" s="789"/>
      <c r="IHU13" s="789"/>
      <c r="IHV13" s="789"/>
      <c r="IHW13" s="789"/>
      <c r="IHX13" s="789"/>
      <c r="IHY13" s="789"/>
      <c r="IHZ13" s="789"/>
      <c r="IIA13" s="789"/>
      <c r="IIB13" s="789"/>
      <c r="IIC13" s="789"/>
      <c r="IID13" s="789"/>
      <c r="IIE13" s="789"/>
      <c r="IIF13" s="789"/>
      <c r="IIG13" s="789"/>
      <c r="IIH13" s="789"/>
      <c r="III13" s="789"/>
      <c r="IIJ13" s="789"/>
      <c r="IIK13" s="789"/>
      <c r="IIL13" s="789"/>
      <c r="IIM13" s="789"/>
      <c r="IIN13" s="789"/>
      <c r="IIO13" s="789"/>
      <c r="IIP13" s="789"/>
      <c r="IIQ13" s="789"/>
      <c r="IIR13" s="789"/>
      <c r="IIS13" s="789"/>
      <c r="IIT13" s="789"/>
      <c r="IIU13" s="789"/>
      <c r="IIV13" s="789"/>
      <c r="IIW13" s="789"/>
      <c r="IIX13" s="789"/>
      <c r="IIY13" s="789"/>
      <c r="IIZ13" s="789"/>
      <c r="IJA13" s="789"/>
      <c r="IJB13" s="789"/>
      <c r="IJC13" s="789"/>
      <c r="IJD13" s="789"/>
      <c r="IJE13" s="789"/>
      <c r="IJF13" s="789"/>
      <c r="IJG13" s="789"/>
      <c r="IJH13" s="789"/>
      <c r="IJI13" s="789"/>
      <c r="IJJ13" s="789"/>
      <c r="IJK13" s="789"/>
      <c r="IJL13" s="789"/>
      <c r="IJM13" s="789"/>
      <c r="IJN13" s="789"/>
      <c r="IJO13" s="789"/>
      <c r="IJP13" s="789"/>
      <c r="IJQ13" s="789"/>
      <c r="IJR13" s="789"/>
      <c r="IJS13" s="789"/>
      <c r="IJT13" s="789"/>
      <c r="IJU13" s="789"/>
      <c r="IJV13" s="789"/>
      <c r="IJW13" s="789"/>
      <c r="IJX13" s="789"/>
      <c r="IJY13" s="789"/>
      <c r="IJZ13" s="789"/>
      <c r="IKA13" s="789"/>
      <c r="IKB13" s="789"/>
      <c r="IKC13" s="789"/>
      <c r="IKD13" s="789"/>
      <c r="IKE13" s="789"/>
      <c r="IKF13" s="789"/>
      <c r="IKG13" s="789"/>
      <c r="IKH13" s="789"/>
      <c r="IKI13" s="789"/>
      <c r="IKJ13" s="789"/>
      <c r="IKK13" s="789"/>
      <c r="IKL13" s="789"/>
      <c r="IKM13" s="789"/>
      <c r="IKN13" s="789"/>
      <c r="IKO13" s="789"/>
      <c r="IKP13" s="789"/>
      <c r="IKQ13" s="789"/>
      <c r="IKR13" s="789"/>
      <c r="IKS13" s="789"/>
      <c r="IKT13" s="789"/>
      <c r="IKU13" s="789"/>
      <c r="IKV13" s="789"/>
      <c r="IKW13" s="789"/>
      <c r="IKX13" s="789"/>
      <c r="IKY13" s="789"/>
      <c r="IKZ13" s="789"/>
      <c r="ILA13" s="789"/>
      <c r="ILB13" s="789"/>
      <c r="ILC13" s="789"/>
      <c r="ILD13" s="789"/>
      <c r="ILE13" s="789"/>
      <c r="ILF13" s="789"/>
      <c r="ILG13" s="789"/>
      <c r="ILH13" s="789"/>
      <c r="ILI13" s="789"/>
      <c r="ILJ13" s="789"/>
      <c r="ILK13" s="789"/>
      <c r="ILL13" s="789"/>
      <c r="ILM13" s="789"/>
      <c r="ILN13" s="789"/>
      <c r="ILO13" s="789"/>
      <c r="ILP13" s="789"/>
      <c r="ILQ13" s="789"/>
      <c r="ILR13" s="789"/>
      <c r="ILS13" s="789"/>
      <c r="ILT13" s="789"/>
      <c r="ILU13" s="789"/>
      <c r="ILV13" s="789"/>
      <c r="ILW13" s="789"/>
      <c r="ILX13" s="789"/>
      <c r="ILY13" s="789"/>
      <c r="ILZ13" s="789"/>
      <c r="IMA13" s="789"/>
      <c r="IMB13" s="789"/>
      <c r="IMC13" s="789"/>
      <c r="IMD13" s="789"/>
      <c r="IME13" s="789"/>
      <c r="IMF13" s="789"/>
      <c r="IMG13" s="789"/>
      <c r="IMH13" s="789"/>
      <c r="IMI13" s="789"/>
      <c r="IMJ13" s="789"/>
      <c r="IMK13" s="789"/>
      <c r="IML13" s="789"/>
      <c r="IMM13" s="789"/>
      <c r="IMN13" s="789"/>
      <c r="IMO13" s="789"/>
      <c r="IMP13" s="789"/>
      <c r="IMQ13" s="789"/>
      <c r="IMR13" s="789"/>
      <c r="IMS13" s="789"/>
      <c r="IMT13" s="789"/>
      <c r="IMU13" s="789"/>
      <c r="IMV13" s="789"/>
      <c r="IMW13" s="789"/>
      <c r="IMX13" s="789"/>
      <c r="IMY13" s="789"/>
      <c r="IMZ13" s="789"/>
      <c r="INA13" s="789"/>
      <c r="INB13" s="789"/>
      <c r="INC13" s="789"/>
      <c r="IND13" s="789"/>
      <c r="INE13" s="789"/>
      <c r="INF13" s="789"/>
      <c r="ING13" s="789"/>
      <c r="INH13" s="789"/>
      <c r="INI13" s="789"/>
      <c r="INJ13" s="789"/>
      <c r="INK13" s="789"/>
      <c r="INL13" s="789"/>
      <c r="INM13" s="789"/>
      <c r="INN13" s="789"/>
      <c r="INO13" s="789"/>
      <c r="INP13" s="789"/>
      <c r="INQ13" s="789"/>
      <c r="INR13" s="789"/>
      <c r="INS13" s="789"/>
      <c r="INT13" s="789"/>
      <c r="INU13" s="789"/>
      <c r="INV13" s="789"/>
      <c r="INW13" s="789"/>
      <c r="INX13" s="789"/>
      <c r="INY13" s="789"/>
      <c r="INZ13" s="789"/>
      <c r="IOA13" s="789"/>
      <c r="IOB13" s="789"/>
      <c r="IOC13" s="789"/>
      <c r="IOD13" s="789"/>
      <c r="IOE13" s="789"/>
      <c r="IOF13" s="789"/>
      <c r="IOG13" s="789"/>
      <c r="IOH13" s="789"/>
      <c r="IOI13" s="789"/>
      <c r="IOJ13" s="789"/>
      <c r="IOK13" s="789"/>
      <c r="IOL13" s="789"/>
      <c r="IOM13" s="789"/>
      <c r="ION13" s="789"/>
      <c r="IOO13" s="789"/>
      <c r="IOP13" s="789"/>
      <c r="IOQ13" s="789"/>
      <c r="IOR13" s="789"/>
      <c r="IOS13" s="789"/>
      <c r="IOT13" s="789"/>
      <c r="IOU13" s="789"/>
      <c r="IOV13" s="789"/>
      <c r="IOW13" s="789"/>
      <c r="IOX13" s="789"/>
      <c r="IOY13" s="789"/>
      <c r="IOZ13" s="789"/>
      <c r="IPA13" s="789"/>
      <c r="IPB13" s="789"/>
      <c r="IPC13" s="789"/>
      <c r="IPD13" s="789"/>
      <c r="IPE13" s="789"/>
      <c r="IPF13" s="789"/>
      <c r="IPG13" s="789"/>
      <c r="IPH13" s="789"/>
      <c r="IPI13" s="789"/>
      <c r="IPJ13" s="789"/>
      <c r="IPK13" s="789"/>
      <c r="IPL13" s="789"/>
      <c r="IPM13" s="789"/>
      <c r="IPN13" s="789"/>
      <c r="IPO13" s="789"/>
      <c r="IPP13" s="789"/>
      <c r="IPQ13" s="789"/>
      <c r="IPR13" s="789"/>
      <c r="IPS13" s="789"/>
      <c r="IPT13" s="789"/>
      <c r="IPU13" s="789"/>
      <c r="IPV13" s="789"/>
      <c r="IPW13" s="789"/>
      <c r="IPX13" s="789"/>
      <c r="IPY13" s="789"/>
      <c r="IPZ13" s="789"/>
      <c r="IQA13" s="789"/>
      <c r="IQB13" s="789"/>
      <c r="IQC13" s="789"/>
      <c r="IQD13" s="789"/>
      <c r="IQE13" s="789"/>
      <c r="IQF13" s="789"/>
      <c r="IQG13" s="789"/>
      <c r="IQH13" s="789"/>
      <c r="IQI13" s="789"/>
      <c r="IQJ13" s="789"/>
      <c r="IQK13" s="789"/>
      <c r="IQL13" s="789"/>
      <c r="IQM13" s="789"/>
      <c r="IQN13" s="789"/>
      <c r="IQO13" s="789"/>
      <c r="IQP13" s="789"/>
      <c r="IQQ13" s="789"/>
      <c r="IQR13" s="789"/>
      <c r="IQS13" s="789"/>
      <c r="IQT13" s="789"/>
      <c r="IQU13" s="789"/>
      <c r="IQV13" s="789"/>
      <c r="IQW13" s="789"/>
      <c r="IQX13" s="789"/>
      <c r="IQY13" s="789"/>
      <c r="IQZ13" s="789"/>
      <c r="IRA13" s="789"/>
      <c r="IRB13" s="789"/>
      <c r="IRC13" s="789"/>
      <c r="IRD13" s="789"/>
      <c r="IRE13" s="789"/>
      <c r="IRF13" s="789"/>
      <c r="IRG13" s="789"/>
      <c r="IRH13" s="789"/>
      <c r="IRI13" s="789"/>
      <c r="IRJ13" s="789"/>
      <c r="IRK13" s="789"/>
      <c r="IRL13" s="789"/>
      <c r="IRM13" s="789"/>
      <c r="IRN13" s="789"/>
      <c r="IRO13" s="789"/>
      <c r="IRP13" s="789"/>
      <c r="IRQ13" s="789"/>
      <c r="IRR13" s="789"/>
      <c r="IRS13" s="789"/>
      <c r="IRT13" s="789"/>
      <c r="IRU13" s="789"/>
      <c r="IRV13" s="789"/>
      <c r="IRW13" s="789"/>
      <c r="IRX13" s="789"/>
      <c r="IRY13" s="789"/>
      <c r="IRZ13" s="789"/>
      <c r="ISA13" s="789"/>
      <c r="ISB13" s="789"/>
      <c r="ISC13" s="789"/>
      <c r="ISD13" s="789"/>
      <c r="ISE13" s="789"/>
      <c r="ISF13" s="789"/>
      <c r="ISG13" s="789"/>
      <c r="ISH13" s="789"/>
      <c r="ISI13" s="789"/>
      <c r="ISJ13" s="789"/>
      <c r="ISK13" s="789"/>
      <c r="ISL13" s="789"/>
      <c r="ISM13" s="789"/>
      <c r="ISN13" s="789"/>
      <c r="ISO13" s="789"/>
      <c r="ISP13" s="789"/>
      <c r="ISQ13" s="789"/>
      <c r="ISR13" s="789"/>
      <c r="ISS13" s="789"/>
      <c r="IST13" s="789"/>
      <c r="ISU13" s="789"/>
      <c r="ISV13" s="789"/>
      <c r="ISW13" s="789"/>
      <c r="ISX13" s="789"/>
      <c r="ISY13" s="789"/>
      <c r="ISZ13" s="789"/>
      <c r="ITA13" s="789"/>
      <c r="ITB13" s="789"/>
      <c r="ITC13" s="789"/>
      <c r="ITD13" s="789"/>
      <c r="ITE13" s="789"/>
      <c r="ITF13" s="789"/>
      <c r="ITG13" s="789"/>
      <c r="ITH13" s="789"/>
      <c r="ITI13" s="789"/>
      <c r="ITJ13" s="789"/>
      <c r="ITK13" s="789"/>
      <c r="ITL13" s="789"/>
      <c r="ITM13" s="789"/>
      <c r="ITN13" s="789"/>
      <c r="ITO13" s="789"/>
      <c r="ITP13" s="789"/>
      <c r="ITQ13" s="789"/>
      <c r="ITR13" s="789"/>
      <c r="ITS13" s="789"/>
      <c r="ITT13" s="789"/>
      <c r="ITU13" s="789"/>
      <c r="ITV13" s="789"/>
      <c r="ITW13" s="789"/>
      <c r="ITX13" s="789"/>
      <c r="ITY13" s="789"/>
      <c r="ITZ13" s="789"/>
      <c r="IUA13" s="789"/>
      <c r="IUB13" s="789"/>
      <c r="IUC13" s="789"/>
      <c r="IUD13" s="789"/>
      <c r="IUE13" s="789"/>
      <c r="IUF13" s="789"/>
      <c r="IUG13" s="789"/>
      <c r="IUH13" s="789"/>
      <c r="IUI13" s="789"/>
      <c r="IUJ13" s="789"/>
      <c r="IUK13" s="789"/>
      <c r="IUL13" s="789"/>
      <c r="IUM13" s="789"/>
      <c r="IUN13" s="789"/>
      <c r="IUO13" s="789"/>
      <c r="IUP13" s="789"/>
      <c r="IUQ13" s="789"/>
      <c r="IUR13" s="789"/>
      <c r="IUS13" s="789"/>
      <c r="IUT13" s="789"/>
      <c r="IUU13" s="789"/>
      <c r="IUV13" s="789"/>
      <c r="IUW13" s="789"/>
      <c r="IUX13" s="789"/>
      <c r="IUY13" s="789"/>
      <c r="IUZ13" s="789"/>
      <c r="IVA13" s="789"/>
      <c r="IVB13" s="789"/>
      <c r="IVC13" s="789"/>
      <c r="IVD13" s="789"/>
      <c r="IVE13" s="789"/>
      <c r="IVF13" s="789"/>
      <c r="IVG13" s="789"/>
      <c r="IVH13" s="789"/>
      <c r="IVI13" s="789"/>
      <c r="IVJ13" s="789"/>
      <c r="IVK13" s="789"/>
      <c r="IVL13" s="789"/>
      <c r="IVM13" s="789"/>
      <c r="IVN13" s="789"/>
      <c r="IVO13" s="789"/>
      <c r="IVP13" s="789"/>
      <c r="IVQ13" s="789"/>
      <c r="IVR13" s="789"/>
      <c r="IVS13" s="789"/>
      <c r="IVT13" s="789"/>
      <c r="IVU13" s="789"/>
      <c r="IVV13" s="789"/>
      <c r="IVW13" s="789"/>
      <c r="IVX13" s="789"/>
      <c r="IVY13" s="789"/>
      <c r="IVZ13" s="789"/>
      <c r="IWA13" s="789"/>
      <c r="IWB13" s="789"/>
      <c r="IWC13" s="789"/>
      <c r="IWD13" s="789"/>
      <c r="IWE13" s="789"/>
      <c r="IWF13" s="789"/>
      <c r="IWG13" s="789"/>
      <c r="IWH13" s="789"/>
      <c r="IWI13" s="789"/>
      <c r="IWJ13" s="789"/>
      <c r="IWK13" s="789"/>
      <c r="IWL13" s="789"/>
      <c r="IWM13" s="789"/>
      <c r="IWN13" s="789"/>
      <c r="IWO13" s="789"/>
      <c r="IWP13" s="789"/>
      <c r="IWQ13" s="789"/>
      <c r="IWR13" s="789"/>
      <c r="IWS13" s="789"/>
      <c r="IWT13" s="789"/>
      <c r="IWU13" s="789"/>
      <c r="IWV13" s="789"/>
      <c r="IWW13" s="789"/>
      <c r="IWX13" s="789"/>
      <c r="IWY13" s="789"/>
      <c r="IWZ13" s="789"/>
      <c r="IXA13" s="789"/>
      <c r="IXB13" s="789"/>
      <c r="IXC13" s="789"/>
      <c r="IXD13" s="789"/>
      <c r="IXE13" s="789"/>
      <c r="IXF13" s="789"/>
      <c r="IXG13" s="789"/>
      <c r="IXH13" s="789"/>
      <c r="IXI13" s="789"/>
      <c r="IXJ13" s="789"/>
      <c r="IXK13" s="789"/>
      <c r="IXL13" s="789"/>
      <c r="IXM13" s="789"/>
      <c r="IXN13" s="789"/>
      <c r="IXO13" s="789"/>
      <c r="IXP13" s="789"/>
      <c r="IXQ13" s="789"/>
      <c r="IXR13" s="789"/>
      <c r="IXS13" s="789"/>
      <c r="IXT13" s="789"/>
      <c r="IXU13" s="789"/>
      <c r="IXV13" s="789"/>
      <c r="IXW13" s="789"/>
      <c r="IXX13" s="789"/>
      <c r="IXY13" s="789"/>
      <c r="IXZ13" s="789"/>
      <c r="IYA13" s="789"/>
      <c r="IYB13" s="789"/>
      <c r="IYC13" s="789"/>
      <c r="IYD13" s="789"/>
      <c r="IYE13" s="789"/>
      <c r="IYF13" s="789"/>
      <c r="IYG13" s="789"/>
      <c r="IYH13" s="789"/>
      <c r="IYI13" s="789"/>
      <c r="IYJ13" s="789"/>
      <c r="IYK13" s="789"/>
      <c r="IYL13" s="789"/>
      <c r="IYM13" s="789"/>
      <c r="IYN13" s="789"/>
      <c r="IYO13" s="789"/>
      <c r="IYP13" s="789"/>
      <c r="IYQ13" s="789"/>
      <c r="IYR13" s="789"/>
      <c r="IYS13" s="789"/>
      <c r="IYT13" s="789"/>
      <c r="IYU13" s="789"/>
      <c r="IYV13" s="789"/>
      <c r="IYW13" s="789"/>
      <c r="IYX13" s="789"/>
      <c r="IYY13" s="789"/>
      <c r="IYZ13" s="789"/>
      <c r="IZA13" s="789"/>
      <c r="IZB13" s="789"/>
      <c r="IZC13" s="789"/>
      <c r="IZD13" s="789"/>
      <c r="IZE13" s="789"/>
      <c r="IZF13" s="789"/>
      <c r="IZG13" s="789"/>
      <c r="IZH13" s="789"/>
      <c r="IZI13" s="789"/>
      <c r="IZJ13" s="789"/>
      <c r="IZK13" s="789"/>
      <c r="IZL13" s="789"/>
      <c r="IZM13" s="789"/>
      <c r="IZN13" s="789"/>
      <c r="IZO13" s="789"/>
      <c r="IZP13" s="789"/>
      <c r="IZQ13" s="789"/>
      <c r="IZR13" s="789"/>
      <c r="IZS13" s="789"/>
      <c r="IZT13" s="789"/>
      <c r="IZU13" s="789"/>
      <c r="IZV13" s="789"/>
      <c r="IZW13" s="789"/>
      <c r="IZX13" s="789"/>
      <c r="IZY13" s="789"/>
      <c r="IZZ13" s="789"/>
      <c r="JAA13" s="789"/>
      <c r="JAB13" s="789"/>
      <c r="JAC13" s="789"/>
      <c r="JAD13" s="789"/>
      <c r="JAE13" s="789"/>
      <c r="JAF13" s="789"/>
      <c r="JAG13" s="789"/>
      <c r="JAH13" s="789"/>
      <c r="JAI13" s="789"/>
      <c r="JAJ13" s="789"/>
      <c r="JAK13" s="789"/>
      <c r="JAL13" s="789"/>
      <c r="JAM13" s="789"/>
      <c r="JAN13" s="789"/>
      <c r="JAO13" s="789"/>
      <c r="JAP13" s="789"/>
      <c r="JAQ13" s="789"/>
      <c r="JAR13" s="789"/>
      <c r="JAS13" s="789"/>
      <c r="JAT13" s="789"/>
      <c r="JAU13" s="789"/>
      <c r="JAV13" s="789"/>
      <c r="JAW13" s="789"/>
      <c r="JAX13" s="789"/>
      <c r="JAY13" s="789"/>
      <c r="JAZ13" s="789"/>
      <c r="JBA13" s="789"/>
      <c r="JBB13" s="789"/>
      <c r="JBC13" s="789"/>
      <c r="JBD13" s="789"/>
      <c r="JBE13" s="789"/>
      <c r="JBF13" s="789"/>
      <c r="JBG13" s="789"/>
      <c r="JBH13" s="789"/>
      <c r="JBI13" s="789"/>
      <c r="JBJ13" s="789"/>
      <c r="JBK13" s="789"/>
      <c r="JBL13" s="789"/>
      <c r="JBM13" s="789"/>
      <c r="JBN13" s="789"/>
      <c r="JBO13" s="789"/>
      <c r="JBP13" s="789"/>
      <c r="JBQ13" s="789"/>
      <c r="JBR13" s="789"/>
      <c r="JBS13" s="789"/>
      <c r="JBT13" s="789"/>
      <c r="JBU13" s="789"/>
      <c r="JBV13" s="789"/>
      <c r="JBW13" s="789"/>
      <c r="JBX13" s="789"/>
      <c r="JBY13" s="789"/>
      <c r="JBZ13" s="789"/>
      <c r="JCA13" s="789"/>
      <c r="JCB13" s="789"/>
      <c r="JCC13" s="789"/>
      <c r="JCD13" s="789"/>
      <c r="JCE13" s="789"/>
      <c r="JCF13" s="789"/>
      <c r="JCG13" s="789"/>
      <c r="JCH13" s="789"/>
      <c r="JCI13" s="789"/>
      <c r="JCJ13" s="789"/>
      <c r="JCK13" s="789"/>
      <c r="JCL13" s="789"/>
      <c r="JCM13" s="789"/>
      <c r="JCN13" s="789"/>
      <c r="JCO13" s="789"/>
      <c r="JCP13" s="789"/>
      <c r="JCQ13" s="789"/>
      <c r="JCR13" s="789"/>
      <c r="JCS13" s="789"/>
      <c r="JCT13" s="789"/>
      <c r="JCU13" s="789"/>
      <c r="JCV13" s="789"/>
      <c r="JCW13" s="789"/>
      <c r="JCX13" s="789"/>
      <c r="JCY13" s="789"/>
      <c r="JCZ13" s="789"/>
      <c r="JDA13" s="789"/>
      <c r="JDB13" s="789"/>
      <c r="JDC13" s="789"/>
      <c r="JDD13" s="789"/>
      <c r="JDE13" s="789"/>
      <c r="JDF13" s="789"/>
      <c r="JDG13" s="789"/>
      <c r="JDH13" s="789"/>
      <c r="JDI13" s="789"/>
      <c r="JDJ13" s="789"/>
      <c r="JDK13" s="789"/>
      <c r="JDL13" s="789"/>
      <c r="JDM13" s="789"/>
      <c r="JDN13" s="789"/>
      <c r="JDO13" s="789"/>
      <c r="JDP13" s="789"/>
      <c r="JDQ13" s="789"/>
      <c r="JDR13" s="789"/>
      <c r="JDS13" s="789"/>
      <c r="JDT13" s="789"/>
      <c r="JDU13" s="789"/>
      <c r="JDV13" s="789"/>
      <c r="JDW13" s="789"/>
      <c r="JDX13" s="789"/>
      <c r="JDY13" s="789"/>
      <c r="JDZ13" s="789"/>
      <c r="JEA13" s="789"/>
      <c r="JEB13" s="789"/>
      <c r="JEC13" s="789"/>
      <c r="JED13" s="789"/>
      <c r="JEE13" s="789"/>
      <c r="JEF13" s="789"/>
      <c r="JEG13" s="789"/>
      <c r="JEH13" s="789"/>
      <c r="JEI13" s="789"/>
      <c r="JEJ13" s="789"/>
      <c r="JEK13" s="789"/>
      <c r="JEL13" s="789"/>
      <c r="JEM13" s="789"/>
      <c r="JEN13" s="789"/>
      <c r="JEO13" s="789"/>
      <c r="JEP13" s="789"/>
      <c r="JEQ13" s="789"/>
      <c r="JER13" s="789"/>
      <c r="JES13" s="789"/>
      <c r="JET13" s="789"/>
      <c r="JEU13" s="789"/>
      <c r="JEV13" s="789"/>
      <c r="JEW13" s="789"/>
      <c r="JEX13" s="789"/>
      <c r="JEY13" s="789"/>
      <c r="JEZ13" s="789"/>
      <c r="JFA13" s="789"/>
      <c r="JFB13" s="789"/>
      <c r="JFC13" s="789"/>
      <c r="JFD13" s="789"/>
      <c r="JFE13" s="789"/>
      <c r="JFF13" s="789"/>
      <c r="JFG13" s="789"/>
      <c r="JFH13" s="789"/>
      <c r="JFI13" s="789"/>
      <c r="JFJ13" s="789"/>
      <c r="JFK13" s="789"/>
      <c r="JFL13" s="789"/>
      <c r="JFM13" s="789"/>
      <c r="JFN13" s="789"/>
      <c r="JFO13" s="789"/>
      <c r="JFP13" s="789"/>
      <c r="JFQ13" s="789"/>
      <c r="JFR13" s="789"/>
      <c r="JFS13" s="789"/>
      <c r="JFT13" s="789"/>
      <c r="JFU13" s="789"/>
      <c r="JFV13" s="789"/>
      <c r="JFW13" s="789"/>
      <c r="JFX13" s="789"/>
      <c r="JFY13" s="789"/>
      <c r="JFZ13" s="789"/>
      <c r="JGA13" s="789"/>
      <c r="JGB13" s="789"/>
      <c r="JGC13" s="789"/>
      <c r="JGD13" s="789"/>
      <c r="JGE13" s="789"/>
      <c r="JGF13" s="789"/>
      <c r="JGG13" s="789"/>
      <c r="JGH13" s="789"/>
      <c r="JGI13" s="789"/>
      <c r="JGJ13" s="789"/>
      <c r="JGK13" s="789"/>
      <c r="JGL13" s="789"/>
      <c r="JGM13" s="789"/>
      <c r="JGN13" s="789"/>
      <c r="JGO13" s="789"/>
      <c r="JGP13" s="789"/>
      <c r="JGQ13" s="789"/>
      <c r="JGR13" s="789"/>
      <c r="JGS13" s="789"/>
      <c r="JGT13" s="789"/>
      <c r="JGU13" s="789"/>
      <c r="JGV13" s="789"/>
      <c r="JGW13" s="789"/>
      <c r="JGX13" s="789"/>
      <c r="JGY13" s="789"/>
      <c r="JGZ13" s="789"/>
      <c r="JHA13" s="789"/>
      <c r="JHB13" s="789"/>
      <c r="JHC13" s="789"/>
      <c r="JHD13" s="789"/>
      <c r="JHE13" s="789"/>
      <c r="JHF13" s="789"/>
      <c r="JHG13" s="789"/>
      <c r="JHH13" s="789"/>
      <c r="JHI13" s="789"/>
      <c r="JHJ13" s="789"/>
      <c r="JHK13" s="789"/>
      <c r="JHL13" s="789"/>
      <c r="JHM13" s="789"/>
      <c r="JHN13" s="789"/>
      <c r="JHO13" s="789"/>
      <c r="JHP13" s="789"/>
      <c r="JHQ13" s="789"/>
      <c r="JHR13" s="789"/>
      <c r="JHS13" s="789"/>
      <c r="JHT13" s="789"/>
      <c r="JHU13" s="789"/>
      <c r="JHV13" s="789"/>
      <c r="JHW13" s="789"/>
      <c r="JHX13" s="789"/>
      <c r="JHY13" s="789"/>
      <c r="JHZ13" s="789"/>
      <c r="JIA13" s="789"/>
      <c r="JIB13" s="789"/>
      <c r="JIC13" s="789"/>
      <c r="JID13" s="789"/>
      <c r="JIE13" s="789"/>
      <c r="JIF13" s="789"/>
      <c r="JIG13" s="789"/>
      <c r="JIH13" s="789"/>
      <c r="JII13" s="789"/>
      <c r="JIJ13" s="789"/>
      <c r="JIK13" s="789"/>
      <c r="JIL13" s="789"/>
      <c r="JIM13" s="789"/>
      <c r="JIN13" s="789"/>
      <c r="JIO13" s="789"/>
      <c r="JIP13" s="789"/>
      <c r="JIQ13" s="789"/>
      <c r="JIR13" s="789"/>
      <c r="JIS13" s="789"/>
      <c r="JIT13" s="789"/>
      <c r="JIU13" s="789"/>
      <c r="JIV13" s="789"/>
      <c r="JIW13" s="789"/>
      <c r="JIX13" s="789"/>
      <c r="JIY13" s="789"/>
      <c r="JIZ13" s="789"/>
      <c r="JJA13" s="789"/>
      <c r="JJB13" s="789"/>
      <c r="JJC13" s="789"/>
      <c r="JJD13" s="789"/>
      <c r="JJE13" s="789"/>
      <c r="JJF13" s="789"/>
      <c r="JJG13" s="789"/>
      <c r="JJH13" s="789"/>
      <c r="JJI13" s="789"/>
      <c r="JJJ13" s="789"/>
      <c r="JJK13" s="789"/>
      <c r="JJL13" s="789"/>
      <c r="JJM13" s="789"/>
      <c r="JJN13" s="789"/>
      <c r="JJO13" s="789"/>
      <c r="JJP13" s="789"/>
      <c r="JJQ13" s="789"/>
      <c r="JJR13" s="789"/>
      <c r="JJS13" s="789"/>
      <c r="JJT13" s="789"/>
      <c r="JJU13" s="789"/>
      <c r="JJV13" s="789"/>
      <c r="JJW13" s="789"/>
      <c r="JJX13" s="789"/>
      <c r="JJY13" s="789"/>
      <c r="JJZ13" s="789"/>
      <c r="JKA13" s="789"/>
      <c r="JKB13" s="789"/>
      <c r="JKC13" s="789"/>
      <c r="JKD13" s="789"/>
      <c r="JKE13" s="789"/>
      <c r="JKF13" s="789"/>
      <c r="JKG13" s="789"/>
      <c r="JKH13" s="789"/>
      <c r="JKI13" s="789"/>
      <c r="JKJ13" s="789"/>
      <c r="JKK13" s="789"/>
      <c r="JKL13" s="789"/>
      <c r="JKM13" s="789"/>
      <c r="JKN13" s="789"/>
      <c r="JKO13" s="789"/>
      <c r="JKP13" s="789"/>
      <c r="JKQ13" s="789"/>
      <c r="JKR13" s="789"/>
      <c r="JKS13" s="789"/>
      <c r="JKT13" s="789"/>
      <c r="JKU13" s="789"/>
      <c r="JKV13" s="789"/>
      <c r="JKW13" s="789"/>
      <c r="JKX13" s="789"/>
      <c r="JKY13" s="789"/>
      <c r="JKZ13" s="789"/>
      <c r="JLA13" s="789"/>
      <c r="JLB13" s="789"/>
      <c r="JLC13" s="789"/>
      <c r="JLD13" s="789"/>
      <c r="JLE13" s="789"/>
      <c r="JLF13" s="789"/>
      <c r="JLG13" s="789"/>
      <c r="JLH13" s="789"/>
      <c r="JLI13" s="789"/>
      <c r="JLJ13" s="789"/>
      <c r="JLK13" s="789"/>
      <c r="JLL13" s="789"/>
      <c r="JLM13" s="789"/>
      <c r="JLN13" s="789"/>
      <c r="JLO13" s="789"/>
      <c r="JLP13" s="789"/>
      <c r="JLQ13" s="789"/>
      <c r="JLR13" s="789"/>
      <c r="JLS13" s="789"/>
      <c r="JLT13" s="789"/>
      <c r="JLU13" s="789"/>
      <c r="JLV13" s="789"/>
      <c r="JLW13" s="789"/>
      <c r="JLX13" s="789"/>
      <c r="JLY13" s="789"/>
      <c r="JLZ13" s="789"/>
      <c r="JMA13" s="789"/>
      <c r="JMB13" s="789"/>
      <c r="JMC13" s="789"/>
      <c r="JMD13" s="789"/>
      <c r="JME13" s="789"/>
      <c r="JMF13" s="789"/>
      <c r="JMG13" s="789"/>
      <c r="JMH13" s="789"/>
      <c r="JMI13" s="789"/>
      <c r="JMJ13" s="789"/>
      <c r="JMK13" s="789"/>
      <c r="JML13" s="789"/>
      <c r="JMM13" s="789"/>
      <c r="JMN13" s="789"/>
      <c r="JMO13" s="789"/>
      <c r="JMP13" s="789"/>
      <c r="JMQ13" s="789"/>
      <c r="JMR13" s="789"/>
      <c r="JMS13" s="789"/>
      <c r="JMT13" s="789"/>
      <c r="JMU13" s="789"/>
      <c r="JMV13" s="789"/>
      <c r="JMW13" s="789"/>
      <c r="JMX13" s="789"/>
      <c r="JMY13" s="789"/>
      <c r="JMZ13" s="789"/>
      <c r="JNA13" s="789"/>
      <c r="JNB13" s="789"/>
      <c r="JNC13" s="789"/>
      <c r="JND13" s="789"/>
      <c r="JNE13" s="789"/>
      <c r="JNF13" s="789"/>
      <c r="JNG13" s="789"/>
      <c r="JNH13" s="789"/>
      <c r="JNI13" s="789"/>
      <c r="JNJ13" s="789"/>
      <c r="JNK13" s="789"/>
      <c r="JNL13" s="789"/>
      <c r="JNM13" s="789"/>
      <c r="JNN13" s="789"/>
      <c r="JNO13" s="789"/>
      <c r="JNP13" s="789"/>
      <c r="JNQ13" s="789"/>
      <c r="JNR13" s="789"/>
      <c r="JNS13" s="789"/>
      <c r="JNT13" s="789"/>
      <c r="JNU13" s="789"/>
      <c r="JNV13" s="789"/>
      <c r="JNW13" s="789"/>
      <c r="JNX13" s="789"/>
      <c r="JNY13" s="789"/>
      <c r="JNZ13" s="789"/>
      <c r="JOA13" s="789"/>
      <c r="JOB13" s="789"/>
      <c r="JOC13" s="789"/>
      <c r="JOD13" s="789"/>
      <c r="JOE13" s="789"/>
      <c r="JOF13" s="789"/>
      <c r="JOG13" s="789"/>
      <c r="JOH13" s="789"/>
      <c r="JOI13" s="789"/>
      <c r="JOJ13" s="789"/>
      <c r="JOK13" s="789"/>
      <c r="JOL13" s="789"/>
      <c r="JOM13" s="789"/>
      <c r="JON13" s="789"/>
      <c r="JOO13" s="789"/>
      <c r="JOP13" s="789"/>
      <c r="JOQ13" s="789"/>
      <c r="JOR13" s="789"/>
      <c r="JOS13" s="789"/>
      <c r="JOT13" s="789"/>
      <c r="JOU13" s="789"/>
      <c r="JOV13" s="789"/>
      <c r="JOW13" s="789"/>
      <c r="JOX13" s="789"/>
      <c r="JOY13" s="789"/>
      <c r="JOZ13" s="789"/>
      <c r="JPA13" s="789"/>
      <c r="JPB13" s="789"/>
      <c r="JPC13" s="789"/>
      <c r="JPD13" s="789"/>
      <c r="JPE13" s="789"/>
      <c r="JPF13" s="789"/>
      <c r="JPG13" s="789"/>
      <c r="JPH13" s="789"/>
      <c r="JPI13" s="789"/>
      <c r="JPJ13" s="789"/>
      <c r="JPK13" s="789"/>
      <c r="JPL13" s="789"/>
      <c r="JPM13" s="789"/>
      <c r="JPN13" s="789"/>
      <c r="JPO13" s="789"/>
      <c r="JPP13" s="789"/>
      <c r="JPQ13" s="789"/>
      <c r="JPR13" s="789"/>
      <c r="JPS13" s="789"/>
      <c r="JPT13" s="789"/>
      <c r="JPU13" s="789"/>
      <c r="JPV13" s="789"/>
      <c r="JPW13" s="789"/>
      <c r="JPX13" s="789"/>
      <c r="JPY13" s="789"/>
      <c r="JPZ13" s="789"/>
      <c r="JQA13" s="789"/>
      <c r="JQB13" s="789"/>
      <c r="JQC13" s="789"/>
      <c r="JQD13" s="789"/>
      <c r="JQE13" s="789"/>
      <c r="JQF13" s="789"/>
      <c r="JQG13" s="789"/>
      <c r="JQH13" s="789"/>
      <c r="JQI13" s="789"/>
      <c r="JQJ13" s="789"/>
      <c r="JQK13" s="789"/>
      <c r="JQL13" s="789"/>
      <c r="JQM13" s="789"/>
      <c r="JQN13" s="789"/>
      <c r="JQO13" s="789"/>
      <c r="JQP13" s="789"/>
      <c r="JQQ13" s="789"/>
      <c r="JQR13" s="789"/>
      <c r="JQS13" s="789"/>
      <c r="JQT13" s="789"/>
      <c r="JQU13" s="789"/>
      <c r="JQV13" s="789"/>
      <c r="JQW13" s="789"/>
      <c r="JQX13" s="789"/>
      <c r="JQY13" s="789"/>
      <c r="JQZ13" s="789"/>
      <c r="JRA13" s="789"/>
      <c r="JRB13" s="789"/>
      <c r="JRC13" s="789"/>
      <c r="JRD13" s="789"/>
      <c r="JRE13" s="789"/>
      <c r="JRF13" s="789"/>
      <c r="JRG13" s="789"/>
      <c r="JRH13" s="789"/>
      <c r="JRI13" s="789"/>
      <c r="JRJ13" s="789"/>
      <c r="JRK13" s="789"/>
      <c r="JRL13" s="789"/>
      <c r="JRM13" s="789"/>
      <c r="JRN13" s="789"/>
      <c r="JRO13" s="789"/>
      <c r="JRP13" s="789"/>
      <c r="JRQ13" s="789"/>
      <c r="JRR13" s="789"/>
      <c r="JRS13" s="789"/>
      <c r="JRT13" s="789"/>
      <c r="JRU13" s="789"/>
      <c r="JRV13" s="789"/>
      <c r="JRW13" s="789"/>
      <c r="JRX13" s="789"/>
      <c r="JRY13" s="789"/>
      <c r="JRZ13" s="789"/>
      <c r="JSA13" s="789"/>
      <c r="JSB13" s="789"/>
      <c r="JSC13" s="789"/>
      <c r="JSD13" s="789"/>
      <c r="JSE13" s="789"/>
      <c r="JSF13" s="789"/>
      <c r="JSG13" s="789"/>
      <c r="JSH13" s="789"/>
      <c r="JSI13" s="789"/>
      <c r="JSJ13" s="789"/>
      <c r="JSK13" s="789"/>
      <c r="JSL13" s="789"/>
      <c r="JSM13" s="789"/>
      <c r="JSN13" s="789"/>
      <c r="JSO13" s="789"/>
      <c r="JSP13" s="789"/>
      <c r="JSQ13" s="789"/>
      <c r="JSR13" s="789"/>
      <c r="JSS13" s="789"/>
      <c r="JST13" s="789"/>
      <c r="JSU13" s="789"/>
      <c r="JSV13" s="789"/>
      <c r="JSW13" s="789"/>
      <c r="JSX13" s="789"/>
      <c r="JSY13" s="789"/>
      <c r="JSZ13" s="789"/>
      <c r="JTA13" s="789"/>
      <c r="JTB13" s="789"/>
      <c r="JTC13" s="789"/>
      <c r="JTD13" s="789"/>
      <c r="JTE13" s="789"/>
      <c r="JTF13" s="789"/>
      <c r="JTG13" s="789"/>
      <c r="JTH13" s="789"/>
      <c r="JTI13" s="789"/>
      <c r="JTJ13" s="789"/>
      <c r="JTK13" s="789"/>
      <c r="JTL13" s="789"/>
      <c r="JTM13" s="789"/>
      <c r="JTN13" s="789"/>
      <c r="JTO13" s="789"/>
      <c r="JTP13" s="789"/>
      <c r="JTQ13" s="789"/>
      <c r="JTR13" s="789"/>
      <c r="JTS13" s="789"/>
      <c r="JTT13" s="789"/>
      <c r="JTU13" s="789"/>
      <c r="JTV13" s="789"/>
      <c r="JTW13" s="789"/>
      <c r="JTX13" s="789"/>
      <c r="JTY13" s="789"/>
      <c r="JTZ13" s="789"/>
      <c r="JUA13" s="789"/>
      <c r="JUB13" s="789"/>
      <c r="JUC13" s="789"/>
      <c r="JUD13" s="789"/>
      <c r="JUE13" s="789"/>
      <c r="JUF13" s="789"/>
      <c r="JUG13" s="789"/>
      <c r="JUH13" s="789"/>
      <c r="JUI13" s="789"/>
      <c r="JUJ13" s="789"/>
      <c r="JUK13" s="789"/>
      <c r="JUL13" s="789"/>
      <c r="JUM13" s="789"/>
      <c r="JUN13" s="789"/>
      <c r="JUO13" s="789"/>
      <c r="JUP13" s="789"/>
      <c r="JUQ13" s="789"/>
      <c r="JUR13" s="789"/>
      <c r="JUS13" s="789"/>
      <c r="JUT13" s="789"/>
      <c r="JUU13" s="789"/>
      <c r="JUV13" s="789"/>
      <c r="JUW13" s="789"/>
      <c r="JUX13" s="789"/>
      <c r="JUY13" s="789"/>
      <c r="JUZ13" s="789"/>
      <c r="JVA13" s="789"/>
      <c r="JVB13" s="789"/>
      <c r="JVC13" s="789"/>
      <c r="JVD13" s="789"/>
      <c r="JVE13" s="789"/>
      <c r="JVF13" s="789"/>
      <c r="JVG13" s="789"/>
      <c r="JVH13" s="789"/>
      <c r="JVI13" s="789"/>
      <c r="JVJ13" s="789"/>
      <c r="JVK13" s="789"/>
      <c r="JVL13" s="789"/>
      <c r="JVM13" s="789"/>
      <c r="JVN13" s="789"/>
      <c r="JVO13" s="789"/>
      <c r="JVP13" s="789"/>
      <c r="JVQ13" s="789"/>
      <c r="JVR13" s="789"/>
      <c r="JVS13" s="789"/>
      <c r="JVT13" s="789"/>
      <c r="JVU13" s="789"/>
      <c r="JVV13" s="789"/>
      <c r="JVW13" s="789"/>
      <c r="JVX13" s="789"/>
      <c r="JVY13" s="789"/>
      <c r="JVZ13" s="789"/>
      <c r="JWA13" s="789"/>
      <c r="JWB13" s="789"/>
      <c r="JWC13" s="789"/>
      <c r="JWD13" s="789"/>
      <c r="JWE13" s="789"/>
      <c r="JWF13" s="789"/>
      <c r="JWG13" s="789"/>
      <c r="JWH13" s="789"/>
      <c r="JWI13" s="789"/>
      <c r="JWJ13" s="789"/>
      <c r="JWK13" s="789"/>
      <c r="JWL13" s="789"/>
      <c r="JWM13" s="789"/>
      <c r="JWN13" s="789"/>
      <c r="JWO13" s="789"/>
      <c r="JWP13" s="789"/>
      <c r="JWQ13" s="789"/>
      <c r="JWR13" s="789"/>
      <c r="JWS13" s="789"/>
      <c r="JWT13" s="789"/>
      <c r="JWU13" s="789"/>
      <c r="JWV13" s="789"/>
      <c r="JWW13" s="789"/>
      <c r="JWX13" s="789"/>
      <c r="JWY13" s="789"/>
      <c r="JWZ13" s="789"/>
      <c r="JXA13" s="789"/>
      <c r="JXB13" s="789"/>
      <c r="JXC13" s="789"/>
      <c r="JXD13" s="789"/>
      <c r="JXE13" s="789"/>
      <c r="JXF13" s="789"/>
      <c r="JXG13" s="789"/>
      <c r="JXH13" s="789"/>
      <c r="JXI13" s="789"/>
      <c r="JXJ13" s="789"/>
      <c r="JXK13" s="789"/>
      <c r="JXL13" s="789"/>
      <c r="JXM13" s="789"/>
      <c r="JXN13" s="789"/>
      <c r="JXO13" s="789"/>
      <c r="JXP13" s="789"/>
      <c r="JXQ13" s="789"/>
      <c r="JXR13" s="789"/>
      <c r="JXS13" s="789"/>
      <c r="JXT13" s="789"/>
      <c r="JXU13" s="789"/>
      <c r="JXV13" s="789"/>
      <c r="JXW13" s="789"/>
      <c r="JXX13" s="789"/>
      <c r="JXY13" s="789"/>
      <c r="JXZ13" s="789"/>
      <c r="JYA13" s="789"/>
      <c r="JYB13" s="789"/>
      <c r="JYC13" s="789"/>
      <c r="JYD13" s="789"/>
      <c r="JYE13" s="789"/>
      <c r="JYF13" s="789"/>
      <c r="JYG13" s="789"/>
      <c r="JYH13" s="789"/>
      <c r="JYI13" s="789"/>
      <c r="JYJ13" s="789"/>
      <c r="JYK13" s="789"/>
      <c r="JYL13" s="789"/>
      <c r="JYM13" s="789"/>
      <c r="JYN13" s="789"/>
      <c r="JYO13" s="789"/>
      <c r="JYP13" s="789"/>
      <c r="JYQ13" s="789"/>
      <c r="JYR13" s="789"/>
      <c r="JYS13" s="789"/>
      <c r="JYT13" s="789"/>
      <c r="JYU13" s="789"/>
      <c r="JYV13" s="789"/>
      <c r="JYW13" s="789"/>
      <c r="JYX13" s="789"/>
      <c r="JYY13" s="789"/>
      <c r="JYZ13" s="789"/>
      <c r="JZA13" s="789"/>
      <c r="JZB13" s="789"/>
      <c r="JZC13" s="789"/>
      <c r="JZD13" s="789"/>
      <c r="JZE13" s="789"/>
      <c r="JZF13" s="789"/>
      <c r="JZG13" s="789"/>
      <c r="JZH13" s="789"/>
      <c r="JZI13" s="789"/>
      <c r="JZJ13" s="789"/>
      <c r="JZK13" s="789"/>
      <c r="JZL13" s="789"/>
      <c r="JZM13" s="789"/>
      <c r="JZN13" s="789"/>
      <c r="JZO13" s="789"/>
      <c r="JZP13" s="789"/>
      <c r="JZQ13" s="789"/>
      <c r="JZR13" s="789"/>
      <c r="JZS13" s="789"/>
      <c r="JZT13" s="789"/>
      <c r="JZU13" s="789"/>
      <c r="JZV13" s="789"/>
      <c r="JZW13" s="789"/>
      <c r="JZX13" s="789"/>
      <c r="JZY13" s="789"/>
      <c r="JZZ13" s="789"/>
      <c r="KAA13" s="789"/>
      <c r="KAB13" s="789"/>
      <c r="KAC13" s="789"/>
      <c r="KAD13" s="789"/>
      <c r="KAE13" s="789"/>
      <c r="KAF13" s="789"/>
      <c r="KAG13" s="789"/>
      <c r="KAH13" s="789"/>
      <c r="KAI13" s="789"/>
      <c r="KAJ13" s="789"/>
      <c r="KAK13" s="789"/>
      <c r="KAL13" s="789"/>
      <c r="KAM13" s="789"/>
      <c r="KAN13" s="789"/>
      <c r="KAO13" s="789"/>
      <c r="KAP13" s="789"/>
      <c r="KAQ13" s="789"/>
      <c r="KAR13" s="789"/>
      <c r="KAS13" s="789"/>
      <c r="KAT13" s="789"/>
      <c r="KAU13" s="789"/>
      <c r="KAV13" s="789"/>
      <c r="KAW13" s="789"/>
      <c r="KAX13" s="789"/>
      <c r="KAY13" s="789"/>
      <c r="KAZ13" s="789"/>
      <c r="KBA13" s="789"/>
      <c r="KBB13" s="789"/>
      <c r="KBC13" s="789"/>
      <c r="KBD13" s="789"/>
      <c r="KBE13" s="789"/>
      <c r="KBF13" s="789"/>
      <c r="KBG13" s="789"/>
      <c r="KBH13" s="789"/>
      <c r="KBI13" s="789"/>
      <c r="KBJ13" s="789"/>
      <c r="KBK13" s="789"/>
      <c r="KBL13" s="789"/>
      <c r="KBM13" s="789"/>
      <c r="KBN13" s="789"/>
      <c r="KBO13" s="789"/>
      <c r="KBP13" s="789"/>
      <c r="KBQ13" s="789"/>
      <c r="KBR13" s="789"/>
      <c r="KBS13" s="789"/>
      <c r="KBT13" s="789"/>
      <c r="KBU13" s="789"/>
      <c r="KBV13" s="789"/>
      <c r="KBW13" s="789"/>
      <c r="KBX13" s="789"/>
      <c r="KBY13" s="789"/>
      <c r="KBZ13" s="789"/>
      <c r="KCA13" s="789"/>
      <c r="KCB13" s="789"/>
      <c r="KCC13" s="789"/>
      <c r="KCD13" s="789"/>
      <c r="KCE13" s="789"/>
      <c r="KCF13" s="789"/>
      <c r="KCG13" s="789"/>
      <c r="KCH13" s="789"/>
      <c r="KCI13" s="789"/>
      <c r="KCJ13" s="789"/>
      <c r="KCK13" s="789"/>
      <c r="KCL13" s="789"/>
      <c r="KCM13" s="789"/>
      <c r="KCN13" s="789"/>
      <c r="KCO13" s="789"/>
      <c r="KCP13" s="789"/>
      <c r="KCQ13" s="789"/>
      <c r="KCR13" s="789"/>
      <c r="KCS13" s="789"/>
      <c r="KCT13" s="789"/>
      <c r="KCU13" s="789"/>
      <c r="KCV13" s="789"/>
      <c r="KCW13" s="789"/>
      <c r="KCX13" s="789"/>
      <c r="KCY13" s="789"/>
      <c r="KCZ13" s="789"/>
      <c r="KDA13" s="789"/>
      <c r="KDB13" s="789"/>
      <c r="KDC13" s="789"/>
      <c r="KDD13" s="789"/>
      <c r="KDE13" s="789"/>
      <c r="KDF13" s="789"/>
      <c r="KDG13" s="789"/>
      <c r="KDH13" s="789"/>
      <c r="KDI13" s="789"/>
      <c r="KDJ13" s="789"/>
      <c r="KDK13" s="789"/>
      <c r="KDL13" s="789"/>
      <c r="KDM13" s="789"/>
      <c r="KDN13" s="789"/>
      <c r="KDO13" s="789"/>
      <c r="KDP13" s="789"/>
      <c r="KDQ13" s="789"/>
      <c r="KDR13" s="789"/>
      <c r="KDS13" s="789"/>
      <c r="KDT13" s="789"/>
      <c r="KDU13" s="789"/>
      <c r="KDV13" s="789"/>
      <c r="KDW13" s="789"/>
      <c r="KDX13" s="789"/>
      <c r="KDY13" s="789"/>
      <c r="KDZ13" s="789"/>
      <c r="KEA13" s="789"/>
      <c r="KEB13" s="789"/>
      <c r="KEC13" s="789"/>
      <c r="KED13" s="789"/>
      <c r="KEE13" s="789"/>
      <c r="KEF13" s="789"/>
      <c r="KEG13" s="789"/>
      <c r="KEH13" s="789"/>
      <c r="KEI13" s="789"/>
      <c r="KEJ13" s="789"/>
      <c r="KEK13" s="789"/>
      <c r="KEL13" s="789"/>
      <c r="KEM13" s="789"/>
      <c r="KEN13" s="789"/>
      <c r="KEO13" s="789"/>
      <c r="KEP13" s="789"/>
      <c r="KEQ13" s="789"/>
      <c r="KER13" s="789"/>
      <c r="KES13" s="789"/>
      <c r="KET13" s="789"/>
      <c r="KEU13" s="789"/>
      <c r="KEV13" s="789"/>
      <c r="KEW13" s="789"/>
      <c r="KEX13" s="789"/>
      <c r="KEY13" s="789"/>
      <c r="KEZ13" s="789"/>
      <c r="KFA13" s="789"/>
      <c r="KFB13" s="789"/>
      <c r="KFC13" s="789"/>
      <c r="KFD13" s="789"/>
      <c r="KFE13" s="789"/>
      <c r="KFF13" s="789"/>
      <c r="KFG13" s="789"/>
      <c r="KFH13" s="789"/>
      <c r="KFI13" s="789"/>
      <c r="KFJ13" s="789"/>
      <c r="KFK13" s="789"/>
      <c r="KFL13" s="789"/>
      <c r="KFM13" s="789"/>
      <c r="KFN13" s="789"/>
      <c r="KFO13" s="789"/>
      <c r="KFP13" s="789"/>
      <c r="KFQ13" s="789"/>
      <c r="KFR13" s="789"/>
      <c r="KFS13" s="789"/>
      <c r="KFT13" s="789"/>
      <c r="KFU13" s="789"/>
      <c r="KFV13" s="789"/>
      <c r="KFW13" s="789"/>
      <c r="KFX13" s="789"/>
      <c r="KFY13" s="789"/>
      <c r="KFZ13" s="789"/>
      <c r="KGA13" s="789"/>
      <c r="KGB13" s="789"/>
      <c r="KGC13" s="789"/>
      <c r="KGD13" s="789"/>
      <c r="KGE13" s="789"/>
      <c r="KGF13" s="789"/>
      <c r="KGG13" s="789"/>
      <c r="KGH13" s="789"/>
      <c r="KGI13" s="789"/>
      <c r="KGJ13" s="789"/>
      <c r="KGK13" s="789"/>
      <c r="KGL13" s="789"/>
      <c r="KGM13" s="789"/>
      <c r="KGN13" s="789"/>
      <c r="KGO13" s="789"/>
      <c r="KGP13" s="789"/>
      <c r="KGQ13" s="789"/>
      <c r="KGR13" s="789"/>
      <c r="KGS13" s="789"/>
      <c r="KGT13" s="789"/>
      <c r="KGU13" s="789"/>
      <c r="KGV13" s="789"/>
      <c r="KGW13" s="789"/>
      <c r="KGX13" s="789"/>
      <c r="KGY13" s="789"/>
      <c r="KGZ13" s="789"/>
      <c r="KHA13" s="789"/>
      <c r="KHB13" s="789"/>
      <c r="KHC13" s="789"/>
      <c r="KHD13" s="789"/>
      <c r="KHE13" s="789"/>
      <c r="KHF13" s="789"/>
      <c r="KHG13" s="789"/>
      <c r="KHH13" s="789"/>
      <c r="KHI13" s="789"/>
      <c r="KHJ13" s="789"/>
      <c r="KHK13" s="789"/>
      <c r="KHL13" s="789"/>
      <c r="KHM13" s="789"/>
      <c r="KHN13" s="789"/>
      <c r="KHO13" s="789"/>
      <c r="KHP13" s="789"/>
      <c r="KHQ13" s="789"/>
      <c r="KHR13" s="789"/>
      <c r="KHS13" s="789"/>
      <c r="KHT13" s="789"/>
      <c r="KHU13" s="789"/>
      <c r="KHV13" s="789"/>
      <c r="KHW13" s="789"/>
      <c r="KHX13" s="789"/>
      <c r="KHY13" s="789"/>
      <c r="KHZ13" s="789"/>
      <c r="KIA13" s="789"/>
      <c r="KIB13" s="789"/>
      <c r="KIC13" s="789"/>
      <c r="KID13" s="789"/>
      <c r="KIE13" s="789"/>
      <c r="KIF13" s="789"/>
      <c r="KIG13" s="789"/>
      <c r="KIH13" s="789"/>
      <c r="KII13" s="789"/>
      <c r="KIJ13" s="789"/>
      <c r="KIK13" s="789"/>
      <c r="KIL13" s="789"/>
      <c r="KIM13" s="789"/>
      <c r="KIN13" s="789"/>
      <c r="KIO13" s="789"/>
      <c r="KIP13" s="789"/>
      <c r="KIQ13" s="789"/>
      <c r="KIR13" s="789"/>
      <c r="KIS13" s="789"/>
      <c r="KIT13" s="789"/>
      <c r="KIU13" s="789"/>
      <c r="KIV13" s="789"/>
      <c r="KIW13" s="789"/>
      <c r="KIX13" s="789"/>
      <c r="KIY13" s="789"/>
      <c r="KIZ13" s="789"/>
      <c r="KJA13" s="789"/>
      <c r="KJB13" s="789"/>
      <c r="KJC13" s="789"/>
      <c r="KJD13" s="789"/>
      <c r="KJE13" s="789"/>
      <c r="KJF13" s="789"/>
      <c r="KJG13" s="789"/>
      <c r="KJH13" s="789"/>
      <c r="KJI13" s="789"/>
      <c r="KJJ13" s="789"/>
      <c r="KJK13" s="789"/>
      <c r="KJL13" s="789"/>
      <c r="KJM13" s="789"/>
      <c r="KJN13" s="789"/>
      <c r="KJO13" s="789"/>
      <c r="KJP13" s="789"/>
      <c r="KJQ13" s="789"/>
      <c r="KJR13" s="789"/>
      <c r="KJS13" s="789"/>
      <c r="KJT13" s="789"/>
      <c r="KJU13" s="789"/>
      <c r="KJV13" s="789"/>
      <c r="KJW13" s="789"/>
      <c r="KJX13" s="789"/>
      <c r="KJY13" s="789"/>
      <c r="KJZ13" s="789"/>
      <c r="KKA13" s="789"/>
      <c r="KKB13" s="789"/>
      <c r="KKC13" s="789"/>
      <c r="KKD13" s="789"/>
      <c r="KKE13" s="789"/>
      <c r="KKF13" s="789"/>
      <c r="KKG13" s="789"/>
      <c r="KKH13" s="789"/>
      <c r="KKI13" s="789"/>
      <c r="KKJ13" s="789"/>
      <c r="KKK13" s="789"/>
      <c r="KKL13" s="789"/>
      <c r="KKM13" s="789"/>
      <c r="KKN13" s="789"/>
      <c r="KKO13" s="789"/>
      <c r="KKP13" s="789"/>
      <c r="KKQ13" s="789"/>
      <c r="KKR13" s="789"/>
      <c r="KKS13" s="789"/>
      <c r="KKT13" s="789"/>
      <c r="KKU13" s="789"/>
      <c r="KKV13" s="789"/>
      <c r="KKW13" s="789"/>
      <c r="KKX13" s="789"/>
      <c r="KKY13" s="789"/>
      <c r="KKZ13" s="789"/>
      <c r="KLA13" s="789"/>
      <c r="KLB13" s="789"/>
      <c r="KLC13" s="789"/>
      <c r="KLD13" s="789"/>
      <c r="KLE13" s="789"/>
      <c r="KLF13" s="789"/>
      <c r="KLG13" s="789"/>
      <c r="KLH13" s="789"/>
      <c r="KLI13" s="789"/>
      <c r="KLJ13" s="789"/>
      <c r="KLK13" s="789"/>
      <c r="KLL13" s="789"/>
      <c r="KLM13" s="789"/>
      <c r="KLN13" s="789"/>
      <c r="KLO13" s="789"/>
      <c r="KLP13" s="789"/>
      <c r="KLQ13" s="789"/>
      <c r="KLR13" s="789"/>
      <c r="KLS13" s="789"/>
      <c r="KLT13" s="789"/>
      <c r="KLU13" s="789"/>
      <c r="KLV13" s="789"/>
      <c r="KLW13" s="789"/>
      <c r="KLX13" s="789"/>
      <c r="KLY13" s="789"/>
      <c r="KLZ13" s="789"/>
      <c r="KMA13" s="789"/>
      <c r="KMB13" s="789"/>
      <c r="KMC13" s="789"/>
      <c r="KMD13" s="789"/>
      <c r="KME13" s="789"/>
      <c r="KMF13" s="789"/>
      <c r="KMG13" s="789"/>
      <c r="KMH13" s="789"/>
      <c r="KMI13" s="789"/>
      <c r="KMJ13" s="789"/>
      <c r="KMK13" s="789"/>
      <c r="KML13" s="789"/>
      <c r="KMM13" s="789"/>
      <c r="KMN13" s="789"/>
      <c r="KMO13" s="789"/>
      <c r="KMP13" s="789"/>
      <c r="KMQ13" s="789"/>
      <c r="KMR13" s="789"/>
      <c r="KMS13" s="789"/>
      <c r="KMT13" s="789"/>
      <c r="KMU13" s="789"/>
      <c r="KMV13" s="789"/>
      <c r="KMW13" s="789"/>
      <c r="KMX13" s="789"/>
      <c r="KMY13" s="789"/>
      <c r="KMZ13" s="789"/>
      <c r="KNA13" s="789"/>
      <c r="KNB13" s="789"/>
      <c r="KNC13" s="789"/>
      <c r="KND13" s="789"/>
      <c r="KNE13" s="789"/>
      <c r="KNF13" s="789"/>
      <c r="KNG13" s="789"/>
      <c r="KNH13" s="789"/>
      <c r="KNI13" s="789"/>
      <c r="KNJ13" s="789"/>
      <c r="KNK13" s="789"/>
      <c r="KNL13" s="789"/>
      <c r="KNM13" s="789"/>
      <c r="KNN13" s="789"/>
      <c r="KNO13" s="789"/>
      <c r="KNP13" s="789"/>
      <c r="KNQ13" s="789"/>
      <c r="KNR13" s="789"/>
      <c r="KNS13" s="789"/>
      <c r="KNT13" s="789"/>
      <c r="KNU13" s="789"/>
      <c r="KNV13" s="789"/>
      <c r="KNW13" s="789"/>
      <c r="KNX13" s="789"/>
      <c r="KNY13" s="789"/>
      <c r="KNZ13" s="789"/>
      <c r="KOA13" s="789"/>
      <c r="KOB13" s="789"/>
      <c r="KOC13" s="789"/>
      <c r="KOD13" s="789"/>
      <c r="KOE13" s="789"/>
      <c r="KOF13" s="789"/>
      <c r="KOG13" s="789"/>
      <c r="KOH13" s="789"/>
      <c r="KOI13" s="789"/>
      <c r="KOJ13" s="789"/>
      <c r="KOK13" s="789"/>
      <c r="KOL13" s="789"/>
      <c r="KOM13" s="789"/>
      <c r="KON13" s="789"/>
      <c r="KOO13" s="789"/>
      <c r="KOP13" s="789"/>
      <c r="KOQ13" s="789"/>
      <c r="KOR13" s="789"/>
      <c r="KOS13" s="789"/>
      <c r="KOT13" s="789"/>
      <c r="KOU13" s="789"/>
      <c r="KOV13" s="789"/>
      <c r="KOW13" s="789"/>
      <c r="KOX13" s="789"/>
      <c r="KOY13" s="789"/>
      <c r="KOZ13" s="789"/>
      <c r="KPA13" s="789"/>
      <c r="KPB13" s="789"/>
      <c r="KPC13" s="789"/>
      <c r="KPD13" s="789"/>
      <c r="KPE13" s="789"/>
      <c r="KPF13" s="789"/>
      <c r="KPG13" s="789"/>
      <c r="KPH13" s="789"/>
      <c r="KPI13" s="789"/>
      <c r="KPJ13" s="789"/>
      <c r="KPK13" s="789"/>
      <c r="KPL13" s="789"/>
      <c r="KPM13" s="789"/>
      <c r="KPN13" s="789"/>
      <c r="KPO13" s="789"/>
      <c r="KPP13" s="789"/>
      <c r="KPQ13" s="789"/>
      <c r="KPR13" s="789"/>
      <c r="KPS13" s="789"/>
      <c r="KPT13" s="789"/>
      <c r="KPU13" s="789"/>
      <c r="KPV13" s="789"/>
      <c r="KPW13" s="789"/>
      <c r="KPX13" s="789"/>
      <c r="KPY13" s="789"/>
      <c r="KPZ13" s="789"/>
      <c r="KQA13" s="789"/>
      <c r="KQB13" s="789"/>
      <c r="KQC13" s="789"/>
      <c r="KQD13" s="789"/>
      <c r="KQE13" s="789"/>
      <c r="KQF13" s="789"/>
      <c r="KQG13" s="789"/>
      <c r="KQH13" s="789"/>
      <c r="KQI13" s="789"/>
      <c r="KQJ13" s="789"/>
      <c r="KQK13" s="789"/>
      <c r="KQL13" s="789"/>
      <c r="KQM13" s="789"/>
      <c r="KQN13" s="789"/>
      <c r="KQO13" s="789"/>
      <c r="KQP13" s="789"/>
      <c r="KQQ13" s="789"/>
      <c r="KQR13" s="789"/>
      <c r="KQS13" s="789"/>
      <c r="KQT13" s="789"/>
      <c r="KQU13" s="789"/>
      <c r="KQV13" s="789"/>
      <c r="KQW13" s="789"/>
      <c r="KQX13" s="789"/>
      <c r="KQY13" s="789"/>
      <c r="KQZ13" s="789"/>
      <c r="KRA13" s="789"/>
      <c r="KRB13" s="789"/>
      <c r="KRC13" s="789"/>
      <c r="KRD13" s="789"/>
      <c r="KRE13" s="789"/>
      <c r="KRF13" s="789"/>
      <c r="KRG13" s="789"/>
      <c r="KRH13" s="789"/>
      <c r="KRI13" s="789"/>
      <c r="KRJ13" s="789"/>
      <c r="KRK13" s="789"/>
      <c r="KRL13" s="789"/>
      <c r="KRM13" s="789"/>
      <c r="KRN13" s="789"/>
      <c r="KRO13" s="789"/>
      <c r="KRP13" s="789"/>
      <c r="KRQ13" s="789"/>
      <c r="KRR13" s="789"/>
      <c r="KRS13" s="789"/>
      <c r="KRT13" s="789"/>
      <c r="KRU13" s="789"/>
      <c r="KRV13" s="789"/>
      <c r="KRW13" s="789"/>
      <c r="KRX13" s="789"/>
      <c r="KRY13" s="789"/>
      <c r="KRZ13" s="789"/>
      <c r="KSA13" s="789"/>
      <c r="KSB13" s="789"/>
      <c r="KSC13" s="789"/>
      <c r="KSD13" s="789"/>
      <c r="KSE13" s="789"/>
      <c r="KSF13" s="789"/>
      <c r="KSG13" s="789"/>
      <c r="KSH13" s="789"/>
      <c r="KSI13" s="789"/>
      <c r="KSJ13" s="789"/>
      <c r="KSK13" s="789"/>
      <c r="KSL13" s="789"/>
      <c r="KSM13" s="789"/>
      <c r="KSN13" s="789"/>
      <c r="KSO13" s="789"/>
      <c r="KSP13" s="789"/>
      <c r="KSQ13" s="789"/>
      <c r="KSR13" s="789"/>
      <c r="KSS13" s="789"/>
      <c r="KST13" s="789"/>
      <c r="KSU13" s="789"/>
      <c r="KSV13" s="789"/>
      <c r="KSW13" s="789"/>
      <c r="KSX13" s="789"/>
      <c r="KSY13" s="789"/>
      <c r="KSZ13" s="789"/>
      <c r="KTA13" s="789"/>
      <c r="KTB13" s="789"/>
      <c r="KTC13" s="789"/>
      <c r="KTD13" s="789"/>
      <c r="KTE13" s="789"/>
      <c r="KTF13" s="789"/>
      <c r="KTG13" s="789"/>
      <c r="KTH13" s="789"/>
      <c r="KTI13" s="789"/>
      <c r="KTJ13" s="789"/>
      <c r="KTK13" s="789"/>
      <c r="KTL13" s="789"/>
      <c r="KTM13" s="789"/>
      <c r="KTN13" s="789"/>
      <c r="KTO13" s="789"/>
      <c r="KTP13" s="789"/>
      <c r="KTQ13" s="789"/>
      <c r="KTR13" s="789"/>
      <c r="KTS13" s="789"/>
      <c r="KTT13" s="789"/>
      <c r="KTU13" s="789"/>
      <c r="KTV13" s="789"/>
      <c r="KTW13" s="789"/>
      <c r="KTX13" s="789"/>
      <c r="KTY13" s="789"/>
      <c r="KTZ13" s="789"/>
      <c r="KUA13" s="789"/>
      <c r="KUB13" s="789"/>
      <c r="KUC13" s="789"/>
      <c r="KUD13" s="789"/>
      <c r="KUE13" s="789"/>
      <c r="KUF13" s="789"/>
      <c r="KUG13" s="789"/>
      <c r="KUH13" s="789"/>
      <c r="KUI13" s="789"/>
      <c r="KUJ13" s="789"/>
      <c r="KUK13" s="789"/>
      <c r="KUL13" s="789"/>
      <c r="KUM13" s="789"/>
      <c r="KUN13" s="789"/>
      <c r="KUO13" s="789"/>
      <c r="KUP13" s="789"/>
      <c r="KUQ13" s="789"/>
      <c r="KUR13" s="789"/>
      <c r="KUS13" s="789"/>
      <c r="KUT13" s="789"/>
      <c r="KUU13" s="789"/>
      <c r="KUV13" s="789"/>
      <c r="KUW13" s="789"/>
      <c r="KUX13" s="789"/>
      <c r="KUY13" s="789"/>
      <c r="KUZ13" s="789"/>
      <c r="KVA13" s="789"/>
      <c r="KVB13" s="789"/>
      <c r="KVC13" s="789"/>
      <c r="KVD13" s="789"/>
      <c r="KVE13" s="789"/>
      <c r="KVF13" s="789"/>
      <c r="KVG13" s="789"/>
      <c r="KVH13" s="789"/>
      <c r="KVI13" s="789"/>
      <c r="KVJ13" s="789"/>
      <c r="KVK13" s="789"/>
      <c r="KVL13" s="789"/>
      <c r="KVM13" s="789"/>
      <c r="KVN13" s="789"/>
      <c r="KVO13" s="789"/>
      <c r="KVP13" s="789"/>
      <c r="KVQ13" s="789"/>
      <c r="KVR13" s="789"/>
      <c r="KVS13" s="789"/>
      <c r="KVT13" s="789"/>
      <c r="KVU13" s="789"/>
      <c r="KVV13" s="789"/>
      <c r="KVW13" s="789"/>
      <c r="KVX13" s="789"/>
      <c r="KVY13" s="789"/>
      <c r="KVZ13" s="789"/>
      <c r="KWA13" s="789"/>
      <c r="KWB13" s="789"/>
      <c r="KWC13" s="789"/>
      <c r="KWD13" s="789"/>
      <c r="KWE13" s="789"/>
      <c r="KWF13" s="789"/>
      <c r="KWG13" s="789"/>
      <c r="KWH13" s="789"/>
      <c r="KWI13" s="789"/>
      <c r="KWJ13" s="789"/>
      <c r="KWK13" s="789"/>
      <c r="KWL13" s="789"/>
      <c r="KWM13" s="789"/>
      <c r="KWN13" s="789"/>
      <c r="KWO13" s="789"/>
      <c r="KWP13" s="789"/>
      <c r="KWQ13" s="789"/>
      <c r="KWR13" s="789"/>
      <c r="KWS13" s="789"/>
      <c r="KWT13" s="789"/>
      <c r="KWU13" s="789"/>
      <c r="KWV13" s="789"/>
      <c r="KWW13" s="789"/>
      <c r="KWX13" s="789"/>
      <c r="KWY13" s="789"/>
      <c r="KWZ13" s="789"/>
      <c r="KXA13" s="789"/>
      <c r="KXB13" s="789"/>
      <c r="KXC13" s="789"/>
      <c r="KXD13" s="789"/>
      <c r="KXE13" s="789"/>
      <c r="KXF13" s="789"/>
      <c r="KXG13" s="789"/>
      <c r="KXH13" s="789"/>
      <c r="KXI13" s="789"/>
      <c r="KXJ13" s="789"/>
      <c r="KXK13" s="789"/>
      <c r="KXL13" s="789"/>
      <c r="KXM13" s="789"/>
      <c r="KXN13" s="789"/>
      <c r="KXO13" s="789"/>
      <c r="KXP13" s="789"/>
      <c r="KXQ13" s="789"/>
      <c r="KXR13" s="789"/>
      <c r="KXS13" s="789"/>
      <c r="KXT13" s="789"/>
      <c r="KXU13" s="789"/>
      <c r="KXV13" s="789"/>
      <c r="KXW13" s="789"/>
      <c r="KXX13" s="789"/>
      <c r="KXY13" s="789"/>
      <c r="KXZ13" s="789"/>
      <c r="KYA13" s="789"/>
      <c r="KYB13" s="789"/>
      <c r="KYC13" s="789"/>
      <c r="KYD13" s="789"/>
      <c r="KYE13" s="789"/>
      <c r="KYF13" s="789"/>
      <c r="KYG13" s="789"/>
      <c r="KYH13" s="789"/>
      <c r="KYI13" s="789"/>
      <c r="KYJ13" s="789"/>
      <c r="KYK13" s="789"/>
      <c r="KYL13" s="789"/>
      <c r="KYM13" s="789"/>
      <c r="KYN13" s="789"/>
      <c r="KYO13" s="789"/>
      <c r="KYP13" s="789"/>
      <c r="KYQ13" s="789"/>
      <c r="KYR13" s="789"/>
      <c r="KYS13" s="789"/>
      <c r="KYT13" s="789"/>
      <c r="KYU13" s="789"/>
      <c r="KYV13" s="789"/>
      <c r="KYW13" s="789"/>
      <c r="KYX13" s="789"/>
      <c r="KYY13" s="789"/>
      <c r="KYZ13" s="789"/>
      <c r="KZA13" s="789"/>
      <c r="KZB13" s="789"/>
      <c r="KZC13" s="789"/>
      <c r="KZD13" s="789"/>
      <c r="KZE13" s="789"/>
      <c r="KZF13" s="789"/>
      <c r="KZG13" s="789"/>
      <c r="KZH13" s="789"/>
      <c r="KZI13" s="789"/>
      <c r="KZJ13" s="789"/>
      <c r="KZK13" s="789"/>
      <c r="KZL13" s="789"/>
      <c r="KZM13" s="789"/>
      <c r="KZN13" s="789"/>
      <c r="KZO13" s="789"/>
      <c r="KZP13" s="789"/>
      <c r="KZQ13" s="789"/>
      <c r="KZR13" s="789"/>
      <c r="KZS13" s="789"/>
      <c r="KZT13" s="789"/>
      <c r="KZU13" s="789"/>
      <c r="KZV13" s="789"/>
      <c r="KZW13" s="789"/>
      <c r="KZX13" s="789"/>
      <c r="KZY13" s="789"/>
      <c r="KZZ13" s="789"/>
      <c r="LAA13" s="789"/>
      <c r="LAB13" s="789"/>
      <c r="LAC13" s="789"/>
      <c r="LAD13" s="789"/>
      <c r="LAE13" s="789"/>
      <c r="LAF13" s="789"/>
      <c r="LAG13" s="789"/>
      <c r="LAH13" s="789"/>
      <c r="LAI13" s="789"/>
      <c r="LAJ13" s="789"/>
      <c r="LAK13" s="789"/>
      <c r="LAL13" s="789"/>
      <c r="LAM13" s="789"/>
      <c r="LAN13" s="789"/>
      <c r="LAO13" s="789"/>
      <c r="LAP13" s="789"/>
      <c r="LAQ13" s="789"/>
      <c r="LAR13" s="789"/>
      <c r="LAS13" s="789"/>
      <c r="LAT13" s="789"/>
      <c r="LAU13" s="789"/>
      <c r="LAV13" s="789"/>
      <c r="LAW13" s="789"/>
      <c r="LAX13" s="789"/>
      <c r="LAY13" s="789"/>
      <c r="LAZ13" s="789"/>
      <c r="LBA13" s="789"/>
      <c r="LBB13" s="789"/>
      <c r="LBC13" s="789"/>
      <c r="LBD13" s="789"/>
      <c r="LBE13" s="789"/>
      <c r="LBF13" s="789"/>
      <c r="LBG13" s="789"/>
      <c r="LBH13" s="789"/>
      <c r="LBI13" s="789"/>
      <c r="LBJ13" s="789"/>
      <c r="LBK13" s="789"/>
      <c r="LBL13" s="789"/>
      <c r="LBM13" s="789"/>
      <c r="LBN13" s="789"/>
      <c r="LBO13" s="789"/>
      <c r="LBP13" s="789"/>
      <c r="LBQ13" s="789"/>
      <c r="LBR13" s="789"/>
      <c r="LBS13" s="789"/>
      <c r="LBT13" s="789"/>
      <c r="LBU13" s="789"/>
      <c r="LBV13" s="789"/>
      <c r="LBW13" s="789"/>
      <c r="LBX13" s="789"/>
      <c r="LBY13" s="789"/>
      <c r="LBZ13" s="789"/>
      <c r="LCA13" s="789"/>
      <c r="LCB13" s="789"/>
      <c r="LCC13" s="789"/>
      <c r="LCD13" s="789"/>
      <c r="LCE13" s="789"/>
      <c r="LCF13" s="789"/>
      <c r="LCG13" s="789"/>
      <c r="LCH13" s="789"/>
      <c r="LCI13" s="789"/>
      <c r="LCJ13" s="789"/>
      <c r="LCK13" s="789"/>
      <c r="LCL13" s="789"/>
      <c r="LCM13" s="789"/>
      <c r="LCN13" s="789"/>
      <c r="LCO13" s="789"/>
      <c r="LCP13" s="789"/>
      <c r="LCQ13" s="789"/>
      <c r="LCR13" s="789"/>
      <c r="LCS13" s="789"/>
      <c r="LCT13" s="789"/>
      <c r="LCU13" s="789"/>
      <c r="LCV13" s="789"/>
      <c r="LCW13" s="789"/>
      <c r="LCX13" s="789"/>
      <c r="LCY13" s="789"/>
      <c r="LCZ13" s="789"/>
      <c r="LDA13" s="789"/>
      <c r="LDB13" s="789"/>
      <c r="LDC13" s="789"/>
      <c r="LDD13" s="789"/>
      <c r="LDE13" s="789"/>
      <c r="LDF13" s="789"/>
      <c r="LDG13" s="789"/>
      <c r="LDH13" s="789"/>
      <c r="LDI13" s="789"/>
      <c r="LDJ13" s="789"/>
      <c r="LDK13" s="789"/>
      <c r="LDL13" s="789"/>
      <c r="LDM13" s="789"/>
      <c r="LDN13" s="789"/>
      <c r="LDO13" s="789"/>
      <c r="LDP13" s="789"/>
      <c r="LDQ13" s="789"/>
      <c r="LDR13" s="789"/>
      <c r="LDS13" s="789"/>
      <c r="LDT13" s="789"/>
      <c r="LDU13" s="789"/>
      <c r="LDV13" s="789"/>
      <c r="LDW13" s="789"/>
      <c r="LDX13" s="789"/>
      <c r="LDY13" s="789"/>
      <c r="LDZ13" s="789"/>
      <c r="LEA13" s="789"/>
      <c r="LEB13" s="789"/>
      <c r="LEC13" s="789"/>
      <c r="LED13" s="789"/>
      <c r="LEE13" s="789"/>
      <c r="LEF13" s="789"/>
      <c r="LEG13" s="789"/>
      <c r="LEH13" s="789"/>
      <c r="LEI13" s="789"/>
      <c r="LEJ13" s="789"/>
      <c r="LEK13" s="789"/>
      <c r="LEL13" s="789"/>
      <c r="LEM13" s="789"/>
      <c r="LEN13" s="789"/>
      <c r="LEO13" s="789"/>
      <c r="LEP13" s="789"/>
      <c r="LEQ13" s="789"/>
      <c r="LER13" s="789"/>
      <c r="LES13" s="789"/>
      <c r="LET13" s="789"/>
      <c r="LEU13" s="789"/>
      <c r="LEV13" s="789"/>
      <c r="LEW13" s="789"/>
      <c r="LEX13" s="789"/>
      <c r="LEY13" s="789"/>
      <c r="LEZ13" s="789"/>
      <c r="LFA13" s="789"/>
      <c r="LFB13" s="789"/>
      <c r="LFC13" s="789"/>
      <c r="LFD13" s="789"/>
      <c r="LFE13" s="789"/>
      <c r="LFF13" s="789"/>
      <c r="LFG13" s="789"/>
      <c r="LFH13" s="789"/>
      <c r="LFI13" s="789"/>
      <c r="LFJ13" s="789"/>
      <c r="LFK13" s="789"/>
      <c r="LFL13" s="789"/>
      <c r="LFM13" s="789"/>
      <c r="LFN13" s="789"/>
      <c r="LFO13" s="789"/>
      <c r="LFP13" s="789"/>
      <c r="LFQ13" s="789"/>
      <c r="LFR13" s="789"/>
      <c r="LFS13" s="789"/>
      <c r="LFT13" s="789"/>
      <c r="LFU13" s="789"/>
      <c r="LFV13" s="789"/>
      <c r="LFW13" s="789"/>
      <c r="LFX13" s="789"/>
      <c r="LFY13" s="789"/>
      <c r="LFZ13" s="789"/>
      <c r="LGA13" s="789"/>
      <c r="LGB13" s="789"/>
      <c r="LGC13" s="789"/>
      <c r="LGD13" s="789"/>
      <c r="LGE13" s="789"/>
      <c r="LGF13" s="789"/>
      <c r="LGG13" s="789"/>
      <c r="LGH13" s="789"/>
      <c r="LGI13" s="789"/>
      <c r="LGJ13" s="789"/>
      <c r="LGK13" s="789"/>
      <c r="LGL13" s="789"/>
      <c r="LGM13" s="789"/>
      <c r="LGN13" s="789"/>
      <c r="LGO13" s="789"/>
      <c r="LGP13" s="789"/>
      <c r="LGQ13" s="789"/>
      <c r="LGR13" s="789"/>
      <c r="LGS13" s="789"/>
      <c r="LGT13" s="789"/>
      <c r="LGU13" s="789"/>
      <c r="LGV13" s="789"/>
      <c r="LGW13" s="789"/>
      <c r="LGX13" s="789"/>
      <c r="LGY13" s="789"/>
      <c r="LGZ13" s="789"/>
      <c r="LHA13" s="789"/>
      <c r="LHB13" s="789"/>
      <c r="LHC13" s="789"/>
      <c r="LHD13" s="789"/>
      <c r="LHE13" s="789"/>
      <c r="LHF13" s="789"/>
      <c r="LHG13" s="789"/>
      <c r="LHH13" s="789"/>
      <c r="LHI13" s="789"/>
      <c r="LHJ13" s="789"/>
      <c r="LHK13" s="789"/>
      <c r="LHL13" s="789"/>
      <c r="LHM13" s="789"/>
      <c r="LHN13" s="789"/>
      <c r="LHO13" s="789"/>
      <c r="LHP13" s="789"/>
      <c r="LHQ13" s="789"/>
      <c r="LHR13" s="789"/>
      <c r="LHS13" s="789"/>
      <c r="LHT13" s="789"/>
      <c r="LHU13" s="789"/>
      <c r="LHV13" s="789"/>
      <c r="LHW13" s="789"/>
      <c r="LHX13" s="789"/>
      <c r="LHY13" s="789"/>
      <c r="LHZ13" s="789"/>
      <c r="LIA13" s="789"/>
      <c r="LIB13" s="789"/>
      <c r="LIC13" s="789"/>
      <c r="LID13" s="789"/>
      <c r="LIE13" s="789"/>
      <c r="LIF13" s="789"/>
      <c r="LIG13" s="789"/>
      <c r="LIH13" s="789"/>
      <c r="LII13" s="789"/>
      <c r="LIJ13" s="789"/>
      <c r="LIK13" s="789"/>
      <c r="LIL13" s="789"/>
      <c r="LIM13" s="789"/>
      <c r="LIN13" s="789"/>
      <c r="LIO13" s="789"/>
      <c r="LIP13" s="789"/>
      <c r="LIQ13" s="789"/>
      <c r="LIR13" s="789"/>
      <c r="LIS13" s="789"/>
      <c r="LIT13" s="789"/>
      <c r="LIU13" s="789"/>
      <c r="LIV13" s="789"/>
      <c r="LIW13" s="789"/>
      <c r="LIX13" s="789"/>
      <c r="LIY13" s="789"/>
      <c r="LIZ13" s="789"/>
      <c r="LJA13" s="789"/>
      <c r="LJB13" s="789"/>
      <c r="LJC13" s="789"/>
      <c r="LJD13" s="789"/>
      <c r="LJE13" s="789"/>
      <c r="LJF13" s="789"/>
      <c r="LJG13" s="789"/>
      <c r="LJH13" s="789"/>
      <c r="LJI13" s="789"/>
      <c r="LJJ13" s="789"/>
      <c r="LJK13" s="789"/>
      <c r="LJL13" s="789"/>
      <c r="LJM13" s="789"/>
      <c r="LJN13" s="789"/>
      <c r="LJO13" s="789"/>
      <c r="LJP13" s="789"/>
      <c r="LJQ13" s="789"/>
      <c r="LJR13" s="789"/>
      <c r="LJS13" s="789"/>
      <c r="LJT13" s="789"/>
      <c r="LJU13" s="789"/>
      <c r="LJV13" s="789"/>
      <c r="LJW13" s="789"/>
      <c r="LJX13" s="789"/>
      <c r="LJY13" s="789"/>
      <c r="LJZ13" s="789"/>
      <c r="LKA13" s="789"/>
      <c r="LKB13" s="789"/>
      <c r="LKC13" s="789"/>
      <c r="LKD13" s="789"/>
      <c r="LKE13" s="789"/>
      <c r="LKF13" s="789"/>
      <c r="LKG13" s="789"/>
      <c r="LKH13" s="789"/>
      <c r="LKI13" s="789"/>
      <c r="LKJ13" s="789"/>
      <c r="LKK13" s="789"/>
      <c r="LKL13" s="789"/>
      <c r="LKM13" s="789"/>
      <c r="LKN13" s="789"/>
      <c r="LKO13" s="789"/>
      <c r="LKP13" s="789"/>
      <c r="LKQ13" s="789"/>
      <c r="LKR13" s="789"/>
      <c r="LKS13" s="789"/>
      <c r="LKT13" s="789"/>
      <c r="LKU13" s="789"/>
      <c r="LKV13" s="789"/>
      <c r="LKW13" s="789"/>
      <c r="LKX13" s="789"/>
      <c r="LKY13" s="789"/>
      <c r="LKZ13" s="789"/>
      <c r="LLA13" s="789"/>
      <c r="LLB13" s="789"/>
      <c r="LLC13" s="789"/>
      <c r="LLD13" s="789"/>
      <c r="LLE13" s="789"/>
      <c r="LLF13" s="789"/>
      <c r="LLG13" s="789"/>
      <c r="LLH13" s="789"/>
      <c r="LLI13" s="789"/>
      <c r="LLJ13" s="789"/>
      <c r="LLK13" s="789"/>
      <c r="LLL13" s="789"/>
      <c r="LLM13" s="789"/>
      <c r="LLN13" s="789"/>
      <c r="LLO13" s="789"/>
      <c r="LLP13" s="789"/>
      <c r="LLQ13" s="789"/>
      <c r="LLR13" s="789"/>
      <c r="LLS13" s="789"/>
      <c r="LLT13" s="789"/>
      <c r="LLU13" s="789"/>
      <c r="LLV13" s="789"/>
      <c r="LLW13" s="789"/>
      <c r="LLX13" s="789"/>
      <c r="LLY13" s="789"/>
      <c r="LLZ13" s="789"/>
      <c r="LMA13" s="789"/>
      <c r="LMB13" s="789"/>
      <c r="LMC13" s="789"/>
      <c r="LMD13" s="789"/>
      <c r="LME13" s="789"/>
      <c r="LMF13" s="789"/>
      <c r="LMG13" s="789"/>
      <c r="LMH13" s="789"/>
      <c r="LMI13" s="789"/>
      <c r="LMJ13" s="789"/>
      <c r="LMK13" s="789"/>
      <c r="LML13" s="789"/>
      <c r="LMM13" s="789"/>
      <c r="LMN13" s="789"/>
      <c r="LMO13" s="789"/>
      <c r="LMP13" s="789"/>
      <c r="LMQ13" s="789"/>
      <c r="LMR13" s="789"/>
      <c r="LMS13" s="789"/>
      <c r="LMT13" s="789"/>
      <c r="LMU13" s="789"/>
      <c r="LMV13" s="789"/>
      <c r="LMW13" s="789"/>
      <c r="LMX13" s="789"/>
      <c r="LMY13" s="789"/>
      <c r="LMZ13" s="789"/>
      <c r="LNA13" s="789"/>
      <c r="LNB13" s="789"/>
      <c r="LNC13" s="789"/>
      <c r="LND13" s="789"/>
      <c r="LNE13" s="789"/>
      <c r="LNF13" s="789"/>
      <c r="LNG13" s="789"/>
      <c r="LNH13" s="789"/>
      <c r="LNI13" s="789"/>
      <c r="LNJ13" s="789"/>
      <c r="LNK13" s="789"/>
      <c r="LNL13" s="789"/>
      <c r="LNM13" s="789"/>
      <c r="LNN13" s="789"/>
      <c r="LNO13" s="789"/>
      <c r="LNP13" s="789"/>
      <c r="LNQ13" s="789"/>
      <c r="LNR13" s="789"/>
      <c r="LNS13" s="789"/>
      <c r="LNT13" s="789"/>
      <c r="LNU13" s="789"/>
      <c r="LNV13" s="789"/>
      <c r="LNW13" s="789"/>
      <c r="LNX13" s="789"/>
      <c r="LNY13" s="789"/>
      <c r="LNZ13" s="789"/>
      <c r="LOA13" s="789"/>
      <c r="LOB13" s="789"/>
      <c r="LOC13" s="789"/>
      <c r="LOD13" s="789"/>
      <c r="LOE13" s="789"/>
      <c r="LOF13" s="789"/>
      <c r="LOG13" s="789"/>
      <c r="LOH13" s="789"/>
      <c r="LOI13" s="789"/>
      <c r="LOJ13" s="789"/>
      <c r="LOK13" s="789"/>
      <c r="LOL13" s="789"/>
      <c r="LOM13" s="789"/>
      <c r="LON13" s="789"/>
      <c r="LOO13" s="789"/>
      <c r="LOP13" s="789"/>
      <c r="LOQ13" s="789"/>
      <c r="LOR13" s="789"/>
      <c r="LOS13" s="789"/>
      <c r="LOT13" s="789"/>
      <c r="LOU13" s="789"/>
      <c r="LOV13" s="789"/>
      <c r="LOW13" s="789"/>
      <c r="LOX13" s="789"/>
      <c r="LOY13" s="789"/>
      <c r="LOZ13" s="789"/>
      <c r="LPA13" s="789"/>
      <c r="LPB13" s="789"/>
      <c r="LPC13" s="789"/>
      <c r="LPD13" s="789"/>
      <c r="LPE13" s="789"/>
      <c r="LPF13" s="789"/>
      <c r="LPG13" s="789"/>
      <c r="LPH13" s="789"/>
      <c r="LPI13" s="789"/>
      <c r="LPJ13" s="789"/>
      <c r="LPK13" s="789"/>
      <c r="LPL13" s="789"/>
      <c r="LPM13" s="789"/>
      <c r="LPN13" s="789"/>
      <c r="LPO13" s="789"/>
      <c r="LPP13" s="789"/>
      <c r="LPQ13" s="789"/>
      <c r="LPR13" s="789"/>
      <c r="LPS13" s="789"/>
      <c r="LPT13" s="789"/>
      <c r="LPU13" s="789"/>
      <c r="LPV13" s="789"/>
      <c r="LPW13" s="789"/>
      <c r="LPX13" s="789"/>
      <c r="LPY13" s="789"/>
      <c r="LPZ13" s="789"/>
      <c r="LQA13" s="789"/>
      <c r="LQB13" s="789"/>
      <c r="LQC13" s="789"/>
      <c r="LQD13" s="789"/>
      <c r="LQE13" s="789"/>
      <c r="LQF13" s="789"/>
      <c r="LQG13" s="789"/>
      <c r="LQH13" s="789"/>
      <c r="LQI13" s="789"/>
      <c r="LQJ13" s="789"/>
      <c r="LQK13" s="789"/>
      <c r="LQL13" s="789"/>
      <c r="LQM13" s="789"/>
      <c r="LQN13" s="789"/>
      <c r="LQO13" s="789"/>
      <c r="LQP13" s="789"/>
      <c r="LQQ13" s="789"/>
      <c r="LQR13" s="789"/>
      <c r="LQS13" s="789"/>
      <c r="LQT13" s="789"/>
      <c r="LQU13" s="789"/>
      <c r="LQV13" s="789"/>
      <c r="LQW13" s="789"/>
      <c r="LQX13" s="789"/>
      <c r="LQY13" s="789"/>
      <c r="LQZ13" s="789"/>
      <c r="LRA13" s="789"/>
      <c r="LRB13" s="789"/>
      <c r="LRC13" s="789"/>
      <c r="LRD13" s="789"/>
      <c r="LRE13" s="789"/>
      <c r="LRF13" s="789"/>
      <c r="LRG13" s="789"/>
      <c r="LRH13" s="789"/>
      <c r="LRI13" s="789"/>
      <c r="LRJ13" s="789"/>
      <c r="LRK13" s="789"/>
      <c r="LRL13" s="789"/>
      <c r="LRM13" s="789"/>
      <c r="LRN13" s="789"/>
      <c r="LRO13" s="789"/>
      <c r="LRP13" s="789"/>
      <c r="LRQ13" s="789"/>
      <c r="LRR13" s="789"/>
      <c r="LRS13" s="789"/>
      <c r="LRT13" s="789"/>
      <c r="LRU13" s="789"/>
      <c r="LRV13" s="789"/>
      <c r="LRW13" s="789"/>
      <c r="LRX13" s="789"/>
      <c r="LRY13" s="789"/>
      <c r="LRZ13" s="789"/>
      <c r="LSA13" s="789"/>
      <c r="LSB13" s="789"/>
      <c r="LSC13" s="789"/>
      <c r="LSD13" s="789"/>
      <c r="LSE13" s="789"/>
      <c r="LSF13" s="789"/>
      <c r="LSG13" s="789"/>
      <c r="LSH13" s="789"/>
      <c r="LSI13" s="789"/>
      <c r="LSJ13" s="789"/>
      <c r="LSK13" s="789"/>
      <c r="LSL13" s="789"/>
      <c r="LSM13" s="789"/>
      <c r="LSN13" s="789"/>
      <c r="LSO13" s="789"/>
      <c r="LSP13" s="789"/>
      <c r="LSQ13" s="789"/>
      <c r="LSR13" s="789"/>
      <c r="LSS13" s="789"/>
      <c r="LST13" s="789"/>
      <c r="LSU13" s="789"/>
      <c r="LSV13" s="789"/>
      <c r="LSW13" s="789"/>
      <c r="LSX13" s="789"/>
      <c r="LSY13" s="789"/>
      <c r="LSZ13" s="789"/>
      <c r="LTA13" s="789"/>
      <c r="LTB13" s="789"/>
      <c r="LTC13" s="789"/>
      <c r="LTD13" s="789"/>
      <c r="LTE13" s="789"/>
      <c r="LTF13" s="789"/>
      <c r="LTG13" s="789"/>
      <c r="LTH13" s="789"/>
      <c r="LTI13" s="789"/>
      <c r="LTJ13" s="789"/>
      <c r="LTK13" s="789"/>
      <c r="LTL13" s="789"/>
      <c r="LTM13" s="789"/>
      <c r="LTN13" s="789"/>
      <c r="LTO13" s="789"/>
      <c r="LTP13" s="789"/>
      <c r="LTQ13" s="789"/>
      <c r="LTR13" s="789"/>
      <c r="LTS13" s="789"/>
      <c r="LTT13" s="789"/>
      <c r="LTU13" s="789"/>
      <c r="LTV13" s="789"/>
      <c r="LTW13" s="789"/>
      <c r="LTX13" s="789"/>
      <c r="LTY13" s="789"/>
      <c r="LTZ13" s="789"/>
      <c r="LUA13" s="789"/>
      <c r="LUB13" s="789"/>
      <c r="LUC13" s="789"/>
      <c r="LUD13" s="789"/>
      <c r="LUE13" s="789"/>
      <c r="LUF13" s="789"/>
      <c r="LUG13" s="789"/>
      <c r="LUH13" s="789"/>
      <c r="LUI13" s="789"/>
      <c r="LUJ13" s="789"/>
      <c r="LUK13" s="789"/>
      <c r="LUL13" s="789"/>
      <c r="LUM13" s="789"/>
      <c r="LUN13" s="789"/>
      <c r="LUO13" s="789"/>
      <c r="LUP13" s="789"/>
      <c r="LUQ13" s="789"/>
      <c r="LUR13" s="789"/>
      <c r="LUS13" s="789"/>
      <c r="LUT13" s="789"/>
      <c r="LUU13" s="789"/>
      <c r="LUV13" s="789"/>
      <c r="LUW13" s="789"/>
      <c r="LUX13" s="789"/>
      <c r="LUY13" s="789"/>
      <c r="LUZ13" s="789"/>
      <c r="LVA13" s="789"/>
      <c r="LVB13" s="789"/>
      <c r="LVC13" s="789"/>
      <c r="LVD13" s="789"/>
      <c r="LVE13" s="789"/>
      <c r="LVF13" s="789"/>
      <c r="LVG13" s="789"/>
      <c r="LVH13" s="789"/>
      <c r="LVI13" s="789"/>
      <c r="LVJ13" s="789"/>
      <c r="LVK13" s="789"/>
      <c r="LVL13" s="789"/>
      <c r="LVM13" s="789"/>
      <c r="LVN13" s="789"/>
      <c r="LVO13" s="789"/>
      <c r="LVP13" s="789"/>
      <c r="LVQ13" s="789"/>
      <c r="LVR13" s="789"/>
      <c r="LVS13" s="789"/>
      <c r="LVT13" s="789"/>
      <c r="LVU13" s="789"/>
      <c r="LVV13" s="789"/>
      <c r="LVW13" s="789"/>
      <c r="LVX13" s="789"/>
      <c r="LVY13" s="789"/>
      <c r="LVZ13" s="789"/>
      <c r="LWA13" s="789"/>
      <c r="LWB13" s="789"/>
      <c r="LWC13" s="789"/>
      <c r="LWD13" s="789"/>
      <c r="LWE13" s="789"/>
      <c r="LWF13" s="789"/>
      <c r="LWG13" s="789"/>
      <c r="LWH13" s="789"/>
      <c r="LWI13" s="789"/>
      <c r="LWJ13" s="789"/>
      <c r="LWK13" s="789"/>
      <c r="LWL13" s="789"/>
      <c r="LWM13" s="789"/>
      <c r="LWN13" s="789"/>
      <c r="LWO13" s="789"/>
      <c r="LWP13" s="789"/>
      <c r="LWQ13" s="789"/>
      <c r="LWR13" s="789"/>
      <c r="LWS13" s="789"/>
      <c r="LWT13" s="789"/>
      <c r="LWU13" s="789"/>
      <c r="LWV13" s="789"/>
      <c r="LWW13" s="789"/>
      <c r="LWX13" s="789"/>
      <c r="LWY13" s="789"/>
      <c r="LWZ13" s="789"/>
      <c r="LXA13" s="789"/>
      <c r="LXB13" s="789"/>
      <c r="LXC13" s="789"/>
      <c r="LXD13" s="789"/>
      <c r="LXE13" s="789"/>
      <c r="LXF13" s="789"/>
      <c r="LXG13" s="789"/>
      <c r="LXH13" s="789"/>
      <c r="LXI13" s="789"/>
      <c r="LXJ13" s="789"/>
      <c r="LXK13" s="789"/>
      <c r="LXL13" s="789"/>
      <c r="LXM13" s="789"/>
      <c r="LXN13" s="789"/>
      <c r="LXO13" s="789"/>
      <c r="LXP13" s="789"/>
      <c r="LXQ13" s="789"/>
      <c r="LXR13" s="789"/>
      <c r="LXS13" s="789"/>
      <c r="LXT13" s="789"/>
      <c r="LXU13" s="789"/>
      <c r="LXV13" s="789"/>
      <c r="LXW13" s="789"/>
      <c r="LXX13" s="789"/>
      <c r="LXY13" s="789"/>
      <c r="LXZ13" s="789"/>
      <c r="LYA13" s="789"/>
      <c r="LYB13" s="789"/>
      <c r="LYC13" s="789"/>
      <c r="LYD13" s="789"/>
      <c r="LYE13" s="789"/>
      <c r="LYF13" s="789"/>
      <c r="LYG13" s="789"/>
      <c r="LYH13" s="789"/>
      <c r="LYI13" s="789"/>
      <c r="LYJ13" s="789"/>
      <c r="LYK13" s="789"/>
      <c r="LYL13" s="789"/>
      <c r="LYM13" s="789"/>
      <c r="LYN13" s="789"/>
      <c r="LYO13" s="789"/>
      <c r="LYP13" s="789"/>
      <c r="LYQ13" s="789"/>
      <c r="LYR13" s="789"/>
      <c r="LYS13" s="789"/>
      <c r="LYT13" s="789"/>
      <c r="LYU13" s="789"/>
      <c r="LYV13" s="789"/>
      <c r="LYW13" s="789"/>
      <c r="LYX13" s="789"/>
      <c r="LYY13" s="789"/>
      <c r="LYZ13" s="789"/>
      <c r="LZA13" s="789"/>
      <c r="LZB13" s="789"/>
      <c r="LZC13" s="789"/>
      <c r="LZD13" s="789"/>
      <c r="LZE13" s="789"/>
      <c r="LZF13" s="789"/>
      <c r="LZG13" s="789"/>
      <c r="LZH13" s="789"/>
      <c r="LZI13" s="789"/>
      <c r="LZJ13" s="789"/>
      <c r="LZK13" s="789"/>
      <c r="LZL13" s="789"/>
      <c r="LZM13" s="789"/>
      <c r="LZN13" s="789"/>
      <c r="LZO13" s="789"/>
      <c r="LZP13" s="789"/>
      <c r="LZQ13" s="789"/>
      <c r="LZR13" s="789"/>
      <c r="LZS13" s="789"/>
      <c r="LZT13" s="789"/>
      <c r="LZU13" s="789"/>
      <c r="LZV13" s="789"/>
      <c r="LZW13" s="789"/>
      <c r="LZX13" s="789"/>
      <c r="LZY13" s="789"/>
      <c r="LZZ13" s="789"/>
      <c r="MAA13" s="789"/>
      <c r="MAB13" s="789"/>
      <c r="MAC13" s="789"/>
      <c r="MAD13" s="789"/>
      <c r="MAE13" s="789"/>
      <c r="MAF13" s="789"/>
      <c r="MAG13" s="789"/>
      <c r="MAH13" s="789"/>
      <c r="MAI13" s="789"/>
      <c r="MAJ13" s="789"/>
      <c r="MAK13" s="789"/>
      <c r="MAL13" s="789"/>
      <c r="MAM13" s="789"/>
      <c r="MAN13" s="789"/>
      <c r="MAO13" s="789"/>
      <c r="MAP13" s="789"/>
      <c r="MAQ13" s="789"/>
      <c r="MAR13" s="789"/>
      <c r="MAS13" s="789"/>
      <c r="MAT13" s="789"/>
      <c r="MAU13" s="789"/>
      <c r="MAV13" s="789"/>
      <c r="MAW13" s="789"/>
      <c r="MAX13" s="789"/>
      <c r="MAY13" s="789"/>
      <c r="MAZ13" s="789"/>
      <c r="MBA13" s="789"/>
      <c r="MBB13" s="789"/>
      <c r="MBC13" s="789"/>
      <c r="MBD13" s="789"/>
      <c r="MBE13" s="789"/>
      <c r="MBF13" s="789"/>
      <c r="MBG13" s="789"/>
      <c r="MBH13" s="789"/>
      <c r="MBI13" s="789"/>
      <c r="MBJ13" s="789"/>
      <c r="MBK13" s="789"/>
      <c r="MBL13" s="789"/>
      <c r="MBM13" s="789"/>
      <c r="MBN13" s="789"/>
      <c r="MBO13" s="789"/>
      <c r="MBP13" s="789"/>
      <c r="MBQ13" s="789"/>
      <c r="MBR13" s="789"/>
      <c r="MBS13" s="789"/>
      <c r="MBT13" s="789"/>
      <c r="MBU13" s="789"/>
      <c r="MBV13" s="789"/>
      <c r="MBW13" s="789"/>
      <c r="MBX13" s="789"/>
      <c r="MBY13" s="789"/>
      <c r="MBZ13" s="789"/>
      <c r="MCA13" s="789"/>
      <c r="MCB13" s="789"/>
      <c r="MCC13" s="789"/>
      <c r="MCD13" s="789"/>
      <c r="MCE13" s="789"/>
      <c r="MCF13" s="789"/>
      <c r="MCG13" s="789"/>
      <c r="MCH13" s="789"/>
      <c r="MCI13" s="789"/>
      <c r="MCJ13" s="789"/>
      <c r="MCK13" s="789"/>
      <c r="MCL13" s="789"/>
      <c r="MCM13" s="789"/>
      <c r="MCN13" s="789"/>
      <c r="MCO13" s="789"/>
      <c r="MCP13" s="789"/>
      <c r="MCQ13" s="789"/>
      <c r="MCR13" s="789"/>
      <c r="MCS13" s="789"/>
      <c r="MCT13" s="789"/>
      <c r="MCU13" s="789"/>
      <c r="MCV13" s="789"/>
      <c r="MCW13" s="789"/>
      <c r="MCX13" s="789"/>
      <c r="MCY13" s="789"/>
      <c r="MCZ13" s="789"/>
      <c r="MDA13" s="789"/>
      <c r="MDB13" s="789"/>
      <c r="MDC13" s="789"/>
      <c r="MDD13" s="789"/>
      <c r="MDE13" s="789"/>
      <c r="MDF13" s="789"/>
      <c r="MDG13" s="789"/>
      <c r="MDH13" s="789"/>
      <c r="MDI13" s="789"/>
      <c r="MDJ13" s="789"/>
      <c r="MDK13" s="789"/>
      <c r="MDL13" s="789"/>
      <c r="MDM13" s="789"/>
      <c r="MDN13" s="789"/>
      <c r="MDO13" s="789"/>
      <c r="MDP13" s="789"/>
      <c r="MDQ13" s="789"/>
      <c r="MDR13" s="789"/>
      <c r="MDS13" s="789"/>
      <c r="MDT13" s="789"/>
      <c r="MDU13" s="789"/>
      <c r="MDV13" s="789"/>
      <c r="MDW13" s="789"/>
      <c r="MDX13" s="789"/>
      <c r="MDY13" s="789"/>
      <c r="MDZ13" s="789"/>
      <c r="MEA13" s="789"/>
      <c r="MEB13" s="789"/>
      <c r="MEC13" s="789"/>
      <c r="MED13" s="789"/>
      <c r="MEE13" s="789"/>
      <c r="MEF13" s="789"/>
      <c r="MEG13" s="789"/>
      <c r="MEH13" s="789"/>
      <c r="MEI13" s="789"/>
      <c r="MEJ13" s="789"/>
      <c r="MEK13" s="789"/>
      <c r="MEL13" s="789"/>
      <c r="MEM13" s="789"/>
      <c r="MEN13" s="789"/>
      <c r="MEO13" s="789"/>
      <c r="MEP13" s="789"/>
      <c r="MEQ13" s="789"/>
      <c r="MER13" s="789"/>
      <c r="MES13" s="789"/>
      <c r="MET13" s="789"/>
      <c r="MEU13" s="789"/>
      <c r="MEV13" s="789"/>
      <c r="MEW13" s="789"/>
      <c r="MEX13" s="789"/>
      <c r="MEY13" s="789"/>
      <c r="MEZ13" s="789"/>
      <c r="MFA13" s="789"/>
      <c r="MFB13" s="789"/>
      <c r="MFC13" s="789"/>
      <c r="MFD13" s="789"/>
      <c r="MFE13" s="789"/>
      <c r="MFF13" s="789"/>
      <c r="MFG13" s="789"/>
      <c r="MFH13" s="789"/>
      <c r="MFI13" s="789"/>
      <c r="MFJ13" s="789"/>
      <c r="MFK13" s="789"/>
      <c r="MFL13" s="789"/>
      <c r="MFM13" s="789"/>
      <c r="MFN13" s="789"/>
      <c r="MFO13" s="789"/>
      <c r="MFP13" s="789"/>
      <c r="MFQ13" s="789"/>
      <c r="MFR13" s="789"/>
      <c r="MFS13" s="789"/>
      <c r="MFT13" s="789"/>
      <c r="MFU13" s="789"/>
      <c r="MFV13" s="789"/>
      <c r="MFW13" s="789"/>
      <c r="MFX13" s="789"/>
      <c r="MFY13" s="789"/>
      <c r="MFZ13" s="789"/>
      <c r="MGA13" s="789"/>
      <c r="MGB13" s="789"/>
      <c r="MGC13" s="789"/>
      <c r="MGD13" s="789"/>
      <c r="MGE13" s="789"/>
      <c r="MGF13" s="789"/>
      <c r="MGG13" s="789"/>
      <c r="MGH13" s="789"/>
      <c r="MGI13" s="789"/>
      <c r="MGJ13" s="789"/>
      <c r="MGK13" s="789"/>
      <c r="MGL13" s="789"/>
      <c r="MGM13" s="789"/>
      <c r="MGN13" s="789"/>
      <c r="MGO13" s="789"/>
      <c r="MGP13" s="789"/>
      <c r="MGQ13" s="789"/>
      <c r="MGR13" s="789"/>
      <c r="MGS13" s="789"/>
      <c r="MGT13" s="789"/>
      <c r="MGU13" s="789"/>
      <c r="MGV13" s="789"/>
      <c r="MGW13" s="789"/>
      <c r="MGX13" s="789"/>
      <c r="MGY13" s="789"/>
      <c r="MGZ13" s="789"/>
      <c r="MHA13" s="789"/>
      <c r="MHB13" s="789"/>
      <c r="MHC13" s="789"/>
      <c r="MHD13" s="789"/>
      <c r="MHE13" s="789"/>
      <c r="MHF13" s="789"/>
      <c r="MHG13" s="789"/>
      <c r="MHH13" s="789"/>
      <c r="MHI13" s="789"/>
      <c r="MHJ13" s="789"/>
      <c r="MHK13" s="789"/>
      <c r="MHL13" s="789"/>
      <c r="MHM13" s="789"/>
      <c r="MHN13" s="789"/>
      <c r="MHO13" s="789"/>
      <c r="MHP13" s="789"/>
      <c r="MHQ13" s="789"/>
      <c r="MHR13" s="789"/>
      <c r="MHS13" s="789"/>
      <c r="MHT13" s="789"/>
      <c r="MHU13" s="789"/>
      <c r="MHV13" s="789"/>
      <c r="MHW13" s="789"/>
      <c r="MHX13" s="789"/>
      <c r="MHY13" s="789"/>
      <c r="MHZ13" s="789"/>
      <c r="MIA13" s="789"/>
      <c r="MIB13" s="789"/>
      <c r="MIC13" s="789"/>
      <c r="MID13" s="789"/>
      <c r="MIE13" s="789"/>
      <c r="MIF13" s="789"/>
      <c r="MIG13" s="789"/>
      <c r="MIH13" s="789"/>
      <c r="MII13" s="789"/>
      <c r="MIJ13" s="789"/>
      <c r="MIK13" s="789"/>
      <c r="MIL13" s="789"/>
      <c r="MIM13" s="789"/>
      <c r="MIN13" s="789"/>
      <c r="MIO13" s="789"/>
      <c r="MIP13" s="789"/>
      <c r="MIQ13" s="789"/>
      <c r="MIR13" s="789"/>
      <c r="MIS13" s="789"/>
      <c r="MIT13" s="789"/>
      <c r="MIU13" s="789"/>
      <c r="MIV13" s="789"/>
      <c r="MIW13" s="789"/>
      <c r="MIX13" s="789"/>
      <c r="MIY13" s="789"/>
      <c r="MIZ13" s="789"/>
      <c r="MJA13" s="789"/>
      <c r="MJB13" s="789"/>
      <c r="MJC13" s="789"/>
      <c r="MJD13" s="789"/>
      <c r="MJE13" s="789"/>
      <c r="MJF13" s="789"/>
      <c r="MJG13" s="789"/>
      <c r="MJH13" s="789"/>
      <c r="MJI13" s="789"/>
      <c r="MJJ13" s="789"/>
      <c r="MJK13" s="789"/>
      <c r="MJL13" s="789"/>
      <c r="MJM13" s="789"/>
      <c r="MJN13" s="789"/>
      <c r="MJO13" s="789"/>
      <c r="MJP13" s="789"/>
      <c r="MJQ13" s="789"/>
      <c r="MJR13" s="789"/>
      <c r="MJS13" s="789"/>
      <c r="MJT13" s="789"/>
      <c r="MJU13" s="789"/>
      <c r="MJV13" s="789"/>
      <c r="MJW13" s="789"/>
      <c r="MJX13" s="789"/>
      <c r="MJY13" s="789"/>
      <c r="MJZ13" s="789"/>
      <c r="MKA13" s="789"/>
      <c r="MKB13" s="789"/>
      <c r="MKC13" s="789"/>
      <c r="MKD13" s="789"/>
      <c r="MKE13" s="789"/>
      <c r="MKF13" s="789"/>
      <c r="MKG13" s="789"/>
      <c r="MKH13" s="789"/>
      <c r="MKI13" s="789"/>
      <c r="MKJ13" s="789"/>
      <c r="MKK13" s="789"/>
      <c r="MKL13" s="789"/>
      <c r="MKM13" s="789"/>
      <c r="MKN13" s="789"/>
      <c r="MKO13" s="789"/>
      <c r="MKP13" s="789"/>
      <c r="MKQ13" s="789"/>
      <c r="MKR13" s="789"/>
      <c r="MKS13" s="789"/>
      <c r="MKT13" s="789"/>
      <c r="MKU13" s="789"/>
      <c r="MKV13" s="789"/>
      <c r="MKW13" s="789"/>
      <c r="MKX13" s="789"/>
      <c r="MKY13" s="789"/>
      <c r="MKZ13" s="789"/>
      <c r="MLA13" s="789"/>
      <c r="MLB13" s="789"/>
      <c r="MLC13" s="789"/>
      <c r="MLD13" s="789"/>
      <c r="MLE13" s="789"/>
      <c r="MLF13" s="789"/>
      <c r="MLG13" s="789"/>
      <c r="MLH13" s="789"/>
      <c r="MLI13" s="789"/>
      <c r="MLJ13" s="789"/>
      <c r="MLK13" s="789"/>
      <c r="MLL13" s="789"/>
      <c r="MLM13" s="789"/>
      <c r="MLN13" s="789"/>
      <c r="MLO13" s="789"/>
      <c r="MLP13" s="789"/>
      <c r="MLQ13" s="789"/>
      <c r="MLR13" s="789"/>
      <c r="MLS13" s="789"/>
      <c r="MLT13" s="789"/>
      <c r="MLU13" s="789"/>
      <c r="MLV13" s="789"/>
      <c r="MLW13" s="789"/>
      <c r="MLX13" s="789"/>
      <c r="MLY13" s="789"/>
      <c r="MLZ13" s="789"/>
      <c r="MMA13" s="789"/>
      <c r="MMB13" s="789"/>
      <c r="MMC13" s="789"/>
      <c r="MMD13" s="789"/>
      <c r="MME13" s="789"/>
      <c r="MMF13" s="789"/>
      <c r="MMG13" s="789"/>
      <c r="MMH13" s="789"/>
      <c r="MMI13" s="789"/>
      <c r="MMJ13" s="789"/>
      <c r="MMK13" s="789"/>
      <c r="MML13" s="789"/>
      <c r="MMM13" s="789"/>
      <c r="MMN13" s="789"/>
      <c r="MMO13" s="789"/>
      <c r="MMP13" s="789"/>
      <c r="MMQ13" s="789"/>
      <c r="MMR13" s="789"/>
      <c r="MMS13" s="789"/>
      <c r="MMT13" s="789"/>
      <c r="MMU13" s="789"/>
      <c r="MMV13" s="789"/>
      <c r="MMW13" s="789"/>
      <c r="MMX13" s="789"/>
      <c r="MMY13" s="789"/>
      <c r="MMZ13" s="789"/>
      <c r="MNA13" s="789"/>
      <c r="MNB13" s="789"/>
      <c r="MNC13" s="789"/>
      <c r="MND13" s="789"/>
      <c r="MNE13" s="789"/>
      <c r="MNF13" s="789"/>
      <c r="MNG13" s="789"/>
      <c r="MNH13" s="789"/>
      <c r="MNI13" s="789"/>
      <c r="MNJ13" s="789"/>
      <c r="MNK13" s="789"/>
      <c r="MNL13" s="789"/>
      <c r="MNM13" s="789"/>
      <c r="MNN13" s="789"/>
      <c r="MNO13" s="789"/>
      <c r="MNP13" s="789"/>
      <c r="MNQ13" s="789"/>
      <c r="MNR13" s="789"/>
      <c r="MNS13" s="789"/>
      <c r="MNT13" s="789"/>
      <c r="MNU13" s="789"/>
      <c r="MNV13" s="789"/>
      <c r="MNW13" s="789"/>
      <c r="MNX13" s="789"/>
      <c r="MNY13" s="789"/>
      <c r="MNZ13" s="789"/>
      <c r="MOA13" s="789"/>
      <c r="MOB13" s="789"/>
      <c r="MOC13" s="789"/>
      <c r="MOD13" s="789"/>
      <c r="MOE13" s="789"/>
      <c r="MOF13" s="789"/>
      <c r="MOG13" s="789"/>
      <c r="MOH13" s="789"/>
      <c r="MOI13" s="789"/>
      <c r="MOJ13" s="789"/>
      <c r="MOK13" s="789"/>
      <c r="MOL13" s="789"/>
      <c r="MOM13" s="789"/>
      <c r="MON13" s="789"/>
      <c r="MOO13" s="789"/>
      <c r="MOP13" s="789"/>
      <c r="MOQ13" s="789"/>
      <c r="MOR13" s="789"/>
      <c r="MOS13" s="789"/>
      <c r="MOT13" s="789"/>
      <c r="MOU13" s="789"/>
      <c r="MOV13" s="789"/>
      <c r="MOW13" s="789"/>
      <c r="MOX13" s="789"/>
      <c r="MOY13" s="789"/>
      <c r="MOZ13" s="789"/>
      <c r="MPA13" s="789"/>
      <c r="MPB13" s="789"/>
      <c r="MPC13" s="789"/>
      <c r="MPD13" s="789"/>
      <c r="MPE13" s="789"/>
      <c r="MPF13" s="789"/>
      <c r="MPG13" s="789"/>
      <c r="MPH13" s="789"/>
      <c r="MPI13" s="789"/>
      <c r="MPJ13" s="789"/>
      <c r="MPK13" s="789"/>
      <c r="MPL13" s="789"/>
      <c r="MPM13" s="789"/>
      <c r="MPN13" s="789"/>
      <c r="MPO13" s="789"/>
      <c r="MPP13" s="789"/>
      <c r="MPQ13" s="789"/>
      <c r="MPR13" s="789"/>
      <c r="MPS13" s="789"/>
      <c r="MPT13" s="789"/>
      <c r="MPU13" s="789"/>
      <c r="MPV13" s="789"/>
      <c r="MPW13" s="789"/>
      <c r="MPX13" s="789"/>
      <c r="MPY13" s="789"/>
      <c r="MPZ13" s="789"/>
      <c r="MQA13" s="789"/>
      <c r="MQB13" s="789"/>
      <c r="MQC13" s="789"/>
      <c r="MQD13" s="789"/>
      <c r="MQE13" s="789"/>
      <c r="MQF13" s="789"/>
      <c r="MQG13" s="789"/>
      <c r="MQH13" s="789"/>
      <c r="MQI13" s="789"/>
      <c r="MQJ13" s="789"/>
      <c r="MQK13" s="789"/>
      <c r="MQL13" s="789"/>
      <c r="MQM13" s="789"/>
      <c r="MQN13" s="789"/>
      <c r="MQO13" s="789"/>
      <c r="MQP13" s="789"/>
      <c r="MQQ13" s="789"/>
      <c r="MQR13" s="789"/>
      <c r="MQS13" s="789"/>
      <c r="MQT13" s="789"/>
      <c r="MQU13" s="789"/>
      <c r="MQV13" s="789"/>
      <c r="MQW13" s="789"/>
      <c r="MQX13" s="789"/>
      <c r="MQY13" s="789"/>
      <c r="MQZ13" s="789"/>
      <c r="MRA13" s="789"/>
      <c r="MRB13" s="789"/>
      <c r="MRC13" s="789"/>
      <c r="MRD13" s="789"/>
      <c r="MRE13" s="789"/>
      <c r="MRF13" s="789"/>
      <c r="MRG13" s="789"/>
      <c r="MRH13" s="789"/>
      <c r="MRI13" s="789"/>
      <c r="MRJ13" s="789"/>
      <c r="MRK13" s="789"/>
      <c r="MRL13" s="789"/>
      <c r="MRM13" s="789"/>
      <c r="MRN13" s="789"/>
      <c r="MRO13" s="789"/>
      <c r="MRP13" s="789"/>
      <c r="MRQ13" s="789"/>
      <c r="MRR13" s="789"/>
      <c r="MRS13" s="789"/>
      <c r="MRT13" s="789"/>
      <c r="MRU13" s="789"/>
      <c r="MRV13" s="789"/>
      <c r="MRW13" s="789"/>
      <c r="MRX13" s="789"/>
      <c r="MRY13" s="789"/>
      <c r="MRZ13" s="789"/>
      <c r="MSA13" s="789"/>
      <c r="MSB13" s="789"/>
      <c r="MSC13" s="789"/>
      <c r="MSD13" s="789"/>
      <c r="MSE13" s="789"/>
      <c r="MSF13" s="789"/>
      <c r="MSG13" s="789"/>
      <c r="MSH13" s="789"/>
      <c r="MSI13" s="789"/>
      <c r="MSJ13" s="789"/>
      <c r="MSK13" s="789"/>
      <c r="MSL13" s="789"/>
      <c r="MSM13" s="789"/>
      <c r="MSN13" s="789"/>
      <c r="MSO13" s="789"/>
      <c r="MSP13" s="789"/>
      <c r="MSQ13" s="789"/>
      <c r="MSR13" s="789"/>
      <c r="MSS13" s="789"/>
      <c r="MST13" s="789"/>
      <c r="MSU13" s="789"/>
      <c r="MSV13" s="789"/>
      <c r="MSW13" s="789"/>
      <c r="MSX13" s="789"/>
      <c r="MSY13" s="789"/>
      <c r="MSZ13" s="789"/>
      <c r="MTA13" s="789"/>
      <c r="MTB13" s="789"/>
      <c r="MTC13" s="789"/>
      <c r="MTD13" s="789"/>
      <c r="MTE13" s="789"/>
      <c r="MTF13" s="789"/>
      <c r="MTG13" s="789"/>
      <c r="MTH13" s="789"/>
      <c r="MTI13" s="789"/>
      <c r="MTJ13" s="789"/>
      <c r="MTK13" s="789"/>
      <c r="MTL13" s="789"/>
      <c r="MTM13" s="789"/>
      <c r="MTN13" s="789"/>
      <c r="MTO13" s="789"/>
      <c r="MTP13" s="789"/>
      <c r="MTQ13" s="789"/>
      <c r="MTR13" s="789"/>
      <c r="MTS13" s="789"/>
      <c r="MTT13" s="789"/>
      <c r="MTU13" s="789"/>
      <c r="MTV13" s="789"/>
      <c r="MTW13" s="789"/>
      <c r="MTX13" s="789"/>
      <c r="MTY13" s="789"/>
      <c r="MTZ13" s="789"/>
      <c r="MUA13" s="789"/>
      <c r="MUB13" s="789"/>
      <c r="MUC13" s="789"/>
      <c r="MUD13" s="789"/>
      <c r="MUE13" s="789"/>
      <c r="MUF13" s="789"/>
      <c r="MUG13" s="789"/>
      <c r="MUH13" s="789"/>
      <c r="MUI13" s="789"/>
      <c r="MUJ13" s="789"/>
      <c r="MUK13" s="789"/>
      <c r="MUL13" s="789"/>
      <c r="MUM13" s="789"/>
      <c r="MUN13" s="789"/>
      <c r="MUO13" s="789"/>
      <c r="MUP13" s="789"/>
      <c r="MUQ13" s="789"/>
      <c r="MUR13" s="789"/>
      <c r="MUS13" s="789"/>
      <c r="MUT13" s="789"/>
      <c r="MUU13" s="789"/>
      <c r="MUV13" s="789"/>
      <c r="MUW13" s="789"/>
      <c r="MUX13" s="789"/>
      <c r="MUY13" s="789"/>
      <c r="MUZ13" s="789"/>
      <c r="MVA13" s="789"/>
      <c r="MVB13" s="789"/>
      <c r="MVC13" s="789"/>
      <c r="MVD13" s="789"/>
      <c r="MVE13" s="789"/>
      <c r="MVF13" s="789"/>
      <c r="MVG13" s="789"/>
      <c r="MVH13" s="789"/>
      <c r="MVI13" s="789"/>
      <c r="MVJ13" s="789"/>
      <c r="MVK13" s="789"/>
      <c r="MVL13" s="789"/>
      <c r="MVM13" s="789"/>
      <c r="MVN13" s="789"/>
      <c r="MVO13" s="789"/>
      <c r="MVP13" s="789"/>
      <c r="MVQ13" s="789"/>
      <c r="MVR13" s="789"/>
      <c r="MVS13" s="789"/>
      <c r="MVT13" s="789"/>
      <c r="MVU13" s="789"/>
      <c r="MVV13" s="789"/>
      <c r="MVW13" s="789"/>
      <c r="MVX13" s="789"/>
      <c r="MVY13" s="789"/>
      <c r="MVZ13" s="789"/>
      <c r="MWA13" s="789"/>
      <c r="MWB13" s="789"/>
      <c r="MWC13" s="789"/>
      <c r="MWD13" s="789"/>
      <c r="MWE13" s="789"/>
      <c r="MWF13" s="789"/>
      <c r="MWG13" s="789"/>
      <c r="MWH13" s="789"/>
      <c r="MWI13" s="789"/>
      <c r="MWJ13" s="789"/>
      <c r="MWK13" s="789"/>
      <c r="MWL13" s="789"/>
      <c r="MWM13" s="789"/>
      <c r="MWN13" s="789"/>
      <c r="MWO13" s="789"/>
      <c r="MWP13" s="789"/>
      <c r="MWQ13" s="789"/>
      <c r="MWR13" s="789"/>
      <c r="MWS13" s="789"/>
      <c r="MWT13" s="789"/>
      <c r="MWU13" s="789"/>
      <c r="MWV13" s="789"/>
      <c r="MWW13" s="789"/>
      <c r="MWX13" s="789"/>
      <c r="MWY13" s="789"/>
      <c r="MWZ13" s="789"/>
      <c r="MXA13" s="789"/>
      <c r="MXB13" s="789"/>
      <c r="MXC13" s="789"/>
      <c r="MXD13" s="789"/>
      <c r="MXE13" s="789"/>
      <c r="MXF13" s="789"/>
      <c r="MXG13" s="789"/>
      <c r="MXH13" s="789"/>
      <c r="MXI13" s="789"/>
      <c r="MXJ13" s="789"/>
      <c r="MXK13" s="789"/>
      <c r="MXL13" s="789"/>
      <c r="MXM13" s="789"/>
      <c r="MXN13" s="789"/>
      <c r="MXO13" s="789"/>
      <c r="MXP13" s="789"/>
      <c r="MXQ13" s="789"/>
      <c r="MXR13" s="789"/>
      <c r="MXS13" s="789"/>
      <c r="MXT13" s="789"/>
      <c r="MXU13" s="789"/>
      <c r="MXV13" s="789"/>
      <c r="MXW13" s="789"/>
      <c r="MXX13" s="789"/>
      <c r="MXY13" s="789"/>
      <c r="MXZ13" s="789"/>
      <c r="MYA13" s="789"/>
      <c r="MYB13" s="789"/>
      <c r="MYC13" s="789"/>
      <c r="MYD13" s="789"/>
      <c r="MYE13" s="789"/>
      <c r="MYF13" s="789"/>
      <c r="MYG13" s="789"/>
      <c r="MYH13" s="789"/>
      <c r="MYI13" s="789"/>
      <c r="MYJ13" s="789"/>
      <c r="MYK13" s="789"/>
      <c r="MYL13" s="789"/>
      <c r="MYM13" s="789"/>
      <c r="MYN13" s="789"/>
      <c r="MYO13" s="789"/>
      <c r="MYP13" s="789"/>
      <c r="MYQ13" s="789"/>
      <c r="MYR13" s="789"/>
      <c r="MYS13" s="789"/>
      <c r="MYT13" s="789"/>
      <c r="MYU13" s="789"/>
      <c r="MYV13" s="789"/>
      <c r="MYW13" s="789"/>
      <c r="MYX13" s="789"/>
      <c r="MYY13" s="789"/>
      <c r="MYZ13" s="789"/>
      <c r="MZA13" s="789"/>
      <c r="MZB13" s="789"/>
      <c r="MZC13" s="789"/>
      <c r="MZD13" s="789"/>
      <c r="MZE13" s="789"/>
      <c r="MZF13" s="789"/>
      <c r="MZG13" s="789"/>
      <c r="MZH13" s="789"/>
      <c r="MZI13" s="789"/>
      <c r="MZJ13" s="789"/>
      <c r="MZK13" s="789"/>
      <c r="MZL13" s="789"/>
      <c r="MZM13" s="789"/>
      <c r="MZN13" s="789"/>
      <c r="MZO13" s="789"/>
      <c r="MZP13" s="789"/>
      <c r="MZQ13" s="789"/>
      <c r="MZR13" s="789"/>
      <c r="MZS13" s="789"/>
      <c r="MZT13" s="789"/>
      <c r="MZU13" s="789"/>
      <c r="MZV13" s="789"/>
      <c r="MZW13" s="789"/>
      <c r="MZX13" s="789"/>
      <c r="MZY13" s="789"/>
      <c r="MZZ13" s="789"/>
      <c r="NAA13" s="789"/>
      <c r="NAB13" s="789"/>
      <c r="NAC13" s="789"/>
      <c r="NAD13" s="789"/>
      <c r="NAE13" s="789"/>
      <c r="NAF13" s="789"/>
      <c r="NAG13" s="789"/>
      <c r="NAH13" s="789"/>
      <c r="NAI13" s="789"/>
      <c r="NAJ13" s="789"/>
      <c r="NAK13" s="789"/>
      <c r="NAL13" s="789"/>
      <c r="NAM13" s="789"/>
      <c r="NAN13" s="789"/>
      <c r="NAO13" s="789"/>
      <c r="NAP13" s="789"/>
      <c r="NAQ13" s="789"/>
      <c r="NAR13" s="789"/>
      <c r="NAS13" s="789"/>
      <c r="NAT13" s="789"/>
      <c r="NAU13" s="789"/>
      <c r="NAV13" s="789"/>
      <c r="NAW13" s="789"/>
      <c r="NAX13" s="789"/>
      <c r="NAY13" s="789"/>
      <c r="NAZ13" s="789"/>
      <c r="NBA13" s="789"/>
      <c r="NBB13" s="789"/>
      <c r="NBC13" s="789"/>
      <c r="NBD13" s="789"/>
      <c r="NBE13" s="789"/>
      <c r="NBF13" s="789"/>
      <c r="NBG13" s="789"/>
      <c r="NBH13" s="789"/>
      <c r="NBI13" s="789"/>
      <c r="NBJ13" s="789"/>
      <c r="NBK13" s="789"/>
      <c r="NBL13" s="789"/>
      <c r="NBM13" s="789"/>
      <c r="NBN13" s="789"/>
      <c r="NBO13" s="789"/>
      <c r="NBP13" s="789"/>
      <c r="NBQ13" s="789"/>
      <c r="NBR13" s="789"/>
      <c r="NBS13" s="789"/>
      <c r="NBT13" s="789"/>
      <c r="NBU13" s="789"/>
      <c r="NBV13" s="789"/>
      <c r="NBW13" s="789"/>
      <c r="NBX13" s="789"/>
      <c r="NBY13" s="789"/>
      <c r="NBZ13" s="789"/>
      <c r="NCA13" s="789"/>
      <c r="NCB13" s="789"/>
      <c r="NCC13" s="789"/>
      <c r="NCD13" s="789"/>
      <c r="NCE13" s="789"/>
      <c r="NCF13" s="789"/>
      <c r="NCG13" s="789"/>
      <c r="NCH13" s="789"/>
      <c r="NCI13" s="789"/>
      <c r="NCJ13" s="789"/>
      <c r="NCK13" s="789"/>
      <c r="NCL13" s="789"/>
      <c r="NCM13" s="789"/>
      <c r="NCN13" s="789"/>
      <c r="NCO13" s="789"/>
      <c r="NCP13" s="789"/>
      <c r="NCQ13" s="789"/>
      <c r="NCR13" s="789"/>
      <c r="NCS13" s="789"/>
      <c r="NCT13" s="789"/>
      <c r="NCU13" s="789"/>
      <c r="NCV13" s="789"/>
      <c r="NCW13" s="789"/>
      <c r="NCX13" s="789"/>
      <c r="NCY13" s="789"/>
      <c r="NCZ13" s="789"/>
      <c r="NDA13" s="789"/>
      <c r="NDB13" s="789"/>
      <c r="NDC13" s="789"/>
      <c r="NDD13" s="789"/>
      <c r="NDE13" s="789"/>
      <c r="NDF13" s="789"/>
      <c r="NDG13" s="789"/>
      <c r="NDH13" s="789"/>
      <c r="NDI13" s="789"/>
      <c r="NDJ13" s="789"/>
      <c r="NDK13" s="789"/>
      <c r="NDL13" s="789"/>
      <c r="NDM13" s="789"/>
      <c r="NDN13" s="789"/>
      <c r="NDO13" s="789"/>
      <c r="NDP13" s="789"/>
      <c r="NDQ13" s="789"/>
      <c r="NDR13" s="789"/>
      <c r="NDS13" s="789"/>
      <c r="NDT13" s="789"/>
      <c r="NDU13" s="789"/>
      <c r="NDV13" s="789"/>
      <c r="NDW13" s="789"/>
      <c r="NDX13" s="789"/>
      <c r="NDY13" s="789"/>
      <c r="NDZ13" s="789"/>
      <c r="NEA13" s="789"/>
      <c r="NEB13" s="789"/>
      <c r="NEC13" s="789"/>
      <c r="NED13" s="789"/>
      <c r="NEE13" s="789"/>
      <c r="NEF13" s="789"/>
      <c r="NEG13" s="789"/>
      <c r="NEH13" s="789"/>
      <c r="NEI13" s="789"/>
      <c r="NEJ13" s="789"/>
      <c r="NEK13" s="789"/>
      <c r="NEL13" s="789"/>
      <c r="NEM13" s="789"/>
      <c r="NEN13" s="789"/>
      <c r="NEO13" s="789"/>
      <c r="NEP13" s="789"/>
      <c r="NEQ13" s="789"/>
      <c r="NER13" s="789"/>
      <c r="NES13" s="789"/>
      <c r="NET13" s="789"/>
      <c r="NEU13" s="789"/>
      <c r="NEV13" s="789"/>
      <c r="NEW13" s="789"/>
      <c r="NEX13" s="789"/>
      <c r="NEY13" s="789"/>
      <c r="NEZ13" s="789"/>
      <c r="NFA13" s="789"/>
      <c r="NFB13" s="789"/>
      <c r="NFC13" s="789"/>
      <c r="NFD13" s="789"/>
      <c r="NFE13" s="789"/>
      <c r="NFF13" s="789"/>
      <c r="NFG13" s="789"/>
      <c r="NFH13" s="789"/>
      <c r="NFI13" s="789"/>
      <c r="NFJ13" s="789"/>
      <c r="NFK13" s="789"/>
      <c r="NFL13" s="789"/>
      <c r="NFM13" s="789"/>
      <c r="NFN13" s="789"/>
      <c r="NFO13" s="789"/>
      <c r="NFP13" s="789"/>
      <c r="NFQ13" s="789"/>
      <c r="NFR13" s="789"/>
      <c r="NFS13" s="789"/>
      <c r="NFT13" s="789"/>
      <c r="NFU13" s="789"/>
      <c r="NFV13" s="789"/>
      <c r="NFW13" s="789"/>
      <c r="NFX13" s="789"/>
      <c r="NFY13" s="789"/>
      <c r="NFZ13" s="789"/>
      <c r="NGA13" s="789"/>
      <c r="NGB13" s="789"/>
      <c r="NGC13" s="789"/>
      <c r="NGD13" s="789"/>
      <c r="NGE13" s="789"/>
      <c r="NGF13" s="789"/>
      <c r="NGG13" s="789"/>
      <c r="NGH13" s="789"/>
      <c r="NGI13" s="789"/>
      <c r="NGJ13" s="789"/>
      <c r="NGK13" s="789"/>
      <c r="NGL13" s="789"/>
      <c r="NGM13" s="789"/>
      <c r="NGN13" s="789"/>
      <c r="NGO13" s="789"/>
      <c r="NGP13" s="789"/>
      <c r="NGQ13" s="789"/>
      <c r="NGR13" s="789"/>
      <c r="NGS13" s="789"/>
      <c r="NGT13" s="789"/>
      <c r="NGU13" s="789"/>
      <c r="NGV13" s="789"/>
      <c r="NGW13" s="789"/>
      <c r="NGX13" s="789"/>
      <c r="NGY13" s="789"/>
      <c r="NGZ13" s="789"/>
      <c r="NHA13" s="789"/>
      <c r="NHB13" s="789"/>
      <c r="NHC13" s="789"/>
      <c r="NHD13" s="789"/>
      <c r="NHE13" s="789"/>
      <c r="NHF13" s="789"/>
      <c r="NHG13" s="789"/>
      <c r="NHH13" s="789"/>
      <c r="NHI13" s="789"/>
      <c r="NHJ13" s="789"/>
      <c r="NHK13" s="789"/>
      <c r="NHL13" s="789"/>
      <c r="NHM13" s="789"/>
      <c r="NHN13" s="789"/>
      <c r="NHO13" s="789"/>
      <c r="NHP13" s="789"/>
      <c r="NHQ13" s="789"/>
      <c r="NHR13" s="789"/>
      <c r="NHS13" s="789"/>
      <c r="NHT13" s="789"/>
      <c r="NHU13" s="789"/>
      <c r="NHV13" s="789"/>
      <c r="NHW13" s="789"/>
      <c r="NHX13" s="789"/>
      <c r="NHY13" s="789"/>
      <c r="NHZ13" s="789"/>
      <c r="NIA13" s="789"/>
      <c r="NIB13" s="789"/>
      <c r="NIC13" s="789"/>
      <c r="NID13" s="789"/>
      <c r="NIE13" s="789"/>
      <c r="NIF13" s="789"/>
      <c r="NIG13" s="789"/>
      <c r="NIH13" s="789"/>
      <c r="NII13" s="789"/>
      <c r="NIJ13" s="789"/>
      <c r="NIK13" s="789"/>
      <c r="NIL13" s="789"/>
      <c r="NIM13" s="789"/>
      <c r="NIN13" s="789"/>
      <c r="NIO13" s="789"/>
      <c r="NIP13" s="789"/>
      <c r="NIQ13" s="789"/>
      <c r="NIR13" s="789"/>
      <c r="NIS13" s="789"/>
      <c r="NIT13" s="789"/>
      <c r="NIU13" s="789"/>
      <c r="NIV13" s="789"/>
      <c r="NIW13" s="789"/>
      <c r="NIX13" s="789"/>
      <c r="NIY13" s="789"/>
      <c r="NIZ13" s="789"/>
      <c r="NJA13" s="789"/>
      <c r="NJB13" s="789"/>
      <c r="NJC13" s="789"/>
      <c r="NJD13" s="789"/>
      <c r="NJE13" s="789"/>
      <c r="NJF13" s="789"/>
      <c r="NJG13" s="789"/>
      <c r="NJH13" s="789"/>
      <c r="NJI13" s="789"/>
      <c r="NJJ13" s="789"/>
      <c r="NJK13" s="789"/>
      <c r="NJL13" s="789"/>
      <c r="NJM13" s="789"/>
      <c r="NJN13" s="789"/>
      <c r="NJO13" s="789"/>
      <c r="NJP13" s="789"/>
      <c r="NJQ13" s="789"/>
      <c r="NJR13" s="789"/>
      <c r="NJS13" s="789"/>
      <c r="NJT13" s="789"/>
      <c r="NJU13" s="789"/>
      <c r="NJV13" s="789"/>
      <c r="NJW13" s="789"/>
      <c r="NJX13" s="789"/>
      <c r="NJY13" s="789"/>
      <c r="NJZ13" s="789"/>
      <c r="NKA13" s="789"/>
      <c r="NKB13" s="789"/>
      <c r="NKC13" s="789"/>
      <c r="NKD13" s="789"/>
      <c r="NKE13" s="789"/>
      <c r="NKF13" s="789"/>
      <c r="NKG13" s="789"/>
      <c r="NKH13" s="789"/>
      <c r="NKI13" s="789"/>
      <c r="NKJ13" s="789"/>
      <c r="NKK13" s="789"/>
      <c r="NKL13" s="789"/>
      <c r="NKM13" s="789"/>
      <c r="NKN13" s="789"/>
      <c r="NKO13" s="789"/>
      <c r="NKP13" s="789"/>
      <c r="NKQ13" s="789"/>
      <c r="NKR13" s="789"/>
      <c r="NKS13" s="789"/>
      <c r="NKT13" s="789"/>
      <c r="NKU13" s="789"/>
      <c r="NKV13" s="789"/>
      <c r="NKW13" s="789"/>
      <c r="NKX13" s="789"/>
      <c r="NKY13" s="789"/>
      <c r="NKZ13" s="789"/>
      <c r="NLA13" s="789"/>
      <c r="NLB13" s="789"/>
      <c r="NLC13" s="789"/>
      <c r="NLD13" s="789"/>
      <c r="NLE13" s="789"/>
      <c r="NLF13" s="789"/>
      <c r="NLG13" s="789"/>
      <c r="NLH13" s="789"/>
      <c r="NLI13" s="789"/>
      <c r="NLJ13" s="789"/>
      <c r="NLK13" s="789"/>
      <c r="NLL13" s="789"/>
      <c r="NLM13" s="789"/>
      <c r="NLN13" s="789"/>
      <c r="NLO13" s="789"/>
      <c r="NLP13" s="789"/>
      <c r="NLQ13" s="789"/>
      <c r="NLR13" s="789"/>
      <c r="NLS13" s="789"/>
      <c r="NLT13" s="789"/>
      <c r="NLU13" s="789"/>
      <c r="NLV13" s="789"/>
      <c r="NLW13" s="789"/>
      <c r="NLX13" s="789"/>
      <c r="NLY13" s="789"/>
      <c r="NLZ13" s="789"/>
      <c r="NMA13" s="789"/>
      <c r="NMB13" s="789"/>
      <c r="NMC13" s="789"/>
      <c r="NMD13" s="789"/>
      <c r="NME13" s="789"/>
      <c r="NMF13" s="789"/>
      <c r="NMG13" s="789"/>
      <c r="NMH13" s="789"/>
      <c r="NMI13" s="789"/>
      <c r="NMJ13" s="789"/>
      <c r="NMK13" s="789"/>
      <c r="NML13" s="789"/>
      <c r="NMM13" s="789"/>
      <c r="NMN13" s="789"/>
      <c r="NMO13" s="789"/>
      <c r="NMP13" s="789"/>
      <c r="NMQ13" s="789"/>
      <c r="NMR13" s="789"/>
      <c r="NMS13" s="789"/>
      <c r="NMT13" s="789"/>
      <c r="NMU13" s="789"/>
      <c r="NMV13" s="789"/>
      <c r="NMW13" s="789"/>
      <c r="NMX13" s="789"/>
      <c r="NMY13" s="789"/>
      <c r="NMZ13" s="789"/>
      <c r="NNA13" s="789"/>
      <c r="NNB13" s="789"/>
      <c r="NNC13" s="789"/>
      <c r="NND13" s="789"/>
      <c r="NNE13" s="789"/>
      <c r="NNF13" s="789"/>
      <c r="NNG13" s="789"/>
      <c r="NNH13" s="789"/>
      <c r="NNI13" s="789"/>
      <c r="NNJ13" s="789"/>
      <c r="NNK13" s="789"/>
      <c r="NNL13" s="789"/>
      <c r="NNM13" s="789"/>
      <c r="NNN13" s="789"/>
      <c r="NNO13" s="789"/>
      <c r="NNP13" s="789"/>
      <c r="NNQ13" s="789"/>
      <c r="NNR13" s="789"/>
      <c r="NNS13" s="789"/>
      <c r="NNT13" s="789"/>
      <c r="NNU13" s="789"/>
      <c r="NNV13" s="789"/>
      <c r="NNW13" s="789"/>
      <c r="NNX13" s="789"/>
      <c r="NNY13" s="789"/>
      <c r="NNZ13" s="789"/>
      <c r="NOA13" s="789"/>
      <c r="NOB13" s="789"/>
      <c r="NOC13" s="789"/>
      <c r="NOD13" s="789"/>
      <c r="NOE13" s="789"/>
      <c r="NOF13" s="789"/>
      <c r="NOG13" s="789"/>
      <c r="NOH13" s="789"/>
      <c r="NOI13" s="789"/>
      <c r="NOJ13" s="789"/>
      <c r="NOK13" s="789"/>
      <c r="NOL13" s="789"/>
      <c r="NOM13" s="789"/>
      <c r="NON13" s="789"/>
      <c r="NOO13" s="789"/>
      <c r="NOP13" s="789"/>
      <c r="NOQ13" s="789"/>
      <c r="NOR13" s="789"/>
      <c r="NOS13" s="789"/>
      <c r="NOT13" s="789"/>
      <c r="NOU13" s="789"/>
      <c r="NOV13" s="789"/>
      <c r="NOW13" s="789"/>
      <c r="NOX13" s="789"/>
      <c r="NOY13" s="789"/>
      <c r="NOZ13" s="789"/>
      <c r="NPA13" s="789"/>
      <c r="NPB13" s="789"/>
      <c r="NPC13" s="789"/>
      <c r="NPD13" s="789"/>
      <c r="NPE13" s="789"/>
      <c r="NPF13" s="789"/>
      <c r="NPG13" s="789"/>
      <c r="NPH13" s="789"/>
      <c r="NPI13" s="789"/>
      <c r="NPJ13" s="789"/>
      <c r="NPK13" s="789"/>
      <c r="NPL13" s="789"/>
      <c r="NPM13" s="789"/>
      <c r="NPN13" s="789"/>
      <c r="NPO13" s="789"/>
      <c r="NPP13" s="789"/>
      <c r="NPQ13" s="789"/>
      <c r="NPR13" s="789"/>
      <c r="NPS13" s="789"/>
      <c r="NPT13" s="789"/>
      <c r="NPU13" s="789"/>
      <c r="NPV13" s="789"/>
      <c r="NPW13" s="789"/>
      <c r="NPX13" s="789"/>
      <c r="NPY13" s="789"/>
      <c r="NPZ13" s="789"/>
      <c r="NQA13" s="789"/>
      <c r="NQB13" s="789"/>
      <c r="NQC13" s="789"/>
      <c r="NQD13" s="789"/>
      <c r="NQE13" s="789"/>
      <c r="NQF13" s="789"/>
      <c r="NQG13" s="789"/>
      <c r="NQH13" s="789"/>
      <c r="NQI13" s="789"/>
      <c r="NQJ13" s="789"/>
      <c r="NQK13" s="789"/>
      <c r="NQL13" s="789"/>
      <c r="NQM13" s="789"/>
      <c r="NQN13" s="789"/>
      <c r="NQO13" s="789"/>
      <c r="NQP13" s="789"/>
      <c r="NQQ13" s="789"/>
      <c r="NQR13" s="789"/>
      <c r="NQS13" s="789"/>
      <c r="NQT13" s="789"/>
      <c r="NQU13" s="789"/>
      <c r="NQV13" s="789"/>
      <c r="NQW13" s="789"/>
      <c r="NQX13" s="789"/>
      <c r="NQY13" s="789"/>
      <c r="NQZ13" s="789"/>
      <c r="NRA13" s="789"/>
      <c r="NRB13" s="789"/>
      <c r="NRC13" s="789"/>
      <c r="NRD13" s="789"/>
      <c r="NRE13" s="789"/>
      <c r="NRF13" s="789"/>
      <c r="NRG13" s="789"/>
      <c r="NRH13" s="789"/>
      <c r="NRI13" s="789"/>
      <c r="NRJ13" s="789"/>
      <c r="NRK13" s="789"/>
      <c r="NRL13" s="789"/>
      <c r="NRM13" s="789"/>
      <c r="NRN13" s="789"/>
      <c r="NRO13" s="789"/>
      <c r="NRP13" s="789"/>
      <c r="NRQ13" s="789"/>
      <c r="NRR13" s="789"/>
      <c r="NRS13" s="789"/>
      <c r="NRT13" s="789"/>
      <c r="NRU13" s="789"/>
      <c r="NRV13" s="789"/>
      <c r="NRW13" s="789"/>
      <c r="NRX13" s="789"/>
      <c r="NRY13" s="789"/>
      <c r="NRZ13" s="789"/>
      <c r="NSA13" s="789"/>
      <c r="NSB13" s="789"/>
      <c r="NSC13" s="789"/>
      <c r="NSD13" s="789"/>
      <c r="NSE13" s="789"/>
      <c r="NSF13" s="789"/>
      <c r="NSG13" s="789"/>
      <c r="NSH13" s="789"/>
      <c r="NSI13" s="789"/>
      <c r="NSJ13" s="789"/>
      <c r="NSK13" s="789"/>
      <c r="NSL13" s="789"/>
      <c r="NSM13" s="789"/>
      <c r="NSN13" s="789"/>
      <c r="NSO13" s="789"/>
      <c r="NSP13" s="789"/>
      <c r="NSQ13" s="789"/>
      <c r="NSR13" s="789"/>
      <c r="NSS13" s="789"/>
      <c r="NST13" s="789"/>
      <c r="NSU13" s="789"/>
      <c r="NSV13" s="789"/>
      <c r="NSW13" s="789"/>
      <c r="NSX13" s="789"/>
      <c r="NSY13" s="789"/>
      <c r="NSZ13" s="789"/>
      <c r="NTA13" s="789"/>
      <c r="NTB13" s="789"/>
      <c r="NTC13" s="789"/>
      <c r="NTD13" s="789"/>
      <c r="NTE13" s="789"/>
      <c r="NTF13" s="789"/>
      <c r="NTG13" s="789"/>
      <c r="NTH13" s="789"/>
      <c r="NTI13" s="789"/>
      <c r="NTJ13" s="789"/>
      <c r="NTK13" s="789"/>
      <c r="NTL13" s="789"/>
      <c r="NTM13" s="789"/>
      <c r="NTN13" s="789"/>
      <c r="NTO13" s="789"/>
      <c r="NTP13" s="789"/>
      <c r="NTQ13" s="789"/>
      <c r="NTR13" s="789"/>
      <c r="NTS13" s="789"/>
      <c r="NTT13" s="789"/>
      <c r="NTU13" s="789"/>
      <c r="NTV13" s="789"/>
      <c r="NTW13" s="789"/>
      <c r="NTX13" s="789"/>
      <c r="NTY13" s="789"/>
      <c r="NTZ13" s="789"/>
      <c r="NUA13" s="789"/>
      <c r="NUB13" s="789"/>
      <c r="NUC13" s="789"/>
      <c r="NUD13" s="789"/>
      <c r="NUE13" s="789"/>
      <c r="NUF13" s="789"/>
      <c r="NUG13" s="789"/>
      <c r="NUH13" s="789"/>
      <c r="NUI13" s="789"/>
      <c r="NUJ13" s="789"/>
      <c r="NUK13" s="789"/>
      <c r="NUL13" s="789"/>
      <c r="NUM13" s="789"/>
      <c r="NUN13" s="789"/>
      <c r="NUO13" s="789"/>
      <c r="NUP13" s="789"/>
      <c r="NUQ13" s="789"/>
      <c r="NUR13" s="789"/>
      <c r="NUS13" s="789"/>
      <c r="NUT13" s="789"/>
      <c r="NUU13" s="789"/>
      <c r="NUV13" s="789"/>
      <c r="NUW13" s="789"/>
      <c r="NUX13" s="789"/>
      <c r="NUY13" s="789"/>
      <c r="NUZ13" s="789"/>
      <c r="NVA13" s="789"/>
      <c r="NVB13" s="789"/>
      <c r="NVC13" s="789"/>
      <c r="NVD13" s="789"/>
      <c r="NVE13" s="789"/>
      <c r="NVF13" s="789"/>
      <c r="NVG13" s="789"/>
      <c r="NVH13" s="789"/>
      <c r="NVI13" s="789"/>
      <c r="NVJ13" s="789"/>
      <c r="NVK13" s="789"/>
      <c r="NVL13" s="789"/>
      <c r="NVM13" s="789"/>
      <c r="NVN13" s="789"/>
      <c r="NVO13" s="789"/>
      <c r="NVP13" s="789"/>
      <c r="NVQ13" s="789"/>
      <c r="NVR13" s="789"/>
      <c r="NVS13" s="789"/>
      <c r="NVT13" s="789"/>
      <c r="NVU13" s="789"/>
      <c r="NVV13" s="789"/>
      <c r="NVW13" s="789"/>
      <c r="NVX13" s="789"/>
      <c r="NVY13" s="789"/>
      <c r="NVZ13" s="789"/>
      <c r="NWA13" s="789"/>
      <c r="NWB13" s="789"/>
      <c r="NWC13" s="789"/>
      <c r="NWD13" s="789"/>
      <c r="NWE13" s="789"/>
      <c r="NWF13" s="789"/>
      <c r="NWG13" s="789"/>
      <c r="NWH13" s="789"/>
      <c r="NWI13" s="789"/>
      <c r="NWJ13" s="789"/>
      <c r="NWK13" s="789"/>
      <c r="NWL13" s="789"/>
      <c r="NWM13" s="789"/>
      <c r="NWN13" s="789"/>
      <c r="NWO13" s="789"/>
      <c r="NWP13" s="789"/>
      <c r="NWQ13" s="789"/>
      <c r="NWR13" s="789"/>
      <c r="NWS13" s="789"/>
      <c r="NWT13" s="789"/>
      <c r="NWU13" s="789"/>
      <c r="NWV13" s="789"/>
      <c r="NWW13" s="789"/>
      <c r="NWX13" s="789"/>
      <c r="NWY13" s="789"/>
      <c r="NWZ13" s="789"/>
      <c r="NXA13" s="789"/>
      <c r="NXB13" s="789"/>
      <c r="NXC13" s="789"/>
      <c r="NXD13" s="789"/>
      <c r="NXE13" s="789"/>
      <c r="NXF13" s="789"/>
      <c r="NXG13" s="789"/>
      <c r="NXH13" s="789"/>
      <c r="NXI13" s="789"/>
      <c r="NXJ13" s="789"/>
      <c r="NXK13" s="789"/>
      <c r="NXL13" s="789"/>
      <c r="NXM13" s="789"/>
      <c r="NXN13" s="789"/>
      <c r="NXO13" s="789"/>
      <c r="NXP13" s="789"/>
      <c r="NXQ13" s="789"/>
      <c r="NXR13" s="789"/>
      <c r="NXS13" s="789"/>
      <c r="NXT13" s="789"/>
      <c r="NXU13" s="789"/>
      <c r="NXV13" s="789"/>
      <c r="NXW13" s="789"/>
      <c r="NXX13" s="789"/>
      <c r="NXY13" s="789"/>
      <c r="NXZ13" s="789"/>
      <c r="NYA13" s="789"/>
      <c r="NYB13" s="789"/>
      <c r="NYC13" s="789"/>
      <c r="NYD13" s="789"/>
      <c r="NYE13" s="789"/>
      <c r="NYF13" s="789"/>
      <c r="NYG13" s="789"/>
      <c r="NYH13" s="789"/>
      <c r="NYI13" s="789"/>
      <c r="NYJ13" s="789"/>
      <c r="NYK13" s="789"/>
      <c r="NYL13" s="789"/>
      <c r="NYM13" s="789"/>
      <c r="NYN13" s="789"/>
      <c r="NYO13" s="789"/>
      <c r="NYP13" s="789"/>
      <c r="NYQ13" s="789"/>
      <c r="NYR13" s="789"/>
      <c r="NYS13" s="789"/>
      <c r="NYT13" s="789"/>
      <c r="NYU13" s="789"/>
      <c r="NYV13" s="789"/>
      <c r="NYW13" s="789"/>
      <c r="NYX13" s="789"/>
      <c r="NYY13" s="789"/>
      <c r="NYZ13" s="789"/>
      <c r="NZA13" s="789"/>
      <c r="NZB13" s="789"/>
      <c r="NZC13" s="789"/>
      <c r="NZD13" s="789"/>
      <c r="NZE13" s="789"/>
      <c r="NZF13" s="789"/>
      <c r="NZG13" s="789"/>
      <c r="NZH13" s="789"/>
      <c r="NZI13" s="789"/>
      <c r="NZJ13" s="789"/>
      <c r="NZK13" s="789"/>
      <c r="NZL13" s="789"/>
      <c r="NZM13" s="789"/>
      <c r="NZN13" s="789"/>
      <c r="NZO13" s="789"/>
      <c r="NZP13" s="789"/>
      <c r="NZQ13" s="789"/>
      <c r="NZR13" s="789"/>
      <c r="NZS13" s="789"/>
      <c r="NZT13" s="789"/>
      <c r="NZU13" s="789"/>
      <c r="NZV13" s="789"/>
      <c r="NZW13" s="789"/>
      <c r="NZX13" s="789"/>
      <c r="NZY13" s="789"/>
      <c r="NZZ13" s="789"/>
      <c r="OAA13" s="789"/>
      <c r="OAB13" s="789"/>
      <c r="OAC13" s="789"/>
      <c r="OAD13" s="789"/>
      <c r="OAE13" s="789"/>
      <c r="OAF13" s="789"/>
      <c r="OAG13" s="789"/>
      <c r="OAH13" s="789"/>
      <c r="OAI13" s="789"/>
      <c r="OAJ13" s="789"/>
      <c r="OAK13" s="789"/>
      <c r="OAL13" s="789"/>
      <c r="OAM13" s="789"/>
      <c r="OAN13" s="789"/>
      <c r="OAO13" s="789"/>
      <c r="OAP13" s="789"/>
      <c r="OAQ13" s="789"/>
      <c r="OAR13" s="789"/>
      <c r="OAS13" s="789"/>
      <c r="OAT13" s="789"/>
      <c r="OAU13" s="789"/>
      <c r="OAV13" s="789"/>
      <c r="OAW13" s="789"/>
      <c r="OAX13" s="789"/>
      <c r="OAY13" s="789"/>
      <c r="OAZ13" s="789"/>
      <c r="OBA13" s="789"/>
      <c r="OBB13" s="789"/>
      <c r="OBC13" s="789"/>
      <c r="OBD13" s="789"/>
      <c r="OBE13" s="789"/>
      <c r="OBF13" s="789"/>
      <c r="OBG13" s="789"/>
      <c r="OBH13" s="789"/>
      <c r="OBI13" s="789"/>
      <c r="OBJ13" s="789"/>
      <c r="OBK13" s="789"/>
      <c r="OBL13" s="789"/>
      <c r="OBM13" s="789"/>
      <c r="OBN13" s="789"/>
      <c r="OBO13" s="789"/>
      <c r="OBP13" s="789"/>
      <c r="OBQ13" s="789"/>
      <c r="OBR13" s="789"/>
      <c r="OBS13" s="789"/>
      <c r="OBT13" s="789"/>
      <c r="OBU13" s="789"/>
      <c r="OBV13" s="789"/>
      <c r="OBW13" s="789"/>
      <c r="OBX13" s="789"/>
      <c r="OBY13" s="789"/>
      <c r="OBZ13" s="789"/>
      <c r="OCA13" s="789"/>
      <c r="OCB13" s="789"/>
      <c r="OCC13" s="789"/>
      <c r="OCD13" s="789"/>
      <c r="OCE13" s="789"/>
      <c r="OCF13" s="789"/>
      <c r="OCG13" s="789"/>
      <c r="OCH13" s="789"/>
      <c r="OCI13" s="789"/>
      <c r="OCJ13" s="789"/>
      <c r="OCK13" s="789"/>
      <c r="OCL13" s="789"/>
      <c r="OCM13" s="789"/>
      <c r="OCN13" s="789"/>
      <c r="OCO13" s="789"/>
      <c r="OCP13" s="789"/>
      <c r="OCQ13" s="789"/>
      <c r="OCR13" s="789"/>
      <c r="OCS13" s="789"/>
      <c r="OCT13" s="789"/>
      <c r="OCU13" s="789"/>
      <c r="OCV13" s="789"/>
      <c r="OCW13" s="789"/>
      <c r="OCX13" s="789"/>
      <c r="OCY13" s="789"/>
      <c r="OCZ13" s="789"/>
      <c r="ODA13" s="789"/>
      <c r="ODB13" s="789"/>
      <c r="ODC13" s="789"/>
      <c r="ODD13" s="789"/>
      <c r="ODE13" s="789"/>
      <c r="ODF13" s="789"/>
      <c r="ODG13" s="789"/>
      <c r="ODH13" s="789"/>
      <c r="ODI13" s="789"/>
      <c r="ODJ13" s="789"/>
      <c r="ODK13" s="789"/>
      <c r="ODL13" s="789"/>
      <c r="ODM13" s="789"/>
      <c r="ODN13" s="789"/>
      <c r="ODO13" s="789"/>
      <c r="ODP13" s="789"/>
      <c r="ODQ13" s="789"/>
      <c r="ODR13" s="789"/>
      <c r="ODS13" s="789"/>
      <c r="ODT13" s="789"/>
      <c r="ODU13" s="789"/>
      <c r="ODV13" s="789"/>
      <c r="ODW13" s="789"/>
      <c r="ODX13" s="789"/>
      <c r="ODY13" s="789"/>
      <c r="ODZ13" s="789"/>
      <c r="OEA13" s="789"/>
      <c r="OEB13" s="789"/>
      <c r="OEC13" s="789"/>
      <c r="OED13" s="789"/>
      <c r="OEE13" s="789"/>
      <c r="OEF13" s="789"/>
      <c r="OEG13" s="789"/>
      <c r="OEH13" s="789"/>
      <c r="OEI13" s="789"/>
      <c r="OEJ13" s="789"/>
      <c r="OEK13" s="789"/>
      <c r="OEL13" s="789"/>
      <c r="OEM13" s="789"/>
      <c r="OEN13" s="789"/>
      <c r="OEO13" s="789"/>
      <c r="OEP13" s="789"/>
      <c r="OEQ13" s="789"/>
      <c r="OER13" s="789"/>
      <c r="OES13" s="789"/>
      <c r="OET13" s="789"/>
      <c r="OEU13" s="789"/>
      <c r="OEV13" s="789"/>
      <c r="OEW13" s="789"/>
      <c r="OEX13" s="789"/>
      <c r="OEY13" s="789"/>
      <c r="OEZ13" s="789"/>
      <c r="OFA13" s="789"/>
      <c r="OFB13" s="789"/>
      <c r="OFC13" s="789"/>
      <c r="OFD13" s="789"/>
      <c r="OFE13" s="789"/>
      <c r="OFF13" s="789"/>
      <c r="OFG13" s="789"/>
      <c r="OFH13" s="789"/>
      <c r="OFI13" s="789"/>
      <c r="OFJ13" s="789"/>
      <c r="OFK13" s="789"/>
      <c r="OFL13" s="789"/>
      <c r="OFM13" s="789"/>
      <c r="OFN13" s="789"/>
      <c r="OFO13" s="789"/>
      <c r="OFP13" s="789"/>
      <c r="OFQ13" s="789"/>
      <c r="OFR13" s="789"/>
      <c r="OFS13" s="789"/>
      <c r="OFT13" s="789"/>
      <c r="OFU13" s="789"/>
      <c r="OFV13" s="789"/>
      <c r="OFW13" s="789"/>
      <c r="OFX13" s="789"/>
      <c r="OFY13" s="789"/>
      <c r="OFZ13" s="789"/>
      <c r="OGA13" s="789"/>
      <c r="OGB13" s="789"/>
      <c r="OGC13" s="789"/>
      <c r="OGD13" s="789"/>
      <c r="OGE13" s="789"/>
      <c r="OGF13" s="789"/>
      <c r="OGG13" s="789"/>
      <c r="OGH13" s="789"/>
      <c r="OGI13" s="789"/>
      <c r="OGJ13" s="789"/>
      <c r="OGK13" s="789"/>
      <c r="OGL13" s="789"/>
      <c r="OGM13" s="789"/>
      <c r="OGN13" s="789"/>
      <c r="OGO13" s="789"/>
      <c r="OGP13" s="789"/>
      <c r="OGQ13" s="789"/>
      <c r="OGR13" s="789"/>
      <c r="OGS13" s="789"/>
      <c r="OGT13" s="789"/>
      <c r="OGU13" s="789"/>
      <c r="OGV13" s="789"/>
      <c r="OGW13" s="789"/>
      <c r="OGX13" s="789"/>
      <c r="OGY13" s="789"/>
      <c r="OGZ13" s="789"/>
      <c r="OHA13" s="789"/>
      <c r="OHB13" s="789"/>
      <c r="OHC13" s="789"/>
      <c r="OHD13" s="789"/>
      <c r="OHE13" s="789"/>
      <c r="OHF13" s="789"/>
      <c r="OHG13" s="789"/>
      <c r="OHH13" s="789"/>
      <c r="OHI13" s="789"/>
      <c r="OHJ13" s="789"/>
      <c r="OHK13" s="789"/>
      <c r="OHL13" s="789"/>
      <c r="OHM13" s="789"/>
      <c r="OHN13" s="789"/>
      <c r="OHO13" s="789"/>
      <c r="OHP13" s="789"/>
      <c r="OHQ13" s="789"/>
      <c r="OHR13" s="789"/>
      <c r="OHS13" s="789"/>
      <c r="OHT13" s="789"/>
      <c r="OHU13" s="789"/>
      <c r="OHV13" s="789"/>
      <c r="OHW13" s="789"/>
      <c r="OHX13" s="789"/>
      <c r="OHY13" s="789"/>
      <c r="OHZ13" s="789"/>
      <c r="OIA13" s="789"/>
      <c r="OIB13" s="789"/>
      <c r="OIC13" s="789"/>
      <c r="OID13" s="789"/>
      <c r="OIE13" s="789"/>
      <c r="OIF13" s="789"/>
      <c r="OIG13" s="789"/>
      <c r="OIH13" s="789"/>
      <c r="OII13" s="789"/>
      <c r="OIJ13" s="789"/>
      <c r="OIK13" s="789"/>
      <c r="OIL13" s="789"/>
      <c r="OIM13" s="789"/>
      <c r="OIN13" s="789"/>
      <c r="OIO13" s="789"/>
      <c r="OIP13" s="789"/>
      <c r="OIQ13" s="789"/>
      <c r="OIR13" s="789"/>
      <c r="OIS13" s="789"/>
      <c r="OIT13" s="789"/>
      <c r="OIU13" s="789"/>
      <c r="OIV13" s="789"/>
      <c r="OIW13" s="789"/>
      <c r="OIX13" s="789"/>
      <c r="OIY13" s="789"/>
      <c r="OIZ13" s="789"/>
      <c r="OJA13" s="789"/>
      <c r="OJB13" s="789"/>
      <c r="OJC13" s="789"/>
      <c r="OJD13" s="789"/>
      <c r="OJE13" s="789"/>
      <c r="OJF13" s="789"/>
      <c r="OJG13" s="789"/>
      <c r="OJH13" s="789"/>
      <c r="OJI13" s="789"/>
      <c r="OJJ13" s="789"/>
      <c r="OJK13" s="789"/>
      <c r="OJL13" s="789"/>
      <c r="OJM13" s="789"/>
      <c r="OJN13" s="789"/>
      <c r="OJO13" s="789"/>
      <c r="OJP13" s="789"/>
      <c r="OJQ13" s="789"/>
      <c r="OJR13" s="789"/>
      <c r="OJS13" s="789"/>
      <c r="OJT13" s="789"/>
      <c r="OJU13" s="789"/>
      <c r="OJV13" s="789"/>
      <c r="OJW13" s="789"/>
      <c r="OJX13" s="789"/>
      <c r="OJY13" s="789"/>
      <c r="OJZ13" s="789"/>
      <c r="OKA13" s="789"/>
      <c r="OKB13" s="789"/>
      <c r="OKC13" s="789"/>
      <c r="OKD13" s="789"/>
      <c r="OKE13" s="789"/>
      <c r="OKF13" s="789"/>
      <c r="OKG13" s="789"/>
      <c r="OKH13" s="789"/>
      <c r="OKI13" s="789"/>
      <c r="OKJ13" s="789"/>
      <c r="OKK13" s="789"/>
      <c r="OKL13" s="789"/>
      <c r="OKM13" s="789"/>
      <c r="OKN13" s="789"/>
      <c r="OKO13" s="789"/>
      <c r="OKP13" s="789"/>
      <c r="OKQ13" s="789"/>
      <c r="OKR13" s="789"/>
      <c r="OKS13" s="789"/>
      <c r="OKT13" s="789"/>
      <c r="OKU13" s="789"/>
      <c r="OKV13" s="789"/>
      <c r="OKW13" s="789"/>
      <c r="OKX13" s="789"/>
      <c r="OKY13" s="789"/>
      <c r="OKZ13" s="789"/>
      <c r="OLA13" s="789"/>
      <c r="OLB13" s="789"/>
      <c r="OLC13" s="789"/>
      <c r="OLD13" s="789"/>
      <c r="OLE13" s="789"/>
      <c r="OLF13" s="789"/>
      <c r="OLG13" s="789"/>
      <c r="OLH13" s="789"/>
      <c r="OLI13" s="789"/>
      <c r="OLJ13" s="789"/>
      <c r="OLK13" s="789"/>
      <c r="OLL13" s="789"/>
      <c r="OLM13" s="789"/>
      <c r="OLN13" s="789"/>
      <c r="OLO13" s="789"/>
      <c r="OLP13" s="789"/>
      <c r="OLQ13" s="789"/>
      <c r="OLR13" s="789"/>
      <c r="OLS13" s="789"/>
      <c r="OLT13" s="789"/>
      <c r="OLU13" s="789"/>
      <c r="OLV13" s="789"/>
      <c r="OLW13" s="789"/>
      <c r="OLX13" s="789"/>
      <c r="OLY13" s="789"/>
      <c r="OLZ13" s="789"/>
      <c r="OMA13" s="789"/>
      <c r="OMB13" s="789"/>
      <c r="OMC13" s="789"/>
      <c r="OMD13" s="789"/>
      <c r="OME13" s="789"/>
      <c r="OMF13" s="789"/>
      <c r="OMG13" s="789"/>
      <c r="OMH13" s="789"/>
      <c r="OMI13" s="789"/>
      <c r="OMJ13" s="789"/>
      <c r="OMK13" s="789"/>
      <c r="OML13" s="789"/>
      <c r="OMM13" s="789"/>
      <c r="OMN13" s="789"/>
      <c r="OMO13" s="789"/>
      <c r="OMP13" s="789"/>
      <c r="OMQ13" s="789"/>
      <c r="OMR13" s="789"/>
      <c r="OMS13" s="789"/>
      <c r="OMT13" s="789"/>
      <c r="OMU13" s="789"/>
      <c r="OMV13" s="789"/>
      <c r="OMW13" s="789"/>
      <c r="OMX13" s="789"/>
      <c r="OMY13" s="789"/>
      <c r="OMZ13" s="789"/>
      <c r="ONA13" s="789"/>
      <c r="ONB13" s="789"/>
      <c r="ONC13" s="789"/>
      <c r="OND13" s="789"/>
      <c r="ONE13" s="789"/>
      <c r="ONF13" s="789"/>
      <c r="ONG13" s="789"/>
      <c r="ONH13" s="789"/>
      <c r="ONI13" s="789"/>
      <c r="ONJ13" s="789"/>
      <c r="ONK13" s="789"/>
      <c r="ONL13" s="789"/>
      <c r="ONM13" s="789"/>
      <c r="ONN13" s="789"/>
      <c r="ONO13" s="789"/>
      <c r="ONP13" s="789"/>
      <c r="ONQ13" s="789"/>
      <c r="ONR13" s="789"/>
      <c r="ONS13" s="789"/>
      <c r="ONT13" s="789"/>
      <c r="ONU13" s="789"/>
      <c r="ONV13" s="789"/>
      <c r="ONW13" s="789"/>
      <c r="ONX13" s="789"/>
      <c r="ONY13" s="789"/>
      <c r="ONZ13" s="789"/>
      <c r="OOA13" s="789"/>
      <c r="OOB13" s="789"/>
      <c r="OOC13" s="789"/>
      <c r="OOD13" s="789"/>
      <c r="OOE13" s="789"/>
      <c r="OOF13" s="789"/>
      <c r="OOG13" s="789"/>
      <c r="OOH13" s="789"/>
      <c r="OOI13" s="789"/>
      <c r="OOJ13" s="789"/>
      <c r="OOK13" s="789"/>
      <c r="OOL13" s="789"/>
      <c r="OOM13" s="789"/>
      <c r="OON13" s="789"/>
      <c r="OOO13" s="789"/>
      <c r="OOP13" s="789"/>
      <c r="OOQ13" s="789"/>
      <c r="OOR13" s="789"/>
      <c r="OOS13" s="789"/>
      <c r="OOT13" s="789"/>
      <c r="OOU13" s="789"/>
      <c r="OOV13" s="789"/>
      <c r="OOW13" s="789"/>
      <c r="OOX13" s="789"/>
      <c r="OOY13" s="789"/>
      <c r="OOZ13" s="789"/>
      <c r="OPA13" s="789"/>
      <c r="OPB13" s="789"/>
      <c r="OPC13" s="789"/>
      <c r="OPD13" s="789"/>
      <c r="OPE13" s="789"/>
      <c r="OPF13" s="789"/>
      <c r="OPG13" s="789"/>
      <c r="OPH13" s="789"/>
      <c r="OPI13" s="789"/>
      <c r="OPJ13" s="789"/>
      <c r="OPK13" s="789"/>
      <c r="OPL13" s="789"/>
      <c r="OPM13" s="789"/>
      <c r="OPN13" s="789"/>
      <c r="OPO13" s="789"/>
      <c r="OPP13" s="789"/>
      <c r="OPQ13" s="789"/>
      <c r="OPR13" s="789"/>
      <c r="OPS13" s="789"/>
      <c r="OPT13" s="789"/>
      <c r="OPU13" s="789"/>
      <c r="OPV13" s="789"/>
      <c r="OPW13" s="789"/>
      <c r="OPX13" s="789"/>
      <c r="OPY13" s="789"/>
      <c r="OPZ13" s="789"/>
      <c r="OQA13" s="789"/>
      <c r="OQB13" s="789"/>
      <c r="OQC13" s="789"/>
      <c r="OQD13" s="789"/>
      <c r="OQE13" s="789"/>
      <c r="OQF13" s="789"/>
      <c r="OQG13" s="789"/>
      <c r="OQH13" s="789"/>
      <c r="OQI13" s="789"/>
      <c r="OQJ13" s="789"/>
      <c r="OQK13" s="789"/>
      <c r="OQL13" s="789"/>
      <c r="OQM13" s="789"/>
      <c r="OQN13" s="789"/>
      <c r="OQO13" s="789"/>
      <c r="OQP13" s="789"/>
      <c r="OQQ13" s="789"/>
      <c r="OQR13" s="789"/>
      <c r="OQS13" s="789"/>
      <c r="OQT13" s="789"/>
      <c r="OQU13" s="789"/>
      <c r="OQV13" s="789"/>
      <c r="OQW13" s="789"/>
      <c r="OQX13" s="789"/>
      <c r="OQY13" s="789"/>
      <c r="OQZ13" s="789"/>
      <c r="ORA13" s="789"/>
      <c r="ORB13" s="789"/>
      <c r="ORC13" s="789"/>
      <c r="ORD13" s="789"/>
      <c r="ORE13" s="789"/>
      <c r="ORF13" s="789"/>
      <c r="ORG13" s="789"/>
      <c r="ORH13" s="789"/>
      <c r="ORI13" s="789"/>
      <c r="ORJ13" s="789"/>
      <c r="ORK13" s="789"/>
      <c r="ORL13" s="789"/>
      <c r="ORM13" s="789"/>
      <c r="ORN13" s="789"/>
      <c r="ORO13" s="789"/>
      <c r="ORP13" s="789"/>
      <c r="ORQ13" s="789"/>
      <c r="ORR13" s="789"/>
      <c r="ORS13" s="789"/>
      <c r="ORT13" s="789"/>
      <c r="ORU13" s="789"/>
      <c r="ORV13" s="789"/>
      <c r="ORW13" s="789"/>
      <c r="ORX13" s="789"/>
      <c r="ORY13" s="789"/>
      <c r="ORZ13" s="789"/>
      <c r="OSA13" s="789"/>
      <c r="OSB13" s="789"/>
      <c r="OSC13" s="789"/>
      <c r="OSD13" s="789"/>
      <c r="OSE13" s="789"/>
      <c r="OSF13" s="789"/>
      <c r="OSG13" s="789"/>
      <c r="OSH13" s="789"/>
      <c r="OSI13" s="789"/>
      <c r="OSJ13" s="789"/>
      <c r="OSK13" s="789"/>
      <c r="OSL13" s="789"/>
      <c r="OSM13" s="789"/>
      <c r="OSN13" s="789"/>
      <c r="OSO13" s="789"/>
      <c r="OSP13" s="789"/>
      <c r="OSQ13" s="789"/>
      <c r="OSR13" s="789"/>
      <c r="OSS13" s="789"/>
      <c r="OST13" s="789"/>
      <c r="OSU13" s="789"/>
      <c r="OSV13" s="789"/>
      <c r="OSW13" s="789"/>
      <c r="OSX13" s="789"/>
      <c r="OSY13" s="789"/>
      <c r="OSZ13" s="789"/>
      <c r="OTA13" s="789"/>
      <c r="OTB13" s="789"/>
      <c r="OTC13" s="789"/>
      <c r="OTD13" s="789"/>
      <c r="OTE13" s="789"/>
      <c r="OTF13" s="789"/>
      <c r="OTG13" s="789"/>
      <c r="OTH13" s="789"/>
      <c r="OTI13" s="789"/>
      <c r="OTJ13" s="789"/>
      <c r="OTK13" s="789"/>
      <c r="OTL13" s="789"/>
      <c r="OTM13" s="789"/>
      <c r="OTN13" s="789"/>
      <c r="OTO13" s="789"/>
      <c r="OTP13" s="789"/>
      <c r="OTQ13" s="789"/>
      <c r="OTR13" s="789"/>
      <c r="OTS13" s="789"/>
      <c r="OTT13" s="789"/>
      <c r="OTU13" s="789"/>
      <c r="OTV13" s="789"/>
      <c r="OTW13" s="789"/>
      <c r="OTX13" s="789"/>
      <c r="OTY13" s="789"/>
      <c r="OTZ13" s="789"/>
      <c r="OUA13" s="789"/>
      <c r="OUB13" s="789"/>
      <c r="OUC13" s="789"/>
      <c r="OUD13" s="789"/>
      <c r="OUE13" s="789"/>
      <c r="OUF13" s="789"/>
      <c r="OUG13" s="789"/>
      <c r="OUH13" s="789"/>
      <c r="OUI13" s="789"/>
      <c r="OUJ13" s="789"/>
      <c r="OUK13" s="789"/>
      <c r="OUL13" s="789"/>
      <c r="OUM13" s="789"/>
      <c r="OUN13" s="789"/>
      <c r="OUO13" s="789"/>
      <c r="OUP13" s="789"/>
      <c r="OUQ13" s="789"/>
      <c r="OUR13" s="789"/>
      <c r="OUS13" s="789"/>
      <c r="OUT13" s="789"/>
      <c r="OUU13" s="789"/>
      <c r="OUV13" s="789"/>
      <c r="OUW13" s="789"/>
      <c r="OUX13" s="789"/>
      <c r="OUY13" s="789"/>
      <c r="OUZ13" s="789"/>
      <c r="OVA13" s="789"/>
      <c r="OVB13" s="789"/>
      <c r="OVC13" s="789"/>
      <c r="OVD13" s="789"/>
      <c r="OVE13" s="789"/>
      <c r="OVF13" s="789"/>
      <c r="OVG13" s="789"/>
      <c r="OVH13" s="789"/>
      <c r="OVI13" s="789"/>
      <c r="OVJ13" s="789"/>
      <c r="OVK13" s="789"/>
      <c r="OVL13" s="789"/>
      <c r="OVM13" s="789"/>
      <c r="OVN13" s="789"/>
      <c r="OVO13" s="789"/>
      <c r="OVP13" s="789"/>
      <c r="OVQ13" s="789"/>
      <c r="OVR13" s="789"/>
      <c r="OVS13" s="789"/>
      <c r="OVT13" s="789"/>
      <c r="OVU13" s="789"/>
      <c r="OVV13" s="789"/>
      <c r="OVW13" s="789"/>
      <c r="OVX13" s="789"/>
      <c r="OVY13" s="789"/>
      <c r="OVZ13" s="789"/>
      <c r="OWA13" s="789"/>
      <c r="OWB13" s="789"/>
      <c r="OWC13" s="789"/>
      <c r="OWD13" s="789"/>
      <c r="OWE13" s="789"/>
      <c r="OWF13" s="789"/>
      <c r="OWG13" s="789"/>
      <c r="OWH13" s="789"/>
      <c r="OWI13" s="789"/>
      <c r="OWJ13" s="789"/>
      <c r="OWK13" s="789"/>
      <c r="OWL13" s="789"/>
      <c r="OWM13" s="789"/>
      <c r="OWN13" s="789"/>
      <c r="OWO13" s="789"/>
      <c r="OWP13" s="789"/>
      <c r="OWQ13" s="789"/>
      <c r="OWR13" s="789"/>
      <c r="OWS13" s="789"/>
      <c r="OWT13" s="789"/>
      <c r="OWU13" s="789"/>
      <c r="OWV13" s="789"/>
      <c r="OWW13" s="789"/>
      <c r="OWX13" s="789"/>
      <c r="OWY13" s="789"/>
      <c r="OWZ13" s="789"/>
      <c r="OXA13" s="789"/>
      <c r="OXB13" s="789"/>
      <c r="OXC13" s="789"/>
      <c r="OXD13" s="789"/>
      <c r="OXE13" s="789"/>
      <c r="OXF13" s="789"/>
      <c r="OXG13" s="789"/>
      <c r="OXH13" s="789"/>
      <c r="OXI13" s="789"/>
      <c r="OXJ13" s="789"/>
      <c r="OXK13" s="789"/>
      <c r="OXL13" s="789"/>
      <c r="OXM13" s="789"/>
      <c r="OXN13" s="789"/>
      <c r="OXO13" s="789"/>
      <c r="OXP13" s="789"/>
      <c r="OXQ13" s="789"/>
      <c r="OXR13" s="789"/>
      <c r="OXS13" s="789"/>
      <c r="OXT13" s="789"/>
      <c r="OXU13" s="789"/>
      <c r="OXV13" s="789"/>
      <c r="OXW13" s="789"/>
      <c r="OXX13" s="789"/>
      <c r="OXY13" s="789"/>
      <c r="OXZ13" s="789"/>
      <c r="OYA13" s="789"/>
      <c r="OYB13" s="789"/>
      <c r="OYC13" s="789"/>
      <c r="OYD13" s="789"/>
      <c r="OYE13" s="789"/>
      <c r="OYF13" s="789"/>
      <c r="OYG13" s="789"/>
      <c r="OYH13" s="789"/>
      <c r="OYI13" s="789"/>
      <c r="OYJ13" s="789"/>
      <c r="OYK13" s="789"/>
      <c r="OYL13" s="789"/>
      <c r="OYM13" s="789"/>
      <c r="OYN13" s="789"/>
      <c r="OYO13" s="789"/>
      <c r="OYP13" s="789"/>
      <c r="OYQ13" s="789"/>
      <c r="OYR13" s="789"/>
      <c r="OYS13" s="789"/>
      <c r="OYT13" s="789"/>
      <c r="OYU13" s="789"/>
      <c r="OYV13" s="789"/>
      <c r="OYW13" s="789"/>
      <c r="OYX13" s="789"/>
      <c r="OYY13" s="789"/>
      <c r="OYZ13" s="789"/>
      <c r="OZA13" s="789"/>
      <c r="OZB13" s="789"/>
      <c r="OZC13" s="789"/>
      <c r="OZD13" s="789"/>
      <c r="OZE13" s="789"/>
      <c r="OZF13" s="789"/>
      <c r="OZG13" s="789"/>
      <c r="OZH13" s="789"/>
      <c r="OZI13" s="789"/>
      <c r="OZJ13" s="789"/>
      <c r="OZK13" s="789"/>
      <c r="OZL13" s="789"/>
      <c r="OZM13" s="789"/>
      <c r="OZN13" s="789"/>
      <c r="OZO13" s="789"/>
      <c r="OZP13" s="789"/>
      <c r="OZQ13" s="789"/>
      <c r="OZR13" s="789"/>
      <c r="OZS13" s="789"/>
      <c r="OZT13" s="789"/>
      <c r="OZU13" s="789"/>
      <c r="OZV13" s="789"/>
      <c r="OZW13" s="789"/>
      <c r="OZX13" s="789"/>
      <c r="OZY13" s="789"/>
      <c r="OZZ13" s="789"/>
      <c r="PAA13" s="789"/>
      <c r="PAB13" s="789"/>
      <c r="PAC13" s="789"/>
      <c r="PAD13" s="789"/>
      <c r="PAE13" s="789"/>
      <c r="PAF13" s="789"/>
      <c r="PAG13" s="789"/>
      <c r="PAH13" s="789"/>
      <c r="PAI13" s="789"/>
      <c r="PAJ13" s="789"/>
      <c r="PAK13" s="789"/>
      <c r="PAL13" s="789"/>
      <c r="PAM13" s="789"/>
      <c r="PAN13" s="789"/>
      <c r="PAO13" s="789"/>
      <c r="PAP13" s="789"/>
      <c r="PAQ13" s="789"/>
      <c r="PAR13" s="789"/>
      <c r="PAS13" s="789"/>
      <c r="PAT13" s="789"/>
      <c r="PAU13" s="789"/>
      <c r="PAV13" s="789"/>
      <c r="PAW13" s="789"/>
      <c r="PAX13" s="789"/>
      <c r="PAY13" s="789"/>
      <c r="PAZ13" s="789"/>
      <c r="PBA13" s="789"/>
      <c r="PBB13" s="789"/>
      <c r="PBC13" s="789"/>
      <c r="PBD13" s="789"/>
      <c r="PBE13" s="789"/>
      <c r="PBF13" s="789"/>
      <c r="PBG13" s="789"/>
      <c r="PBH13" s="789"/>
      <c r="PBI13" s="789"/>
      <c r="PBJ13" s="789"/>
      <c r="PBK13" s="789"/>
      <c r="PBL13" s="789"/>
      <c r="PBM13" s="789"/>
      <c r="PBN13" s="789"/>
      <c r="PBO13" s="789"/>
      <c r="PBP13" s="789"/>
      <c r="PBQ13" s="789"/>
      <c r="PBR13" s="789"/>
      <c r="PBS13" s="789"/>
      <c r="PBT13" s="789"/>
      <c r="PBU13" s="789"/>
      <c r="PBV13" s="789"/>
      <c r="PBW13" s="789"/>
      <c r="PBX13" s="789"/>
      <c r="PBY13" s="789"/>
      <c r="PBZ13" s="789"/>
      <c r="PCA13" s="789"/>
      <c r="PCB13" s="789"/>
      <c r="PCC13" s="789"/>
      <c r="PCD13" s="789"/>
      <c r="PCE13" s="789"/>
      <c r="PCF13" s="789"/>
      <c r="PCG13" s="789"/>
      <c r="PCH13" s="789"/>
      <c r="PCI13" s="789"/>
      <c r="PCJ13" s="789"/>
      <c r="PCK13" s="789"/>
      <c r="PCL13" s="789"/>
      <c r="PCM13" s="789"/>
      <c r="PCN13" s="789"/>
      <c r="PCO13" s="789"/>
      <c r="PCP13" s="789"/>
      <c r="PCQ13" s="789"/>
      <c r="PCR13" s="789"/>
      <c r="PCS13" s="789"/>
      <c r="PCT13" s="789"/>
      <c r="PCU13" s="789"/>
      <c r="PCV13" s="789"/>
      <c r="PCW13" s="789"/>
      <c r="PCX13" s="789"/>
      <c r="PCY13" s="789"/>
      <c r="PCZ13" s="789"/>
      <c r="PDA13" s="789"/>
      <c r="PDB13" s="789"/>
      <c r="PDC13" s="789"/>
      <c r="PDD13" s="789"/>
      <c r="PDE13" s="789"/>
      <c r="PDF13" s="789"/>
      <c r="PDG13" s="789"/>
      <c r="PDH13" s="789"/>
      <c r="PDI13" s="789"/>
      <c r="PDJ13" s="789"/>
      <c r="PDK13" s="789"/>
      <c r="PDL13" s="789"/>
      <c r="PDM13" s="789"/>
      <c r="PDN13" s="789"/>
      <c r="PDO13" s="789"/>
      <c r="PDP13" s="789"/>
      <c r="PDQ13" s="789"/>
      <c r="PDR13" s="789"/>
      <c r="PDS13" s="789"/>
      <c r="PDT13" s="789"/>
      <c r="PDU13" s="789"/>
      <c r="PDV13" s="789"/>
      <c r="PDW13" s="789"/>
      <c r="PDX13" s="789"/>
      <c r="PDY13" s="789"/>
      <c r="PDZ13" s="789"/>
      <c r="PEA13" s="789"/>
      <c r="PEB13" s="789"/>
      <c r="PEC13" s="789"/>
      <c r="PED13" s="789"/>
      <c r="PEE13" s="789"/>
      <c r="PEF13" s="789"/>
      <c r="PEG13" s="789"/>
      <c r="PEH13" s="789"/>
      <c r="PEI13" s="789"/>
      <c r="PEJ13" s="789"/>
      <c r="PEK13" s="789"/>
      <c r="PEL13" s="789"/>
      <c r="PEM13" s="789"/>
      <c r="PEN13" s="789"/>
      <c r="PEO13" s="789"/>
      <c r="PEP13" s="789"/>
      <c r="PEQ13" s="789"/>
      <c r="PER13" s="789"/>
      <c r="PES13" s="789"/>
      <c r="PET13" s="789"/>
      <c r="PEU13" s="789"/>
      <c r="PEV13" s="789"/>
      <c r="PEW13" s="789"/>
      <c r="PEX13" s="789"/>
      <c r="PEY13" s="789"/>
      <c r="PEZ13" s="789"/>
      <c r="PFA13" s="789"/>
      <c r="PFB13" s="789"/>
      <c r="PFC13" s="789"/>
      <c r="PFD13" s="789"/>
      <c r="PFE13" s="789"/>
      <c r="PFF13" s="789"/>
      <c r="PFG13" s="789"/>
      <c r="PFH13" s="789"/>
      <c r="PFI13" s="789"/>
      <c r="PFJ13" s="789"/>
      <c r="PFK13" s="789"/>
      <c r="PFL13" s="789"/>
      <c r="PFM13" s="789"/>
      <c r="PFN13" s="789"/>
      <c r="PFO13" s="789"/>
      <c r="PFP13" s="789"/>
      <c r="PFQ13" s="789"/>
      <c r="PFR13" s="789"/>
      <c r="PFS13" s="789"/>
      <c r="PFT13" s="789"/>
      <c r="PFU13" s="789"/>
      <c r="PFV13" s="789"/>
      <c r="PFW13" s="789"/>
      <c r="PFX13" s="789"/>
      <c r="PFY13" s="789"/>
      <c r="PFZ13" s="789"/>
      <c r="PGA13" s="789"/>
      <c r="PGB13" s="789"/>
      <c r="PGC13" s="789"/>
      <c r="PGD13" s="789"/>
      <c r="PGE13" s="789"/>
      <c r="PGF13" s="789"/>
      <c r="PGG13" s="789"/>
      <c r="PGH13" s="789"/>
      <c r="PGI13" s="789"/>
      <c r="PGJ13" s="789"/>
      <c r="PGK13" s="789"/>
      <c r="PGL13" s="789"/>
      <c r="PGM13" s="789"/>
      <c r="PGN13" s="789"/>
      <c r="PGO13" s="789"/>
      <c r="PGP13" s="789"/>
      <c r="PGQ13" s="789"/>
      <c r="PGR13" s="789"/>
      <c r="PGS13" s="789"/>
      <c r="PGT13" s="789"/>
      <c r="PGU13" s="789"/>
      <c r="PGV13" s="789"/>
      <c r="PGW13" s="789"/>
      <c r="PGX13" s="789"/>
      <c r="PGY13" s="789"/>
      <c r="PGZ13" s="789"/>
      <c r="PHA13" s="789"/>
      <c r="PHB13" s="789"/>
      <c r="PHC13" s="789"/>
      <c r="PHD13" s="789"/>
      <c r="PHE13" s="789"/>
      <c r="PHF13" s="789"/>
      <c r="PHG13" s="789"/>
      <c r="PHH13" s="789"/>
      <c r="PHI13" s="789"/>
      <c r="PHJ13" s="789"/>
      <c r="PHK13" s="789"/>
      <c r="PHL13" s="789"/>
      <c r="PHM13" s="789"/>
      <c r="PHN13" s="789"/>
      <c r="PHO13" s="789"/>
      <c r="PHP13" s="789"/>
      <c r="PHQ13" s="789"/>
      <c r="PHR13" s="789"/>
      <c r="PHS13" s="789"/>
      <c r="PHT13" s="789"/>
      <c r="PHU13" s="789"/>
      <c r="PHV13" s="789"/>
      <c r="PHW13" s="789"/>
      <c r="PHX13" s="789"/>
      <c r="PHY13" s="789"/>
      <c r="PHZ13" s="789"/>
      <c r="PIA13" s="789"/>
      <c r="PIB13" s="789"/>
      <c r="PIC13" s="789"/>
      <c r="PID13" s="789"/>
      <c r="PIE13" s="789"/>
      <c r="PIF13" s="789"/>
      <c r="PIG13" s="789"/>
      <c r="PIH13" s="789"/>
      <c r="PII13" s="789"/>
      <c r="PIJ13" s="789"/>
      <c r="PIK13" s="789"/>
      <c r="PIL13" s="789"/>
      <c r="PIM13" s="789"/>
      <c r="PIN13" s="789"/>
      <c r="PIO13" s="789"/>
      <c r="PIP13" s="789"/>
      <c r="PIQ13" s="789"/>
      <c r="PIR13" s="789"/>
      <c r="PIS13" s="789"/>
      <c r="PIT13" s="789"/>
      <c r="PIU13" s="789"/>
      <c r="PIV13" s="789"/>
      <c r="PIW13" s="789"/>
      <c r="PIX13" s="789"/>
      <c r="PIY13" s="789"/>
      <c r="PIZ13" s="789"/>
      <c r="PJA13" s="789"/>
      <c r="PJB13" s="789"/>
      <c r="PJC13" s="789"/>
      <c r="PJD13" s="789"/>
      <c r="PJE13" s="789"/>
      <c r="PJF13" s="789"/>
      <c r="PJG13" s="789"/>
      <c r="PJH13" s="789"/>
      <c r="PJI13" s="789"/>
      <c r="PJJ13" s="789"/>
      <c r="PJK13" s="789"/>
      <c r="PJL13" s="789"/>
      <c r="PJM13" s="789"/>
      <c r="PJN13" s="789"/>
      <c r="PJO13" s="789"/>
      <c r="PJP13" s="789"/>
      <c r="PJQ13" s="789"/>
      <c r="PJR13" s="789"/>
      <c r="PJS13" s="789"/>
      <c r="PJT13" s="789"/>
      <c r="PJU13" s="789"/>
      <c r="PJV13" s="789"/>
      <c r="PJW13" s="789"/>
      <c r="PJX13" s="789"/>
      <c r="PJY13" s="789"/>
      <c r="PJZ13" s="789"/>
      <c r="PKA13" s="789"/>
      <c r="PKB13" s="789"/>
      <c r="PKC13" s="789"/>
      <c r="PKD13" s="789"/>
      <c r="PKE13" s="789"/>
      <c r="PKF13" s="789"/>
      <c r="PKG13" s="789"/>
      <c r="PKH13" s="789"/>
      <c r="PKI13" s="789"/>
      <c r="PKJ13" s="789"/>
      <c r="PKK13" s="789"/>
      <c r="PKL13" s="789"/>
      <c r="PKM13" s="789"/>
      <c r="PKN13" s="789"/>
      <c r="PKO13" s="789"/>
      <c r="PKP13" s="789"/>
      <c r="PKQ13" s="789"/>
      <c r="PKR13" s="789"/>
      <c r="PKS13" s="789"/>
      <c r="PKT13" s="789"/>
      <c r="PKU13" s="789"/>
      <c r="PKV13" s="789"/>
      <c r="PKW13" s="789"/>
      <c r="PKX13" s="789"/>
      <c r="PKY13" s="789"/>
      <c r="PKZ13" s="789"/>
      <c r="PLA13" s="789"/>
      <c r="PLB13" s="789"/>
      <c r="PLC13" s="789"/>
      <c r="PLD13" s="789"/>
      <c r="PLE13" s="789"/>
      <c r="PLF13" s="789"/>
      <c r="PLG13" s="789"/>
      <c r="PLH13" s="789"/>
      <c r="PLI13" s="789"/>
      <c r="PLJ13" s="789"/>
      <c r="PLK13" s="789"/>
      <c r="PLL13" s="789"/>
      <c r="PLM13" s="789"/>
      <c r="PLN13" s="789"/>
      <c r="PLO13" s="789"/>
      <c r="PLP13" s="789"/>
      <c r="PLQ13" s="789"/>
      <c r="PLR13" s="789"/>
      <c r="PLS13" s="789"/>
      <c r="PLT13" s="789"/>
      <c r="PLU13" s="789"/>
      <c r="PLV13" s="789"/>
      <c r="PLW13" s="789"/>
      <c r="PLX13" s="789"/>
      <c r="PLY13" s="789"/>
      <c r="PLZ13" s="789"/>
      <c r="PMA13" s="789"/>
      <c r="PMB13" s="789"/>
      <c r="PMC13" s="789"/>
      <c r="PMD13" s="789"/>
      <c r="PME13" s="789"/>
      <c r="PMF13" s="789"/>
      <c r="PMG13" s="789"/>
      <c r="PMH13" s="789"/>
      <c r="PMI13" s="789"/>
      <c r="PMJ13" s="789"/>
      <c r="PMK13" s="789"/>
      <c r="PML13" s="789"/>
      <c r="PMM13" s="789"/>
      <c r="PMN13" s="789"/>
      <c r="PMO13" s="789"/>
      <c r="PMP13" s="789"/>
      <c r="PMQ13" s="789"/>
      <c r="PMR13" s="789"/>
      <c r="PMS13" s="789"/>
      <c r="PMT13" s="789"/>
      <c r="PMU13" s="789"/>
      <c r="PMV13" s="789"/>
      <c r="PMW13" s="789"/>
      <c r="PMX13" s="789"/>
      <c r="PMY13" s="789"/>
      <c r="PMZ13" s="789"/>
      <c r="PNA13" s="789"/>
      <c r="PNB13" s="789"/>
      <c r="PNC13" s="789"/>
      <c r="PND13" s="789"/>
      <c r="PNE13" s="789"/>
      <c r="PNF13" s="789"/>
      <c r="PNG13" s="789"/>
      <c r="PNH13" s="789"/>
      <c r="PNI13" s="789"/>
      <c r="PNJ13" s="789"/>
      <c r="PNK13" s="789"/>
      <c r="PNL13" s="789"/>
      <c r="PNM13" s="789"/>
      <c r="PNN13" s="789"/>
      <c r="PNO13" s="789"/>
      <c r="PNP13" s="789"/>
      <c r="PNQ13" s="789"/>
      <c r="PNR13" s="789"/>
      <c r="PNS13" s="789"/>
      <c r="PNT13" s="789"/>
      <c r="PNU13" s="789"/>
      <c r="PNV13" s="789"/>
      <c r="PNW13" s="789"/>
      <c r="PNX13" s="789"/>
      <c r="PNY13" s="789"/>
      <c r="PNZ13" s="789"/>
      <c r="POA13" s="789"/>
      <c r="POB13" s="789"/>
      <c r="POC13" s="789"/>
      <c r="POD13" s="789"/>
      <c r="POE13" s="789"/>
      <c r="POF13" s="789"/>
      <c r="POG13" s="789"/>
      <c r="POH13" s="789"/>
      <c r="POI13" s="789"/>
      <c r="POJ13" s="789"/>
      <c r="POK13" s="789"/>
      <c r="POL13" s="789"/>
      <c r="POM13" s="789"/>
      <c r="PON13" s="789"/>
      <c r="POO13" s="789"/>
      <c r="POP13" s="789"/>
      <c r="POQ13" s="789"/>
      <c r="POR13" s="789"/>
      <c r="POS13" s="789"/>
      <c r="POT13" s="789"/>
      <c r="POU13" s="789"/>
      <c r="POV13" s="789"/>
      <c r="POW13" s="789"/>
      <c r="POX13" s="789"/>
      <c r="POY13" s="789"/>
      <c r="POZ13" s="789"/>
      <c r="PPA13" s="789"/>
      <c r="PPB13" s="789"/>
      <c r="PPC13" s="789"/>
      <c r="PPD13" s="789"/>
      <c r="PPE13" s="789"/>
      <c r="PPF13" s="789"/>
      <c r="PPG13" s="789"/>
      <c r="PPH13" s="789"/>
      <c r="PPI13" s="789"/>
      <c r="PPJ13" s="789"/>
      <c r="PPK13" s="789"/>
      <c r="PPL13" s="789"/>
      <c r="PPM13" s="789"/>
      <c r="PPN13" s="789"/>
      <c r="PPO13" s="789"/>
      <c r="PPP13" s="789"/>
      <c r="PPQ13" s="789"/>
      <c r="PPR13" s="789"/>
      <c r="PPS13" s="789"/>
      <c r="PPT13" s="789"/>
      <c r="PPU13" s="789"/>
      <c r="PPV13" s="789"/>
      <c r="PPW13" s="789"/>
      <c r="PPX13" s="789"/>
      <c r="PPY13" s="789"/>
      <c r="PPZ13" s="789"/>
      <c r="PQA13" s="789"/>
      <c r="PQB13" s="789"/>
      <c r="PQC13" s="789"/>
      <c r="PQD13" s="789"/>
      <c r="PQE13" s="789"/>
      <c r="PQF13" s="789"/>
      <c r="PQG13" s="789"/>
      <c r="PQH13" s="789"/>
      <c r="PQI13" s="789"/>
      <c r="PQJ13" s="789"/>
      <c r="PQK13" s="789"/>
      <c r="PQL13" s="789"/>
      <c r="PQM13" s="789"/>
      <c r="PQN13" s="789"/>
      <c r="PQO13" s="789"/>
      <c r="PQP13" s="789"/>
      <c r="PQQ13" s="789"/>
      <c r="PQR13" s="789"/>
      <c r="PQS13" s="789"/>
      <c r="PQT13" s="789"/>
      <c r="PQU13" s="789"/>
      <c r="PQV13" s="789"/>
      <c r="PQW13" s="789"/>
      <c r="PQX13" s="789"/>
      <c r="PQY13" s="789"/>
      <c r="PQZ13" s="789"/>
      <c r="PRA13" s="789"/>
      <c r="PRB13" s="789"/>
      <c r="PRC13" s="789"/>
      <c r="PRD13" s="789"/>
      <c r="PRE13" s="789"/>
      <c r="PRF13" s="789"/>
      <c r="PRG13" s="789"/>
      <c r="PRH13" s="789"/>
      <c r="PRI13" s="789"/>
      <c r="PRJ13" s="789"/>
      <c r="PRK13" s="789"/>
      <c r="PRL13" s="789"/>
      <c r="PRM13" s="789"/>
      <c r="PRN13" s="789"/>
      <c r="PRO13" s="789"/>
      <c r="PRP13" s="789"/>
      <c r="PRQ13" s="789"/>
      <c r="PRR13" s="789"/>
      <c r="PRS13" s="789"/>
      <c r="PRT13" s="789"/>
      <c r="PRU13" s="789"/>
      <c r="PRV13" s="789"/>
      <c r="PRW13" s="789"/>
      <c r="PRX13" s="789"/>
      <c r="PRY13" s="789"/>
      <c r="PRZ13" s="789"/>
      <c r="PSA13" s="789"/>
      <c r="PSB13" s="789"/>
      <c r="PSC13" s="789"/>
      <c r="PSD13" s="789"/>
      <c r="PSE13" s="789"/>
      <c r="PSF13" s="789"/>
      <c r="PSG13" s="789"/>
      <c r="PSH13" s="789"/>
      <c r="PSI13" s="789"/>
      <c r="PSJ13" s="789"/>
      <c r="PSK13" s="789"/>
      <c r="PSL13" s="789"/>
      <c r="PSM13" s="789"/>
      <c r="PSN13" s="789"/>
      <c r="PSO13" s="789"/>
      <c r="PSP13" s="789"/>
      <c r="PSQ13" s="789"/>
      <c r="PSR13" s="789"/>
      <c r="PSS13" s="789"/>
      <c r="PST13" s="789"/>
      <c r="PSU13" s="789"/>
      <c r="PSV13" s="789"/>
      <c r="PSW13" s="789"/>
      <c r="PSX13" s="789"/>
      <c r="PSY13" s="789"/>
      <c r="PSZ13" s="789"/>
      <c r="PTA13" s="789"/>
      <c r="PTB13" s="789"/>
      <c r="PTC13" s="789"/>
      <c r="PTD13" s="789"/>
      <c r="PTE13" s="789"/>
      <c r="PTF13" s="789"/>
      <c r="PTG13" s="789"/>
      <c r="PTH13" s="789"/>
      <c r="PTI13" s="789"/>
      <c r="PTJ13" s="789"/>
      <c r="PTK13" s="789"/>
      <c r="PTL13" s="789"/>
      <c r="PTM13" s="789"/>
      <c r="PTN13" s="789"/>
      <c r="PTO13" s="789"/>
      <c r="PTP13" s="789"/>
      <c r="PTQ13" s="789"/>
      <c r="PTR13" s="789"/>
      <c r="PTS13" s="789"/>
      <c r="PTT13" s="789"/>
      <c r="PTU13" s="789"/>
      <c r="PTV13" s="789"/>
      <c r="PTW13" s="789"/>
      <c r="PTX13" s="789"/>
      <c r="PTY13" s="789"/>
      <c r="PTZ13" s="789"/>
      <c r="PUA13" s="789"/>
      <c r="PUB13" s="789"/>
      <c r="PUC13" s="789"/>
      <c r="PUD13" s="789"/>
      <c r="PUE13" s="789"/>
      <c r="PUF13" s="789"/>
      <c r="PUG13" s="789"/>
      <c r="PUH13" s="789"/>
      <c r="PUI13" s="789"/>
      <c r="PUJ13" s="789"/>
      <c r="PUK13" s="789"/>
      <c r="PUL13" s="789"/>
      <c r="PUM13" s="789"/>
      <c r="PUN13" s="789"/>
      <c r="PUO13" s="789"/>
      <c r="PUP13" s="789"/>
      <c r="PUQ13" s="789"/>
      <c r="PUR13" s="789"/>
      <c r="PUS13" s="789"/>
      <c r="PUT13" s="789"/>
      <c r="PUU13" s="789"/>
      <c r="PUV13" s="789"/>
      <c r="PUW13" s="789"/>
      <c r="PUX13" s="789"/>
      <c r="PUY13" s="789"/>
      <c r="PUZ13" s="789"/>
      <c r="PVA13" s="789"/>
      <c r="PVB13" s="789"/>
      <c r="PVC13" s="789"/>
      <c r="PVD13" s="789"/>
      <c r="PVE13" s="789"/>
      <c r="PVF13" s="789"/>
      <c r="PVG13" s="789"/>
      <c r="PVH13" s="789"/>
      <c r="PVI13" s="789"/>
      <c r="PVJ13" s="789"/>
      <c r="PVK13" s="789"/>
      <c r="PVL13" s="789"/>
      <c r="PVM13" s="789"/>
      <c r="PVN13" s="789"/>
      <c r="PVO13" s="789"/>
      <c r="PVP13" s="789"/>
      <c r="PVQ13" s="789"/>
      <c r="PVR13" s="789"/>
      <c r="PVS13" s="789"/>
      <c r="PVT13" s="789"/>
      <c r="PVU13" s="789"/>
      <c r="PVV13" s="789"/>
      <c r="PVW13" s="789"/>
      <c r="PVX13" s="789"/>
      <c r="PVY13" s="789"/>
      <c r="PVZ13" s="789"/>
      <c r="PWA13" s="789"/>
      <c r="PWB13" s="789"/>
      <c r="PWC13" s="789"/>
      <c r="PWD13" s="789"/>
      <c r="PWE13" s="789"/>
      <c r="PWF13" s="789"/>
      <c r="PWG13" s="789"/>
      <c r="PWH13" s="789"/>
      <c r="PWI13" s="789"/>
      <c r="PWJ13" s="789"/>
      <c r="PWK13" s="789"/>
      <c r="PWL13" s="789"/>
      <c r="PWM13" s="789"/>
      <c r="PWN13" s="789"/>
      <c r="PWO13" s="789"/>
      <c r="PWP13" s="789"/>
      <c r="PWQ13" s="789"/>
      <c r="PWR13" s="789"/>
      <c r="PWS13" s="789"/>
      <c r="PWT13" s="789"/>
      <c r="PWU13" s="789"/>
      <c r="PWV13" s="789"/>
      <c r="PWW13" s="789"/>
      <c r="PWX13" s="789"/>
      <c r="PWY13" s="789"/>
      <c r="PWZ13" s="789"/>
      <c r="PXA13" s="789"/>
      <c r="PXB13" s="789"/>
      <c r="PXC13" s="789"/>
      <c r="PXD13" s="789"/>
      <c r="PXE13" s="789"/>
      <c r="PXF13" s="789"/>
      <c r="PXG13" s="789"/>
      <c r="PXH13" s="789"/>
      <c r="PXI13" s="789"/>
      <c r="PXJ13" s="789"/>
      <c r="PXK13" s="789"/>
      <c r="PXL13" s="789"/>
      <c r="PXM13" s="789"/>
      <c r="PXN13" s="789"/>
      <c r="PXO13" s="789"/>
      <c r="PXP13" s="789"/>
      <c r="PXQ13" s="789"/>
      <c r="PXR13" s="789"/>
      <c r="PXS13" s="789"/>
      <c r="PXT13" s="789"/>
      <c r="PXU13" s="789"/>
      <c r="PXV13" s="789"/>
      <c r="PXW13" s="789"/>
      <c r="PXX13" s="789"/>
      <c r="PXY13" s="789"/>
      <c r="PXZ13" s="789"/>
      <c r="PYA13" s="789"/>
      <c r="PYB13" s="789"/>
      <c r="PYC13" s="789"/>
      <c r="PYD13" s="789"/>
      <c r="PYE13" s="789"/>
      <c r="PYF13" s="789"/>
      <c r="PYG13" s="789"/>
      <c r="PYH13" s="789"/>
      <c r="PYI13" s="789"/>
      <c r="PYJ13" s="789"/>
      <c r="PYK13" s="789"/>
      <c r="PYL13" s="789"/>
      <c r="PYM13" s="789"/>
      <c r="PYN13" s="789"/>
      <c r="PYO13" s="789"/>
      <c r="PYP13" s="789"/>
      <c r="PYQ13" s="789"/>
      <c r="PYR13" s="789"/>
      <c r="PYS13" s="789"/>
      <c r="PYT13" s="789"/>
      <c r="PYU13" s="789"/>
      <c r="PYV13" s="789"/>
      <c r="PYW13" s="789"/>
      <c r="PYX13" s="789"/>
      <c r="PYY13" s="789"/>
      <c r="PYZ13" s="789"/>
      <c r="PZA13" s="789"/>
      <c r="PZB13" s="789"/>
      <c r="PZC13" s="789"/>
      <c r="PZD13" s="789"/>
      <c r="PZE13" s="789"/>
      <c r="PZF13" s="789"/>
      <c r="PZG13" s="789"/>
      <c r="PZH13" s="789"/>
      <c r="PZI13" s="789"/>
      <c r="PZJ13" s="789"/>
      <c r="PZK13" s="789"/>
      <c r="PZL13" s="789"/>
      <c r="PZM13" s="789"/>
      <c r="PZN13" s="789"/>
      <c r="PZO13" s="789"/>
      <c r="PZP13" s="789"/>
      <c r="PZQ13" s="789"/>
      <c r="PZR13" s="789"/>
      <c r="PZS13" s="789"/>
      <c r="PZT13" s="789"/>
      <c r="PZU13" s="789"/>
      <c r="PZV13" s="789"/>
      <c r="PZW13" s="789"/>
      <c r="PZX13" s="789"/>
      <c r="PZY13" s="789"/>
      <c r="PZZ13" s="789"/>
      <c r="QAA13" s="789"/>
      <c r="QAB13" s="789"/>
      <c r="QAC13" s="789"/>
      <c r="QAD13" s="789"/>
      <c r="QAE13" s="789"/>
      <c r="QAF13" s="789"/>
      <c r="QAG13" s="789"/>
      <c r="QAH13" s="789"/>
      <c r="QAI13" s="789"/>
      <c r="QAJ13" s="789"/>
      <c r="QAK13" s="789"/>
      <c r="QAL13" s="789"/>
      <c r="QAM13" s="789"/>
      <c r="QAN13" s="789"/>
      <c r="QAO13" s="789"/>
      <c r="QAP13" s="789"/>
      <c r="QAQ13" s="789"/>
      <c r="QAR13" s="789"/>
      <c r="QAS13" s="789"/>
      <c r="QAT13" s="789"/>
      <c r="QAU13" s="789"/>
      <c r="QAV13" s="789"/>
      <c r="QAW13" s="789"/>
      <c r="QAX13" s="789"/>
      <c r="QAY13" s="789"/>
      <c r="QAZ13" s="789"/>
      <c r="QBA13" s="789"/>
      <c r="QBB13" s="789"/>
      <c r="QBC13" s="789"/>
      <c r="QBD13" s="789"/>
      <c r="QBE13" s="789"/>
      <c r="QBF13" s="789"/>
      <c r="QBG13" s="789"/>
      <c r="QBH13" s="789"/>
      <c r="QBI13" s="789"/>
      <c r="QBJ13" s="789"/>
      <c r="QBK13" s="789"/>
      <c r="QBL13" s="789"/>
      <c r="QBM13" s="789"/>
      <c r="QBN13" s="789"/>
      <c r="QBO13" s="789"/>
      <c r="QBP13" s="789"/>
      <c r="QBQ13" s="789"/>
      <c r="QBR13" s="789"/>
      <c r="QBS13" s="789"/>
      <c r="QBT13" s="789"/>
      <c r="QBU13" s="789"/>
      <c r="QBV13" s="789"/>
      <c r="QBW13" s="789"/>
      <c r="QBX13" s="789"/>
      <c r="QBY13" s="789"/>
      <c r="QBZ13" s="789"/>
      <c r="QCA13" s="789"/>
      <c r="QCB13" s="789"/>
      <c r="QCC13" s="789"/>
      <c r="QCD13" s="789"/>
      <c r="QCE13" s="789"/>
      <c r="QCF13" s="789"/>
      <c r="QCG13" s="789"/>
      <c r="QCH13" s="789"/>
      <c r="QCI13" s="789"/>
      <c r="QCJ13" s="789"/>
      <c r="QCK13" s="789"/>
      <c r="QCL13" s="789"/>
      <c r="QCM13" s="789"/>
      <c r="QCN13" s="789"/>
      <c r="QCO13" s="789"/>
      <c r="QCP13" s="789"/>
      <c r="QCQ13" s="789"/>
      <c r="QCR13" s="789"/>
      <c r="QCS13" s="789"/>
      <c r="QCT13" s="789"/>
      <c r="QCU13" s="789"/>
      <c r="QCV13" s="789"/>
      <c r="QCW13" s="789"/>
      <c r="QCX13" s="789"/>
      <c r="QCY13" s="789"/>
      <c r="QCZ13" s="789"/>
      <c r="QDA13" s="789"/>
      <c r="QDB13" s="789"/>
      <c r="QDC13" s="789"/>
      <c r="QDD13" s="789"/>
      <c r="QDE13" s="789"/>
      <c r="QDF13" s="789"/>
      <c r="QDG13" s="789"/>
      <c r="QDH13" s="789"/>
      <c r="QDI13" s="789"/>
      <c r="QDJ13" s="789"/>
      <c r="QDK13" s="789"/>
      <c r="QDL13" s="789"/>
      <c r="QDM13" s="789"/>
      <c r="QDN13" s="789"/>
      <c r="QDO13" s="789"/>
      <c r="QDP13" s="789"/>
      <c r="QDQ13" s="789"/>
      <c r="QDR13" s="789"/>
      <c r="QDS13" s="789"/>
      <c r="QDT13" s="789"/>
      <c r="QDU13" s="789"/>
      <c r="QDV13" s="789"/>
      <c r="QDW13" s="789"/>
      <c r="QDX13" s="789"/>
      <c r="QDY13" s="789"/>
      <c r="QDZ13" s="789"/>
      <c r="QEA13" s="789"/>
      <c r="QEB13" s="789"/>
      <c r="QEC13" s="789"/>
      <c r="QED13" s="789"/>
      <c r="QEE13" s="789"/>
      <c r="QEF13" s="789"/>
      <c r="QEG13" s="789"/>
      <c r="QEH13" s="789"/>
      <c r="QEI13" s="789"/>
      <c r="QEJ13" s="789"/>
      <c r="QEK13" s="789"/>
      <c r="QEL13" s="789"/>
      <c r="QEM13" s="789"/>
      <c r="QEN13" s="789"/>
      <c r="QEO13" s="789"/>
      <c r="QEP13" s="789"/>
      <c r="QEQ13" s="789"/>
      <c r="QER13" s="789"/>
      <c r="QES13" s="789"/>
      <c r="QET13" s="789"/>
      <c r="QEU13" s="789"/>
      <c r="QEV13" s="789"/>
      <c r="QEW13" s="789"/>
      <c r="QEX13" s="789"/>
      <c r="QEY13" s="789"/>
      <c r="QEZ13" s="789"/>
      <c r="QFA13" s="789"/>
      <c r="QFB13" s="789"/>
      <c r="QFC13" s="789"/>
      <c r="QFD13" s="789"/>
      <c r="QFE13" s="789"/>
      <c r="QFF13" s="789"/>
      <c r="QFG13" s="789"/>
      <c r="QFH13" s="789"/>
      <c r="QFI13" s="789"/>
      <c r="QFJ13" s="789"/>
      <c r="QFK13" s="789"/>
      <c r="QFL13" s="789"/>
      <c r="QFM13" s="789"/>
      <c r="QFN13" s="789"/>
      <c r="QFO13" s="789"/>
      <c r="QFP13" s="789"/>
      <c r="QFQ13" s="789"/>
      <c r="QFR13" s="789"/>
      <c r="QFS13" s="789"/>
      <c r="QFT13" s="789"/>
      <c r="QFU13" s="789"/>
      <c r="QFV13" s="789"/>
      <c r="QFW13" s="789"/>
      <c r="QFX13" s="789"/>
      <c r="QFY13" s="789"/>
      <c r="QFZ13" s="789"/>
      <c r="QGA13" s="789"/>
      <c r="QGB13" s="789"/>
      <c r="QGC13" s="789"/>
      <c r="QGD13" s="789"/>
      <c r="QGE13" s="789"/>
      <c r="QGF13" s="789"/>
      <c r="QGG13" s="789"/>
      <c r="QGH13" s="789"/>
      <c r="QGI13" s="789"/>
      <c r="QGJ13" s="789"/>
      <c r="QGK13" s="789"/>
      <c r="QGL13" s="789"/>
      <c r="QGM13" s="789"/>
      <c r="QGN13" s="789"/>
      <c r="QGO13" s="789"/>
      <c r="QGP13" s="789"/>
      <c r="QGQ13" s="789"/>
      <c r="QGR13" s="789"/>
      <c r="QGS13" s="789"/>
      <c r="QGT13" s="789"/>
      <c r="QGU13" s="789"/>
      <c r="QGV13" s="789"/>
      <c r="QGW13" s="789"/>
      <c r="QGX13" s="789"/>
      <c r="QGY13" s="789"/>
      <c r="QGZ13" s="789"/>
      <c r="QHA13" s="789"/>
      <c r="QHB13" s="789"/>
      <c r="QHC13" s="789"/>
      <c r="QHD13" s="789"/>
      <c r="QHE13" s="789"/>
      <c r="QHF13" s="789"/>
      <c r="QHG13" s="789"/>
      <c r="QHH13" s="789"/>
      <c r="QHI13" s="789"/>
      <c r="QHJ13" s="789"/>
      <c r="QHK13" s="789"/>
      <c r="QHL13" s="789"/>
      <c r="QHM13" s="789"/>
      <c r="QHN13" s="789"/>
      <c r="QHO13" s="789"/>
      <c r="QHP13" s="789"/>
      <c r="QHQ13" s="789"/>
      <c r="QHR13" s="789"/>
      <c r="QHS13" s="789"/>
      <c r="QHT13" s="789"/>
      <c r="QHU13" s="789"/>
      <c r="QHV13" s="789"/>
      <c r="QHW13" s="789"/>
      <c r="QHX13" s="789"/>
      <c r="QHY13" s="789"/>
      <c r="QHZ13" s="789"/>
      <c r="QIA13" s="789"/>
      <c r="QIB13" s="789"/>
      <c r="QIC13" s="789"/>
      <c r="QID13" s="789"/>
      <c r="QIE13" s="789"/>
      <c r="QIF13" s="789"/>
      <c r="QIG13" s="789"/>
      <c r="QIH13" s="789"/>
      <c r="QII13" s="789"/>
      <c r="QIJ13" s="789"/>
      <c r="QIK13" s="789"/>
      <c r="QIL13" s="789"/>
      <c r="QIM13" s="789"/>
      <c r="QIN13" s="789"/>
      <c r="QIO13" s="789"/>
      <c r="QIP13" s="789"/>
      <c r="QIQ13" s="789"/>
      <c r="QIR13" s="789"/>
      <c r="QIS13" s="789"/>
      <c r="QIT13" s="789"/>
      <c r="QIU13" s="789"/>
      <c r="QIV13" s="789"/>
      <c r="QIW13" s="789"/>
      <c r="QIX13" s="789"/>
      <c r="QIY13" s="789"/>
      <c r="QIZ13" s="789"/>
      <c r="QJA13" s="789"/>
      <c r="QJB13" s="789"/>
      <c r="QJC13" s="789"/>
      <c r="QJD13" s="789"/>
      <c r="QJE13" s="789"/>
      <c r="QJF13" s="789"/>
      <c r="QJG13" s="789"/>
      <c r="QJH13" s="789"/>
      <c r="QJI13" s="789"/>
      <c r="QJJ13" s="789"/>
      <c r="QJK13" s="789"/>
      <c r="QJL13" s="789"/>
      <c r="QJM13" s="789"/>
      <c r="QJN13" s="789"/>
      <c r="QJO13" s="789"/>
      <c r="QJP13" s="789"/>
      <c r="QJQ13" s="789"/>
      <c r="QJR13" s="789"/>
      <c r="QJS13" s="789"/>
      <c r="QJT13" s="789"/>
      <c r="QJU13" s="789"/>
      <c r="QJV13" s="789"/>
      <c r="QJW13" s="789"/>
      <c r="QJX13" s="789"/>
      <c r="QJY13" s="789"/>
      <c r="QJZ13" s="789"/>
      <c r="QKA13" s="789"/>
      <c r="QKB13" s="789"/>
      <c r="QKC13" s="789"/>
      <c r="QKD13" s="789"/>
      <c r="QKE13" s="789"/>
      <c r="QKF13" s="789"/>
      <c r="QKG13" s="789"/>
      <c r="QKH13" s="789"/>
      <c r="QKI13" s="789"/>
      <c r="QKJ13" s="789"/>
      <c r="QKK13" s="789"/>
      <c r="QKL13" s="789"/>
      <c r="QKM13" s="789"/>
      <c r="QKN13" s="789"/>
      <c r="QKO13" s="789"/>
      <c r="QKP13" s="789"/>
      <c r="QKQ13" s="789"/>
      <c r="QKR13" s="789"/>
      <c r="QKS13" s="789"/>
      <c r="QKT13" s="789"/>
      <c r="QKU13" s="789"/>
      <c r="QKV13" s="789"/>
      <c r="QKW13" s="789"/>
      <c r="QKX13" s="789"/>
      <c r="QKY13" s="789"/>
      <c r="QKZ13" s="789"/>
      <c r="QLA13" s="789"/>
      <c r="QLB13" s="789"/>
      <c r="QLC13" s="789"/>
      <c r="QLD13" s="789"/>
      <c r="QLE13" s="789"/>
      <c r="QLF13" s="789"/>
      <c r="QLG13" s="789"/>
      <c r="QLH13" s="789"/>
      <c r="QLI13" s="789"/>
      <c r="QLJ13" s="789"/>
      <c r="QLK13" s="789"/>
      <c r="QLL13" s="789"/>
      <c r="QLM13" s="789"/>
      <c r="QLN13" s="789"/>
      <c r="QLO13" s="789"/>
      <c r="QLP13" s="789"/>
      <c r="QLQ13" s="789"/>
      <c r="QLR13" s="789"/>
      <c r="QLS13" s="789"/>
      <c r="QLT13" s="789"/>
      <c r="QLU13" s="789"/>
      <c r="QLV13" s="789"/>
      <c r="QLW13" s="789"/>
      <c r="QLX13" s="789"/>
      <c r="QLY13" s="789"/>
      <c r="QLZ13" s="789"/>
      <c r="QMA13" s="789"/>
      <c r="QMB13" s="789"/>
      <c r="QMC13" s="789"/>
      <c r="QMD13" s="789"/>
      <c r="QME13" s="789"/>
      <c r="QMF13" s="789"/>
      <c r="QMG13" s="789"/>
      <c r="QMH13" s="789"/>
      <c r="QMI13" s="789"/>
      <c r="QMJ13" s="789"/>
      <c r="QMK13" s="789"/>
      <c r="QML13" s="789"/>
      <c r="QMM13" s="789"/>
      <c r="QMN13" s="789"/>
      <c r="QMO13" s="789"/>
      <c r="QMP13" s="789"/>
      <c r="QMQ13" s="789"/>
      <c r="QMR13" s="789"/>
      <c r="QMS13" s="789"/>
      <c r="QMT13" s="789"/>
      <c r="QMU13" s="789"/>
      <c r="QMV13" s="789"/>
      <c r="QMW13" s="789"/>
      <c r="QMX13" s="789"/>
      <c r="QMY13" s="789"/>
      <c r="QMZ13" s="789"/>
      <c r="QNA13" s="789"/>
      <c r="QNB13" s="789"/>
      <c r="QNC13" s="789"/>
      <c r="QND13" s="789"/>
      <c r="QNE13" s="789"/>
      <c r="QNF13" s="789"/>
      <c r="QNG13" s="789"/>
      <c r="QNH13" s="789"/>
      <c r="QNI13" s="789"/>
      <c r="QNJ13" s="789"/>
      <c r="QNK13" s="789"/>
      <c r="QNL13" s="789"/>
      <c r="QNM13" s="789"/>
      <c r="QNN13" s="789"/>
      <c r="QNO13" s="789"/>
      <c r="QNP13" s="789"/>
      <c r="QNQ13" s="789"/>
      <c r="QNR13" s="789"/>
      <c r="QNS13" s="789"/>
      <c r="QNT13" s="789"/>
      <c r="QNU13" s="789"/>
      <c r="QNV13" s="789"/>
      <c r="QNW13" s="789"/>
      <c r="QNX13" s="789"/>
      <c r="QNY13" s="789"/>
      <c r="QNZ13" s="789"/>
      <c r="QOA13" s="789"/>
      <c r="QOB13" s="789"/>
      <c r="QOC13" s="789"/>
      <c r="QOD13" s="789"/>
      <c r="QOE13" s="789"/>
      <c r="QOF13" s="789"/>
      <c r="QOG13" s="789"/>
      <c r="QOH13" s="789"/>
      <c r="QOI13" s="789"/>
      <c r="QOJ13" s="789"/>
      <c r="QOK13" s="789"/>
      <c r="QOL13" s="789"/>
      <c r="QOM13" s="789"/>
      <c r="QON13" s="789"/>
      <c r="QOO13" s="789"/>
      <c r="QOP13" s="789"/>
      <c r="QOQ13" s="789"/>
      <c r="QOR13" s="789"/>
      <c r="QOS13" s="789"/>
      <c r="QOT13" s="789"/>
      <c r="QOU13" s="789"/>
      <c r="QOV13" s="789"/>
      <c r="QOW13" s="789"/>
      <c r="QOX13" s="789"/>
      <c r="QOY13" s="789"/>
      <c r="QOZ13" s="789"/>
      <c r="QPA13" s="789"/>
      <c r="QPB13" s="789"/>
      <c r="QPC13" s="789"/>
      <c r="QPD13" s="789"/>
      <c r="QPE13" s="789"/>
      <c r="QPF13" s="789"/>
      <c r="QPG13" s="789"/>
      <c r="QPH13" s="789"/>
      <c r="QPI13" s="789"/>
      <c r="QPJ13" s="789"/>
      <c r="QPK13" s="789"/>
      <c r="QPL13" s="789"/>
      <c r="QPM13" s="789"/>
      <c r="QPN13" s="789"/>
      <c r="QPO13" s="789"/>
      <c r="QPP13" s="789"/>
      <c r="QPQ13" s="789"/>
      <c r="QPR13" s="789"/>
      <c r="QPS13" s="789"/>
      <c r="QPT13" s="789"/>
      <c r="QPU13" s="789"/>
      <c r="QPV13" s="789"/>
      <c r="QPW13" s="789"/>
      <c r="QPX13" s="789"/>
      <c r="QPY13" s="789"/>
      <c r="QPZ13" s="789"/>
      <c r="QQA13" s="789"/>
      <c r="QQB13" s="789"/>
      <c r="QQC13" s="789"/>
      <c r="QQD13" s="789"/>
      <c r="QQE13" s="789"/>
      <c r="QQF13" s="789"/>
      <c r="QQG13" s="789"/>
      <c r="QQH13" s="789"/>
      <c r="QQI13" s="789"/>
      <c r="QQJ13" s="789"/>
      <c r="QQK13" s="789"/>
      <c r="QQL13" s="789"/>
      <c r="QQM13" s="789"/>
      <c r="QQN13" s="789"/>
      <c r="QQO13" s="789"/>
      <c r="QQP13" s="789"/>
      <c r="QQQ13" s="789"/>
      <c r="QQR13" s="789"/>
      <c r="QQS13" s="789"/>
      <c r="QQT13" s="789"/>
      <c r="QQU13" s="789"/>
      <c r="QQV13" s="789"/>
      <c r="QQW13" s="789"/>
      <c r="QQX13" s="789"/>
      <c r="QQY13" s="789"/>
      <c r="QQZ13" s="789"/>
      <c r="QRA13" s="789"/>
      <c r="QRB13" s="789"/>
      <c r="QRC13" s="789"/>
      <c r="QRD13" s="789"/>
      <c r="QRE13" s="789"/>
      <c r="QRF13" s="789"/>
      <c r="QRG13" s="789"/>
      <c r="QRH13" s="789"/>
      <c r="QRI13" s="789"/>
      <c r="QRJ13" s="789"/>
      <c r="QRK13" s="789"/>
      <c r="QRL13" s="789"/>
      <c r="QRM13" s="789"/>
      <c r="QRN13" s="789"/>
      <c r="QRO13" s="789"/>
      <c r="QRP13" s="789"/>
      <c r="QRQ13" s="789"/>
      <c r="QRR13" s="789"/>
      <c r="QRS13" s="789"/>
      <c r="QRT13" s="789"/>
      <c r="QRU13" s="789"/>
      <c r="QRV13" s="789"/>
      <c r="QRW13" s="789"/>
      <c r="QRX13" s="789"/>
      <c r="QRY13" s="789"/>
      <c r="QRZ13" s="789"/>
      <c r="QSA13" s="789"/>
      <c r="QSB13" s="789"/>
      <c r="QSC13" s="789"/>
      <c r="QSD13" s="789"/>
      <c r="QSE13" s="789"/>
      <c r="QSF13" s="789"/>
      <c r="QSG13" s="789"/>
      <c r="QSH13" s="789"/>
      <c r="QSI13" s="789"/>
      <c r="QSJ13" s="789"/>
      <c r="QSK13" s="789"/>
      <c r="QSL13" s="789"/>
      <c r="QSM13" s="789"/>
      <c r="QSN13" s="789"/>
      <c r="QSO13" s="789"/>
      <c r="QSP13" s="789"/>
      <c r="QSQ13" s="789"/>
      <c r="QSR13" s="789"/>
      <c r="QSS13" s="789"/>
      <c r="QST13" s="789"/>
      <c r="QSU13" s="789"/>
      <c r="QSV13" s="789"/>
      <c r="QSW13" s="789"/>
      <c r="QSX13" s="789"/>
      <c r="QSY13" s="789"/>
      <c r="QSZ13" s="789"/>
      <c r="QTA13" s="789"/>
      <c r="QTB13" s="789"/>
      <c r="QTC13" s="789"/>
      <c r="QTD13" s="789"/>
      <c r="QTE13" s="789"/>
      <c r="QTF13" s="789"/>
      <c r="QTG13" s="789"/>
      <c r="QTH13" s="789"/>
      <c r="QTI13" s="789"/>
      <c r="QTJ13" s="789"/>
      <c r="QTK13" s="789"/>
      <c r="QTL13" s="789"/>
      <c r="QTM13" s="789"/>
      <c r="QTN13" s="789"/>
      <c r="QTO13" s="789"/>
      <c r="QTP13" s="789"/>
      <c r="QTQ13" s="789"/>
      <c r="QTR13" s="789"/>
      <c r="QTS13" s="789"/>
      <c r="QTT13" s="789"/>
      <c r="QTU13" s="789"/>
      <c r="QTV13" s="789"/>
      <c r="QTW13" s="789"/>
      <c r="QTX13" s="789"/>
      <c r="QTY13" s="789"/>
      <c r="QTZ13" s="789"/>
      <c r="QUA13" s="789"/>
      <c r="QUB13" s="789"/>
      <c r="QUC13" s="789"/>
      <c r="QUD13" s="789"/>
      <c r="QUE13" s="789"/>
      <c r="QUF13" s="789"/>
      <c r="QUG13" s="789"/>
      <c r="QUH13" s="789"/>
      <c r="QUI13" s="789"/>
      <c r="QUJ13" s="789"/>
      <c r="QUK13" s="789"/>
      <c r="QUL13" s="789"/>
      <c r="QUM13" s="789"/>
      <c r="QUN13" s="789"/>
      <c r="QUO13" s="789"/>
      <c r="QUP13" s="789"/>
      <c r="QUQ13" s="789"/>
      <c r="QUR13" s="789"/>
      <c r="QUS13" s="789"/>
      <c r="QUT13" s="789"/>
      <c r="QUU13" s="789"/>
      <c r="QUV13" s="789"/>
      <c r="QUW13" s="789"/>
      <c r="QUX13" s="789"/>
      <c r="QUY13" s="789"/>
      <c r="QUZ13" s="789"/>
      <c r="QVA13" s="789"/>
      <c r="QVB13" s="789"/>
      <c r="QVC13" s="789"/>
      <c r="QVD13" s="789"/>
      <c r="QVE13" s="789"/>
      <c r="QVF13" s="789"/>
      <c r="QVG13" s="789"/>
      <c r="QVH13" s="789"/>
      <c r="QVI13" s="789"/>
      <c r="QVJ13" s="789"/>
      <c r="QVK13" s="789"/>
      <c r="QVL13" s="789"/>
      <c r="QVM13" s="789"/>
      <c r="QVN13" s="789"/>
      <c r="QVO13" s="789"/>
      <c r="QVP13" s="789"/>
      <c r="QVQ13" s="789"/>
      <c r="QVR13" s="789"/>
      <c r="QVS13" s="789"/>
      <c r="QVT13" s="789"/>
      <c r="QVU13" s="789"/>
      <c r="QVV13" s="789"/>
      <c r="QVW13" s="789"/>
      <c r="QVX13" s="789"/>
      <c r="QVY13" s="789"/>
      <c r="QVZ13" s="789"/>
      <c r="QWA13" s="789"/>
      <c r="QWB13" s="789"/>
      <c r="QWC13" s="789"/>
      <c r="QWD13" s="789"/>
      <c r="QWE13" s="789"/>
      <c r="QWF13" s="789"/>
      <c r="QWG13" s="789"/>
      <c r="QWH13" s="789"/>
      <c r="QWI13" s="789"/>
      <c r="QWJ13" s="789"/>
      <c r="QWK13" s="789"/>
      <c r="QWL13" s="789"/>
      <c r="QWM13" s="789"/>
      <c r="QWN13" s="789"/>
      <c r="QWO13" s="789"/>
      <c r="QWP13" s="789"/>
      <c r="QWQ13" s="789"/>
      <c r="QWR13" s="789"/>
      <c r="QWS13" s="789"/>
      <c r="QWT13" s="789"/>
      <c r="QWU13" s="789"/>
      <c r="QWV13" s="789"/>
      <c r="QWW13" s="789"/>
      <c r="QWX13" s="789"/>
      <c r="QWY13" s="789"/>
      <c r="QWZ13" s="789"/>
      <c r="QXA13" s="789"/>
      <c r="QXB13" s="789"/>
      <c r="QXC13" s="789"/>
      <c r="QXD13" s="789"/>
      <c r="QXE13" s="789"/>
      <c r="QXF13" s="789"/>
      <c r="QXG13" s="789"/>
      <c r="QXH13" s="789"/>
      <c r="QXI13" s="789"/>
      <c r="QXJ13" s="789"/>
      <c r="QXK13" s="789"/>
      <c r="QXL13" s="789"/>
      <c r="QXM13" s="789"/>
      <c r="QXN13" s="789"/>
      <c r="QXO13" s="789"/>
      <c r="QXP13" s="789"/>
      <c r="QXQ13" s="789"/>
      <c r="QXR13" s="789"/>
      <c r="QXS13" s="789"/>
      <c r="QXT13" s="789"/>
      <c r="QXU13" s="789"/>
      <c r="QXV13" s="789"/>
      <c r="QXW13" s="789"/>
      <c r="QXX13" s="789"/>
      <c r="QXY13" s="789"/>
      <c r="QXZ13" s="789"/>
      <c r="QYA13" s="789"/>
      <c r="QYB13" s="789"/>
      <c r="QYC13" s="789"/>
      <c r="QYD13" s="789"/>
      <c r="QYE13" s="789"/>
      <c r="QYF13" s="789"/>
      <c r="QYG13" s="789"/>
      <c r="QYH13" s="789"/>
      <c r="QYI13" s="789"/>
      <c r="QYJ13" s="789"/>
      <c r="QYK13" s="789"/>
      <c r="QYL13" s="789"/>
      <c r="QYM13" s="789"/>
      <c r="QYN13" s="789"/>
      <c r="QYO13" s="789"/>
      <c r="QYP13" s="789"/>
      <c r="QYQ13" s="789"/>
      <c r="QYR13" s="789"/>
      <c r="QYS13" s="789"/>
      <c r="QYT13" s="789"/>
      <c r="QYU13" s="789"/>
      <c r="QYV13" s="789"/>
      <c r="QYW13" s="789"/>
      <c r="QYX13" s="789"/>
      <c r="QYY13" s="789"/>
      <c r="QYZ13" s="789"/>
      <c r="QZA13" s="789"/>
      <c r="QZB13" s="789"/>
      <c r="QZC13" s="789"/>
      <c r="QZD13" s="789"/>
      <c r="QZE13" s="789"/>
      <c r="QZF13" s="789"/>
      <c r="QZG13" s="789"/>
      <c r="QZH13" s="789"/>
      <c r="QZI13" s="789"/>
      <c r="QZJ13" s="789"/>
      <c r="QZK13" s="789"/>
      <c r="QZL13" s="789"/>
      <c r="QZM13" s="789"/>
      <c r="QZN13" s="789"/>
      <c r="QZO13" s="789"/>
      <c r="QZP13" s="789"/>
      <c r="QZQ13" s="789"/>
      <c r="QZR13" s="789"/>
      <c r="QZS13" s="789"/>
      <c r="QZT13" s="789"/>
      <c r="QZU13" s="789"/>
      <c r="QZV13" s="789"/>
      <c r="QZW13" s="789"/>
      <c r="QZX13" s="789"/>
      <c r="QZY13" s="789"/>
      <c r="QZZ13" s="789"/>
      <c r="RAA13" s="789"/>
      <c r="RAB13" s="789"/>
      <c r="RAC13" s="789"/>
      <c r="RAD13" s="789"/>
      <c r="RAE13" s="789"/>
      <c r="RAF13" s="789"/>
      <c r="RAG13" s="789"/>
      <c r="RAH13" s="789"/>
      <c r="RAI13" s="789"/>
      <c r="RAJ13" s="789"/>
      <c r="RAK13" s="789"/>
      <c r="RAL13" s="789"/>
      <c r="RAM13" s="789"/>
      <c r="RAN13" s="789"/>
      <c r="RAO13" s="789"/>
      <c r="RAP13" s="789"/>
      <c r="RAQ13" s="789"/>
      <c r="RAR13" s="789"/>
      <c r="RAS13" s="789"/>
      <c r="RAT13" s="789"/>
      <c r="RAU13" s="789"/>
      <c r="RAV13" s="789"/>
      <c r="RAW13" s="789"/>
      <c r="RAX13" s="789"/>
      <c r="RAY13" s="789"/>
      <c r="RAZ13" s="789"/>
      <c r="RBA13" s="789"/>
      <c r="RBB13" s="789"/>
      <c r="RBC13" s="789"/>
      <c r="RBD13" s="789"/>
      <c r="RBE13" s="789"/>
      <c r="RBF13" s="789"/>
      <c r="RBG13" s="789"/>
      <c r="RBH13" s="789"/>
      <c r="RBI13" s="789"/>
      <c r="RBJ13" s="789"/>
      <c r="RBK13" s="789"/>
      <c r="RBL13" s="789"/>
      <c r="RBM13" s="789"/>
      <c r="RBN13" s="789"/>
      <c r="RBO13" s="789"/>
      <c r="RBP13" s="789"/>
      <c r="RBQ13" s="789"/>
      <c r="RBR13" s="789"/>
      <c r="RBS13" s="789"/>
      <c r="RBT13" s="789"/>
      <c r="RBU13" s="789"/>
      <c r="RBV13" s="789"/>
      <c r="RBW13" s="789"/>
      <c r="RBX13" s="789"/>
      <c r="RBY13" s="789"/>
      <c r="RBZ13" s="789"/>
      <c r="RCA13" s="789"/>
      <c r="RCB13" s="789"/>
      <c r="RCC13" s="789"/>
      <c r="RCD13" s="789"/>
      <c r="RCE13" s="789"/>
      <c r="RCF13" s="789"/>
      <c r="RCG13" s="789"/>
      <c r="RCH13" s="789"/>
      <c r="RCI13" s="789"/>
      <c r="RCJ13" s="789"/>
      <c r="RCK13" s="789"/>
      <c r="RCL13" s="789"/>
      <c r="RCM13" s="789"/>
      <c r="RCN13" s="789"/>
      <c r="RCO13" s="789"/>
      <c r="RCP13" s="789"/>
      <c r="RCQ13" s="789"/>
      <c r="RCR13" s="789"/>
      <c r="RCS13" s="789"/>
      <c r="RCT13" s="789"/>
      <c r="RCU13" s="789"/>
      <c r="RCV13" s="789"/>
      <c r="RCW13" s="789"/>
      <c r="RCX13" s="789"/>
      <c r="RCY13" s="789"/>
      <c r="RCZ13" s="789"/>
      <c r="RDA13" s="789"/>
      <c r="RDB13" s="789"/>
      <c r="RDC13" s="789"/>
      <c r="RDD13" s="789"/>
      <c r="RDE13" s="789"/>
      <c r="RDF13" s="789"/>
      <c r="RDG13" s="789"/>
      <c r="RDH13" s="789"/>
      <c r="RDI13" s="789"/>
      <c r="RDJ13" s="789"/>
      <c r="RDK13" s="789"/>
      <c r="RDL13" s="789"/>
      <c r="RDM13" s="789"/>
      <c r="RDN13" s="789"/>
      <c r="RDO13" s="789"/>
      <c r="RDP13" s="789"/>
      <c r="RDQ13" s="789"/>
      <c r="RDR13" s="789"/>
      <c r="RDS13" s="789"/>
      <c r="RDT13" s="789"/>
      <c r="RDU13" s="789"/>
      <c r="RDV13" s="789"/>
      <c r="RDW13" s="789"/>
      <c r="RDX13" s="789"/>
      <c r="RDY13" s="789"/>
      <c r="RDZ13" s="789"/>
      <c r="REA13" s="789"/>
      <c r="REB13" s="789"/>
      <c r="REC13" s="789"/>
      <c r="RED13" s="789"/>
      <c r="REE13" s="789"/>
      <c r="REF13" s="789"/>
      <c r="REG13" s="789"/>
      <c r="REH13" s="789"/>
      <c r="REI13" s="789"/>
      <c r="REJ13" s="789"/>
      <c r="REK13" s="789"/>
      <c r="REL13" s="789"/>
      <c r="REM13" s="789"/>
      <c r="REN13" s="789"/>
      <c r="REO13" s="789"/>
      <c r="REP13" s="789"/>
      <c r="REQ13" s="789"/>
      <c r="RER13" s="789"/>
      <c r="RES13" s="789"/>
      <c r="RET13" s="789"/>
      <c r="REU13" s="789"/>
      <c r="REV13" s="789"/>
      <c r="REW13" s="789"/>
      <c r="REX13" s="789"/>
      <c r="REY13" s="789"/>
      <c r="REZ13" s="789"/>
      <c r="RFA13" s="789"/>
      <c r="RFB13" s="789"/>
      <c r="RFC13" s="789"/>
      <c r="RFD13" s="789"/>
      <c r="RFE13" s="789"/>
      <c r="RFF13" s="789"/>
      <c r="RFG13" s="789"/>
      <c r="RFH13" s="789"/>
      <c r="RFI13" s="789"/>
      <c r="RFJ13" s="789"/>
      <c r="RFK13" s="789"/>
      <c r="RFL13" s="789"/>
      <c r="RFM13" s="789"/>
      <c r="RFN13" s="789"/>
      <c r="RFO13" s="789"/>
      <c r="RFP13" s="789"/>
      <c r="RFQ13" s="789"/>
      <c r="RFR13" s="789"/>
      <c r="RFS13" s="789"/>
      <c r="RFT13" s="789"/>
      <c r="RFU13" s="789"/>
      <c r="RFV13" s="789"/>
      <c r="RFW13" s="789"/>
      <c r="RFX13" s="789"/>
      <c r="RFY13" s="789"/>
      <c r="RFZ13" s="789"/>
      <c r="RGA13" s="789"/>
      <c r="RGB13" s="789"/>
      <c r="RGC13" s="789"/>
      <c r="RGD13" s="789"/>
      <c r="RGE13" s="789"/>
      <c r="RGF13" s="789"/>
      <c r="RGG13" s="789"/>
      <c r="RGH13" s="789"/>
      <c r="RGI13" s="789"/>
      <c r="RGJ13" s="789"/>
      <c r="RGK13" s="789"/>
      <c r="RGL13" s="789"/>
      <c r="RGM13" s="789"/>
      <c r="RGN13" s="789"/>
      <c r="RGO13" s="789"/>
      <c r="RGP13" s="789"/>
      <c r="RGQ13" s="789"/>
      <c r="RGR13" s="789"/>
      <c r="RGS13" s="789"/>
      <c r="RGT13" s="789"/>
      <c r="RGU13" s="789"/>
      <c r="RGV13" s="789"/>
      <c r="RGW13" s="789"/>
      <c r="RGX13" s="789"/>
      <c r="RGY13" s="789"/>
      <c r="RGZ13" s="789"/>
      <c r="RHA13" s="789"/>
      <c r="RHB13" s="789"/>
      <c r="RHC13" s="789"/>
      <c r="RHD13" s="789"/>
      <c r="RHE13" s="789"/>
      <c r="RHF13" s="789"/>
      <c r="RHG13" s="789"/>
      <c r="RHH13" s="789"/>
      <c r="RHI13" s="789"/>
      <c r="RHJ13" s="789"/>
      <c r="RHK13" s="789"/>
      <c r="RHL13" s="789"/>
      <c r="RHM13" s="789"/>
      <c r="RHN13" s="789"/>
      <c r="RHO13" s="789"/>
      <c r="RHP13" s="789"/>
      <c r="RHQ13" s="789"/>
      <c r="RHR13" s="789"/>
      <c r="RHS13" s="789"/>
      <c r="RHT13" s="789"/>
      <c r="RHU13" s="789"/>
      <c r="RHV13" s="789"/>
      <c r="RHW13" s="789"/>
      <c r="RHX13" s="789"/>
      <c r="RHY13" s="789"/>
      <c r="RHZ13" s="789"/>
      <c r="RIA13" s="789"/>
      <c r="RIB13" s="789"/>
      <c r="RIC13" s="789"/>
      <c r="RID13" s="789"/>
      <c r="RIE13" s="789"/>
      <c r="RIF13" s="789"/>
      <c r="RIG13" s="789"/>
      <c r="RIH13" s="789"/>
      <c r="RII13" s="789"/>
      <c r="RIJ13" s="789"/>
      <c r="RIK13" s="789"/>
      <c r="RIL13" s="789"/>
      <c r="RIM13" s="789"/>
      <c r="RIN13" s="789"/>
      <c r="RIO13" s="789"/>
      <c r="RIP13" s="789"/>
      <c r="RIQ13" s="789"/>
      <c r="RIR13" s="789"/>
      <c r="RIS13" s="789"/>
      <c r="RIT13" s="789"/>
      <c r="RIU13" s="789"/>
      <c r="RIV13" s="789"/>
      <c r="RIW13" s="789"/>
      <c r="RIX13" s="789"/>
      <c r="RIY13" s="789"/>
      <c r="RIZ13" s="789"/>
      <c r="RJA13" s="789"/>
      <c r="RJB13" s="789"/>
      <c r="RJC13" s="789"/>
      <c r="RJD13" s="789"/>
      <c r="RJE13" s="789"/>
      <c r="RJF13" s="789"/>
      <c r="RJG13" s="789"/>
      <c r="RJH13" s="789"/>
      <c r="RJI13" s="789"/>
      <c r="RJJ13" s="789"/>
      <c r="RJK13" s="789"/>
      <c r="RJL13" s="789"/>
      <c r="RJM13" s="789"/>
      <c r="RJN13" s="789"/>
      <c r="RJO13" s="789"/>
      <c r="RJP13" s="789"/>
      <c r="RJQ13" s="789"/>
      <c r="RJR13" s="789"/>
      <c r="RJS13" s="789"/>
      <c r="RJT13" s="789"/>
      <c r="RJU13" s="789"/>
      <c r="RJV13" s="789"/>
      <c r="RJW13" s="789"/>
      <c r="RJX13" s="789"/>
      <c r="RJY13" s="789"/>
      <c r="RJZ13" s="789"/>
      <c r="RKA13" s="789"/>
      <c r="RKB13" s="789"/>
      <c r="RKC13" s="789"/>
      <c r="RKD13" s="789"/>
      <c r="RKE13" s="789"/>
      <c r="RKF13" s="789"/>
      <c r="RKG13" s="789"/>
      <c r="RKH13" s="789"/>
      <c r="RKI13" s="789"/>
      <c r="RKJ13" s="789"/>
      <c r="RKK13" s="789"/>
      <c r="RKL13" s="789"/>
      <c r="RKM13" s="789"/>
      <c r="RKN13" s="789"/>
      <c r="RKO13" s="789"/>
      <c r="RKP13" s="789"/>
      <c r="RKQ13" s="789"/>
      <c r="RKR13" s="789"/>
      <c r="RKS13" s="789"/>
      <c r="RKT13" s="789"/>
      <c r="RKU13" s="789"/>
      <c r="RKV13" s="789"/>
      <c r="RKW13" s="789"/>
      <c r="RKX13" s="789"/>
      <c r="RKY13" s="789"/>
      <c r="RKZ13" s="789"/>
      <c r="RLA13" s="789"/>
      <c r="RLB13" s="789"/>
      <c r="RLC13" s="789"/>
      <c r="RLD13" s="789"/>
      <c r="RLE13" s="789"/>
      <c r="RLF13" s="789"/>
      <c r="RLG13" s="789"/>
      <c r="RLH13" s="789"/>
      <c r="RLI13" s="789"/>
      <c r="RLJ13" s="789"/>
      <c r="RLK13" s="789"/>
      <c r="RLL13" s="789"/>
      <c r="RLM13" s="789"/>
      <c r="RLN13" s="789"/>
      <c r="RLO13" s="789"/>
      <c r="RLP13" s="789"/>
      <c r="RLQ13" s="789"/>
      <c r="RLR13" s="789"/>
      <c r="RLS13" s="789"/>
      <c r="RLT13" s="789"/>
      <c r="RLU13" s="789"/>
      <c r="RLV13" s="789"/>
      <c r="RLW13" s="789"/>
      <c r="RLX13" s="789"/>
      <c r="RLY13" s="789"/>
      <c r="RLZ13" s="789"/>
      <c r="RMA13" s="789"/>
      <c r="RMB13" s="789"/>
      <c r="RMC13" s="789"/>
      <c r="RMD13" s="789"/>
      <c r="RME13" s="789"/>
      <c r="RMF13" s="789"/>
      <c r="RMG13" s="789"/>
      <c r="RMH13" s="789"/>
      <c r="RMI13" s="789"/>
      <c r="RMJ13" s="789"/>
      <c r="RMK13" s="789"/>
      <c r="RML13" s="789"/>
      <c r="RMM13" s="789"/>
      <c r="RMN13" s="789"/>
      <c r="RMO13" s="789"/>
      <c r="RMP13" s="789"/>
      <c r="RMQ13" s="789"/>
      <c r="RMR13" s="789"/>
      <c r="RMS13" s="789"/>
      <c r="RMT13" s="789"/>
      <c r="RMU13" s="789"/>
      <c r="RMV13" s="789"/>
      <c r="RMW13" s="789"/>
      <c r="RMX13" s="789"/>
      <c r="RMY13" s="789"/>
      <c r="RMZ13" s="789"/>
      <c r="RNA13" s="789"/>
      <c r="RNB13" s="789"/>
      <c r="RNC13" s="789"/>
      <c r="RND13" s="789"/>
      <c r="RNE13" s="789"/>
      <c r="RNF13" s="789"/>
      <c r="RNG13" s="789"/>
      <c r="RNH13" s="789"/>
      <c r="RNI13" s="789"/>
      <c r="RNJ13" s="789"/>
      <c r="RNK13" s="789"/>
      <c r="RNL13" s="789"/>
      <c r="RNM13" s="789"/>
      <c r="RNN13" s="789"/>
      <c r="RNO13" s="789"/>
      <c r="RNP13" s="789"/>
      <c r="RNQ13" s="789"/>
      <c r="RNR13" s="789"/>
      <c r="RNS13" s="789"/>
      <c r="RNT13" s="789"/>
      <c r="RNU13" s="789"/>
      <c r="RNV13" s="789"/>
      <c r="RNW13" s="789"/>
      <c r="RNX13" s="789"/>
      <c r="RNY13" s="789"/>
      <c r="RNZ13" s="789"/>
      <c r="ROA13" s="789"/>
      <c r="ROB13" s="789"/>
      <c r="ROC13" s="789"/>
      <c r="ROD13" s="789"/>
      <c r="ROE13" s="789"/>
      <c r="ROF13" s="789"/>
      <c r="ROG13" s="789"/>
      <c r="ROH13" s="789"/>
      <c r="ROI13" s="789"/>
      <c r="ROJ13" s="789"/>
      <c r="ROK13" s="789"/>
      <c r="ROL13" s="789"/>
      <c r="ROM13" s="789"/>
      <c r="RON13" s="789"/>
      <c r="ROO13" s="789"/>
      <c r="ROP13" s="789"/>
      <c r="ROQ13" s="789"/>
      <c r="ROR13" s="789"/>
      <c r="ROS13" s="789"/>
      <c r="ROT13" s="789"/>
      <c r="ROU13" s="789"/>
      <c r="ROV13" s="789"/>
      <c r="ROW13" s="789"/>
      <c r="ROX13" s="789"/>
      <c r="ROY13" s="789"/>
      <c r="ROZ13" s="789"/>
      <c r="RPA13" s="789"/>
      <c r="RPB13" s="789"/>
      <c r="RPC13" s="789"/>
      <c r="RPD13" s="789"/>
      <c r="RPE13" s="789"/>
      <c r="RPF13" s="789"/>
      <c r="RPG13" s="789"/>
      <c r="RPH13" s="789"/>
      <c r="RPI13" s="789"/>
      <c r="RPJ13" s="789"/>
      <c r="RPK13" s="789"/>
      <c r="RPL13" s="789"/>
      <c r="RPM13" s="789"/>
      <c r="RPN13" s="789"/>
      <c r="RPO13" s="789"/>
      <c r="RPP13" s="789"/>
      <c r="RPQ13" s="789"/>
      <c r="RPR13" s="789"/>
      <c r="RPS13" s="789"/>
      <c r="RPT13" s="789"/>
      <c r="RPU13" s="789"/>
      <c r="RPV13" s="789"/>
      <c r="RPW13" s="789"/>
      <c r="RPX13" s="789"/>
      <c r="RPY13" s="789"/>
      <c r="RPZ13" s="789"/>
      <c r="RQA13" s="789"/>
      <c r="RQB13" s="789"/>
      <c r="RQC13" s="789"/>
      <c r="RQD13" s="789"/>
      <c r="RQE13" s="789"/>
      <c r="RQF13" s="789"/>
      <c r="RQG13" s="789"/>
      <c r="RQH13" s="789"/>
      <c r="RQI13" s="789"/>
      <c r="RQJ13" s="789"/>
      <c r="RQK13" s="789"/>
      <c r="RQL13" s="789"/>
      <c r="RQM13" s="789"/>
      <c r="RQN13" s="789"/>
      <c r="RQO13" s="789"/>
      <c r="RQP13" s="789"/>
      <c r="RQQ13" s="789"/>
      <c r="RQR13" s="789"/>
      <c r="RQS13" s="789"/>
      <c r="RQT13" s="789"/>
      <c r="RQU13" s="789"/>
      <c r="RQV13" s="789"/>
      <c r="RQW13" s="789"/>
      <c r="RQX13" s="789"/>
      <c r="RQY13" s="789"/>
      <c r="RQZ13" s="789"/>
      <c r="RRA13" s="789"/>
      <c r="RRB13" s="789"/>
      <c r="RRC13" s="789"/>
      <c r="RRD13" s="789"/>
      <c r="RRE13" s="789"/>
      <c r="RRF13" s="789"/>
      <c r="RRG13" s="789"/>
      <c r="RRH13" s="789"/>
      <c r="RRI13" s="789"/>
      <c r="RRJ13" s="789"/>
      <c r="RRK13" s="789"/>
      <c r="RRL13" s="789"/>
      <c r="RRM13" s="789"/>
      <c r="RRN13" s="789"/>
      <c r="RRO13" s="789"/>
      <c r="RRP13" s="789"/>
      <c r="RRQ13" s="789"/>
      <c r="RRR13" s="789"/>
      <c r="RRS13" s="789"/>
      <c r="RRT13" s="789"/>
      <c r="RRU13" s="789"/>
      <c r="RRV13" s="789"/>
      <c r="RRW13" s="789"/>
      <c r="RRX13" s="789"/>
      <c r="RRY13" s="789"/>
      <c r="RRZ13" s="789"/>
      <c r="RSA13" s="789"/>
      <c r="RSB13" s="789"/>
      <c r="RSC13" s="789"/>
      <c r="RSD13" s="789"/>
      <c r="RSE13" s="789"/>
      <c r="RSF13" s="789"/>
      <c r="RSG13" s="789"/>
      <c r="RSH13" s="789"/>
      <c r="RSI13" s="789"/>
      <c r="RSJ13" s="789"/>
      <c r="RSK13" s="789"/>
      <c r="RSL13" s="789"/>
      <c r="RSM13" s="789"/>
      <c r="RSN13" s="789"/>
      <c r="RSO13" s="789"/>
      <c r="RSP13" s="789"/>
      <c r="RSQ13" s="789"/>
      <c r="RSR13" s="789"/>
      <c r="RSS13" s="789"/>
      <c r="RST13" s="789"/>
      <c r="RSU13" s="789"/>
      <c r="RSV13" s="789"/>
      <c r="RSW13" s="789"/>
      <c r="RSX13" s="789"/>
      <c r="RSY13" s="789"/>
      <c r="RSZ13" s="789"/>
      <c r="RTA13" s="789"/>
      <c r="RTB13" s="789"/>
      <c r="RTC13" s="789"/>
      <c r="RTD13" s="789"/>
      <c r="RTE13" s="789"/>
      <c r="RTF13" s="789"/>
      <c r="RTG13" s="789"/>
      <c r="RTH13" s="789"/>
      <c r="RTI13" s="789"/>
      <c r="RTJ13" s="789"/>
      <c r="RTK13" s="789"/>
      <c r="RTL13" s="789"/>
      <c r="RTM13" s="789"/>
      <c r="RTN13" s="789"/>
      <c r="RTO13" s="789"/>
      <c r="RTP13" s="789"/>
      <c r="RTQ13" s="789"/>
      <c r="RTR13" s="789"/>
      <c r="RTS13" s="789"/>
      <c r="RTT13" s="789"/>
      <c r="RTU13" s="789"/>
      <c r="RTV13" s="789"/>
      <c r="RTW13" s="789"/>
      <c r="RTX13" s="789"/>
      <c r="RTY13" s="789"/>
      <c r="RTZ13" s="789"/>
      <c r="RUA13" s="789"/>
      <c r="RUB13" s="789"/>
      <c r="RUC13" s="789"/>
      <c r="RUD13" s="789"/>
      <c r="RUE13" s="789"/>
      <c r="RUF13" s="789"/>
      <c r="RUG13" s="789"/>
      <c r="RUH13" s="789"/>
      <c r="RUI13" s="789"/>
      <c r="RUJ13" s="789"/>
      <c r="RUK13" s="789"/>
      <c r="RUL13" s="789"/>
      <c r="RUM13" s="789"/>
      <c r="RUN13" s="789"/>
      <c r="RUO13" s="789"/>
      <c r="RUP13" s="789"/>
      <c r="RUQ13" s="789"/>
      <c r="RUR13" s="789"/>
      <c r="RUS13" s="789"/>
      <c r="RUT13" s="789"/>
      <c r="RUU13" s="789"/>
      <c r="RUV13" s="789"/>
      <c r="RUW13" s="789"/>
      <c r="RUX13" s="789"/>
      <c r="RUY13" s="789"/>
      <c r="RUZ13" s="789"/>
      <c r="RVA13" s="789"/>
      <c r="RVB13" s="789"/>
      <c r="RVC13" s="789"/>
      <c r="RVD13" s="789"/>
      <c r="RVE13" s="789"/>
      <c r="RVF13" s="789"/>
      <c r="RVG13" s="789"/>
      <c r="RVH13" s="789"/>
      <c r="RVI13" s="789"/>
      <c r="RVJ13" s="789"/>
      <c r="RVK13" s="789"/>
      <c r="RVL13" s="789"/>
      <c r="RVM13" s="789"/>
      <c r="RVN13" s="789"/>
      <c r="RVO13" s="789"/>
      <c r="RVP13" s="789"/>
      <c r="RVQ13" s="789"/>
      <c r="RVR13" s="789"/>
      <c r="RVS13" s="789"/>
      <c r="RVT13" s="789"/>
      <c r="RVU13" s="789"/>
      <c r="RVV13" s="789"/>
      <c r="RVW13" s="789"/>
      <c r="RVX13" s="789"/>
      <c r="RVY13" s="789"/>
      <c r="RVZ13" s="789"/>
      <c r="RWA13" s="789"/>
      <c r="RWB13" s="789"/>
      <c r="RWC13" s="789"/>
      <c r="RWD13" s="789"/>
      <c r="RWE13" s="789"/>
      <c r="RWF13" s="789"/>
      <c r="RWG13" s="789"/>
      <c r="RWH13" s="789"/>
      <c r="RWI13" s="789"/>
      <c r="RWJ13" s="789"/>
      <c r="RWK13" s="789"/>
      <c r="RWL13" s="789"/>
      <c r="RWM13" s="789"/>
      <c r="RWN13" s="789"/>
      <c r="RWO13" s="789"/>
      <c r="RWP13" s="789"/>
      <c r="RWQ13" s="789"/>
      <c r="RWR13" s="789"/>
      <c r="RWS13" s="789"/>
      <c r="RWT13" s="789"/>
      <c r="RWU13" s="789"/>
      <c r="RWV13" s="789"/>
      <c r="RWW13" s="789"/>
      <c r="RWX13" s="789"/>
      <c r="RWY13" s="789"/>
      <c r="RWZ13" s="789"/>
      <c r="RXA13" s="789"/>
      <c r="RXB13" s="789"/>
      <c r="RXC13" s="789"/>
      <c r="RXD13" s="789"/>
      <c r="RXE13" s="789"/>
      <c r="RXF13" s="789"/>
      <c r="RXG13" s="789"/>
      <c r="RXH13" s="789"/>
      <c r="RXI13" s="789"/>
      <c r="RXJ13" s="789"/>
      <c r="RXK13" s="789"/>
      <c r="RXL13" s="789"/>
      <c r="RXM13" s="789"/>
      <c r="RXN13" s="789"/>
      <c r="RXO13" s="789"/>
      <c r="RXP13" s="789"/>
      <c r="RXQ13" s="789"/>
      <c r="RXR13" s="789"/>
      <c r="RXS13" s="789"/>
      <c r="RXT13" s="789"/>
      <c r="RXU13" s="789"/>
      <c r="RXV13" s="789"/>
      <c r="RXW13" s="789"/>
      <c r="RXX13" s="789"/>
      <c r="RXY13" s="789"/>
      <c r="RXZ13" s="789"/>
      <c r="RYA13" s="789"/>
      <c r="RYB13" s="789"/>
      <c r="RYC13" s="789"/>
      <c r="RYD13" s="789"/>
      <c r="RYE13" s="789"/>
      <c r="RYF13" s="789"/>
      <c r="RYG13" s="789"/>
      <c r="RYH13" s="789"/>
      <c r="RYI13" s="789"/>
      <c r="RYJ13" s="789"/>
      <c r="RYK13" s="789"/>
      <c r="RYL13" s="789"/>
      <c r="RYM13" s="789"/>
      <c r="RYN13" s="789"/>
      <c r="RYO13" s="789"/>
      <c r="RYP13" s="789"/>
      <c r="RYQ13" s="789"/>
      <c r="RYR13" s="789"/>
      <c r="RYS13" s="789"/>
      <c r="RYT13" s="789"/>
      <c r="RYU13" s="789"/>
      <c r="RYV13" s="789"/>
      <c r="RYW13" s="789"/>
      <c r="RYX13" s="789"/>
      <c r="RYY13" s="789"/>
      <c r="RYZ13" s="789"/>
      <c r="RZA13" s="789"/>
      <c r="RZB13" s="789"/>
      <c r="RZC13" s="789"/>
      <c r="RZD13" s="789"/>
      <c r="RZE13" s="789"/>
      <c r="RZF13" s="789"/>
      <c r="RZG13" s="789"/>
      <c r="RZH13" s="789"/>
      <c r="RZI13" s="789"/>
      <c r="RZJ13" s="789"/>
      <c r="RZK13" s="789"/>
      <c r="RZL13" s="789"/>
      <c r="RZM13" s="789"/>
      <c r="RZN13" s="789"/>
      <c r="RZO13" s="789"/>
      <c r="RZP13" s="789"/>
      <c r="RZQ13" s="789"/>
      <c r="RZR13" s="789"/>
      <c r="RZS13" s="789"/>
      <c r="RZT13" s="789"/>
      <c r="RZU13" s="789"/>
      <c r="RZV13" s="789"/>
      <c r="RZW13" s="789"/>
      <c r="RZX13" s="789"/>
      <c r="RZY13" s="789"/>
      <c r="RZZ13" s="789"/>
      <c r="SAA13" s="789"/>
      <c r="SAB13" s="789"/>
      <c r="SAC13" s="789"/>
      <c r="SAD13" s="789"/>
      <c r="SAE13" s="789"/>
      <c r="SAF13" s="789"/>
      <c r="SAG13" s="789"/>
      <c r="SAH13" s="789"/>
      <c r="SAI13" s="789"/>
      <c r="SAJ13" s="789"/>
      <c r="SAK13" s="789"/>
      <c r="SAL13" s="789"/>
      <c r="SAM13" s="789"/>
      <c r="SAN13" s="789"/>
      <c r="SAO13" s="789"/>
      <c r="SAP13" s="789"/>
      <c r="SAQ13" s="789"/>
      <c r="SAR13" s="789"/>
      <c r="SAS13" s="789"/>
      <c r="SAT13" s="789"/>
      <c r="SAU13" s="789"/>
      <c r="SAV13" s="789"/>
      <c r="SAW13" s="789"/>
      <c r="SAX13" s="789"/>
      <c r="SAY13" s="789"/>
      <c r="SAZ13" s="789"/>
      <c r="SBA13" s="789"/>
      <c r="SBB13" s="789"/>
      <c r="SBC13" s="789"/>
      <c r="SBD13" s="789"/>
      <c r="SBE13" s="789"/>
      <c r="SBF13" s="789"/>
      <c r="SBG13" s="789"/>
      <c r="SBH13" s="789"/>
      <c r="SBI13" s="789"/>
      <c r="SBJ13" s="789"/>
      <c r="SBK13" s="789"/>
      <c r="SBL13" s="789"/>
      <c r="SBM13" s="789"/>
      <c r="SBN13" s="789"/>
      <c r="SBO13" s="789"/>
      <c r="SBP13" s="789"/>
      <c r="SBQ13" s="789"/>
      <c r="SBR13" s="789"/>
      <c r="SBS13" s="789"/>
      <c r="SBT13" s="789"/>
      <c r="SBU13" s="789"/>
      <c r="SBV13" s="789"/>
      <c r="SBW13" s="789"/>
      <c r="SBX13" s="789"/>
      <c r="SBY13" s="789"/>
      <c r="SBZ13" s="789"/>
      <c r="SCA13" s="789"/>
      <c r="SCB13" s="789"/>
      <c r="SCC13" s="789"/>
      <c r="SCD13" s="789"/>
      <c r="SCE13" s="789"/>
      <c r="SCF13" s="789"/>
      <c r="SCG13" s="789"/>
      <c r="SCH13" s="789"/>
      <c r="SCI13" s="789"/>
      <c r="SCJ13" s="789"/>
      <c r="SCK13" s="789"/>
      <c r="SCL13" s="789"/>
      <c r="SCM13" s="789"/>
      <c r="SCN13" s="789"/>
      <c r="SCO13" s="789"/>
      <c r="SCP13" s="789"/>
      <c r="SCQ13" s="789"/>
      <c r="SCR13" s="789"/>
      <c r="SCS13" s="789"/>
      <c r="SCT13" s="789"/>
      <c r="SCU13" s="789"/>
      <c r="SCV13" s="789"/>
      <c r="SCW13" s="789"/>
      <c r="SCX13" s="789"/>
      <c r="SCY13" s="789"/>
      <c r="SCZ13" s="789"/>
      <c r="SDA13" s="789"/>
      <c r="SDB13" s="789"/>
      <c r="SDC13" s="789"/>
      <c r="SDD13" s="789"/>
      <c r="SDE13" s="789"/>
      <c r="SDF13" s="789"/>
      <c r="SDG13" s="789"/>
      <c r="SDH13" s="789"/>
      <c r="SDI13" s="789"/>
      <c r="SDJ13" s="789"/>
      <c r="SDK13" s="789"/>
      <c r="SDL13" s="789"/>
      <c r="SDM13" s="789"/>
      <c r="SDN13" s="789"/>
      <c r="SDO13" s="789"/>
      <c r="SDP13" s="789"/>
      <c r="SDQ13" s="789"/>
      <c r="SDR13" s="789"/>
      <c r="SDS13" s="789"/>
      <c r="SDT13" s="789"/>
      <c r="SDU13" s="789"/>
      <c r="SDV13" s="789"/>
      <c r="SDW13" s="789"/>
      <c r="SDX13" s="789"/>
      <c r="SDY13" s="789"/>
      <c r="SDZ13" s="789"/>
      <c r="SEA13" s="789"/>
      <c r="SEB13" s="789"/>
      <c r="SEC13" s="789"/>
      <c r="SED13" s="789"/>
      <c r="SEE13" s="789"/>
      <c r="SEF13" s="789"/>
      <c r="SEG13" s="789"/>
      <c r="SEH13" s="789"/>
      <c r="SEI13" s="789"/>
      <c r="SEJ13" s="789"/>
      <c r="SEK13" s="789"/>
      <c r="SEL13" s="789"/>
      <c r="SEM13" s="789"/>
      <c r="SEN13" s="789"/>
      <c r="SEO13" s="789"/>
      <c r="SEP13" s="789"/>
      <c r="SEQ13" s="789"/>
      <c r="SER13" s="789"/>
      <c r="SES13" s="789"/>
      <c r="SET13" s="789"/>
      <c r="SEU13" s="789"/>
      <c r="SEV13" s="789"/>
      <c r="SEW13" s="789"/>
      <c r="SEX13" s="789"/>
      <c r="SEY13" s="789"/>
      <c r="SEZ13" s="789"/>
      <c r="SFA13" s="789"/>
      <c r="SFB13" s="789"/>
      <c r="SFC13" s="789"/>
      <c r="SFD13" s="789"/>
      <c r="SFE13" s="789"/>
      <c r="SFF13" s="789"/>
      <c r="SFG13" s="789"/>
      <c r="SFH13" s="789"/>
      <c r="SFI13" s="789"/>
      <c r="SFJ13" s="789"/>
      <c r="SFK13" s="789"/>
      <c r="SFL13" s="789"/>
      <c r="SFM13" s="789"/>
      <c r="SFN13" s="789"/>
      <c r="SFO13" s="789"/>
      <c r="SFP13" s="789"/>
      <c r="SFQ13" s="789"/>
      <c r="SFR13" s="789"/>
      <c r="SFS13" s="789"/>
      <c r="SFT13" s="789"/>
      <c r="SFU13" s="789"/>
      <c r="SFV13" s="789"/>
      <c r="SFW13" s="789"/>
      <c r="SFX13" s="789"/>
      <c r="SFY13" s="789"/>
      <c r="SFZ13" s="789"/>
      <c r="SGA13" s="789"/>
      <c r="SGB13" s="789"/>
      <c r="SGC13" s="789"/>
      <c r="SGD13" s="789"/>
      <c r="SGE13" s="789"/>
      <c r="SGF13" s="789"/>
      <c r="SGG13" s="789"/>
      <c r="SGH13" s="789"/>
      <c r="SGI13" s="789"/>
      <c r="SGJ13" s="789"/>
      <c r="SGK13" s="789"/>
      <c r="SGL13" s="789"/>
      <c r="SGM13" s="789"/>
      <c r="SGN13" s="789"/>
      <c r="SGO13" s="789"/>
      <c r="SGP13" s="789"/>
      <c r="SGQ13" s="789"/>
      <c r="SGR13" s="789"/>
      <c r="SGS13" s="789"/>
      <c r="SGT13" s="789"/>
      <c r="SGU13" s="789"/>
      <c r="SGV13" s="789"/>
      <c r="SGW13" s="789"/>
      <c r="SGX13" s="789"/>
      <c r="SGY13" s="789"/>
      <c r="SGZ13" s="789"/>
      <c r="SHA13" s="789"/>
      <c r="SHB13" s="789"/>
      <c r="SHC13" s="789"/>
      <c r="SHD13" s="789"/>
      <c r="SHE13" s="789"/>
      <c r="SHF13" s="789"/>
      <c r="SHG13" s="789"/>
      <c r="SHH13" s="789"/>
      <c r="SHI13" s="789"/>
      <c r="SHJ13" s="789"/>
      <c r="SHK13" s="789"/>
      <c r="SHL13" s="789"/>
      <c r="SHM13" s="789"/>
      <c r="SHN13" s="789"/>
      <c r="SHO13" s="789"/>
      <c r="SHP13" s="789"/>
      <c r="SHQ13" s="789"/>
      <c r="SHR13" s="789"/>
      <c r="SHS13" s="789"/>
      <c r="SHT13" s="789"/>
      <c r="SHU13" s="789"/>
      <c r="SHV13" s="789"/>
      <c r="SHW13" s="789"/>
      <c r="SHX13" s="789"/>
      <c r="SHY13" s="789"/>
      <c r="SHZ13" s="789"/>
      <c r="SIA13" s="789"/>
      <c r="SIB13" s="789"/>
      <c r="SIC13" s="789"/>
      <c r="SID13" s="789"/>
      <c r="SIE13" s="789"/>
      <c r="SIF13" s="789"/>
      <c r="SIG13" s="789"/>
      <c r="SIH13" s="789"/>
      <c r="SII13" s="789"/>
      <c r="SIJ13" s="789"/>
      <c r="SIK13" s="789"/>
      <c r="SIL13" s="789"/>
      <c r="SIM13" s="789"/>
      <c r="SIN13" s="789"/>
      <c r="SIO13" s="789"/>
      <c r="SIP13" s="789"/>
      <c r="SIQ13" s="789"/>
      <c r="SIR13" s="789"/>
      <c r="SIS13" s="789"/>
      <c r="SIT13" s="789"/>
      <c r="SIU13" s="789"/>
      <c r="SIV13" s="789"/>
      <c r="SIW13" s="789"/>
      <c r="SIX13" s="789"/>
      <c r="SIY13" s="789"/>
      <c r="SIZ13" s="789"/>
      <c r="SJA13" s="789"/>
      <c r="SJB13" s="789"/>
      <c r="SJC13" s="789"/>
      <c r="SJD13" s="789"/>
      <c r="SJE13" s="789"/>
      <c r="SJF13" s="789"/>
      <c r="SJG13" s="789"/>
      <c r="SJH13" s="789"/>
      <c r="SJI13" s="789"/>
      <c r="SJJ13" s="789"/>
      <c r="SJK13" s="789"/>
      <c r="SJL13" s="789"/>
      <c r="SJM13" s="789"/>
      <c r="SJN13" s="789"/>
      <c r="SJO13" s="789"/>
      <c r="SJP13" s="789"/>
      <c r="SJQ13" s="789"/>
      <c r="SJR13" s="789"/>
      <c r="SJS13" s="789"/>
      <c r="SJT13" s="789"/>
      <c r="SJU13" s="789"/>
      <c r="SJV13" s="789"/>
      <c r="SJW13" s="789"/>
      <c r="SJX13" s="789"/>
      <c r="SJY13" s="789"/>
      <c r="SJZ13" s="789"/>
      <c r="SKA13" s="789"/>
      <c r="SKB13" s="789"/>
      <c r="SKC13" s="789"/>
      <c r="SKD13" s="789"/>
      <c r="SKE13" s="789"/>
      <c r="SKF13" s="789"/>
      <c r="SKG13" s="789"/>
      <c r="SKH13" s="789"/>
      <c r="SKI13" s="789"/>
      <c r="SKJ13" s="789"/>
      <c r="SKK13" s="789"/>
      <c r="SKL13" s="789"/>
      <c r="SKM13" s="789"/>
      <c r="SKN13" s="789"/>
      <c r="SKO13" s="789"/>
      <c r="SKP13" s="789"/>
      <c r="SKQ13" s="789"/>
      <c r="SKR13" s="789"/>
      <c r="SKS13" s="789"/>
      <c r="SKT13" s="789"/>
      <c r="SKU13" s="789"/>
      <c r="SKV13" s="789"/>
      <c r="SKW13" s="789"/>
      <c r="SKX13" s="789"/>
      <c r="SKY13" s="789"/>
      <c r="SKZ13" s="789"/>
      <c r="SLA13" s="789"/>
      <c r="SLB13" s="789"/>
      <c r="SLC13" s="789"/>
      <c r="SLD13" s="789"/>
      <c r="SLE13" s="789"/>
      <c r="SLF13" s="789"/>
      <c r="SLG13" s="789"/>
      <c r="SLH13" s="789"/>
      <c r="SLI13" s="789"/>
      <c r="SLJ13" s="789"/>
      <c r="SLK13" s="789"/>
      <c r="SLL13" s="789"/>
      <c r="SLM13" s="789"/>
      <c r="SLN13" s="789"/>
      <c r="SLO13" s="789"/>
      <c r="SLP13" s="789"/>
      <c r="SLQ13" s="789"/>
      <c r="SLR13" s="789"/>
      <c r="SLS13" s="789"/>
      <c r="SLT13" s="789"/>
      <c r="SLU13" s="789"/>
      <c r="SLV13" s="789"/>
      <c r="SLW13" s="789"/>
      <c r="SLX13" s="789"/>
      <c r="SLY13" s="789"/>
      <c r="SLZ13" s="789"/>
      <c r="SMA13" s="789"/>
      <c r="SMB13" s="789"/>
      <c r="SMC13" s="789"/>
      <c r="SMD13" s="789"/>
      <c r="SME13" s="789"/>
      <c r="SMF13" s="789"/>
      <c r="SMG13" s="789"/>
      <c r="SMH13" s="789"/>
      <c r="SMI13" s="789"/>
      <c r="SMJ13" s="789"/>
      <c r="SMK13" s="789"/>
      <c r="SML13" s="789"/>
      <c r="SMM13" s="789"/>
      <c r="SMN13" s="789"/>
      <c r="SMO13" s="789"/>
      <c r="SMP13" s="789"/>
      <c r="SMQ13" s="789"/>
      <c r="SMR13" s="789"/>
      <c r="SMS13" s="789"/>
      <c r="SMT13" s="789"/>
      <c r="SMU13" s="789"/>
      <c r="SMV13" s="789"/>
      <c r="SMW13" s="789"/>
      <c r="SMX13" s="789"/>
      <c r="SMY13" s="789"/>
      <c r="SMZ13" s="789"/>
      <c r="SNA13" s="789"/>
      <c r="SNB13" s="789"/>
      <c r="SNC13" s="789"/>
      <c r="SND13" s="789"/>
      <c r="SNE13" s="789"/>
      <c r="SNF13" s="789"/>
      <c r="SNG13" s="789"/>
      <c r="SNH13" s="789"/>
      <c r="SNI13" s="789"/>
      <c r="SNJ13" s="789"/>
      <c r="SNK13" s="789"/>
      <c r="SNL13" s="789"/>
      <c r="SNM13" s="789"/>
      <c r="SNN13" s="789"/>
      <c r="SNO13" s="789"/>
      <c r="SNP13" s="789"/>
      <c r="SNQ13" s="789"/>
      <c r="SNR13" s="789"/>
      <c r="SNS13" s="789"/>
      <c r="SNT13" s="789"/>
      <c r="SNU13" s="789"/>
      <c r="SNV13" s="789"/>
      <c r="SNW13" s="789"/>
      <c r="SNX13" s="789"/>
      <c r="SNY13" s="789"/>
      <c r="SNZ13" s="789"/>
      <c r="SOA13" s="789"/>
      <c r="SOB13" s="789"/>
      <c r="SOC13" s="789"/>
      <c r="SOD13" s="789"/>
      <c r="SOE13" s="789"/>
      <c r="SOF13" s="789"/>
      <c r="SOG13" s="789"/>
      <c r="SOH13" s="789"/>
      <c r="SOI13" s="789"/>
      <c r="SOJ13" s="789"/>
      <c r="SOK13" s="789"/>
      <c r="SOL13" s="789"/>
      <c r="SOM13" s="789"/>
      <c r="SON13" s="789"/>
      <c r="SOO13" s="789"/>
      <c r="SOP13" s="789"/>
      <c r="SOQ13" s="789"/>
      <c r="SOR13" s="789"/>
      <c r="SOS13" s="789"/>
      <c r="SOT13" s="789"/>
      <c r="SOU13" s="789"/>
      <c r="SOV13" s="789"/>
      <c r="SOW13" s="789"/>
      <c r="SOX13" s="789"/>
      <c r="SOY13" s="789"/>
      <c r="SOZ13" s="789"/>
      <c r="SPA13" s="789"/>
      <c r="SPB13" s="789"/>
      <c r="SPC13" s="789"/>
      <c r="SPD13" s="789"/>
      <c r="SPE13" s="789"/>
      <c r="SPF13" s="789"/>
      <c r="SPG13" s="789"/>
      <c r="SPH13" s="789"/>
      <c r="SPI13" s="789"/>
      <c r="SPJ13" s="789"/>
      <c r="SPK13" s="789"/>
      <c r="SPL13" s="789"/>
      <c r="SPM13" s="789"/>
      <c r="SPN13" s="789"/>
      <c r="SPO13" s="789"/>
      <c r="SPP13" s="789"/>
      <c r="SPQ13" s="789"/>
      <c r="SPR13" s="789"/>
      <c r="SPS13" s="789"/>
      <c r="SPT13" s="789"/>
      <c r="SPU13" s="789"/>
      <c r="SPV13" s="789"/>
      <c r="SPW13" s="789"/>
      <c r="SPX13" s="789"/>
      <c r="SPY13" s="789"/>
      <c r="SPZ13" s="789"/>
      <c r="SQA13" s="789"/>
      <c r="SQB13" s="789"/>
      <c r="SQC13" s="789"/>
      <c r="SQD13" s="789"/>
      <c r="SQE13" s="789"/>
      <c r="SQF13" s="789"/>
      <c r="SQG13" s="789"/>
      <c r="SQH13" s="789"/>
      <c r="SQI13" s="789"/>
      <c r="SQJ13" s="789"/>
      <c r="SQK13" s="789"/>
      <c r="SQL13" s="789"/>
      <c r="SQM13" s="789"/>
      <c r="SQN13" s="789"/>
      <c r="SQO13" s="789"/>
      <c r="SQP13" s="789"/>
      <c r="SQQ13" s="789"/>
      <c r="SQR13" s="789"/>
      <c r="SQS13" s="789"/>
      <c r="SQT13" s="789"/>
      <c r="SQU13" s="789"/>
      <c r="SQV13" s="789"/>
      <c r="SQW13" s="789"/>
      <c r="SQX13" s="789"/>
      <c r="SQY13" s="789"/>
      <c r="SQZ13" s="789"/>
      <c r="SRA13" s="789"/>
      <c r="SRB13" s="789"/>
      <c r="SRC13" s="789"/>
      <c r="SRD13" s="789"/>
      <c r="SRE13" s="789"/>
      <c r="SRF13" s="789"/>
      <c r="SRG13" s="789"/>
      <c r="SRH13" s="789"/>
      <c r="SRI13" s="789"/>
      <c r="SRJ13" s="789"/>
      <c r="SRK13" s="789"/>
      <c r="SRL13" s="789"/>
      <c r="SRM13" s="789"/>
      <c r="SRN13" s="789"/>
      <c r="SRO13" s="789"/>
      <c r="SRP13" s="789"/>
      <c r="SRQ13" s="789"/>
      <c r="SRR13" s="789"/>
      <c r="SRS13" s="789"/>
      <c r="SRT13" s="789"/>
      <c r="SRU13" s="789"/>
      <c r="SRV13" s="789"/>
      <c r="SRW13" s="789"/>
      <c r="SRX13" s="789"/>
      <c r="SRY13" s="789"/>
      <c r="SRZ13" s="789"/>
      <c r="SSA13" s="789"/>
      <c r="SSB13" s="789"/>
      <c r="SSC13" s="789"/>
      <c r="SSD13" s="789"/>
      <c r="SSE13" s="789"/>
      <c r="SSF13" s="789"/>
      <c r="SSG13" s="789"/>
      <c r="SSH13" s="789"/>
      <c r="SSI13" s="789"/>
      <c r="SSJ13" s="789"/>
      <c r="SSK13" s="789"/>
      <c r="SSL13" s="789"/>
      <c r="SSM13" s="789"/>
      <c r="SSN13" s="789"/>
      <c r="SSO13" s="789"/>
      <c r="SSP13" s="789"/>
      <c r="SSQ13" s="789"/>
      <c r="SSR13" s="789"/>
      <c r="SSS13" s="789"/>
      <c r="SST13" s="789"/>
      <c r="SSU13" s="789"/>
      <c r="SSV13" s="789"/>
      <c r="SSW13" s="789"/>
      <c r="SSX13" s="789"/>
      <c r="SSY13" s="789"/>
      <c r="SSZ13" s="789"/>
      <c r="STA13" s="789"/>
      <c r="STB13" s="789"/>
      <c r="STC13" s="789"/>
      <c r="STD13" s="789"/>
      <c r="STE13" s="789"/>
      <c r="STF13" s="789"/>
      <c r="STG13" s="789"/>
      <c r="STH13" s="789"/>
      <c r="STI13" s="789"/>
      <c r="STJ13" s="789"/>
      <c r="STK13" s="789"/>
      <c r="STL13" s="789"/>
      <c r="STM13" s="789"/>
      <c r="STN13" s="789"/>
      <c r="STO13" s="789"/>
      <c r="STP13" s="789"/>
      <c r="STQ13" s="789"/>
      <c r="STR13" s="789"/>
      <c r="STS13" s="789"/>
      <c r="STT13" s="789"/>
      <c r="STU13" s="789"/>
      <c r="STV13" s="789"/>
      <c r="STW13" s="789"/>
      <c r="STX13" s="789"/>
      <c r="STY13" s="789"/>
      <c r="STZ13" s="789"/>
      <c r="SUA13" s="789"/>
      <c r="SUB13" s="789"/>
      <c r="SUC13" s="789"/>
      <c r="SUD13" s="789"/>
      <c r="SUE13" s="789"/>
      <c r="SUF13" s="789"/>
      <c r="SUG13" s="789"/>
      <c r="SUH13" s="789"/>
      <c r="SUI13" s="789"/>
      <c r="SUJ13" s="789"/>
      <c r="SUK13" s="789"/>
      <c r="SUL13" s="789"/>
      <c r="SUM13" s="789"/>
      <c r="SUN13" s="789"/>
      <c r="SUO13" s="789"/>
      <c r="SUP13" s="789"/>
      <c r="SUQ13" s="789"/>
      <c r="SUR13" s="789"/>
      <c r="SUS13" s="789"/>
      <c r="SUT13" s="789"/>
      <c r="SUU13" s="789"/>
      <c r="SUV13" s="789"/>
      <c r="SUW13" s="789"/>
      <c r="SUX13" s="789"/>
      <c r="SUY13" s="789"/>
      <c r="SUZ13" s="789"/>
      <c r="SVA13" s="789"/>
      <c r="SVB13" s="789"/>
      <c r="SVC13" s="789"/>
      <c r="SVD13" s="789"/>
      <c r="SVE13" s="789"/>
      <c r="SVF13" s="789"/>
      <c r="SVG13" s="789"/>
      <c r="SVH13" s="789"/>
      <c r="SVI13" s="789"/>
      <c r="SVJ13" s="789"/>
      <c r="SVK13" s="789"/>
      <c r="SVL13" s="789"/>
      <c r="SVM13" s="789"/>
      <c r="SVN13" s="789"/>
      <c r="SVO13" s="789"/>
      <c r="SVP13" s="789"/>
      <c r="SVQ13" s="789"/>
      <c r="SVR13" s="789"/>
      <c r="SVS13" s="789"/>
      <c r="SVT13" s="789"/>
      <c r="SVU13" s="789"/>
      <c r="SVV13" s="789"/>
      <c r="SVW13" s="789"/>
      <c r="SVX13" s="789"/>
      <c r="SVY13" s="789"/>
      <c r="SVZ13" s="789"/>
      <c r="SWA13" s="789"/>
      <c r="SWB13" s="789"/>
      <c r="SWC13" s="789"/>
      <c r="SWD13" s="789"/>
      <c r="SWE13" s="789"/>
      <c r="SWF13" s="789"/>
      <c r="SWG13" s="789"/>
      <c r="SWH13" s="789"/>
      <c r="SWI13" s="789"/>
      <c r="SWJ13" s="789"/>
      <c r="SWK13" s="789"/>
      <c r="SWL13" s="789"/>
      <c r="SWM13" s="789"/>
      <c r="SWN13" s="789"/>
      <c r="SWO13" s="789"/>
      <c r="SWP13" s="789"/>
      <c r="SWQ13" s="789"/>
      <c r="SWR13" s="789"/>
      <c r="SWS13" s="789"/>
      <c r="SWT13" s="789"/>
      <c r="SWU13" s="789"/>
      <c r="SWV13" s="789"/>
      <c r="SWW13" s="789"/>
      <c r="SWX13" s="789"/>
      <c r="SWY13" s="789"/>
      <c r="SWZ13" s="789"/>
      <c r="SXA13" s="789"/>
      <c r="SXB13" s="789"/>
      <c r="SXC13" s="789"/>
      <c r="SXD13" s="789"/>
      <c r="SXE13" s="789"/>
      <c r="SXF13" s="789"/>
      <c r="SXG13" s="789"/>
      <c r="SXH13" s="789"/>
      <c r="SXI13" s="789"/>
      <c r="SXJ13" s="789"/>
      <c r="SXK13" s="789"/>
      <c r="SXL13" s="789"/>
      <c r="SXM13" s="789"/>
      <c r="SXN13" s="789"/>
      <c r="SXO13" s="789"/>
      <c r="SXP13" s="789"/>
      <c r="SXQ13" s="789"/>
      <c r="SXR13" s="789"/>
      <c r="SXS13" s="789"/>
      <c r="SXT13" s="789"/>
      <c r="SXU13" s="789"/>
      <c r="SXV13" s="789"/>
      <c r="SXW13" s="789"/>
      <c r="SXX13" s="789"/>
      <c r="SXY13" s="789"/>
      <c r="SXZ13" s="789"/>
      <c r="SYA13" s="789"/>
      <c r="SYB13" s="789"/>
      <c r="SYC13" s="789"/>
      <c r="SYD13" s="789"/>
      <c r="SYE13" s="789"/>
      <c r="SYF13" s="789"/>
      <c r="SYG13" s="789"/>
      <c r="SYH13" s="789"/>
      <c r="SYI13" s="789"/>
      <c r="SYJ13" s="789"/>
      <c r="SYK13" s="789"/>
      <c r="SYL13" s="789"/>
      <c r="SYM13" s="789"/>
      <c r="SYN13" s="789"/>
      <c r="SYO13" s="789"/>
      <c r="SYP13" s="789"/>
      <c r="SYQ13" s="789"/>
      <c r="SYR13" s="789"/>
      <c r="SYS13" s="789"/>
      <c r="SYT13" s="789"/>
      <c r="SYU13" s="789"/>
      <c r="SYV13" s="789"/>
      <c r="SYW13" s="789"/>
      <c r="SYX13" s="789"/>
      <c r="SYY13" s="789"/>
      <c r="SYZ13" s="789"/>
      <c r="SZA13" s="789"/>
      <c r="SZB13" s="789"/>
      <c r="SZC13" s="789"/>
      <c r="SZD13" s="789"/>
      <c r="SZE13" s="789"/>
      <c r="SZF13" s="789"/>
      <c r="SZG13" s="789"/>
      <c r="SZH13" s="789"/>
      <c r="SZI13" s="789"/>
      <c r="SZJ13" s="789"/>
      <c r="SZK13" s="789"/>
      <c r="SZL13" s="789"/>
      <c r="SZM13" s="789"/>
      <c r="SZN13" s="789"/>
      <c r="SZO13" s="789"/>
      <c r="SZP13" s="789"/>
      <c r="SZQ13" s="789"/>
      <c r="SZR13" s="789"/>
      <c r="SZS13" s="789"/>
      <c r="SZT13" s="789"/>
      <c r="SZU13" s="789"/>
      <c r="SZV13" s="789"/>
      <c r="SZW13" s="789"/>
      <c r="SZX13" s="789"/>
      <c r="SZY13" s="789"/>
      <c r="SZZ13" s="789"/>
      <c r="TAA13" s="789"/>
      <c r="TAB13" s="789"/>
      <c r="TAC13" s="789"/>
      <c r="TAD13" s="789"/>
      <c r="TAE13" s="789"/>
      <c r="TAF13" s="789"/>
      <c r="TAG13" s="789"/>
      <c r="TAH13" s="789"/>
      <c r="TAI13" s="789"/>
      <c r="TAJ13" s="789"/>
      <c r="TAK13" s="789"/>
      <c r="TAL13" s="789"/>
      <c r="TAM13" s="789"/>
      <c r="TAN13" s="789"/>
      <c r="TAO13" s="789"/>
      <c r="TAP13" s="789"/>
      <c r="TAQ13" s="789"/>
      <c r="TAR13" s="789"/>
      <c r="TAS13" s="789"/>
      <c r="TAT13" s="789"/>
      <c r="TAU13" s="789"/>
      <c r="TAV13" s="789"/>
      <c r="TAW13" s="789"/>
      <c r="TAX13" s="789"/>
      <c r="TAY13" s="789"/>
      <c r="TAZ13" s="789"/>
      <c r="TBA13" s="789"/>
      <c r="TBB13" s="789"/>
      <c r="TBC13" s="789"/>
      <c r="TBD13" s="789"/>
      <c r="TBE13" s="789"/>
      <c r="TBF13" s="789"/>
      <c r="TBG13" s="789"/>
      <c r="TBH13" s="789"/>
      <c r="TBI13" s="789"/>
      <c r="TBJ13" s="789"/>
      <c r="TBK13" s="789"/>
      <c r="TBL13" s="789"/>
      <c r="TBM13" s="789"/>
      <c r="TBN13" s="789"/>
      <c r="TBO13" s="789"/>
      <c r="TBP13" s="789"/>
      <c r="TBQ13" s="789"/>
      <c r="TBR13" s="789"/>
      <c r="TBS13" s="789"/>
      <c r="TBT13" s="789"/>
      <c r="TBU13" s="789"/>
      <c r="TBV13" s="789"/>
      <c r="TBW13" s="789"/>
      <c r="TBX13" s="789"/>
      <c r="TBY13" s="789"/>
      <c r="TBZ13" s="789"/>
      <c r="TCA13" s="789"/>
      <c r="TCB13" s="789"/>
      <c r="TCC13" s="789"/>
      <c r="TCD13" s="789"/>
      <c r="TCE13" s="789"/>
      <c r="TCF13" s="789"/>
      <c r="TCG13" s="789"/>
      <c r="TCH13" s="789"/>
      <c r="TCI13" s="789"/>
      <c r="TCJ13" s="789"/>
      <c r="TCK13" s="789"/>
      <c r="TCL13" s="789"/>
      <c r="TCM13" s="789"/>
      <c r="TCN13" s="789"/>
      <c r="TCO13" s="789"/>
      <c r="TCP13" s="789"/>
      <c r="TCQ13" s="789"/>
      <c r="TCR13" s="789"/>
      <c r="TCS13" s="789"/>
      <c r="TCT13" s="789"/>
      <c r="TCU13" s="789"/>
      <c r="TCV13" s="789"/>
      <c r="TCW13" s="789"/>
      <c r="TCX13" s="789"/>
      <c r="TCY13" s="789"/>
      <c r="TCZ13" s="789"/>
      <c r="TDA13" s="789"/>
      <c r="TDB13" s="789"/>
      <c r="TDC13" s="789"/>
      <c r="TDD13" s="789"/>
      <c r="TDE13" s="789"/>
      <c r="TDF13" s="789"/>
      <c r="TDG13" s="789"/>
      <c r="TDH13" s="789"/>
      <c r="TDI13" s="789"/>
      <c r="TDJ13" s="789"/>
      <c r="TDK13" s="789"/>
      <c r="TDL13" s="789"/>
      <c r="TDM13" s="789"/>
      <c r="TDN13" s="789"/>
      <c r="TDO13" s="789"/>
      <c r="TDP13" s="789"/>
      <c r="TDQ13" s="789"/>
      <c r="TDR13" s="789"/>
      <c r="TDS13" s="789"/>
      <c r="TDT13" s="789"/>
      <c r="TDU13" s="789"/>
      <c r="TDV13" s="789"/>
      <c r="TDW13" s="789"/>
      <c r="TDX13" s="789"/>
      <c r="TDY13" s="789"/>
      <c r="TDZ13" s="789"/>
      <c r="TEA13" s="789"/>
      <c r="TEB13" s="789"/>
      <c r="TEC13" s="789"/>
      <c r="TED13" s="789"/>
      <c r="TEE13" s="789"/>
      <c r="TEF13" s="789"/>
      <c r="TEG13" s="789"/>
      <c r="TEH13" s="789"/>
      <c r="TEI13" s="789"/>
      <c r="TEJ13" s="789"/>
      <c r="TEK13" s="789"/>
      <c r="TEL13" s="789"/>
      <c r="TEM13" s="789"/>
      <c r="TEN13" s="789"/>
      <c r="TEO13" s="789"/>
      <c r="TEP13" s="789"/>
      <c r="TEQ13" s="789"/>
      <c r="TER13" s="789"/>
      <c r="TES13" s="789"/>
      <c r="TET13" s="789"/>
      <c r="TEU13" s="789"/>
      <c r="TEV13" s="789"/>
      <c r="TEW13" s="789"/>
      <c r="TEX13" s="789"/>
      <c r="TEY13" s="789"/>
      <c r="TEZ13" s="789"/>
      <c r="TFA13" s="789"/>
      <c r="TFB13" s="789"/>
      <c r="TFC13" s="789"/>
      <c r="TFD13" s="789"/>
      <c r="TFE13" s="789"/>
      <c r="TFF13" s="789"/>
      <c r="TFG13" s="789"/>
      <c r="TFH13" s="789"/>
      <c r="TFI13" s="789"/>
      <c r="TFJ13" s="789"/>
      <c r="TFK13" s="789"/>
      <c r="TFL13" s="789"/>
      <c r="TFM13" s="789"/>
      <c r="TFN13" s="789"/>
      <c r="TFO13" s="789"/>
      <c r="TFP13" s="789"/>
      <c r="TFQ13" s="789"/>
      <c r="TFR13" s="789"/>
      <c r="TFS13" s="789"/>
      <c r="TFT13" s="789"/>
      <c r="TFU13" s="789"/>
      <c r="TFV13" s="789"/>
      <c r="TFW13" s="789"/>
      <c r="TFX13" s="789"/>
      <c r="TFY13" s="789"/>
      <c r="TFZ13" s="789"/>
      <c r="TGA13" s="789"/>
      <c r="TGB13" s="789"/>
      <c r="TGC13" s="789"/>
      <c r="TGD13" s="789"/>
      <c r="TGE13" s="789"/>
      <c r="TGF13" s="789"/>
      <c r="TGG13" s="789"/>
      <c r="TGH13" s="789"/>
      <c r="TGI13" s="789"/>
      <c r="TGJ13" s="789"/>
      <c r="TGK13" s="789"/>
      <c r="TGL13" s="789"/>
      <c r="TGM13" s="789"/>
      <c r="TGN13" s="789"/>
      <c r="TGO13" s="789"/>
      <c r="TGP13" s="789"/>
      <c r="TGQ13" s="789"/>
      <c r="TGR13" s="789"/>
      <c r="TGS13" s="789"/>
      <c r="TGT13" s="789"/>
      <c r="TGU13" s="789"/>
      <c r="TGV13" s="789"/>
      <c r="TGW13" s="789"/>
      <c r="TGX13" s="789"/>
      <c r="TGY13" s="789"/>
      <c r="TGZ13" s="789"/>
      <c r="THA13" s="789"/>
      <c r="THB13" s="789"/>
      <c r="THC13" s="789"/>
      <c r="THD13" s="789"/>
      <c r="THE13" s="789"/>
      <c r="THF13" s="789"/>
      <c r="THG13" s="789"/>
      <c r="THH13" s="789"/>
      <c r="THI13" s="789"/>
      <c r="THJ13" s="789"/>
      <c r="THK13" s="789"/>
      <c r="THL13" s="789"/>
      <c r="THM13" s="789"/>
      <c r="THN13" s="789"/>
      <c r="THO13" s="789"/>
      <c r="THP13" s="789"/>
      <c r="THQ13" s="789"/>
      <c r="THR13" s="789"/>
      <c r="THS13" s="789"/>
      <c r="THT13" s="789"/>
      <c r="THU13" s="789"/>
      <c r="THV13" s="789"/>
      <c r="THW13" s="789"/>
      <c r="THX13" s="789"/>
      <c r="THY13" s="789"/>
      <c r="THZ13" s="789"/>
      <c r="TIA13" s="789"/>
      <c r="TIB13" s="789"/>
      <c r="TIC13" s="789"/>
      <c r="TID13" s="789"/>
      <c r="TIE13" s="789"/>
      <c r="TIF13" s="789"/>
      <c r="TIG13" s="789"/>
      <c r="TIH13" s="789"/>
      <c r="TII13" s="789"/>
      <c r="TIJ13" s="789"/>
      <c r="TIK13" s="789"/>
      <c r="TIL13" s="789"/>
      <c r="TIM13" s="789"/>
      <c r="TIN13" s="789"/>
      <c r="TIO13" s="789"/>
      <c r="TIP13" s="789"/>
      <c r="TIQ13" s="789"/>
      <c r="TIR13" s="789"/>
      <c r="TIS13" s="789"/>
      <c r="TIT13" s="789"/>
      <c r="TIU13" s="789"/>
      <c r="TIV13" s="789"/>
      <c r="TIW13" s="789"/>
      <c r="TIX13" s="789"/>
      <c r="TIY13" s="789"/>
      <c r="TIZ13" s="789"/>
      <c r="TJA13" s="789"/>
      <c r="TJB13" s="789"/>
      <c r="TJC13" s="789"/>
      <c r="TJD13" s="789"/>
      <c r="TJE13" s="789"/>
      <c r="TJF13" s="789"/>
      <c r="TJG13" s="789"/>
      <c r="TJH13" s="789"/>
      <c r="TJI13" s="789"/>
      <c r="TJJ13" s="789"/>
      <c r="TJK13" s="789"/>
      <c r="TJL13" s="789"/>
      <c r="TJM13" s="789"/>
      <c r="TJN13" s="789"/>
      <c r="TJO13" s="789"/>
      <c r="TJP13" s="789"/>
      <c r="TJQ13" s="789"/>
      <c r="TJR13" s="789"/>
      <c r="TJS13" s="789"/>
      <c r="TJT13" s="789"/>
      <c r="TJU13" s="789"/>
      <c r="TJV13" s="789"/>
      <c r="TJW13" s="789"/>
      <c r="TJX13" s="789"/>
      <c r="TJY13" s="789"/>
      <c r="TJZ13" s="789"/>
      <c r="TKA13" s="789"/>
      <c r="TKB13" s="789"/>
      <c r="TKC13" s="789"/>
      <c r="TKD13" s="789"/>
      <c r="TKE13" s="789"/>
      <c r="TKF13" s="789"/>
      <c r="TKG13" s="789"/>
      <c r="TKH13" s="789"/>
      <c r="TKI13" s="789"/>
      <c r="TKJ13" s="789"/>
      <c r="TKK13" s="789"/>
      <c r="TKL13" s="789"/>
      <c r="TKM13" s="789"/>
      <c r="TKN13" s="789"/>
      <c r="TKO13" s="789"/>
      <c r="TKP13" s="789"/>
      <c r="TKQ13" s="789"/>
      <c r="TKR13" s="789"/>
      <c r="TKS13" s="789"/>
      <c r="TKT13" s="789"/>
      <c r="TKU13" s="789"/>
      <c r="TKV13" s="789"/>
      <c r="TKW13" s="789"/>
      <c r="TKX13" s="789"/>
      <c r="TKY13" s="789"/>
      <c r="TKZ13" s="789"/>
      <c r="TLA13" s="789"/>
      <c r="TLB13" s="789"/>
      <c r="TLC13" s="789"/>
      <c r="TLD13" s="789"/>
      <c r="TLE13" s="789"/>
      <c r="TLF13" s="789"/>
      <c r="TLG13" s="789"/>
      <c r="TLH13" s="789"/>
      <c r="TLI13" s="789"/>
      <c r="TLJ13" s="789"/>
      <c r="TLK13" s="789"/>
      <c r="TLL13" s="789"/>
      <c r="TLM13" s="789"/>
      <c r="TLN13" s="789"/>
      <c r="TLO13" s="789"/>
      <c r="TLP13" s="789"/>
      <c r="TLQ13" s="789"/>
      <c r="TLR13" s="789"/>
      <c r="TLS13" s="789"/>
      <c r="TLT13" s="789"/>
      <c r="TLU13" s="789"/>
      <c r="TLV13" s="789"/>
      <c r="TLW13" s="789"/>
      <c r="TLX13" s="789"/>
      <c r="TLY13" s="789"/>
      <c r="TLZ13" s="789"/>
      <c r="TMA13" s="789"/>
      <c r="TMB13" s="789"/>
      <c r="TMC13" s="789"/>
      <c r="TMD13" s="789"/>
      <c r="TME13" s="789"/>
      <c r="TMF13" s="789"/>
      <c r="TMG13" s="789"/>
      <c r="TMH13" s="789"/>
      <c r="TMI13" s="789"/>
      <c r="TMJ13" s="789"/>
      <c r="TMK13" s="789"/>
      <c r="TML13" s="789"/>
      <c r="TMM13" s="789"/>
      <c r="TMN13" s="789"/>
      <c r="TMO13" s="789"/>
      <c r="TMP13" s="789"/>
      <c r="TMQ13" s="789"/>
      <c r="TMR13" s="789"/>
      <c r="TMS13" s="789"/>
      <c r="TMT13" s="789"/>
      <c r="TMU13" s="789"/>
      <c r="TMV13" s="789"/>
      <c r="TMW13" s="789"/>
      <c r="TMX13" s="789"/>
      <c r="TMY13" s="789"/>
      <c r="TMZ13" s="789"/>
      <c r="TNA13" s="789"/>
      <c r="TNB13" s="789"/>
      <c r="TNC13" s="789"/>
      <c r="TND13" s="789"/>
      <c r="TNE13" s="789"/>
      <c r="TNF13" s="789"/>
      <c r="TNG13" s="789"/>
      <c r="TNH13" s="789"/>
      <c r="TNI13" s="789"/>
      <c r="TNJ13" s="789"/>
      <c r="TNK13" s="789"/>
      <c r="TNL13" s="789"/>
      <c r="TNM13" s="789"/>
      <c r="TNN13" s="789"/>
      <c r="TNO13" s="789"/>
      <c r="TNP13" s="789"/>
      <c r="TNQ13" s="789"/>
      <c r="TNR13" s="789"/>
      <c r="TNS13" s="789"/>
      <c r="TNT13" s="789"/>
      <c r="TNU13" s="789"/>
      <c r="TNV13" s="789"/>
      <c r="TNW13" s="789"/>
      <c r="TNX13" s="789"/>
      <c r="TNY13" s="789"/>
      <c r="TNZ13" s="789"/>
      <c r="TOA13" s="789"/>
      <c r="TOB13" s="789"/>
      <c r="TOC13" s="789"/>
      <c r="TOD13" s="789"/>
      <c r="TOE13" s="789"/>
      <c r="TOF13" s="789"/>
      <c r="TOG13" s="789"/>
      <c r="TOH13" s="789"/>
      <c r="TOI13" s="789"/>
      <c r="TOJ13" s="789"/>
      <c r="TOK13" s="789"/>
      <c r="TOL13" s="789"/>
      <c r="TOM13" s="789"/>
      <c r="TON13" s="789"/>
      <c r="TOO13" s="789"/>
      <c r="TOP13" s="789"/>
      <c r="TOQ13" s="789"/>
      <c r="TOR13" s="789"/>
      <c r="TOS13" s="789"/>
      <c r="TOT13" s="789"/>
      <c r="TOU13" s="789"/>
      <c r="TOV13" s="789"/>
      <c r="TOW13" s="789"/>
      <c r="TOX13" s="789"/>
      <c r="TOY13" s="789"/>
      <c r="TOZ13" s="789"/>
      <c r="TPA13" s="789"/>
      <c r="TPB13" s="789"/>
      <c r="TPC13" s="789"/>
      <c r="TPD13" s="789"/>
      <c r="TPE13" s="789"/>
      <c r="TPF13" s="789"/>
      <c r="TPG13" s="789"/>
      <c r="TPH13" s="789"/>
      <c r="TPI13" s="789"/>
      <c r="TPJ13" s="789"/>
      <c r="TPK13" s="789"/>
      <c r="TPL13" s="789"/>
      <c r="TPM13" s="789"/>
      <c r="TPN13" s="789"/>
      <c r="TPO13" s="789"/>
      <c r="TPP13" s="789"/>
      <c r="TPQ13" s="789"/>
      <c r="TPR13" s="789"/>
      <c r="TPS13" s="789"/>
      <c r="TPT13" s="789"/>
      <c r="TPU13" s="789"/>
      <c r="TPV13" s="789"/>
      <c r="TPW13" s="789"/>
      <c r="TPX13" s="789"/>
      <c r="TPY13" s="789"/>
      <c r="TPZ13" s="789"/>
      <c r="TQA13" s="789"/>
      <c r="TQB13" s="789"/>
      <c r="TQC13" s="789"/>
      <c r="TQD13" s="789"/>
      <c r="TQE13" s="789"/>
      <c r="TQF13" s="789"/>
      <c r="TQG13" s="789"/>
      <c r="TQH13" s="789"/>
      <c r="TQI13" s="789"/>
      <c r="TQJ13" s="789"/>
      <c r="TQK13" s="789"/>
      <c r="TQL13" s="789"/>
      <c r="TQM13" s="789"/>
      <c r="TQN13" s="789"/>
      <c r="TQO13" s="789"/>
      <c r="TQP13" s="789"/>
      <c r="TQQ13" s="789"/>
      <c r="TQR13" s="789"/>
      <c r="TQS13" s="789"/>
      <c r="TQT13" s="789"/>
      <c r="TQU13" s="789"/>
      <c r="TQV13" s="789"/>
      <c r="TQW13" s="789"/>
      <c r="TQX13" s="789"/>
      <c r="TQY13" s="789"/>
      <c r="TQZ13" s="789"/>
      <c r="TRA13" s="789"/>
      <c r="TRB13" s="789"/>
      <c r="TRC13" s="789"/>
      <c r="TRD13" s="789"/>
      <c r="TRE13" s="789"/>
      <c r="TRF13" s="789"/>
      <c r="TRG13" s="789"/>
      <c r="TRH13" s="789"/>
      <c r="TRI13" s="789"/>
      <c r="TRJ13" s="789"/>
      <c r="TRK13" s="789"/>
      <c r="TRL13" s="789"/>
      <c r="TRM13" s="789"/>
      <c r="TRN13" s="789"/>
      <c r="TRO13" s="789"/>
      <c r="TRP13" s="789"/>
      <c r="TRQ13" s="789"/>
      <c r="TRR13" s="789"/>
      <c r="TRS13" s="789"/>
      <c r="TRT13" s="789"/>
      <c r="TRU13" s="789"/>
      <c r="TRV13" s="789"/>
      <c r="TRW13" s="789"/>
      <c r="TRX13" s="789"/>
      <c r="TRY13" s="789"/>
      <c r="TRZ13" s="789"/>
      <c r="TSA13" s="789"/>
      <c r="TSB13" s="789"/>
      <c r="TSC13" s="789"/>
      <c r="TSD13" s="789"/>
      <c r="TSE13" s="789"/>
      <c r="TSF13" s="789"/>
      <c r="TSG13" s="789"/>
      <c r="TSH13" s="789"/>
      <c r="TSI13" s="789"/>
      <c r="TSJ13" s="789"/>
      <c r="TSK13" s="789"/>
      <c r="TSL13" s="789"/>
      <c r="TSM13" s="789"/>
      <c r="TSN13" s="789"/>
      <c r="TSO13" s="789"/>
      <c r="TSP13" s="789"/>
      <c r="TSQ13" s="789"/>
      <c r="TSR13" s="789"/>
      <c r="TSS13" s="789"/>
      <c r="TST13" s="789"/>
      <c r="TSU13" s="789"/>
      <c r="TSV13" s="789"/>
      <c r="TSW13" s="789"/>
      <c r="TSX13" s="789"/>
      <c r="TSY13" s="789"/>
      <c r="TSZ13" s="789"/>
      <c r="TTA13" s="789"/>
      <c r="TTB13" s="789"/>
      <c r="TTC13" s="789"/>
      <c r="TTD13" s="789"/>
      <c r="TTE13" s="789"/>
      <c r="TTF13" s="789"/>
      <c r="TTG13" s="789"/>
      <c r="TTH13" s="789"/>
      <c r="TTI13" s="789"/>
      <c r="TTJ13" s="789"/>
      <c r="TTK13" s="789"/>
      <c r="TTL13" s="789"/>
      <c r="TTM13" s="789"/>
      <c r="TTN13" s="789"/>
      <c r="TTO13" s="789"/>
      <c r="TTP13" s="789"/>
      <c r="TTQ13" s="789"/>
      <c r="TTR13" s="789"/>
      <c r="TTS13" s="789"/>
      <c r="TTT13" s="789"/>
      <c r="TTU13" s="789"/>
      <c r="TTV13" s="789"/>
      <c r="TTW13" s="789"/>
      <c r="TTX13" s="789"/>
      <c r="TTY13" s="789"/>
      <c r="TTZ13" s="789"/>
      <c r="TUA13" s="789"/>
      <c r="TUB13" s="789"/>
      <c r="TUC13" s="789"/>
      <c r="TUD13" s="789"/>
      <c r="TUE13" s="789"/>
      <c r="TUF13" s="789"/>
      <c r="TUG13" s="789"/>
      <c r="TUH13" s="789"/>
      <c r="TUI13" s="789"/>
      <c r="TUJ13" s="789"/>
      <c r="TUK13" s="789"/>
      <c r="TUL13" s="789"/>
      <c r="TUM13" s="789"/>
      <c r="TUN13" s="789"/>
      <c r="TUO13" s="789"/>
      <c r="TUP13" s="789"/>
      <c r="TUQ13" s="789"/>
      <c r="TUR13" s="789"/>
      <c r="TUS13" s="789"/>
      <c r="TUT13" s="789"/>
      <c r="TUU13" s="789"/>
      <c r="TUV13" s="789"/>
      <c r="TUW13" s="789"/>
      <c r="TUX13" s="789"/>
      <c r="TUY13" s="789"/>
      <c r="TUZ13" s="789"/>
      <c r="TVA13" s="789"/>
      <c r="TVB13" s="789"/>
      <c r="TVC13" s="789"/>
      <c r="TVD13" s="789"/>
      <c r="TVE13" s="789"/>
      <c r="TVF13" s="789"/>
      <c r="TVG13" s="789"/>
      <c r="TVH13" s="789"/>
      <c r="TVI13" s="789"/>
      <c r="TVJ13" s="789"/>
      <c r="TVK13" s="789"/>
      <c r="TVL13" s="789"/>
      <c r="TVM13" s="789"/>
      <c r="TVN13" s="789"/>
      <c r="TVO13" s="789"/>
      <c r="TVP13" s="789"/>
      <c r="TVQ13" s="789"/>
      <c r="TVR13" s="789"/>
      <c r="TVS13" s="789"/>
      <c r="TVT13" s="789"/>
      <c r="TVU13" s="789"/>
      <c r="TVV13" s="789"/>
      <c r="TVW13" s="789"/>
      <c r="TVX13" s="789"/>
      <c r="TVY13" s="789"/>
      <c r="TVZ13" s="789"/>
      <c r="TWA13" s="789"/>
      <c r="TWB13" s="789"/>
      <c r="TWC13" s="789"/>
      <c r="TWD13" s="789"/>
      <c r="TWE13" s="789"/>
      <c r="TWF13" s="789"/>
      <c r="TWG13" s="789"/>
      <c r="TWH13" s="789"/>
      <c r="TWI13" s="789"/>
      <c r="TWJ13" s="789"/>
      <c r="TWK13" s="789"/>
      <c r="TWL13" s="789"/>
      <c r="TWM13" s="789"/>
      <c r="TWN13" s="789"/>
      <c r="TWO13" s="789"/>
      <c r="TWP13" s="789"/>
      <c r="TWQ13" s="789"/>
      <c r="TWR13" s="789"/>
      <c r="TWS13" s="789"/>
      <c r="TWT13" s="789"/>
      <c r="TWU13" s="789"/>
      <c r="TWV13" s="789"/>
      <c r="TWW13" s="789"/>
      <c r="TWX13" s="789"/>
      <c r="TWY13" s="789"/>
      <c r="TWZ13" s="789"/>
      <c r="TXA13" s="789"/>
      <c r="TXB13" s="789"/>
      <c r="TXC13" s="789"/>
      <c r="TXD13" s="789"/>
      <c r="TXE13" s="789"/>
      <c r="TXF13" s="789"/>
      <c r="TXG13" s="789"/>
      <c r="TXH13" s="789"/>
      <c r="TXI13" s="789"/>
      <c r="TXJ13" s="789"/>
      <c r="TXK13" s="789"/>
      <c r="TXL13" s="789"/>
      <c r="TXM13" s="789"/>
      <c r="TXN13" s="789"/>
      <c r="TXO13" s="789"/>
      <c r="TXP13" s="789"/>
      <c r="TXQ13" s="789"/>
      <c r="TXR13" s="789"/>
      <c r="TXS13" s="789"/>
      <c r="TXT13" s="789"/>
      <c r="TXU13" s="789"/>
      <c r="TXV13" s="789"/>
      <c r="TXW13" s="789"/>
      <c r="TXX13" s="789"/>
      <c r="TXY13" s="789"/>
      <c r="TXZ13" s="789"/>
      <c r="TYA13" s="789"/>
      <c r="TYB13" s="789"/>
      <c r="TYC13" s="789"/>
      <c r="TYD13" s="789"/>
      <c r="TYE13" s="789"/>
      <c r="TYF13" s="789"/>
      <c r="TYG13" s="789"/>
      <c r="TYH13" s="789"/>
      <c r="TYI13" s="789"/>
      <c r="TYJ13" s="789"/>
      <c r="TYK13" s="789"/>
      <c r="TYL13" s="789"/>
      <c r="TYM13" s="789"/>
      <c r="TYN13" s="789"/>
      <c r="TYO13" s="789"/>
      <c r="TYP13" s="789"/>
      <c r="TYQ13" s="789"/>
      <c r="TYR13" s="789"/>
      <c r="TYS13" s="789"/>
      <c r="TYT13" s="789"/>
      <c r="TYU13" s="789"/>
      <c r="TYV13" s="789"/>
      <c r="TYW13" s="789"/>
      <c r="TYX13" s="789"/>
      <c r="TYY13" s="789"/>
      <c r="TYZ13" s="789"/>
      <c r="TZA13" s="789"/>
      <c r="TZB13" s="789"/>
      <c r="TZC13" s="789"/>
      <c r="TZD13" s="789"/>
      <c r="TZE13" s="789"/>
      <c r="TZF13" s="789"/>
      <c r="TZG13" s="789"/>
      <c r="TZH13" s="789"/>
      <c r="TZI13" s="789"/>
      <c r="TZJ13" s="789"/>
      <c r="TZK13" s="789"/>
      <c r="TZL13" s="789"/>
      <c r="TZM13" s="789"/>
      <c r="TZN13" s="789"/>
      <c r="TZO13" s="789"/>
      <c r="TZP13" s="789"/>
      <c r="TZQ13" s="789"/>
      <c r="TZR13" s="789"/>
      <c r="TZS13" s="789"/>
      <c r="TZT13" s="789"/>
      <c r="TZU13" s="789"/>
      <c r="TZV13" s="789"/>
      <c r="TZW13" s="789"/>
      <c r="TZX13" s="789"/>
      <c r="TZY13" s="789"/>
      <c r="TZZ13" s="789"/>
      <c r="UAA13" s="789"/>
      <c r="UAB13" s="789"/>
      <c r="UAC13" s="789"/>
      <c r="UAD13" s="789"/>
      <c r="UAE13" s="789"/>
      <c r="UAF13" s="789"/>
      <c r="UAG13" s="789"/>
      <c r="UAH13" s="789"/>
      <c r="UAI13" s="789"/>
      <c r="UAJ13" s="789"/>
      <c r="UAK13" s="789"/>
      <c r="UAL13" s="789"/>
      <c r="UAM13" s="789"/>
      <c r="UAN13" s="789"/>
      <c r="UAO13" s="789"/>
      <c r="UAP13" s="789"/>
      <c r="UAQ13" s="789"/>
      <c r="UAR13" s="789"/>
      <c r="UAS13" s="789"/>
      <c r="UAT13" s="789"/>
      <c r="UAU13" s="789"/>
      <c r="UAV13" s="789"/>
      <c r="UAW13" s="789"/>
      <c r="UAX13" s="789"/>
      <c r="UAY13" s="789"/>
      <c r="UAZ13" s="789"/>
      <c r="UBA13" s="789"/>
      <c r="UBB13" s="789"/>
      <c r="UBC13" s="789"/>
      <c r="UBD13" s="789"/>
      <c r="UBE13" s="789"/>
      <c r="UBF13" s="789"/>
      <c r="UBG13" s="789"/>
      <c r="UBH13" s="789"/>
      <c r="UBI13" s="789"/>
      <c r="UBJ13" s="789"/>
      <c r="UBK13" s="789"/>
      <c r="UBL13" s="789"/>
      <c r="UBM13" s="789"/>
      <c r="UBN13" s="789"/>
      <c r="UBO13" s="789"/>
      <c r="UBP13" s="789"/>
      <c r="UBQ13" s="789"/>
      <c r="UBR13" s="789"/>
      <c r="UBS13" s="789"/>
      <c r="UBT13" s="789"/>
      <c r="UBU13" s="789"/>
      <c r="UBV13" s="789"/>
      <c r="UBW13" s="789"/>
      <c r="UBX13" s="789"/>
      <c r="UBY13" s="789"/>
      <c r="UBZ13" s="789"/>
      <c r="UCA13" s="789"/>
      <c r="UCB13" s="789"/>
      <c r="UCC13" s="789"/>
      <c r="UCD13" s="789"/>
      <c r="UCE13" s="789"/>
      <c r="UCF13" s="789"/>
      <c r="UCG13" s="789"/>
      <c r="UCH13" s="789"/>
      <c r="UCI13" s="789"/>
      <c r="UCJ13" s="789"/>
      <c r="UCK13" s="789"/>
      <c r="UCL13" s="789"/>
      <c r="UCM13" s="789"/>
      <c r="UCN13" s="789"/>
      <c r="UCO13" s="789"/>
      <c r="UCP13" s="789"/>
      <c r="UCQ13" s="789"/>
      <c r="UCR13" s="789"/>
      <c r="UCS13" s="789"/>
      <c r="UCT13" s="789"/>
      <c r="UCU13" s="789"/>
      <c r="UCV13" s="789"/>
      <c r="UCW13" s="789"/>
      <c r="UCX13" s="789"/>
      <c r="UCY13" s="789"/>
      <c r="UCZ13" s="789"/>
      <c r="UDA13" s="789"/>
      <c r="UDB13" s="789"/>
      <c r="UDC13" s="789"/>
      <c r="UDD13" s="789"/>
      <c r="UDE13" s="789"/>
      <c r="UDF13" s="789"/>
      <c r="UDG13" s="789"/>
      <c r="UDH13" s="789"/>
      <c r="UDI13" s="789"/>
      <c r="UDJ13" s="789"/>
      <c r="UDK13" s="789"/>
      <c r="UDL13" s="789"/>
      <c r="UDM13" s="789"/>
      <c r="UDN13" s="789"/>
      <c r="UDO13" s="789"/>
      <c r="UDP13" s="789"/>
      <c r="UDQ13" s="789"/>
      <c r="UDR13" s="789"/>
      <c r="UDS13" s="789"/>
      <c r="UDT13" s="789"/>
      <c r="UDU13" s="789"/>
      <c r="UDV13" s="789"/>
      <c r="UDW13" s="789"/>
      <c r="UDX13" s="789"/>
      <c r="UDY13" s="789"/>
      <c r="UDZ13" s="789"/>
      <c r="UEA13" s="789"/>
      <c r="UEB13" s="789"/>
      <c r="UEC13" s="789"/>
      <c r="UED13" s="789"/>
      <c r="UEE13" s="789"/>
      <c r="UEF13" s="789"/>
      <c r="UEG13" s="789"/>
      <c r="UEH13" s="789"/>
      <c r="UEI13" s="789"/>
      <c r="UEJ13" s="789"/>
      <c r="UEK13" s="789"/>
      <c r="UEL13" s="789"/>
      <c r="UEM13" s="789"/>
      <c r="UEN13" s="789"/>
      <c r="UEO13" s="789"/>
      <c r="UEP13" s="789"/>
      <c r="UEQ13" s="789"/>
      <c r="UER13" s="789"/>
      <c r="UES13" s="789"/>
      <c r="UET13" s="789"/>
      <c r="UEU13" s="789"/>
      <c r="UEV13" s="789"/>
      <c r="UEW13" s="789"/>
      <c r="UEX13" s="789"/>
      <c r="UEY13" s="789"/>
      <c r="UEZ13" s="789"/>
      <c r="UFA13" s="789"/>
      <c r="UFB13" s="789"/>
      <c r="UFC13" s="789"/>
      <c r="UFD13" s="789"/>
      <c r="UFE13" s="789"/>
      <c r="UFF13" s="789"/>
      <c r="UFG13" s="789"/>
      <c r="UFH13" s="789"/>
      <c r="UFI13" s="789"/>
      <c r="UFJ13" s="789"/>
      <c r="UFK13" s="789"/>
      <c r="UFL13" s="789"/>
      <c r="UFM13" s="789"/>
      <c r="UFN13" s="789"/>
      <c r="UFO13" s="789"/>
      <c r="UFP13" s="789"/>
      <c r="UFQ13" s="789"/>
      <c r="UFR13" s="789"/>
      <c r="UFS13" s="789"/>
      <c r="UFT13" s="789"/>
      <c r="UFU13" s="789"/>
      <c r="UFV13" s="789"/>
      <c r="UFW13" s="789"/>
      <c r="UFX13" s="789"/>
      <c r="UFY13" s="789"/>
      <c r="UFZ13" s="789"/>
      <c r="UGA13" s="789"/>
      <c r="UGB13" s="789"/>
      <c r="UGC13" s="789"/>
      <c r="UGD13" s="789"/>
      <c r="UGE13" s="789"/>
      <c r="UGF13" s="789"/>
      <c r="UGG13" s="789"/>
      <c r="UGH13" s="789"/>
      <c r="UGI13" s="789"/>
      <c r="UGJ13" s="789"/>
      <c r="UGK13" s="789"/>
      <c r="UGL13" s="789"/>
      <c r="UGM13" s="789"/>
      <c r="UGN13" s="789"/>
      <c r="UGO13" s="789"/>
      <c r="UGP13" s="789"/>
      <c r="UGQ13" s="789"/>
      <c r="UGR13" s="789"/>
      <c r="UGS13" s="789"/>
      <c r="UGT13" s="789"/>
      <c r="UGU13" s="789"/>
      <c r="UGV13" s="789"/>
      <c r="UGW13" s="789"/>
      <c r="UGX13" s="789"/>
      <c r="UGY13" s="789"/>
      <c r="UGZ13" s="789"/>
      <c r="UHA13" s="789"/>
      <c r="UHB13" s="789"/>
      <c r="UHC13" s="789"/>
      <c r="UHD13" s="789"/>
      <c r="UHE13" s="789"/>
      <c r="UHF13" s="789"/>
      <c r="UHG13" s="789"/>
      <c r="UHH13" s="789"/>
      <c r="UHI13" s="789"/>
      <c r="UHJ13" s="789"/>
      <c r="UHK13" s="789"/>
      <c r="UHL13" s="789"/>
      <c r="UHM13" s="789"/>
      <c r="UHN13" s="789"/>
      <c r="UHO13" s="789"/>
      <c r="UHP13" s="789"/>
      <c r="UHQ13" s="789"/>
      <c r="UHR13" s="789"/>
      <c r="UHS13" s="789"/>
      <c r="UHT13" s="789"/>
      <c r="UHU13" s="789"/>
      <c r="UHV13" s="789"/>
      <c r="UHW13" s="789"/>
      <c r="UHX13" s="789"/>
      <c r="UHY13" s="789"/>
      <c r="UHZ13" s="789"/>
      <c r="UIA13" s="789"/>
      <c r="UIB13" s="789"/>
      <c r="UIC13" s="789"/>
      <c r="UID13" s="789"/>
      <c r="UIE13" s="789"/>
      <c r="UIF13" s="789"/>
      <c r="UIG13" s="789"/>
      <c r="UIH13" s="789"/>
      <c r="UII13" s="789"/>
      <c r="UIJ13" s="789"/>
      <c r="UIK13" s="789"/>
      <c r="UIL13" s="789"/>
      <c r="UIM13" s="789"/>
      <c r="UIN13" s="789"/>
      <c r="UIO13" s="789"/>
      <c r="UIP13" s="789"/>
      <c r="UIQ13" s="789"/>
      <c r="UIR13" s="789"/>
      <c r="UIS13" s="789"/>
      <c r="UIT13" s="789"/>
      <c r="UIU13" s="789"/>
      <c r="UIV13" s="789"/>
      <c r="UIW13" s="789"/>
      <c r="UIX13" s="789"/>
      <c r="UIY13" s="789"/>
      <c r="UIZ13" s="789"/>
      <c r="UJA13" s="789"/>
      <c r="UJB13" s="789"/>
      <c r="UJC13" s="789"/>
      <c r="UJD13" s="789"/>
      <c r="UJE13" s="789"/>
      <c r="UJF13" s="789"/>
      <c r="UJG13" s="789"/>
      <c r="UJH13" s="789"/>
      <c r="UJI13" s="789"/>
      <c r="UJJ13" s="789"/>
      <c r="UJK13" s="789"/>
      <c r="UJL13" s="789"/>
      <c r="UJM13" s="789"/>
      <c r="UJN13" s="789"/>
      <c r="UJO13" s="789"/>
      <c r="UJP13" s="789"/>
      <c r="UJQ13" s="789"/>
      <c r="UJR13" s="789"/>
      <c r="UJS13" s="789"/>
      <c r="UJT13" s="789"/>
      <c r="UJU13" s="789"/>
      <c r="UJV13" s="789"/>
      <c r="UJW13" s="789"/>
      <c r="UJX13" s="789"/>
      <c r="UJY13" s="789"/>
      <c r="UJZ13" s="789"/>
      <c r="UKA13" s="789"/>
      <c r="UKB13" s="789"/>
      <c r="UKC13" s="789"/>
      <c r="UKD13" s="789"/>
      <c r="UKE13" s="789"/>
      <c r="UKF13" s="789"/>
      <c r="UKG13" s="789"/>
      <c r="UKH13" s="789"/>
      <c r="UKI13" s="789"/>
      <c r="UKJ13" s="789"/>
      <c r="UKK13" s="789"/>
      <c r="UKL13" s="789"/>
      <c r="UKM13" s="789"/>
      <c r="UKN13" s="789"/>
      <c r="UKO13" s="789"/>
      <c r="UKP13" s="789"/>
      <c r="UKQ13" s="789"/>
      <c r="UKR13" s="789"/>
      <c r="UKS13" s="789"/>
      <c r="UKT13" s="789"/>
      <c r="UKU13" s="789"/>
      <c r="UKV13" s="789"/>
      <c r="UKW13" s="789"/>
      <c r="UKX13" s="789"/>
      <c r="UKY13" s="789"/>
      <c r="UKZ13" s="789"/>
      <c r="ULA13" s="789"/>
      <c r="ULB13" s="789"/>
      <c r="ULC13" s="789"/>
      <c r="ULD13" s="789"/>
      <c r="ULE13" s="789"/>
      <c r="ULF13" s="789"/>
      <c r="ULG13" s="789"/>
      <c r="ULH13" s="789"/>
      <c r="ULI13" s="789"/>
      <c r="ULJ13" s="789"/>
      <c r="ULK13" s="789"/>
      <c r="ULL13" s="789"/>
      <c r="ULM13" s="789"/>
      <c r="ULN13" s="789"/>
      <c r="ULO13" s="789"/>
      <c r="ULP13" s="789"/>
      <c r="ULQ13" s="789"/>
      <c r="ULR13" s="789"/>
      <c r="ULS13" s="789"/>
      <c r="ULT13" s="789"/>
      <c r="ULU13" s="789"/>
      <c r="ULV13" s="789"/>
      <c r="ULW13" s="789"/>
      <c r="ULX13" s="789"/>
      <c r="ULY13" s="789"/>
      <c r="ULZ13" s="789"/>
      <c r="UMA13" s="789"/>
      <c r="UMB13" s="789"/>
      <c r="UMC13" s="789"/>
      <c r="UMD13" s="789"/>
      <c r="UME13" s="789"/>
      <c r="UMF13" s="789"/>
      <c r="UMG13" s="789"/>
      <c r="UMH13" s="789"/>
      <c r="UMI13" s="789"/>
      <c r="UMJ13" s="789"/>
      <c r="UMK13" s="789"/>
      <c r="UML13" s="789"/>
      <c r="UMM13" s="789"/>
      <c r="UMN13" s="789"/>
      <c r="UMO13" s="789"/>
      <c r="UMP13" s="789"/>
      <c r="UMQ13" s="789"/>
      <c r="UMR13" s="789"/>
      <c r="UMS13" s="789"/>
      <c r="UMT13" s="789"/>
      <c r="UMU13" s="789"/>
      <c r="UMV13" s="789"/>
      <c r="UMW13" s="789"/>
      <c r="UMX13" s="789"/>
      <c r="UMY13" s="789"/>
      <c r="UMZ13" s="789"/>
      <c r="UNA13" s="789"/>
      <c r="UNB13" s="789"/>
      <c r="UNC13" s="789"/>
      <c r="UND13" s="789"/>
      <c r="UNE13" s="789"/>
      <c r="UNF13" s="789"/>
      <c r="UNG13" s="789"/>
      <c r="UNH13" s="789"/>
      <c r="UNI13" s="789"/>
      <c r="UNJ13" s="789"/>
      <c r="UNK13" s="789"/>
      <c r="UNL13" s="789"/>
      <c r="UNM13" s="789"/>
      <c r="UNN13" s="789"/>
      <c r="UNO13" s="789"/>
      <c r="UNP13" s="789"/>
      <c r="UNQ13" s="789"/>
      <c r="UNR13" s="789"/>
      <c r="UNS13" s="789"/>
      <c r="UNT13" s="789"/>
      <c r="UNU13" s="789"/>
      <c r="UNV13" s="789"/>
      <c r="UNW13" s="789"/>
      <c r="UNX13" s="789"/>
      <c r="UNY13" s="789"/>
      <c r="UNZ13" s="789"/>
      <c r="UOA13" s="789"/>
      <c r="UOB13" s="789"/>
      <c r="UOC13" s="789"/>
      <c r="UOD13" s="789"/>
      <c r="UOE13" s="789"/>
      <c r="UOF13" s="789"/>
      <c r="UOG13" s="789"/>
      <c r="UOH13" s="789"/>
      <c r="UOI13" s="789"/>
      <c r="UOJ13" s="789"/>
      <c r="UOK13" s="789"/>
      <c r="UOL13" s="789"/>
      <c r="UOM13" s="789"/>
      <c r="UON13" s="789"/>
      <c r="UOO13" s="789"/>
      <c r="UOP13" s="789"/>
      <c r="UOQ13" s="789"/>
      <c r="UOR13" s="789"/>
      <c r="UOS13" s="789"/>
      <c r="UOT13" s="789"/>
      <c r="UOU13" s="789"/>
      <c r="UOV13" s="789"/>
      <c r="UOW13" s="789"/>
      <c r="UOX13" s="789"/>
      <c r="UOY13" s="789"/>
      <c r="UOZ13" s="789"/>
      <c r="UPA13" s="789"/>
      <c r="UPB13" s="789"/>
      <c r="UPC13" s="789"/>
      <c r="UPD13" s="789"/>
      <c r="UPE13" s="789"/>
      <c r="UPF13" s="789"/>
      <c r="UPG13" s="789"/>
      <c r="UPH13" s="789"/>
      <c r="UPI13" s="789"/>
      <c r="UPJ13" s="789"/>
      <c r="UPK13" s="789"/>
      <c r="UPL13" s="789"/>
      <c r="UPM13" s="789"/>
      <c r="UPN13" s="789"/>
      <c r="UPO13" s="789"/>
      <c r="UPP13" s="789"/>
      <c r="UPQ13" s="789"/>
      <c r="UPR13" s="789"/>
      <c r="UPS13" s="789"/>
      <c r="UPT13" s="789"/>
      <c r="UPU13" s="789"/>
      <c r="UPV13" s="789"/>
      <c r="UPW13" s="789"/>
      <c r="UPX13" s="789"/>
      <c r="UPY13" s="789"/>
      <c r="UPZ13" s="789"/>
      <c r="UQA13" s="789"/>
      <c r="UQB13" s="789"/>
      <c r="UQC13" s="789"/>
      <c r="UQD13" s="789"/>
      <c r="UQE13" s="789"/>
      <c r="UQF13" s="789"/>
      <c r="UQG13" s="789"/>
      <c r="UQH13" s="789"/>
      <c r="UQI13" s="789"/>
      <c r="UQJ13" s="789"/>
      <c r="UQK13" s="789"/>
      <c r="UQL13" s="789"/>
      <c r="UQM13" s="789"/>
      <c r="UQN13" s="789"/>
      <c r="UQO13" s="789"/>
      <c r="UQP13" s="789"/>
      <c r="UQQ13" s="789"/>
      <c r="UQR13" s="789"/>
      <c r="UQS13" s="789"/>
      <c r="UQT13" s="789"/>
      <c r="UQU13" s="789"/>
      <c r="UQV13" s="789"/>
      <c r="UQW13" s="789"/>
      <c r="UQX13" s="789"/>
      <c r="UQY13" s="789"/>
      <c r="UQZ13" s="789"/>
      <c r="URA13" s="789"/>
      <c r="URB13" s="789"/>
      <c r="URC13" s="789"/>
      <c r="URD13" s="789"/>
      <c r="URE13" s="789"/>
      <c r="URF13" s="789"/>
      <c r="URG13" s="789"/>
      <c r="URH13" s="789"/>
      <c r="URI13" s="789"/>
      <c r="URJ13" s="789"/>
      <c r="URK13" s="789"/>
      <c r="URL13" s="789"/>
      <c r="URM13" s="789"/>
      <c r="URN13" s="789"/>
      <c r="URO13" s="789"/>
      <c r="URP13" s="789"/>
      <c r="URQ13" s="789"/>
      <c r="URR13" s="789"/>
      <c r="URS13" s="789"/>
      <c r="URT13" s="789"/>
      <c r="URU13" s="789"/>
      <c r="URV13" s="789"/>
      <c r="URW13" s="789"/>
      <c r="URX13" s="789"/>
      <c r="URY13" s="789"/>
      <c r="URZ13" s="789"/>
      <c r="USA13" s="789"/>
      <c r="USB13" s="789"/>
      <c r="USC13" s="789"/>
      <c r="USD13" s="789"/>
      <c r="USE13" s="789"/>
      <c r="USF13" s="789"/>
      <c r="USG13" s="789"/>
      <c r="USH13" s="789"/>
      <c r="USI13" s="789"/>
      <c r="USJ13" s="789"/>
      <c r="USK13" s="789"/>
      <c r="USL13" s="789"/>
      <c r="USM13" s="789"/>
      <c r="USN13" s="789"/>
      <c r="USO13" s="789"/>
      <c r="USP13" s="789"/>
      <c r="USQ13" s="789"/>
      <c r="USR13" s="789"/>
      <c r="USS13" s="789"/>
      <c r="UST13" s="789"/>
      <c r="USU13" s="789"/>
      <c r="USV13" s="789"/>
      <c r="USW13" s="789"/>
      <c r="USX13" s="789"/>
      <c r="USY13" s="789"/>
      <c r="USZ13" s="789"/>
      <c r="UTA13" s="789"/>
      <c r="UTB13" s="789"/>
      <c r="UTC13" s="789"/>
      <c r="UTD13" s="789"/>
      <c r="UTE13" s="789"/>
      <c r="UTF13" s="789"/>
      <c r="UTG13" s="789"/>
      <c r="UTH13" s="789"/>
      <c r="UTI13" s="789"/>
      <c r="UTJ13" s="789"/>
      <c r="UTK13" s="789"/>
      <c r="UTL13" s="789"/>
      <c r="UTM13" s="789"/>
      <c r="UTN13" s="789"/>
      <c r="UTO13" s="789"/>
      <c r="UTP13" s="789"/>
      <c r="UTQ13" s="789"/>
      <c r="UTR13" s="789"/>
      <c r="UTS13" s="789"/>
      <c r="UTT13" s="789"/>
      <c r="UTU13" s="789"/>
      <c r="UTV13" s="789"/>
      <c r="UTW13" s="789"/>
      <c r="UTX13" s="789"/>
      <c r="UTY13" s="789"/>
      <c r="UTZ13" s="789"/>
      <c r="UUA13" s="789"/>
      <c r="UUB13" s="789"/>
      <c r="UUC13" s="789"/>
      <c r="UUD13" s="789"/>
      <c r="UUE13" s="789"/>
      <c r="UUF13" s="789"/>
      <c r="UUG13" s="789"/>
      <c r="UUH13" s="789"/>
      <c r="UUI13" s="789"/>
      <c r="UUJ13" s="789"/>
      <c r="UUK13" s="789"/>
      <c r="UUL13" s="789"/>
      <c r="UUM13" s="789"/>
      <c r="UUN13" s="789"/>
      <c r="UUO13" s="789"/>
      <c r="UUP13" s="789"/>
      <c r="UUQ13" s="789"/>
      <c r="UUR13" s="789"/>
      <c r="UUS13" s="789"/>
      <c r="UUT13" s="789"/>
      <c r="UUU13" s="789"/>
      <c r="UUV13" s="789"/>
      <c r="UUW13" s="789"/>
      <c r="UUX13" s="789"/>
      <c r="UUY13" s="789"/>
      <c r="UUZ13" s="789"/>
      <c r="UVA13" s="789"/>
      <c r="UVB13" s="789"/>
      <c r="UVC13" s="789"/>
      <c r="UVD13" s="789"/>
      <c r="UVE13" s="789"/>
      <c r="UVF13" s="789"/>
      <c r="UVG13" s="789"/>
      <c r="UVH13" s="789"/>
      <c r="UVI13" s="789"/>
      <c r="UVJ13" s="789"/>
      <c r="UVK13" s="789"/>
      <c r="UVL13" s="789"/>
      <c r="UVM13" s="789"/>
      <c r="UVN13" s="789"/>
      <c r="UVO13" s="789"/>
      <c r="UVP13" s="789"/>
      <c r="UVQ13" s="789"/>
      <c r="UVR13" s="789"/>
      <c r="UVS13" s="789"/>
      <c r="UVT13" s="789"/>
      <c r="UVU13" s="789"/>
      <c r="UVV13" s="789"/>
      <c r="UVW13" s="789"/>
      <c r="UVX13" s="789"/>
      <c r="UVY13" s="789"/>
      <c r="UVZ13" s="789"/>
      <c r="UWA13" s="789"/>
      <c r="UWB13" s="789"/>
      <c r="UWC13" s="789"/>
      <c r="UWD13" s="789"/>
      <c r="UWE13" s="789"/>
      <c r="UWF13" s="789"/>
      <c r="UWG13" s="789"/>
      <c r="UWH13" s="789"/>
      <c r="UWI13" s="789"/>
      <c r="UWJ13" s="789"/>
      <c r="UWK13" s="789"/>
      <c r="UWL13" s="789"/>
      <c r="UWM13" s="789"/>
      <c r="UWN13" s="789"/>
      <c r="UWO13" s="789"/>
      <c r="UWP13" s="789"/>
      <c r="UWQ13" s="789"/>
      <c r="UWR13" s="789"/>
      <c r="UWS13" s="789"/>
      <c r="UWT13" s="789"/>
      <c r="UWU13" s="789"/>
      <c r="UWV13" s="789"/>
      <c r="UWW13" s="789"/>
      <c r="UWX13" s="789"/>
      <c r="UWY13" s="789"/>
      <c r="UWZ13" s="789"/>
      <c r="UXA13" s="789"/>
      <c r="UXB13" s="789"/>
      <c r="UXC13" s="789"/>
      <c r="UXD13" s="789"/>
      <c r="UXE13" s="789"/>
      <c r="UXF13" s="789"/>
      <c r="UXG13" s="789"/>
      <c r="UXH13" s="789"/>
      <c r="UXI13" s="789"/>
      <c r="UXJ13" s="789"/>
      <c r="UXK13" s="789"/>
      <c r="UXL13" s="789"/>
      <c r="UXM13" s="789"/>
      <c r="UXN13" s="789"/>
      <c r="UXO13" s="789"/>
      <c r="UXP13" s="789"/>
      <c r="UXQ13" s="789"/>
      <c r="UXR13" s="789"/>
      <c r="UXS13" s="789"/>
      <c r="UXT13" s="789"/>
      <c r="UXU13" s="789"/>
      <c r="UXV13" s="789"/>
      <c r="UXW13" s="789"/>
      <c r="UXX13" s="789"/>
      <c r="UXY13" s="789"/>
      <c r="UXZ13" s="789"/>
      <c r="UYA13" s="789"/>
      <c r="UYB13" s="789"/>
      <c r="UYC13" s="789"/>
      <c r="UYD13" s="789"/>
      <c r="UYE13" s="789"/>
      <c r="UYF13" s="789"/>
      <c r="UYG13" s="789"/>
      <c r="UYH13" s="789"/>
      <c r="UYI13" s="789"/>
      <c r="UYJ13" s="789"/>
      <c r="UYK13" s="789"/>
      <c r="UYL13" s="789"/>
      <c r="UYM13" s="789"/>
      <c r="UYN13" s="789"/>
      <c r="UYO13" s="789"/>
      <c r="UYP13" s="789"/>
      <c r="UYQ13" s="789"/>
      <c r="UYR13" s="789"/>
      <c r="UYS13" s="789"/>
      <c r="UYT13" s="789"/>
      <c r="UYU13" s="789"/>
      <c r="UYV13" s="789"/>
      <c r="UYW13" s="789"/>
      <c r="UYX13" s="789"/>
      <c r="UYY13" s="789"/>
      <c r="UYZ13" s="789"/>
      <c r="UZA13" s="789"/>
      <c r="UZB13" s="789"/>
      <c r="UZC13" s="789"/>
      <c r="UZD13" s="789"/>
      <c r="UZE13" s="789"/>
      <c r="UZF13" s="789"/>
      <c r="UZG13" s="789"/>
      <c r="UZH13" s="789"/>
      <c r="UZI13" s="789"/>
      <c r="UZJ13" s="789"/>
      <c r="UZK13" s="789"/>
      <c r="UZL13" s="789"/>
      <c r="UZM13" s="789"/>
      <c r="UZN13" s="789"/>
      <c r="UZO13" s="789"/>
      <c r="UZP13" s="789"/>
      <c r="UZQ13" s="789"/>
      <c r="UZR13" s="789"/>
      <c r="UZS13" s="789"/>
      <c r="UZT13" s="789"/>
      <c r="UZU13" s="789"/>
      <c r="UZV13" s="789"/>
      <c r="UZW13" s="789"/>
      <c r="UZX13" s="789"/>
      <c r="UZY13" s="789"/>
      <c r="UZZ13" s="789"/>
      <c r="VAA13" s="789"/>
      <c r="VAB13" s="789"/>
      <c r="VAC13" s="789"/>
      <c r="VAD13" s="789"/>
      <c r="VAE13" s="789"/>
      <c r="VAF13" s="789"/>
      <c r="VAG13" s="789"/>
      <c r="VAH13" s="789"/>
      <c r="VAI13" s="789"/>
      <c r="VAJ13" s="789"/>
      <c r="VAK13" s="789"/>
      <c r="VAL13" s="789"/>
      <c r="VAM13" s="789"/>
      <c r="VAN13" s="789"/>
      <c r="VAO13" s="789"/>
      <c r="VAP13" s="789"/>
      <c r="VAQ13" s="789"/>
      <c r="VAR13" s="789"/>
      <c r="VAS13" s="789"/>
      <c r="VAT13" s="789"/>
      <c r="VAU13" s="789"/>
      <c r="VAV13" s="789"/>
      <c r="VAW13" s="789"/>
      <c r="VAX13" s="789"/>
      <c r="VAY13" s="789"/>
      <c r="VAZ13" s="789"/>
      <c r="VBA13" s="789"/>
      <c r="VBB13" s="789"/>
      <c r="VBC13" s="789"/>
      <c r="VBD13" s="789"/>
      <c r="VBE13" s="789"/>
      <c r="VBF13" s="789"/>
      <c r="VBG13" s="789"/>
      <c r="VBH13" s="789"/>
      <c r="VBI13" s="789"/>
      <c r="VBJ13" s="789"/>
      <c r="VBK13" s="789"/>
      <c r="VBL13" s="789"/>
      <c r="VBM13" s="789"/>
      <c r="VBN13" s="789"/>
      <c r="VBO13" s="789"/>
      <c r="VBP13" s="789"/>
      <c r="VBQ13" s="789"/>
      <c r="VBR13" s="789"/>
      <c r="VBS13" s="789"/>
      <c r="VBT13" s="789"/>
      <c r="VBU13" s="789"/>
      <c r="VBV13" s="789"/>
      <c r="VBW13" s="789"/>
      <c r="VBX13" s="789"/>
      <c r="VBY13" s="789"/>
      <c r="VBZ13" s="789"/>
      <c r="VCA13" s="789"/>
      <c r="VCB13" s="789"/>
      <c r="VCC13" s="789"/>
      <c r="VCD13" s="789"/>
      <c r="VCE13" s="789"/>
      <c r="VCF13" s="789"/>
      <c r="VCG13" s="789"/>
      <c r="VCH13" s="789"/>
      <c r="VCI13" s="789"/>
      <c r="VCJ13" s="789"/>
      <c r="VCK13" s="789"/>
      <c r="VCL13" s="789"/>
      <c r="VCM13" s="789"/>
      <c r="VCN13" s="789"/>
      <c r="VCO13" s="789"/>
      <c r="VCP13" s="789"/>
      <c r="VCQ13" s="789"/>
      <c r="VCR13" s="789"/>
      <c r="VCS13" s="789"/>
      <c r="VCT13" s="789"/>
      <c r="VCU13" s="789"/>
      <c r="VCV13" s="789"/>
      <c r="VCW13" s="789"/>
      <c r="VCX13" s="789"/>
      <c r="VCY13" s="789"/>
      <c r="VCZ13" s="789"/>
      <c r="VDA13" s="789"/>
      <c r="VDB13" s="789"/>
      <c r="VDC13" s="789"/>
      <c r="VDD13" s="789"/>
      <c r="VDE13" s="789"/>
      <c r="VDF13" s="789"/>
      <c r="VDG13" s="789"/>
      <c r="VDH13" s="789"/>
      <c r="VDI13" s="789"/>
      <c r="VDJ13" s="789"/>
      <c r="VDK13" s="789"/>
      <c r="VDL13" s="789"/>
      <c r="VDM13" s="789"/>
      <c r="VDN13" s="789"/>
      <c r="VDO13" s="789"/>
      <c r="VDP13" s="789"/>
      <c r="VDQ13" s="789"/>
      <c r="VDR13" s="789"/>
      <c r="VDS13" s="789"/>
      <c r="VDT13" s="789"/>
      <c r="VDU13" s="789"/>
      <c r="VDV13" s="789"/>
      <c r="VDW13" s="789"/>
      <c r="VDX13" s="789"/>
      <c r="VDY13" s="789"/>
      <c r="VDZ13" s="789"/>
      <c r="VEA13" s="789"/>
      <c r="VEB13" s="789"/>
      <c r="VEC13" s="789"/>
      <c r="VED13" s="789"/>
      <c r="VEE13" s="789"/>
      <c r="VEF13" s="789"/>
      <c r="VEG13" s="789"/>
      <c r="VEH13" s="789"/>
      <c r="VEI13" s="789"/>
      <c r="VEJ13" s="789"/>
      <c r="VEK13" s="789"/>
      <c r="VEL13" s="789"/>
      <c r="VEM13" s="789"/>
      <c r="VEN13" s="789"/>
      <c r="VEO13" s="789"/>
      <c r="VEP13" s="789"/>
      <c r="VEQ13" s="789"/>
      <c r="VER13" s="789"/>
      <c r="VES13" s="789"/>
      <c r="VET13" s="789"/>
      <c r="VEU13" s="789"/>
      <c r="VEV13" s="789"/>
      <c r="VEW13" s="789"/>
      <c r="VEX13" s="789"/>
      <c r="VEY13" s="789"/>
      <c r="VEZ13" s="789"/>
      <c r="VFA13" s="789"/>
      <c r="VFB13" s="789"/>
      <c r="VFC13" s="789"/>
      <c r="VFD13" s="789"/>
      <c r="VFE13" s="789"/>
      <c r="VFF13" s="789"/>
      <c r="VFG13" s="789"/>
      <c r="VFH13" s="789"/>
      <c r="VFI13" s="789"/>
      <c r="VFJ13" s="789"/>
      <c r="VFK13" s="789"/>
      <c r="VFL13" s="789"/>
      <c r="VFM13" s="789"/>
      <c r="VFN13" s="789"/>
      <c r="VFO13" s="789"/>
      <c r="VFP13" s="789"/>
      <c r="VFQ13" s="789"/>
      <c r="VFR13" s="789"/>
      <c r="VFS13" s="789"/>
      <c r="VFT13" s="789"/>
      <c r="VFU13" s="789"/>
      <c r="VFV13" s="789"/>
      <c r="VFW13" s="789"/>
      <c r="VFX13" s="789"/>
      <c r="VFY13" s="789"/>
      <c r="VFZ13" s="789"/>
      <c r="VGA13" s="789"/>
      <c r="VGB13" s="789"/>
      <c r="VGC13" s="789"/>
      <c r="VGD13" s="789"/>
      <c r="VGE13" s="789"/>
      <c r="VGF13" s="789"/>
      <c r="VGG13" s="789"/>
      <c r="VGH13" s="789"/>
      <c r="VGI13" s="789"/>
      <c r="VGJ13" s="789"/>
      <c r="VGK13" s="789"/>
      <c r="VGL13" s="789"/>
      <c r="VGM13" s="789"/>
      <c r="VGN13" s="789"/>
      <c r="VGO13" s="789"/>
      <c r="VGP13" s="789"/>
      <c r="VGQ13" s="789"/>
      <c r="VGR13" s="789"/>
      <c r="VGS13" s="789"/>
      <c r="VGT13" s="789"/>
      <c r="VGU13" s="789"/>
      <c r="VGV13" s="789"/>
      <c r="VGW13" s="789"/>
      <c r="VGX13" s="789"/>
      <c r="VGY13" s="789"/>
      <c r="VGZ13" s="789"/>
      <c r="VHA13" s="789"/>
      <c r="VHB13" s="789"/>
      <c r="VHC13" s="789"/>
      <c r="VHD13" s="789"/>
      <c r="VHE13" s="789"/>
      <c r="VHF13" s="789"/>
      <c r="VHG13" s="789"/>
      <c r="VHH13" s="789"/>
      <c r="VHI13" s="789"/>
      <c r="VHJ13" s="789"/>
      <c r="VHK13" s="789"/>
      <c r="VHL13" s="789"/>
      <c r="VHM13" s="789"/>
      <c r="VHN13" s="789"/>
      <c r="VHO13" s="789"/>
      <c r="VHP13" s="789"/>
      <c r="VHQ13" s="789"/>
      <c r="VHR13" s="789"/>
      <c r="VHS13" s="789"/>
      <c r="VHT13" s="789"/>
      <c r="VHU13" s="789"/>
      <c r="VHV13" s="789"/>
      <c r="VHW13" s="789"/>
      <c r="VHX13" s="789"/>
      <c r="VHY13" s="789"/>
      <c r="VHZ13" s="789"/>
      <c r="VIA13" s="789"/>
      <c r="VIB13" s="789"/>
      <c r="VIC13" s="789"/>
      <c r="VID13" s="789"/>
      <c r="VIE13" s="789"/>
      <c r="VIF13" s="789"/>
      <c r="VIG13" s="789"/>
      <c r="VIH13" s="789"/>
      <c r="VII13" s="789"/>
      <c r="VIJ13" s="789"/>
      <c r="VIK13" s="789"/>
      <c r="VIL13" s="789"/>
      <c r="VIM13" s="789"/>
      <c r="VIN13" s="789"/>
      <c r="VIO13" s="789"/>
      <c r="VIP13" s="789"/>
      <c r="VIQ13" s="789"/>
      <c r="VIR13" s="789"/>
      <c r="VIS13" s="789"/>
      <c r="VIT13" s="789"/>
      <c r="VIU13" s="789"/>
      <c r="VIV13" s="789"/>
      <c r="VIW13" s="789"/>
      <c r="VIX13" s="789"/>
      <c r="VIY13" s="789"/>
      <c r="VIZ13" s="789"/>
      <c r="VJA13" s="789"/>
      <c r="VJB13" s="789"/>
      <c r="VJC13" s="789"/>
      <c r="VJD13" s="789"/>
      <c r="VJE13" s="789"/>
      <c r="VJF13" s="789"/>
      <c r="VJG13" s="789"/>
      <c r="VJH13" s="789"/>
      <c r="VJI13" s="789"/>
      <c r="VJJ13" s="789"/>
      <c r="VJK13" s="789"/>
      <c r="VJL13" s="789"/>
      <c r="VJM13" s="789"/>
      <c r="VJN13" s="789"/>
      <c r="VJO13" s="789"/>
      <c r="VJP13" s="789"/>
      <c r="VJQ13" s="789"/>
      <c r="VJR13" s="789"/>
      <c r="VJS13" s="789"/>
      <c r="VJT13" s="789"/>
      <c r="VJU13" s="789"/>
      <c r="VJV13" s="789"/>
      <c r="VJW13" s="789"/>
      <c r="VJX13" s="789"/>
      <c r="VJY13" s="789"/>
      <c r="VJZ13" s="789"/>
      <c r="VKA13" s="789"/>
      <c r="VKB13" s="789"/>
      <c r="VKC13" s="789"/>
      <c r="VKD13" s="789"/>
      <c r="VKE13" s="789"/>
      <c r="VKF13" s="789"/>
      <c r="VKG13" s="789"/>
      <c r="VKH13" s="789"/>
      <c r="VKI13" s="789"/>
      <c r="VKJ13" s="789"/>
      <c r="VKK13" s="789"/>
      <c r="VKL13" s="789"/>
      <c r="VKM13" s="789"/>
      <c r="VKN13" s="789"/>
      <c r="VKO13" s="789"/>
      <c r="VKP13" s="789"/>
      <c r="VKQ13" s="789"/>
      <c r="VKR13" s="789"/>
      <c r="VKS13" s="789"/>
      <c r="VKT13" s="789"/>
      <c r="VKU13" s="789"/>
      <c r="VKV13" s="789"/>
      <c r="VKW13" s="789"/>
      <c r="VKX13" s="789"/>
      <c r="VKY13" s="789"/>
      <c r="VKZ13" s="789"/>
      <c r="VLA13" s="789"/>
      <c r="VLB13" s="789"/>
      <c r="VLC13" s="789"/>
      <c r="VLD13" s="789"/>
      <c r="VLE13" s="789"/>
      <c r="VLF13" s="789"/>
      <c r="VLG13" s="789"/>
      <c r="VLH13" s="789"/>
      <c r="VLI13" s="789"/>
      <c r="VLJ13" s="789"/>
      <c r="VLK13" s="789"/>
      <c r="VLL13" s="789"/>
      <c r="VLM13" s="789"/>
      <c r="VLN13" s="789"/>
      <c r="VLO13" s="789"/>
      <c r="VLP13" s="789"/>
      <c r="VLQ13" s="789"/>
      <c r="VLR13" s="789"/>
      <c r="VLS13" s="789"/>
      <c r="VLT13" s="789"/>
      <c r="VLU13" s="789"/>
      <c r="VLV13" s="789"/>
      <c r="VLW13" s="789"/>
      <c r="VLX13" s="789"/>
      <c r="VLY13" s="789"/>
      <c r="VLZ13" s="789"/>
      <c r="VMA13" s="789"/>
      <c r="VMB13" s="789"/>
      <c r="VMC13" s="789"/>
      <c r="VMD13" s="789"/>
      <c r="VME13" s="789"/>
      <c r="VMF13" s="789"/>
      <c r="VMG13" s="789"/>
      <c r="VMH13" s="789"/>
      <c r="VMI13" s="789"/>
      <c r="VMJ13" s="789"/>
      <c r="VMK13" s="789"/>
      <c r="VML13" s="789"/>
      <c r="VMM13" s="789"/>
      <c r="VMN13" s="789"/>
      <c r="VMO13" s="789"/>
      <c r="VMP13" s="789"/>
      <c r="VMQ13" s="789"/>
      <c r="VMR13" s="789"/>
      <c r="VMS13" s="789"/>
      <c r="VMT13" s="789"/>
      <c r="VMU13" s="789"/>
      <c r="VMV13" s="789"/>
      <c r="VMW13" s="789"/>
      <c r="VMX13" s="789"/>
      <c r="VMY13" s="789"/>
      <c r="VMZ13" s="789"/>
      <c r="VNA13" s="789"/>
      <c r="VNB13" s="789"/>
      <c r="VNC13" s="789"/>
      <c r="VND13" s="789"/>
      <c r="VNE13" s="789"/>
      <c r="VNF13" s="789"/>
      <c r="VNG13" s="789"/>
      <c r="VNH13" s="789"/>
      <c r="VNI13" s="789"/>
      <c r="VNJ13" s="789"/>
      <c r="VNK13" s="789"/>
      <c r="VNL13" s="789"/>
      <c r="VNM13" s="789"/>
      <c r="VNN13" s="789"/>
      <c r="VNO13" s="789"/>
      <c r="VNP13" s="789"/>
      <c r="VNQ13" s="789"/>
      <c r="VNR13" s="789"/>
      <c r="VNS13" s="789"/>
      <c r="VNT13" s="789"/>
      <c r="VNU13" s="789"/>
      <c r="VNV13" s="789"/>
      <c r="VNW13" s="789"/>
      <c r="VNX13" s="789"/>
      <c r="VNY13" s="789"/>
      <c r="VNZ13" s="789"/>
      <c r="VOA13" s="789"/>
      <c r="VOB13" s="789"/>
      <c r="VOC13" s="789"/>
      <c r="VOD13" s="789"/>
      <c r="VOE13" s="789"/>
      <c r="VOF13" s="789"/>
      <c r="VOG13" s="789"/>
      <c r="VOH13" s="789"/>
      <c r="VOI13" s="789"/>
      <c r="VOJ13" s="789"/>
      <c r="VOK13" s="789"/>
      <c r="VOL13" s="789"/>
      <c r="VOM13" s="789"/>
      <c r="VON13" s="789"/>
      <c r="VOO13" s="789"/>
      <c r="VOP13" s="789"/>
      <c r="VOQ13" s="789"/>
      <c r="VOR13" s="789"/>
      <c r="VOS13" s="789"/>
      <c r="VOT13" s="789"/>
      <c r="VOU13" s="789"/>
      <c r="VOV13" s="789"/>
      <c r="VOW13" s="789"/>
      <c r="VOX13" s="789"/>
      <c r="VOY13" s="789"/>
      <c r="VOZ13" s="789"/>
      <c r="VPA13" s="789"/>
      <c r="VPB13" s="789"/>
      <c r="VPC13" s="789"/>
      <c r="VPD13" s="789"/>
      <c r="VPE13" s="789"/>
      <c r="VPF13" s="789"/>
      <c r="VPG13" s="789"/>
      <c r="VPH13" s="789"/>
      <c r="VPI13" s="789"/>
      <c r="VPJ13" s="789"/>
      <c r="VPK13" s="789"/>
      <c r="VPL13" s="789"/>
      <c r="VPM13" s="789"/>
      <c r="VPN13" s="789"/>
      <c r="VPO13" s="789"/>
      <c r="VPP13" s="789"/>
      <c r="VPQ13" s="789"/>
      <c r="VPR13" s="789"/>
      <c r="VPS13" s="789"/>
      <c r="VPT13" s="789"/>
      <c r="VPU13" s="789"/>
      <c r="VPV13" s="789"/>
      <c r="VPW13" s="789"/>
      <c r="VPX13" s="789"/>
      <c r="VPY13" s="789"/>
      <c r="VPZ13" s="789"/>
      <c r="VQA13" s="789"/>
      <c r="VQB13" s="789"/>
      <c r="VQC13" s="789"/>
      <c r="VQD13" s="789"/>
      <c r="VQE13" s="789"/>
      <c r="VQF13" s="789"/>
      <c r="VQG13" s="789"/>
      <c r="VQH13" s="789"/>
      <c r="VQI13" s="789"/>
      <c r="VQJ13" s="789"/>
      <c r="VQK13" s="789"/>
      <c r="VQL13" s="789"/>
      <c r="VQM13" s="789"/>
      <c r="VQN13" s="789"/>
      <c r="VQO13" s="789"/>
      <c r="VQP13" s="789"/>
      <c r="VQQ13" s="789"/>
      <c r="VQR13" s="789"/>
      <c r="VQS13" s="789"/>
      <c r="VQT13" s="789"/>
      <c r="VQU13" s="789"/>
      <c r="VQV13" s="789"/>
      <c r="VQW13" s="789"/>
      <c r="VQX13" s="789"/>
      <c r="VQY13" s="789"/>
      <c r="VQZ13" s="789"/>
      <c r="VRA13" s="789"/>
      <c r="VRB13" s="789"/>
      <c r="VRC13" s="789"/>
      <c r="VRD13" s="789"/>
      <c r="VRE13" s="789"/>
      <c r="VRF13" s="789"/>
      <c r="VRG13" s="789"/>
      <c r="VRH13" s="789"/>
      <c r="VRI13" s="789"/>
      <c r="VRJ13" s="789"/>
      <c r="VRK13" s="789"/>
      <c r="VRL13" s="789"/>
      <c r="VRM13" s="789"/>
      <c r="VRN13" s="789"/>
      <c r="VRO13" s="789"/>
      <c r="VRP13" s="789"/>
      <c r="VRQ13" s="789"/>
      <c r="VRR13" s="789"/>
      <c r="VRS13" s="789"/>
      <c r="VRT13" s="789"/>
      <c r="VRU13" s="789"/>
      <c r="VRV13" s="789"/>
      <c r="VRW13" s="789"/>
      <c r="VRX13" s="789"/>
      <c r="VRY13" s="789"/>
      <c r="VRZ13" s="789"/>
      <c r="VSA13" s="789"/>
      <c r="VSB13" s="789"/>
      <c r="VSC13" s="789"/>
      <c r="VSD13" s="789"/>
      <c r="VSE13" s="789"/>
      <c r="VSF13" s="789"/>
      <c r="VSG13" s="789"/>
      <c r="VSH13" s="789"/>
      <c r="VSI13" s="789"/>
      <c r="VSJ13" s="789"/>
      <c r="VSK13" s="789"/>
      <c r="VSL13" s="789"/>
      <c r="VSM13" s="789"/>
      <c r="VSN13" s="789"/>
      <c r="VSO13" s="789"/>
      <c r="VSP13" s="789"/>
      <c r="VSQ13" s="789"/>
      <c r="VSR13" s="789"/>
      <c r="VSS13" s="789"/>
      <c r="VST13" s="789"/>
      <c r="VSU13" s="789"/>
      <c r="VSV13" s="789"/>
      <c r="VSW13" s="789"/>
      <c r="VSX13" s="789"/>
      <c r="VSY13" s="789"/>
      <c r="VSZ13" s="789"/>
      <c r="VTA13" s="789"/>
      <c r="VTB13" s="789"/>
      <c r="VTC13" s="789"/>
      <c r="VTD13" s="789"/>
      <c r="VTE13" s="789"/>
      <c r="VTF13" s="789"/>
      <c r="VTG13" s="789"/>
      <c r="VTH13" s="789"/>
      <c r="VTI13" s="789"/>
      <c r="VTJ13" s="789"/>
      <c r="VTK13" s="789"/>
      <c r="VTL13" s="789"/>
      <c r="VTM13" s="789"/>
      <c r="VTN13" s="789"/>
      <c r="VTO13" s="789"/>
      <c r="VTP13" s="789"/>
      <c r="VTQ13" s="789"/>
      <c r="VTR13" s="789"/>
      <c r="VTS13" s="789"/>
      <c r="VTT13" s="789"/>
      <c r="VTU13" s="789"/>
      <c r="VTV13" s="789"/>
      <c r="VTW13" s="789"/>
      <c r="VTX13" s="789"/>
      <c r="VTY13" s="789"/>
      <c r="VTZ13" s="789"/>
      <c r="VUA13" s="789"/>
      <c r="VUB13" s="789"/>
      <c r="VUC13" s="789"/>
      <c r="VUD13" s="789"/>
      <c r="VUE13" s="789"/>
      <c r="VUF13" s="789"/>
      <c r="VUG13" s="789"/>
      <c r="VUH13" s="789"/>
      <c r="VUI13" s="789"/>
      <c r="VUJ13" s="789"/>
      <c r="VUK13" s="789"/>
      <c r="VUL13" s="789"/>
      <c r="VUM13" s="789"/>
      <c r="VUN13" s="789"/>
      <c r="VUO13" s="789"/>
      <c r="VUP13" s="789"/>
      <c r="VUQ13" s="789"/>
      <c r="VUR13" s="789"/>
      <c r="VUS13" s="789"/>
      <c r="VUT13" s="789"/>
      <c r="VUU13" s="789"/>
      <c r="VUV13" s="789"/>
      <c r="VUW13" s="789"/>
      <c r="VUX13" s="789"/>
      <c r="VUY13" s="789"/>
      <c r="VUZ13" s="789"/>
      <c r="VVA13" s="789"/>
      <c r="VVB13" s="789"/>
      <c r="VVC13" s="789"/>
      <c r="VVD13" s="789"/>
      <c r="VVE13" s="789"/>
      <c r="VVF13" s="789"/>
      <c r="VVG13" s="789"/>
      <c r="VVH13" s="789"/>
      <c r="VVI13" s="789"/>
      <c r="VVJ13" s="789"/>
      <c r="VVK13" s="789"/>
      <c r="VVL13" s="789"/>
      <c r="VVM13" s="789"/>
      <c r="VVN13" s="789"/>
      <c r="VVO13" s="789"/>
      <c r="VVP13" s="789"/>
      <c r="VVQ13" s="789"/>
      <c r="VVR13" s="789"/>
      <c r="VVS13" s="789"/>
      <c r="VVT13" s="789"/>
      <c r="VVU13" s="789"/>
      <c r="VVV13" s="789"/>
      <c r="VVW13" s="789"/>
      <c r="VVX13" s="789"/>
      <c r="VVY13" s="789"/>
      <c r="VVZ13" s="789"/>
      <c r="VWA13" s="789"/>
      <c r="VWB13" s="789"/>
      <c r="VWC13" s="789"/>
      <c r="VWD13" s="789"/>
      <c r="VWE13" s="789"/>
      <c r="VWF13" s="789"/>
      <c r="VWG13" s="789"/>
      <c r="VWH13" s="789"/>
      <c r="VWI13" s="789"/>
      <c r="VWJ13" s="789"/>
      <c r="VWK13" s="789"/>
      <c r="VWL13" s="789"/>
      <c r="VWM13" s="789"/>
      <c r="VWN13" s="789"/>
      <c r="VWO13" s="789"/>
      <c r="VWP13" s="789"/>
      <c r="VWQ13" s="789"/>
      <c r="VWR13" s="789"/>
      <c r="VWS13" s="789"/>
      <c r="VWT13" s="789"/>
      <c r="VWU13" s="789"/>
      <c r="VWV13" s="789"/>
      <c r="VWW13" s="789"/>
      <c r="VWX13" s="789"/>
      <c r="VWY13" s="789"/>
      <c r="VWZ13" s="789"/>
      <c r="VXA13" s="789"/>
      <c r="VXB13" s="789"/>
      <c r="VXC13" s="789"/>
      <c r="VXD13" s="789"/>
      <c r="VXE13" s="789"/>
      <c r="VXF13" s="789"/>
      <c r="VXG13" s="789"/>
      <c r="VXH13" s="789"/>
      <c r="VXI13" s="789"/>
      <c r="VXJ13" s="789"/>
      <c r="VXK13" s="789"/>
      <c r="VXL13" s="789"/>
      <c r="VXM13" s="789"/>
      <c r="VXN13" s="789"/>
      <c r="VXO13" s="789"/>
      <c r="VXP13" s="789"/>
      <c r="VXQ13" s="789"/>
      <c r="VXR13" s="789"/>
      <c r="VXS13" s="789"/>
      <c r="VXT13" s="789"/>
      <c r="VXU13" s="789"/>
      <c r="VXV13" s="789"/>
      <c r="VXW13" s="789"/>
      <c r="VXX13" s="789"/>
      <c r="VXY13" s="789"/>
      <c r="VXZ13" s="789"/>
      <c r="VYA13" s="789"/>
      <c r="VYB13" s="789"/>
      <c r="VYC13" s="789"/>
      <c r="VYD13" s="789"/>
      <c r="VYE13" s="789"/>
      <c r="VYF13" s="789"/>
      <c r="VYG13" s="789"/>
      <c r="VYH13" s="789"/>
      <c r="VYI13" s="789"/>
      <c r="VYJ13" s="789"/>
      <c r="VYK13" s="789"/>
      <c r="VYL13" s="789"/>
      <c r="VYM13" s="789"/>
      <c r="VYN13" s="789"/>
      <c r="VYO13" s="789"/>
      <c r="VYP13" s="789"/>
      <c r="VYQ13" s="789"/>
      <c r="VYR13" s="789"/>
      <c r="VYS13" s="789"/>
      <c r="VYT13" s="789"/>
      <c r="VYU13" s="789"/>
      <c r="VYV13" s="789"/>
      <c r="VYW13" s="789"/>
      <c r="VYX13" s="789"/>
      <c r="VYY13" s="789"/>
      <c r="VYZ13" s="789"/>
      <c r="VZA13" s="789"/>
      <c r="VZB13" s="789"/>
      <c r="VZC13" s="789"/>
      <c r="VZD13" s="789"/>
      <c r="VZE13" s="789"/>
      <c r="VZF13" s="789"/>
      <c r="VZG13" s="789"/>
      <c r="VZH13" s="789"/>
      <c r="VZI13" s="789"/>
      <c r="VZJ13" s="789"/>
      <c r="VZK13" s="789"/>
      <c r="VZL13" s="789"/>
      <c r="VZM13" s="789"/>
      <c r="VZN13" s="789"/>
      <c r="VZO13" s="789"/>
      <c r="VZP13" s="789"/>
      <c r="VZQ13" s="789"/>
      <c r="VZR13" s="789"/>
      <c r="VZS13" s="789"/>
      <c r="VZT13" s="789"/>
      <c r="VZU13" s="789"/>
      <c r="VZV13" s="789"/>
      <c r="VZW13" s="789"/>
      <c r="VZX13" s="789"/>
      <c r="VZY13" s="789"/>
      <c r="VZZ13" s="789"/>
      <c r="WAA13" s="789"/>
      <c r="WAB13" s="789"/>
      <c r="WAC13" s="789"/>
      <c r="WAD13" s="789"/>
      <c r="WAE13" s="789"/>
      <c r="WAF13" s="789"/>
      <c r="WAG13" s="789"/>
      <c r="WAH13" s="789"/>
      <c r="WAI13" s="789"/>
      <c r="WAJ13" s="789"/>
      <c r="WAK13" s="789"/>
      <c r="WAL13" s="789"/>
      <c r="WAM13" s="789"/>
      <c r="WAN13" s="789"/>
      <c r="WAO13" s="789"/>
      <c r="WAP13" s="789"/>
      <c r="WAQ13" s="789"/>
      <c r="WAR13" s="789"/>
      <c r="WAS13" s="789"/>
      <c r="WAT13" s="789"/>
      <c r="WAU13" s="789"/>
      <c r="WAV13" s="789"/>
      <c r="WAW13" s="789"/>
      <c r="WAX13" s="789"/>
      <c r="WAY13" s="789"/>
      <c r="WAZ13" s="789"/>
      <c r="WBA13" s="789"/>
      <c r="WBB13" s="789"/>
      <c r="WBC13" s="789"/>
      <c r="WBD13" s="789"/>
      <c r="WBE13" s="789"/>
      <c r="WBF13" s="789"/>
      <c r="WBG13" s="789"/>
      <c r="WBH13" s="789"/>
      <c r="WBI13" s="789"/>
      <c r="WBJ13" s="789"/>
      <c r="WBK13" s="789"/>
      <c r="WBL13" s="789"/>
      <c r="WBM13" s="789"/>
      <c r="WBN13" s="789"/>
      <c r="WBO13" s="789"/>
      <c r="WBP13" s="789"/>
      <c r="WBQ13" s="789"/>
      <c r="WBR13" s="789"/>
      <c r="WBS13" s="789"/>
      <c r="WBT13" s="789"/>
      <c r="WBU13" s="789"/>
      <c r="WBV13" s="789"/>
      <c r="WBW13" s="789"/>
      <c r="WBX13" s="789"/>
      <c r="WBY13" s="789"/>
      <c r="WBZ13" s="789"/>
      <c r="WCA13" s="789"/>
      <c r="WCB13" s="789"/>
      <c r="WCC13" s="789"/>
      <c r="WCD13" s="789"/>
      <c r="WCE13" s="789"/>
      <c r="WCF13" s="789"/>
      <c r="WCG13" s="789"/>
      <c r="WCH13" s="789"/>
      <c r="WCI13" s="789"/>
      <c r="WCJ13" s="789"/>
      <c r="WCK13" s="789"/>
      <c r="WCL13" s="789"/>
      <c r="WCM13" s="789"/>
      <c r="WCN13" s="789"/>
      <c r="WCO13" s="789"/>
      <c r="WCP13" s="789"/>
      <c r="WCQ13" s="789"/>
      <c r="WCR13" s="789"/>
      <c r="WCS13" s="789"/>
      <c r="WCT13" s="789"/>
      <c r="WCU13" s="789"/>
      <c r="WCV13" s="789"/>
      <c r="WCW13" s="789"/>
      <c r="WCX13" s="789"/>
      <c r="WCY13" s="789"/>
      <c r="WCZ13" s="789"/>
      <c r="WDA13" s="789"/>
      <c r="WDB13" s="789"/>
      <c r="WDC13" s="789"/>
      <c r="WDD13" s="789"/>
      <c r="WDE13" s="789"/>
      <c r="WDF13" s="789"/>
      <c r="WDG13" s="789"/>
      <c r="WDH13" s="789"/>
      <c r="WDI13" s="789"/>
      <c r="WDJ13" s="789"/>
      <c r="WDK13" s="789"/>
      <c r="WDL13" s="789"/>
      <c r="WDM13" s="789"/>
      <c r="WDN13" s="789"/>
      <c r="WDO13" s="789"/>
      <c r="WDP13" s="789"/>
      <c r="WDQ13" s="789"/>
      <c r="WDR13" s="789"/>
      <c r="WDS13" s="789"/>
      <c r="WDT13" s="789"/>
      <c r="WDU13" s="789"/>
      <c r="WDV13" s="789"/>
      <c r="WDW13" s="789"/>
      <c r="WDX13" s="789"/>
      <c r="WDY13" s="789"/>
      <c r="WDZ13" s="789"/>
      <c r="WEA13" s="789"/>
      <c r="WEB13" s="789"/>
      <c r="WEC13" s="789"/>
      <c r="WED13" s="789"/>
      <c r="WEE13" s="789"/>
      <c r="WEF13" s="789"/>
      <c r="WEG13" s="789"/>
      <c r="WEH13" s="789"/>
      <c r="WEI13" s="789"/>
      <c r="WEJ13" s="789"/>
      <c r="WEK13" s="789"/>
      <c r="WEL13" s="789"/>
      <c r="WEM13" s="789"/>
      <c r="WEN13" s="789"/>
      <c r="WEO13" s="789"/>
      <c r="WEP13" s="789"/>
      <c r="WEQ13" s="789"/>
      <c r="WER13" s="789"/>
      <c r="WES13" s="789"/>
      <c r="WET13" s="789"/>
      <c r="WEU13" s="789"/>
      <c r="WEV13" s="789"/>
      <c r="WEW13" s="789"/>
      <c r="WEX13" s="789"/>
      <c r="WEY13" s="789"/>
      <c r="WEZ13" s="789"/>
      <c r="WFA13" s="789"/>
      <c r="WFB13" s="789"/>
      <c r="WFC13" s="789"/>
      <c r="WFD13" s="789"/>
      <c r="WFE13" s="789"/>
      <c r="WFF13" s="789"/>
      <c r="WFG13" s="789"/>
      <c r="WFH13" s="789"/>
      <c r="WFI13" s="789"/>
      <c r="WFJ13" s="789"/>
      <c r="WFK13" s="789"/>
      <c r="WFL13" s="789"/>
      <c r="WFM13" s="789"/>
      <c r="WFN13" s="789"/>
      <c r="WFO13" s="789"/>
      <c r="WFP13" s="789"/>
      <c r="WFQ13" s="789"/>
      <c r="WFR13" s="789"/>
      <c r="WFS13" s="789"/>
      <c r="WFT13" s="789"/>
      <c r="WFU13" s="789"/>
      <c r="WFV13" s="789"/>
      <c r="WFW13" s="789"/>
      <c r="WFX13" s="789"/>
      <c r="WFY13" s="789"/>
      <c r="WFZ13" s="789"/>
      <c r="WGA13" s="789"/>
      <c r="WGB13" s="789"/>
      <c r="WGC13" s="789"/>
      <c r="WGD13" s="789"/>
      <c r="WGE13" s="789"/>
      <c r="WGF13" s="789"/>
      <c r="WGG13" s="789"/>
      <c r="WGH13" s="789"/>
      <c r="WGI13" s="789"/>
      <c r="WGJ13" s="789"/>
      <c r="WGK13" s="789"/>
      <c r="WGL13" s="789"/>
      <c r="WGM13" s="789"/>
      <c r="WGN13" s="789"/>
      <c r="WGO13" s="789"/>
      <c r="WGP13" s="789"/>
      <c r="WGQ13" s="789"/>
      <c r="WGR13" s="789"/>
      <c r="WGS13" s="789"/>
      <c r="WGT13" s="789"/>
      <c r="WGU13" s="789"/>
      <c r="WGV13" s="789"/>
      <c r="WGW13" s="789"/>
      <c r="WGX13" s="789"/>
      <c r="WGY13" s="789"/>
      <c r="WGZ13" s="789"/>
      <c r="WHA13" s="789"/>
      <c r="WHB13" s="789"/>
      <c r="WHC13" s="789"/>
      <c r="WHD13" s="789"/>
      <c r="WHE13" s="789"/>
      <c r="WHF13" s="789"/>
      <c r="WHG13" s="789"/>
      <c r="WHH13" s="789"/>
      <c r="WHI13" s="789"/>
      <c r="WHJ13" s="789"/>
      <c r="WHK13" s="789"/>
      <c r="WHL13" s="789"/>
      <c r="WHM13" s="789"/>
      <c r="WHN13" s="789"/>
      <c r="WHO13" s="789"/>
      <c r="WHP13" s="789"/>
      <c r="WHQ13" s="789"/>
      <c r="WHR13" s="789"/>
      <c r="WHS13" s="789"/>
      <c r="WHT13" s="789"/>
      <c r="WHU13" s="789"/>
      <c r="WHV13" s="789"/>
      <c r="WHW13" s="789"/>
      <c r="WHX13" s="789"/>
      <c r="WHY13" s="789"/>
      <c r="WHZ13" s="789"/>
      <c r="WIA13" s="789"/>
      <c r="WIB13" s="789"/>
      <c r="WIC13" s="789"/>
      <c r="WID13" s="789"/>
      <c r="WIE13" s="789"/>
      <c r="WIF13" s="789"/>
      <c r="WIG13" s="789"/>
      <c r="WIH13" s="789"/>
      <c r="WII13" s="789"/>
      <c r="WIJ13" s="789"/>
      <c r="WIK13" s="789"/>
      <c r="WIL13" s="789"/>
      <c r="WIM13" s="789"/>
      <c r="WIN13" s="789"/>
      <c r="WIO13" s="789"/>
      <c r="WIP13" s="789"/>
      <c r="WIQ13" s="789"/>
      <c r="WIR13" s="789"/>
      <c r="WIS13" s="789"/>
      <c r="WIT13" s="789"/>
      <c r="WIU13" s="789"/>
      <c r="WIV13" s="789"/>
      <c r="WIW13" s="789"/>
      <c r="WIX13" s="789"/>
      <c r="WIY13" s="789"/>
      <c r="WIZ13" s="789"/>
      <c r="WJA13" s="789"/>
      <c r="WJB13" s="789"/>
      <c r="WJC13" s="789"/>
      <c r="WJD13" s="789"/>
      <c r="WJE13" s="789"/>
      <c r="WJF13" s="789"/>
      <c r="WJG13" s="789"/>
      <c r="WJH13" s="789"/>
      <c r="WJI13" s="789"/>
      <c r="WJJ13" s="789"/>
      <c r="WJK13" s="789"/>
      <c r="WJL13" s="789"/>
      <c r="WJM13" s="789"/>
      <c r="WJN13" s="789"/>
      <c r="WJO13" s="789"/>
      <c r="WJP13" s="789"/>
      <c r="WJQ13" s="789"/>
      <c r="WJR13" s="789"/>
      <c r="WJS13" s="789"/>
      <c r="WJT13" s="789"/>
      <c r="WJU13" s="789"/>
      <c r="WJV13" s="789"/>
      <c r="WJW13" s="789"/>
      <c r="WJX13" s="789"/>
      <c r="WJY13" s="789"/>
      <c r="WJZ13" s="789"/>
      <c r="WKA13" s="789"/>
      <c r="WKB13" s="789"/>
      <c r="WKC13" s="789"/>
      <c r="WKD13" s="789"/>
      <c r="WKE13" s="789"/>
      <c r="WKF13" s="789"/>
      <c r="WKG13" s="789"/>
      <c r="WKH13" s="789"/>
      <c r="WKI13" s="789"/>
      <c r="WKJ13" s="789"/>
      <c r="WKK13" s="789"/>
      <c r="WKL13" s="789"/>
      <c r="WKM13" s="789"/>
      <c r="WKN13" s="789"/>
      <c r="WKO13" s="789"/>
      <c r="WKP13" s="789"/>
      <c r="WKQ13" s="789"/>
      <c r="WKR13" s="789"/>
      <c r="WKS13" s="789"/>
      <c r="WKT13" s="789"/>
      <c r="WKU13" s="789"/>
      <c r="WKV13" s="789"/>
      <c r="WKW13" s="789"/>
      <c r="WKX13" s="789"/>
      <c r="WKY13" s="789"/>
      <c r="WKZ13" s="789"/>
      <c r="WLA13" s="789"/>
      <c r="WLB13" s="789"/>
      <c r="WLC13" s="789"/>
      <c r="WLD13" s="789"/>
      <c r="WLE13" s="789"/>
      <c r="WLF13" s="789"/>
      <c r="WLG13" s="789"/>
      <c r="WLH13" s="789"/>
      <c r="WLI13" s="789"/>
      <c r="WLJ13" s="789"/>
      <c r="WLK13" s="789"/>
      <c r="WLL13" s="789"/>
      <c r="WLM13" s="789"/>
      <c r="WLN13" s="789"/>
      <c r="WLO13" s="789"/>
      <c r="WLP13" s="789"/>
      <c r="WLQ13" s="789"/>
      <c r="WLR13" s="789"/>
      <c r="WLS13" s="789"/>
      <c r="WLT13" s="789"/>
      <c r="WLU13" s="789"/>
      <c r="WLV13" s="789"/>
      <c r="WLW13" s="789"/>
      <c r="WLX13" s="789"/>
      <c r="WLY13" s="789"/>
      <c r="WLZ13" s="789"/>
      <c r="WMA13" s="789"/>
      <c r="WMB13" s="789"/>
      <c r="WMC13" s="789"/>
      <c r="WMD13" s="789"/>
      <c r="WME13" s="789"/>
      <c r="WMF13" s="789"/>
      <c r="WMG13" s="789"/>
      <c r="WMH13" s="789"/>
      <c r="WMI13" s="789"/>
      <c r="WMJ13" s="789"/>
      <c r="WMK13" s="789"/>
      <c r="WML13" s="789"/>
      <c r="WMM13" s="789"/>
      <c r="WMN13" s="789"/>
      <c r="WMO13" s="789"/>
      <c r="WMP13" s="789"/>
      <c r="WMQ13" s="789"/>
      <c r="WMR13" s="789"/>
      <c r="WMS13" s="789"/>
      <c r="WMT13" s="789"/>
      <c r="WMU13" s="789"/>
      <c r="WMV13" s="789"/>
      <c r="WMW13" s="789"/>
      <c r="WMX13" s="789"/>
      <c r="WMY13" s="789"/>
      <c r="WMZ13" s="789"/>
      <c r="WNA13" s="789"/>
      <c r="WNB13" s="789"/>
      <c r="WNC13" s="789"/>
      <c r="WND13" s="789"/>
      <c r="WNE13" s="789"/>
      <c r="WNF13" s="789"/>
      <c r="WNG13" s="789"/>
      <c r="WNH13" s="789"/>
      <c r="WNI13" s="789"/>
      <c r="WNJ13" s="789"/>
      <c r="WNK13" s="789"/>
      <c r="WNL13" s="789"/>
      <c r="WNM13" s="789"/>
      <c r="WNN13" s="789"/>
      <c r="WNO13" s="789"/>
      <c r="WNP13" s="789"/>
      <c r="WNQ13" s="789"/>
      <c r="WNR13" s="789"/>
      <c r="WNS13" s="789"/>
      <c r="WNT13" s="789"/>
      <c r="WNU13" s="789"/>
      <c r="WNV13" s="789"/>
      <c r="WNW13" s="789"/>
      <c r="WNX13" s="789"/>
      <c r="WNY13" s="789"/>
      <c r="WNZ13" s="789"/>
      <c r="WOA13" s="789"/>
      <c r="WOB13" s="789"/>
      <c r="WOC13" s="789"/>
      <c r="WOD13" s="789"/>
      <c r="WOE13" s="789"/>
      <c r="WOF13" s="789"/>
      <c r="WOG13" s="789"/>
      <c r="WOH13" s="789"/>
      <c r="WOI13" s="789"/>
      <c r="WOJ13" s="789"/>
      <c r="WOK13" s="789"/>
      <c r="WOL13" s="789"/>
      <c r="WOM13" s="789"/>
      <c r="WON13" s="789"/>
      <c r="WOO13" s="789"/>
      <c r="WOP13" s="789"/>
      <c r="WOQ13" s="789"/>
      <c r="WOR13" s="789"/>
      <c r="WOS13" s="789"/>
      <c r="WOT13" s="789"/>
      <c r="WOU13" s="789"/>
      <c r="WOV13" s="789"/>
      <c r="WOW13" s="789"/>
      <c r="WOX13" s="789"/>
      <c r="WOY13" s="789"/>
      <c r="WOZ13" s="789"/>
      <c r="WPA13" s="789"/>
      <c r="WPB13" s="789"/>
      <c r="WPC13" s="789"/>
      <c r="WPD13" s="789"/>
      <c r="WPE13" s="789"/>
      <c r="WPF13" s="789"/>
      <c r="WPG13" s="789"/>
      <c r="WPH13" s="789"/>
      <c r="WPI13" s="789"/>
      <c r="WPJ13" s="789"/>
      <c r="WPK13" s="789"/>
      <c r="WPL13" s="789"/>
      <c r="WPM13" s="789"/>
      <c r="WPN13" s="789"/>
      <c r="WPO13" s="789"/>
      <c r="WPP13" s="789"/>
      <c r="WPQ13" s="789"/>
      <c r="WPR13" s="789"/>
      <c r="WPS13" s="789"/>
      <c r="WPT13" s="789"/>
      <c r="WPU13" s="789"/>
      <c r="WPV13" s="789"/>
      <c r="WPW13" s="789"/>
      <c r="WPX13" s="789"/>
      <c r="WPY13" s="789"/>
      <c r="WPZ13" s="789"/>
      <c r="WQA13" s="789"/>
      <c r="WQB13" s="789"/>
      <c r="WQC13" s="789"/>
      <c r="WQD13" s="789"/>
      <c r="WQE13" s="789"/>
      <c r="WQF13" s="789"/>
      <c r="WQG13" s="789"/>
      <c r="WQH13" s="789"/>
      <c r="WQI13" s="789"/>
      <c r="WQJ13" s="789"/>
      <c r="WQK13" s="789"/>
      <c r="WQL13" s="789"/>
      <c r="WQM13" s="789"/>
      <c r="WQN13" s="789"/>
      <c r="WQO13" s="789"/>
      <c r="WQP13" s="789"/>
      <c r="WQQ13" s="789"/>
      <c r="WQR13" s="789"/>
      <c r="WQS13" s="789"/>
      <c r="WQT13" s="789"/>
      <c r="WQU13" s="789"/>
      <c r="WQV13" s="789"/>
      <c r="WQW13" s="789"/>
      <c r="WQX13" s="789"/>
      <c r="WQY13" s="789"/>
      <c r="WQZ13" s="789"/>
      <c r="WRA13" s="789"/>
      <c r="WRB13" s="789"/>
      <c r="WRC13" s="789"/>
      <c r="WRD13" s="789"/>
      <c r="WRE13" s="789"/>
      <c r="WRF13" s="789"/>
      <c r="WRG13" s="789"/>
      <c r="WRH13" s="789"/>
      <c r="WRI13" s="789"/>
      <c r="WRJ13" s="789"/>
      <c r="WRK13" s="789"/>
      <c r="WRL13" s="789"/>
      <c r="WRM13" s="789"/>
      <c r="WRN13" s="789"/>
      <c r="WRO13" s="789"/>
      <c r="WRP13" s="789"/>
      <c r="WRQ13" s="789"/>
      <c r="WRR13" s="789"/>
      <c r="WRS13" s="789"/>
      <c r="WRT13" s="789"/>
      <c r="WRU13" s="789"/>
      <c r="WRV13" s="789"/>
      <c r="WRW13" s="789"/>
      <c r="WRX13" s="789"/>
      <c r="WRY13" s="789"/>
      <c r="WRZ13" s="789"/>
      <c r="WSA13" s="789"/>
      <c r="WSB13" s="789"/>
      <c r="WSC13" s="789"/>
      <c r="WSD13" s="789"/>
      <c r="WSE13" s="789"/>
      <c r="WSF13" s="789"/>
      <c r="WSG13" s="789"/>
      <c r="WSH13" s="789"/>
      <c r="WSI13" s="789"/>
      <c r="WSJ13" s="789"/>
      <c r="WSK13" s="789"/>
      <c r="WSL13" s="789"/>
      <c r="WSM13" s="789"/>
      <c r="WSN13" s="789"/>
      <c r="WSO13" s="789"/>
      <c r="WSP13" s="789"/>
      <c r="WSQ13" s="789"/>
      <c r="WSR13" s="789"/>
      <c r="WSS13" s="789"/>
      <c r="WST13" s="789"/>
      <c r="WSU13" s="789"/>
      <c r="WSV13" s="789"/>
      <c r="WSW13" s="789"/>
      <c r="WSX13" s="789"/>
      <c r="WSY13" s="789"/>
      <c r="WSZ13" s="789"/>
      <c r="WTA13" s="789"/>
      <c r="WTB13" s="789"/>
      <c r="WTC13" s="789"/>
      <c r="WTD13" s="789"/>
      <c r="WTE13" s="789"/>
      <c r="WTF13" s="789"/>
      <c r="WTG13" s="789"/>
      <c r="WTH13" s="789"/>
      <c r="WTI13" s="789"/>
      <c r="WTJ13" s="789"/>
      <c r="WTK13" s="789"/>
      <c r="WTL13" s="789"/>
      <c r="WTM13" s="789"/>
      <c r="WTN13" s="789"/>
      <c r="WTO13" s="789"/>
      <c r="WTP13" s="789"/>
      <c r="WTQ13" s="789"/>
      <c r="WTR13" s="789"/>
      <c r="WTS13" s="789"/>
      <c r="WTT13" s="789"/>
      <c r="WTU13" s="789"/>
      <c r="WTV13" s="789"/>
      <c r="WTW13" s="789"/>
      <c r="WTX13" s="789"/>
      <c r="WTY13" s="789"/>
      <c r="WTZ13" s="789"/>
      <c r="WUA13" s="789"/>
      <c r="WUB13" s="789"/>
      <c r="WUC13" s="789"/>
      <c r="WUD13" s="789"/>
      <c r="WUE13" s="789"/>
      <c r="WUF13" s="789"/>
      <c r="WUG13" s="789"/>
      <c r="WUH13" s="789"/>
      <c r="WUI13" s="789"/>
      <c r="WUJ13" s="789"/>
      <c r="WUK13" s="789"/>
      <c r="WUL13" s="789"/>
      <c r="WUM13" s="789"/>
      <c r="WUN13" s="789"/>
      <c r="WUO13" s="789"/>
      <c r="WUP13" s="789"/>
      <c r="WUQ13" s="789"/>
      <c r="WUR13" s="789"/>
      <c r="WUS13" s="789"/>
      <c r="WUT13" s="789"/>
      <c r="WUU13" s="789"/>
      <c r="WUV13" s="789"/>
      <c r="WUW13" s="789"/>
      <c r="WUX13" s="789"/>
      <c r="WUY13" s="789"/>
      <c r="WUZ13" s="789"/>
      <c r="WVA13" s="789"/>
      <c r="WVB13" s="789"/>
      <c r="WVC13" s="789"/>
      <c r="WVD13" s="789"/>
      <c r="WVE13" s="789"/>
      <c r="WVF13" s="789"/>
      <c r="WVG13" s="789"/>
      <c r="WVH13" s="789"/>
      <c r="WVI13" s="789"/>
      <c r="WVJ13" s="789"/>
      <c r="WVK13" s="789"/>
      <c r="WVL13" s="789"/>
      <c r="WVM13" s="789"/>
      <c r="WVN13" s="789"/>
      <c r="WVO13" s="789"/>
      <c r="WVP13" s="789"/>
      <c r="WVQ13" s="789"/>
      <c r="WVR13" s="789"/>
      <c r="WVS13" s="789"/>
      <c r="WVT13" s="789"/>
      <c r="WVU13" s="789"/>
      <c r="WVV13" s="789"/>
      <c r="WVW13" s="789"/>
      <c r="WVX13" s="789"/>
      <c r="WVY13" s="789"/>
      <c r="WVZ13" s="789"/>
      <c r="WWA13" s="789"/>
      <c r="WWB13" s="789"/>
      <c r="WWC13" s="789"/>
      <c r="WWD13" s="789"/>
      <c r="WWE13" s="789"/>
      <c r="WWF13" s="789"/>
      <c r="WWG13" s="789"/>
      <c r="WWH13" s="789"/>
      <c r="WWI13" s="789"/>
      <c r="WWJ13" s="789"/>
      <c r="WWK13" s="789"/>
      <c r="WWL13" s="789"/>
      <c r="WWM13" s="789"/>
      <c r="WWN13" s="789"/>
      <c r="WWO13" s="789"/>
      <c r="WWP13" s="789"/>
      <c r="WWQ13" s="789"/>
      <c r="WWR13" s="789"/>
      <c r="WWS13" s="789"/>
      <c r="WWT13" s="789"/>
      <c r="WWU13" s="789"/>
      <c r="WWV13" s="789"/>
      <c r="WWW13" s="789"/>
      <c r="WWX13" s="789"/>
      <c r="WWY13" s="789"/>
      <c r="WWZ13" s="789"/>
      <c r="WXA13" s="789"/>
      <c r="WXB13" s="789"/>
      <c r="WXC13" s="789"/>
      <c r="WXD13" s="789"/>
      <c r="WXE13" s="789"/>
      <c r="WXF13" s="789"/>
      <c r="WXG13" s="789"/>
      <c r="WXH13" s="789"/>
      <c r="WXI13" s="789"/>
      <c r="WXJ13" s="789"/>
      <c r="WXK13" s="789"/>
      <c r="WXL13" s="789"/>
      <c r="WXM13" s="789"/>
      <c r="WXN13" s="789"/>
      <c r="WXO13" s="789"/>
      <c r="WXP13" s="789"/>
      <c r="WXQ13" s="789"/>
      <c r="WXR13" s="789"/>
      <c r="WXS13" s="789"/>
      <c r="WXT13" s="789"/>
      <c r="WXU13" s="789"/>
      <c r="WXV13" s="789"/>
      <c r="WXW13" s="789"/>
      <c r="WXX13" s="789"/>
      <c r="WXY13" s="789"/>
      <c r="WXZ13" s="789"/>
      <c r="WYA13" s="789"/>
      <c r="WYB13" s="789"/>
      <c r="WYC13" s="789"/>
      <c r="WYD13" s="789"/>
      <c r="WYE13" s="789"/>
      <c r="WYF13" s="789"/>
      <c r="WYG13" s="789"/>
      <c r="WYH13" s="789"/>
      <c r="WYI13" s="789"/>
      <c r="WYJ13" s="789"/>
      <c r="WYK13" s="789"/>
      <c r="WYL13" s="789"/>
      <c r="WYM13" s="789"/>
      <c r="WYN13" s="789"/>
      <c r="WYO13" s="789"/>
      <c r="WYP13" s="789"/>
      <c r="WYQ13" s="789"/>
      <c r="WYR13" s="789"/>
      <c r="WYS13" s="789"/>
      <c r="WYT13" s="789"/>
      <c r="WYU13" s="789"/>
      <c r="WYV13" s="789"/>
      <c r="WYW13" s="789"/>
      <c r="WYX13" s="789"/>
      <c r="WYY13" s="789"/>
      <c r="WYZ13" s="789"/>
      <c r="WZA13" s="789"/>
      <c r="WZB13" s="789"/>
      <c r="WZC13" s="789"/>
      <c r="WZD13" s="789"/>
      <c r="WZE13" s="789"/>
      <c r="WZF13" s="789"/>
      <c r="WZG13" s="789"/>
      <c r="WZH13" s="789"/>
      <c r="WZI13" s="789"/>
      <c r="WZJ13" s="789"/>
      <c r="WZK13" s="789"/>
      <c r="WZL13" s="789"/>
      <c r="WZM13" s="789"/>
      <c r="WZN13" s="789"/>
      <c r="WZO13" s="789"/>
      <c r="WZP13" s="789"/>
      <c r="WZQ13" s="789"/>
      <c r="WZR13" s="789"/>
      <c r="WZS13" s="789"/>
      <c r="WZT13" s="789"/>
      <c r="WZU13" s="789"/>
      <c r="WZV13" s="789"/>
      <c r="WZW13" s="789"/>
      <c r="WZX13" s="789"/>
      <c r="WZY13" s="789"/>
      <c r="WZZ13" s="789"/>
      <c r="XAA13" s="789"/>
      <c r="XAB13" s="789"/>
      <c r="XAC13" s="789"/>
      <c r="XAD13" s="789"/>
      <c r="XAE13" s="789"/>
      <c r="XAF13" s="789"/>
      <c r="XAG13" s="789"/>
      <c r="XAH13" s="789"/>
      <c r="XAI13" s="789"/>
      <c r="XAJ13" s="789"/>
      <c r="XAK13" s="789"/>
      <c r="XAL13" s="789"/>
      <c r="XAM13" s="789"/>
      <c r="XAN13" s="789"/>
      <c r="XAO13" s="789"/>
      <c r="XAP13" s="789"/>
      <c r="XAQ13" s="789"/>
      <c r="XAR13" s="789"/>
      <c r="XAS13" s="789"/>
      <c r="XAT13" s="789"/>
      <c r="XAU13" s="789"/>
      <c r="XAV13" s="789"/>
      <c r="XAW13" s="789"/>
      <c r="XAX13" s="789"/>
      <c r="XAY13" s="789"/>
      <c r="XAZ13" s="789"/>
      <c r="XBA13" s="789"/>
      <c r="XBB13" s="789"/>
      <c r="XBC13" s="789"/>
      <c r="XBD13" s="789"/>
      <c r="XBE13" s="789"/>
      <c r="XBF13" s="789"/>
      <c r="XBG13" s="789"/>
      <c r="XBH13" s="789"/>
      <c r="XBI13" s="789"/>
      <c r="XBJ13" s="789"/>
      <c r="XBK13" s="789"/>
      <c r="XBL13" s="789"/>
      <c r="XBM13" s="789"/>
      <c r="XBN13" s="789"/>
      <c r="XBO13" s="789"/>
      <c r="XBP13" s="789"/>
      <c r="XBQ13" s="789"/>
      <c r="XBR13" s="789"/>
      <c r="XBS13" s="789"/>
      <c r="XBT13" s="789"/>
      <c r="XBU13" s="789"/>
      <c r="XBV13" s="789"/>
      <c r="XBW13" s="789"/>
      <c r="XBX13" s="789"/>
      <c r="XBY13" s="789"/>
      <c r="XBZ13" s="789"/>
      <c r="XCA13" s="789"/>
      <c r="XCB13" s="789"/>
      <c r="XCC13" s="789"/>
      <c r="XCD13" s="789"/>
      <c r="XCE13" s="789"/>
      <c r="XCF13" s="789"/>
      <c r="XCG13" s="789"/>
      <c r="XCH13" s="789"/>
      <c r="XCI13" s="789"/>
      <c r="XCJ13" s="789"/>
      <c r="XCK13" s="789"/>
      <c r="XCL13" s="789"/>
      <c r="XCM13" s="789"/>
      <c r="XCN13" s="789"/>
      <c r="XCO13" s="789"/>
      <c r="XCP13" s="789"/>
      <c r="XCQ13" s="789"/>
      <c r="XCR13" s="789"/>
      <c r="XCS13" s="789"/>
      <c r="XCT13" s="789"/>
      <c r="XCU13" s="789"/>
      <c r="XCV13" s="789"/>
      <c r="XCW13" s="789"/>
      <c r="XCX13" s="789"/>
      <c r="XCY13" s="789"/>
      <c r="XCZ13" s="789"/>
      <c r="XDA13" s="789"/>
      <c r="XDB13" s="789"/>
      <c r="XDC13" s="789"/>
      <c r="XDD13" s="789"/>
      <c r="XDE13" s="789"/>
      <c r="XDF13" s="789"/>
      <c r="XDG13" s="789"/>
      <c r="XDH13" s="789"/>
      <c r="XDI13" s="789"/>
      <c r="XDJ13" s="789"/>
      <c r="XDK13" s="789"/>
      <c r="XDL13" s="789"/>
      <c r="XDM13" s="789"/>
      <c r="XDN13" s="789"/>
      <c r="XDO13" s="789"/>
      <c r="XDP13" s="789"/>
      <c r="XDQ13" s="789"/>
      <c r="XDR13" s="789"/>
      <c r="XDS13" s="789"/>
      <c r="XDT13" s="789"/>
      <c r="XDU13" s="789"/>
      <c r="XDV13" s="789"/>
      <c r="XDW13" s="789"/>
      <c r="XDX13" s="789"/>
      <c r="XDY13" s="789"/>
      <c r="XDZ13" s="789"/>
      <c r="XEA13" s="789"/>
      <c r="XEB13" s="789"/>
      <c r="XEC13" s="789"/>
      <c r="XED13" s="789"/>
      <c r="XEE13" s="789"/>
      <c r="XEF13" s="789"/>
      <c r="XEG13" s="789"/>
      <c r="XEH13" s="789"/>
      <c r="XEI13" s="789"/>
      <c r="XEJ13" s="789"/>
      <c r="XEK13" s="789"/>
      <c r="XEL13" s="789"/>
      <c r="XEM13" s="789"/>
      <c r="XEN13" s="789"/>
      <c r="XEO13" s="789"/>
      <c r="XEP13" s="789"/>
      <c r="XEQ13" s="789"/>
      <c r="XER13" s="789"/>
      <c r="XES13" s="789"/>
      <c r="XET13" s="789"/>
      <c r="XEU13" s="789"/>
      <c r="XEV13" s="789"/>
      <c r="XEW13" s="789"/>
      <c r="XEX13" s="789"/>
      <c r="XEY13" s="789"/>
      <c r="XEZ13" s="789"/>
      <c r="XFA13" s="789"/>
      <c r="XFB13" s="789"/>
    </row>
    <row r="14" spans="1:16382">
      <c r="P14" s="87"/>
      <c r="T14" s="87"/>
      <c r="U14" s="87"/>
      <c r="V14" s="87"/>
      <c r="W14" s="87"/>
      <c r="X14" s="87"/>
      <c r="Y14" s="87"/>
      <c r="Z14" s="87"/>
      <c r="AA14" s="87"/>
      <c r="AZ14" s="87"/>
    </row>
    <row r="15" spans="1:16382">
      <c r="P15" s="87"/>
      <c r="T15" s="87"/>
      <c r="U15" s="87"/>
      <c r="V15" s="87"/>
      <c r="W15" s="87"/>
      <c r="X15" s="87"/>
      <c r="Y15" s="87"/>
      <c r="Z15" s="87"/>
      <c r="AA15" s="87"/>
      <c r="AZ15" s="87"/>
    </row>
    <row r="16" spans="1:16382">
      <c r="P16" s="87"/>
      <c r="T16" s="87"/>
      <c r="U16" s="87"/>
      <c r="V16" s="87"/>
      <c r="W16" s="87"/>
      <c r="X16" s="87"/>
      <c r="Y16" s="87"/>
      <c r="Z16" s="87"/>
      <c r="AA16" s="87"/>
      <c r="AZ16" s="87"/>
    </row>
    <row r="17" spans="16:52">
      <c r="P17" s="87"/>
      <c r="T17" s="87"/>
      <c r="U17" s="87"/>
      <c r="V17" s="87"/>
      <c r="W17" s="87"/>
      <c r="X17" s="87"/>
      <c r="Y17" s="87"/>
      <c r="Z17" s="87"/>
      <c r="AA17" s="87"/>
      <c r="AZ17" s="87"/>
    </row>
    <row r="18" spans="16:52">
      <c r="P18" s="87"/>
      <c r="T18" s="87"/>
      <c r="U18" s="87"/>
      <c r="V18" s="87"/>
      <c r="W18" s="87"/>
      <c r="X18" s="87"/>
      <c r="Y18" s="87"/>
      <c r="Z18" s="87"/>
      <c r="AA18" s="87"/>
      <c r="AZ18" s="87"/>
    </row>
    <row r="19" spans="16:52">
      <c r="P19" s="87"/>
      <c r="T19" s="87"/>
      <c r="U19" s="87"/>
      <c r="V19" s="87"/>
      <c r="W19" s="87"/>
      <c r="X19" s="87"/>
      <c r="Y19" s="87"/>
      <c r="Z19" s="87"/>
      <c r="AA19" s="87"/>
      <c r="AZ19" s="87"/>
    </row>
    <row r="20" spans="16:52">
      <c r="P20" s="87"/>
      <c r="T20" s="87"/>
      <c r="U20" s="87"/>
      <c r="V20" s="87"/>
      <c r="W20" s="87"/>
      <c r="X20" s="87"/>
      <c r="Y20" s="87"/>
      <c r="Z20" s="87"/>
      <c r="AA20" s="87"/>
      <c r="AZ20" s="87"/>
    </row>
    <row r="21" spans="16:52">
      <c r="P21" s="87"/>
      <c r="T21" s="87"/>
      <c r="U21" s="87"/>
      <c r="V21" s="87"/>
      <c r="W21" s="87"/>
      <c r="X21" s="87"/>
      <c r="Y21" s="87"/>
      <c r="Z21" s="87"/>
      <c r="AA21" s="87"/>
      <c r="AZ21" s="87"/>
    </row>
    <row r="22" spans="16:52">
      <c r="P22" s="87"/>
      <c r="T22" s="87"/>
      <c r="U22" s="87"/>
      <c r="V22" s="87"/>
      <c r="W22" s="87"/>
      <c r="X22" s="87"/>
      <c r="Y22" s="87"/>
      <c r="Z22" s="87"/>
      <c r="AA22" s="87"/>
      <c r="AZ22" s="87"/>
    </row>
    <row r="23" spans="16:52">
      <c r="P23" s="87"/>
      <c r="T23" s="87"/>
      <c r="U23" s="87"/>
      <c r="V23" s="87"/>
      <c r="W23" s="87"/>
      <c r="X23" s="87"/>
      <c r="Y23" s="87"/>
      <c r="Z23" s="87"/>
      <c r="AA23" s="87"/>
      <c r="AZ23" s="87"/>
    </row>
    <row r="24" spans="16:52">
      <c r="P24" s="87"/>
      <c r="T24" s="87"/>
      <c r="U24" s="87"/>
      <c r="V24" s="87"/>
      <c r="W24" s="87"/>
      <c r="X24" s="87"/>
      <c r="Y24" s="87"/>
      <c r="Z24" s="87"/>
      <c r="AA24" s="87"/>
      <c r="AZ24" s="87"/>
    </row>
    <row r="25" spans="16:52">
      <c r="P25" s="87"/>
      <c r="T25" s="87"/>
      <c r="U25" s="87"/>
      <c r="V25" s="87"/>
      <c r="W25" s="87"/>
      <c r="X25" s="87"/>
      <c r="Y25" s="87"/>
      <c r="Z25" s="87"/>
      <c r="AA25" s="87"/>
      <c r="AZ25" s="87"/>
    </row>
    <row r="26" spans="16:52">
      <c r="P26" s="87"/>
      <c r="T26" s="87"/>
      <c r="U26" s="87"/>
      <c r="V26" s="87"/>
      <c r="W26" s="87"/>
      <c r="X26" s="87"/>
      <c r="Y26" s="87"/>
      <c r="Z26" s="87"/>
      <c r="AA26" s="87"/>
      <c r="AZ26" s="87"/>
    </row>
    <row r="27" spans="16:52">
      <c r="P27" s="87"/>
      <c r="T27" s="87"/>
      <c r="U27" s="87"/>
      <c r="V27" s="87"/>
      <c r="W27" s="87"/>
      <c r="X27" s="87"/>
      <c r="Y27" s="87"/>
      <c r="Z27" s="87"/>
      <c r="AA27" s="87"/>
      <c r="AZ27" s="87"/>
    </row>
    <row r="28" spans="16:52">
      <c r="P28" s="87"/>
      <c r="T28" s="87"/>
      <c r="U28" s="87"/>
      <c r="V28" s="87"/>
      <c r="W28" s="87"/>
      <c r="X28" s="87"/>
      <c r="Y28" s="87"/>
      <c r="Z28" s="87"/>
      <c r="AA28" s="87"/>
      <c r="AZ28" s="87"/>
    </row>
    <row r="29" spans="16:52">
      <c r="P29" s="87"/>
      <c r="T29" s="87"/>
      <c r="U29" s="87"/>
      <c r="V29" s="87"/>
      <c r="W29" s="87"/>
      <c r="X29" s="87"/>
      <c r="Y29" s="87"/>
      <c r="Z29" s="87"/>
      <c r="AA29" s="87"/>
      <c r="AZ29" s="87"/>
    </row>
    <row r="30" spans="16:52">
      <c r="P30" s="87"/>
      <c r="T30" s="87"/>
      <c r="U30" s="87"/>
      <c r="V30" s="87"/>
      <c r="W30" s="87"/>
      <c r="X30" s="87"/>
      <c r="Y30" s="87"/>
      <c r="Z30" s="87"/>
      <c r="AA30" s="87"/>
      <c r="AZ30" s="87"/>
    </row>
    <row r="31" spans="16:52">
      <c r="P31" s="87"/>
      <c r="T31" s="87"/>
      <c r="U31" s="87"/>
      <c r="V31" s="87"/>
      <c r="W31" s="87"/>
      <c r="X31" s="87"/>
      <c r="Y31" s="87"/>
      <c r="Z31" s="87"/>
      <c r="AA31" s="87"/>
      <c r="AZ31" s="87"/>
    </row>
    <row r="32" spans="16:52">
      <c r="P32" s="87"/>
      <c r="T32" s="87"/>
      <c r="U32" s="87"/>
      <c r="V32" s="87"/>
      <c r="W32" s="87"/>
      <c r="X32" s="87"/>
      <c r="Y32" s="87"/>
      <c r="Z32" s="87"/>
      <c r="AA32" s="87"/>
      <c r="AZ32" s="87"/>
    </row>
    <row r="33" spans="16:52">
      <c r="P33" s="87"/>
      <c r="T33" s="87"/>
      <c r="U33" s="87"/>
      <c r="V33" s="87"/>
      <c r="W33" s="87"/>
      <c r="X33" s="87"/>
      <c r="Y33" s="87"/>
      <c r="Z33" s="87"/>
      <c r="AA33" s="87"/>
      <c r="AZ33" s="87"/>
    </row>
    <row r="34" spans="16:52">
      <c r="P34" s="87"/>
      <c r="T34" s="87"/>
      <c r="U34" s="87"/>
      <c r="V34" s="87"/>
      <c r="W34" s="87"/>
      <c r="X34" s="87"/>
      <c r="Y34" s="87"/>
      <c r="Z34" s="87"/>
      <c r="AA34" s="87"/>
      <c r="AZ34" s="87"/>
    </row>
    <row r="35" spans="16:52">
      <c r="P35" s="87"/>
      <c r="T35" s="87"/>
      <c r="U35" s="87"/>
      <c r="V35" s="87"/>
      <c r="W35" s="87"/>
      <c r="X35" s="87"/>
      <c r="Y35" s="87"/>
      <c r="Z35" s="87"/>
      <c r="AA35" s="87"/>
      <c r="AZ35" s="87"/>
    </row>
    <row r="36" spans="16:52">
      <c r="P36" s="87"/>
      <c r="T36" s="87"/>
      <c r="U36" s="87"/>
      <c r="V36" s="87"/>
      <c r="W36" s="87"/>
      <c r="X36" s="87"/>
      <c r="Y36" s="87"/>
      <c r="Z36" s="87"/>
      <c r="AA36" s="87"/>
      <c r="AZ36" s="87"/>
    </row>
    <row r="37" spans="16:52">
      <c r="P37" s="87"/>
      <c r="T37" s="87"/>
      <c r="U37" s="87"/>
      <c r="V37" s="87"/>
      <c r="W37" s="87"/>
      <c r="X37" s="87"/>
      <c r="Y37" s="87"/>
      <c r="Z37" s="87"/>
      <c r="AA37" s="87"/>
      <c r="AZ37" s="87"/>
    </row>
    <row r="38" spans="16:52">
      <c r="P38" s="87"/>
      <c r="T38" s="87"/>
      <c r="U38" s="87"/>
      <c r="V38" s="87"/>
      <c r="W38" s="87"/>
      <c r="X38" s="87"/>
      <c r="Y38" s="87"/>
      <c r="Z38" s="87"/>
      <c r="AA38" s="87"/>
      <c r="AZ38" s="87"/>
    </row>
    <row r="39" spans="16:52">
      <c r="P39" s="87"/>
      <c r="T39" s="87"/>
      <c r="U39" s="87"/>
      <c r="V39" s="87"/>
      <c r="W39" s="87"/>
      <c r="X39" s="87"/>
      <c r="Y39" s="87"/>
      <c r="Z39" s="87"/>
      <c r="AA39" s="87"/>
      <c r="AZ39" s="87"/>
    </row>
    <row r="40" spans="16:52">
      <c r="P40" s="87"/>
      <c r="T40" s="87"/>
      <c r="U40" s="87"/>
      <c r="V40" s="87"/>
      <c r="W40" s="87"/>
      <c r="X40" s="87"/>
      <c r="Y40" s="87"/>
      <c r="Z40" s="87"/>
      <c r="AA40" s="87"/>
      <c r="AZ40" s="87"/>
    </row>
    <row r="41" spans="16:52">
      <c r="P41" s="87"/>
      <c r="T41" s="87"/>
      <c r="U41" s="87"/>
      <c r="V41" s="87"/>
      <c r="W41" s="87"/>
      <c r="X41" s="87"/>
      <c r="Y41" s="87"/>
      <c r="Z41" s="87"/>
      <c r="AA41" s="87"/>
      <c r="AZ41" s="87"/>
    </row>
    <row r="42" spans="16:52">
      <c r="P42" s="87"/>
      <c r="T42" s="87"/>
      <c r="U42" s="87"/>
      <c r="V42" s="87"/>
      <c r="W42" s="87"/>
      <c r="X42" s="87"/>
      <c r="Y42" s="87"/>
      <c r="Z42" s="87"/>
      <c r="AA42" s="87"/>
      <c r="AZ42" s="87"/>
    </row>
    <row r="43" spans="16:52">
      <c r="P43" s="87"/>
      <c r="T43" s="87"/>
      <c r="U43" s="87"/>
      <c r="V43" s="87"/>
      <c r="W43" s="87"/>
      <c r="X43" s="87"/>
      <c r="Y43" s="87"/>
      <c r="Z43" s="87"/>
      <c r="AA43" s="87"/>
      <c r="AZ43" s="87"/>
    </row>
    <row r="44" spans="16:52">
      <c r="P44" s="87"/>
      <c r="T44" s="87"/>
      <c r="U44" s="87"/>
      <c r="V44" s="87"/>
      <c r="W44" s="87"/>
      <c r="X44" s="87"/>
      <c r="Y44" s="87"/>
      <c r="Z44" s="87"/>
      <c r="AA44" s="87"/>
      <c r="AZ44" s="87"/>
    </row>
    <row r="45" spans="16:52">
      <c r="P45" s="87"/>
      <c r="T45" s="87"/>
      <c r="U45" s="87"/>
      <c r="V45" s="87"/>
      <c r="W45" s="87"/>
      <c r="X45" s="87"/>
      <c r="Y45" s="87"/>
      <c r="Z45" s="87"/>
      <c r="AA45" s="87"/>
      <c r="AZ45" s="87"/>
    </row>
    <row r="46" spans="16:52">
      <c r="P46" s="87"/>
      <c r="T46" s="87"/>
      <c r="U46" s="87"/>
      <c r="V46" s="87"/>
      <c r="W46" s="87"/>
      <c r="X46" s="87"/>
      <c r="Y46" s="87"/>
      <c r="Z46" s="87"/>
      <c r="AA46" s="87"/>
      <c r="AZ46" s="87"/>
    </row>
    <row r="47" spans="16:52">
      <c r="P47" s="87"/>
      <c r="T47" s="87"/>
      <c r="U47" s="87"/>
      <c r="V47" s="87"/>
      <c r="W47" s="87"/>
      <c r="X47" s="87"/>
      <c r="Y47" s="87"/>
      <c r="Z47" s="87"/>
      <c r="AA47" s="87"/>
      <c r="AZ47" s="87"/>
    </row>
    <row r="48" spans="16:52">
      <c r="P48" s="87"/>
      <c r="T48" s="87"/>
      <c r="U48" s="87"/>
      <c r="V48" s="87"/>
      <c r="W48" s="87"/>
      <c r="X48" s="87"/>
      <c r="Y48" s="87"/>
      <c r="Z48" s="87"/>
      <c r="AA48" s="87"/>
      <c r="AZ48" s="87"/>
    </row>
    <row r="49" spans="16:52">
      <c r="P49" s="87"/>
      <c r="T49" s="87"/>
      <c r="U49" s="87"/>
      <c r="V49" s="87"/>
      <c r="W49" s="87"/>
      <c r="X49" s="87"/>
      <c r="Y49" s="87"/>
      <c r="Z49" s="87"/>
      <c r="AA49" s="87"/>
      <c r="AZ49" s="87"/>
    </row>
    <row r="50" spans="16:52">
      <c r="P50" s="87"/>
      <c r="T50" s="87"/>
      <c r="U50" s="87"/>
      <c r="V50" s="87"/>
      <c r="W50" s="87"/>
      <c r="X50" s="87"/>
      <c r="Y50" s="87"/>
      <c r="Z50" s="87"/>
      <c r="AA50" s="87"/>
      <c r="AZ50" s="87"/>
    </row>
    <row r="51" spans="16:52">
      <c r="P51" s="87"/>
      <c r="T51" s="87"/>
      <c r="U51" s="87"/>
      <c r="V51" s="87"/>
      <c r="W51" s="87"/>
      <c r="X51" s="87"/>
      <c r="Y51" s="87"/>
      <c r="Z51" s="87"/>
      <c r="AA51" s="87"/>
      <c r="AZ51" s="87"/>
    </row>
    <row r="52" spans="16:52">
      <c r="P52" s="87"/>
      <c r="T52" s="87"/>
      <c r="U52" s="87"/>
      <c r="V52" s="87"/>
      <c r="W52" s="87"/>
      <c r="X52" s="87"/>
      <c r="Y52" s="87"/>
      <c r="Z52" s="87"/>
      <c r="AA52" s="87"/>
      <c r="AZ52" s="87"/>
    </row>
    <row r="53" spans="16:52">
      <c r="P53" s="87"/>
      <c r="T53" s="87"/>
      <c r="U53" s="87"/>
      <c r="V53" s="87"/>
      <c r="W53" s="87"/>
      <c r="X53" s="87"/>
      <c r="Y53" s="87"/>
      <c r="Z53" s="87"/>
      <c r="AA53" s="87"/>
      <c r="AZ53" s="87"/>
    </row>
    <row r="54" spans="16:52">
      <c r="P54" s="87"/>
      <c r="T54" s="87"/>
      <c r="U54" s="87"/>
      <c r="V54" s="87"/>
      <c r="W54" s="87"/>
      <c r="X54" s="87"/>
      <c r="Y54" s="87"/>
      <c r="Z54" s="87"/>
      <c r="AA54" s="87"/>
      <c r="AZ54" s="87"/>
    </row>
    <row r="55" spans="16:52">
      <c r="P55" s="87"/>
      <c r="T55" s="87"/>
      <c r="U55" s="87"/>
      <c r="V55" s="87"/>
      <c r="W55" s="87"/>
      <c r="X55" s="87"/>
      <c r="Y55" s="87"/>
      <c r="Z55" s="87"/>
      <c r="AA55" s="87"/>
      <c r="AZ55" s="87"/>
    </row>
    <row r="56" spans="16:52">
      <c r="P56" s="87"/>
      <c r="T56" s="87"/>
      <c r="U56" s="87"/>
      <c r="V56" s="87"/>
      <c r="W56" s="87"/>
      <c r="X56" s="87"/>
      <c r="Y56" s="87"/>
      <c r="Z56" s="87"/>
      <c r="AA56" s="87"/>
      <c r="AZ56" s="87"/>
    </row>
    <row r="57" spans="16:52">
      <c r="P57" s="87"/>
      <c r="T57" s="87"/>
      <c r="U57" s="87"/>
      <c r="V57" s="87"/>
      <c r="W57" s="87"/>
      <c r="X57" s="87"/>
      <c r="Y57" s="87"/>
      <c r="Z57" s="87"/>
      <c r="AA57" s="87"/>
      <c r="AZ57" s="87"/>
    </row>
    <row r="58" spans="16:52">
      <c r="P58" s="87"/>
      <c r="T58" s="87"/>
      <c r="U58" s="87"/>
      <c r="V58" s="87"/>
      <c r="W58" s="87"/>
      <c r="X58" s="87"/>
      <c r="Y58" s="87"/>
      <c r="Z58" s="87"/>
      <c r="AA58" s="87"/>
      <c r="AZ58" s="87"/>
    </row>
    <row r="59" spans="16:52">
      <c r="P59" s="87"/>
      <c r="T59" s="87"/>
      <c r="U59" s="87"/>
      <c r="V59" s="87"/>
      <c r="W59" s="87"/>
      <c r="X59" s="87"/>
      <c r="Y59" s="87"/>
      <c r="Z59" s="87"/>
      <c r="AA59" s="87"/>
      <c r="AZ59" s="87"/>
    </row>
    <row r="60" spans="16:52">
      <c r="P60" s="87"/>
      <c r="T60" s="87"/>
      <c r="U60" s="87"/>
      <c r="V60" s="87"/>
      <c r="W60" s="87"/>
      <c r="X60" s="87"/>
      <c r="Y60" s="87"/>
      <c r="Z60" s="87"/>
      <c r="AA60" s="87"/>
      <c r="AZ60" s="87"/>
    </row>
    <row r="61" spans="16:52">
      <c r="P61" s="87"/>
      <c r="T61" s="87"/>
      <c r="U61" s="87"/>
      <c r="V61" s="87"/>
      <c r="W61" s="87"/>
      <c r="X61" s="87"/>
      <c r="Y61" s="87"/>
      <c r="Z61" s="87"/>
      <c r="AA61" s="87"/>
      <c r="AZ61" s="87"/>
    </row>
    <row r="62" spans="16:52">
      <c r="P62" s="87"/>
      <c r="T62" s="87"/>
      <c r="U62" s="87"/>
      <c r="V62" s="87"/>
      <c r="W62" s="87"/>
      <c r="X62" s="87"/>
      <c r="Y62" s="87"/>
      <c r="Z62" s="87"/>
      <c r="AA62" s="87"/>
      <c r="AZ62" s="87"/>
    </row>
    <row r="63" spans="16:52">
      <c r="P63" s="87"/>
      <c r="T63" s="87"/>
      <c r="U63" s="87"/>
      <c r="V63" s="87"/>
      <c r="W63" s="87"/>
      <c r="X63" s="87"/>
      <c r="Y63" s="87"/>
      <c r="Z63" s="87"/>
      <c r="AA63" s="87"/>
      <c r="AZ63" s="87"/>
    </row>
    <row r="64" spans="16:52">
      <c r="P64" s="87"/>
      <c r="T64" s="87"/>
      <c r="U64" s="87"/>
      <c r="V64" s="87"/>
      <c r="W64" s="87"/>
      <c r="X64" s="87"/>
      <c r="Y64" s="87"/>
      <c r="Z64" s="87"/>
      <c r="AA64" s="87"/>
      <c r="AZ64" s="87"/>
    </row>
    <row r="65" spans="16:52">
      <c r="P65" s="87"/>
      <c r="T65" s="87"/>
      <c r="U65" s="87"/>
      <c r="V65" s="87"/>
      <c r="W65" s="87"/>
      <c r="X65" s="87"/>
      <c r="Y65" s="87"/>
      <c r="Z65" s="87"/>
      <c r="AA65" s="87"/>
      <c r="AZ65" s="87"/>
    </row>
    <row r="66" spans="16:52">
      <c r="P66" s="87"/>
      <c r="T66" s="87"/>
      <c r="U66" s="87"/>
      <c r="V66" s="87"/>
      <c r="W66" s="87"/>
      <c r="X66" s="87"/>
      <c r="Y66" s="87"/>
      <c r="Z66" s="87"/>
      <c r="AA66" s="87"/>
      <c r="AZ66" s="87"/>
    </row>
    <row r="67" spans="16:52">
      <c r="P67" s="87"/>
      <c r="T67" s="87"/>
      <c r="U67" s="87"/>
      <c r="V67" s="87"/>
      <c r="W67" s="87"/>
      <c r="X67" s="87"/>
      <c r="Y67" s="87"/>
      <c r="Z67" s="87"/>
      <c r="AA67" s="87"/>
      <c r="AZ67" s="87"/>
    </row>
    <row r="68" spans="16:52">
      <c r="P68" s="87"/>
      <c r="T68" s="87"/>
      <c r="U68" s="87"/>
      <c r="V68" s="87"/>
      <c r="W68" s="87"/>
      <c r="X68" s="87"/>
      <c r="Y68" s="87"/>
      <c r="Z68" s="87"/>
      <c r="AA68" s="87"/>
      <c r="AZ68" s="87"/>
    </row>
    <row r="69" spans="16:52">
      <c r="P69" s="87"/>
      <c r="T69" s="87"/>
      <c r="U69" s="87"/>
      <c r="V69" s="87"/>
      <c r="W69" s="87"/>
      <c r="X69" s="87"/>
      <c r="Y69" s="87"/>
      <c r="Z69" s="87"/>
      <c r="AA69" s="87"/>
      <c r="AZ69" s="87"/>
    </row>
    <row r="70" spans="16:52">
      <c r="P70" s="87"/>
      <c r="T70" s="87"/>
      <c r="U70" s="87"/>
      <c r="V70" s="87"/>
      <c r="W70" s="87"/>
      <c r="X70" s="87"/>
      <c r="Y70" s="87"/>
      <c r="Z70" s="87"/>
      <c r="AA70" s="87"/>
      <c r="AZ70" s="87"/>
    </row>
    <row r="71" spans="16:52">
      <c r="P71" s="87"/>
      <c r="T71" s="87"/>
      <c r="U71" s="87"/>
      <c r="V71" s="87"/>
      <c r="W71" s="87"/>
      <c r="X71" s="87"/>
      <c r="Y71" s="87"/>
      <c r="Z71" s="87"/>
      <c r="AA71" s="87"/>
      <c r="AZ71" s="87"/>
    </row>
    <row r="72" spans="16:52">
      <c r="P72" s="87"/>
      <c r="T72" s="87"/>
      <c r="U72" s="87"/>
      <c r="V72" s="87"/>
      <c r="W72" s="87"/>
      <c r="X72" s="87"/>
      <c r="Y72" s="87"/>
      <c r="Z72" s="87"/>
      <c r="AA72" s="87"/>
      <c r="AZ72" s="87"/>
    </row>
    <row r="73" spans="16:52">
      <c r="P73" s="87"/>
      <c r="T73" s="87"/>
      <c r="U73" s="87"/>
      <c r="V73" s="87"/>
      <c r="W73" s="87"/>
      <c r="X73" s="87"/>
      <c r="Y73" s="87"/>
      <c r="Z73" s="87"/>
      <c r="AA73" s="87"/>
      <c r="AZ73" s="87"/>
    </row>
    <row r="74" spans="16:52">
      <c r="P74" s="87"/>
      <c r="T74" s="87"/>
      <c r="U74" s="87"/>
      <c r="V74" s="87"/>
      <c r="W74" s="87"/>
      <c r="X74" s="87"/>
      <c r="Y74" s="87"/>
      <c r="Z74" s="87"/>
      <c r="AA74" s="87"/>
      <c r="AZ74" s="87"/>
    </row>
    <row r="75" spans="16:52">
      <c r="P75" s="87"/>
      <c r="T75" s="87"/>
      <c r="U75" s="87"/>
      <c r="V75" s="87"/>
      <c r="W75" s="87"/>
      <c r="X75" s="87"/>
      <c r="Y75" s="87"/>
      <c r="Z75" s="87"/>
      <c r="AA75" s="87"/>
      <c r="AZ75" s="87"/>
    </row>
    <row r="76" spans="16:52">
      <c r="P76" s="87"/>
      <c r="T76" s="87"/>
      <c r="U76" s="87"/>
      <c r="V76" s="87"/>
      <c r="W76" s="87"/>
      <c r="X76" s="87"/>
      <c r="Y76" s="87"/>
      <c r="Z76" s="87"/>
      <c r="AA76" s="87"/>
      <c r="AZ76" s="87"/>
    </row>
    <row r="77" spans="16:52">
      <c r="P77" s="87"/>
      <c r="T77" s="87"/>
      <c r="U77" s="87"/>
      <c r="V77" s="87"/>
      <c r="W77" s="87"/>
      <c r="X77" s="87"/>
      <c r="Y77" s="87"/>
      <c r="Z77" s="87"/>
      <c r="AA77" s="87"/>
      <c r="AZ77" s="87"/>
    </row>
    <row r="78" spans="16:52">
      <c r="P78" s="87"/>
      <c r="T78" s="87"/>
      <c r="U78" s="87"/>
      <c r="V78" s="87"/>
      <c r="W78" s="87"/>
      <c r="X78" s="87"/>
      <c r="Y78" s="87"/>
      <c r="Z78" s="87"/>
      <c r="AA78" s="87"/>
      <c r="AZ78" s="87"/>
    </row>
    <row r="79" spans="16:52">
      <c r="P79" s="87"/>
      <c r="T79" s="87"/>
      <c r="U79" s="87"/>
      <c r="V79" s="87"/>
      <c r="W79" s="87"/>
      <c r="X79" s="87"/>
      <c r="Y79" s="87"/>
      <c r="Z79" s="87"/>
      <c r="AA79" s="87"/>
      <c r="AZ79" s="87"/>
    </row>
    <row r="80" spans="16:52">
      <c r="P80" s="87"/>
      <c r="T80" s="87"/>
      <c r="U80" s="87"/>
      <c r="V80" s="87"/>
      <c r="W80" s="87"/>
      <c r="X80" s="87"/>
      <c r="Y80" s="87"/>
      <c r="Z80" s="87"/>
      <c r="AA80" s="87"/>
      <c r="AZ80" s="87"/>
    </row>
    <row r="81" spans="16:52">
      <c r="P81" s="87"/>
      <c r="T81" s="87"/>
      <c r="U81" s="87"/>
      <c r="V81" s="87"/>
      <c r="W81" s="87"/>
      <c r="X81" s="87"/>
      <c r="Y81" s="87"/>
      <c r="Z81" s="87"/>
      <c r="AA81" s="87"/>
      <c r="AZ81" s="87"/>
    </row>
    <row r="82" spans="16:52">
      <c r="P82" s="87"/>
      <c r="T82" s="87"/>
      <c r="U82" s="87"/>
      <c r="V82" s="87"/>
      <c r="W82" s="87"/>
      <c r="X82" s="87"/>
      <c r="Y82" s="87"/>
      <c r="Z82" s="87"/>
      <c r="AA82" s="87"/>
      <c r="AZ82" s="87"/>
    </row>
    <row r="83" spans="16:52">
      <c r="P83" s="87"/>
      <c r="T83" s="87"/>
      <c r="U83" s="87"/>
      <c r="V83" s="87"/>
      <c r="W83" s="87"/>
      <c r="X83" s="87"/>
      <c r="Y83" s="87"/>
      <c r="Z83" s="87"/>
      <c r="AA83" s="87"/>
      <c r="AZ83" s="87"/>
    </row>
    <row r="84" spans="16:52">
      <c r="P84" s="87"/>
      <c r="T84" s="87"/>
      <c r="U84" s="87"/>
      <c r="V84" s="87"/>
      <c r="W84" s="87"/>
      <c r="X84" s="87"/>
      <c r="Y84" s="87"/>
      <c r="Z84" s="87"/>
      <c r="AA84" s="87"/>
      <c r="AZ84" s="87"/>
    </row>
    <row r="85" spans="16:52">
      <c r="P85" s="87"/>
      <c r="T85" s="87"/>
      <c r="U85" s="87"/>
      <c r="V85" s="87"/>
      <c r="W85" s="87"/>
      <c r="X85" s="87"/>
      <c r="Y85" s="87"/>
      <c r="Z85" s="87"/>
      <c r="AA85" s="87"/>
      <c r="AZ85" s="87"/>
    </row>
  </sheetData>
  <autoFilter ref="A9:AZ13"/>
  <mergeCells count="50">
    <mergeCell ref="AZ8:AZ9"/>
    <mergeCell ref="A6:O7"/>
    <mergeCell ref="P2:AZ7"/>
    <mergeCell ref="AU8:AU9"/>
    <mergeCell ref="AV8:AV9"/>
    <mergeCell ref="AW8:AW9"/>
    <mergeCell ref="AX8:AX9"/>
    <mergeCell ref="AY8:AY9"/>
    <mergeCell ref="AP8:AP9"/>
    <mergeCell ref="AQ8:AQ9"/>
    <mergeCell ref="AR8:AR9"/>
    <mergeCell ref="AS8:AS9"/>
    <mergeCell ref="AT8:AT9"/>
    <mergeCell ref="AK8:AK9"/>
    <mergeCell ref="AL8:AL9"/>
    <mergeCell ref="AM8:AM9"/>
    <mergeCell ref="AN8:AN9"/>
    <mergeCell ref="AO8:AO9"/>
    <mergeCell ref="AC8:AC9"/>
    <mergeCell ref="AD8:AD9"/>
    <mergeCell ref="AE8:AE9"/>
    <mergeCell ref="AF8:AF9"/>
    <mergeCell ref="AJ8:AJ9"/>
    <mergeCell ref="X8:X9"/>
    <mergeCell ref="Y8:Y9"/>
    <mergeCell ref="Z8:Z9"/>
    <mergeCell ref="AA8:AA9"/>
    <mergeCell ref="AB8:AB9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A2:E2"/>
    <mergeCell ref="F2:K2"/>
    <mergeCell ref="N2:O2"/>
    <mergeCell ref="A3:O3"/>
    <mergeCell ref="A4:K4"/>
    <mergeCell ref="N4:O4"/>
  </mergeCells>
  <phoneticPr fontId="138" type="noConversion"/>
  <conditionalFormatting sqref="M10">
    <cfRule type="duplicateValues" dxfId="382" priority="47"/>
    <cfRule type="duplicateValues" dxfId="381" priority="48"/>
    <cfRule type="duplicateValues" dxfId="380" priority="49"/>
    <cfRule type="duplicateValues" dxfId="379" priority="50"/>
    <cfRule type="duplicateValues" dxfId="378" priority="51" stopIfTrue="1"/>
    <cfRule type="duplicateValues" dxfId="377" priority="52"/>
    <cfRule type="duplicateValues" dxfId="376" priority="53"/>
    <cfRule type="duplicateValues" dxfId="375" priority="54"/>
    <cfRule type="duplicateValues" dxfId="374" priority="55"/>
    <cfRule type="duplicateValues" dxfId="373" priority="56" stopIfTrue="1"/>
  </conditionalFormatting>
  <conditionalFormatting sqref="U12">
    <cfRule type="duplicateValues" dxfId="372" priority="22"/>
    <cfRule type="duplicateValues" dxfId="371" priority="24"/>
    <cfRule type="duplicateValues" dxfId="370" priority="26"/>
    <cfRule type="duplicateValues" dxfId="369" priority="28"/>
    <cfRule type="duplicateValues" dxfId="368" priority="30" stopIfTrue="1"/>
  </conditionalFormatting>
  <conditionalFormatting sqref="U13">
    <cfRule type="duplicateValues" dxfId="367" priority="21"/>
    <cfRule type="duplicateValues" dxfId="366" priority="23"/>
    <cfRule type="duplicateValues" dxfId="365" priority="25"/>
    <cfRule type="duplicateValues" dxfId="364" priority="27"/>
    <cfRule type="duplicateValues" dxfId="363" priority="29" stopIfTrue="1"/>
  </conditionalFormatting>
  <conditionalFormatting sqref="M8:M9">
    <cfRule type="duplicateValues" dxfId="362" priority="66"/>
  </conditionalFormatting>
  <conditionalFormatting sqref="N10:N11">
    <cfRule type="duplicateValues" dxfId="361" priority="67"/>
    <cfRule type="duplicateValues" dxfId="360" priority="68"/>
    <cfRule type="duplicateValues" dxfId="359" priority="69"/>
    <cfRule type="duplicateValues" dxfId="358" priority="70"/>
    <cfRule type="duplicateValues" dxfId="357" priority="71" stopIfTrue="1"/>
    <cfRule type="duplicateValues" dxfId="356" priority="72"/>
    <cfRule type="duplicateValues" dxfId="355" priority="73"/>
    <cfRule type="duplicateValues" dxfId="354" priority="74"/>
    <cfRule type="duplicateValues" dxfId="353" priority="75"/>
    <cfRule type="duplicateValues" dxfId="352" priority="76" stopIfTrue="1"/>
  </conditionalFormatting>
  <conditionalFormatting sqref="P10:P11">
    <cfRule type="duplicateValues" dxfId="351" priority="91"/>
    <cfRule type="duplicateValues" dxfId="350" priority="92"/>
    <cfRule type="duplicateValues" dxfId="349" priority="93"/>
    <cfRule type="duplicateValues" dxfId="348" priority="94"/>
  </conditionalFormatting>
  <conditionalFormatting sqref="Y10:Y11">
    <cfRule type="duplicateValues" dxfId="347" priority="87"/>
    <cfRule type="duplicateValues" dxfId="346" priority="88"/>
    <cfRule type="duplicateValues" dxfId="345" priority="89"/>
    <cfRule type="duplicateValues" dxfId="344" priority="90"/>
  </conditionalFormatting>
  <conditionalFormatting sqref="L2:M5 L14:M65304">
    <cfRule type="duplicateValues" dxfId="343" priority="239"/>
  </conditionalFormatting>
  <conditionalFormatting sqref="N8:N9 N2:N5 N14:N65304">
    <cfRule type="duplicateValues" dxfId="342" priority="240"/>
  </conditionalFormatting>
  <dataValidations count="1">
    <dataValidation type="list" allowBlank="1" showInputMessage="1" showErrorMessage="1" sqref="R10:R11">
      <formula1>"ea,kg,g,m,mm,l,ml,m2"</formula1>
    </dataValidation>
  </dataValidations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XFA26"/>
  <sheetViews>
    <sheetView view="pageBreakPreview" zoomScale="40" zoomScaleNormal="100" workbookViewId="0">
      <pane xSplit="20" ySplit="9" topLeftCell="U10" activePane="bottomRight" state="frozen"/>
      <selection pane="topRight"/>
      <selection pane="bottomLeft"/>
      <selection pane="bottomRight" activeCell="I12" sqref="I12"/>
    </sheetView>
  </sheetViews>
  <sheetFormatPr defaultColWidth="9" defaultRowHeight="14.25" outlineLevelRow="1" outlineLevelCol="1"/>
  <cols>
    <col min="1" max="1" width="5.875" style="84" customWidth="1"/>
    <col min="2" max="5" width="2.875" style="84" customWidth="1"/>
    <col min="6" max="7" width="2.375" style="84" customWidth="1"/>
    <col min="8" max="8" width="8" style="84" customWidth="1"/>
    <col min="9" max="9" width="21.375" style="84" customWidth="1"/>
    <col min="10" max="10" width="22.125" style="84" customWidth="1"/>
    <col min="11" max="11" width="28.375" style="88" customWidth="1"/>
    <col min="12" max="12" width="20.375" style="88" hidden="1" customWidth="1" outlineLevel="1"/>
    <col min="13" max="13" width="4.875" style="84" hidden="1" customWidth="1" outlineLevel="1"/>
    <col min="14" max="14" width="5.25" style="84" hidden="1" customWidth="1" outlineLevel="1"/>
    <col min="15" max="15" width="10.5" style="84" customWidth="1" collapsed="1"/>
    <col min="16" max="16" width="6.125" style="89" hidden="1" customWidth="1" outlineLevel="1"/>
    <col min="17" max="17" width="21.25" style="84" hidden="1" customWidth="1" outlineLevel="1"/>
    <col min="18" max="18" width="8.125" style="180" hidden="1" customWidth="1" outlineLevel="1"/>
    <col min="19" max="20" width="7.25" style="89" hidden="1" customWidth="1" outlineLevel="1"/>
    <col min="21" max="21" width="11.25" style="89" customWidth="1" collapsed="1"/>
    <col min="22" max="23" width="24.25" style="89" hidden="1" customWidth="1" outlineLevel="1"/>
    <col min="24" max="24" width="11.875" style="89" hidden="1" customWidth="1" outlineLevel="1"/>
    <col min="25" max="25" width="17.625" style="84" hidden="1" customWidth="1" outlineLevel="1"/>
    <col min="26" max="26" width="10.375" style="84" hidden="1" customWidth="1" outlineLevel="1"/>
    <col min="27" max="27" width="12.5" style="640" customWidth="1" collapsed="1"/>
    <col min="28" max="30" width="14.625" style="641" hidden="1" customWidth="1" outlineLevel="1"/>
    <col min="31" max="31" width="12.5" style="84" customWidth="1" collapsed="1"/>
    <col min="32" max="33" width="12.5" style="84" customWidth="1" outlineLevel="1"/>
    <col min="34" max="34" width="15.875" style="151" customWidth="1" outlineLevel="1"/>
    <col min="35" max="36" width="12.5" style="84" customWidth="1" outlineLevel="1"/>
    <col min="37" max="37" width="12.5" style="150" customWidth="1" outlineLevel="1"/>
    <col min="38" max="38" width="12.5" style="92" customWidth="1" outlineLevel="1"/>
    <col min="39" max="40" width="12.5" style="84" customWidth="1" outlineLevel="1"/>
    <col min="41" max="51" width="12.5" style="84" customWidth="1"/>
    <col min="52" max="52" width="11.125" style="84" customWidth="1"/>
    <col min="53" max="54" width="11.75" style="84" customWidth="1"/>
    <col min="55" max="16381" width="9" style="84"/>
  </cols>
  <sheetData>
    <row r="1" spans="1:54" ht="20.25" hidden="1" customHeight="1" outlineLevel="1">
      <c r="A1" s="1140"/>
      <c r="B1" s="1140"/>
      <c r="C1" s="1140"/>
      <c r="D1" s="1140"/>
      <c r="E1" s="1140"/>
      <c r="F1" s="1140"/>
      <c r="G1" s="1140"/>
      <c r="H1" s="1140"/>
      <c r="I1" s="1140"/>
      <c r="J1" s="1140"/>
      <c r="K1" s="1140"/>
      <c r="L1" s="1140"/>
      <c r="M1" s="1140"/>
      <c r="N1" s="1140"/>
      <c r="O1" s="1140"/>
      <c r="P1" s="1140"/>
      <c r="Q1" s="1140"/>
      <c r="R1" s="1140"/>
      <c r="S1" s="1140"/>
      <c r="T1" s="1140"/>
      <c r="U1" s="1140"/>
      <c r="V1" s="1140"/>
      <c r="W1" s="1140"/>
      <c r="X1" s="1140"/>
      <c r="Y1" s="1140"/>
      <c r="Z1" s="1140"/>
      <c r="AA1" s="1140"/>
      <c r="AB1" s="1140"/>
      <c r="AC1" s="1140"/>
      <c r="AD1" s="1140"/>
      <c r="AE1" s="1140"/>
      <c r="AF1" s="1140"/>
      <c r="AG1" s="1140"/>
      <c r="AH1" s="1141"/>
      <c r="AI1" s="1140"/>
      <c r="AJ1" s="1140"/>
      <c r="AK1" s="1142"/>
      <c r="AL1" s="1143"/>
      <c r="AM1" s="1140"/>
      <c r="AN1" s="1140"/>
      <c r="AO1" s="1140"/>
      <c r="AP1" s="1140"/>
      <c r="AQ1" s="1140"/>
      <c r="AR1" s="1140"/>
      <c r="AS1" s="1140"/>
      <c r="AT1" s="1140"/>
      <c r="AU1" s="1140"/>
      <c r="AV1" s="1140"/>
      <c r="AW1" s="1140"/>
      <c r="AX1" s="1140"/>
      <c r="AY1" s="1140"/>
      <c r="AZ1" s="1140"/>
      <c r="BA1" s="1140"/>
      <c r="BB1" s="1140"/>
    </row>
    <row r="2" spans="1:54" ht="27.75" hidden="1" customHeight="1" outlineLevel="1">
      <c r="A2" s="1177" t="s">
        <v>505</v>
      </c>
      <c r="B2" s="1177"/>
      <c r="C2" s="1177"/>
      <c r="D2" s="1177"/>
      <c r="E2" s="1177"/>
      <c r="F2" s="1177"/>
      <c r="G2" s="1177"/>
      <c r="H2" s="988" t="s">
        <v>286</v>
      </c>
      <c r="I2" s="988"/>
      <c r="J2" s="988"/>
      <c r="K2" s="988"/>
      <c r="L2" s="1178" t="s">
        <v>506</v>
      </c>
      <c r="M2" s="1179"/>
      <c r="N2" s="1179"/>
      <c r="O2" s="1179"/>
      <c r="P2" s="1179"/>
      <c r="Q2" s="1179"/>
      <c r="R2" s="1179"/>
      <c r="S2" s="1179"/>
      <c r="T2" s="1179"/>
      <c r="U2" s="1179"/>
      <c r="V2" s="1179"/>
      <c r="W2" s="1179"/>
      <c r="X2" s="1179"/>
      <c r="Y2" s="1179"/>
      <c r="Z2" s="1179"/>
      <c r="AA2" s="1179"/>
      <c r="AB2" s="1179"/>
      <c r="AC2" s="1179"/>
      <c r="AD2" s="1179"/>
      <c r="AE2" s="1179"/>
      <c r="AF2" s="1179"/>
      <c r="AG2" s="1179"/>
      <c r="AH2" s="1180"/>
      <c r="AI2" s="1179"/>
      <c r="AJ2" s="1179"/>
      <c r="AK2" s="1181"/>
      <c r="AL2" s="1182"/>
      <c r="AM2" s="1179"/>
      <c r="AN2" s="1179"/>
      <c r="AO2" s="1179"/>
      <c r="AP2" s="1179"/>
      <c r="AQ2" s="1179"/>
      <c r="AR2" s="1179"/>
      <c r="AS2" s="1179"/>
      <c r="AT2" s="1179"/>
      <c r="AU2" s="1179"/>
      <c r="AV2" s="1179"/>
      <c r="AW2" s="1179"/>
      <c r="AX2" s="1179"/>
      <c r="AY2" s="1179"/>
      <c r="AZ2" s="682" t="s">
        <v>57</v>
      </c>
      <c r="BA2" s="683" t="s">
        <v>23</v>
      </c>
      <c r="BB2" s="683" t="s">
        <v>25</v>
      </c>
    </row>
    <row r="3" spans="1:54" ht="27.75" hidden="1" customHeight="1" outlineLevel="1">
      <c r="A3" s="1177"/>
      <c r="B3" s="1177"/>
      <c r="C3" s="1177"/>
      <c r="D3" s="1177"/>
      <c r="E3" s="1177"/>
      <c r="F3" s="1177"/>
      <c r="G3" s="1177"/>
      <c r="H3" s="988"/>
      <c r="I3" s="988"/>
      <c r="J3" s="988"/>
      <c r="K3" s="988"/>
      <c r="L3" s="1183"/>
      <c r="M3" s="1184"/>
      <c r="N3" s="1184"/>
      <c r="O3" s="1184"/>
      <c r="P3" s="1184"/>
      <c r="Q3" s="1184"/>
      <c r="R3" s="1184"/>
      <c r="S3" s="1184"/>
      <c r="T3" s="1184"/>
      <c r="U3" s="1184"/>
      <c r="V3" s="1184"/>
      <c r="W3" s="1184"/>
      <c r="X3" s="1184"/>
      <c r="Y3" s="1184"/>
      <c r="Z3" s="1184"/>
      <c r="AA3" s="1184"/>
      <c r="AB3" s="1184"/>
      <c r="AC3" s="1184"/>
      <c r="AD3" s="1184"/>
      <c r="AE3" s="1184"/>
      <c r="AF3" s="1184"/>
      <c r="AG3" s="1184"/>
      <c r="AH3" s="1185"/>
      <c r="AI3" s="1184"/>
      <c r="AJ3" s="1184"/>
      <c r="AK3" s="1186"/>
      <c r="AL3" s="1187"/>
      <c r="AM3" s="1184"/>
      <c r="AN3" s="1184"/>
      <c r="AO3" s="1184"/>
      <c r="AP3" s="1184"/>
      <c r="AQ3" s="1184"/>
      <c r="AR3" s="1184"/>
      <c r="AS3" s="1184"/>
      <c r="AT3" s="1184"/>
      <c r="AU3" s="1184"/>
      <c r="AV3" s="1184"/>
      <c r="AW3" s="1184"/>
      <c r="AX3" s="1184"/>
      <c r="AY3" s="1184"/>
      <c r="AZ3" s="682" t="s">
        <v>289</v>
      </c>
      <c r="BA3" s="684" t="s">
        <v>24</v>
      </c>
      <c r="BB3" s="684" t="s">
        <v>26</v>
      </c>
    </row>
    <row r="4" spans="1:54" ht="27" hidden="1" customHeight="1" outlineLevel="1">
      <c r="A4" s="1144" t="s">
        <v>290</v>
      </c>
      <c r="B4" s="1144"/>
      <c r="C4" s="1144"/>
      <c r="D4" s="1144"/>
      <c r="E4" s="1144"/>
      <c r="F4" s="1144"/>
      <c r="G4" s="1144"/>
      <c r="H4" s="1144"/>
      <c r="I4" s="1144"/>
      <c r="J4" s="1144"/>
      <c r="K4" s="1144"/>
      <c r="L4" s="1183"/>
      <c r="M4" s="1184"/>
      <c r="N4" s="1184"/>
      <c r="O4" s="1184"/>
      <c r="P4" s="1184"/>
      <c r="Q4" s="1184"/>
      <c r="R4" s="1184"/>
      <c r="S4" s="1184"/>
      <c r="T4" s="1184"/>
      <c r="U4" s="1184"/>
      <c r="V4" s="1184"/>
      <c r="W4" s="1184"/>
      <c r="X4" s="1184"/>
      <c r="Y4" s="1184"/>
      <c r="Z4" s="1184"/>
      <c r="AA4" s="1184"/>
      <c r="AB4" s="1184"/>
      <c r="AC4" s="1184"/>
      <c r="AD4" s="1184"/>
      <c r="AE4" s="1184"/>
      <c r="AF4" s="1184"/>
      <c r="AG4" s="1184"/>
      <c r="AH4" s="1185"/>
      <c r="AI4" s="1184"/>
      <c r="AJ4" s="1184"/>
      <c r="AK4" s="1186"/>
      <c r="AL4" s="1187"/>
      <c r="AM4" s="1184"/>
      <c r="AN4" s="1184"/>
      <c r="AO4" s="1184"/>
      <c r="AP4" s="1184"/>
      <c r="AQ4" s="1184"/>
      <c r="AR4" s="1184"/>
      <c r="AS4" s="1184"/>
      <c r="AT4" s="1184"/>
      <c r="AU4" s="1184"/>
      <c r="AV4" s="1184"/>
      <c r="AW4" s="1184"/>
      <c r="AX4" s="1184"/>
      <c r="AY4" s="1184"/>
      <c r="AZ4" s="682" t="s">
        <v>7</v>
      </c>
      <c r="BA4" s="682" t="s">
        <v>22</v>
      </c>
      <c r="BB4" s="682" t="s">
        <v>22</v>
      </c>
    </row>
    <row r="5" spans="1:54" ht="31.5" hidden="1" customHeight="1" outlineLevel="1">
      <c r="A5" s="1145" t="s">
        <v>291</v>
      </c>
      <c r="B5" s="1145"/>
      <c r="C5" s="1145"/>
      <c r="D5" s="1145"/>
      <c r="E5" s="1145"/>
      <c r="F5" s="1145"/>
      <c r="G5" s="1145"/>
      <c r="H5" s="1145"/>
      <c r="I5" s="643"/>
      <c r="J5" s="1145" t="s">
        <v>292</v>
      </c>
      <c r="K5" s="1146"/>
      <c r="L5" s="1183"/>
      <c r="M5" s="1184"/>
      <c r="N5" s="1184"/>
      <c r="O5" s="1184"/>
      <c r="P5" s="1184"/>
      <c r="Q5" s="1184"/>
      <c r="R5" s="1184"/>
      <c r="S5" s="1184"/>
      <c r="T5" s="1184"/>
      <c r="U5" s="1184"/>
      <c r="V5" s="1184"/>
      <c r="W5" s="1184"/>
      <c r="X5" s="1184"/>
      <c r="Y5" s="1184"/>
      <c r="Z5" s="1184"/>
      <c r="AA5" s="1184"/>
      <c r="AB5" s="1184"/>
      <c r="AC5" s="1184"/>
      <c r="AD5" s="1184"/>
      <c r="AE5" s="1184"/>
      <c r="AF5" s="1184"/>
      <c r="AG5" s="1184"/>
      <c r="AH5" s="1185"/>
      <c r="AI5" s="1184"/>
      <c r="AJ5" s="1184"/>
      <c r="AK5" s="1186"/>
      <c r="AL5" s="1187"/>
      <c r="AM5" s="1184"/>
      <c r="AN5" s="1184"/>
      <c r="AO5" s="1184"/>
      <c r="AP5" s="1184"/>
      <c r="AQ5" s="1184"/>
      <c r="AR5" s="1184"/>
      <c r="AS5" s="1184"/>
      <c r="AT5" s="1184"/>
      <c r="AU5" s="1184"/>
      <c r="AV5" s="1184"/>
      <c r="AW5" s="1184"/>
      <c r="AX5" s="1184"/>
      <c r="AY5" s="1184"/>
      <c r="AZ5" s="682" t="s">
        <v>293</v>
      </c>
      <c r="BA5" s="682"/>
      <c r="BB5" s="682"/>
    </row>
    <row r="6" spans="1:54" ht="28.5" hidden="1" customHeight="1" outlineLevel="1">
      <c r="A6" s="1147" t="s">
        <v>294</v>
      </c>
      <c r="B6" s="1147"/>
      <c r="C6" s="1147"/>
      <c r="D6" s="1147"/>
      <c r="E6" s="1147"/>
      <c r="F6" s="1147"/>
      <c r="G6" s="1147"/>
      <c r="H6" s="1147"/>
      <c r="I6" s="1147"/>
      <c r="J6" s="1147"/>
      <c r="K6" s="1147"/>
      <c r="L6" s="1183"/>
      <c r="M6" s="1184"/>
      <c r="N6" s="1184"/>
      <c r="O6" s="1184"/>
      <c r="P6" s="1184"/>
      <c r="Q6" s="1184"/>
      <c r="R6" s="1184"/>
      <c r="S6" s="1184"/>
      <c r="T6" s="1184"/>
      <c r="U6" s="1184"/>
      <c r="V6" s="1184"/>
      <c r="W6" s="1184"/>
      <c r="X6" s="1184"/>
      <c r="Y6" s="1184"/>
      <c r="Z6" s="1184"/>
      <c r="AA6" s="1184"/>
      <c r="AB6" s="1184"/>
      <c r="AC6" s="1184"/>
      <c r="AD6" s="1184"/>
      <c r="AE6" s="1184"/>
      <c r="AF6" s="1184"/>
      <c r="AG6" s="1184"/>
      <c r="AH6" s="1185"/>
      <c r="AI6" s="1184"/>
      <c r="AJ6" s="1184"/>
      <c r="AK6" s="1186"/>
      <c r="AL6" s="1187"/>
      <c r="AM6" s="1184"/>
      <c r="AN6" s="1184"/>
      <c r="AO6" s="1184"/>
      <c r="AP6" s="1184"/>
      <c r="AQ6" s="1184"/>
      <c r="AR6" s="1184"/>
      <c r="AS6" s="1184"/>
      <c r="AT6" s="1184"/>
      <c r="AU6" s="1184"/>
      <c r="AV6" s="1184"/>
      <c r="AW6" s="1184"/>
      <c r="AX6" s="1184"/>
      <c r="AY6" s="1184"/>
      <c r="AZ6" s="682" t="s">
        <v>46</v>
      </c>
      <c r="BA6" s="682" t="s">
        <v>31</v>
      </c>
      <c r="BB6" s="682" t="s">
        <v>31</v>
      </c>
    </row>
    <row r="7" spans="1:54" ht="28.5" customHeight="1" collapsed="1">
      <c r="A7" s="1148" t="s">
        <v>296</v>
      </c>
      <c r="B7" s="1148"/>
      <c r="C7" s="1148"/>
      <c r="D7" s="1148"/>
      <c r="E7" s="1148"/>
      <c r="F7" s="1148"/>
      <c r="G7" s="1148"/>
      <c r="H7" s="1148"/>
      <c r="I7" s="1148"/>
      <c r="J7" s="1148"/>
      <c r="K7" s="1148"/>
      <c r="L7" s="1188"/>
      <c r="M7" s="1189"/>
      <c r="N7" s="1189"/>
      <c r="O7" s="1189"/>
      <c r="P7" s="1189"/>
      <c r="Q7" s="1189"/>
      <c r="R7" s="1189"/>
      <c r="S7" s="1189"/>
      <c r="T7" s="1189"/>
      <c r="U7" s="1189"/>
      <c r="V7" s="1189"/>
      <c r="W7" s="1189"/>
      <c r="X7" s="1189"/>
      <c r="Y7" s="1189"/>
      <c r="Z7" s="1189"/>
      <c r="AA7" s="1189"/>
      <c r="AB7" s="1189"/>
      <c r="AC7" s="1189"/>
      <c r="AD7" s="1189"/>
      <c r="AE7" s="1189"/>
      <c r="AF7" s="1189"/>
      <c r="AG7" s="1189"/>
      <c r="AH7" s="1190"/>
      <c r="AI7" s="1189"/>
      <c r="AJ7" s="1189"/>
      <c r="AK7" s="1191"/>
      <c r="AL7" s="1192"/>
      <c r="AM7" s="1189"/>
      <c r="AN7" s="1189"/>
      <c r="AO7" s="1189"/>
      <c r="AP7" s="1189"/>
      <c r="AQ7" s="1189"/>
      <c r="AR7" s="1189"/>
      <c r="AS7" s="1189"/>
      <c r="AT7" s="1189"/>
      <c r="AU7" s="1189"/>
      <c r="AV7" s="1189"/>
      <c r="AW7" s="1189"/>
      <c r="AX7" s="1189"/>
      <c r="AY7" s="1189"/>
      <c r="AZ7" s="685" t="s">
        <v>297</v>
      </c>
      <c r="BA7" s="158" t="s">
        <v>15</v>
      </c>
      <c r="BB7" s="158" t="s">
        <v>21</v>
      </c>
    </row>
    <row r="8" spans="1:54" s="728" customFormat="1" ht="28.5" customHeight="1">
      <c r="A8" s="1152" t="s">
        <v>6</v>
      </c>
      <c r="B8" s="1152">
        <v>0</v>
      </c>
      <c r="C8" s="1152">
        <v>1</v>
      </c>
      <c r="D8" s="1152">
        <v>2</v>
      </c>
      <c r="E8" s="1152">
        <v>3</v>
      </c>
      <c r="F8" s="1152">
        <v>4</v>
      </c>
      <c r="G8" s="1152">
        <v>5</v>
      </c>
      <c r="H8" s="1153" t="s">
        <v>299</v>
      </c>
      <c r="I8" s="1154" t="s">
        <v>300</v>
      </c>
      <c r="J8" s="1155" t="s">
        <v>57</v>
      </c>
      <c r="K8" s="1157" t="s">
        <v>7</v>
      </c>
      <c r="L8" s="1157" t="s">
        <v>301</v>
      </c>
      <c r="M8" s="1157" t="s">
        <v>302</v>
      </c>
      <c r="N8" s="1157" t="s">
        <v>303</v>
      </c>
      <c r="O8" s="1157" t="s">
        <v>40</v>
      </c>
      <c r="P8" s="1159" t="s">
        <v>304</v>
      </c>
      <c r="Q8" s="1157" t="s">
        <v>305</v>
      </c>
      <c r="R8" s="1159" t="s">
        <v>306</v>
      </c>
      <c r="S8" s="1159" t="s">
        <v>307</v>
      </c>
      <c r="T8" s="1161" t="s">
        <v>308</v>
      </c>
      <c r="U8" s="1161" t="s">
        <v>309</v>
      </c>
      <c r="V8" s="1161" t="s">
        <v>310</v>
      </c>
      <c r="W8" s="1161" t="s">
        <v>311</v>
      </c>
      <c r="X8" s="1161" t="s">
        <v>312</v>
      </c>
      <c r="Y8" s="1157" t="s">
        <v>313</v>
      </c>
      <c r="Z8" s="1157" t="s">
        <v>314</v>
      </c>
      <c r="AA8" s="1162" t="s">
        <v>315</v>
      </c>
      <c r="AB8" s="1164" t="s">
        <v>316</v>
      </c>
      <c r="AC8" s="1166" t="s">
        <v>317</v>
      </c>
      <c r="AD8" s="1166" t="s">
        <v>318</v>
      </c>
      <c r="AE8" s="1157" t="s">
        <v>319</v>
      </c>
      <c r="AF8" s="1118" t="s">
        <v>320</v>
      </c>
      <c r="AG8" s="1118" t="s">
        <v>321</v>
      </c>
      <c r="AH8" s="1149" t="s">
        <v>322</v>
      </c>
      <c r="AI8" s="1150"/>
      <c r="AJ8" s="1151"/>
      <c r="AK8" s="1170" t="s">
        <v>323</v>
      </c>
      <c r="AL8" s="1139" t="s">
        <v>324</v>
      </c>
      <c r="AM8" s="1106" t="s">
        <v>325</v>
      </c>
      <c r="AN8" s="1119" t="s">
        <v>489</v>
      </c>
      <c r="AO8" s="1168" t="s">
        <v>327</v>
      </c>
      <c r="AP8" s="1168" t="s">
        <v>328</v>
      </c>
      <c r="AQ8" s="1175" t="s">
        <v>329</v>
      </c>
      <c r="AR8" s="1173" t="s">
        <v>330</v>
      </c>
      <c r="AS8" s="1173" t="s">
        <v>331</v>
      </c>
      <c r="AT8" s="1193" t="s">
        <v>332</v>
      </c>
      <c r="AU8" s="1173" t="s">
        <v>333</v>
      </c>
      <c r="AV8" s="1171" t="s">
        <v>334</v>
      </c>
      <c r="AW8" s="1173" t="s">
        <v>335</v>
      </c>
      <c r="AX8" s="1175" t="s">
        <v>336</v>
      </c>
      <c r="AY8" s="1175" t="s">
        <v>337</v>
      </c>
      <c r="AZ8" s="742"/>
      <c r="BA8" s="743"/>
      <c r="BB8" s="743"/>
    </row>
    <row r="9" spans="1:54" s="729" customFormat="1" ht="24.95" customHeight="1">
      <c r="A9" s="1152"/>
      <c r="B9" s="1152"/>
      <c r="C9" s="1152"/>
      <c r="D9" s="1152"/>
      <c r="E9" s="1152"/>
      <c r="F9" s="1152"/>
      <c r="G9" s="1152"/>
      <c r="H9" s="1153"/>
      <c r="I9" s="1154"/>
      <c r="J9" s="1156"/>
      <c r="K9" s="1158"/>
      <c r="L9" s="1158"/>
      <c r="M9" s="1158"/>
      <c r="N9" s="1158"/>
      <c r="O9" s="1158"/>
      <c r="P9" s="1160"/>
      <c r="Q9" s="1158"/>
      <c r="R9" s="1160"/>
      <c r="S9" s="1160"/>
      <c r="T9" s="1161"/>
      <c r="U9" s="1161"/>
      <c r="V9" s="1161"/>
      <c r="W9" s="1161"/>
      <c r="X9" s="1161"/>
      <c r="Y9" s="1158"/>
      <c r="Z9" s="1158"/>
      <c r="AA9" s="1163"/>
      <c r="AB9" s="1165"/>
      <c r="AC9" s="1167"/>
      <c r="AD9" s="1167"/>
      <c r="AE9" s="1158"/>
      <c r="AF9" s="1118"/>
      <c r="AG9" s="1118"/>
      <c r="AH9" s="739" t="s">
        <v>339</v>
      </c>
      <c r="AI9" s="738" t="s">
        <v>340</v>
      </c>
      <c r="AJ9" s="738" t="s">
        <v>341</v>
      </c>
      <c r="AK9" s="1170"/>
      <c r="AL9" s="1139"/>
      <c r="AM9" s="1106"/>
      <c r="AN9" s="1119"/>
      <c r="AO9" s="1169"/>
      <c r="AP9" s="1169"/>
      <c r="AQ9" s="1176"/>
      <c r="AR9" s="1174"/>
      <c r="AS9" s="1174"/>
      <c r="AT9" s="1194"/>
      <c r="AU9" s="1174"/>
      <c r="AV9" s="1172"/>
      <c r="AW9" s="1174"/>
      <c r="AX9" s="1176"/>
      <c r="AY9" s="1176"/>
      <c r="AZ9" s="744" t="s">
        <v>11</v>
      </c>
      <c r="BA9" s="745" t="s">
        <v>338</v>
      </c>
      <c r="BB9" s="745" t="s">
        <v>338</v>
      </c>
    </row>
    <row r="10" spans="1:54" s="214" customFormat="1" ht="39.950000000000003" customHeight="1">
      <c r="A10" s="644">
        <f>ROW()-9</f>
        <v>1</v>
      </c>
      <c r="B10" s="730"/>
      <c r="C10" s="730">
        <v>1</v>
      </c>
      <c r="D10" s="730"/>
      <c r="E10" s="730"/>
      <c r="F10" s="730"/>
      <c r="G10" s="645"/>
      <c r="H10" s="646" t="s">
        <v>31</v>
      </c>
      <c r="I10" s="647" t="s">
        <v>408</v>
      </c>
      <c r="J10" s="647" t="s">
        <v>408</v>
      </c>
      <c r="K10" s="646" t="s">
        <v>409</v>
      </c>
      <c r="L10" s="649" t="s">
        <v>348</v>
      </c>
      <c r="M10" s="649" t="s">
        <v>363</v>
      </c>
      <c r="N10" s="644" t="s">
        <v>343</v>
      </c>
      <c r="O10" s="646"/>
      <c r="P10" s="661" t="s">
        <v>342</v>
      </c>
      <c r="Q10" s="647" t="s">
        <v>408</v>
      </c>
      <c r="R10" s="661" t="s">
        <v>342</v>
      </c>
      <c r="S10" s="662" t="s">
        <v>344</v>
      </c>
      <c r="T10" s="662" t="s">
        <v>345</v>
      </c>
      <c r="U10" s="646" t="s">
        <v>405</v>
      </c>
      <c r="V10" s="646" t="s">
        <v>347</v>
      </c>
      <c r="W10" s="646" t="s">
        <v>348</v>
      </c>
      <c r="X10" s="649" t="s">
        <v>348</v>
      </c>
      <c r="Y10" s="646" t="s">
        <v>365</v>
      </c>
      <c r="Z10" s="649" t="s">
        <v>348</v>
      </c>
      <c r="AA10" s="734">
        <v>5.5978000000000003</v>
      </c>
      <c r="AB10" s="649" t="s">
        <v>348</v>
      </c>
      <c r="AC10" s="649" t="s">
        <v>366</v>
      </c>
      <c r="AD10" s="649" t="s">
        <v>348</v>
      </c>
      <c r="AE10" s="649" t="s">
        <v>367</v>
      </c>
      <c r="AF10" s="649" t="s">
        <v>367</v>
      </c>
      <c r="AG10" s="649"/>
      <c r="AH10" s="740"/>
      <c r="AI10" s="649"/>
      <c r="AJ10" s="649"/>
      <c r="AK10" s="675"/>
      <c r="AL10" s="678"/>
      <c r="AM10" s="649">
        <f>16*2+8*3+4*2+6*3.14*2.5</f>
        <v>111.1</v>
      </c>
      <c r="AN10" s="649">
        <v>0.65100000000000002</v>
      </c>
      <c r="AO10" s="649" t="s">
        <v>368</v>
      </c>
      <c r="AP10" s="649" t="s">
        <v>507</v>
      </c>
      <c r="AQ10" s="649"/>
      <c r="AR10" s="649"/>
      <c r="AS10" s="649"/>
      <c r="AT10" s="649"/>
      <c r="AU10" s="649"/>
      <c r="AV10" s="649"/>
      <c r="AW10" s="649"/>
      <c r="AX10" s="649"/>
      <c r="AY10" s="649"/>
      <c r="AZ10" s="649" t="s">
        <v>348</v>
      </c>
      <c r="BA10" s="646">
        <v>1</v>
      </c>
      <c r="BB10" s="646">
        <v>1</v>
      </c>
    </row>
    <row r="11" spans="1:54" s="214" customFormat="1" ht="39.950000000000003" customHeight="1">
      <c r="A11" s="644">
        <f t="shared" ref="A11:A25" si="0">ROW()-9</f>
        <v>2</v>
      </c>
      <c r="B11" s="730"/>
      <c r="C11" s="730"/>
      <c r="D11" s="730">
        <v>2</v>
      </c>
      <c r="E11" s="730"/>
      <c r="F11" s="730"/>
      <c r="G11" s="645"/>
      <c r="H11" s="646" t="s">
        <v>31</v>
      </c>
      <c r="I11" s="647" t="s">
        <v>508</v>
      </c>
      <c r="J11" s="647" t="s">
        <v>508</v>
      </c>
      <c r="K11" s="646" t="s">
        <v>509</v>
      </c>
      <c r="L11" s="649" t="s">
        <v>348</v>
      </c>
      <c r="M11" s="649" t="s">
        <v>353</v>
      </c>
      <c r="N11" s="644" t="s">
        <v>343</v>
      </c>
      <c r="O11" s="646"/>
      <c r="P11" s="661" t="s">
        <v>342</v>
      </c>
      <c r="Q11" s="647" t="s">
        <v>508</v>
      </c>
      <c r="R11" s="661" t="s">
        <v>342</v>
      </c>
      <c r="S11" s="662" t="s">
        <v>344</v>
      </c>
      <c r="T11" s="662" t="s">
        <v>345</v>
      </c>
      <c r="U11" s="646" t="s">
        <v>510</v>
      </c>
      <c r="V11" s="646" t="s">
        <v>511</v>
      </c>
      <c r="W11" s="646" t="s">
        <v>512</v>
      </c>
      <c r="X11" s="649" t="s">
        <v>348</v>
      </c>
      <c r="Y11" s="646" t="s">
        <v>513</v>
      </c>
      <c r="Z11" s="649" t="s">
        <v>348</v>
      </c>
      <c r="AA11" s="735">
        <v>0.48</v>
      </c>
      <c r="AB11" s="649" t="s">
        <v>348</v>
      </c>
      <c r="AC11" s="649" t="s">
        <v>348</v>
      </c>
      <c r="AD11" s="649" t="s">
        <v>348</v>
      </c>
      <c r="AE11" s="649" t="s">
        <v>348</v>
      </c>
      <c r="AF11" s="649" t="s">
        <v>514</v>
      </c>
      <c r="AG11" s="649" t="s">
        <v>515</v>
      </c>
      <c r="AH11" s="740">
        <f>462+6</f>
        <v>468</v>
      </c>
      <c r="AI11" s="649">
        <f>74+3.5</f>
        <v>77.5</v>
      </c>
      <c r="AJ11" s="649">
        <v>2.5</v>
      </c>
      <c r="AK11" s="675">
        <f t="shared" ref="AK11:AK15" si="1">AH11*AI11*AJ11*7860/1000000000</f>
        <v>0.71270549999999999</v>
      </c>
      <c r="AL11" s="678">
        <f t="shared" ref="AL11:AL13" si="2">AA11/AK11</f>
        <v>0.67348996184258436</v>
      </c>
      <c r="AM11" s="649"/>
      <c r="AN11" s="649"/>
      <c r="AO11" s="679"/>
      <c r="AP11" s="679"/>
      <c r="AQ11" s="649"/>
      <c r="AR11" s="649"/>
      <c r="AS11" s="649"/>
      <c r="AT11" s="649"/>
      <c r="AU11" s="649"/>
      <c r="AV11" s="649"/>
      <c r="AW11" s="649"/>
      <c r="AX11" s="649"/>
      <c r="AY11" s="649"/>
      <c r="AZ11" s="649" t="s">
        <v>348</v>
      </c>
      <c r="BA11" s="646">
        <v>1</v>
      </c>
      <c r="BB11" s="646">
        <v>1</v>
      </c>
    </row>
    <row r="12" spans="1:54" s="214" customFormat="1" ht="39.950000000000003" customHeight="1">
      <c r="A12" s="644">
        <f t="shared" si="0"/>
        <v>3</v>
      </c>
      <c r="B12" s="730"/>
      <c r="C12" s="730"/>
      <c r="D12" s="730">
        <v>2</v>
      </c>
      <c r="E12" s="730"/>
      <c r="F12" s="730"/>
      <c r="G12" s="645"/>
      <c r="H12" s="646" t="s">
        <v>31</v>
      </c>
      <c r="I12" s="647" t="s">
        <v>516</v>
      </c>
      <c r="J12" s="647" t="s">
        <v>516</v>
      </c>
      <c r="K12" s="646" t="s">
        <v>517</v>
      </c>
      <c r="L12" s="649" t="s">
        <v>348</v>
      </c>
      <c r="M12" s="649" t="s">
        <v>353</v>
      </c>
      <c r="N12" s="644" t="s">
        <v>343</v>
      </c>
      <c r="O12" s="646"/>
      <c r="P12" s="661" t="s">
        <v>342</v>
      </c>
      <c r="Q12" s="647" t="s">
        <v>516</v>
      </c>
      <c r="R12" s="661" t="s">
        <v>342</v>
      </c>
      <c r="S12" s="662" t="s">
        <v>344</v>
      </c>
      <c r="T12" s="662" t="s">
        <v>345</v>
      </c>
      <c r="U12" s="646" t="s">
        <v>510</v>
      </c>
      <c r="V12" s="646" t="s">
        <v>511</v>
      </c>
      <c r="W12" s="646" t="s">
        <v>512</v>
      </c>
      <c r="X12" s="649" t="s">
        <v>348</v>
      </c>
      <c r="Y12" s="646" t="s">
        <v>518</v>
      </c>
      <c r="Z12" s="649" t="s">
        <v>348</v>
      </c>
      <c r="AA12" s="735">
        <v>0.52</v>
      </c>
      <c r="AB12" s="649" t="s">
        <v>348</v>
      </c>
      <c r="AC12" s="649" t="s">
        <v>348</v>
      </c>
      <c r="AD12" s="649" t="s">
        <v>348</v>
      </c>
      <c r="AE12" s="649" t="s">
        <v>348</v>
      </c>
      <c r="AF12" s="649" t="s">
        <v>514</v>
      </c>
      <c r="AG12" s="649" t="s">
        <v>519</v>
      </c>
      <c r="AH12" s="740">
        <f>470+6</f>
        <v>476</v>
      </c>
      <c r="AI12" s="649">
        <f>83+3.5</f>
        <v>86.5</v>
      </c>
      <c r="AJ12" s="649">
        <v>2.5</v>
      </c>
      <c r="AK12" s="675">
        <f t="shared" si="1"/>
        <v>0.80906909999999999</v>
      </c>
      <c r="AL12" s="678">
        <f t="shared" si="2"/>
        <v>0.64271395360421013</v>
      </c>
      <c r="AM12" s="649"/>
      <c r="AN12" s="649"/>
      <c r="AO12" s="679"/>
      <c r="AP12" s="679"/>
      <c r="AQ12" s="649"/>
      <c r="AR12" s="649"/>
      <c r="AS12" s="649"/>
      <c r="AT12" s="649"/>
      <c r="AU12" s="649"/>
      <c r="AV12" s="649"/>
      <c r="AW12" s="649"/>
      <c r="AX12" s="649"/>
      <c r="AY12" s="649"/>
      <c r="AZ12" s="649" t="s">
        <v>348</v>
      </c>
      <c r="BA12" s="646">
        <v>1</v>
      </c>
      <c r="BB12" s="646">
        <v>1</v>
      </c>
    </row>
    <row r="13" spans="1:54" s="214" customFormat="1" ht="39.950000000000003" customHeight="1">
      <c r="A13" s="644">
        <f t="shared" si="0"/>
        <v>4</v>
      </c>
      <c r="B13" s="730"/>
      <c r="C13" s="730"/>
      <c r="D13" s="730">
        <v>2</v>
      </c>
      <c r="E13" s="730"/>
      <c r="F13" s="730"/>
      <c r="G13" s="645"/>
      <c r="H13" s="646" t="s">
        <v>31</v>
      </c>
      <c r="I13" s="647" t="s">
        <v>75</v>
      </c>
      <c r="J13" s="647" t="s">
        <v>75</v>
      </c>
      <c r="K13" s="646" t="s">
        <v>76</v>
      </c>
      <c r="L13" s="649" t="s">
        <v>348</v>
      </c>
      <c r="M13" s="649" t="s">
        <v>353</v>
      </c>
      <c r="N13" s="644" t="s">
        <v>343</v>
      </c>
      <c r="O13" s="646"/>
      <c r="P13" s="661" t="s">
        <v>342</v>
      </c>
      <c r="Q13" s="647" t="s">
        <v>75</v>
      </c>
      <c r="R13" s="661" t="s">
        <v>342</v>
      </c>
      <c r="S13" s="662" t="s">
        <v>344</v>
      </c>
      <c r="T13" s="662" t="s">
        <v>345</v>
      </c>
      <c r="U13" s="646" t="s">
        <v>520</v>
      </c>
      <c r="V13" s="646" t="s">
        <v>521</v>
      </c>
      <c r="W13" s="646" t="s">
        <v>522</v>
      </c>
      <c r="X13" s="649" t="s">
        <v>348</v>
      </c>
      <c r="Y13" s="646" t="s">
        <v>523</v>
      </c>
      <c r="Z13" s="649" t="s">
        <v>348</v>
      </c>
      <c r="AA13" s="735">
        <v>0.89</v>
      </c>
      <c r="AB13" s="649" t="s">
        <v>348</v>
      </c>
      <c r="AC13" s="649" t="s">
        <v>348</v>
      </c>
      <c r="AD13" s="649" t="s">
        <v>348</v>
      </c>
      <c r="AE13" s="649" t="s">
        <v>348</v>
      </c>
      <c r="AF13" s="649" t="s">
        <v>524</v>
      </c>
      <c r="AG13" s="649"/>
      <c r="AH13" s="740">
        <f>AA13/1.134*1000+10</f>
        <v>794.83245149911829</v>
      </c>
      <c r="AI13" s="649">
        <v>25</v>
      </c>
      <c r="AJ13" s="649">
        <v>2</v>
      </c>
      <c r="AK13" s="675">
        <f>AH13*1.134/1000</f>
        <v>0.90134000000000003</v>
      </c>
      <c r="AL13" s="678">
        <f t="shared" si="2"/>
        <v>0.98741873210996955</v>
      </c>
      <c r="AM13" s="649"/>
      <c r="AN13" s="649"/>
      <c r="AO13" s="679"/>
      <c r="AP13" s="679"/>
      <c r="AQ13" s="649"/>
      <c r="AR13" s="649"/>
      <c r="AS13" s="649"/>
      <c r="AT13" s="649"/>
      <c r="AU13" s="649"/>
      <c r="AV13" s="649"/>
      <c r="AW13" s="649"/>
      <c r="AX13" s="649"/>
      <c r="AY13" s="649"/>
      <c r="AZ13" s="649" t="s">
        <v>348</v>
      </c>
      <c r="BA13" s="646">
        <v>2</v>
      </c>
      <c r="BB13" s="646">
        <v>2</v>
      </c>
    </row>
    <row r="14" spans="1:54" s="214" customFormat="1" ht="39.950000000000003" customHeight="1">
      <c r="A14" s="644">
        <f t="shared" si="0"/>
        <v>5</v>
      </c>
      <c r="B14" s="730"/>
      <c r="C14" s="730"/>
      <c r="D14" s="730">
        <v>2</v>
      </c>
      <c r="E14" s="730"/>
      <c r="F14" s="730"/>
      <c r="G14" s="645"/>
      <c r="H14" s="646" t="s">
        <v>490</v>
      </c>
      <c r="I14" s="647" t="s">
        <v>525</v>
      </c>
      <c r="J14" s="647" t="s">
        <v>83</v>
      </c>
      <c r="K14" s="646" t="s">
        <v>84</v>
      </c>
      <c r="L14" s="649" t="s">
        <v>348</v>
      </c>
      <c r="M14" s="649" t="s">
        <v>353</v>
      </c>
      <c r="N14" s="644" t="s">
        <v>343</v>
      </c>
      <c r="O14" s="646"/>
      <c r="P14" s="661" t="s">
        <v>342</v>
      </c>
      <c r="Q14" s="647" t="s">
        <v>83</v>
      </c>
      <c r="R14" s="661" t="s">
        <v>342</v>
      </c>
      <c r="S14" s="662" t="s">
        <v>345</v>
      </c>
      <c r="T14" s="662" t="s">
        <v>344</v>
      </c>
      <c r="U14" s="646" t="s">
        <v>405</v>
      </c>
      <c r="V14" s="646" t="s">
        <v>347</v>
      </c>
      <c r="W14" s="649" t="s">
        <v>348</v>
      </c>
      <c r="X14" s="649" t="s">
        <v>348</v>
      </c>
      <c r="Y14" s="646" t="s">
        <v>526</v>
      </c>
      <c r="Z14" s="649" t="s">
        <v>348</v>
      </c>
      <c r="AA14" s="735">
        <v>0.1681</v>
      </c>
      <c r="AB14" s="649" t="s">
        <v>348</v>
      </c>
      <c r="AC14" s="649" t="s">
        <v>348</v>
      </c>
      <c r="AD14" s="649" t="s">
        <v>348</v>
      </c>
      <c r="AE14" s="649" t="s">
        <v>348</v>
      </c>
      <c r="AF14" s="649" t="s">
        <v>527</v>
      </c>
      <c r="AG14" s="649"/>
      <c r="AH14" s="740"/>
      <c r="AI14" s="649"/>
      <c r="AJ14" s="649"/>
      <c r="AK14" s="675"/>
      <c r="AL14" s="678"/>
      <c r="AM14" s="649">
        <f>3.14*1*2</f>
        <v>6.28</v>
      </c>
      <c r="AN14" s="649"/>
      <c r="AO14" s="679"/>
      <c r="AP14" s="679"/>
      <c r="AQ14" s="649"/>
      <c r="AR14" s="649"/>
      <c r="AS14" s="649"/>
      <c r="AT14" s="649"/>
      <c r="AU14" s="649"/>
      <c r="AV14" s="649"/>
      <c r="AW14" s="649"/>
      <c r="AX14" s="649"/>
      <c r="AY14" s="649"/>
      <c r="AZ14" s="649" t="s">
        <v>348</v>
      </c>
      <c r="BA14" s="646">
        <v>1</v>
      </c>
      <c r="BB14" s="646">
        <v>1</v>
      </c>
    </row>
    <row r="15" spans="1:54" s="214" customFormat="1" ht="39.950000000000003" customHeight="1">
      <c r="A15" s="644">
        <f t="shared" si="0"/>
        <v>6</v>
      </c>
      <c r="B15" s="730"/>
      <c r="C15" s="730"/>
      <c r="D15" s="730"/>
      <c r="E15" s="730">
        <v>3</v>
      </c>
      <c r="F15" s="730"/>
      <c r="G15" s="645"/>
      <c r="H15" s="646" t="s">
        <v>490</v>
      </c>
      <c r="I15" s="647"/>
      <c r="J15" s="647" t="s">
        <v>528</v>
      </c>
      <c r="K15" s="646" t="s">
        <v>529</v>
      </c>
      <c r="L15" s="649" t="s">
        <v>348</v>
      </c>
      <c r="M15" s="649" t="s">
        <v>353</v>
      </c>
      <c r="N15" s="644" t="s">
        <v>343</v>
      </c>
      <c r="O15" s="646"/>
      <c r="P15" s="661" t="s">
        <v>342</v>
      </c>
      <c r="Q15" s="647" t="s">
        <v>528</v>
      </c>
      <c r="R15" s="661" t="s">
        <v>342</v>
      </c>
      <c r="S15" s="662" t="s">
        <v>345</v>
      </c>
      <c r="T15" s="662" t="s">
        <v>344</v>
      </c>
      <c r="U15" s="646" t="s">
        <v>510</v>
      </c>
      <c r="V15" s="646" t="s">
        <v>511</v>
      </c>
      <c r="W15" s="646" t="s">
        <v>530</v>
      </c>
      <c r="X15" s="649" t="s">
        <v>348</v>
      </c>
      <c r="Y15" s="646" t="s">
        <v>526</v>
      </c>
      <c r="Z15" s="649" t="s">
        <v>348</v>
      </c>
      <c r="AA15" s="735">
        <v>0.15</v>
      </c>
      <c r="AB15" s="649" t="s">
        <v>348</v>
      </c>
      <c r="AC15" s="649" t="s">
        <v>348</v>
      </c>
      <c r="AD15" s="649" t="s">
        <v>348</v>
      </c>
      <c r="AE15" s="649" t="s">
        <v>348</v>
      </c>
      <c r="AF15" s="649" t="s">
        <v>514</v>
      </c>
      <c r="AG15" s="649" t="s">
        <v>531</v>
      </c>
      <c r="AH15" s="740">
        <f>110+8</f>
        <v>118</v>
      </c>
      <c r="AI15" s="649">
        <f>48+5</f>
        <v>53</v>
      </c>
      <c r="AJ15" s="649">
        <v>5</v>
      </c>
      <c r="AK15" s="675">
        <f t="shared" si="1"/>
        <v>0.24578220000000001</v>
      </c>
      <c r="AL15" s="678">
        <f t="shared" ref="AL15:AL25" si="3">AA15/AK15</f>
        <v>0.61029643318352589</v>
      </c>
      <c r="AM15" s="649"/>
      <c r="AN15" s="649"/>
      <c r="AO15" s="679"/>
      <c r="AP15" s="679"/>
      <c r="AQ15" s="649"/>
      <c r="AR15" s="649"/>
      <c r="AS15" s="649"/>
      <c r="AT15" s="649"/>
      <c r="AU15" s="649"/>
      <c r="AV15" s="649"/>
      <c r="AW15" s="649"/>
      <c r="AX15" s="649"/>
      <c r="AY15" s="649"/>
      <c r="AZ15" s="649" t="s">
        <v>348</v>
      </c>
      <c r="BA15" s="646">
        <v>1</v>
      </c>
      <c r="BB15" s="646">
        <v>1</v>
      </c>
    </row>
    <row r="16" spans="1:54" s="214" customFormat="1" ht="39.950000000000003" customHeight="1">
      <c r="A16" s="644">
        <f t="shared" si="0"/>
        <v>7</v>
      </c>
      <c r="B16" s="730"/>
      <c r="C16" s="730"/>
      <c r="D16" s="730"/>
      <c r="E16" s="730">
        <v>3</v>
      </c>
      <c r="F16" s="730"/>
      <c r="G16" s="645"/>
      <c r="H16" s="646" t="s">
        <v>490</v>
      </c>
      <c r="I16" s="647"/>
      <c r="J16" s="647" t="s">
        <v>218</v>
      </c>
      <c r="K16" s="646" t="s">
        <v>219</v>
      </c>
      <c r="L16" s="649" t="s">
        <v>348</v>
      </c>
      <c r="M16" s="649" t="s">
        <v>353</v>
      </c>
      <c r="N16" s="644" t="s">
        <v>343</v>
      </c>
      <c r="O16" s="646"/>
      <c r="P16" s="661" t="s">
        <v>342</v>
      </c>
      <c r="Q16" s="646" t="s">
        <v>348</v>
      </c>
      <c r="R16" s="661" t="s">
        <v>342</v>
      </c>
      <c r="S16" s="662" t="s">
        <v>345</v>
      </c>
      <c r="T16" s="662" t="s">
        <v>344</v>
      </c>
      <c r="U16" s="646" t="s">
        <v>417</v>
      </c>
      <c r="V16" s="649" t="s">
        <v>348</v>
      </c>
      <c r="W16" s="733" t="s">
        <v>429</v>
      </c>
      <c r="X16" s="649" t="s">
        <v>348</v>
      </c>
      <c r="Y16" s="649" t="s">
        <v>348</v>
      </c>
      <c r="Z16" s="649" t="s">
        <v>348</v>
      </c>
      <c r="AA16" s="735">
        <v>9.5000000000000001E-2</v>
      </c>
      <c r="AB16" s="649" t="s">
        <v>348</v>
      </c>
      <c r="AC16" s="649" t="s">
        <v>348</v>
      </c>
      <c r="AD16" s="649" t="s">
        <v>348</v>
      </c>
      <c r="AE16" s="649" t="s">
        <v>348</v>
      </c>
      <c r="AF16" s="649"/>
      <c r="AG16" s="649"/>
      <c r="AH16" s="740"/>
      <c r="AI16" s="649"/>
      <c r="AJ16" s="649"/>
      <c r="AK16" s="675"/>
      <c r="AL16" s="678"/>
      <c r="AM16" s="649"/>
      <c r="AN16" s="649"/>
      <c r="AO16" s="679"/>
      <c r="AP16" s="679"/>
      <c r="AQ16" s="649"/>
      <c r="AR16" s="649"/>
      <c r="AS16" s="649"/>
      <c r="AT16" s="649"/>
      <c r="AU16" s="649"/>
      <c r="AV16" s="649"/>
      <c r="AW16" s="649"/>
      <c r="AX16" s="649"/>
      <c r="AY16" s="649"/>
      <c r="AZ16" s="649" t="s">
        <v>348</v>
      </c>
      <c r="BA16" s="646">
        <v>2</v>
      </c>
      <c r="BB16" s="646">
        <v>2</v>
      </c>
    </row>
    <row r="17" spans="1:54" s="214" customFormat="1" ht="39.950000000000003" customHeight="1">
      <c r="A17" s="644">
        <f t="shared" si="0"/>
        <v>8</v>
      </c>
      <c r="B17" s="730"/>
      <c r="C17" s="730"/>
      <c r="D17" s="730">
        <v>2</v>
      </c>
      <c r="E17" s="730"/>
      <c r="F17" s="730"/>
      <c r="G17" s="645"/>
      <c r="H17" s="646" t="s">
        <v>490</v>
      </c>
      <c r="I17" s="647" t="s">
        <v>532</v>
      </c>
      <c r="J17" s="647" t="s">
        <v>533</v>
      </c>
      <c r="K17" s="646" t="s">
        <v>534</v>
      </c>
      <c r="L17" s="649" t="s">
        <v>348</v>
      </c>
      <c r="M17" s="649" t="s">
        <v>353</v>
      </c>
      <c r="N17" s="644" t="s">
        <v>343</v>
      </c>
      <c r="O17" s="646"/>
      <c r="P17" s="661" t="s">
        <v>342</v>
      </c>
      <c r="Q17" s="647" t="s">
        <v>533</v>
      </c>
      <c r="R17" s="661" t="s">
        <v>342</v>
      </c>
      <c r="S17" s="662" t="s">
        <v>345</v>
      </c>
      <c r="T17" s="662" t="s">
        <v>344</v>
      </c>
      <c r="U17" s="646" t="s">
        <v>405</v>
      </c>
      <c r="V17" s="646" t="s">
        <v>347</v>
      </c>
      <c r="W17" s="649" t="s">
        <v>348</v>
      </c>
      <c r="X17" s="649" t="s">
        <v>348</v>
      </c>
      <c r="Y17" s="646" t="s">
        <v>535</v>
      </c>
      <c r="Z17" s="649" t="s">
        <v>348</v>
      </c>
      <c r="AA17" s="735">
        <v>0.1681</v>
      </c>
      <c r="AB17" s="649" t="s">
        <v>348</v>
      </c>
      <c r="AC17" s="649" t="s">
        <v>348</v>
      </c>
      <c r="AD17" s="649" t="s">
        <v>348</v>
      </c>
      <c r="AE17" s="649" t="s">
        <v>348</v>
      </c>
      <c r="AF17" s="649" t="s">
        <v>527</v>
      </c>
      <c r="AG17" s="649"/>
      <c r="AH17" s="740"/>
      <c r="AI17" s="649"/>
      <c r="AJ17" s="649"/>
      <c r="AK17" s="675"/>
      <c r="AL17" s="678"/>
      <c r="AM17" s="649">
        <f>3.14*1*2</f>
        <v>6.28</v>
      </c>
      <c r="AN17" s="649"/>
      <c r="AO17" s="679"/>
      <c r="AP17" s="679"/>
      <c r="AQ17" s="649"/>
      <c r="AR17" s="649"/>
      <c r="AS17" s="649"/>
      <c r="AT17" s="649"/>
      <c r="AU17" s="649"/>
      <c r="AV17" s="649"/>
      <c r="AW17" s="649"/>
      <c r="AX17" s="649"/>
      <c r="AY17" s="649"/>
      <c r="AZ17" s="649" t="s">
        <v>348</v>
      </c>
      <c r="BA17" s="646">
        <v>1</v>
      </c>
      <c r="BB17" s="646">
        <v>1</v>
      </c>
    </row>
    <row r="18" spans="1:54" s="214" customFormat="1" ht="39.950000000000003" customHeight="1">
      <c r="A18" s="644">
        <f t="shared" si="0"/>
        <v>9</v>
      </c>
      <c r="B18" s="730"/>
      <c r="C18" s="730"/>
      <c r="D18" s="730"/>
      <c r="E18" s="730">
        <v>3</v>
      </c>
      <c r="F18" s="730"/>
      <c r="G18" s="645"/>
      <c r="H18" s="646" t="s">
        <v>490</v>
      </c>
      <c r="I18" s="647"/>
      <c r="J18" s="647" t="s">
        <v>528</v>
      </c>
      <c r="K18" s="646" t="s">
        <v>529</v>
      </c>
      <c r="L18" s="649" t="s">
        <v>348</v>
      </c>
      <c r="M18" s="649" t="s">
        <v>353</v>
      </c>
      <c r="N18" s="644" t="s">
        <v>343</v>
      </c>
      <c r="O18" s="646"/>
      <c r="P18" s="661" t="s">
        <v>342</v>
      </c>
      <c r="Q18" s="647" t="s">
        <v>528</v>
      </c>
      <c r="R18" s="661" t="s">
        <v>342</v>
      </c>
      <c r="S18" s="662" t="s">
        <v>345</v>
      </c>
      <c r="T18" s="662" t="s">
        <v>344</v>
      </c>
      <c r="U18" s="646" t="s">
        <v>510</v>
      </c>
      <c r="V18" s="646" t="s">
        <v>511</v>
      </c>
      <c r="W18" s="646" t="s">
        <v>530</v>
      </c>
      <c r="X18" s="649" t="s">
        <v>348</v>
      </c>
      <c r="Y18" s="646" t="s">
        <v>535</v>
      </c>
      <c r="Z18" s="649" t="s">
        <v>348</v>
      </c>
      <c r="AA18" s="735">
        <v>0.15</v>
      </c>
      <c r="AB18" s="649" t="s">
        <v>348</v>
      </c>
      <c r="AC18" s="649" t="s">
        <v>348</v>
      </c>
      <c r="AD18" s="649" t="s">
        <v>348</v>
      </c>
      <c r="AE18" s="649" t="s">
        <v>348</v>
      </c>
      <c r="AF18" s="649" t="s">
        <v>514</v>
      </c>
      <c r="AG18" s="649" t="s">
        <v>531</v>
      </c>
      <c r="AH18" s="740">
        <f>110+8</f>
        <v>118</v>
      </c>
      <c r="AI18" s="649">
        <f>48+5</f>
        <v>53</v>
      </c>
      <c r="AJ18" s="649">
        <v>5</v>
      </c>
      <c r="AK18" s="675">
        <f t="shared" ref="AK18:AK22" si="4">AH18*AI18*AJ18*7860/1000000000</f>
        <v>0.24578220000000001</v>
      </c>
      <c r="AL18" s="678">
        <f t="shared" si="3"/>
        <v>0.61029643318352589</v>
      </c>
      <c r="AM18" s="649"/>
      <c r="AN18" s="649"/>
      <c r="AO18" s="679"/>
      <c r="AP18" s="679"/>
      <c r="AQ18" s="649"/>
      <c r="AR18" s="649"/>
      <c r="AS18" s="649"/>
      <c r="AT18" s="649"/>
      <c r="AU18" s="649"/>
      <c r="AV18" s="649"/>
      <c r="AW18" s="649"/>
      <c r="AX18" s="649"/>
      <c r="AY18" s="649"/>
      <c r="AZ18" s="649" t="s">
        <v>348</v>
      </c>
      <c r="BA18" s="646">
        <v>1</v>
      </c>
      <c r="BB18" s="646">
        <v>1</v>
      </c>
    </row>
    <row r="19" spans="1:54" s="214" customFormat="1" ht="39.950000000000003" customHeight="1">
      <c r="A19" s="644">
        <f t="shared" si="0"/>
        <v>10</v>
      </c>
      <c r="B19" s="730"/>
      <c r="C19" s="730"/>
      <c r="D19" s="730"/>
      <c r="E19" s="730">
        <v>3</v>
      </c>
      <c r="F19" s="730"/>
      <c r="G19" s="645"/>
      <c r="H19" s="646" t="s">
        <v>490</v>
      </c>
      <c r="I19" s="647"/>
      <c r="J19" s="647" t="s">
        <v>218</v>
      </c>
      <c r="K19" s="646" t="s">
        <v>219</v>
      </c>
      <c r="L19" s="649" t="s">
        <v>348</v>
      </c>
      <c r="M19" s="649" t="s">
        <v>353</v>
      </c>
      <c r="N19" s="644" t="s">
        <v>343</v>
      </c>
      <c r="O19" s="646"/>
      <c r="P19" s="661" t="s">
        <v>342</v>
      </c>
      <c r="Q19" s="646" t="s">
        <v>348</v>
      </c>
      <c r="R19" s="661" t="s">
        <v>342</v>
      </c>
      <c r="S19" s="662" t="s">
        <v>345</v>
      </c>
      <c r="T19" s="662" t="s">
        <v>344</v>
      </c>
      <c r="U19" s="646" t="s">
        <v>417</v>
      </c>
      <c r="V19" s="649" t="s">
        <v>348</v>
      </c>
      <c r="W19" s="733" t="s">
        <v>429</v>
      </c>
      <c r="X19" s="649" t="s">
        <v>348</v>
      </c>
      <c r="Y19" s="649" t="s">
        <v>348</v>
      </c>
      <c r="Z19" s="649" t="s">
        <v>348</v>
      </c>
      <c r="AA19" s="735">
        <v>9.5000000000000001E-2</v>
      </c>
      <c r="AB19" s="649" t="s">
        <v>348</v>
      </c>
      <c r="AC19" s="649" t="s">
        <v>348</v>
      </c>
      <c r="AD19" s="649" t="s">
        <v>348</v>
      </c>
      <c r="AE19" s="649" t="s">
        <v>348</v>
      </c>
      <c r="AF19" s="649"/>
      <c r="AG19" s="649"/>
      <c r="AH19" s="740"/>
      <c r="AI19" s="649"/>
      <c r="AJ19" s="649"/>
      <c r="AK19" s="675"/>
      <c r="AL19" s="678"/>
      <c r="AM19" s="649"/>
      <c r="AN19" s="649"/>
      <c r="AO19" s="679"/>
      <c r="AP19" s="679"/>
      <c r="AQ19" s="649"/>
      <c r="AR19" s="649"/>
      <c r="AS19" s="649"/>
      <c r="AT19" s="649"/>
      <c r="AU19" s="649"/>
      <c r="AV19" s="649"/>
      <c r="AW19" s="649"/>
      <c r="AX19" s="649"/>
      <c r="AY19" s="649"/>
      <c r="AZ19" s="649" t="s">
        <v>348</v>
      </c>
      <c r="BA19" s="646">
        <v>2</v>
      </c>
      <c r="BB19" s="646">
        <v>2</v>
      </c>
    </row>
    <row r="20" spans="1:54" s="214" customFormat="1" ht="39.950000000000003" customHeight="1">
      <c r="A20" s="644">
        <f t="shared" si="0"/>
        <v>11</v>
      </c>
      <c r="B20" s="730"/>
      <c r="C20" s="730"/>
      <c r="D20" s="730">
        <v>2</v>
      </c>
      <c r="E20" s="730"/>
      <c r="F20" s="730"/>
      <c r="G20" s="645"/>
      <c r="H20" s="646" t="s">
        <v>490</v>
      </c>
      <c r="I20" s="647"/>
      <c r="J20" s="647" t="s">
        <v>148</v>
      </c>
      <c r="K20" s="646" t="s">
        <v>149</v>
      </c>
      <c r="L20" s="649" t="s">
        <v>348</v>
      </c>
      <c r="M20" s="649" t="s">
        <v>353</v>
      </c>
      <c r="N20" s="644" t="s">
        <v>343</v>
      </c>
      <c r="O20" s="646"/>
      <c r="P20" s="661" t="s">
        <v>342</v>
      </c>
      <c r="Q20" s="647" t="s">
        <v>148</v>
      </c>
      <c r="R20" s="661" t="s">
        <v>342</v>
      </c>
      <c r="S20" s="662" t="s">
        <v>345</v>
      </c>
      <c r="T20" s="662" t="s">
        <v>344</v>
      </c>
      <c r="U20" s="646" t="s">
        <v>510</v>
      </c>
      <c r="V20" s="646" t="s">
        <v>536</v>
      </c>
      <c r="W20" s="646" t="s">
        <v>530</v>
      </c>
      <c r="X20" s="649" t="s">
        <v>348</v>
      </c>
      <c r="Y20" s="646" t="s">
        <v>537</v>
      </c>
      <c r="Z20" s="649" t="s">
        <v>348</v>
      </c>
      <c r="AA20" s="735">
        <v>1.3</v>
      </c>
      <c r="AB20" s="649" t="s">
        <v>348</v>
      </c>
      <c r="AC20" s="649" t="s">
        <v>348</v>
      </c>
      <c r="AD20" s="649" t="s">
        <v>348</v>
      </c>
      <c r="AE20" s="649" t="s">
        <v>348</v>
      </c>
      <c r="AF20" s="649" t="s">
        <v>514</v>
      </c>
      <c r="AG20" s="649" t="s">
        <v>538</v>
      </c>
      <c r="AH20" s="740">
        <f>1123+9</f>
        <v>1132</v>
      </c>
      <c r="AI20" s="649">
        <f>31+5.5</f>
        <v>36.5</v>
      </c>
      <c r="AJ20" s="649">
        <v>5</v>
      </c>
      <c r="AK20" s="675">
        <f t="shared" si="4"/>
        <v>1.6237973999999999</v>
      </c>
      <c r="AL20" s="678">
        <f t="shared" si="3"/>
        <v>0.80059248770813407</v>
      </c>
      <c r="AM20" s="649"/>
      <c r="AN20" s="649"/>
      <c r="AO20" s="679"/>
      <c r="AP20" s="679"/>
      <c r="AQ20" s="649"/>
      <c r="AR20" s="649"/>
      <c r="AS20" s="649"/>
      <c r="AT20" s="649"/>
      <c r="AU20" s="649"/>
      <c r="AV20" s="649"/>
      <c r="AW20" s="649"/>
      <c r="AX20" s="649"/>
      <c r="AY20" s="649"/>
      <c r="AZ20" s="649" t="s">
        <v>348</v>
      </c>
      <c r="BA20" s="646">
        <v>1</v>
      </c>
      <c r="BB20" s="646">
        <v>1</v>
      </c>
    </row>
    <row r="21" spans="1:54" s="214" customFormat="1" ht="39.950000000000003" customHeight="1">
      <c r="A21" s="644">
        <f t="shared" si="0"/>
        <v>12</v>
      </c>
      <c r="B21" s="730"/>
      <c r="C21" s="730"/>
      <c r="D21" s="730">
        <v>2</v>
      </c>
      <c r="E21" s="730"/>
      <c r="F21" s="730"/>
      <c r="G21" s="645"/>
      <c r="H21" s="646" t="s">
        <v>490</v>
      </c>
      <c r="I21" s="647"/>
      <c r="J21" s="647" t="s">
        <v>539</v>
      </c>
      <c r="K21" s="646" t="s">
        <v>540</v>
      </c>
      <c r="L21" s="649" t="s">
        <v>348</v>
      </c>
      <c r="M21" s="649" t="s">
        <v>353</v>
      </c>
      <c r="N21" s="644" t="s">
        <v>343</v>
      </c>
      <c r="O21" s="646"/>
      <c r="P21" s="661" t="s">
        <v>342</v>
      </c>
      <c r="Q21" s="647" t="s">
        <v>539</v>
      </c>
      <c r="R21" s="661" t="s">
        <v>342</v>
      </c>
      <c r="S21" s="662" t="s">
        <v>345</v>
      </c>
      <c r="T21" s="662" t="s">
        <v>344</v>
      </c>
      <c r="U21" s="646" t="s">
        <v>510</v>
      </c>
      <c r="V21" s="646" t="s">
        <v>541</v>
      </c>
      <c r="W21" s="649" t="s">
        <v>348</v>
      </c>
      <c r="X21" s="649" t="s">
        <v>348</v>
      </c>
      <c r="Y21" s="646" t="s">
        <v>542</v>
      </c>
      <c r="Z21" s="649" t="s">
        <v>348</v>
      </c>
      <c r="AA21" s="735">
        <v>4.2900000000000001E-2</v>
      </c>
      <c r="AB21" s="649" t="s">
        <v>348</v>
      </c>
      <c r="AC21" s="649" t="s">
        <v>348</v>
      </c>
      <c r="AD21" s="649" t="s">
        <v>348</v>
      </c>
      <c r="AE21" s="649" t="s">
        <v>348</v>
      </c>
      <c r="AF21" s="649"/>
      <c r="AG21" s="649" t="s">
        <v>543</v>
      </c>
      <c r="AH21" s="740">
        <v>17</v>
      </c>
      <c r="AI21" s="649">
        <v>25</v>
      </c>
      <c r="AJ21" s="649">
        <v>25</v>
      </c>
      <c r="AK21" s="675">
        <f t="shared" si="4"/>
        <v>8.3512500000000003E-2</v>
      </c>
      <c r="AL21" s="678">
        <f t="shared" si="3"/>
        <v>0.51369555455770088</v>
      </c>
      <c r="AM21" s="649"/>
      <c r="AN21" s="649"/>
      <c r="AO21" s="679"/>
      <c r="AP21" s="679"/>
      <c r="AQ21" s="649"/>
      <c r="AR21" s="649"/>
      <c r="AS21" s="649"/>
      <c r="AT21" s="649"/>
      <c r="AU21" s="649"/>
      <c r="AV21" s="649"/>
      <c r="AW21" s="649"/>
      <c r="AX21" s="649"/>
      <c r="AY21" s="649"/>
      <c r="AZ21" s="649" t="s">
        <v>348</v>
      </c>
      <c r="BA21" s="646">
        <v>1</v>
      </c>
      <c r="BB21" s="646">
        <v>1</v>
      </c>
    </row>
    <row r="22" spans="1:54" s="214" customFormat="1" ht="39.950000000000003" customHeight="1">
      <c r="A22" s="644">
        <f t="shared" si="0"/>
        <v>13</v>
      </c>
      <c r="B22" s="730"/>
      <c r="C22" s="730"/>
      <c r="D22" s="730">
        <v>2</v>
      </c>
      <c r="E22" s="730"/>
      <c r="F22" s="730"/>
      <c r="G22" s="645"/>
      <c r="H22" s="646" t="s">
        <v>490</v>
      </c>
      <c r="I22" s="647"/>
      <c r="J22" s="647" t="s">
        <v>544</v>
      </c>
      <c r="K22" s="646" t="s">
        <v>545</v>
      </c>
      <c r="L22" s="649" t="s">
        <v>348</v>
      </c>
      <c r="M22" s="649" t="s">
        <v>353</v>
      </c>
      <c r="N22" s="644" t="s">
        <v>343</v>
      </c>
      <c r="O22" s="646"/>
      <c r="P22" s="661" t="s">
        <v>342</v>
      </c>
      <c r="Q22" s="647" t="s">
        <v>544</v>
      </c>
      <c r="R22" s="661" t="s">
        <v>342</v>
      </c>
      <c r="S22" s="662" t="s">
        <v>345</v>
      </c>
      <c r="T22" s="662" t="s">
        <v>344</v>
      </c>
      <c r="U22" s="646" t="s">
        <v>510</v>
      </c>
      <c r="V22" s="646" t="s">
        <v>521</v>
      </c>
      <c r="W22" s="646" t="s">
        <v>546</v>
      </c>
      <c r="X22" s="649" t="s">
        <v>348</v>
      </c>
      <c r="Y22" s="646" t="s">
        <v>547</v>
      </c>
      <c r="Z22" s="649" t="s">
        <v>348</v>
      </c>
      <c r="AA22" s="735">
        <v>1.9099999999999999E-2</v>
      </c>
      <c r="AB22" s="649" t="s">
        <v>348</v>
      </c>
      <c r="AC22" s="649" t="s">
        <v>348</v>
      </c>
      <c r="AD22" s="649" t="s">
        <v>348</v>
      </c>
      <c r="AE22" s="649" t="s">
        <v>348</v>
      </c>
      <c r="AF22" s="649" t="s">
        <v>514</v>
      </c>
      <c r="AG22" s="649" t="s">
        <v>548</v>
      </c>
      <c r="AH22" s="740">
        <f>39+6</f>
        <v>45</v>
      </c>
      <c r="AI22" s="649">
        <f>31+3.5</f>
        <v>34.5</v>
      </c>
      <c r="AJ22" s="649">
        <v>3</v>
      </c>
      <c r="AK22" s="675">
        <f t="shared" si="4"/>
        <v>3.660795E-2</v>
      </c>
      <c r="AL22" s="678">
        <f t="shared" si="3"/>
        <v>0.52174459372895776</v>
      </c>
      <c r="AM22" s="649"/>
      <c r="AN22" s="649"/>
      <c r="AO22" s="679"/>
      <c r="AP22" s="679"/>
      <c r="AQ22" s="649"/>
      <c r="AR22" s="649"/>
      <c r="AS22" s="649"/>
      <c r="AT22" s="649"/>
      <c r="AU22" s="649"/>
      <c r="AV22" s="649"/>
      <c r="AW22" s="649"/>
      <c r="AX22" s="649"/>
      <c r="AY22" s="649"/>
      <c r="AZ22" s="649" t="s">
        <v>348</v>
      </c>
      <c r="BA22" s="646">
        <v>1</v>
      </c>
      <c r="BB22" s="646">
        <v>1</v>
      </c>
    </row>
    <row r="23" spans="1:54" s="214" customFormat="1" ht="39.950000000000003" customHeight="1">
      <c r="A23" s="644">
        <f t="shared" si="0"/>
        <v>14</v>
      </c>
      <c r="B23" s="730"/>
      <c r="C23" s="730"/>
      <c r="D23" s="730">
        <v>2</v>
      </c>
      <c r="E23" s="730"/>
      <c r="F23" s="730"/>
      <c r="G23" s="645"/>
      <c r="H23" s="646" t="s">
        <v>490</v>
      </c>
      <c r="I23" s="647"/>
      <c r="J23" s="647" t="s">
        <v>88</v>
      </c>
      <c r="K23" s="646" t="s">
        <v>89</v>
      </c>
      <c r="L23" s="649" t="s">
        <v>348</v>
      </c>
      <c r="M23" s="649" t="s">
        <v>353</v>
      </c>
      <c r="N23" s="644" t="s">
        <v>343</v>
      </c>
      <c r="O23" s="646"/>
      <c r="P23" s="661" t="s">
        <v>342</v>
      </c>
      <c r="Q23" s="647" t="s">
        <v>88</v>
      </c>
      <c r="R23" s="661" t="s">
        <v>342</v>
      </c>
      <c r="S23" s="662" t="s">
        <v>345</v>
      </c>
      <c r="T23" s="662" t="s">
        <v>344</v>
      </c>
      <c r="U23" s="646" t="s">
        <v>520</v>
      </c>
      <c r="V23" s="646" t="s">
        <v>536</v>
      </c>
      <c r="W23" s="646" t="s">
        <v>549</v>
      </c>
      <c r="X23" s="649" t="s">
        <v>348</v>
      </c>
      <c r="Y23" s="646" t="s">
        <v>550</v>
      </c>
      <c r="Z23" s="649" t="s">
        <v>348</v>
      </c>
      <c r="AA23" s="735">
        <v>0.41570000000000001</v>
      </c>
      <c r="AB23" s="649" t="s">
        <v>348</v>
      </c>
      <c r="AC23" s="649" t="s">
        <v>348</v>
      </c>
      <c r="AD23" s="649" t="s">
        <v>348</v>
      </c>
      <c r="AE23" s="649" t="s">
        <v>348</v>
      </c>
      <c r="AF23" s="649" t="s">
        <v>500</v>
      </c>
      <c r="AG23" s="649"/>
      <c r="AH23" s="740">
        <f>AA23/1.134*1000+10</f>
        <v>376.57848324514998</v>
      </c>
      <c r="AI23" s="649">
        <v>25</v>
      </c>
      <c r="AJ23" s="649">
        <v>2</v>
      </c>
      <c r="AK23" s="675">
        <f>AH23*1.134/1000</f>
        <v>0.42704000000000003</v>
      </c>
      <c r="AL23" s="678">
        <f t="shared" si="3"/>
        <v>0.97344511052828775</v>
      </c>
      <c r="AM23" s="649"/>
      <c r="AN23" s="649"/>
      <c r="AO23" s="679"/>
      <c r="AP23" s="679"/>
      <c r="AQ23" s="649"/>
      <c r="AR23" s="649"/>
      <c r="AS23" s="649"/>
      <c r="AT23" s="649"/>
      <c r="AU23" s="649"/>
      <c r="AV23" s="649"/>
      <c r="AW23" s="649"/>
      <c r="AX23" s="649"/>
      <c r="AY23" s="649"/>
      <c r="AZ23" s="649" t="s">
        <v>348</v>
      </c>
      <c r="BA23" s="646">
        <v>1</v>
      </c>
      <c r="BB23" s="646">
        <v>1</v>
      </c>
    </row>
    <row r="24" spans="1:54" s="214" customFormat="1" ht="39.950000000000003" customHeight="1">
      <c r="A24" s="644">
        <f t="shared" si="0"/>
        <v>15</v>
      </c>
      <c r="B24" s="730"/>
      <c r="C24" s="730"/>
      <c r="D24" s="730">
        <v>2</v>
      </c>
      <c r="E24" s="730"/>
      <c r="F24" s="730"/>
      <c r="G24" s="645"/>
      <c r="H24" s="646" t="s">
        <v>490</v>
      </c>
      <c r="I24" s="647"/>
      <c r="J24" s="647" t="s">
        <v>92</v>
      </c>
      <c r="K24" s="646" t="s">
        <v>93</v>
      </c>
      <c r="L24" s="649" t="s">
        <v>348</v>
      </c>
      <c r="M24" s="649" t="s">
        <v>353</v>
      </c>
      <c r="N24" s="644" t="s">
        <v>343</v>
      </c>
      <c r="O24" s="646"/>
      <c r="P24" s="661" t="s">
        <v>342</v>
      </c>
      <c r="Q24" s="647" t="s">
        <v>92</v>
      </c>
      <c r="R24" s="661" t="s">
        <v>342</v>
      </c>
      <c r="S24" s="662" t="s">
        <v>345</v>
      </c>
      <c r="T24" s="662" t="s">
        <v>344</v>
      </c>
      <c r="U24" s="646" t="s">
        <v>520</v>
      </c>
      <c r="V24" s="646" t="s">
        <v>536</v>
      </c>
      <c r="W24" s="646" t="s">
        <v>549</v>
      </c>
      <c r="X24" s="649" t="s">
        <v>348</v>
      </c>
      <c r="Y24" s="646" t="s">
        <v>551</v>
      </c>
      <c r="Z24" s="649" t="s">
        <v>348</v>
      </c>
      <c r="AA24" s="735">
        <v>0.50119999999999998</v>
      </c>
      <c r="AB24" s="649" t="s">
        <v>348</v>
      </c>
      <c r="AC24" s="649" t="s">
        <v>348</v>
      </c>
      <c r="AD24" s="649" t="s">
        <v>348</v>
      </c>
      <c r="AE24" s="649" t="s">
        <v>348</v>
      </c>
      <c r="AF24" s="649" t="s">
        <v>500</v>
      </c>
      <c r="AG24" s="649"/>
      <c r="AH24" s="740">
        <f>AA24/1.134*1000+10</f>
        <v>451.97530864197529</v>
      </c>
      <c r="AI24" s="649">
        <v>25</v>
      </c>
      <c r="AJ24" s="649">
        <v>2</v>
      </c>
      <c r="AK24" s="675">
        <f>AH24*1.134/1000</f>
        <v>0.51254</v>
      </c>
      <c r="AL24" s="678">
        <f t="shared" si="3"/>
        <v>0.97787489756897017</v>
      </c>
      <c r="AM24" s="649"/>
      <c r="AN24" s="649"/>
      <c r="AO24" s="679"/>
      <c r="AP24" s="679"/>
      <c r="AQ24" s="649"/>
      <c r="AR24" s="649"/>
      <c r="AS24" s="649"/>
      <c r="AT24" s="649"/>
      <c r="AU24" s="649"/>
      <c r="AV24" s="649"/>
      <c r="AW24" s="649"/>
      <c r="AX24" s="649"/>
      <c r="AY24" s="649"/>
      <c r="AZ24" s="649" t="s">
        <v>348</v>
      </c>
      <c r="BA24" s="646">
        <v>2</v>
      </c>
      <c r="BB24" s="646">
        <v>2</v>
      </c>
    </row>
    <row r="25" spans="1:54" s="214" customFormat="1" ht="39.950000000000003" customHeight="1">
      <c r="A25" s="644">
        <f t="shared" si="0"/>
        <v>16</v>
      </c>
      <c r="B25" s="730"/>
      <c r="C25" s="730"/>
      <c r="D25" s="730">
        <v>2</v>
      </c>
      <c r="E25" s="730"/>
      <c r="F25" s="730"/>
      <c r="G25" s="645"/>
      <c r="H25" s="646" t="s">
        <v>490</v>
      </c>
      <c r="I25" s="647"/>
      <c r="J25" s="647" t="s">
        <v>152</v>
      </c>
      <c r="K25" s="646" t="s">
        <v>153</v>
      </c>
      <c r="L25" s="649" t="s">
        <v>348</v>
      </c>
      <c r="M25" s="649" t="s">
        <v>353</v>
      </c>
      <c r="N25" s="644" t="s">
        <v>343</v>
      </c>
      <c r="O25" s="646"/>
      <c r="P25" s="661" t="s">
        <v>342</v>
      </c>
      <c r="Q25" s="647" t="s">
        <v>152</v>
      </c>
      <c r="R25" s="661" t="s">
        <v>342</v>
      </c>
      <c r="S25" s="662" t="s">
        <v>345</v>
      </c>
      <c r="T25" s="662" t="s">
        <v>344</v>
      </c>
      <c r="U25" s="646" t="s">
        <v>510</v>
      </c>
      <c r="V25" s="646" t="s">
        <v>521</v>
      </c>
      <c r="W25" s="646" t="s">
        <v>552</v>
      </c>
      <c r="X25" s="649" t="s">
        <v>348</v>
      </c>
      <c r="Y25" s="646" t="s">
        <v>553</v>
      </c>
      <c r="Z25" s="649" t="s">
        <v>348</v>
      </c>
      <c r="AA25" s="736">
        <v>2.5999999999999999E-2</v>
      </c>
      <c r="AB25" s="649" t="s">
        <v>348</v>
      </c>
      <c r="AC25" s="649" t="s">
        <v>348</v>
      </c>
      <c r="AD25" s="649" t="s">
        <v>348</v>
      </c>
      <c r="AE25" s="649" t="s">
        <v>348</v>
      </c>
      <c r="AF25" s="649" t="s">
        <v>514</v>
      </c>
      <c r="AG25" s="649" t="s">
        <v>554</v>
      </c>
      <c r="AH25" s="740">
        <f>55+6</f>
        <v>61</v>
      </c>
      <c r="AI25" s="649">
        <f>20+3.5</f>
        <v>23.5</v>
      </c>
      <c r="AJ25" s="649">
        <v>3</v>
      </c>
      <c r="AK25" s="675">
        <f>AH25*AI25*AJ25*7860/1000000000</f>
        <v>3.3801930000000001E-2</v>
      </c>
      <c r="AL25" s="678">
        <f t="shared" si="3"/>
        <v>0.76918684820659644</v>
      </c>
      <c r="AM25" s="649"/>
      <c r="AN25" s="649"/>
      <c r="AO25" s="679"/>
      <c r="AP25" s="679"/>
      <c r="AQ25" s="649"/>
      <c r="AR25" s="649"/>
      <c r="AS25" s="649"/>
      <c r="AT25" s="649"/>
      <c r="AU25" s="649"/>
      <c r="AV25" s="649"/>
      <c r="AW25" s="649"/>
      <c r="AX25" s="649"/>
      <c r="AY25" s="649"/>
      <c r="AZ25" s="649" t="s">
        <v>348</v>
      </c>
      <c r="BA25" s="646">
        <v>8</v>
      </c>
      <c r="BB25" s="646">
        <v>8</v>
      </c>
    </row>
    <row r="26" spans="1:54" s="214" customFormat="1" ht="39.950000000000003" customHeight="1">
      <c r="A26" s="657">
        <v>48</v>
      </c>
      <c r="B26" s="457"/>
      <c r="C26" s="731"/>
      <c r="D26" s="732">
        <v>2</v>
      </c>
      <c r="E26" s="731"/>
      <c r="F26" s="731"/>
      <c r="G26" s="731"/>
      <c r="H26" s="457" t="s">
        <v>555</v>
      </c>
      <c r="I26" s="457"/>
      <c r="J26" s="658" t="s">
        <v>131</v>
      </c>
      <c r="K26" s="659" t="s">
        <v>132</v>
      </c>
      <c r="L26" s="660" t="s">
        <v>348</v>
      </c>
      <c r="M26" s="660" t="s">
        <v>353</v>
      </c>
      <c r="N26" s="657" t="s">
        <v>343</v>
      </c>
      <c r="O26" s="457"/>
      <c r="P26" s="665" t="s">
        <v>342</v>
      </c>
      <c r="Q26" s="658" t="s">
        <v>131</v>
      </c>
      <c r="R26" s="665" t="s">
        <v>342</v>
      </c>
      <c r="S26" s="666" t="s">
        <v>345</v>
      </c>
      <c r="T26" s="666" t="s">
        <v>344</v>
      </c>
      <c r="U26" s="457" t="s">
        <v>510</v>
      </c>
      <c r="V26" s="457" t="s">
        <v>521</v>
      </c>
      <c r="W26" s="457" t="s">
        <v>549</v>
      </c>
      <c r="X26" s="660" t="s">
        <v>348</v>
      </c>
      <c r="Y26" s="457" t="s">
        <v>556</v>
      </c>
      <c r="Z26" s="660" t="s">
        <v>348</v>
      </c>
      <c r="AA26" s="737">
        <v>3.2599999999999997E-2</v>
      </c>
      <c r="AB26" s="660" t="s">
        <v>348</v>
      </c>
      <c r="AC26" s="660" t="s">
        <v>348</v>
      </c>
      <c r="AD26" s="660" t="s">
        <v>348</v>
      </c>
      <c r="AE26" s="660" t="s">
        <v>348</v>
      </c>
      <c r="AF26" s="660" t="s">
        <v>348</v>
      </c>
      <c r="AG26" s="457"/>
      <c r="AH26" s="457"/>
      <c r="AI26" s="731"/>
      <c r="AJ26" s="731"/>
      <c r="AK26" s="731"/>
      <c r="AL26" s="731"/>
      <c r="AM26" s="731"/>
      <c r="AN26" s="731"/>
      <c r="AO26" s="741"/>
      <c r="AP26" s="741"/>
      <c r="AQ26" s="731"/>
      <c r="AR26" s="731"/>
      <c r="AS26" s="731"/>
      <c r="AT26" s="731"/>
      <c r="AU26" s="731"/>
      <c r="AV26" s="731"/>
      <c r="AW26" s="731"/>
      <c r="AX26" s="731"/>
      <c r="AY26" s="731"/>
      <c r="AZ26" s="731"/>
      <c r="BA26" s="457">
        <v>1</v>
      </c>
      <c r="BB26" s="457">
        <v>1</v>
      </c>
    </row>
  </sheetData>
  <autoFilter ref="A9:BB26"/>
  <mergeCells count="58">
    <mergeCell ref="AV8:AV9"/>
    <mergeCell ref="AW8:AW9"/>
    <mergeCell ref="AX8:AX9"/>
    <mergeCell ref="AY8:AY9"/>
    <mergeCell ref="A2:G3"/>
    <mergeCell ref="H2:K3"/>
    <mergeCell ref="L2:AY7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D8:AD9"/>
    <mergeCell ref="AE8:AE9"/>
    <mergeCell ref="AF8:AF9"/>
    <mergeCell ref="AG8:AG9"/>
    <mergeCell ref="AK8:AK9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BB1"/>
    <mergeCell ref="A4:K4"/>
    <mergeCell ref="A5:H5"/>
    <mergeCell ref="J5:K5"/>
    <mergeCell ref="A6:K6"/>
  </mergeCells>
  <phoneticPr fontId="138" type="noConversion"/>
  <conditionalFormatting sqref="H26">
    <cfRule type="containsText" dxfId="341" priority="2" operator="containsText" text="J6L">
      <formula>NOT(ISERROR(SEARCH("J6L",H26)))</formula>
    </cfRule>
  </conditionalFormatting>
  <conditionalFormatting sqref="I26">
    <cfRule type="containsText" dxfId="340" priority="3" operator="containsText" text="J6L">
      <formula>NOT(ISERROR(SEARCH("J6L",I26)))</formula>
    </cfRule>
  </conditionalFormatting>
  <conditionalFormatting sqref="J1:J1048576">
    <cfRule type="duplicateValues" dxfId="339" priority="1"/>
  </conditionalFormatting>
  <conditionalFormatting sqref="H1:I8 H10:H13 H27:I1048576 H14:I25">
    <cfRule type="containsText" dxfId="338" priority="5" operator="containsText" text="J6L">
      <formula>NOT(ISERROR(SEARCH("J6L",H1)))</formula>
    </cfRule>
  </conditionalFormatting>
  <conditionalFormatting sqref="Q1 Q8 Q27:Q1048576">
    <cfRule type="duplicateValues" dxfId="337" priority="6"/>
  </conditionalFormatting>
  <printOptions horizontalCentered="1"/>
  <pageMargins left="0.23622047244094499" right="0.23622047244094499" top="0.74803149606299202" bottom="0.74803149606299202" header="0.31496062992126" footer="0.31496062992126"/>
  <pageSetup paperSize="8" scale="29" orientation="landscape" r:id="rId1"/>
  <headerFooter>
    <oddFooter>&amp;C第 &amp;P 页，共 &amp;N 页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50"/>
  </sheetPr>
  <dimension ref="A1:AZ18"/>
  <sheetViews>
    <sheetView view="pageBreakPreview" topLeftCell="A8" zoomScale="85" zoomScaleNormal="100" workbookViewId="0">
      <pane xSplit="35" ySplit="3" topLeftCell="AJ11" activePane="bottomRight" state="frozen"/>
      <selection pane="topRight"/>
      <selection pane="bottomLeft"/>
      <selection pane="bottomRight" activeCell="I12" sqref="I12"/>
    </sheetView>
  </sheetViews>
  <sheetFormatPr defaultColWidth="9" defaultRowHeight="14.25" outlineLevelRow="1" outlineLevelCol="1"/>
  <cols>
    <col min="1" max="1" width="4.5" style="84" customWidth="1"/>
    <col min="2" max="4" width="2.625" style="84" customWidth="1"/>
    <col min="5" max="11" width="2.625" style="84" hidden="1" customWidth="1"/>
    <col min="12" max="12" width="5" style="84" customWidth="1"/>
    <col min="13" max="13" width="9.5" style="84" customWidth="1"/>
    <col min="14" max="14" width="11.625" style="84" customWidth="1"/>
    <col min="15" max="15" width="13" style="84" customWidth="1"/>
    <col min="16" max="16" width="20.375" style="88" hidden="1" customWidth="1" outlineLevel="1"/>
    <col min="17" max="17" width="4.875" style="84" hidden="1" customWidth="1" outlineLevel="1"/>
    <col min="18" max="18" width="5.25" style="84" hidden="1" customWidth="1" outlineLevel="1"/>
    <col min="19" max="19" width="10.5" style="84" customWidth="1" collapsed="1"/>
    <col min="20" max="20" width="6.125" style="89" hidden="1" customWidth="1" outlineLevel="1"/>
    <col min="21" max="21" width="11.625" style="84" hidden="1" customWidth="1" outlineLevel="1"/>
    <col min="22" max="22" width="8.125" style="180" hidden="1" customWidth="1" outlineLevel="1"/>
    <col min="23" max="23" width="7.25" style="89" hidden="1" customWidth="1" outlineLevel="1"/>
    <col min="24" max="24" width="3.25" style="89" hidden="1" customWidth="1" collapsed="1"/>
    <col min="25" max="25" width="7.625" style="89" hidden="1" customWidth="1"/>
    <col min="26" max="26" width="9.25" style="89" customWidth="1"/>
    <col min="27" max="27" width="9.625" style="89" hidden="1" customWidth="1" outlineLevel="1"/>
    <col min="28" max="28" width="10.375" style="84" hidden="1" customWidth="1" outlineLevel="1"/>
    <col min="29" max="29" width="7.5" style="91" customWidth="1" collapsed="1"/>
    <col min="30" max="30" width="8.125" style="84" customWidth="1"/>
    <col min="31" max="31" width="7.625" style="84" customWidth="1" outlineLevel="1"/>
    <col min="32" max="32" width="10.375" style="84" customWidth="1" outlineLevel="1"/>
    <col min="33" max="35" width="7.625" style="84" customWidth="1" outlineLevel="1"/>
    <col min="36" max="37" width="7.625" style="84" customWidth="1"/>
    <col min="38" max="38" width="7.625" style="90" customWidth="1"/>
    <col min="39" max="39" width="7.625" style="91" customWidth="1"/>
    <col min="40" max="40" width="4.75" style="84" customWidth="1"/>
    <col min="41" max="41" width="4.625" style="84" customWidth="1"/>
    <col min="42" max="42" width="8.625" style="84" customWidth="1"/>
    <col min="43" max="43" width="6.875" style="84" customWidth="1"/>
    <col min="44" max="50" width="8.625" style="84" customWidth="1"/>
    <col min="51" max="51" width="11.125" style="84" customWidth="1"/>
    <col min="52" max="52" width="16.125" style="84" customWidth="1"/>
    <col min="53" max="16384" width="9" style="84"/>
  </cols>
  <sheetData>
    <row r="1" spans="1:52" ht="20.25" hidden="1" customHeight="1" outlineLevel="1">
      <c r="A1" s="1038"/>
      <c r="B1" s="1038"/>
      <c r="C1" s="1038"/>
      <c r="D1" s="1038"/>
      <c r="E1" s="1038"/>
      <c r="F1" s="1038"/>
      <c r="G1" s="1038"/>
      <c r="H1" s="1038"/>
      <c r="I1" s="1038"/>
      <c r="J1" s="1038"/>
      <c r="K1" s="1038"/>
      <c r="L1" s="1038"/>
      <c r="M1" s="1038"/>
      <c r="N1" s="1038"/>
      <c r="O1" s="1038"/>
      <c r="P1" s="1040"/>
      <c r="Q1" s="1040"/>
      <c r="R1" s="1040"/>
      <c r="S1" s="1040"/>
      <c r="T1" s="1040"/>
      <c r="U1" s="1040"/>
      <c r="V1" s="1040"/>
      <c r="W1" s="1040"/>
      <c r="X1" s="1040"/>
      <c r="Y1" s="1040"/>
      <c r="Z1" s="1040"/>
      <c r="AA1" s="1040"/>
      <c r="AB1" s="1040"/>
      <c r="AC1" s="1195"/>
      <c r="AD1" s="1040"/>
      <c r="AE1" s="1040"/>
      <c r="AF1" s="1040"/>
      <c r="AG1" s="1040"/>
      <c r="AH1" s="1040"/>
      <c r="AI1" s="1040"/>
      <c r="AJ1" s="1040"/>
      <c r="AK1" s="1040"/>
      <c r="AL1" s="1196"/>
      <c r="AM1" s="1195"/>
      <c r="AN1" s="1040"/>
      <c r="AO1" s="1040"/>
      <c r="AP1" s="1040"/>
      <c r="AQ1" s="1040"/>
      <c r="AR1" s="1040"/>
      <c r="AS1" s="1040"/>
      <c r="AT1" s="1040"/>
      <c r="AU1" s="1040"/>
      <c r="AV1" s="1040"/>
      <c r="AW1" s="1040"/>
      <c r="AX1" s="1040"/>
      <c r="AY1" s="1038"/>
      <c r="AZ1" s="1038"/>
    </row>
    <row r="2" spans="1:52" ht="27.75" hidden="1" customHeight="1" outlineLevel="1">
      <c r="A2" s="1200" t="s">
        <v>557</v>
      </c>
      <c r="B2" s="1200"/>
      <c r="C2" s="1200"/>
      <c r="D2" s="1200"/>
      <c r="E2" s="1200"/>
      <c r="F2" s="1201" t="s">
        <v>449</v>
      </c>
      <c r="G2" s="1201"/>
      <c r="H2" s="1201"/>
      <c r="I2" s="1201"/>
      <c r="J2" s="1201"/>
      <c r="K2" s="1201"/>
      <c r="L2" s="1202" t="s">
        <v>450</v>
      </c>
      <c r="M2" s="1202"/>
      <c r="N2" s="1202"/>
      <c r="O2" s="1202"/>
      <c r="P2" s="1203" t="s">
        <v>558</v>
      </c>
      <c r="Q2" s="1203"/>
      <c r="R2" s="1203"/>
      <c r="S2" s="1203"/>
      <c r="T2" s="1203"/>
      <c r="U2" s="1203"/>
      <c r="V2" s="1203"/>
      <c r="W2" s="1203"/>
      <c r="X2" s="1203"/>
      <c r="Y2" s="1203"/>
      <c r="Z2" s="1203"/>
      <c r="AA2" s="1203"/>
      <c r="AB2" s="1203"/>
      <c r="AC2" s="1204"/>
      <c r="AD2" s="1203"/>
      <c r="AE2" s="1203"/>
      <c r="AF2" s="1203"/>
      <c r="AG2" s="1203"/>
      <c r="AH2" s="1203"/>
      <c r="AI2" s="1203"/>
      <c r="AJ2" s="1203"/>
      <c r="AK2" s="1203"/>
      <c r="AL2" s="1205"/>
      <c r="AM2" s="1204"/>
      <c r="AN2" s="1203"/>
      <c r="AO2" s="1203"/>
      <c r="AP2" s="1203"/>
      <c r="AQ2" s="1203"/>
      <c r="AR2" s="1203"/>
      <c r="AS2" s="1203"/>
      <c r="AT2" s="1203"/>
      <c r="AU2" s="1203"/>
      <c r="AV2" s="1203"/>
      <c r="AW2" s="1203"/>
      <c r="AX2" s="1203"/>
      <c r="AY2" s="263" t="s">
        <v>57</v>
      </c>
      <c r="AZ2" s="724" t="s">
        <v>559</v>
      </c>
    </row>
    <row r="3" spans="1:52" ht="27.75" hidden="1" customHeight="1" outlineLevel="1">
      <c r="A3" s="1200"/>
      <c r="B3" s="1200"/>
      <c r="C3" s="1200"/>
      <c r="D3" s="1200"/>
      <c r="E3" s="1200"/>
      <c r="F3" s="1201"/>
      <c r="G3" s="1201"/>
      <c r="H3" s="1201"/>
      <c r="I3" s="1201"/>
      <c r="J3" s="1201"/>
      <c r="K3" s="1201"/>
      <c r="L3" s="1202"/>
      <c r="M3" s="1202"/>
      <c r="N3" s="1202"/>
      <c r="O3" s="1202"/>
      <c r="P3" s="1203"/>
      <c r="Q3" s="1203"/>
      <c r="R3" s="1203"/>
      <c r="S3" s="1203"/>
      <c r="T3" s="1203"/>
      <c r="U3" s="1203"/>
      <c r="V3" s="1203"/>
      <c r="W3" s="1203"/>
      <c r="X3" s="1203"/>
      <c r="Y3" s="1203"/>
      <c r="Z3" s="1203"/>
      <c r="AA3" s="1203"/>
      <c r="AB3" s="1203"/>
      <c r="AC3" s="1204"/>
      <c r="AD3" s="1203"/>
      <c r="AE3" s="1203"/>
      <c r="AF3" s="1203"/>
      <c r="AG3" s="1203"/>
      <c r="AH3" s="1203"/>
      <c r="AI3" s="1203"/>
      <c r="AJ3" s="1203"/>
      <c r="AK3" s="1203"/>
      <c r="AL3" s="1205"/>
      <c r="AM3" s="1204"/>
      <c r="AN3" s="1203"/>
      <c r="AO3" s="1203"/>
      <c r="AP3" s="1203"/>
      <c r="AQ3" s="1203"/>
      <c r="AR3" s="1203"/>
      <c r="AS3" s="1203"/>
      <c r="AT3" s="1203"/>
      <c r="AU3" s="1203"/>
      <c r="AV3" s="1203"/>
      <c r="AW3" s="1203"/>
      <c r="AX3" s="1203"/>
      <c r="AY3" s="263" t="s">
        <v>560</v>
      </c>
      <c r="AZ3" s="724" t="s">
        <v>561</v>
      </c>
    </row>
    <row r="4" spans="1:52" ht="27" hidden="1" customHeight="1" outlineLevel="1">
      <c r="A4" s="1050" t="s">
        <v>290</v>
      </c>
      <c r="B4" s="1050"/>
      <c r="C4" s="1050"/>
      <c r="D4" s="1050"/>
      <c r="E4" s="1050"/>
      <c r="F4" s="1050"/>
      <c r="G4" s="1050"/>
      <c r="H4" s="1050"/>
      <c r="I4" s="1050"/>
      <c r="J4" s="1050"/>
      <c r="K4" s="1050"/>
      <c r="L4" s="1050"/>
      <c r="M4" s="1050"/>
      <c r="N4" s="1050"/>
      <c r="O4" s="1050"/>
      <c r="P4" s="1203"/>
      <c r="Q4" s="1203"/>
      <c r="R4" s="1203"/>
      <c r="S4" s="1203"/>
      <c r="T4" s="1203"/>
      <c r="U4" s="1203"/>
      <c r="V4" s="1203"/>
      <c r="W4" s="1203"/>
      <c r="X4" s="1203"/>
      <c r="Y4" s="1203"/>
      <c r="Z4" s="1203"/>
      <c r="AA4" s="1203"/>
      <c r="AB4" s="1203"/>
      <c r="AC4" s="1204"/>
      <c r="AD4" s="1203"/>
      <c r="AE4" s="1203"/>
      <c r="AF4" s="1203"/>
      <c r="AG4" s="1203"/>
      <c r="AH4" s="1203"/>
      <c r="AI4" s="1203"/>
      <c r="AJ4" s="1203"/>
      <c r="AK4" s="1203"/>
      <c r="AL4" s="1205"/>
      <c r="AM4" s="1204"/>
      <c r="AN4" s="1203"/>
      <c r="AO4" s="1203"/>
      <c r="AP4" s="1203"/>
      <c r="AQ4" s="1203"/>
      <c r="AR4" s="1203"/>
      <c r="AS4" s="1203"/>
      <c r="AT4" s="1203"/>
      <c r="AU4" s="1203"/>
      <c r="AV4" s="1203"/>
      <c r="AW4" s="1203"/>
      <c r="AX4" s="1203"/>
      <c r="AY4" s="263" t="s">
        <v>7</v>
      </c>
      <c r="AZ4" s="725" t="s">
        <v>562</v>
      </c>
    </row>
    <row r="5" spans="1:52" ht="31.5" hidden="1" customHeight="1" outlineLevel="1">
      <c r="A5" s="1197" t="s">
        <v>291</v>
      </c>
      <c r="B5" s="1198"/>
      <c r="C5" s="1198"/>
      <c r="D5" s="1198"/>
      <c r="E5" s="1198"/>
      <c r="F5" s="1198"/>
      <c r="G5" s="1198"/>
      <c r="H5" s="1198"/>
      <c r="I5" s="1198"/>
      <c r="J5" s="1198"/>
      <c r="K5" s="1198"/>
      <c r="L5" s="1199"/>
      <c r="M5" s="692"/>
      <c r="N5" s="1047" t="s">
        <v>292</v>
      </c>
      <c r="O5" s="1049"/>
      <c r="P5" s="1203"/>
      <c r="Q5" s="1203"/>
      <c r="R5" s="1203"/>
      <c r="S5" s="1203"/>
      <c r="T5" s="1203"/>
      <c r="U5" s="1203"/>
      <c r="V5" s="1203"/>
      <c r="W5" s="1203"/>
      <c r="X5" s="1203"/>
      <c r="Y5" s="1203"/>
      <c r="Z5" s="1203"/>
      <c r="AA5" s="1203"/>
      <c r="AB5" s="1203"/>
      <c r="AC5" s="1204"/>
      <c r="AD5" s="1203"/>
      <c r="AE5" s="1203"/>
      <c r="AF5" s="1203"/>
      <c r="AG5" s="1203"/>
      <c r="AH5" s="1203"/>
      <c r="AI5" s="1203"/>
      <c r="AJ5" s="1203"/>
      <c r="AK5" s="1203"/>
      <c r="AL5" s="1205"/>
      <c r="AM5" s="1204"/>
      <c r="AN5" s="1203"/>
      <c r="AO5" s="1203"/>
      <c r="AP5" s="1203"/>
      <c r="AQ5" s="1203"/>
      <c r="AR5" s="1203"/>
      <c r="AS5" s="1203"/>
      <c r="AT5" s="1203"/>
      <c r="AU5" s="1203"/>
      <c r="AV5" s="1203"/>
      <c r="AW5" s="1203"/>
      <c r="AX5" s="1203"/>
      <c r="AY5" s="263" t="s">
        <v>293</v>
      </c>
      <c r="AZ5" s="726" t="s">
        <v>348</v>
      </c>
    </row>
    <row r="6" spans="1:52" ht="28.5" hidden="1" customHeight="1" outlineLevel="1">
      <c r="A6" s="1047" t="s">
        <v>294</v>
      </c>
      <c r="B6" s="1047"/>
      <c r="C6" s="1047"/>
      <c r="D6" s="1047"/>
      <c r="E6" s="1047"/>
      <c r="F6" s="1047"/>
      <c r="G6" s="1047"/>
      <c r="H6" s="1047"/>
      <c r="I6" s="1047"/>
      <c r="J6" s="1047"/>
      <c r="K6" s="1047"/>
      <c r="L6" s="1047"/>
      <c r="M6" s="1047"/>
      <c r="N6" s="1047"/>
      <c r="O6" s="1047"/>
      <c r="P6" s="1203"/>
      <c r="Q6" s="1203"/>
      <c r="R6" s="1203"/>
      <c r="S6" s="1203"/>
      <c r="T6" s="1203"/>
      <c r="U6" s="1203"/>
      <c r="V6" s="1203"/>
      <c r="W6" s="1203"/>
      <c r="X6" s="1203"/>
      <c r="Y6" s="1203"/>
      <c r="Z6" s="1203"/>
      <c r="AA6" s="1203"/>
      <c r="AB6" s="1203"/>
      <c r="AC6" s="1204"/>
      <c r="AD6" s="1203"/>
      <c r="AE6" s="1203"/>
      <c r="AF6" s="1203"/>
      <c r="AG6" s="1203"/>
      <c r="AH6" s="1203"/>
      <c r="AI6" s="1203"/>
      <c r="AJ6" s="1203"/>
      <c r="AK6" s="1203"/>
      <c r="AL6" s="1205"/>
      <c r="AM6" s="1204"/>
      <c r="AN6" s="1203"/>
      <c r="AO6" s="1203"/>
      <c r="AP6" s="1203"/>
      <c r="AQ6" s="1203"/>
      <c r="AR6" s="1203"/>
      <c r="AS6" s="1203"/>
      <c r="AT6" s="1203"/>
      <c r="AU6" s="1203"/>
      <c r="AV6" s="1203"/>
      <c r="AW6" s="1203"/>
      <c r="AX6" s="1203"/>
      <c r="AY6" s="263" t="s">
        <v>46</v>
      </c>
      <c r="AZ6" s="263" t="s">
        <v>563</v>
      </c>
    </row>
    <row r="7" spans="1:52" ht="28.5" hidden="1" customHeight="1" outlineLevel="1">
      <c r="A7" s="1076" t="s">
        <v>296</v>
      </c>
      <c r="B7" s="1077"/>
      <c r="C7" s="1077"/>
      <c r="D7" s="1077"/>
      <c r="E7" s="1077"/>
      <c r="F7" s="1077"/>
      <c r="G7" s="1077"/>
      <c r="H7" s="1077"/>
      <c r="I7" s="1077"/>
      <c r="J7" s="1077"/>
      <c r="K7" s="1077"/>
      <c r="L7" s="1077"/>
      <c r="M7" s="1077"/>
      <c r="N7" s="1077"/>
      <c r="O7" s="1079"/>
      <c r="P7" s="1203"/>
      <c r="Q7" s="1203"/>
      <c r="R7" s="1203"/>
      <c r="S7" s="1203"/>
      <c r="T7" s="1203"/>
      <c r="U7" s="1203"/>
      <c r="V7" s="1203"/>
      <c r="W7" s="1203"/>
      <c r="X7" s="1203"/>
      <c r="Y7" s="1203"/>
      <c r="Z7" s="1203"/>
      <c r="AA7" s="1203"/>
      <c r="AB7" s="1203"/>
      <c r="AC7" s="1204"/>
      <c r="AD7" s="1203"/>
      <c r="AE7" s="1203"/>
      <c r="AF7" s="1203"/>
      <c r="AG7" s="1203"/>
      <c r="AH7" s="1203"/>
      <c r="AI7" s="1203"/>
      <c r="AJ7" s="1203"/>
      <c r="AK7" s="1203"/>
      <c r="AL7" s="1205"/>
      <c r="AM7" s="1204"/>
      <c r="AN7" s="1203"/>
      <c r="AO7" s="1203"/>
      <c r="AP7" s="1203"/>
      <c r="AQ7" s="1203"/>
      <c r="AR7" s="1203"/>
      <c r="AS7" s="1203"/>
      <c r="AT7" s="1203"/>
      <c r="AU7" s="1203"/>
      <c r="AV7" s="1203"/>
      <c r="AW7" s="1203"/>
      <c r="AX7" s="1203"/>
      <c r="AY7" s="339" t="s">
        <v>297</v>
      </c>
      <c r="AZ7" s="726" t="s">
        <v>348</v>
      </c>
    </row>
    <row r="8" spans="1:52" s="688" customFormat="1" ht="24.95" customHeight="1" collapsed="1">
      <c r="A8" s="1208" t="s">
        <v>6</v>
      </c>
      <c r="B8" s="1103" t="s">
        <v>459</v>
      </c>
      <c r="C8" s="1104"/>
      <c r="D8" s="1104"/>
      <c r="E8" s="1104"/>
      <c r="F8" s="1104"/>
      <c r="G8" s="1104"/>
      <c r="H8" s="1104"/>
      <c r="I8" s="1104"/>
      <c r="J8" s="1104"/>
      <c r="K8" s="1105"/>
      <c r="L8" s="1110" t="s">
        <v>299</v>
      </c>
      <c r="M8" s="693"/>
      <c r="N8" s="1112" t="s">
        <v>57</v>
      </c>
      <c r="O8" s="1110" t="s">
        <v>7</v>
      </c>
      <c r="P8" s="1110" t="s">
        <v>301</v>
      </c>
      <c r="Q8" s="1110" t="s">
        <v>302</v>
      </c>
      <c r="R8" s="1110" t="s">
        <v>303</v>
      </c>
      <c r="S8" s="1110" t="s">
        <v>40</v>
      </c>
      <c r="T8" s="1112" t="s">
        <v>304</v>
      </c>
      <c r="U8" s="1110" t="s">
        <v>305</v>
      </c>
      <c r="V8" s="1112" t="s">
        <v>306</v>
      </c>
      <c r="W8" s="1112" t="s">
        <v>307</v>
      </c>
      <c r="X8" s="1212" t="s">
        <v>564</v>
      </c>
      <c r="Y8" s="1212" t="s">
        <v>309</v>
      </c>
      <c r="Z8" s="1212" t="s">
        <v>310</v>
      </c>
      <c r="AA8" s="1212" t="s">
        <v>312</v>
      </c>
      <c r="AB8" s="1110" t="s">
        <v>313</v>
      </c>
      <c r="AC8" s="1215" t="s">
        <v>462</v>
      </c>
      <c r="AD8" s="1110" t="s">
        <v>319</v>
      </c>
      <c r="AE8" s="1217" t="s">
        <v>320</v>
      </c>
      <c r="AF8" s="1218" t="s">
        <v>321</v>
      </c>
      <c r="AG8" s="1206" t="s">
        <v>322</v>
      </c>
      <c r="AH8" s="1206"/>
      <c r="AI8" s="1207"/>
      <c r="AJ8" s="1220" t="s">
        <v>565</v>
      </c>
      <c r="AK8" s="1221" t="s">
        <v>324</v>
      </c>
      <c r="AL8" s="1222" t="s">
        <v>325</v>
      </c>
      <c r="AM8" s="1220" t="s">
        <v>566</v>
      </c>
      <c r="AN8" s="1168" t="s">
        <v>327</v>
      </c>
      <c r="AO8" s="1168" t="s">
        <v>328</v>
      </c>
      <c r="AP8" s="1224" t="s">
        <v>329</v>
      </c>
      <c r="AQ8" s="1224" t="s">
        <v>330</v>
      </c>
      <c r="AR8" s="1224" t="s">
        <v>331</v>
      </c>
      <c r="AS8" s="1224" t="s">
        <v>332</v>
      </c>
      <c r="AT8" s="1175" t="s">
        <v>333</v>
      </c>
      <c r="AU8" s="1224" t="s">
        <v>567</v>
      </c>
      <c r="AV8" s="1175" t="s">
        <v>335</v>
      </c>
      <c r="AW8" s="1175" t="s">
        <v>336</v>
      </c>
      <c r="AX8" s="1175" t="s">
        <v>568</v>
      </c>
      <c r="AY8" s="1226" t="s">
        <v>11</v>
      </c>
      <c r="AZ8" s="1110" t="s">
        <v>338</v>
      </c>
    </row>
    <row r="9" spans="1:52" s="689" customFormat="1" ht="24.95" customHeight="1">
      <c r="A9" s="1209"/>
      <c r="B9" s="691">
        <v>0</v>
      </c>
      <c r="C9" s="691">
        <v>1</v>
      </c>
      <c r="D9" s="691">
        <v>2</v>
      </c>
      <c r="E9" s="691">
        <v>3</v>
      </c>
      <c r="F9" s="691">
        <v>4</v>
      </c>
      <c r="G9" s="691">
        <v>5</v>
      </c>
      <c r="H9" s="691">
        <v>6</v>
      </c>
      <c r="I9" s="691">
        <v>7</v>
      </c>
      <c r="J9" s="691">
        <v>8</v>
      </c>
      <c r="K9" s="694">
        <v>9</v>
      </c>
      <c r="L9" s="1111"/>
      <c r="M9" s="695"/>
      <c r="N9" s="1113"/>
      <c r="O9" s="1210"/>
      <c r="P9" s="1210"/>
      <c r="Q9" s="1111"/>
      <c r="R9" s="1111"/>
      <c r="S9" s="1111"/>
      <c r="T9" s="1113"/>
      <c r="U9" s="1210"/>
      <c r="V9" s="1211"/>
      <c r="W9" s="1113"/>
      <c r="X9" s="1213"/>
      <c r="Y9" s="1213"/>
      <c r="Z9" s="1214"/>
      <c r="AA9" s="1214"/>
      <c r="AB9" s="1111"/>
      <c r="AC9" s="1216"/>
      <c r="AD9" s="1111"/>
      <c r="AE9" s="1217"/>
      <c r="AF9" s="1219"/>
      <c r="AG9" s="710" t="s">
        <v>339</v>
      </c>
      <c r="AH9" s="711" t="s">
        <v>340</v>
      </c>
      <c r="AI9" s="711" t="s">
        <v>341</v>
      </c>
      <c r="AJ9" s="1220"/>
      <c r="AK9" s="1221"/>
      <c r="AL9" s="1222"/>
      <c r="AM9" s="1220"/>
      <c r="AN9" s="1223"/>
      <c r="AO9" s="1169"/>
      <c r="AP9" s="1225"/>
      <c r="AQ9" s="1225"/>
      <c r="AR9" s="1225"/>
      <c r="AS9" s="1225"/>
      <c r="AT9" s="1176"/>
      <c r="AU9" s="1225"/>
      <c r="AV9" s="1176"/>
      <c r="AW9" s="1176"/>
      <c r="AX9" s="1176"/>
      <c r="AY9" s="1227"/>
      <c r="AZ9" s="1111"/>
    </row>
    <row r="10" spans="1:52" s="689" customFormat="1" ht="50.1" customHeight="1">
      <c r="A10" s="690">
        <f t="shared" ref="A10:A18" si="0">ROW()-9</f>
        <v>1</v>
      </c>
      <c r="B10" s="557"/>
      <c r="C10" s="557">
        <v>1</v>
      </c>
      <c r="D10" s="557"/>
      <c r="E10" s="557"/>
      <c r="F10" s="557"/>
      <c r="G10" s="557"/>
      <c r="H10" s="557"/>
      <c r="I10" s="557"/>
      <c r="J10" s="557"/>
      <c r="K10" s="557"/>
      <c r="L10" s="557" t="s">
        <v>569</v>
      </c>
      <c r="M10" s="557" t="s">
        <v>570</v>
      </c>
      <c r="N10" s="697" t="s">
        <v>115</v>
      </c>
      <c r="O10" s="697" t="s">
        <v>116</v>
      </c>
      <c r="P10" s="698" t="s">
        <v>571</v>
      </c>
      <c r="Q10" s="702"/>
      <c r="R10" s="557"/>
      <c r="S10" s="703"/>
      <c r="T10" s="704" t="s">
        <v>342</v>
      </c>
      <c r="U10" s="705" t="str">
        <f t="shared" ref="U10:U18" si="1">N10</f>
        <v>SQDZ 6903 000</v>
      </c>
      <c r="V10" s="700" t="s">
        <v>342</v>
      </c>
      <c r="W10" s="696" t="s">
        <v>345</v>
      </c>
      <c r="X10" s="701" t="s">
        <v>344</v>
      </c>
      <c r="Y10" s="699" t="s">
        <v>405</v>
      </c>
      <c r="Z10" s="706" t="s">
        <v>347</v>
      </c>
      <c r="AA10" s="699" t="s">
        <v>348</v>
      </c>
      <c r="AB10" s="706" t="s">
        <v>572</v>
      </c>
      <c r="AC10" s="558">
        <f>AC13+AC14+AC15+AC16+AC17+AC18+AC18*2</f>
        <v>1.2060000000000002</v>
      </c>
      <c r="AD10" s="706" t="s">
        <v>367</v>
      </c>
      <c r="AE10" s="707"/>
      <c r="AF10" s="707"/>
      <c r="AG10" s="707"/>
      <c r="AH10" s="707"/>
      <c r="AI10" s="707"/>
      <c r="AJ10" s="707"/>
      <c r="AK10" s="707"/>
      <c r="AL10" s="712"/>
      <c r="AM10" s="713"/>
      <c r="AN10" s="714" t="s">
        <v>573</v>
      </c>
      <c r="AO10" s="714" t="s">
        <v>574</v>
      </c>
      <c r="AP10" s="714"/>
      <c r="AQ10" s="714"/>
      <c r="AR10" s="714">
        <f>SUMPRODUCT(AR11:AR18,AZ11:AZ18)</f>
        <v>22.431724024637173</v>
      </c>
      <c r="AS10" s="714">
        <v>1.1000000000000001</v>
      </c>
      <c r="AT10" s="714">
        <f>SUMPRODUCT(AT11:AT18,AZ11:AZ18)</f>
        <v>24.214988829564607</v>
      </c>
      <c r="AU10" s="714"/>
      <c r="AV10" s="714">
        <v>24.606660000000002</v>
      </c>
      <c r="AW10" s="714">
        <f>AV10-AT10</f>
        <v>0.39167117043539434</v>
      </c>
      <c r="AX10" s="727">
        <f>(AV10-AT10)/AV10</f>
        <v>1.5917282980924447E-2</v>
      </c>
      <c r="AY10" s="706"/>
      <c r="AZ10" s="697">
        <v>1</v>
      </c>
    </row>
    <row r="11" spans="1:52" s="689" customFormat="1" ht="15">
      <c r="A11" s="690"/>
      <c r="B11" s="557"/>
      <c r="C11" s="557"/>
      <c r="D11" s="557"/>
      <c r="E11" s="557"/>
      <c r="F11" s="557"/>
      <c r="G11" s="557"/>
      <c r="H11" s="557"/>
      <c r="I11" s="557"/>
      <c r="J11" s="557"/>
      <c r="K11" s="557"/>
      <c r="L11" s="557"/>
      <c r="M11" s="557"/>
      <c r="N11" s="697"/>
      <c r="O11" s="697"/>
      <c r="P11" s="698"/>
      <c r="Q11" s="702"/>
      <c r="R11" s="557"/>
      <c r="S11" s="703"/>
      <c r="T11" s="704"/>
      <c r="U11" s="705"/>
      <c r="V11" s="700"/>
      <c r="W11" s="696"/>
      <c r="X11" s="701"/>
      <c r="Y11" s="699"/>
      <c r="Z11" s="706"/>
      <c r="AA11" s="699"/>
      <c r="AB11" s="706"/>
      <c r="AC11" s="558"/>
      <c r="AD11" s="706"/>
      <c r="AE11" s="707" t="s">
        <v>367</v>
      </c>
      <c r="AF11" s="707"/>
      <c r="AG11" s="707"/>
      <c r="AH11" s="707"/>
      <c r="AI11" s="707"/>
      <c r="AJ11" s="707"/>
      <c r="AK11" s="707"/>
      <c r="AL11" s="712"/>
      <c r="AM11" s="713">
        <v>9.1999999999999998E-2</v>
      </c>
      <c r="AN11" s="715"/>
      <c r="AO11" s="715"/>
      <c r="AP11" s="714"/>
      <c r="AQ11" s="714">
        <v>14</v>
      </c>
      <c r="AR11" s="714">
        <f>AQ11*AM11</f>
        <v>1.288</v>
      </c>
      <c r="AS11" s="714"/>
      <c r="AT11" s="722">
        <f>AQ11*AM11</f>
        <v>1.288</v>
      </c>
      <c r="AU11" s="714"/>
      <c r="AV11" s="723">
        <f>AR10*1.15</f>
        <v>25.796482628332747</v>
      </c>
      <c r="AW11" s="714"/>
      <c r="AX11" s="714"/>
      <c r="AY11" s="706"/>
      <c r="AZ11" s="697">
        <v>1</v>
      </c>
    </row>
    <row r="12" spans="1:52" s="689" customFormat="1" ht="15">
      <c r="A12" s="690"/>
      <c r="B12" s="557"/>
      <c r="C12" s="557"/>
      <c r="D12" s="557"/>
      <c r="E12" s="557"/>
      <c r="F12" s="557"/>
      <c r="G12" s="557"/>
      <c r="H12" s="557"/>
      <c r="I12" s="557"/>
      <c r="J12" s="557"/>
      <c r="K12" s="557"/>
      <c r="L12" s="557"/>
      <c r="M12" s="557"/>
      <c r="N12" s="697"/>
      <c r="O12" s="697"/>
      <c r="P12" s="698"/>
      <c r="Q12" s="702"/>
      <c r="R12" s="557"/>
      <c r="S12" s="703"/>
      <c r="T12" s="704"/>
      <c r="U12" s="705"/>
      <c r="V12" s="700"/>
      <c r="W12" s="696"/>
      <c r="X12" s="701"/>
      <c r="Y12" s="699"/>
      <c r="Z12" s="706"/>
      <c r="AA12" s="699"/>
      <c r="AB12" s="706"/>
      <c r="AC12" s="558"/>
      <c r="AD12" s="706"/>
      <c r="AE12" s="707" t="s">
        <v>527</v>
      </c>
      <c r="AF12" s="707"/>
      <c r="AG12" s="707"/>
      <c r="AH12" s="707"/>
      <c r="AI12" s="707"/>
      <c r="AJ12" s="707"/>
      <c r="AK12" s="707"/>
      <c r="AL12" s="712">
        <v>16</v>
      </c>
      <c r="AM12" s="713"/>
      <c r="AN12" s="715"/>
      <c r="AO12" s="715"/>
      <c r="AP12" s="714"/>
      <c r="AQ12" s="714">
        <v>0.03</v>
      </c>
      <c r="AR12" s="714">
        <f>AQ12*AL12</f>
        <v>0.48</v>
      </c>
      <c r="AS12" s="722">
        <v>1.2</v>
      </c>
      <c r="AT12" s="722">
        <f>AL12*AQ12*AS12</f>
        <v>0.57599999999999996</v>
      </c>
      <c r="AU12" s="714"/>
      <c r="AV12" s="714"/>
      <c r="AW12" s="714"/>
      <c r="AX12" s="714"/>
      <c r="AY12" s="706"/>
      <c r="AZ12" s="697">
        <v>1</v>
      </c>
    </row>
    <row r="13" spans="1:52" s="689" customFormat="1" ht="50.1" customHeight="1">
      <c r="A13" s="690">
        <f t="shared" si="0"/>
        <v>4</v>
      </c>
      <c r="B13" s="557"/>
      <c r="C13" s="557"/>
      <c r="D13" s="557">
        <v>2</v>
      </c>
      <c r="E13" s="557"/>
      <c r="F13" s="557"/>
      <c r="G13" s="557"/>
      <c r="H13" s="557"/>
      <c r="I13" s="557"/>
      <c r="J13" s="557"/>
      <c r="K13" s="557"/>
      <c r="L13" s="557" t="s">
        <v>569</v>
      </c>
      <c r="M13" s="557"/>
      <c r="N13" s="697" t="s">
        <v>575</v>
      </c>
      <c r="O13" s="697" t="s">
        <v>576</v>
      </c>
      <c r="P13" s="699" t="s">
        <v>577</v>
      </c>
      <c r="Q13" s="702"/>
      <c r="R13" s="557"/>
      <c r="S13" s="703"/>
      <c r="T13" s="704" t="s">
        <v>342</v>
      </c>
      <c r="U13" s="705" t="str">
        <f t="shared" si="1"/>
        <v>SQDZ6905201</v>
      </c>
      <c r="V13" s="700" t="s">
        <v>342</v>
      </c>
      <c r="W13" s="696" t="s">
        <v>345</v>
      </c>
      <c r="X13" s="701" t="s">
        <v>344</v>
      </c>
      <c r="Y13" s="699" t="s">
        <v>577</v>
      </c>
      <c r="Z13" s="699" t="s">
        <v>578</v>
      </c>
      <c r="AA13" s="699" t="s">
        <v>579</v>
      </c>
      <c r="AB13" s="706" t="s">
        <v>580</v>
      </c>
      <c r="AC13" s="558">
        <v>0.35799999999999998</v>
      </c>
      <c r="AD13" s="706" t="s">
        <v>348</v>
      </c>
      <c r="AE13" s="708" t="s">
        <v>514</v>
      </c>
      <c r="AF13" s="708" t="s">
        <v>581</v>
      </c>
      <c r="AG13" s="716">
        <v>198</v>
      </c>
      <c r="AH13" s="716">
        <v>102</v>
      </c>
      <c r="AI13" s="716">
        <v>3</v>
      </c>
      <c r="AJ13" s="717">
        <f t="shared" ref="AJ13:AJ15" si="2">AG13*AH13*AI13*7860/1000000000</f>
        <v>0.47622167999999998</v>
      </c>
      <c r="AK13" s="718">
        <f t="shared" ref="AK13:AK16" si="3">AC13/AJ13</f>
        <v>0.75175073927755665</v>
      </c>
      <c r="AL13" s="716"/>
      <c r="AM13" s="717"/>
      <c r="AN13" s="715"/>
      <c r="AO13" s="715"/>
      <c r="AP13" s="722"/>
      <c r="AQ13" s="722">
        <v>6.1061946902654904</v>
      </c>
      <c r="AR13" s="722">
        <f t="shared" ref="AR13:AR16" si="4">AQ13*AJ13</f>
        <v>2.9079022938053112</v>
      </c>
      <c r="AS13" s="722">
        <v>1.2</v>
      </c>
      <c r="AT13" s="722">
        <f t="shared" ref="AT13:AT16" si="5">AS13*AQ13*AJ13</f>
        <v>3.4894827525663734</v>
      </c>
      <c r="AU13" s="722"/>
      <c r="AV13" s="722"/>
      <c r="AW13" s="722"/>
      <c r="AX13" s="722"/>
      <c r="AY13" s="706"/>
      <c r="AZ13" s="697">
        <v>1</v>
      </c>
    </row>
    <row r="14" spans="1:52" s="689" customFormat="1" ht="50.1" customHeight="1">
      <c r="A14" s="690">
        <f t="shared" si="0"/>
        <v>5</v>
      </c>
      <c r="B14" s="557"/>
      <c r="C14" s="557"/>
      <c r="D14" s="557">
        <v>2</v>
      </c>
      <c r="E14" s="557"/>
      <c r="F14" s="557"/>
      <c r="G14" s="557"/>
      <c r="H14" s="557"/>
      <c r="I14" s="557"/>
      <c r="J14" s="557"/>
      <c r="K14" s="557"/>
      <c r="L14" s="557" t="s">
        <v>569</v>
      </c>
      <c r="M14" s="557"/>
      <c r="N14" s="697" t="s">
        <v>582</v>
      </c>
      <c r="O14" s="697" t="s">
        <v>583</v>
      </c>
      <c r="P14" s="699" t="s">
        <v>577</v>
      </c>
      <c r="Q14" s="702"/>
      <c r="R14" s="557"/>
      <c r="S14" s="703"/>
      <c r="T14" s="704" t="s">
        <v>342</v>
      </c>
      <c r="U14" s="705" t="str">
        <f t="shared" si="1"/>
        <v>SQDZ6802411</v>
      </c>
      <c r="V14" s="700" t="s">
        <v>342</v>
      </c>
      <c r="W14" s="696" t="s">
        <v>345</v>
      </c>
      <c r="X14" s="701" t="s">
        <v>344</v>
      </c>
      <c r="Y14" s="699" t="s">
        <v>577</v>
      </c>
      <c r="Z14" s="699" t="s">
        <v>584</v>
      </c>
      <c r="AA14" s="699" t="s">
        <v>579</v>
      </c>
      <c r="AB14" s="706" t="s">
        <v>585</v>
      </c>
      <c r="AC14" s="558">
        <v>0.54800000000000004</v>
      </c>
      <c r="AD14" s="706" t="s">
        <v>348</v>
      </c>
      <c r="AE14" s="707" t="s">
        <v>514</v>
      </c>
      <c r="AF14" s="707" t="s">
        <v>586</v>
      </c>
      <c r="AG14" s="712">
        <v>188</v>
      </c>
      <c r="AH14" s="712">
        <v>104</v>
      </c>
      <c r="AI14" s="712">
        <v>5</v>
      </c>
      <c r="AJ14" s="719">
        <f t="shared" si="2"/>
        <v>0.76839360000000001</v>
      </c>
      <c r="AK14" s="720">
        <f t="shared" si="3"/>
        <v>0.71317616388267679</v>
      </c>
      <c r="AL14" s="721"/>
      <c r="AM14" s="719"/>
      <c r="AN14" s="715"/>
      <c r="AO14" s="715"/>
      <c r="AP14" s="722"/>
      <c r="AQ14" s="722">
        <v>6.1061946902654904</v>
      </c>
      <c r="AR14" s="722">
        <f t="shared" si="4"/>
        <v>4.6919609203539849</v>
      </c>
      <c r="AS14" s="722">
        <v>1.2</v>
      </c>
      <c r="AT14" s="722">
        <f t="shared" si="5"/>
        <v>5.6303531044247821</v>
      </c>
      <c r="AU14" s="722"/>
      <c r="AV14" s="722"/>
      <c r="AW14" s="722"/>
      <c r="AX14" s="722"/>
      <c r="AY14" s="706"/>
      <c r="AZ14" s="697">
        <v>1</v>
      </c>
    </row>
    <row r="15" spans="1:52" s="689" customFormat="1" ht="50.1" customHeight="1">
      <c r="A15" s="690">
        <f t="shared" si="0"/>
        <v>6</v>
      </c>
      <c r="B15" s="557"/>
      <c r="C15" s="557"/>
      <c r="D15" s="557">
        <v>2</v>
      </c>
      <c r="E15" s="557"/>
      <c r="F15" s="557"/>
      <c r="G15" s="557"/>
      <c r="H15" s="557"/>
      <c r="I15" s="557"/>
      <c r="J15" s="557"/>
      <c r="K15" s="557"/>
      <c r="L15" s="557" t="s">
        <v>569</v>
      </c>
      <c r="M15" s="557"/>
      <c r="N15" s="697" t="s">
        <v>587</v>
      </c>
      <c r="O15" s="697" t="s">
        <v>588</v>
      </c>
      <c r="P15" s="699" t="s">
        <v>577</v>
      </c>
      <c r="Q15" s="702"/>
      <c r="R15" s="557"/>
      <c r="S15" s="703"/>
      <c r="T15" s="704" t="s">
        <v>342</v>
      </c>
      <c r="U15" s="705" t="str">
        <f t="shared" si="1"/>
        <v>SQDZ6901001</v>
      </c>
      <c r="V15" s="700" t="s">
        <v>342</v>
      </c>
      <c r="W15" s="696" t="s">
        <v>345</v>
      </c>
      <c r="X15" s="701" t="s">
        <v>344</v>
      </c>
      <c r="Y15" s="699" t="s">
        <v>577</v>
      </c>
      <c r="Z15" s="699" t="s">
        <v>589</v>
      </c>
      <c r="AA15" s="699" t="s">
        <v>579</v>
      </c>
      <c r="AB15" s="706" t="s">
        <v>590</v>
      </c>
      <c r="AC15" s="558">
        <v>4.9000000000000002E-2</v>
      </c>
      <c r="AD15" s="706" t="s">
        <v>348</v>
      </c>
      <c r="AE15" s="707" t="s">
        <v>514</v>
      </c>
      <c r="AF15" s="707" t="s">
        <v>591</v>
      </c>
      <c r="AG15" s="712">
        <v>129</v>
      </c>
      <c r="AH15" s="712">
        <v>45</v>
      </c>
      <c r="AI15" s="712">
        <v>2.5</v>
      </c>
      <c r="AJ15" s="719">
        <f t="shared" si="2"/>
        <v>0.11406825</v>
      </c>
      <c r="AK15" s="720">
        <f t="shared" si="3"/>
        <v>0.42956738619203855</v>
      </c>
      <c r="AL15" s="721"/>
      <c r="AM15" s="719"/>
      <c r="AN15" s="715"/>
      <c r="AO15" s="715"/>
      <c r="AP15" s="722"/>
      <c r="AQ15" s="722">
        <v>6.1061946902654904</v>
      </c>
      <c r="AR15" s="722">
        <f t="shared" si="4"/>
        <v>0.69652294247787649</v>
      </c>
      <c r="AS15" s="722">
        <v>1.2</v>
      </c>
      <c r="AT15" s="722">
        <f t="shared" si="5"/>
        <v>0.83582753097345175</v>
      </c>
      <c r="AU15" s="722"/>
      <c r="AV15" s="722"/>
      <c r="AW15" s="722"/>
      <c r="AX15" s="722"/>
      <c r="AY15" s="706"/>
      <c r="AZ15" s="697">
        <v>1</v>
      </c>
    </row>
    <row r="16" spans="1:52" s="689" customFormat="1" ht="50.1" customHeight="1">
      <c r="A16" s="690">
        <f t="shared" si="0"/>
        <v>7</v>
      </c>
      <c r="B16" s="557"/>
      <c r="C16" s="557"/>
      <c r="D16" s="557">
        <v>2</v>
      </c>
      <c r="E16" s="557"/>
      <c r="F16" s="557"/>
      <c r="G16" s="557"/>
      <c r="H16" s="557"/>
      <c r="I16" s="557"/>
      <c r="J16" s="557"/>
      <c r="K16" s="557"/>
      <c r="L16" s="557" t="s">
        <v>569</v>
      </c>
      <c r="M16" s="557"/>
      <c r="N16" s="697" t="s">
        <v>592</v>
      </c>
      <c r="O16" s="697" t="s">
        <v>593</v>
      </c>
      <c r="P16" s="698" t="s">
        <v>594</v>
      </c>
      <c r="Q16" s="702"/>
      <c r="R16" s="557"/>
      <c r="S16" s="703"/>
      <c r="T16" s="704" t="s">
        <v>342</v>
      </c>
      <c r="U16" s="705" t="str">
        <f t="shared" si="1"/>
        <v>H3-6805103</v>
      </c>
      <c r="V16" s="700" t="s">
        <v>342</v>
      </c>
      <c r="W16" s="696" t="s">
        <v>345</v>
      </c>
      <c r="X16" s="701" t="s">
        <v>344</v>
      </c>
      <c r="Y16" s="698" t="s">
        <v>594</v>
      </c>
      <c r="Z16" s="706" t="s">
        <v>595</v>
      </c>
      <c r="AA16" s="706"/>
      <c r="AB16" s="706" t="s">
        <v>596</v>
      </c>
      <c r="AC16" s="558">
        <v>2.5000000000000001E-2</v>
      </c>
      <c r="AD16" s="706" t="s">
        <v>348</v>
      </c>
      <c r="AE16" s="707" t="s">
        <v>597</v>
      </c>
      <c r="AF16" s="707"/>
      <c r="AG16" s="712">
        <v>14</v>
      </c>
      <c r="AH16" s="712">
        <v>18</v>
      </c>
      <c r="AI16" s="712"/>
      <c r="AJ16" s="713">
        <f>AH16/2*AH16/2*3.14*AG16*7860/1000000000</f>
        <v>2.7987573600000003E-2</v>
      </c>
      <c r="AK16" s="720">
        <f t="shared" si="3"/>
        <v>0.89325356879097229</v>
      </c>
      <c r="AL16" s="712"/>
      <c r="AM16" s="713"/>
      <c r="AN16" s="715"/>
      <c r="AO16" s="715"/>
      <c r="AP16" s="722"/>
      <c r="AQ16" s="722">
        <v>5</v>
      </c>
      <c r="AR16" s="722">
        <f t="shared" si="4"/>
        <v>0.13993786800000002</v>
      </c>
      <c r="AS16" s="722">
        <v>1.2</v>
      </c>
      <c r="AT16" s="722">
        <f t="shared" si="5"/>
        <v>0.1679254416</v>
      </c>
      <c r="AU16" s="722"/>
      <c r="AV16" s="722"/>
      <c r="AW16" s="722"/>
      <c r="AX16" s="722"/>
      <c r="AY16" s="706"/>
      <c r="AZ16" s="697">
        <v>1</v>
      </c>
    </row>
    <row r="17" spans="1:52" s="689" customFormat="1" ht="50.1" customHeight="1">
      <c r="A17" s="690">
        <f t="shared" si="0"/>
        <v>8</v>
      </c>
      <c r="B17" s="557"/>
      <c r="C17" s="557"/>
      <c r="D17" s="557">
        <v>2</v>
      </c>
      <c r="E17" s="557"/>
      <c r="F17" s="557"/>
      <c r="G17" s="557"/>
      <c r="H17" s="557"/>
      <c r="I17" s="557"/>
      <c r="J17" s="557"/>
      <c r="K17" s="557"/>
      <c r="L17" s="557" t="s">
        <v>569</v>
      </c>
      <c r="M17" s="557"/>
      <c r="N17" s="697" t="s">
        <v>598</v>
      </c>
      <c r="O17" s="697" t="s">
        <v>599</v>
      </c>
      <c r="P17" s="698" t="s">
        <v>600</v>
      </c>
      <c r="Q17" s="702"/>
      <c r="R17" s="557"/>
      <c r="S17" s="703"/>
      <c r="T17" s="704" t="s">
        <v>342</v>
      </c>
      <c r="U17" s="705" t="str">
        <f t="shared" si="1"/>
        <v>SQDZ6901300</v>
      </c>
      <c r="V17" s="700" t="s">
        <v>342</v>
      </c>
      <c r="W17" s="696" t="s">
        <v>345</v>
      </c>
      <c r="X17" s="701" t="s">
        <v>344</v>
      </c>
      <c r="Y17" s="698" t="s">
        <v>600</v>
      </c>
      <c r="Z17" s="706" t="s">
        <v>348</v>
      </c>
      <c r="AA17" s="706" t="s">
        <v>348</v>
      </c>
      <c r="AB17" s="706" t="s">
        <v>601</v>
      </c>
      <c r="AC17" s="558">
        <v>0.19600000000000001</v>
      </c>
      <c r="AD17" s="706" t="s">
        <v>348</v>
      </c>
      <c r="AE17" s="707"/>
      <c r="AF17" s="707"/>
      <c r="AG17" s="712"/>
      <c r="AH17" s="712"/>
      <c r="AI17" s="712"/>
      <c r="AJ17" s="713"/>
      <c r="AK17" s="720"/>
      <c r="AL17" s="712"/>
      <c r="AM17" s="713"/>
      <c r="AN17" s="715"/>
      <c r="AO17" s="715"/>
      <c r="AP17" s="722"/>
      <c r="AQ17" s="722"/>
      <c r="AR17" s="722">
        <v>12</v>
      </c>
      <c r="AS17" s="722"/>
      <c r="AT17" s="722">
        <v>12</v>
      </c>
      <c r="AU17" s="722"/>
      <c r="AV17" s="722"/>
      <c r="AW17" s="722"/>
      <c r="AX17" s="722"/>
      <c r="AY17" s="706"/>
      <c r="AZ17" s="697">
        <v>1</v>
      </c>
    </row>
    <row r="18" spans="1:52" s="689" customFormat="1" ht="50.1" customHeight="1">
      <c r="A18" s="690">
        <f t="shared" si="0"/>
        <v>9</v>
      </c>
      <c r="B18" s="557"/>
      <c r="C18" s="557"/>
      <c r="D18" s="557">
        <v>2</v>
      </c>
      <c r="E18" s="557"/>
      <c r="F18" s="557"/>
      <c r="G18" s="557"/>
      <c r="H18" s="557"/>
      <c r="I18" s="557"/>
      <c r="J18" s="557"/>
      <c r="K18" s="557"/>
      <c r="L18" s="557" t="s">
        <v>569</v>
      </c>
      <c r="M18" s="557"/>
      <c r="N18" s="697" t="s">
        <v>602</v>
      </c>
      <c r="O18" s="697" t="s">
        <v>219</v>
      </c>
      <c r="P18" s="698" t="s">
        <v>603</v>
      </c>
      <c r="Q18" s="702"/>
      <c r="R18" s="557"/>
      <c r="S18" s="703"/>
      <c r="T18" s="704" t="s">
        <v>342</v>
      </c>
      <c r="U18" s="705" t="str">
        <f t="shared" si="1"/>
        <v>Q370C6</v>
      </c>
      <c r="V18" s="700" t="s">
        <v>342</v>
      </c>
      <c r="W18" s="696" t="s">
        <v>345</v>
      </c>
      <c r="X18" s="701" t="s">
        <v>344</v>
      </c>
      <c r="Y18" s="699" t="s">
        <v>417</v>
      </c>
      <c r="Z18" s="706" t="s">
        <v>348</v>
      </c>
      <c r="AA18" s="706" t="s">
        <v>348</v>
      </c>
      <c r="AB18" s="706" t="s">
        <v>348</v>
      </c>
      <c r="AC18" s="709">
        <v>0.01</v>
      </c>
      <c r="AD18" s="706" t="s">
        <v>348</v>
      </c>
      <c r="AE18" s="707"/>
      <c r="AF18" s="707"/>
      <c r="AG18" s="707"/>
      <c r="AH18" s="707"/>
      <c r="AI18" s="707"/>
      <c r="AJ18" s="707"/>
      <c r="AK18" s="707"/>
      <c r="AL18" s="712"/>
      <c r="AM18" s="713"/>
      <c r="AN18" s="715"/>
      <c r="AO18" s="715"/>
      <c r="AP18" s="722"/>
      <c r="AQ18" s="722"/>
      <c r="AR18" s="722">
        <v>0.1137</v>
      </c>
      <c r="AS18" s="722"/>
      <c r="AT18" s="722">
        <v>0.1137</v>
      </c>
      <c r="AU18" s="722"/>
      <c r="AV18" s="722"/>
      <c r="AW18" s="722"/>
      <c r="AX18" s="722"/>
      <c r="AY18" s="706"/>
      <c r="AZ18" s="697">
        <v>2</v>
      </c>
    </row>
  </sheetData>
  <autoFilter ref="A9:AZ18"/>
  <mergeCells count="50">
    <mergeCell ref="AW8:AW9"/>
    <mergeCell ref="AX8:AX9"/>
    <mergeCell ref="AY8:AY9"/>
    <mergeCell ref="AZ8:AZ9"/>
    <mergeCell ref="AR8:AR9"/>
    <mergeCell ref="AS8:AS9"/>
    <mergeCell ref="AT8:AT9"/>
    <mergeCell ref="AU8:AU9"/>
    <mergeCell ref="AV8:AV9"/>
    <mergeCell ref="AM8:AM9"/>
    <mergeCell ref="AN8:AN9"/>
    <mergeCell ref="AO8:AO9"/>
    <mergeCell ref="AP8:AP9"/>
    <mergeCell ref="AQ8:AQ9"/>
    <mergeCell ref="AE8:AE9"/>
    <mergeCell ref="AF8:AF9"/>
    <mergeCell ref="AJ8:AJ9"/>
    <mergeCell ref="AK8:AK9"/>
    <mergeCell ref="AL8:AL9"/>
    <mergeCell ref="Z8:Z9"/>
    <mergeCell ref="AA8:AA9"/>
    <mergeCell ref="AB8:AB9"/>
    <mergeCell ref="AC8:AC9"/>
    <mergeCell ref="AD8:AD9"/>
    <mergeCell ref="B8:K8"/>
    <mergeCell ref="AG8:AI8"/>
    <mergeCell ref="A8:A9"/>
    <mergeCell ref="L8:L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A1:AZ1"/>
    <mergeCell ref="A4:O4"/>
    <mergeCell ref="A5:L5"/>
    <mergeCell ref="N5:O5"/>
    <mergeCell ref="A6:O6"/>
    <mergeCell ref="A2:E3"/>
    <mergeCell ref="F2:K3"/>
    <mergeCell ref="L2:O3"/>
    <mergeCell ref="P2:AX7"/>
    <mergeCell ref="A7:O7"/>
  </mergeCells>
  <phoneticPr fontId="138" type="noConversion"/>
  <conditionalFormatting sqref="U10:U18">
    <cfRule type="duplicateValues" dxfId="336" priority="1"/>
  </conditionalFormatting>
  <conditionalFormatting sqref="AZ2:AZ3">
    <cfRule type="duplicateValues" dxfId="335" priority="2"/>
  </conditionalFormatting>
  <printOptions horizontalCentered="1"/>
  <pageMargins left="0.31496062992126" right="0.27559055118110198" top="0.39370078740157499" bottom="0.55118110236220497" header="0.31496062992126" footer="0.31496062992126"/>
  <pageSetup paperSize="8" scale="67" orientation="landscape" r:id="rId1"/>
  <headerFooter>
    <oddFooter>&amp;C第 &amp;P 页，共 &amp;N 页</oddFoot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W33"/>
  <sheetViews>
    <sheetView view="pageBreakPreview" zoomScale="55" zoomScaleNormal="100" workbookViewId="0">
      <pane xSplit="6" ySplit="8" topLeftCell="R25" activePane="bottomRight" state="frozen"/>
      <selection pane="topRight"/>
      <selection pane="bottomLeft"/>
      <selection pane="bottomRight" activeCell="R28" sqref="R28"/>
    </sheetView>
  </sheetViews>
  <sheetFormatPr defaultColWidth="9" defaultRowHeight="14.25" outlineLevelRow="1" outlineLevelCol="1"/>
  <cols>
    <col min="1" max="1" width="5.875" style="84" customWidth="1"/>
    <col min="2" max="2" width="6.25" style="84" customWidth="1"/>
    <col min="3" max="3" width="8" style="84" customWidth="1"/>
    <col min="4" max="4" width="29.25" style="84" customWidth="1"/>
    <col min="5" max="5" width="22.125" style="84" customWidth="1"/>
    <col min="6" max="6" width="28.375" style="88" customWidth="1"/>
    <col min="7" max="7" width="20.375" style="88" hidden="1" customWidth="1" outlineLevel="1"/>
    <col min="8" max="8" width="4.875" style="84" hidden="1" customWidth="1" outlineLevel="1"/>
    <col min="9" max="9" width="5.25" style="84" hidden="1" customWidth="1" outlineLevel="1"/>
    <col min="10" max="10" width="10.5" style="84" customWidth="1" collapsed="1"/>
    <col min="11" max="11" width="6.125" style="89" customWidth="1" outlineLevel="1"/>
    <col min="12" max="12" width="21.25" style="84" customWidth="1" outlineLevel="1"/>
    <col min="13" max="13" width="8.125" style="180" customWidth="1" outlineLevel="1"/>
    <col min="14" max="15" width="7.25" style="89" customWidth="1" outlineLevel="1"/>
    <col min="16" max="16" width="11.25" style="89" customWidth="1"/>
    <col min="17" max="17" width="9.75" style="89" customWidth="1" outlineLevel="1"/>
    <col min="18" max="18" width="24.25" style="89" customWidth="1" outlineLevel="1"/>
    <col min="19" max="19" width="11.875" style="89" customWidth="1" outlineLevel="1"/>
    <col min="20" max="20" width="17.625" style="84" customWidth="1" outlineLevel="1"/>
    <col min="21" max="21" width="10.375" style="84" customWidth="1" outlineLevel="1"/>
    <col min="22" max="22" width="12.5" style="640" customWidth="1"/>
    <col min="23" max="25" width="14.625" style="641" hidden="1" customWidth="1" outlineLevel="1"/>
    <col min="26" max="26" width="12.5" style="84" customWidth="1" collapsed="1"/>
    <col min="27" max="28" width="12.5" style="84" customWidth="1" outlineLevel="1"/>
    <col min="29" max="32" width="12.5" style="150" customWidth="1" outlineLevel="1"/>
    <col min="33" max="33" width="12.5" style="92" customWidth="1" outlineLevel="1"/>
    <col min="34" max="35" width="12.5" style="84" customWidth="1" outlineLevel="1"/>
    <col min="36" max="37" width="12.5" style="84" customWidth="1"/>
    <col min="38" max="46" width="12.5" style="84" hidden="1" customWidth="1" outlineLevel="1"/>
    <col min="47" max="47" width="11.125" style="84" customWidth="1" collapsed="1"/>
    <col min="48" max="48" width="11.75" style="84" customWidth="1"/>
    <col min="49" max="16384" width="9" style="84"/>
  </cols>
  <sheetData>
    <row r="1" spans="1:49" ht="20.25" customHeight="1" outlineLevel="1">
      <c r="A1" s="1140"/>
      <c r="B1" s="1140"/>
      <c r="C1" s="1140"/>
      <c r="D1" s="1140"/>
      <c r="E1" s="1140"/>
      <c r="F1" s="1140"/>
      <c r="G1" s="1140"/>
      <c r="H1" s="1140"/>
      <c r="I1" s="1140"/>
      <c r="J1" s="1140"/>
      <c r="K1" s="1140"/>
      <c r="L1" s="1140"/>
      <c r="M1" s="1140"/>
      <c r="N1" s="1140"/>
      <c r="O1" s="1140"/>
      <c r="P1" s="1140"/>
      <c r="Q1" s="1140"/>
      <c r="R1" s="1140"/>
      <c r="S1" s="1140"/>
      <c r="T1" s="1140"/>
      <c r="U1" s="1140"/>
      <c r="V1" s="1140"/>
      <c r="W1" s="1140"/>
      <c r="X1" s="1140"/>
      <c r="Y1" s="1140"/>
      <c r="Z1" s="1140"/>
      <c r="AA1" s="1140"/>
      <c r="AB1" s="1140"/>
      <c r="AC1" s="1142"/>
      <c r="AD1" s="1142"/>
      <c r="AE1" s="1142"/>
      <c r="AF1" s="1142"/>
      <c r="AG1" s="1143"/>
      <c r="AH1" s="1140"/>
      <c r="AI1" s="1140"/>
      <c r="AJ1" s="1140"/>
      <c r="AK1" s="1140"/>
      <c r="AL1" s="1140"/>
      <c r="AM1" s="1140"/>
      <c r="AN1" s="1140"/>
      <c r="AO1" s="1140"/>
      <c r="AP1" s="1140"/>
      <c r="AQ1" s="1140"/>
      <c r="AR1" s="1140"/>
      <c r="AS1" s="1140"/>
      <c r="AT1" s="1140"/>
      <c r="AU1" s="1140"/>
      <c r="AV1" s="1140"/>
    </row>
    <row r="2" spans="1:49" ht="27.75" customHeight="1" outlineLevel="1">
      <c r="A2" s="1177" t="s">
        <v>505</v>
      </c>
      <c r="B2" s="1177"/>
      <c r="C2" s="988" t="s">
        <v>286</v>
      </c>
      <c r="D2" s="988"/>
      <c r="E2" s="988"/>
      <c r="F2" s="988"/>
      <c r="G2" s="1178" t="s">
        <v>287</v>
      </c>
      <c r="H2" s="1179"/>
      <c r="I2" s="1179"/>
      <c r="J2" s="1179"/>
      <c r="K2" s="1179"/>
      <c r="L2" s="1179"/>
      <c r="M2" s="1179"/>
      <c r="N2" s="1179"/>
      <c r="O2" s="1179"/>
      <c r="P2" s="1179"/>
      <c r="Q2" s="1179"/>
      <c r="R2" s="1179"/>
      <c r="S2" s="1179"/>
      <c r="T2" s="1179"/>
      <c r="U2" s="1179"/>
      <c r="V2" s="1179"/>
      <c r="W2" s="1179"/>
      <c r="X2" s="1179"/>
      <c r="Y2" s="1179"/>
      <c r="Z2" s="1179"/>
      <c r="AA2" s="1179"/>
      <c r="AB2" s="1179"/>
      <c r="AC2" s="1181"/>
      <c r="AD2" s="1181"/>
      <c r="AE2" s="1181"/>
      <c r="AF2" s="1181"/>
      <c r="AG2" s="1182"/>
      <c r="AH2" s="1179"/>
      <c r="AI2" s="1179"/>
      <c r="AJ2" s="1179"/>
      <c r="AK2" s="1179"/>
      <c r="AL2" s="1179"/>
      <c r="AM2" s="1179"/>
      <c r="AN2" s="1179"/>
      <c r="AO2" s="1179"/>
      <c r="AP2" s="1179"/>
      <c r="AQ2" s="1179"/>
      <c r="AR2" s="1179"/>
      <c r="AS2" s="1179"/>
      <c r="AT2" s="1232"/>
      <c r="AU2" s="682" t="s">
        <v>57</v>
      </c>
      <c r="AV2" s="683" t="s">
        <v>23</v>
      </c>
    </row>
    <row r="3" spans="1:49" ht="27.75" customHeight="1" outlineLevel="1">
      <c r="A3" s="1177"/>
      <c r="B3" s="1177"/>
      <c r="C3" s="988"/>
      <c r="D3" s="988"/>
      <c r="E3" s="988"/>
      <c r="F3" s="988"/>
      <c r="G3" s="1183"/>
      <c r="H3" s="1184"/>
      <c r="I3" s="1184"/>
      <c r="J3" s="1184"/>
      <c r="K3" s="1184"/>
      <c r="L3" s="1184"/>
      <c r="M3" s="1184"/>
      <c r="N3" s="1184"/>
      <c r="O3" s="1184"/>
      <c r="P3" s="1184"/>
      <c r="Q3" s="1184"/>
      <c r="R3" s="1184"/>
      <c r="S3" s="1184"/>
      <c r="T3" s="1184"/>
      <c r="U3" s="1184"/>
      <c r="V3" s="1184"/>
      <c r="W3" s="1184"/>
      <c r="X3" s="1184"/>
      <c r="Y3" s="1184"/>
      <c r="Z3" s="1184"/>
      <c r="AA3" s="1184"/>
      <c r="AB3" s="1184"/>
      <c r="AC3" s="1186"/>
      <c r="AD3" s="1186"/>
      <c r="AE3" s="1186"/>
      <c r="AF3" s="1186"/>
      <c r="AG3" s="1187"/>
      <c r="AH3" s="1184"/>
      <c r="AI3" s="1184"/>
      <c r="AJ3" s="1184"/>
      <c r="AK3" s="1184"/>
      <c r="AL3" s="1184"/>
      <c r="AM3" s="1184"/>
      <c r="AN3" s="1184"/>
      <c r="AO3" s="1184"/>
      <c r="AP3" s="1184"/>
      <c r="AQ3" s="1184"/>
      <c r="AR3" s="1184"/>
      <c r="AS3" s="1184"/>
      <c r="AT3" s="1233"/>
      <c r="AU3" s="682" t="s">
        <v>289</v>
      </c>
      <c r="AV3" s="684" t="s">
        <v>24</v>
      </c>
    </row>
    <row r="4" spans="1:49" ht="27" customHeight="1" outlineLevel="1">
      <c r="A4" s="1144" t="s">
        <v>290</v>
      </c>
      <c r="B4" s="1144"/>
      <c r="C4" s="1144"/>
      <c r="D4" s="1144"/>
      <c r="E4" s="1144"/>
      <c r="F4" s="1144"/>
      <c r="G4" s="1183"/>
      <c r="H4" s="1184"/>
      <c r="I4" s="1184"/>
      <c r="J4" s="1184"/>
      <c r="K4" s="1184"/>
      <c r="L4" s="1184"/>
      <c r="M4" s="1184"/>
      <c r="N4" s="1184"/>
      <c r="O4" s="1184"/>
      <c r="P4" s="1184"/>
      <c r="Q4" s="1184"/>
      <c r="R4" s="1184"/>
      <c r="S4" s="1184"/>
      <c r="T4" s="1184"/>
      <c r="U4" s="1184"/>
      <c r="V4" s="1184"/>
      <c r="W4" s="1184"/>
      <c r="X4" s="1184"/>
      <c r="Y4" s="1184"/>
      <c r="Z4" s="1184"/>
      <c r="AA4" s="1184"/>
      <c r="AB4" s="1184"/>
      <c r="AC4" s="1186"/>
      <c r="AD4" s="1186"/>
      <c r="AE4" s="1186"/>
      <c r="AF4" s="1186"/>
      <c r="AG4" s="1187"/>
      <c r="AH4" s="1184"/>
      <c r="AI4" s="1184"/>
      <c r="AJ4" s="1184"/>
      <c r="AK4" s="1184"/>
      <c r="AL4" s="1184"/>
      <c r="AM4" s="1184"/>
      <c r="AN4" s="1184"/>
      <c r="AO4" s="1184"/>
      <c r="AP4" s="1184"/>
      <c r="AQ4" s="1184"/>
      <c r="AR4" s="1184"/>
      <c r="AS4" s="1184"/>
      <c r="AT4" s="1233"/>
      <c r="AU4" s="682" t="s">
        <v>7</v>
      </c>
      <c r="AV4" s="682" t="s">
        <v>22</v>
      </c>
    </row>
    <row r="5" spans="1:49" ht="31.5" customHeight="1" outlineLevel="1">
      <c r="A5" s="1145" t="s">
        <v>291</v>
      </c>
      <c r="B5" s="1145"/>
      <c r="C5" s="1145"/>
      <c r="D5" s="643"/>
      <c r="E5" s="1145" t="s">
        <v>292</v>
      </c>
      <c r="F5" s="1146"/>
      <c r="G5" s="1183"/>
      <c r="H5" s="1184"/>
      <c r="I5" s="1184"/>
      <c r="J5" s="1184"/>
      <c r="K5" s="1184"/>
      <c r="L5" s="1184"/>
      <c r="M5" s="1184"/>
      <c r="N5" s="1184"/>
      <c r="O5" s="1184"/>
      <c r="P5" s="1184"/>
      <c r="Q5" s="1184"/>
      <c r="R5" s="1184"/>
      <c r="S5" s="1184"/>
      <c r="T5" s="1184"/>
      <c r="U5" s="1184"/>
      <c r="V5" s="1184"/>
      <c r="W5" s="1184"/>
      <c r="X5" s="1184"/>
      <c r="Y5" s="1184"/>
      <c r="Z5" s="1184"/>
      <c r="AA5" s="1184"/>
      <c r="AB5" s="1184"/>
      <c r="AC5" s="1186"/>
      <c r="AD5" s="1186"/>
      <c r="AE5" s="1186"/>
      <c r="AF5" s="1186"/>
      <c r="AG5" s="1187"/>
      <c r="AH5" s="1184"/>
      <c r="AI5" s="1184"/>
      <c r="AJ5" s="1184"/>
      <c r="AK5" s="1184"/>
      <c r="AL5" s="1184"/>
      <c r="AM5" s="1184"/>
      <c r="AN5" s="1184"/>
      <c r="AO5" s="1184"/>
      <c r="AP5" s="1184"/>
      <c r="AQ5" s="1184"/>
      <c r="AR5" s="1184"/>
      <c r="AS5" s="1184"/>
      <c r="AT5" s="1233"/>
      <c r="AU5" s="682" t="s">
        <v>293</v>
      </c>
      <c r="AV5" s="682"/>
    </row>
    <row r="6" spans="1:49" ht="28.5" customHeight="1" outlineLevel="1">
      <c r="A6" s="1147" t="s">
        <v>294</v>
      </c>
      <c r="B6" s="1147"/>
      <c r="C6" s="1147"/>
      <c r="D6" s="1147"/>
      <c r="E6" s="1147"/>
      <c r="F6" s="1147"/>
      <c r="G6" s="1183"/>
      <c r="H6" s="1184"/>
      <c r="I6" s="1184"/>
      <c r="J6" s="1184"/>
      <c r="K6" s="1184"/>
      <c r="L6" s="1184"/>
      <c r="M6" s="1184"/>
      <c r="N6" s="1184"/>
      <c r="O6" s="1184"/>
      <c r="P6" s="1184"/>
      <c r="Q6" s="1184"/>
      <c r="R6" s="1184"/>
      <c r="S6" s="1184"/>
      <c r="T6" s="1184"/>
      <c r="U6" s="1184"/>
      <c r="V6" s="1184"/>
      <c r="W6" s="1184"/>
      <c r="X6" s="1184"/>
      <c r="Y6" s="1184"/>
      <c r="Z6" s="1184"/>
      <c r="AA6" s="1184"/>
      <c r="AB6" s="1184"/>
      <c r="AC6" s="1186"/>
      <c r="AD6" s="1186"/>
      <c r="AE6" s="1186"/>
      <c r="AF6" s="1186"/>
      <c r="AG6" s="1187"/>
      <c r="AH6" s="1184"/>
      <c r="AI6" s="1184"/>
      <c r="AJ6" s="1184"/>
      <c r="AK6" s="1184"/>
      <c r="AL6" s="1184"/>
      <c r="AM6" s="1184"/>
      <c r="AN6" s="1184"/>
      <c r="AO6" s="1184"/>
      <c r="AP6" s="1184"/>
      <c r="AQ6" s="1184"/>
      <c r="AR6" s="1184"/>
      <c r="AS6" s="1184"/>
      <c r="AT6" s="1233"/>
      <c r="AU6" s="682" t="s">
        <v>46</v>
      </c>
      <c r="AV6" s="682" t="s">
        <v>31</v>
      </c>
    </row>
    <row r="7" spans="1:49" ht="28.5" customHeight="1" outlineLevel="1">
      <c r="A7" s="1148" t="s">
        <v>296</v>
      </c>
      <c r="B7" s="1148"/>
      <c r="C7" s="1148"/>
      <c r="D7" s="1148"/>
      <c r="E7" s="1148"/>
      <c r="F7" s="1148"/>
      <c r="G7" s="1188"/>
      <c r="H7" s="1189"/>
      <c r="I7" s="1189"/>
      <c r="J7" s="1189"/>
      <c r="K7" s="1189"/>
      <c r="L7" s="1189"/>
      <c r="M7" s="1189"/>
      <c r="N7" s="1189"/>
      <c r="O7" s="1189"/>
      <c r="P7" s="1189"/>
      <c r="Q7" s="1189"/>
      <c r="R7" s="1189"/>
      <c r="S7" s="1189"/>
      <c r="T7" s="1189"/>
      <c r="U7" s="1189"/>
      <c r="V7" s="1189"/>
      <c r="W7" s="1189"/>
      <c r="X7" s="1189"/>
      <c r="Y7" s="1189"/>
      <c r="Z7" s="1189"/>
      <c r="AA7" s="1189"/>
      <c r="AB7" s="1189"/>
      <c r="AC7" s="1191"/>
      <c r="AD7" s="1191"/>
      <c r="AE7" s="1191"/>
      <c r="AF7" s="1191"/>
      <c r="AG7" s="1192"/>
      <c r="AH7" s="1189"/>
      <c r="AI7" s="1189"/>
      <c r="AJ7" s="1189"/>
      <c r="AK7" s="1189"/>
      <c r="AL7" s="1189"/>
      <c r="AM7" s="1189"/>
      <c r="AN7" s="1189"/>
      <c r="AO7" s="1189"/>
      <c r="AP7" s="1189"/>
      <c r="AQ7" s="1189"/>
      <c r="AR7" s="1189"/>
      <c r="AS7" s="1189"/>
      <c r="AT7" s="1234"/>
      <c r="AU7" s="685" t="s">
        <v>297</v>
      </c>
      <c r="AV7" s="158" t="s">
        <v>15</v>
      </c>
    </row>
    <row r="8" spans="1:49" ht="24.95" customHeight="1">
      <c r="A8" s="1231" t="s">
        <v>6</v>
      </c>
      <c r="B8" s="1231" t="s">
        <v>459</v>
      </c>
      <c r="C8" s="1231" t="s">
        <v>299</v>
      </c>
      <c r="D8" s="1231" t="s">
        <v>300</v>
      </c>
      <c r="E8" s="1231" t="s">
        <v>57</v>
      </c>
      <c r="F8" s="1231" t="s">
        <v>7</v>
      </c>
      <c r="G8" s="1231" t="s">
        <v>604</v>
      </c>
      <c r="H8" s="1231" t="s">
        <v>302</v>
      </c>
      <c r="I8" s="1231" t="s">
        <v>303</v>
      </c>
      <c r="J8" s="1231" t="s">
        <v>40</v>
      </c>
      <c r="K8" s="1231" t="s">
        <v>304</v>
      </c>
      <c r="L8" s="1231" t="s">
        <v>605</v>
      </c>
      <c r="M8" s="1231" t="s">
        <v>606</v>
      </c>
      <c r="N8" s="1231" t="s">
        <v>307</v>
      </c>
      <c r="O8" s="1231" t="s">
        <v>607</v>
      </c>
      <c r="P8" s="1231" t="s">
        <v>608</v>
      </c>
      <c r="Q8" s="1231" t="s">
        <v>310</v>
      </c>
      <c r="R8" s="1231" t="s">
        <v>311</v>
      </c>
      <c r="S8" s="1231" t="s">
        <v>312</v>
      </c>
      <c r="T8" s="1231" t="s">
        <v>313</v>
      </c>
      <c r="U8" s="1231" t="s">
        <v>314</v>
      </c>
      <c r="V8" s="1231" t="s">
        <v>315</v>
      </c>
      <c r="W8" s="1231" t="s">
        <v>316</v>
      </c>
      <c r="X8" s="1231" t="s">
        <v>317</v>
      </c>
      <c r="Y8" s="1231" t="s">
        <v>318</v>
      </c>
      <c r="Z8" s="1231" t="s">
        <v>319</v>
      </c>
      <c r="AA8" s="1012" t="s">
        <v>320</v>
      </c>
      <c r="AB8" s="1012" t="s">
        <v>321</v>
      </c>
      <c r="AC8" s="1228" t="s">
        <v>322</v>
      </c>
      <c r="AD8" s="1229"/>
      <c r="AE8" s="1230"/>
      <c r="AF8" s="1013" t="s">
        <v>323</v>
      </c>
      <c r="AG8" s="1014" t="s">
        <v>324</v>
      </c>
      <c r="AH8" s="1015" t="s">
        <v>325</v>
      </c>
      <c r="AI8" s="1016" t="s">
        <v>326</v>
      </c>
      <c r="AJ8" s="1017" t="s">
        <v>327</v>
      </c>
      <c r="AK8" s="1017" t="s">
        <v>328</v>
      </c>
      <c r="AL8" s="1032" t="s">
        <v>329</v>
      </c>
      <c r="AM8" s="1030" t="s">
        <v>330</v>
      </c>
      <c r="AN8" s="1030" t="s">
        <v>331</v>
      </c>
      <c r="AO8" s="1036" t="s">
        <v>332</v>
      </c>
      <c r="AP8" s="1030" t="s">
        <v>333</v>
      </c>
      <c r="AQ8" s="1028" t="s">
        <v>334</v>
      </c>
      <c r="AR8" s="1030" t="s">
        <v>335</v>
      </c>
      <c r="AS8" s="1032" t="s">
        <v>336</v>
      </c>
      <c r="AT8" s="1032" t="s">
        <v>337</v>
      </c>
      <c r="AU8" s="686" t="s">
        <v>609</v>
      </c>
      <c r="AV8" s="687" t="s">
        <v>338</v>
      </c>
    </row>
    <row r="9" spans="1:49" ht="24.95" customHeight="1">
      <c r="A9" s="1231"/>
      <c r="B9" s="1231"/>
      <c r="C9" s="1231"/>
      <c r="D9" s="1231"/>
      <c r="E9" s="1231"/>
      <c r="F9" s="1231"/>
      <c r="G9" s="1231"/>
      <c r="H9" s="1231"/>
      <c r="I9" s="1231"/>
      <c r="J9" s="1231"/>
      <c r="K9" s="1231"/>
      <c r="L9" s="1231"/>
      <c r="M9" s="1231"/>
      <c r="N9" s="1231"/>
      <c r="O9" s="1231"/>
      <c r="P9" s="1231"/>
      <c r="Q9" s="1231"/>
      <c r="R9" s="1231"/>
      <c r="S9" s="1231"/>
      <c r="T9" s="1231"/>
      <c r="U9" s="1231"/>
      <c r="V9" s="1231"/>
      <c r="W9" s="1231"/>
      <c r="X9" s="1231"/>
      <c r="Y9" s="1231"/>
      <c r="Z9" s="1231"/>
      <c r="AA9" s="1012"/>
      <c r="AB9" s="1012"/>
      <c r="AC9" s="674" t="s">
        <v>339</v>
      </c>
      <c r="AD9" s="674" t="s">
        <v>340</v>
      </c>
      <c r="AE9" s="674" t="s">
        <v>341</v>
      </c>
      <c r="AF9" s="1013"/>
      <c r="AG9" s="1014"/>
      <c r="AH9" s="1015"/>
      <c r="AI9" s="1016"/>
      <c r="AJ9" s="1018"/>
      <c r="AK9" s="1018"/>
      <c r="AL9" s="1033"/>
      <c r="AM9" s="1031"/>
      <c r="AN9" s="1031"/>
      <c r="AO9" s="1037"/>
      <c r="AP9" s="1031"/>
      <c r="AQ9" s="1029"/>
      <c r="AR9" s="1031"/>
      <c r="AS9" s="1033"/>
      <c r="AT9" s="1033"/>
      <c r="AU9" s="686"/>
      <c r="AV9" s="687"/>
    </row>
    <row r="10" spans="1:49" ht="39.950000000000003" customHeight="1">
      <c r="A10" s="644">
        <f>ROW()-9</f>
        <v>1</v>
      </c>
      <c r="B10" s="645">
        <v>1</v>
      </c>
      <c r="C10" s="646" t="s">
        <v>31</v>
      </c>
      <c r="D10" s="647" t="s">
        <v>408</v>
      </c>
      <c r="E10" s="647" t="s">
        <v>408</v>
      </c>
      <c r="F10" s="648" t="s">
        <v>409</v>
      </c>
      <c r="G10" s="649" t="s">
        <v>348</v>
      </c>
      <c r="H10" s="649" t="s">
        <v>363</v>
      </c>
      <c r="I10" s="644" t="s">
        <v>343</v>
      </c>
      <c r="J10" s="646"/>
      <c r="K10" s="661" t="s">
        <v>342</v>
      </c>
      <c r="L10" s="647" t="s">
        <v>408</v>
      </c>
      <c r="M10" s="661" t="s">
        <v>342</v>
      </c>
      <c r="N10" s="662" t="s">
        <v>345</v>
      </c>
      <c r="O10" s="662" t="s">
        <v>344</v>
      </c>
      <c r="P10" s="646" t="s">
        <v>405</v>
      </c>
      <c r="Q10" s="646" t="s">
        <v>347</v>
      </c>
      <c r="R10" s="646" t="s">
        <v>348</v>
      </c>
      <c r="S10" s="649" t="s">
        <v>348</v>
      </c>
      <c r="T10" s="646" t="s">
        <v>365</v>
      </c>
      <c r="U10" s="649" t="s">
        <v>348</v>
      </c>
      <c r="V10" s="668">
        <v>5.5978000000000003</v>
      </c>
      <c r="W10" s="649" t="s">
        <v>348</v>
      </c>
      <c r="X10" s="649" t="s">
        <v>366</v>
      </c>
      <c r="Y10" s="649" t="s">
        <v>348</v>
      </c>
      <c r="Z10" s="649" t="s">
        <v>367</v>
      </c>
      <c r="AA10" s="649" t="s">
        <v>367</v>
      </c>
      <c r="AB10" s="649"/>
      <c r="AC10" s="675"/>
      <c r="AD10" s="675"/>
      <c r="AE10" s="675"/>
      <c r="AF10" s="675"/>
      <c r="AG10" s="678"/>
      <c r="AH10" s="649">
        <v>55</v>
      </c>
      <c r="AI10" s="649">
        <v>0.65</v>
      </c>
      <c r="AJ10" s="649" t="s">
        <v>368</v>
      </c>
      <c r="AK10" s="649"/>
      <c r="AL10" s="649"/>
      <c r="AM10" s="649"/>
      <c r="AN10" s="649"/>
      <c r="AO10" s="649"/>
      <c r="AP10" s="649"/>
      <c r="AQ10" s="649"/>
      <c r="AR10" s="649"/>
      <c r="AS10" s="649"/>
      <c r="AT10" s="649"/>
      <c r="AU10" s="649" t="s">
        <v>348</v>
      </c>
      <c r="AV10" s="646">
        <v>1</v>
      </c>
    </row>
    <row r="11" spans="1:49" ht="39.950000000000003" customHeight="1">
      <c r="A11" s="644">
        <f t="shared" ref="A11:A20" si="0">ROW()-9</f>
        <v>2</v>
      </c>
      <c r="B11" s="645">
        <v>2</v>
      </c>
      <c r="C11" s="646" t="s">
        <v>31</v>
      </c>
      <c r="D11" s="647" t="s">
        <v>508</v>
      </c>
      <c r="E11" s="647" t="s">
        <v>508</v>
      </c>
      <c r="F11" s="648" t="s">
        <v>509</v>
      </c>
      <c r="G11" s="649" t="s">
        <v>348</v>
      </c>
      <c r="H11" s="649" t="s">
        <v>353</v>
      </c>
      <c r="I11" s="644" t="s">
        <v>343</v>
      </c>
      <c r="J11" s="646"/>
      <c r="K11" s="661" t="s">
        <v>342</v>
      </c>
      <c r="L11" s="647" t="s">
        <v>508</v>
      </c>
      <c r="M11" s="661" t="s">
        <v>342</v>
      </c>
      <c r="N11" s="662" t="s">
        <v>345</v>
      </c>
      <c r="O11" s="662" t="s">
        <v>344</v>
      </c>
      <c r="P11" s="646" t="s">
        <v>510</v>
      </c>
      <c r="Q11" s="646" t="s">
        <v>511</v>
      </c>
      <c r="R11" s="646" t="s">
        <v>512</v>
      </c>
      <c r="S11" s="649" t="s">
        <v>348</v>
      </c>
      <c r="T11" s="646" t="s">
        <v>513</v>
      </c>
      <c r="U11" s="649" t="s">
        <v>348</v>
      </c>
      <c r="V11" s="669">
        <v>0.48</v>
      </c>
      <c r="W11" s="649" t="s">
        <v>348</v>
      </c>
      <c r="X11" s="649" t="s">
        <v>348</v>
      </c>
      <c r="Y11" s="649" t="s">
        <v>348</v>
      </c>
      <c r="Z11" s="649" t="s">
        <v>348</v>
      </c>
      <c r="AA11" s="649" t="s">
        <v>514</v>
      </c>
      <c r="AB11" s="649" t="s">
        <v>515</v>
      </c>
      <c r="AC11" s="675">
        <f>462+6</f>
        <v>468</v>
      </c>
      <c r="AD11" s="675">
        <f>74+3.5</f>
        <v>77.5</v>
      </c>
      <c r="AE11" s="675">
        <v>2.5</v>
      </c>
      <c r="AF11" s="675">
        <f t="shared" ref="AF11:AF15" si="1">AC11*AD11*AE11*7860/1000000000</f>
        <v>0.71270549999999999</v>
      </c>
      <c r="AG11" s="678">
        <f t="shared" ref="AG11:AG15" si="2">V11/AF11</f>
        <v>0.67348996184258436</v>
      </c>
      <c r="AH11" s="649"/>
      <c r="AI11" s="649"/>
      <c r="AJ11" s="679"/>
      <c r="AK11" s="679"/>
      <c r="AL11" s="649"/>
      <c r="AM11" s="649"/>
      <c r="AN11" s="649"/>
      <c r="AO11" s="649"/>
      <c r="AP11" s="649"/>
      <c r="AQ11" s="649"/>
      <c r="AR11" s="649"/>
      <c r="AS11" s="649"/>
      <c r="AT11" s="649"/>
      <c r="AU11" s="649" t="s">
        <v>348</v>
      </c>
      <c r="AV11" s="646">
        <v>1</v>
      </c>
    </row>
    <row r="12" spans="1:49" ht="39.950000000000003" customHeight="1">
      <c r="A12" s="644">
        <f t="shared" si="0"/>
        <v>3</v>
      </c>
      <c r="B12" s="645">
        <v>2</v>
      </c>
      <c r="C12" s="646" t="s">
        <v>31</v>
      </c>
      <c r="D12" s="647" t="s">
        <v>516</v>
      </c>
      <c r="E12" s="647" t="s">
        <v>516</v>
      </c>
      <c r="F12" s="648" t="s">
        <v>517</v>
      </c>
      <c r="G12" s="649" t="s">
        <v>348</v>
      </c>
      <c r="H12" s="649" t="s">
        <v>353</v>
      </c>
      <c r="I12" s="644" t="s">
        <v>343</v>
      </c>
      <c r="J12" s="646"/>
      <c r="K12" s="661" t="s">
        <v>342</v>
      </c>
      <c r="L12" s="647" t="s">
        <v>516</v>
      </c>
      <c r="M12" s="661" t="s">
        <v>342</v>
      </c>
      <c r="N12" s="662" t="s">
        <v>345</v>
      </c>
      <c r="O12" s="662" t="s">
        <v>344</v>
      </c>
      <c r="P12" s="646" t="s">
        <v>510</v>
      </c>
      <c r="Q12" s="646" t="s">
        <v>511</v>
      </c>
      <c r="R12" s="646" t="s">
        <v>512</v>
      </c>
      <c r="S12" s="649" t="s">
        <v>348</v>
      </c>
      <c r="T12" s="646" t="s">
        <v>518</v>
      </c>
      <c r="U12" s="649" t="s">
        <v>348</v>
      </c>
      <c r="V12" s="669">
        <v>0.52</v>
      </c>
      <c r="W12" s="649" t="s">
        <v>348</v>
      </c>
      <c r="X12" s="649" t="s">
        <v>348</v>
      </c>
      <c r="Y12" s="649" t="s">
        <v>348</v>
      </c>
      <c r="Z12" s="649" t="s">
        <v>348</v>
      </c>
      <c r="AA12" s="649" t="s">
        <v>514</v>
      </c>
      <c r="AB12" s="649" t="s">
        <v>519</v>
      </c>
      <c r="AC12" s="675">
        <f>470+6</f>
        <v>476</v>
      </c>
      <c r="AD12" s="675">
        <f>83+3.5</f>
        <v>86.5</v>
      </c>
      <c r="AE12" s="675">
        <v>2.5</v>
      </c>
      <c r="AF12" s="675">
        <f t="shared" si="1"/>
        <v>0.80906909999999999</v>
      </c>
      <c r="AG12" s="678">
        <f t="shared" si="2"/>
        <v>0.64271395360421013</v>
      </c>
      <c r="AH12" s="649"/>
      <c r="AI12" s="649"/>
      <c r="AJ12" s="679"/>
      <c r="AK12" s="679"/>
      <c r="AL12" s="649"/>
      <c r="AM12" s="649"/>
      <c r="AN12" s="649"/>
      <c r="AO12" s="649"/>
      <c r="AP12" s="649"/>
      <c r="AQ12" s="649"/>
      <c r="AR12" s="649"/>
      <c r="AS12" s="649"/>
      <c r="AT12" s="649"/>
      <c r="AU12" s="649" t="s">
        <v>348</v>
      </c>
      <c r="AV12" s="646">
        <v>1</v>
      </c>
    </row>
    <row r="13" spans="1:49" ht="39.950000000000003" customHeight="1">
      <c r="A13" s="644">
        <f t="shared" si="0"/>
        <v>4</v>
      </c>
      <c r="B13" s="645">
        <v>2</v>
      </c>
      <c r="C13" s="646" t="s">
        <v>31</v>
      </c>
      <c r="D13" s="647" t="s">
        <v>75</v>
      </c>
      <c r="E13" s="647" t="s">
        <v>75</v>
      </c>
      <c r="F13" s="648" t="s">
        <v>76</v>
      </c>
      <c r="G13" s="649" t="s">
        <v>348</v>
      </c>
      <c r="H13" s="649" t="s">
        <v>353</v>
      </c>
      <c r="I13" s="644" t="s">
        <v>343</v>
      </c>
      <c r="J13" s="646"/>
      <c r="K13" s="661" t="s">
        <v>342</v>
      </c>
      <c r="L13" s="647" t="s">
        <v>75</v>
      </c>
      <c r="M13" s="661" t="s">
        <v>342</v>
      </c>
      <c r="N13" s="662" t="s">
        <v>345</v>
      </c>
      <c r="O13" s="662" t="s">
        <v>344</v>
      </c>
      <c r="P13" s="646" t="s">
        <v>520</v>
      </c>
      <c r="Q13" s="646" t="s">
        <v>536</v>
      </c>
      <c r="R13" s="646" t="s">
        <v>610</v>
      </c>
      <c r="S13" s="649" t="s">
        <v>348</v>
      </c>
      <c r="T13" s="646" t="s">
        <v>523</v>
      </c>
      <c r="U13" s="649" t="s">
        <v>348</v>
      </c>
      <c r="V13" s="669">
        <v>0.6754</v>
      </c>
      <c r="W13" s="649" t="s">
        <v>348</v>
      </c>
      <c r="X13" s="649" t="s">
        <v>348</v>
      </c>
      <c r="Y13" s="649" t="s">
        <v>348</v>
      </c>
      <c r="Z13" s="649" t="s">
        <v>348</v>
      </c>
      <c r="AA13" s="649" t="s">
        <v>611</v>
      </c>
      <c r="AB13" s="649"/>
      <c r="AC13" s="675">
        <f>V13/0.869*1000+10</f>
        <v>787.21518987341778</v>
      </c>
      <c r="AD13" s="675"/>
      <c r="AE13" s="675"/>
      <c r="AF13" s="675">
        <f>AC13*0.869/1000</f>
        <v>0.68409000000000009</v>
      </c>
      <c r="AG13" s="678">
        <f t="shared" si="2"/>
        <v>0.98729699308570495</v>
      </c>
      <c r="AH13" s="649"/>
      <c r="AI13" s="649"/>
      <c r="AJ13" s="679"/>
      <c r="AK13" s="679"/>
      <c r="AL13" s="649"/>
      <c r="AM13" s="649"/>
      <c r="AN13" s="649"/>
      <c r="AO13" s="649"/>
      <c r="AP13" s="649"/>
      <c r="AQ13" s="649"/>
      <c r="AR13" s="649"/>
      <c r="AS13" s="649"/>
      <c r="AT13" s="649"/>
      <c r="AU13" s="649" t="s">
        <v>348</v>
      </c>
      <c r="AV13" s="646">
        <v>2</v>
      </c>
      <c r="AW13" s="87"/>
    </row>
    <row r="14" spans="1:49" ht="39.950000000000003" customHeight="1">
      <c r="A14" s="644">
        <f t="shared" si="0"/>
        <v>5</v>
      </c>
      <c r="B14" s="645">
        <v>2</v>
      </c>
      <c r="C14" s="646" t="s">
        <v>490</v>
      </c>
      <c r="D14" s="647" t="s">
        <v>525</v>
      </c>
      <c r="E14" s="647" t="s">
        <v>533</v>
      </c>
      <c r="F14" s="648" t="s">
        <v>534</v>
      </c>
      <c r="G14" s="649" t="s">
        <v>348</v>
      </c>
      <c r="H14" s="649" t="s">
        <v>353</v>
      </c>
      <c r="I14" s="644" t="s">
        <v>343</v>
      </c>
      <c r="J14" s="646"/>
      <c r="K14" s="661" t="s">
        <v>342</v>
      </c>
      <c r="L14" s="647" t="s">
        <v>533</v>
      </c>
      <c r="M14" s="661" t="s">
        <v>342</v>
      </c>
      <c r="N14" s="662" t="s">
        <v>345</v>
      </c>
      <c r="O14" s="662" t="s">
        <v>344</v>
      </c>
      <c r="P14" s="646" t="s">
        <v>405</v>
      </c>
      <c r="Q14" s="646" t="s">
        <v>347</v>
      </c>
      <c r="R14" s="649" t="s">
        <v>348</v>
      </c>
      <c r="S14" s="649" t="s">
        <v>348</v>
      </c>
      <c r="T14" s="646" t="s">
        <v>535</v>
      </c>
      <c r="U14" s="649" t="s">
        <v>348</v>
      </c>
      <c r="V14" s="669">
        <v>0.1681</v>
      </c>
      <c r="W14" s="649" t="s">
        <v>348</v>
      </c>
      <c r="X14" s="649" t="s">
        <v>348</v>
      </c>
      <c r="Y14" s="649" t="s">
        <v>348</v>
      </c>
      <c r="Z14" s="649" t="s">
        <v>348</v>
      </c>
      <c r="AA14" s="649" t="s">
        <v>527</v>
      </c>
      <c r="AB14" s="649"/>
      <c r="AC14" s="675"/>
      <c r="AD14" s="675"/>
      <c r="AE14" s="675"/>
      <c r="AF14" s="649"/>
      <c r="AG14" s="678"/>
      <c r="AH14" s="649">
        <v>6.28</v>
      </c>
      <c r="AI14" s="649"/>
      <c r="AJ14" s="679"/>
      <c r="AK14" s="679"/>
      <c r="AL14" s="649"/>
      <c r="AM14" s="649"/>
      <c r="AN14" s="649"/>
      <c r="AO14" s="649"/>
      <c r="AP14" s="649"/>
      <c r="AQ14" s="649"/>
      <c r="AR14" s="649"/>
      <c r="AS14" s="649"/>
      <c r="AT14" s="649"/>
      <c r="AU14" s="649" t="s">
        <v>348</v>
      </c>
      <c r="AV14" s="646">
        <v>1</v>
      </c>
    </row>
    <row r="15" spans="1:49" ht="39.950000000000003" customHeight="1">
      <c r="A15" s="644">
        <f t="shared" si="0"/>
        <v>6</v>
      </c>
      <c r="B15" s="645">
        <v>3</v>
      </c>
      <c r="C15" s="646" t="s">
        <v>490</v>
      </c>
      <c r="D15" s="650"/>
      <c r="E15" s="646" t="s">
        <v>528</v>
      </c>
      <c r="F15" s="648" t="s">
        <v>529</v>
      </c>
      <c r="G15" s="649" t="s">
        <v>348</v>
      </c>
      <c r="H15" s="649" t="s">
        <v>353</v>
      </c>
      <c r="I15" s="644" t="s">
        <v>343</v>
      </c>
      <c r="J15" s="646"/>
      <c r="K15" s="661" t="s">
        <v>342</v>
      </c>
      <c r="L15" s="647" t="s">
        <v>528</v>
      </c>
      <c r="M15" s="661" t="s">
        <v>342</v>
      </c>
      <c r="N15" s="662" t="s">
        <v>345</v>
      </c>
      <c r="O15" s="662" t="s">
        <v>344</v>
      </c>
      <c r="P15" s="646" t="s">
        <v>510</v>
      </c>
      <c r="Q15" s="646" t="s">
        <v>511</v>
      </c>
      <c r="R15" s="646" t="s">
        <v>530</v>
      </c>
      <c r="S15" s="649" t="s">
        <v>348</v>
      </c>
      <c r="T15" s="646" t="s">
        <v>535</v>
      </c>
      <c r="U15" s="649" t="s">
        <v>348</v>
      </c>
      <c r="V15" s="669">
        <v>0.15</v>
      </c>
      <c r="W15" s="649" t="s">
        <v>348</v>
      </c>
      <c r="X15" s="649" t="s">
        <v>348</v>
      </c>
      <c r="Y15" s="649" t="s">
        <v>348</v>
      </c>
      <c r="Z15" s="649" t="s">
        <v>348</v>
      </c>
      <c r="AA15" s="649" t="s">
        <v>514</v>
      </c>
      <c r="AB15" s="649" t="s">
        <v>612</v>
      </c>
      <c r="AC15" s="675">
        <v>117</v>
      </c>
      <c r="AD15" s="675">
        <v>53</v>
      </c>
      <c r="AE15" s="675">
        <v>5</v>
      </c>
      <c r="AF15" s="675">
        <f t="shared" si="1"/>
        <v>0.24369930000000001</v>
      </c>
      <c r="AG15" s="678">
        <f t="shared" si="2"/>
        <v>0.61551264201415423</v>
      </c>
      <c r="AH15" s="649"/>
      <c r="AI15" s="649"/>
      <c r="AJ15" s="679"/>
      <c r="AK15" s="679"/>
      <c r="AL15" s="649"/>
      <c r="AM15" s="649"/>
      <c r="AN15" s="649"/>
      <c r="AO15" s="649"/>
      <c r="AP15" s="649"/>
      <c r="AQ15" s="649"/>
      <c r="AR15" s="649"/>
      <c r="AS15" s="649"/>
      <c r="AT15" s="649"/>
      <c r="AU15" s="649" t="s">
        <v>348</v>
      </c>
      <c r="AV15" s="646">
        <v>1</v>
      </c>
    </row>
    <row r="16" spans="1:49" ht="39.950000000000003" customHeight="1">
      <c r="A16" s="644">
        <f t="shared" si="0"/>
        <v>7</v>
      </c>
      <c r="B16" s="645">
        <v>3</v>
      </c>
      <c r="C16" s="646" t="s">
        <v>490</v>
      </c>
      <c r="D16" s="264"/>
      <c r="E16" s="647" t="s">
        <v>218</v>
      </c>
      <c r="F16" s="648" t="s">
        <v>219</v>
      </c>
      <c r="G16" s="649" t="s">
        <v>348</v>
      </c>
      <c r="H16" s="649" t="s">
        <v>353</v>
      </c>
      <c r="I16" s="644" t="s">
        <v>343</v>
      </c>
      <c r="J16" s="646"/>
      <c r="K16" s="661" t="s">
        <v>342</v>
      </c>
      <c r="L16" s="646" t="s">
        <v>348</v>
      </c>
      <c r="M16" s="661" t="s">
        <v>342</v>
      </c>
      <c r="N16" s="662" t="s">
        <v>345</v>
      </c>
      <c r="O16" s="662" t="s">
        <v>344</v>
      </c>
      <c r="P16" s="646" t="s">
        <v>417</v>
      </c>
      <c r="Q16" s="649" t="s">
        <v>348</v>
      </c>
      <c r="R16" s="649" t="s">
        <v>348</v>
      </c>
      <c r="S16" s="649" t="s">
        <v>348</v>
      </c>
      <c r="T16" s="649" t="s">
        <v>348</v>
      </c>
      <c r="U16" s="649" t="s">
        <v>348</v>
      </c>
      <c r="V16" s="669">
        <v>9.5000000000000001E-2</v>
      </c>
      <c r="W16" s="649" t="s">
        <v>348</v>
      </c>
      <c r="X16" s="649" t="s">
        <v>348</v>
      </c>
      <c r="Y16" s="649" t="s">
        <v>348</v>
      </c>
      <c r="Z16" s="649" t="s">
        <v>348</v>
      </c>
      <c r="AA16" s="649" t="s">
        <v>613</v>
      </c>
      <c r="AB16" s="649"/>
      <c r="AC16" s="675"/>
      <c r="AD16" s="675"/>
      <c r="AE16" s="675"/>
      <c r="AF16" s="649"/>
      <c r="AG16" s="678"/>
      <c r="AH16" s="649"/>
      <c r="AI16" s="649"/>
      <c r="AJ16" s="679"/>
      <c r="AK16" s="679"/>
      <c r="AL16" s="649"/>
      <c r="AM16" s="649"/>
      <c r="AN16" s="649"/>
      <c r="AO16" s="649"/>
      <c r="AP16" s="649"/>
      <c r="AQ16" s="649"/>
      <c r="AR16" s="649"/>
      <c r="AS16" s="649"/>
      <c r="AT16" s="649"/>
      <c r="AU16" s="649" t="s">
        <v>348</v>
      </c>
      <c r="AV16" s="646">
        <v>2</v>
      </c>
    </row>
    <row r="17" spans="1:49" ht="39.950000000000003" customHeight="1">
      <c r="A17" s="644">
        <f t="shared" si="0"/>
        <v>8</v>
      </c>
      <c r="B17" s="645">
        <v>2</v>
      </c>
      <c r="C17" s="646" t="s">
        <v>490</v>
      </c>
      <c r="D17" s="647"/>
      <c r="E17" s="647" t="s">
        <v>539</v>
      </c>
      <c r="F17" s="648" t="s">
        <v>540</v>
      </c>
      <c r="G17" s="649" t="s">
        <v>348</v>
      </c>
      <c r="H17" s="649" t="s">
        <v>353</v>
      </c>
      <c r="I17" s="644" t="s">
        <v>343</v>
      </c>
      <c r="J17" s="646"/>
      <c r="K17" s="661" t="s">
        <v>342</v>
      </c>
      <c r="L17" s="647" t="s">
        <v>539</v>
      </c>
      <c r="M17" s="661" t="s">
        <v>342</v>
      </c>
      <c r="N17" s="662" t="s">
        <v>345</v>
      </c>
      <c r="O17" s="662" t="s">
        <v>344</v>
      </c>
      <c r="P17" s="646" t="s">
        <v>510</v>
      </c>
      <c r="Q17" s="646" t="s">
        <v>541</v>
      </c>
      <c r="R17" s="649" t="s">
        <v>348</v>
      </c>
      <c r="S17" s="649" t="s">
        <v>348</v>
      </c>
      <c r="T17" s="646" t="s">
        <v>542</v>
      </c>
      <c r="U17" s="649" t="s">
        <v>348</v>
      </c>
      <c r="V17" s="669">
        <v>4.2900000000000001E-2</v>
      </c>
      <c r="W17" s="649" t="s">
        <v>348</v>
      </c>
      <c r="X17" s="649" t="s">
        <v>348</v>
      </c>
      <c r="Y17" s="649" t="s">
        <v>348</v>
      </c>
      <c r="Z17" s="649" t="s">
        <v>348</v>
      </c>
      <c r="AA17" s="649"/>
      <c r="AB17" s="649"/>
      <c r="AC17" s="675"/>
      <c r="AD17" s="675"/>
      <c r="AE17" s="675"/>
      <c r="AF17" s="649"/>
      <c r="AG17" s="678"/>
      <c r="AH17" s="649"/>
      <c r="AI17" s="649"/>
      <c r="AJ17" s="679"/>
      <c r="AK17" s="679"/>
      <c r="AL17" s="649"/>
      <c r="AM17" s="649"/>
      <c r="AN17" s="649"/>
      <c r="AO17" s="649"/>
      <c r="AP17" s="649"/>
      <c r="AQ17" s="649"/>
      <c r="AR17" s="649"/>
      <c r="AS17" s="649"/>
      <c r="AT17" s="649"/>
      <c r="AU17" s="649" t="s">
        <v>348</v>
      </c>
      <c r="AV17" s="646">
        <v>1</v>
      </c>
    </row>
    <row r="18" spans="1:49" ht="39.950000000000003" customHeight="1">
      <c r="A18" s="644">
        <f t="shared" si="0"/>
        <v>9</v>
      </c>
      <c r="B18" s="645">
        <v>2</v>
      </c>
      <c r="C18" s="646" t="s">
        <v>490</v>
      </c>
      <c r="D18" s="647" t="s">
        <v>614</v>
      </c>
      <c r="E18" s="647" t="s">
        <v>544</v>
      </c>
      <c r="F18" s="648" t="s">
        <v>545</v>
      </c>
      <c r="G18" s="649" t="s">
        <v>348</v>
      </c>
      <c r="H18" s="649" t="s">
        <v>353</v>
      </c>
      <c r="I18" s="644" t="s">
        <v>343</v>
      </c>
      <c r="J18" s="646"/>
      <c r="K18" s="661" t="s">
        <v>342</v>
      </c>
      <c r="L18" s="647" t="s">
        <v>544</v>
      </c>
      <c r="M18" s="661" t="s">
        <v>342</v>
      </c>
      <c r="N18" s="662" t="s">
        <v>345</v>
      </c>
      <c r="O18" s="662" t="s">
        <v>344</v>
      </c>
      <c r="P18" s="646" t="s">
        <v>510</v>
      </c>
      <c r="Q18" s="646" t="s">
        <v>521</v>
      </c>
      <c r="R18" s="646" t="s">
        <v>546</v>
      </c>
      <c r="S18" s="649" t="s">
        <v>348</v>
      </c>
      <c r="T18" s="646" t="s">
        <v>547</v>
      </c>
      <c r="U18" s="649" t="s">
        <v>348</v>
      </c>
      <c r="V18" s="669">
        <v>1.9099999999999999E-2</v>
      </c>
      <c r="W18" s="649" t="s">
        <v>348</v>
      </c>
      <c r="X18" s="649" t="s">
        <v>348</v>
      </c>
      <c r="Y18" s="649" t="s">
        <v>348</v>
      </c>
      <c r="Z18" s="649" t="s">
        <v>348</v>
      </c>
      <c r="AA18" s="649" t="s">
        <v>514</v>
      </c>
      <c r="AB18" s="646" t="s">
        <v>615</v>
      </c>
      <c r="AC18" s="675">
        <v>44</v>
      </c>
      <c r="AD18" s="675">
        <v>33.5</v>
      </c>
      <c r="AE18" s="675">
        <v>3</v>
      </c>
      <c r="AF18" s="675">
        <f>AC18*AD18*AE18*7860/1000000000</f>
        <v>3.4756919999999997E-2</v>
      </c>
      <c r="AG18" s="678">
        <f>V18/AF18</f>
        <v>0.54953085601370899</v>
      </c>
      <c r="AH18" s="649"/>
      <c r="AI18" s="649"/>
      <c r="AJ18" s="679"/>
      <c r="AK18" s="679"/>
      <c r="AL18" s="649"/>
      <c r="AM18" s="649"/>
      <c r="AN18" s="649"/>
      <c r="AO18" s="649"/>
      <c r="AP18" s="649"/>
      <c r="AQ18" s="649"/>
      <c r="AR18" s="649"/>
      <c r="AS18" s="649"/>
      <c r="AT18" s="649"/>
      <c r="AU18" s="649" t="s">
        <v>348</v>
      </c>
      <c r="AV18" s="646">
        <v>1</v>
      </c>
    </row>
    <row r="19" spans="1:49" s="214" customFormat="1" ht="39.950000000000003" customHeight="1">
      <c r="A19" s="644">
        <f t="shared" si="0"/>
        <v>10</v>
      </c>
      <c r="B19" s="651"/>
      <c r="C19" s="652" t="s">
        <v>31</v>
      </c>
      <c r="D19" s="653" t="s">
        <v>235</v>
      </c>
      <c r="E19" s="653" t="s">
        <v>235</v>
      </c>
      <c r="F19" s="654" t="s">
        <v>89</v>
      </c>
      <c r="G19" s="655" t="s">
        <v>348</v>
      </c>
      <c r="H19" s="655" t="s">
        <v>353</v>
      </c>
      <c r="I19" s="657" t="s">
        <v>343</v>
      </c>
      <c r="J19" s="652"/>
      <c r="K19" s="663" t="s">
        <v>342</v>
      </c>
      <c r="L19" s="653" t="s">
        <v>88</v>
      </c>
      <c r="M19" s="663" t="s">
        <v>342</v>
      </c>
      <c r="N19" s="657" t="s">
        <v>344</v>
      </c>
      <c r="O19" s="657" t="s">
        <v>345</v>
      </c>
      <c r="P19" s="652" t="s">
        <v>520</v>
      </c>
      <c r="Q19" s="652" t="s">
        <v>521</v>
      </c>
      <c r="R19" s="652" t="s">
        <v>512</v>
      </c>
      <c r="S19" s="655" t="s">
        <v>348</v>
      </c>
      <c r="T19" s="652" t="s">
        <v>550</v>
      </c>
      <c r="U19" s="655" t="s">
        <v>348</v>
      </c>
      <c r="V19" s="670">
        <v>0.50839999999999996</v>
      </c>
      <c r="W19" s="660"/>
      <c r="X19" s="660"/>
      <c r="Y19" s="660"/>
      <c r="Z19" s="660"/>
      <c r="AA19" s="660" t="s">
        <v>524</v>
      </c>
      <c r="AB19" s="660"/>
      <c r="AC19" s="676">
        <f>V19/1.387*1000+10</f>
        <v>376.54650324441235</v>
      </c>
      <c r="AD19" s="676"/>
      <c r="AE19" s="676"/>
      <c r="AF19" s="676">
        <f>AC19*1.387/1000</f>
        <v>0.52227000000000001</v>
      </c>
      <c r="AG19" s="680">
        <f>V19/AF19</f>
        <v>0.97344285522813856</v>
      </c>
      <c r="AH19" s="660"/>
      <c r="AI19" s="660"/>
      <c r="AJ19" s="681"/>
      <c r="AK19" s="681"/>
      <c r="AL19" s="660"/>
      <c r="AM19" s="660"/>
      <c r="AN19" s="660"/>
      <c r="AO19" s="660"/>
      <c r="AP19" s="660"/>
      <c r="AQ19" s="660"/>
      <c r="AR19" s="660"/>
      <c r="AS19" s="660"/>
      <c r="AT19" s="660"/>
      <c r="AU19" s="660"/>
      <c r="AV19" s="457">
        <v>1</v>
      </c>
      <c r="AW19" s="256"/>
    </row>
    <row r="20" spans="1:49" ht="39.950000000000003" customHeight="1">
      <c r="A20" s="644">
        <f t="shared" si="0"/>
        <v>11</v>
      </c>
      <c r="B20" s="645">
        <v>2</v>
      </c>
      <c r="C20" s="646" t="s">
        <v>490</v>
      </c>
      <c r="D20" s="647"/>
      <c r="E20" s="647" t="s">
        <v>92</v>
      </c>
      <c r="F20" s="648" t="s">
        <v>93</v>
      </c>
      <c r="G20" s="649" t="s">
        <v>348</v>
      </c>
      <c r="H20" s="649" t="s">
        <v>353</v>
      </c>
      <c r="I20" s="644" t="s">
        <v>343</v>
      </c>
      <c r="J20" s="646"/>
      <c r="K20" s="661" t="s">
        <v>342</v>
      </c>
      <c r="L20" s="647" t="s">
        <v>92</v>
      </c>
      <c r="M20" s="661" t="s">
        <v>342</v>
      </c>
      <c r="N20" s="662" t="s">
        <v>345</v>
      </c>
      <c r="O20" s="662" t="s">
        <v>344</v>
      </c>
      <c r="P20" s="646" t="s">
        <v>520</v>
      </c>
      <c r="Q20" s="646" t="s">
        <v>536</v>
      </c>
      <c r="R20" s="646" t="s">
        <v>610</v>
      </c>
      <c r="S20" s="649" t="s">
        <v>348</v>
      </c>
      <c r="T20" s="646" t="s">
        <v>551</v>
      </c>
      <c r="U20" s="649" t="s">
        <v>348</v>
      </c>
      <c r="V20" s="669">
        <v>0.38400000000000001</v>
      </c>
      <c r="W20" s="649" t="s">
        <v>348</v>
      </c>
      <c r="X20" s="649" t="s">
        <v>348</v>
      </c>
      <c r="Y20" s="649" t="s">
        <v>348</v>
      </c>
      <c r="Z20" s="649" t="s">
        <v>348</v>
      </c>
      <c r="AA20" s="649" t="s">
        <v>611</v>
      </c>
      <c r="AB20" s="649"/>
      <c r="AC20" s="675">
        <f>V20/0.869*1000+10</f>
        <v>451.8872266973533</v>
      </c>
      <c r="AD20" s="675"/>
      <c r="AE20" s="675"/>
      <c r="AF20" s="675">
        <f>AC20*0.869/1000</f>
        <v>0.39268999999999998</v>
      </c>
      <c r="AG20" s="678">
        <f>V20/AF20</f>
        <v>0.97787058493977441</v>
      </c>
      <c r="AH20" s="649"/>
      <c r="AI20" s="649"/>
      <c r="AJ20" s="679"/>
      <c r="AK20" s="679"/>
      <c r="AL20" s="649"/>
      <c r="AM20" s="649"/>
      <c r="AN20" s="649"/>
      <c r="AO20" s="649"/>
      <c r="AP20" s="649"/>
      <c r="AQ20" s="649"/>
      <c r="AR20" s="649"/>
      <c r="AS20" s="649"/>
      <c r="AT20" s="649"/>
      <c r="AU20" s="649" t="s">
        <v>348</v>
      </c>
      <c r="AV20" s="646">
        <v>2</v>
      </c>
      <c r="AW20" s="87"/>
    </row>
    <row r="21" spans="1:49" ht="39.950000000000003" customHeight="1">
      <c r="A21" s="644">
        <f t="shared" ref="A21:A33" si="3">ROW()-9</f>
        <v>12</v>
      </c>
      <c r="B21" s="645">
        <v>2</v>
      </c>
      <c r="C21" s="646" t="s">
        <v>555</v>
      </c>
      <c r="D21" s="647"/>
      <c r="E21" s="647" t="s">
        <v>131</v>
      </c>
      <c r="F21" s="648" t="s">
        <v>132</v>
      </c>
      <c r="G21" s="649" t="s">
        <v>348</v>
      </c>
      <c r="H21" s="649" t="s">
        <v>353</v>
      </c>
      <c r="I21" s="644" t="s">
        <v>343</v>
      </c>
      <c r="J21" s="646"/>
      <c r="K21" s="661" t="s">
        <v>342</v>
      </c>
      <c r="L21" s="647" t="s">
        <v>131</v>
      </c>
      <c r="M21" s="661" t="s">
        <v>342</v>
      </c>
      <c r="N21" s="662" t="s">
        <v>345</v>
      </c>
      <c r="O21" s="662" t="s">
        <v>344</v>
      </c>
      <c r="P21" s="646" t="s">
        <v>510</v>
      </c>
      <c r="Q21" s="646" t="s">
        <v>521</v>
      </c>
      <c r="R21" s="646" t="s">
        <v>549</v>
      </c>
      <c r="S21" s="649" t="s">
        <v>348</v>
      </c>
      <c r="T21" s="646" t="s">
        <v>556</v>
      </c>
      <c r="U21" s="649" t="s">
        <v>348</v>
      </c>
      <c r="V21" s="669">
        <v>0.02</v>
      </c>
      <c r="W21" s="649" t="s">
        <v>348</v>
      </c>
      <c r="X21" s="649" t="s">
        <v>348</v>
      </c>
      <c r="Y21" s="649" t="s">
        <v>348</v>
      </c>
      <c r="Z21" s="649" t="s">
        <v>348</v>
      </c>
      <c r="AA21" s="649" t="s">
        <v>514</v>
      </c>
      <c r="AB21" s="649" t="s">
        <v>616</v>
      </c>
      <c r="AC21" s="675">
        <v>65</v>
      </c>
      <c r="AD21" s="675">
        <v>25.5</v>
      </c>
      <c r="AE21" s="675">
        <v>2</v>
      </c>
      <c r="AF21" s="675">
        <f t="shared" ref="AF21:AF26" si="4">AC21*AD21*AE21*7860/1000000000</f>
        <v>2.60559E-2</v>
      </c>
      <c r="AG21" s="678">
        <f t="shared" ref="AG21:AG26" si="5">V21/AF21</f>
        <v>0.76758047121765127</v>
      </c>
      <c r="AH21" s="649"/>
      <c r="AI21" s="649"/>
      <c r="AJ21" s="679"/>
      <c r="AK21" s="679"/>
      <c r="AL21" s="649"/>
      <c r="AM21" s="649"/>
      <c r="AN21" s="649"/>
      <c r="AO21" s="649"/>
      <c r="AP21" s="649"/>
      <c r="AQ21" s="649"/>
      <c r="AR21" s="649"/>
      <c r="AS21" s="649"/>
      <c r="AT21" s="649"/>
      <c r="AU21" s="649" t="s">
        <v>348</v>
      </c>
      <c r="AV21" s="646">
        <v>1</v>
      </c>
    </row>
    <row r="22" spans="1:49" ht="39.950000000000003" customHeight="1">
      <c r="A22" s="644">
        <f t="shared" si="3"/>
        <v>13</v>
      </c>
      <c r="B22" s="645">
        <v>2</v>
      </c>
      <c r="C22" s="646" t="s">
        <v>31</v>
      </c>
      <c r="D22" s="647" t="s">
        <v>96</v>
      </c>
      <c r="E22" s="647" t="s">
        <v>96</v>
      </c>
      <c r="F22" s="648" t="s">
        <v>97</v>
      </c>
      <c r="G22" s="649" t="s">
        <v>617</v>
      </c>
      <c r="H22" s="649"/>
      <c r="I22" s="644"/>
      <c r="J22" s="646"/>
      <c r="K22" s="661" t="s">
        <v>342</v>
      </c>
      <c r="L22" s="647" t="s">
        <v>96</v>
      </c>
      <c r="M22" s="661" t="s">
        <v>342</v>
      </c>
      <c r="N22" s="662" t="s">
        <v>344</v>
      </c>
      <c r="O22" s="662" t="s">
        <v>345</v>
      </c>
      <c r="P22" s="646" t="s">
        <v>405</v>
      </c>
      <c r="Q22" s="646" t="s">
        <v>521</v>
      </c>
      <c r="R22" s="646" t="s">
        <v>618</v>
      </c>
      <c r="S22" s="671" t="s">
        <v>348</v>
      </c>
      <c r="T22" s="646" t="s">
        <v>619</v>
      </c>
      <c r="U22" s="649" t="s">
        <v>348</v>
      </c>
      <c r="V22" s="669">
        <f>V23+V24+V24</f>
        <v>0.37140000000000001</v>
      </c>
      <c r="W22" s="649" t="s">
        <v>348</v>
      </c>
      <c r="X22" s="649" t="s">
        <v>348</v>
      </c>
      <c r="Y22" s="649" t="s">
        <v>348</v>
      </c>
      <c r="Z22" s="649" t="s">
        <v>348</v>
      </c>
      <c r="AA22" s="249" t="s">
        <v>527</v>
      </c>
      <c r="AB22" s="261"/>
      <c r="AC22" s="261"/>
      <c r="AD22" s="261"/>
      <c r="AE22" s="261"/>
      <c r="AF22" s="261"/>
      <c r="AG22" s="261"/>
      <c r="AH22" s="649"/>
      <c r="AI22" s="649"/>
      <c r="AJ22" s="679"/>
      <c r="AK22" s="679"/>
      <c r="AL22" s="649"/>
      <c r="AM22" s="649"/>
      <c r="AN22" s="649"/>
      <c r="AO22" s="649"/>
      <c r="AP22" s="649"/>
      <c r="AQ22" s="649"/>
      <c r="AR22" s="649"/>
      <c r="AS22" s="649"/>
      <c r="AT22" s="649"/>
      <c r="AU22" s="649" t="s">
        <v>348</v>
      </c>
      <c r="AV22" s="646">
        <v>1</v>
      </c>
      <c r="AW22" s="87"/>
    </row>
    <row r="23" spans="1:49" ht="39.950000000000003" customHeight="1">
      <c r="A23" s="644">
        <f t="shared" si="3"/>
        <v>14</v>
      </c>
      <c r="B23" s="645">
        <v>3</v>
      </c>
      <c r="C23" s="646" t="s">
        <v>31</v>
      </c>
      <c r="D23" s="647" t="s">
        <v>101</v>
      </c>
      <c r="E23" s="647" t="s">
        <v>101</v>
      </c>
      <c r="F23" s="648" t="s">
        <v>102</v>
      </c>
      <c r="G23" s="649" t="s">
        <v>617</v>
      </c>
      <c r="H23" s="649"/>
      <c r="I23" s="644"/>
      <c r="J23" s="646"/>
      <c r="K23" s="661" t="s">
        <v>342</v>
      </c>
      <c r="L23" s="647" t="s">
        <v>101</v>
      </c>
      <c r="M23" s="661" t="s">
        <v>342</v>
      </c>
      <c r="N23" s="662" t="s">
        <v>344</v>
      </c>
      <c r="O23" s="662" t="s">
        <v>345</v>
      </c>
      <c r="P23" s="646" t="s">
        <v>510</v>
      </c>
      <c r="Q23" s="646" t="s">
        <v>521</v>
      </c>
      <c r="R23" s="646" t="s">
        <v>618</v>
      </c>
      <c r="S23" s="671" t="s">
        <v>348</v>
      </c>
      <c r="T23" s="646" t="s">
        <v>619</v>
      </c>
      <c r="U23" s="649" t="s">
        <v>348</v>
      </c>
      <c r="V23" s="669">
        <v>0.35539999999999999</v>
      </c>
      <c r="W23" s="649" t="s">
        <v>348</v>
      </c>
      <c r="X23" s="649" t="s">
        <v>348</v>
      </c>
      <c r="Y23" s="649" t="s">
        <v>348</v>
      </c>
      <c r="Z23" s="649" t="s">
        <v>348</v>
      </c>
      <c r="AA23" s="649" t="s">
        <v>514</v>
      </c>
      <c r="AB23" s="649" t="s">
        <v>620</v>
      </c>
      <c r="AC23" s="675">
        <v>180</v>
      </c>
      <c r="AD23" s="675">
        <v>160</v>
      </c>
      <c r="AE23" s="675">
        <v>2.5</v>
      </c>
      <c r="AF23" s="675">
        <f t="shared" si="4"/>
        <v>0.56591999999999998</v>
      </c>
      <c r="AG23" s="678">
        <f t="shared" si="5"/>
        <v>0.6280039581566299</v>
      </c>
      <c r="AH23" s="649"/>
      <c r="AI23" s="649"/>
      <c r="AJ23" s="679"/>
      <c r="AK23" s="679"/>
      <c r="AL23" s="649"/>
      <c r="AM23" s="649"/>
      <c r="AN23" s="649"/>
      <c r="AO23" s="649"/>
      <c r="AP23" s="649"/>
      <c r="AQ23" s="649"/>
      <c r="AR23" s="649"/>
      <c r="AS23" s="649"/>
      <c r="AT23" s="649"/>
      <c r="AU23" s="649" t="s">
        <v>348</v>
      </c>
      <c r="AV23" s="646">
        <v>1</v>
      </c>
      <c r="AW23" s="87"/>
    </row>
    <row r="24" spans="1:49" ht="39.950000000000003" customHeight="1">
      <c r="A24" s="644">
        <f t="shared" si="3"/>
        <v>15</v>
      </c>
      <c r="B24" s="645">
        <v>3</v>
      </c>
      <c r="C24" s="646" t="s">
        <v>621</v>
      </c>
      <c r="D24" s="647" t="s">
        <v>105</v>
      </c>
      <c r="E24" s="647" t="s">
        <v>105</v>
      </c>
      <c r="F24" s="648" t="s">
        <v>106</v>
      </c>
      <c r="G24" s="649" t="s">
        <v>348</v>
      </c>
      <c r="H24" s="649"/>
      <c r="I24" s="644"/>
      <c r="J24" s="646"/>
      <c r="K24" s="661" t="s">
        <v>342</v>
      </c>
      <c r="L24" s="647" t="s">
        <v>105</v>
      </c>
      <c r="M24" s="661" t="s">
        <v>342</v>
      </c>
      <c r="N24" s="662" t="s">
        <v>345</v>
      </c>
      <c r="O24" s="662" t="s">
        <v>344</v>
      </c>
      <c r="P24" s="646" t="s">
        <v>622</v>
      </c>
      <c r="Q24" s="646" t="s">
        <v>521</v>
      </c>
      <c r="R24" s="671" t="s">
        <v>348</v>
      </c>
      <c r="S24" s="671" t="s">
        <v>348</v>
      </c>
      <c r="T24" s="646" t="s">
        <v>623</v>
      </c>
      <c r="U24" s="649" t="s">
        <v>348</v>
      </c>
      <c r="V24" s="669">
        <v>8.0000000000000002E-3</v>
      </c>
      <c r="W24" s="649" t="s">
        <v>348</v>
      </c>
      <c r="X24" s="649" t="s">
        <v>348</v>
      </c>
      <c r="Y24" s="649" t="s">
        <v>348</v>
      </c>
      <c r="Z24" s="649" t="s">
        <v>348</v>
      </c>
      <c r="AA24" s="649" t="s">
        <v>624</v>
      </c>
      <c r="AB24" s="649"/>
      <c r="AC24" s="675">
        <v>11</v>
      </c>
      <c r="AD24" s="675">
        <v>11</v>
      </c>
      <c r="AE24" s="675">
        <v>19</v>
      </c>
      <c r="AF24" s="675">
        <f>3.14*5.5*5.5*19*7860/1000000000</f>
        <v>1.4185059899999998E-2</v>
      </c>
      <c r="AG24" s="678">
        <f t="shared" si="5"/>
        <v>0.56397364948737383</v>
      </c>
      <c r="AH24" s="649"/>
      <c r="AI24" s="649"/>
      <c r="AJ24" s="679"/>
      <c r="AK24" s="679"/>
      <c r="AL24" s="649"/>
      <c r="AM24" s="649"/>
      <c r="AN24" s="649"/>
      <c r="AO24" s="649"/>
      <c r="AP24" s="649"/>
      <c r="AQ24" s="649"/>
      <c r="AR24" s="649"/>
      <c r="AS24" s="649"/>
      <c r="AT24" s="649"/>
      <c r="AU24" s="649" t="s">
        <v>348</v>
      </c>
      <c r="AV24" s="646">
        <v>2</v>
      </c>
      <c r="AW24" s="87"/>
    </row>
    <row r="25" spans="1:49" ht="39.950000000000003" customHeight="1">
      <c r="A25" s="644">
        <f t="shared" si="3"/>
        <v>16</v>
      </c>
      <c r="B25" s="645">
        <v>3</v>
      </c>
      <c r="C25" s="646" t="s">
        <v>625</v>
      </c>
      <c r="D25" s="647" t="s">
        <v>626</v>
      </c>
      <c r="E25" s="656">
        <v>321721801400</v>
      </c>
      <c r="F25" s="648" t="s">
        <v>110</v>
      </c>
      <c r="G25" s="649" t="s">
        <v>348</v>
      </c>
      <c r="H25" s="649"/>
      <c r="I25" s="644"/>
      <c r="J25" s="646"/>
      <c r="K25" s="661" t="s">
        <v>342</v>
      </c>
      <c r="L25" s="656">
        <v>321721801400</v>
      </c>
      <c r="M25" s="661" t="s">
        <v>342</v>
      </c>
      <c r="N25" s="662" t="s">
        <v>345</v>
      </c>
      <c r="O25" s="662" t="s">
        <v>344</v>
      </c>
      <c r="P25" s="664" t="s">
        <v>577</v>
      </c>
      <c r="Q25" s="672" t="s">
        <v>627</v>
      </c>
      <c r="R25" s="671" t="s">
        <v>348</v>
      </c>
      <c r="S25" s="671" t="s">
        <v>348</v>
      </c>
      <c r="T25" s="664" t="s">
        <v>628</v>
      </c>
      <c r="U25" s="649" t="s">
        <v>348</v>
      </c>
      <c r="V25" s="669">
        <v>0.01</v>
      </c>
      <c r="W25" s="649" t="s">
        <v>348</v>
      </c>
      <c r="X25" s="649" t="s">
        <v>348</v>
      </c>
      <c r="Y25" s="649" t="s">
        <v>348</v>
      </c>
      <c r="Z25" s="649" t="s">
        <v>348</v>
      </c>
      <c r="AA25" s="649" t="s">
        <v>629</v>
      </c>
      <c r="AB25" s="649"/>
      <c r="AC25" s="675"/>
      <c r="AD25" s="675"/>
      <c r="AE25" s="675"/>
      <c r="AF25" s="675"/>
      <c r="AG25" s="678"/>
      <c r="AH25" s="649"/>
      <c r="AI25" s="649"/>
      <c r="AJ25" s="679"/>
      <c r="AK25" s="679"/>
      <c r="AL25" s="649"/>
      <c r="AM25" s="649"/>
      <c r="AN25" s="649"/>
      <c r="AO25" s="649"/>
      <c r="AP25" s="649"/>
      <c r="AQ25" s="649"/>
      <c r="AR25" s="649"/>
      <c r="AS25" s="649"/>
      <c r="AT25" s="649"/>
      <c r="AU25" s="649" t="s">
        <v>348</v>
      </c>
      <c r="AV25" s="646">
        <v>1</v>
      </c>
    </row>
    <row r="26" spans="1:49" s="214" customFormat="1" ht="39.950000000000003" customHeight="1">
      <c r="A26" s="644">
        <f t="shared" si="3"/>
        <v>17</v>
      </c>
      <c r="B26" s="651">
        <v>2</v>
      </c>
      <c r="C26" s="646" t="s">
        <v>31</v>
      </c>
      <c r="D26" s="653" t="s">
        <v>113</v>
      </c>
      <c r="E26" s="653" t="s">
        <v>113</v>
      </c>
      <c r="F26" s="654" t="s">
        <v>240</v>
      </c>
      <c r="G26" s="655" t="s">
        <v>348</v>
      </c>
      <c r="H26" s="655" t="s">
        <v>353</v>
      </c>
      <c r="I26" s="657" t="s">
        <v>343</v>
      </c>
      <c r="J26" s="652"/>
      <c r="K26" s="663" t="s">
        <v>342</v>
      </c>
      <c r="L26" s="653" t="s">
        <v>113</v>
      </c>
      <c r="M26" s="663" t="s">
        <v>342</v>
      </c>
      <c r="N26" s="657" t="s">
        <v>344</v>
      </c>
      <c r="O26" s="657" t="s">
        <v>345</v>
      </c>
      <c r="P26" s="652" t="s">
        <v>510</v>
      </c>
      <c r="Q26" s="652" t="s">
        <v>521</v>
      </c>
      <c r="R26" s="652" t="s">
        <v>530</v>
      </c>
      <c r="S26" s="673" t="s">
        <v>348</v>
      </c>
      <c r="T26" s="652" t="s">
        <v>630</v>
      </c>
      <c r="U26" s="655" t="s">
        <v>348</v>
      </c>
      <c r="V26" s="670">
        <v>0.157</v>
      </c>
      <c r="W26" s="660"/>
      <c r="X26" s="660"/>
      <c r="Y26" s="660"/>
      <c r="Z26" s="660"/>
      <c r="AA26" s="660" t="s">
        <v>514</v>
      </c>
      <c r="AB26" s="660" t="s">
        <v>631</v>
      </c>
      <c r="AC26" s="676">
        <v>203</v>
      </c>
      <c r="AD26" s="676">
        <v>39</v>
      </c>
      <c r="AE26" s="676">
        <v>5</v>
      </c>
      <c r="AF26" s="675">
        <f t="shared" si="4"/>
        <v>0.31113809999999997</v>
      </c>
      <c r="AG26" s="678">
        <f t="shared" si="5"/>
        <v>0.50459908317239199</v>
      </c>
      <c r="AH26" s="660"/>
      <c r="AI26" s="660"/>
      <c r="AJ26" s="681"/>
      <c r="AK26" s="681"/>
      <c r="AL26" s="660"/>
      <c r="AM26" s="660"/>
      <c r="AN26" s="660"/>
      <c r="AO26" s="660"/>
      <c r="AP26" s="660"/>
      <c r="AQ26" s="660"/>
      <c r="AR26" s="660"/>
      <c r="AS26" s="660"/>
      <c r="AT26" s="660"/>
      <c r="AU26" s="660"/>
      <c r="AV26" s="457">
        <v>1</v>
      </c>
    </row>
    <row r="27" spans="1:49" ht="39.950000000000003" customHeight="1">
      <c r="A27" s="644">
        <f t="shared" si="3"/>
        <v>18</v>
      </c>
      <c r="B27" s="645">
        <v>2</v>
      </c>
      <c r="C27" s="646" t="s">
        <v>31</v>
      </c>
      <c r="D27" s="647" t="s">
        <v>121</v>
      </c>
      <c r="E27" s="647" t="s">
        <v>121</v>
      </c>
      <c r="F27" s="648" t="s">
        <v>122</v>
      </c>
      <c r="G27" s="649" t="s">
        <v>348</v>
      </c>
      <c r="H27" s="649" t="s">
        <v>353</v>
      </c>
      <c r="I27" s="644" t="s">
        <v>343</v>
      </c>
      <c r="J27" s="646"/>
      <c r="K27" s="661" t="s">
        <v>342</v>
      </c>
      <c r="L27" s="647" t="s">
        <v>121</v>
      </c>
      <c r="M27" s="661" t="s">
        <v>342</v>
      </c>
      <c r="N27" s="662" t="s">
        <v>344</v>
      </c>
      <c r="O27" s="662" t="s">
        <v>345</v>
      </c>
      <c r="P27" s="646" t="s">
        <v>498</v>
      </c>
      <c r="Q27" s="646" t="s">
        <v>521</v>
      </c>
      <c r="R27" s="646" t="s">
        <v>632</v>
      </c>
      <c r="S27" s="671" t="s">
        <v>348</v>
      </c>
      <c r="T27" s="646" t="s">
        <v>633</v>
      </c>
      <c r="U27" s="649" t="s">
        <v>348</v>
      </c>
      <c r="V27" s="669">
        <v>3.9600000000000003E-2</v>
      </c>
      <c r="W27" s="649" t="s">
        <v>348</v>
      </c>
      <c r="X27" s="649" t="s">
        <v>348</v>
      </c>
      <c r="Y27" s="649" t="s">
        <v>348</v>
      </c>
      <c r="Z27" s="649" t="s">
        <v>348</v>
      </c>
      <c r="AA27" s="649" t="s">
        <v>611</v>
      </c>
      <c r="AB27" s="649"/>
      <c r="AC27" s="675">
        <f t="shared" ref="AC27:AC33" si="6">V27/0.154*1000</f>
        <v>257.14285714285717</v>
      </c>
      <c r="AD27" s="675"/>
      <c r="AE27" s="675"/>
      <c r="AF27" s="675">
        <f t="shared" ref="AF27:AF33" si="7">AC27*0.154/1000</f>
        <v>3.9600000000000003E-2</v>
      </c>
      <c r="AG27" s="678">
        <f t="shared" ref="AG27:AG33" si="8">V27/AF27</f>
        <v>1</v>
      </c>
      <c r="AH27" s="649"/>
      <c r="AI27" s="649"/>
      <c r="AJ27" s="679"/>
      <c r="AK27" s="679"/>
      <c r="AL27" s="649"/>
      <c r="AM27" s="649"/>
      <c r="AN27" s="649"/>
      <c r="AO27" s="649"/>
      <c r="AP27" s="649"/>
      <c r="AQ27" s="649"/>
      <c r="AR27" s="649"/>
      <c r="AS27" s="649"/>
      <c r="AT27" s="649"/>
      <c r="AU27" s="649" t="s">
        <v>348</v>
      </c>
      <c r="AV27" s="646">
        <v>3</v>
      </c>
      <c r="AW27" s="87"/>
    </row>
    <row r="28" spans="1:49" s="214" customFormat="1" ht="39.950000000000003" customHeight="1">
      <c r="A28" s="657">
        <f t="shared" si="3"/>
        <v>19</v>
      </c>
      <c r="B28" s="651">
        <v>2</v>
      </c>
      <c r="C28" s="457" t="s">
        <v>31</v>
      </c>
      <c r="D28" s="658" t="s">
        <v>125</v>
      </c>
      <c r="E28" s="658" t="s">
        <v>125</v>
      </c>
      <c r="F28" s="659" t="s">
        <v>126</v>
      </c>
      <c r="G28" s="660" t="s">
        <v>348</v>
      </c>
      <c r="H28" s="660" t="s">
        <v>353</v>
      </c>
      <c r="I28" s="657" t="s">
        <v>343</v>
      </c>
      <c r="J28" s="457"/>
      <c r="K28" s="665" t="s">
        <v>342</v>
      </c>
      <c r="L28" s="658" t="s">
        <v>125</v>
      </c>
      <c r="M28" s="665" t="s">
        <v>342</v>
      </c>
      <c r="N28" s="666" t="s">
        <v>344</v>
      </c>
      <c r="O28" s="666" t="s">
        <v>345</v>
      </c>
      <c r="P28" s="457" t="s">
        <v>498</v>
      </c>
      <c r="Q28" s="652" t="s">
        <v>521</v>
      </c>
      <c r="R28" s="652" t="s">
        <v>634</v>
      </c>
      <c r="S28" s="673" t="s">
        <v>348</v>
      </c>
      <c r="T28" s="652" t="s">
        <v>635</v>
      </c>
      <c r="U28" s="655" t="s">
        <v>348</v>
      </c>
      <c r="V28" s="670">
        <v>0.15509999999999999</v>
      </c>
      <c r="W28" s="660" t="s">
        <v>348</v>
      </c>
      <c r="X28" s="660" t="s">
        <v>348</v>
      </c>
      <c r="Y28" s="660" t="s">
        <v>348</v>
      </c>
      <c r="Z28" s="660" t="s">
        <v>348</v>
      </c>
      <c r="AA28" s="660" t="s">
        <v>611</v>
      </c>
      <c r="AB28" s="660"/>
      <c r="AC28" s="676">
        <f>V28/0.395*1000</f>
        <v>392.65822784810121</v>
      </c>
      <c r="AD28" s="676"/>
      <c r="AE28" s="676"/>
      <c r="AF28" s="676">
        <f>AC28*0.395/1000</f>
        <v>0.15509999999999999</v>
      </c>
      <c r="AG28" s="680">
        <f t="shared" si="8"/>
        <v>1</v>
      </c>
      <c r="AH28" s="660"/>
      <c r="AI28" s="660"/>
      <c r="AJ28" s="681"/>
      <c r="AK28" s="681"/>
      <c r="AL28" s="660"/>
      <c r="AM28" s="660"/>
      <c r="AN28" s="660"/>
      <c r="AO28" s="660"/>
      <c r="AP28" s="660"/>
      <c r="AQ28" s="660"/>
      <c r="AR28" s="660"/>
      <c r="AS28" s="660"/>
      <c r="AT28" s="660"/>
      <c r="AU28" s="660" t="s">
        <v>348</v>
      </c>
      <c r="AV28" s="457">
        <v>1</v>
      </c>
      <c r="AW28" s="256"/>
    </row>
    <row r="29" spans="1:49" s="214" customFormat="1" ht="39.950000000000003" customHeight="1">
      <c r="A29" s="657">
        <f t="shared" si="3"/>
        <v>20</v>
      </c>
      <c r="B29" s="651">
        <v>2</v>
      </c>
      <c r="C29" s="457" t="s">
        <v>31</v>
      </c>
      <c r="D29" s="658" t="s">
        <v>129</v>
      </c>
      <c r="E29" s="658" t="s">
        <v>129</v>
      </c>
      <c r="F29" s="659" t="s">
        <v>130</v>
      </c>
      <c r="G29" s="660" t="s">
        <v>348</v>
      </c>
      <c r="H29" s="660" t="s">
        <v>353</v>
      </c>
      <c r="I29" s="657" t="s">
        <v>343</v>
      </c>
      <c r="J29" s="457"/>
      <c r="K29" s="665" t="s">
        <v>342</v>
      </c>
      <c r="L29" s="658" t="s">
        <v>129</v>
      </c>
      <c r="M29" s="665" t="s">
        <v>342</v>
      </c>
      <c r="N29" s="666" t="s">
        <v>344</v>
      </c>
      <c r="O29" s="666" t="s">
        <v>345</v>
      </c>
      <c r="P29" s="457" t="s">
        <v>498</v>
      </c>
      <c r="Q29" s="652" t="s">
        <v>521</v>
      </c>
      <c r="R29" s="652" t="s">
        <v>634</v>
      </c>
      <c r="S29" s="673" t="s">
        <v>348</v>
      </c>
      <c r="T29" s="652" t="s">
        <v>635</v>
      </c>
      <c r="U29" s="655" t="s">
        <v>348</v>
      </c>
      <c r="V29" s="670">
        <v>0.15509999999999999</v>
      </c>
      <c r="W29" s="660" t="s">
        <v>348</v>
      </c>
      <c r="X29" s="660" t="s">
        <v>348</v>
      </c>
      <c r="Y29" s="660" t="s">
        <v>348</v>
      </c>
      <c r="Z29" s="660" t="s">
        <v>348</v>
      </c>
      <c r="AA29" s="660" t="s">
        <v>611</v>
      </c>
      <c r="AB29" s="660"/>
      <c r="AC29" s="676">
        <f>V29/0.395*1000</f>
        <v>392.65822784810121</v>
      </c>
      <c r="AD29" s="676"/>
      <c r="AE29" s="676"/>
      <c r="AF29" s="676">
        <f>AC29*0.395/1000</f>
        <v>0.15509999999999999</v>
      </c>
      <c r="AG29" s="680">
        <f t="shared" si="8"/>
        <v>1</v>
      </c>
      <c r="AH29" s="660"/>
      <c r="AI29" s="660"/>
      <c r="AJ29" s="681"/>
      <c r="AK29" s="681"/>
      <c r="AL29" s="660"/>
      <c r="AM29" s="660"/>
      <c r="AN29" s="660"/>
      <c r="AO29" s="660"/>
      <c r="AP29" s="660"/>
      <c r="AQ29" s="660"/>
      <c r="AR29" s="660"/>
      <c r="AS29" s="660"/>
      <c r="AT29" s="660"/>
      <c r="AU29" s="660" t="s">
        <v>348</v>
      </c>
      <c r="AV29" s="457">
        <v>1</v>
      </c>
      <c r="AW29" s="256"/>
    </row>
    <row r="30" spans="1:49" ht="39.950000000000003" customHeight="1">
      <c r="A30" s="644">
        <f t="shared" si="3"/>
        <v>21</v>
      </c>
      <c r="B30" s="645">
        <v>2</v>
      </c>
      <c r="C30" s="646" t="s">
        <v>31</v>
      </c>
      <c r="D30" s="647" t="s">
        <v>133</v>
      </c>
      <c r="E30" s="647" t="s">
        <v>133</v>
      </c>
      <c r="F30" s="648" t="s">
        <v>134</v>
      </c>
      <c r="G30" s="649" t="s">
        <v>348</v>
      </c>
      <c r="H30" s="649" t="s">
        <v>353</v>
      </c>
      <c r="I30" s="644" t="s">
        <v>343</v>
      </c>
      <c r="J30" s="646"/>
      <c r="K30" s="661" t="s">
        <v>342</v>
      </c>
      <c r="L30" s="647" t="s">
        <v>133</v>
      </c>
      <c r="M30" s="661" t="s">
        <v>342</v>
      </c>
      <c r="N30" s="662" t="s">
        <v>344</v>
      </c>
      <c r="O30" s="662" t="s">
        <v>345</v>
      </c>
      <c r="P30" s="646" t="s">
        <v>498</v>
      </c>
      <c r="Q30" s="646" t="s">
        <v>521</v>
      </c>
      <c r="R30" s="646" t="s">
        <v>632</v>
      </c>
      <c r="S30" s="671" t="s">
        <v>348</v>
      </c>
      <c r="T30" s="646" t="s">
        <v>636</v>
      </c>
      <c r="U30" s="649" t="s">
        <v>348</v>
      </c>
      <c r="V30" s="669">
        <v>7.7799999999999994E-2</v>
      </c>
      <c r="W30" s="649" t="s">
        <v>348</v>
      </c>
      <c r="X30" s="649" t="s">
        <v>348</v>
      </c>
      <c r="Y30" s="649" t="s">
        <v>348</v>
      </c>
      <c r="Z30" s="649" t="s">
        <v>348</v>
      </c>
      <c r="AA30" s="649" t="s">
        <v>611</v>
      </c>
      <c r="AB30" s="649"/>
      <c r="AC30" s="675">
        <f t="shared" si="6"/>
        <v>505.19480519480521</v>
      </c>
      <c r="AD30" s="675"/>
      <c r="AE30" s="675"/>
      <c r="AF30" s="675">
        <f t="shared" si="7"/>
        <v>7.7799999999999994E-2</v>
      </c>
      <c r="AG30" s="678">
        <f t="shared" si="8"/>
        <v>1</v>
      </c>
      <c r="AH30" s="649"/>
      <c r="AI30" s="649"/>
      <c r="AJ30" s="679"/>
      <c r="AK30" s="679"/>
      <c r="AL30" s="649"/>
      <c r="AM30" s="649"/>
      <c r="AN30" s="649"/>
      <c r="AO30" s="649"/>
      <c r="AP30" s="649"/>
      <c r="AQ30" s="649"/>
      <c r="AR30" s="649"/>
      <c r="AS30" s="649"/>
      <c r="AT30" s="649"/>
      <c r="AU30" s="649" t="s">
        <v>348</v>
      </c>
      <c r="AV30" s="646">
        <v>2</v>
      </c>
      <c r="AW30" s="87"/>
    </row>
    <row r="31" spans="1:49" ht="39.950000000000003" customHeight="1">
      <c r="A31" s="644">
        <f t="shared" si="3"/>
        <v>22</v>
      </c>
      <c r="B31" s="645">
        <v>2</v>
      </c>
      <c r="C31" s="646" t="s">
        <v>31</v>
      </c>
      <c r="D31" s="647" t="s">
        <v>139</v>
      </c>
      <c r="E31" s="647" t="s">
        <v>139</v>
      </c>
      <c r="F31" s="648" t="s">
        <v>140</v>
      </c>
      <c r="G31" s="649" t="s">
        <v>348</v>
      </c>
      <c r="H31" s="649" t="s">
        <v>353</v>
      </c>
      <c r="I31" s="644" t="s">
        <v>343</v>
      </c>
      <c r="J31" s="667"/>
      <c r="K31" s="661" t="s">
        <v>342</v>
      </c>
      <c r="L31" s="647" t="s">
        <v>139</v>
      </c>
      <c r="M31" s="661" t="s">
        <v>342</v>
      </c>
      <c r="N31" s="662" t="s">
        <v>344</v>
      </c>
      <c r="O31" s="662" t="s">
        <v>345</v>
      </c>
      <c r="P31" s="646" t="s">
        <v>498</v>
      </c>
      <c r="Q31" s="646" t="s">
        <v>521</v>
      </c>
      <c r="R31" s="646" t="s">
        <v>632</v>
      </c>
      <c r="S31" s="671" t="s">
        <v>348</v>
      </c>
      <c r="T31" s="646" t="s">
        <v>637</v>
      </c>
      <c r="U31" s="649" t="s">
        <v>348</v>
      </c>
      <c r="V31" s="669">
        <v>6.8199999999999997E-2</v>
      </c>
      <c r="W31" s="649" t="s">
        <v>348</v>
      </c>
      <c r="X31" s="649" t="s">
        <v>348</v>
      </c>
      <c r="Y31" s="649" t="s">
        <v>348</v>
      </c>
      <c r="Z31" s="649" t="s">
        <v>348</v>
      </c>
      <c r="AA31" s="649" t="s">
        <v>611</v>
      </c>
      <c r="AB31" s="649"/>
      <c r="AC31" s="675">
        <f t="shared" si="6"/>
        <v>442.85714285714283</v>
      </c>
      <c r="AD31" s="675"/>
      <c r="AE31" s="675"/>
      <c r="AF31" s="675">
        <f t="shared" si="7"/>
        <v>6.8199999999999983E-2</v>
      </c>
      <c r="AG31" s="678">
        <f t="shared" si="8"/>
        <v>1.0000000000000002</v>
      </c>
      <c r="AH31" s="649"/>
      <c r="AI31" s="649"/>
      <c r="AJ31" s="679"/>
      <c r="AK31" s="679"/>
      <c r="AL31" s="649"/>
      <c r="AM31" s="649"/>
      <c r="AN31" s="649"/>
      <c r="AO31" s="649"/>
      <c r="AP31" s="649"/>
      <c r="AQ31" s="649"/>
      <c r="AR31" s="649"/>
      <c r="AS31" s="649"/>
      <c r="AT31" s="649"/>
      <c r="AU31" s="649" t="s">
        <v>348</v>
      </c>
      <c r="AV31" s="646">
        <v>1</v>
      </c>
      <c r="AW31" s="87"/>
    </row>
    <row r="32" spans="1:49" ht="39.950000000000003" customHeight="1">
      <c r="A32" s="644">
        <f t="shared" si="3"/>
        <v>23</v>
      </c>
      <c r="B32" s="645">
        <v>2</v>
      </c>
      <c r="C32" s="646" t="s">
        <v>31</v>
      </c>
      <c r="D32" s="647" t="s">
        <v>142</v>
      </c>
      <c r="E32" s="647" t="s">
        <v>142</v>
      </c>
      <c r="F32" s="648" t="s">
        <v>143</v>
      </c>
      <c r="G32" s="649" t="s">
        <v>348</v>
      </c>
      <c r="H32" s="649" t="s">
        <v>353</v>
      </c>
      <c r="I32" s="644" t="s">
        <v>343</v>
      </c>
      <c r="J32" s="667"/>
      <c r="K32" s="661" t="s">
        <v>342</v>
      </c>
      <c r="L32" s="647" t="s">
        <v>142</v>
      </c>
      <c r="M32" s="661" t="s">
        <v>342</v>
      </c>
      <c r="N32" s="662" t="s">
        <v>344</v>
      </c>
      <c r="O32" s="662" t="s">
        <v>345</v>
      </c>
      <c r="P32" s="646" t="s">
        <v>498</v>
      </c>
      <c r="Q32" s="646" t="s">
        <v>521</v>
      </c>
      <c r="R32" s="646" t="s">
        <v>632</v>
      </c>
      <c r="S32" s="671" t="s">
        <v>348</v>
      </c>
      <c r="T32" s="646" t="s">
        <v>638</v>
      </c>
      <c r="U32" s="649" t="s">
        <v>348</v>
      </c>
      <c r="V32" s="669">
        <v>8.8599999999999998E-2</v>
      </c>
      <c r="W32" s="649" t="s">
        <v>348</v>
      </c>
      <c r="X32" s="649" t="s">
        <v>348</v>
      </c>
      <c r="Y32" s="649" t="s">
        <v>348</v>
      </c>
      <c r="Z32" s="649" t="s">
        <v>348</v>
      </c>
      <c r="AA32" s="649" t="s">
        <v>611</v>
      </c>
      <c r="AB32" s="649"/>
      <c r="AC32" s="675">
        <f t="shared" si="6"/>
        <v>575.32467532467535</v>
      </c>
      <c r="AD32" s="675"/>
      <c r="AE32" s="675"/>
      <c r="AF32" s="675">
        <f t="shared" si="7"/>
        <v>8.8600000000000012E-2</v>
      </c>
      <c r="AG32" s="678">
        <f t="shared" si="8"/>
        <v>0.99999999999999989</v>
      </c>
      <c r="AH32" s="649"/>
      <c r="AI32" s="649"/>
      <c r="AJ32" s="679"/>
      <c r="AK32" s="679"/>
      <c r="AL32" s="649"/>
      <c r="AM32" s="649"/>
      <c r="AN32" s="649"/>
      <c r="AO32" s="649"/>
      <c r="AP32" s="649"/>
      <c r="AQ32" s="649"/>
      <c r="AR32" s="649"/>
      <c r="AS32" s="649"/>
      <c r="AT32" s="649"/>
      <c r="AU32" s="649" t="s">
        <v>348</v>
      </c>
      <c r="AV32" s="646">
        <v>1</v>
      </c>
      <c r="AW32" s="87"/>
    </row>
    <row r="33" spans="1:49" ht="39.950000000000003" customHeight="1">
      <c r="A33" s="644">
        <f t="shared" si="3"/>
        <v>24</v>
      </c>
      <c r="B33" s="645">
        <v>2</v>
      </c>
      <c r="C33" s="646" t="s">
        <v>31</v>
      </c>
      <c r="D33" s="647" t="s">
        <v>144</v>
      </c>
      <c r="E33" s="647" t="s">
        <v>144</v>
      </c>
      <c r="F33" s="648" t="s">
        <v>145</v>
      </c>
      <c r="G33" s="649" t="s">
        <v>348</v>
      </c>
      <c r="H33" s="649" t="s">
        <v>353</v>
      </c>
      <c r="I33" s="644" t="s">
        <v>343</v>
      </c>
      <c r="J33" s="667"/>
      <c r="K33" s="661" t="s">
        <v>342</v>
      </c>
      <c r="L33" s="647" t="s">
        <v>144</v>
      </c>
      <c r="M33" s="661" t="s">
        <v>342</v>
      </c>
      <c r="N33" s="662" t="s">
        <v>344</v>
      </c>
      <c r="O33" s="662" t="s">
        <v>345</v>
      </c>
      <c r="P33" s="646" t="s">
        <v>498</v>
      </c>
      <c r="Q33" s="646" t="s">
        <v>521</v>
      </c>
      <c r="R33" s="646" t="s">
        <v>632</v>
      </c>
      <c r="S33" s="671" t="s">
        <v>348</v>
      </c>
      <c r="T33" s="646" t="s">
        <v>639</v>
      </c>
      <c r="U33" s="649" t="s">
        <v>348</v>
      </c>
      <c r="V33" s="669">
        <v>5.8299999999999998E-2</v>
      </c>
      <c r="W33" s="649" t="s">
        <v>348</v>
      </c>
      <c r="X33" s="649" t="s">
        <v>348</v>
      </c>
      <c r="Y33" s="649" t="s">
        <v>348</v>
      </c>
      <c r="Z33" s="649" t="s">
        <v>348</v>
      </c>
      <c r="AA33" s="649" t="s">
        <v>611</v>
      </c>
      <c r="AB33" s="649"/>
      <c r="AC33" s="675">
        <f t="shared" si="6"/>
        <v>378.57142857142856</v>
      </c>
      <c r="AD33" s="675"/>
      <c r="AE33" s="675"/>
      <c r="AF33" s="675">
        <f t="shared" si="7"/>
        <v>5.8299999999999998E-2</v>
      </c>
      <c r="AG33" s="678">
        <f t="shared" si="8"/>
        <v>1</v>
      </c>
      <c r="AH33" s="649"/>
      <c r="AI33" s="649"/>
      <c r="AJ33" s="679"/>
      <c r="AK33" s="679"/>
      <c r="AL33" s="649"/>
      <c r="AM33" s="649"/>
      <c r="AN33" s="649"/>
      <c r="AO33" s="649"/>
      <c r="AP33" s="649"/>
      <c r="AQ33" s="649"/>
      <c r="AR33" s="649"/>
      <c r="AS33" s="649"/>
      <c r="AT33" s="649"/>
      <c r="AU33" s="649" t="s">
        <v>348</v>
      </c>
      <c r="AV33" s="646">
        <v>1</v>
      </c>
      <c r="AW33" s="87"/>
    </row>
  </sheetData>
  <autoFilter ref="A8:AV33"/>
  <mergeCells count="53">
    <mergeCell ref="AQ8:AQ9"/>
    <mergeCell ref="AR8:AR9"/>
    <mergeCell ref="AS8:AS9"/>
    <mergeCell ref="AT8:AT9"/>
    <mergeCell ref="A2:B3"/>
    <mergeCell ref="C2:F3"/>
    <mergeCell ref="G2:AT7"/>
    <mergeCell ref="AL8:AL9"/>
    <mergeCell ref="AM8:AM9"/>
    <mergeCell ref="AN8:AN9"/>
    <mergeCell ref="AO8:AO9"/>
    <mergeCell ref="AP8:AP9"/>
    <mergeCell ref="AG8:AG9"/>
    <mergeCell ref="AH8:AH9"/>
    <mergeCell ref="AI8:AI9"/>
    <mergeCell ref="AJ8:AJ9"/>
    <mergeCell ref="AK8:AK9"/>
    <mergeCell ref="Y8:Y9"/>
    <mergeCell ref="Z8:Z9"/>
    <mergeCell ref="AA8:AA9"/>
    <mergeCell ref="AB8:AB9"/>
    <mergeCell ref="AF8:AF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A1:AV1"/>
    <mergeCell ref="A4:F4"/>
    <mergeCell ref="A5:C5"/>
    <mergeCell ref="E5:F5"/>
    <mergeCell ref="A6:F6"/>
  </mergeCells>
  <phoneticPr fontId="138" type="noConversion"/>
  <conditionalFormatting sqref="D18">
    <cfRule type="duplicateValues" dxfId="334" priority="3"/>
  </conditionalFormatting>
  <conditionalFormatting sqref="D19">
    <cfRule type="duplicateValues" dxfId="333" priority="2"/>
  </conditionalFormatting>
  <conditionalFormatting sqref="D24">
    <cfRule type="duplicateValues" dxfId="332" priority="4"/>
  </conditionalFormatting>
  <conditionalFormatting sqref="D26">
    <cfRule type="duplicateValues" dxfId="331" priority="1"/>
  </conditionalFormatting>
  <conditionalFormatting sqref="C1:D7 C10:D15 C16 C17:D17 C18:C19 C24 C25:D25 C26 C27:D1048576 C20:D23">
    <cfRule type="containsText" dxfId="330" priority="8" operator="containsText" text="J6L">
      <formula>NOT(ISERROR(SEARCH("J6L",C1)))</formula>
    </cfRule>
  </conditionalFormatting>
  <conditionalFormatting sqref="E1:E7 E10:E1048576">
    <cfRule type="duplicateValues" dxfId="329" priority="5"/>
  </conditionalFormatting>
  <conditionalFormatting sqref="L1 L34:L1048576">
    <cfRule type="duplicateValues" dxfId="328" priority="9"/>
  </conditionalFormatting>
  <printOptions horizontalCentered="1"/>
  <pageMargins left="0.23622047244094499" right="0.23622047244094499" top="0.74803149606299202" bottom="0.74803149606299202" header="0.31496062992126" footer="0.31496062992126"/>
  <pageSetup paperSize="8" scale="42" orientation="landscape" r:id="rId1"/>
  <headerFooter>
    <oddFooter>&amp;C第 &amp;P 页，共 &amp;N 页</oddFoot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U12"/>
  <sheetViews>
    <sheetView zoomScale="70" zoomScaleNormal="70" workbookViewId="0">
      <selection activeCell="K3" sqref="K3"/>
    </sheetView>
  </sheetViews>
  <sheetFormatPr defaultColWidth="9" defaultRowHeight="13.5" outlineLevelCol="1"/>
  <cols>
    <col min="1" max="1" width="5.375" style="604" customWidth="1"/>
    <col min="2" max="3" width="9" style="604"/>
    <col min="4" max="4" width="21.125" style="604" customWidth="1"/>
    <col min="5" max="5" width="18.25" style="604" customWidth="1"/>
    <col min="6" max="8" width="9" style="604" hidden="1" outlineLevel="1"/>
    <col min="9" max="9" width="9" style="604" collapsed="1"/>
    <col min="10" max="14" width="9" style="604" hidden="1" outlineLevel="1"/>
    <col min="15" max="15" width="9" style="604" collapsed="1"/>
    <col min="16" max="16" width="9" style="604"/>
    <col min="17" max="20" width="9" style="604" hidden="1" outlineLevel="1"/>
    <col min="21" max="21" width="11.875" style="604" customWidth="1" collapsed="1"/>
    <col min="22" max="27" width="9" style="604" outlineLevel="1"/>
    <col min="28" max="28" width="9.75" style="605" outlineLevel="1"/>
    <col min="29" max="31" width="9" style="605" outlineLevel="1"/>
    <col min="32" max="32" width="11.75" style="606" outlineLevel="1"/>
    <col min="33" max="34" width="9" style="604" outlineLevel="1"/>
    <col min="35" max="36" width="9" style="604"/>
    <col min="37" max="45" width="9" style="604" outlineLevel="1"/>
    <col min="46" max="16384" width="9" style="604"/>
  </cols>
  <sheetData>
    <row r="1" spans="1:47" s="602" customFormat="1" ht="42.95" customHeight="1">
      <c r="A1" s="1235" t="s">
        <v>6</v>
      </c>
      <c r="B1" s="1235" t="s">
        <v>459</v>
      </c>
      <c r="C1" s="1235" t="s">
        <v>299</v>
      </c>
      <c r="D1" s="1235" t="s">
        <v>57</v>
      </c>
      <c r="E1" s="1235" t="s">
        <v>453</v>
      </c>
      <c r="F1" s="1235" t="s">
        <v>301</v>
      </c>
      <c r="G1" s="1235" t="s">
        <v>302</v>
      </c>
      <c r="H1" s="1235" t="s">
        <v>303</v>
      </c>
      <c r="I1" s="1235" t="s">
        <v>640</v>
      </c>
      <c r="J1" s="1235" t="s">
        <v>304</v>
      </c>
      <c r="K1" s="1235" t="s">
        <v>305</v>
      </c>
      <c r="L1" s="1235" t="s">
        <v>306</v>
      </c>
      <c r="M1" s="1235" t="s">
        <v>307</v>
      </c>
      <c r="N1" s="1235" t="s">
        <v>461</v>
      </c>
      <c r="O1" s="1235" t="s">
        <v>309</v>
      </c>
      <c r="P1" s="1235" t="s">
        <v>310</v>
      </c>
      <c r="Q1" s="1235" t="s">
        <v>311</v>
      </c>
      <c r="R1" s="1235" t="s">
        <v>312</v>
      </c>
      <c r="S1" s="1235" t="s">
        <v>313</v>
      </c>
      <c r="T1" s="1235" t="s">
        <v>314</v>
      </c>
      <c r="U1" s="1235" t="s">
        <v>462</v>
      </c>
      <c r="V1" s="622" t="s">
        <v>316</v>
      </c>
      <c r="W1" s="622" t="s">
        <v>317</v>
      </c>
      <c r="X1" s="622" t="s">
        <v>318</v>
      </c>
      <c r="Y1" s="627" t="s">
        <v>319</v>
      </c>
      <c r="Z1" s="1237" t="s">
        <v>320</v>
      </c>
      <c r="AA1" s="1237" t="s">
        <v>321</v>
      </c>
      <c r="AB1" s="1238" t="s">
        <v>322</v>
      </c>
      <c r="AC1" s="1238"/>
      <c r="AD1" s="1238"/>
      <c r="AE1" s="1238" t="s">
        <v>323</v>
      </c>
      <c r="AF1" s="1239" t="s">
        <v>324</v>
      </c>
      <c r="AG1" s="1240" t="s">
        <v>325</v>
      </c>
      <c r="AH1" s="1241" t="s">
        <v>566</v>
      </c>
      <c r="AI1" s="1242" t="s">
        <v>327</v>
      </c>
      <c r="AJ1" s="1242" t="s">
        <v>328</v>
      </c>
      <c r="AK1" s="1243" t="s">
        <v>329</v>
      </c>
      <c r="AL1" s="1244" t="s">
        <v>330</v>
      </c>
      <c r="AM1" s="1245" t="s">
        <v>331</v>
      </c>
      <c r="AN1" s="1246" t="s">
        <v>332</v>
      </c>
      <c r="AO1" s="1245" t="s">
        <v>333</v>
      </c>
      <c r="AP1" s="1247" t="s">
        <v>334</v>
      </c>
      <c r="AQ1" s="1244" t="s">
        <v>335</v>
      </c>
      <c r="AR1" s="1243" t="s">
        <v>336</v>
      </c>
      <c r="AS1" s="1243" t="s">
        <v>337</v>
      </c>
      <c r="AT1" s="637" t="s">
        <v>11</v>
      </c>
      <c r="AU1" s="622" t="s">
        <v>338</v>
      </c>
    </row>
    <row r="2" spans="1:47" s="602" customFormat="1" ht="14.25">
      <c r="A2" s="1236"/>
      <c r="B2" s="1236"/>
      <c r="C2" s="1236"/>
      <c r="D2" s="1236"/>
      <c r="E2" s="1236"/>
      <c r="F2" s="1236"/>
      <c r="G2" s="1236"/>
      <c r="H2" s="1236"/>
      <c r="I2" s="1236"/>
      <c r="J2" s="1236"/>
      <c r="K2" s="1236"/>
      <c r="L2" s="1236"/>
      <c r="M2" s="1236"/>
      <c r="N2" s="1236"/>
      <c r="O2" s="1236"/>
      <c r="P2" s="1236"/>
      <c r="Q2" s="1236"/>
      <c r="R2" s="1236"/>
      <c r="S2" s="1236"/>
      <c r="T2" s="1236"/>
      <c r="U2" s="1236"/>
      <c r="V2" s="622"/>
      <c r="W2" s="622"/>
      <c r="X2" s="622"/>
      <c r="Y2" s="627"/>
      <c r="Z2" s="1237"/>
      <c r="AA2" s="1237"/>
      <c r="AB2" s="541" t="s">
        <v>339</v>
      </c>
      <c r="AC2" s="541" t="s">
        <v>340</v>
      </c>
      <c r="AD2" s="541" t="s">
        <v>341</v>
      </c>
      <c r="AE2" s="1238"/>
      <c r="AF2" s="1239"/>
      <c r="AG2" s="1240"/>
      <c r="AH2" s="1241"/>
      <c r="AI2" s="1242"/>
      <c r="AJ2" s="1242"/>
      <c r="AK2" s="1243"/>
      <c r="AL2" s="1244"/>
      <c r="AM2" s="1245"/>
      <c r="AN2" s="1246"/>
      <c r="AO2" s="1245"/>
      <c r="AP2" s="1247"/>
      <c r="AQ2" s="1244"/>
      <c r="AR2" s="1243"/>
      <c r="AS2" s="1243"/>
      <c r="AT2" s="637"/>
      <c r="AU2" s="622"/>
    </row>
    <row r="3" spans="1:47" s="603" customFormat="1" ht="24">
      <c r="A3" s="607">
        <v>1</v>
      </c>
      <c r="B3" s="607">
        <v>2</v>
      </c>
      <c r="C3" s="607" t="s">
        <v>31</v>
      </c>
      <c r="D3" s="608" t="s">
        <v>158</v>
      </c>
      <c r="E3" s="608" t="s">
        <v>159</v>
      </c>
      <c r="F3" s="609" t="s">
        <v>470</v>
      </c>
      <c r="G3" s="610" t="s">
        <v>363</v>
      </c>
      <c r="H3" s="611" t="s">
        <v>471</v>
      </c>
      <c r="I3" s="617"/>
      <c r="J3" s="610" t="s">
        <v>342</v>
      </c>
      <c r="K3" s="608" t="s">
        <v>72</v>
      </c>
      <c r="L3" s="610" t="s">
        <v>342</v>
      </c>
      <c r="M3" s="617" t="s">
        <v>344</v>
      </c>
      <c r="N3" s="617" t="s">
        <v>345</v>
      </c>
      <c r="O3" s="609" t="s">
        <v>470</v>
      </c>
      <c r="P3" s="618" t="s">
        <v>347</v>
      </c>
      <c r="Q3" s="611" t="s">
        <v>348</v>
      </c>
      <c r="R3" s="611" t="s">
        <v>348</v>
      </c>
      <c r="S3" s="611" t="s">
        <v>406</v>
      </c>
      <c r="T3" s="623">
        <v>45</v>
      </c>
      <c r="U3" s="624">
        <v>0.8</v>
      </c>
      <c r="V3" s="611" t="s">
        <v>348</v>
      </c>
      <c r="W3" s="611" t="s">
        <v>348</v>
      </c>
      <c r="X3" s="611" t="s">
        <v>348</v>
      </c>
      <c r="Y3" s="611" t="s">
        <v>348</v>
      </c>
      <c r="Z3" s="611" t="s">
        <v>470</v>
      </c>
      <c r="AA3" s="611"/>
      <c r="AB3" s="628"/>
      <c r="AC3" s="628"/>
      <c r="AD3" s="628"/>
      <c r="AE3" s="628"/>
      <c r="AF3" s="629"/>
      <c r="AG3" s="611"/>
      <c r="AH3" s="611"/>
      <c r="AI3" s="611" t="s">
        <v>377</v>
      </c>
      <c r="AJ3" s="611"/>
      <c r="AK3" s="611"/>
      <c r="AL3" s="611"/>
      <c r="AM3" s="611"/>
      <c r="AN3" s="611"/>
      <c r="AO3" s="611"/>
      <c r="AP3" s="611"/>
      <c r="AQ3" s="611"/>
      <c r="AR3" s="611"/>
      <c r="AS3" s="611"/>
      <c r="AT3" s="611" t="s">
        <v>348</v>
      </c>
      <c r="AU3" s="638">
        <v>1</v>
      </c>
    </row>
    <row r="4" spans="1:47" s="603" customFormat="1" ht="24">
      <c r="A4" s="607">
        <v>2</v>
      </c>
      <c r="B4" s="607">
        <v>3</v>
      </c>
      <c r="C4" s="607" t="s">
        <v>569</v>
      </c>
      <c r="D4" s="608" t="s">
        <v>493</v>
      </c>
      <c r="E4" s="608" t="s">
        <v>641</v>
      </c>
      <c r="F4" s="609" t="s">
        <v>470</v>
      </c>
      <c r="G4" s="610" t="s">
        <v>363</v>
      </c>
      <c r="H4" s="611" t="s">
        <v>471</v>
      </c>
      <c r="I4" s="617"/>
      <c r="J4" s="610" t="s">
        <v>342</v>
      </c>
      <c r="K4" s="608" t="s">
        <v>348</v>
      </c>
      <c r="L4" s="610" t="s">
        <v>342</v>
      </c>
      <c r="M4" s="617" t="s">
        <v>345</v>
      </c>
      <c r="N4" s="617" t="s">
        <v>344</v>
      </c>
      <c r="O4" s="609" t="s">
        <v>470</v>
      </c>
      <c r="P4" s="608" t="s">
        <v>475</v>
      </c>
      <c r="Q4" s="611" t="s">
        <v>348</v>
      </c>
      <c r="R4" s="611" t="s">
        <v>348</v>
      </c>
      <c r="S4" s="611" t="s">
        <v>406</v>
      </c>
      <c r="T4" s="611" t="s">
        <v>348</v>
      </c>
      <c r="U4" s="624">
        <v>0.77159999999999995</v>
      </c>
      <c r="V4" s="611" t="s">
        <v>348</v>
      </c>
      <c r="W4" s="611" t="s">
        <v>348</v>
      </c>
      <c r="X4" s="611" t="s">
        <v>348</v>
      </c>
      <c r="Y4" s="611" t="s">
        <v>348</v>
      </c>
      <c r="Z4" s="611" t="s">
        <v>470</v>
      </c>
      <c r="AA4" s="611"/>
      <c r="AB4" s="628" t="s">
        <v>642</v>
      </c>
      <c r="AC4" s="628"/>
      <c r="AD4" s="628"/>
      <c r="AE4" s="628">
        <f>U4*1.08</f>
        <v>0.83332799999999996</v>
      </c>
      <c r="AF4" s="629">
        <f>U4/AE4</f>
        <v>0.92592592592592593</v>
      </c>
      <c r="AG4" s="611"/>
      <c r="AH4" s="611"/>
      <c r="AI4" s="635"/>
      <c r="AJ4" s="635"/>
      <c r="AK4" s="611"/>
      <c r="AL4" s="611"/>
      <c r="AM4" s="611"/>
      <c r="AN4" s="611"/>
      <c r="AO4" s="611"/>
      <c r="AP4" s="611"/>
      <c r="AQ4" s="611"/>
      <c r="AR4" s="611"/>
      <c r="AS4" s="611"/>
      <c r="AT4" s="611" t="s">
        <v>348</v>
      </c>
      <c r="AU4" s="638">
        <v>1</v>
      </c>
    </row>
    <row r="5" spans="1:47" s="603" customFormat="1" ht="32.1" customHeight="1">
      <c r="A5" s="607">
        <v>3</v>
      </c>
      <c r="B5" s="607">
        <v>3</v>
      </c>
      <c r="C5" s="607"/>
      <c r="D5" s="608" t="s">
        <v>496</v>
      </c>
      <c r="E5" s="609" t="s">
        <v>497</v>
      </c>
      <c r="F5" s="611" t="s">
        <v>478</v>
      </c>
      <c r="G5" s="609" t="s">
        <v>353</v>
      </c>
      <c r="H5" s="611" t="s">
        <v>471</v>
      </c>
      <c r="I5" s="617"/>
      <c r="J5" s="610" t="s">
        <v>342</v>
      </c>
      <c r="K5" s="608" t="s">
        <v>348</v>
      </c>
      <c r="L5" s="610" t="s">
        <v>342</v>
      </c>
      <c r="M5" s="611" t="s">
        <v>345</v>
      </c>
      <c r="N5" s="617" t="s">
        <v>344</v>
      </c>
      <c r="O5" s="609" t="s">
        <v>478</v>
      </c>
      <c r="P5" s="611" t="s">
        <v>521</v>
      </c>
      <c r="Q5" s="611" t="s">
        <v>643</v>
      </c>
      <c r="R5" s="611" t="s">
        <v>348</v>
      </c>
      <c r="S5" s="611"/>
      <c r="T5" s="611" t="s">
        <v>348</v>
      </c>
      <c r="U5" s="624"/>
      <c r="V5" s="611" t="s">
        <v>348</v>
      </c>
      <c r="W5" s="611" t="s">
        <v>348</v>
      </c>
      <c r="X5" s="611" t="s">
        <v>348</v>
      </c>
      <c r="Y5" s="611" t="s">
        <v>348</v>
      </c>
      <c r="Z5" s="611" t="s">
        <v>611</v>
      </c>
      <c r="AA5" s="611"/>
      <c r="AB5" s="628">
        <f>U5/0.039*1000</f>
        <v>0</v>
      </c>
      <c r="AC5" s="628"/>
      <c r="AD5" s="628"/>
      <c r="AE5" s="628">
        <f>AB5*0.039/1000</f>
        <v>0</v>
      </c>
      <c r="AF5" s="629" t="e">
        <f>U5/AE5</f>
        <v>#DIV/0!</v>
      </c>
      <c r="AG5" s="611"/>
      <c r="AH5" s="611"/>
      <c r="AI5" s="635"/>
      <c r="AJ5" s="635"/>
      <c r="AK5" s="611"/>
      <c r="AL5" s="611"/>
      <c r="AM5" s="611"/>
      <c r="AN5" s="611"/>
      <c r="AO5" s="611"/>
      <c r="AP5" s="611"/>
      <c r="AQ5" s="611"/>
      <c r="AR5" s="611"/>
      <c r="AS5" s="611"/>
      <c r="AT5" s="611" t="s">
        <v>348</v>
      </c>
      <c r="AU5" s="638">
        <v>1</v>
      </c>
    </row>
    <row r="6" spans="1:47" s="603" customFormat="1" ht="32.1" customHeight="1">
      <c r="A6" s="607">
        <v>4</v>
      </c>
      <c r="B6" s="607">
        <v>3</v>
      </c>
      <c r="C6" s="607"/>
      <c r="D6" s="608" t="s">
        <v>501</v>
      </c>
      <c r="E6" s="609" t="s">
        <v>502</v>
      </c>
      <c r="F6" s="611" t="s">
        <v>478</v>
      </c>
      <c r="G6" s="609" t="s">
        <v>353</v>
      </c>
      <c r="H6" s="611" t="s">
        <v>471</v>
      </c>
      <c r="I6" s="617"/>
      <c r="J6" s="610" t="s">
        <v>342</v>
      </c>
      <c r="K6" s="608" t="s">
        <v>348</v>
      </c>
      <c r="L6" s="610" t="s">
        <v>342</v>
      </c>
      <c r="M6" s="611" t="s">
        <v>345</v>
      </c>
      <c r="N6" s="617" t="s">
        <v>344</v>
      </c>
      <c r="O6" s="609" t="s">
        <v>478</v>
      </c>
      <c r="P6" s="611" t="s">
        <v>521</v>
      </c>
      <c r="Q6" s="611" t="s">
        <v>643</v>
      </c>
      <c r="R6" s="611" t="s">
        <v>348</v>
      </c>
      <c r="S6" s="611"/>
      <c r="T6" s="611" t="s">
        <v>348</v>
      </c>
      <c r="U6" s="624"/>
      <c r="V6" s="611" t="s">
        <v>348</v>
      </c>
      <c r="W6" s="611" t="s">
        <v>348</v>
      </c>
      <c r="X6" s="611" t="s">
        <v>348</v>
      </c>
      <c r="Y6" s="611" t="s">
        <v>348</v>
      </c>
      <c r="Z6" s="611" t="s">
        <v>611</v>
      </c>
      <c r="AA6" s="611"/>
      <c r="AB6" s="628">
        <f>U6/0.039*1000</f>
        <v>0</v>
      </c>
      <c r="AC6" s="628"/>
      <c r="AD6" s="628"/>
      <c r="AE6" s="628">
        <f>AB6*0.039/1000</f>
        <v>0</v>
      </c>
      <c r="AF6" s="629" t="e">
        <f>U6/AE6</f>
        <v>#DIV/0!</v>
      </c>
      <c r="AG6" s="611"/>
      <c r="AH6" s="611"/>
      <c r="AI6" s="635"/>
      <c r="AJ6" s="635"/>
      <c r="AK6" s="611"/>
      <c r="AL6" s="611"/>
      <c r="AM6" s="611"/>
      <c r="AN6" s="611"/>
      <c r="AO6" s="611"/>
      <c r="AP6" s="611"/>
      <c r="AQ6" s="611"/>
      <c r="AR6" s="611"/>
      <c r="AS6" s="611"/>
      <c r="AT6" s="611" t="s">
        <v>348</v>
      </c>
      <c r="AU6" s="638">
        <v>4</v>
      </c>
    </row>
    <row r="7" spans="1:47" s="603" customFormat="1" ht="32.1" customHeight="1">
      <c r="A7" s="612">
        <v>4</v>
      </c>
      <c r="B7" s="612">
        <v>3</v>
      </c>
      <c r="C7" s="612" t="s">
        <v>31</v>
      </c>
      <c r="D7" s="613" t="s">
        <v>163</v>
      </c>
      <c r="E7" s="614" t="s">
        <v>164</v>
      </c>
      <c r="F7" s="615" t="s">
        <v>478</v>
      </c>
      <c r="G7" s="616" t="s">
        <v>353</v>
      </c>
      <c r="H7" s="615" t="s">
        <v>471</v>
      </c>
      <c r="I7" s="619"/>
      <c r="J7" s="620" t="s">
        <v>342</v>
      </c>
      <c r="K7" s="621" t="s">
        <v>348</v>
      </c>
      <c r="L7" s="620" t="s">
        <v>342</v>
      </c>
      <c r="M7" s="615" t="s">
        <v>344</v>
      </c>
      <c r="N7" s="619" t="s">
        <v>345</v>
      </c>
      <c r="O7" s="616"/>
      <c r="P7" s="615"/>
      <c r="Q7" s="615"/>
      <c r="R7" s="615" t="s">
        <v>348</v>
      </c>
      <c r="S7" s="615"/>
      <c r="T7" s="615" t="s">
        <v>348</v>
      </c>
      <c r="U7" s="625">
        <v>0.01</v>
      </c>
      <c r="V7" s="615" t="s">
        <v>348</v>
      </c>
      <c r="W7" s="615" t="s">
        <v>348</v>
      </c>
      <c r="X7" s="615" t="s">
        <v>348</v>
      </c>
      <c r="Y7" s="615" t="s">
        <v>348</v>
      </c>
      <c r="Z7" s="615"/>
      <c r="AA7" s="615"/>
      <c r="AB7" s="630"/>
      <c r="AC7" s="630"/>
      <c r="AD7" s="630"/>
      <c r="AE7" s="630"/>
      <c r="AF7" s="631"/>
      <c r="AG7" s="615"/>
      <c r="AH7" s="615"/>
      <c r="AI7" s="636"/>
      <c r="AJ7" s="636"/>
      <c r="AK7" s="615"/>
      <c r="AL7" s="615"/>
      <c r="AM7" s="615"/>
      <c r="AN7" s="615"/>
      <c r="AO7" s="615"/>
      <c r="AP7" s="615"/>
      <c r="AQ7" s="615"/>
      <c r="AR7" s="615"/>
      <c r="AS7" s="615"/>
      <c r="AT7" s="615" t="s">
        <v>348</v>
      </c>
      <c r="AU7" s="639">
        <v>1</v>
      </c>
    </row>
    <row r="9" spans="1:47">
      <c r="U9" s="626"/>
    </row>
    <row r="12" spans="1:47">
      <c r="Y12" s="632"/>
      <c r="Z12" s="632"/>
      <c r="AA12" s="632"/>
      <c r="AB12" s="633"/>
      <c r="AC12" s="633"/>
      <c r="AD12" s="633"/>
      <c r="AE12" s="633"/>
      <c r="AF12" s="634"/>
      <c r="AG12" s="632"/>
      <c r="AH12" s="632"/>
      <c r="AI12" s="632"/>
      <c r="AJ12" s="632"/>
      <c r="AK12" s="632"/>
      <c r="AL12" s="632"/>
      <c r="AM12" s="632"/>
      <c r="AN12" s="632"/>
      <c r="AO12" s="632"/>
      <c r="AP12" s="632"/>
      <c r="AQ12" s="632"/>
      <c r="AR12" s="632"/>
      <c r="AS12" s="632"/>
    </row>
  </sheetData>
  <mergeCells count="39">
    <mergeCell ref="AQ1:AQ2"/>
    <mergeCell ref="AR1:AR2"/>
    <mergeCell ref="AS1:AS2"/>
    <mergeCell ref="AL1:AL2"/>
    <mergeCell ref="AM1:AM2"/>
    <mergeCell ref="AN1:AN2"/>
    <mergeCell ref="AO1:AO2"/>
    <mergeCell ref="AP1:AP2"/>
    <mergeCell ref="AG1:AG2"/>
    <mergeCell ref="AH1:AH2"/>
    <mergeCell ref="AI1:AI2"/>
    <mergeCell ref="AJ1:AJ2"/>
    <mergeCell ref="AK1:AK2"/>
    <mergeCell ref="U1:U2"/>
    <mergeCell ref="Z1:Z2"/>
    <mergeCell ref="AA1:AA2"/>
    <mergeCell ref="AE1:AE2"/>
    <mergeCell ref="AF1:AF2"/>
    <mergeCell ref="AB1:AD1"/>
    <mergeCell ref="P1:P2"/>
    <mergeCell ref="Q1:Q2"/>
    <mergeCell ref="R1:R2"/>
    <mergeCell ref="S1:S2"/>
    <mergeCell ref="T1:T2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</mergeCells>
  <phoneticPr fontId="138" type="noConversion"/>
  <conditionalFormatting sqref="D3">
    <cfRule type="duplicateValues" dxfId="327" priority="3"/>
  </conditionalFormatting>
  <conditionalFormatting sqref="K3">
    <cfRule type="duplicateValues" dxfId="326" priority="2"/>
  </conditionalFormatting>
  <conditionalFormatting sqref="F5">
    <cfRule type="duplicateValues" dxfId="325" priority="9"/>
    <cfRule type="duplicateValues" dxfId="324" priority="10"/>
    <cfRule type="duplicateValues" dxfId="323" priority="11"/>
    <cfRule type="duplicateValues" dxfId="322" priority="12"/>
  </conditionalFormatting>
  <conditionalFormatting sqref="D7">
    <cfRule type="duplicateValues" dxfId="321" priority="1"/>
  </conditionalFormatting>
  <conditionalFormatting sqref="D4:D6">
    <cfRule type="duplicateValues" dxfId="320" priority="13"/>
  </conditionalFormatting>
  <conditionalFormatting sqref="F6:F7">
    <cfRule type="duplicateValues" dxfId="319" priority="5"/>
    <cfRule type="duplicateValues" dxfId="318" priority="6"/>
    <cfRule type="duplicateValues" dxfId="317" priority="7"/>
    <cfRule type="duplicateValues" dxfId="316" priority="8"/>
  </conditionalFormatting>
  <conditionalFormatting sqref="K4:K7">
    <cfRule type="duplicateValues" dxfId="315" priority="14"/>
  </conditionalFormatting>
  <dataValidations count="1">
    <dataValidation allowBlank="1" showErrorMessage="1" sqref="P3"/>
  </dataValidations>
  <pageMargins left="0.7" right="0.7" top="0.75" bottom="0.75" header="0.3" footer="0.3"/>
  <pageSetup paperSize="9" orientation="portrait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C13"/>
  <sheetViews>
    <sheetView zoomScale="70" zoomScaleNormal="70" workbookViewId="0">
      <selection activeCell="BL12" sqref="BL12"/>
    </sheetView>
  </sheetViews>
  <sheetFormatPr defaultColWidth="9" defaultRowHeight="13.5" outlineLevelCol="1"/>
  <cols>
    <col min="1" max="3" width="9" style="367"/>
    <col min="4" max="4" width="21.125" style="367" customWidth="1"/>
    <col min="5" max="5" width="18.25" style="367" customWidth="1"/>
    <col min="6" max="8" width="9" style="367" hidden="1" outlineLevel="1"/>
    <col min="9" max="9" width="9" style="367" collapsed="1"/>
    <col min="10" max="14" width="9" style="367" hidden="1" outlineLevel="1"/>
    <col min="15" max="15" width="9" style="367" collapsed="1"/>
    <col min="16" max="20" width="9" style="367" hidden="1" outlineLevel="1"/>
    <col min="21" max="21" width="11.875" style="367" customWidth="1" collapsed="1"/>
    <col min="22" max="25" width="9" style="367" outlineLevel="1"/>
    <col min="26" max="26" width="9" style="367"/>
    <col min="27" max="30" width="9" style="367" hidden="1" outlineLevel="1"/>
    <col min="31" max="31" width="11.75" style="589" hidden="1" outlineLevel="1"/>
    <col min="32" max="32" width="11.75" style="590" hidden="1" outlineLevel="1"/>
    <col min="33" max="34" width="9" style="367" hidden="1" outlineLevel="1"/>
    <col min="35" max="35" width="9" style="367" collapsed="1"/>
    <col min="36" max="36" width="9" style="367"/>
    <col min="37" max="45" width="9" style="367" hidden="1" outlineLevel="1"/>
    <col min="46" max="46" width="9" style="367" collapsed="1"/>
    <col min="47" max="16383" width="9" style="367"/>
  </cols>
  <sheetData>
    <row r="1" spans="1:66" s="587" customFormat="1" ht="14.25">
      <c r="A1" s="1235" t="s">
        <v>6</v>
      </c>
      <c r="B1" s="1235" t="s">
        <v>459</v>
      </c>
      <c r="C1" s="1235" t="s">
        <v>299</v>
      </c>
      <c r="D1" s="1235" t="s">
        <v>57</v>
      </c>
      <c r="E1" s="1235" t="s">
        <v>453</v>
      </c>
      <c r="F1" s="1235" t="s">
        <v>301</v>
      </c>
      <c r="G1" s="1235" t="s">
        <v>302</v>
      </c>
      <c r="H1" s="1235" t="s">
        <v>303</v>
      </c>
      <c r="I1" s="1235" t="s">
        <v>640</v>
      </c>
      <c r="J1" s="1235" t="s">
        <v>304</v>
      </c>
      <c r="K1" s="1235" t="s">
        <v>305</v>
      </c>
      <c r="L1" s="1235" t="s">
        <v>306</v>
      </c>
      <c r="M1" s="1235" t="s">
        <v>307</v>
      </c>
      <c r="N1" s="1235" t="s">
        <v>461</v>
      </c>
      <c r="O1" s="1235" t="s">
        <v>309</v>
      </c>
      <c r="P1" s="1235" t="s">
        <v>310</v>
      </c>
      <c r="Q1" s="1235" t="s">
        <v>311</v>
      </c>
      <c r="R1" s="1235" t="s">
        <v>312</v>
      </c>
      <c r="S1" s="1235" t="s">
        <v>313</v>
      </c>
      <c r="T1" s="1235" t="s">
        <v>314</v>
      </c>
      <c r="U1" s="1235" t="s">
        <v>462</v>
      </c>
      <c r="V1" s="1235" t="s">
        <v>316</v>
      </c>
      <c r="W1" s="1235" t="s">
        <v>317</v>
      </c>
      <c r="X1" s="1235" t="s">
        <v>318</v>
      </c>
      <c r="Y1" s="1235" t="s">
        <v>319</v>
      </c>
      <c r="Z1" s="1237" t="s">
        <v>320</v>
      </c>
      <c r="AA1" s="1237" t="s">
        <v>321</v>
      </c>
      <c r="AB1" s="1238" t="s">
        <v>322</v>
      </c>
      <c r="AC1" s="1238"/>
      <c r="AD1" s="1238"/>
      <c r="AE1" s="1238" t="s">
        <v>323</v>
      </c>
      <c r="AF1" s="1239" t="s">
        <v>324</v>
      </c>
      <c r="AG1" s="1240" t="s">
        <v>325</v>
      </c>
      <c r="AH1" s="1241" t="s">
        <v>566</v>
      </c>
      <c r="AI1" s="1242" t="s">
        <v>327</v>
      </c>
      <c r="AJ1" s="1242" t="s">
        <v>328</v>
      </c>
      <c r="AK1" s="1243" t="s">
        <v>329</v>
      </c>
      <c r="AL1" s="1244" t="s">
        <v>330</v>
      </c>
      <c r="AM1" s="1245" t="s">
        <v>331</v>
      </c>
      <c r="AN1" s="1246" t="s">
        <v>332</v>
      </c>
      <c r="AO1" s="1245" t="s">
        <v>333</v>
      </c>
      <c r="AP1" s="1247" t="s">
        <v>334</v>
      </c>
      <c r="AQ1" s="1244" t="s">
        <v>335</v>
      </c>
      <c r="AR1" s="1243" t="s">
        <v>336</v>
      </c>
      <c r="AS1" s="1243" t="s">
        <v>337</v>
      </c>
      <c r="AT1" s="393" t="s">
        <v>11</v>
      </c>
      <c r="AU1" s="384" t="s">
        <v>338</v>
      </c>
    </row>
    <row r="2" spans="1:66" s="587" customFormat="1" ht="14.25">
      <c r="A2" s="1236"/>
      <c r="B2" s="1236"/>
      <c r="C2" s="1236"/>
      <c r="D2" s="1236"/>
      <c r="E2" s="1236"/>
      <c r="F2" s="1236"/>
      <c r="G2" s="1236"/>
      <c r="H2" s="1236"/>
      <c r="I2" s="1236"/>
      <c r="J2" s="1236"/>
      <c r="K2" s="1236"/>
      <c r="L2" s="1236"/>
      <c r="M2" s="1236"/>
      <c r="N2" s="1236"/>
      <c r="O2" s="1236"/>
      <c r="P2" s="1236"/>
      <c r="Q2" s="1236"/>
      <c r="R2" s="1236"/>
      <c r="S2" s="1236"/>
      <c r="T2" s="1236"/>
      <c r="U2" s="1236"/>
      <c r="V2" s="1236"/>
      <c r="W2" s="1236"/>
      <c r="X2" s="1236"/>
      <c r="Y2" s="1236"/>
      <c r="Z2" s="1237"/>
      <c r="AA2" s="1237"/>
      <c r="AB2" s="541" t="s">
        <v>339</v>
      </c>
      <c r="AC2" s="541" t="s">
        <v>340</v>
      </c>
      <c r="AD2" s="541" t="s">
        <v>341</v>
      </c>
      <c r="AE2" s="1238"/>
      <c r="AF2" s="1239"/>
      <c r="AG2" s="1240"/>
      <c r="AH2" s="1241"/>
      <c r="AI2" s="1242"/>
      <c r="AJ2" s="1242"/>
      <c r="AK2" s="1243"/>
      <c r="AL2" s="1244"/>
      <c r="AM2" s="1245"/>
      <c r="AN2" s="1246"/>
      <c r="AO2" s="1245"/>
      <c r="AP2" s="1247"/>
      <c r="AQ2" s="1244"/>
      <c r="AR2" s="1243"/>
      <c r="AS2" s="1243"/>
      <c r="AT2" s="393"/>
      <c r="AU2" s="384"/>
    </row>
    <row r="3" spans="1:66" s="588" customFormat="1" ht="24">
      <c r="A3" s="372">
        <v>1</v>
      </c>
      <c r="B3" s="372">
        <v>1</v>
      </c>
      <c r="C3" s="372" t="s">
        <v>31</v>
      </c>
      <c r="D3" s="375" t="s">
        <v>204</v>
      </c>
      <c r="E3" s="375" t="s">
        <v>124</v>
      </c>
      <c r="F3" s="375" t="s">
        <v>644</v>
      </c>
      <c r="G3" s="375" t="s">
        <v>342</v>
      </c>
      <c r="H3" s="375" t="s">
        <v>471</v>
      </c>
      <c r="I3" s="375"/>
      <c r="J3" s="375" t="s">
        <v>342</v>
      </c>
      <c r="K3" s="375" t="str">
        <f>D3</f>
        <v>SHT0015544</v>
      </c>
      <c r="L3" s="375" t="s">
        <v>342</v>
      </c>
      <c r="M3" s="375" t="s">
        <v>344</v>
      </c>
      <c r="N3" s="375" t="s">
        <v>345</v>
      </c>
      <c r="O3" s="375" t="s">
        <v>645</v>
      </c>
      <c r="P3" s="375" t="s">
        <v>347</v>
      </c>
      <c r="Q3" s="386" t="s">
        <v>503</v>
      </c>
      <c r="R3" s="593" t="s">
        <v>503</v>
      </c>
      <c r="S3" s="375" t="s">
        <v>646</v>
      </c>
      <c r="T3" s="375" t="s">
        <v>503</v>
      </c>
      <c r="U3" s="375">
        <v>1.6316999999999999</v>
      </c>
      <c r="V3" s="375" t="s">
        <v>503</v>
      </c>
      <c r="W3" s="375" t="s">
        <v>366</v>
      </c>
      <c r="X3" s="375" t="s">
        <v>503</v>
      </c>
      <c r="Y3" s="375"/>
      <c r="Z3" s="375" t="s">
        <v>527</v>
      </c>
      <c r="AA3" s="375"/>
      <c r="AB3" s="375"/>
      <c r="AC3" s="375"/>
      <c r="AD3" s="375"/>
      <c r="AE3" s="595"/>
      <c r="AF3" s="596"/>
      <c r="AG3" s="375"/>
      <c r="AH3" s="375"/>
      <c r="AI3" s="375" t="s">
        <v>368</v>
      </c>
      <c r="AJ3" s="375"/>
      <c r="AK3" s="375"/>
      <c r="AL3" s="375"/>
      <c r="AM3" s="375"/>
      <c r="AN3" s="375"/>
      <c r="AO3" s="375"/>
      <c r="AP3" s="375"/>
      <c r="AQ3" s="375"/>
      <c r="AR3" s="375"/>
      <c r="AS3" s="375"/>
      <c r="AT3" s="375" t="s">
        <v>503</v>
      </c>
      <c r="AU3" s="375">
        <v>1</v>
      </c>
      <c r="AV3" s="367"/>
      <c r="AW3" s="367"/>
      <c r="AX3" s="367"/>
      <c r="AY3" s="367"/>
      <c r="AZ3" s="367"/>
      <c r="BA3" s="367"/>
      <c r="BB3" s="367"/>
      <c r="BC3" s="367"/>
      <c r="BD3" s="367"/>
      <c r="BE3" s="367"/>
      <c r="BF3" s="367"/>
      <c r="BG3" s="367"/>
      <c r="BH3" s="367"/>
      <c r="BI3" s="367"/>
      <c r="BJ3" s="367"/>
      <c r="BK3" s="367"/>
      <c r="BL3" s="367"/>
      <c r="BM3" s="367"/>
      <c r="BN3" s="367"/>
    </row>
    <row r="4" spans="1:66" ht="28.5">
      <c r="A4" s="369">
        <v>2</v>
      </c>
      <c r="B4" s="369">
        <v>2</v>
      </c>
      <c r="C4" s="369" t="s">
        <v>555</v>
      </c>
      <c r="D4" s="591" t="s">
        <v>647</v>
      </c>
      <c r="E4" s="591" t="s">
        <v>648</v>
      </c>
      <c r="F4" s="97" t="s">
        <v>649</v>
      </c>
      <c r="G4" s="97" t="s">
        <v>363</v>
      </c>
      <c r="H4" s="97" t="s">
        <v>471</v>
      </c>
      <c r="I4" s="97"/>
      <c r="J4" s="97" t="s">
        <v>342</v>
      </c>
      <c r="K4" s="97" t="str">
        <f>D4</f>
        <v>M4-6905111</v>
      </c>
      <c r="L4" s="97" t="s">
        <v>342</v>
      </c>
      <c r="M4" s="97" t="s">
        <v>345</v>
      </c>
      <c r="N4" s="97" t="s">
        <v>344</v>
      </c>
      <c r="O4" s="97" t="s">
        <v>577</v>
      </c>
      <c r="P4" s="97" t="s">
        <v>521</v>
      </c>
      <c r="Q4" s="97" t="s">
        <v>546</v>
      </c>
      <c r="R4" s="97" t="s">
        <v>650</v>
      </c>
      <c r="S4" s="212" t="s">
        <v>651</v>
      </c>
      <c r="T4" s="97" t="s">
        <v>503</v>
      </c>
      <c r="U4" s="97">
        <v>5.3699999999999998E-2</v>
      </c>
      <c r="V4" s="97" t="s">
        <v>503</v>
      </c>
      <c r="W4" s="97" t="s">
        <v>366</v>
      </c>
      <c r="X4" s="97" t="s">
        <v>503</v>
      </c>
      <c r="Y4" s="97"/>
      <c r="Z4" s="97" t="s">
        <v>514</v>
      </c>
      <c r="AA4" s="97" t="s">
        <v>652</v>
      </c>
      <c r="AB4" s="97">
        <v>139</v>
      </c>
      <c r="AC4" s="97">
        <v>28</v>
      </c>
      <c r="AD4" s="97">
        <v>3</v>
      </c>
      <c r="AE4" s="205">
        <f>AB4*AC4*AD4*7860/1000000000</f>
        <v>9.1773359999999998E-2</v>
      </c>
      <c r="AF4" s="206">
        <f>U4/AE4</f>
        <v>0.58513712476038793</v>
      </c>
      <c r="AG4" s="97"/>
      <c r="AH4" s="97"/>
      <c r="AI4" s="599"/>
      <c r="AJ4" s="599"/>
      <c r="AK4" s="97"/>
      <c r="AL4" s="97"/>
      <c r="AM4" s="97"/>
      <c r="AN4" s="97"/>
      <c r="AO4" s="97"/>
      <c r="AP4" s="97"/>
      <c r="AQ4" s="97"/>
      <c r="AR4" s="97"/>
      <c r="AS4" s="97"/>
      <c r="AT4" s="97" t="s">
        <v>503</v>
      </c>
      <c r="AU4" s="97">
        <v>1</v>
      </c>
    </row>
    <row r="5" spans="1:66" s="588" customFormat="1" ht="24">
      <c r="A5" s="372">
        <v>3</v>
      </c>
      <c r="B5" s="372">
        <v>2</v>
      </c>
      <c r="C5" s="372" t="s">
        <v>31</v>
      </c>
      <c r="D5" s="375" t="s">
        <v>254</v>
      </c>
      <c r="E5" s="375" t="s">
        <v>255</v>
      </c>
      <c r="F5" s="375" t="s">
        <v>653</v>
      </c>
      <c r="G5" s="375" t="s">
        <v>363</v>
      </c>
      <c r="H5" s="375" t="s">
        <v>471</v>
      </c>
      <c r="I5" s="375"/>
      <c r="J5" s="375" t="s">
        <v>342</v>
      </c>
      <c r="K5" s="375" t="str">
        <f>D5</f>
        <v>SHT0015593</v>
      </c>
      <c r="L5" s="375" t="s">
        <v>342</v>
      </c>
      <c r="M5" s="375" t="s">
        <v>344</v>
      </c>
      <c r="N5" s="375" t="s">
        <v>345</v>
      </c>
      <c r="O5" s="375" t="s">
        <v>577</v>
      </c>
      <c r="P5" s="375" t="s">
        <v>654</v>
      </c>
      <c r="Q5" s="375" t="s">
        <v>530</v>
      </c>
      <c r="R5" s="375" t="s">
        <v>650</v>
      </c>
      <c r="S5" s="593" t="s">
        <v>655</v>
      </c>
      <c r="T5" s="375" t="s">
        <v>503</v>
      </c>
      <c r="U5" s="594">
        <f>U6+U7</f>
        <v>0.54779999999999995</v>
      </c>
      <c r="V5" s="375" t="s">
        <v>503</v>
      </c>
      <c r="W5" s="375" t="s">
        <v>366</v>
      </c>
      <c r="X5" s="375" t="s">
        <v>503</v>
      </c>
      <c r="Y5" s="375" t="s">
        <v>367</v>
      </c>
      <c r="Z5" s="97" t="s">
        <v>527</v>
      </c>
      <c r="AA5" s="375"/>
      <c r="AB5" s="375"/>
      <c r="AC5" s="375"/>
      <c r="AD5" s="375"/>
      <c r="AE5" s="595"/>
      <c r="AF5" s="596"/>
      <c r="AG5" s="375">
        <v>1.6</v>
      </c>
      <c r="AH5" s="375">
        <v>3.3000000000000002E-2</v>
      </c>
      <c r="AI5" s="600"/>
      <c r="AJ5" s="600"/>
      <c r="AK5" s="375"/>
      <c r="AL5" s="375"/>
      <c r="AM5" s="375"/>
      <c r="AN5" s="375"/>
      <c r="AO5" s="375"/>
      <c r="AP5" s="375"/>
      <c r="AQ5" s="375"/>
      <c r="AR5" s="375"/>
      <c r="AS5" s="375"/>
      <c r="AT5" s="375" t="s">
        <v>503</v>
      </c>
      <c r="AU5" s="375">
        <v>1</v>
      </c>
      <c r="AV5" s="367"/>
      <c r="AW5" s="367"/>
      <c r="AX5" s="367"/>
      <c r="AY5" s="367"/>
      <c r="AZ5" s="367"/>
      <c r="BA5" s="367"/>
      <c r="BB5" s="367"/>
      <c r="BC5" s="367"/>
      <c r="BD5" s="367"/>
      <c r="BE5" s="367"/>
      <c r="BF5" s="367"/>
      <c r="BG5" s="367"/>
      <c r="BH5" s="367"/>
      <c r="BI5" s="367"/>
      <c r="BJ5" s="367"/>
      <c r="BK5" s="367"/>
      <c r="BL5" s="367"/>
      <c r="BM5" s="367"/>
      <c r="BN5" s="367"/>
    </row>
    <row r="6" spans="1:66" ht="24" customHeight="1">
      <c r="A6" s="369">
        <v>4</v>
      </c>
      <c r="B6" s="369">
        <v>3</v>
      </c>
      <c r="C6" s="369" t="s">
        <v>555</v>
      </c>
      <c r="D6" s="591" t="s">
        <v>656</v>
      </c>
      <c r="E6" s="591" t="s">
        <v>657</v>
      </c>
      <c r="F6" s="97"/>
      <c r="G6" s="97" t="s">
        <v>363</v>
      </c>
      <c r="H6" s="97" t="s">
        <v>471</v>
      </c>
      <c r="I6" s="97"/>
      <c r="J6" s="97" t="s">
        <v>530</v>
      </c>
      <c r="K6" s="97" t="s">
        <v>503</v>
      </c>
      <c r="L6" s="97" t="s">
        <v>342</v>
      </c>
      <c r="M6" s="97" t="s">
        <v>345</v>
      </c>
      <c r="N6" s="97" t="s">
        <v>344</v>
      </c>
      <c r="O6" s="97" t="s">
        <v>577</v>
      </c>
      <c r="P6" s="97" t="s">
        <v>654</v>
      </c>
      <c r="Q6" s="97" t="s">
        <v>530</v>
      </c>
      <c r="R6" s="97" t="s">
        <v>650</v>
      </c>
      <c r="S6" s="212" t="s">
        <v>655</v>
      </c>
      <c r="T6" s="97"/>
      <c r="U6" s="97">
        <v>0.52849999999999997</v>
      </c>
      <c r="V6" s="97" t="s">
        <v>503</v>
      </c>
      <c r="W6" s="97" t="s">
        <v>366</v>
      </c>
      <c r="X6" s="97" t="s">
        <v>503</v>
      </c>
      <c r="Y6" s="97"/>
      <c r="Z6" s="97" t="s">
        <v>514</v>
      </c>
      <c r="AA6" s="97" t="s">
        <v>658</v>
      </c>
      <c r="AB6" s="97">
        <v>185.5</v>
      </c>
      <c r="AC6" s="97">
        <v>103</v>
      </c>
      <c r="AD6" s="97">
        <v>5</v>
      </c>
      <c r="AE6" s="205">
        <f>AB6*AC6*AD6*7860/1000000000</f>
        <v>0.75088544999999995</v>
      </c>
      <c r="AF6" s="206">
        <f>U6/AE6</f>
        <v>0.70383571821773883</v>
      </c>
      <c r="AG6" s="97"/>
      <c r="AH6" s="97"/>
      <c r="AI6" s="599"/>
      <c r="AJ6" s="599"/>
      <c r="AK6" s="97"/>
      <c r="AL6" s="97"/>
      <c r="AM6" s="97"/>
      <c r="AN6" s="97"/>
      <c r="AO6" s="97"/>
      <c r="AP6" s="97"/>
      <c r="AQ6" s="97"/>
      <c r="AR6" s="97"/>
      <c r="AS6" s="97"/>
      <c r="AT6" s="97" t="s">
        <v>503</v>
      </c>
      <c r="AU6" s="97" t="s">
        <v>503</v>
      </c>
    </row>
    <row r="7" spans="1:66" s="588" customFormat="1" ht="24">
      <c r="A7" s="372">
        <v>5</v>
      </c>
      <c r="B7" s="372">
        <v>3</v>
      </c>
      <c r="C7" s="372" t="s">
        <v>31</v>
      </c>
      <c r="D7" s="375" t="s">
        <v>258</v>
      </c>
      <c r="E7" s="375" t="s">
        <v>259</v>
      </c>
      <c r="F7" s="375" t="s">
        <v>659</v>
      </c>
      <c r="G7" s="375" t="s">
        <v>363</v>
      </c>
      <c r="H7" s="375" t="s">
        <v>471</v>
      </c>
      <c r="I7" s="375"/>
      <c r="J7" s="375" t="s">
        <v>342</v>
      </c>
      <c r="K7" s="375" t="s">
        <v>258</v>
      </c>
      <c r="L7" s="375" t="s">
        <v>342</v>
      </c>
      <c r="M7" s="375" t="s">
        <v>344</v>
      </c>
      <c r="N7" s="375" t="s">
        <v>345</v>
      </c>
      <c r="O7" s="375" t="s">
        <v>577</v>
      </c>
      <c r="P7" s="375" t="s">
        <v>660</v>
      </c>
      <c r="Q7" s="375" t="s">
        <v>546</v>
      </c>
      <c r="R7" s="375" t="s">
        <v>650</v>
      </c>
      <c r="S7" s="588" t="s">
        <v>661</v>
      </c>
      <c r="T7" s="375" t="s">
        <v>503</v>
      </c>
      <c r="U7" s="375">
        <v>1.9300000000000001E-2</v>
      </c>
      <c r="V7" s="375" t="s">
        <v>503</v>
      </c>
      <c r="W7" s="375" t="s">
        <v>366</v>
      </c>
      <c r="X7" s="375" t="s">
        <v>503</v>
      </c>
      <c r="Y7" s="375"/>
      <c r="Z7" s="97" t="s">
        <v>514</v>
      </c>
      <c r="AA7" s="375" t="s">
        <v>662</v>
      </c>
      <c r="AB7" s="375">
        <v>63</v>
      </c>
      <c r="AC7" s="375">
        <v>19.5</v>
      </c>
      <c r="AD7" s="375">
        <v>3</v>
      </c>
      <c r="AE7" s="205">
        <f t="shared" ref="AE7:AE10" si="0">AB7*AC7*AD7*7860/1000000000</f>
        <v>2.8968029999999999E-2</v>
      </c>
      <c r="AF7" s="206">
        <f t="shared" ref="AF7:AF10" si="1">U7/AE7</f>
        <v>0.66625172647225239</v>
      </c>
      <c r="AG7" s="375"/>
      <c r="AH7" s="375"/>
      <c r="AI7" s="600"/>
      <c r="AJ7" s="600"/>
      <c r="AK7" s="375"/>
      <c r="AL7" s="375"/>
      <c r="AM7" s="375"/>
      <c r="AN7" s="375"/>
      <c r="AO7" s="375"/>
      <c r="AP7" s="375"/>
      <c r="AQ7" s="375"/>
      <c r="AR7" s="375"/>
      <c r="AS7" s="375"/>
      <c r="AT7" s="375" t="s">
        <v>503</v>
      </c>
      <c r="AU7" s="375">
        <v>1</v>
      </c>
      <c r="AV7" s="367"/>
      <c r="AW7" s="367"/>
      <c r="AX7" s="367"/>
      <c r="AY7" s="367"/>
      <c r="AZ7" s="367"/>
      <c r="BA7" s="367"/>
      <c r="BB7" s="367"/>
      <c r="BC7" s="367"/>
      <c r="BD7" s="367"/>
      <c r="BE7" s="367"/>
      <c r="BF7" s="367"/>
      <c r="BG7" s="367"/>
      <c r="BH7" s="367"/>
      <c r="BI7" s="367"/>
      <c r="BJ7" s="367"/>
      <c r="BK7" s="367"/>
      <c r="BL7" s="367"/>
      <c r="BM7" s="367"/>
      <c r="BN7" s="367"/>
    </row>
    <row r="8" spans="1:66" s="588" customFormat="1" ht="24">
      <c r="A8" s="372">
        <v>6</v>
      </c>
      <c r="B8" s="372">
        <v>2</v>
      </c>
      <c r="C8" s="372" t="s">
        <v>31</v>
      </c>
      <c r="D8" s="375" t="s">
        <v>262</v>
      </c>
      <c r="E8" s="375" t="s">
        <v>263</v>
      </c>
      <c r="F8" s="375" t="s">
        <v>653</v>
      </c>
      <c r="G8" s="375" t="s">
        <v>363</v>
      </c>
      <c r="H8" s="375" t="s">
        <v>471</v>
      </c>
      <c r="I8" s="375"/>
      <c r="J8" s="375" t="s">
        <v>342</v>
      </c>
      <c r="K8" s="375" t="str">
        <f>D8</f>
        <v>SHT0015594</v>
      </c>
      <c r="L8" s="375" t="s">
        <v>342</v>
      </c>
      <c r="M8" s="375" t="s">
        <v>344</v>
      </c>
      <c r="N8" s="375" t="s">
        <v>345</v>
      </c>
      <c r="O8" s="375" t="s">
        <v>577</v>
      </c>
      <c r="P8" s="375" t="s">
        <v>654</v>
      </c>
      <c r="Q8" s="375" t="s">
        <v>546</v>
      </c>
      <c r="R8" s="375" t="s">
        <v>650</v>
      </c>
      <c r="S8" s="593" t="s">
        <v>663</v>
      </c>
      <c r="T8" s="375" t="s">
        <v>503</v>
      </c>
      <c r="U8" s="375">
        <v>0.34339999999999998</v>
      </c>
      <c r="V8" s="375" t="s">
        <v>503</v>
      </c>
      <c r="W8" s="375" t="s">
        <v>366</v>
      </c>
      <c r="X8" s="375" t="s">
        <v>503</v>
      </c>
      <c r="Y8" s="375" t="s">
        <v>367</v>
      </c>
      <c r="Z8" s="97" t="s">
        <v>527</v>
      </c>
      <c r="AA8" s="375"/>
      <c r="AB8" s="375"/>
      <c r="AC8" s="375"/>
      <c r="AD8" s="375"/>
      <c r="AE8" s="595"/>
      <c r="AF8" s="596"/>
      <c r="AG8" s="375">
        <v>2.2000000000000002</v>
      </c>
      <c r="AH8" s="375">
        <v>0.03</v>
      </c>
      <c r="AI8" s="600"/>
      <c r="AJ8" s="600"/>
      <c r="AK8" s="375"/>
      <c r="AL8" s="375"/>
      <c r="AM8" s="375"/>
      <c r="AN8" s="375"/>
      <c r="AO8" s="375"/>
      <c r="AP8" s="375"/>
      <c r="AQ8" s="375"/>
      <c r="AR8" s="375"/>
      <c r="AS8" s="375"/>
      <c r="AT8" s="375" t="s">
        <v>503</v>
      </c>
      <c r="AU8" s="375">
        <v>1</v>
      </c>
      <c r="AV8" s="367"/>
      <c r="AW8" s="367"/>
      <c r="AX8" s="367"/>
      <c r="AY8" s="367"/>
      <c r="AZ8" s="367"/>
      <c r="BA8" s="367"/>
      <c r="BB8" s="367"/>
      <c r="BC8" s="367"/>
      <c r="BD8" s="367"/>
      <c r="BE8" s="367"/>
      <c r="BF8" s="367"/>
      <c r="BG8" s="367"/>
      <c r="BH8" s="367"/>
      <c r="BI8" s="367"/>
      <c r="BJ8" s="367"/>
      <c r="BK8" s="367"/>
      <c r="BL8" s="367"/>
      <c r="BM8" s="367"/>
      <c r="BN8" s="367"/>
    </row>
    <row r="9" spans="1:66" s="367" customFormat="1" ht="23.25" customHeight="1">
      <c r="A9" s="369">
        <v>7</v>
      </c>
      <c r="B9" s="369">
        <v>3</v>
      </c>
      <c r="C9" s="369" t="s">
        <v>555</v>
      </c>
      <c r="D9" s="97" t="s">
        <v>664</v>
      </c>
      <c r="E9" s="97" t="s">
        <v>665</v>
      </c>
      <c r="F9" s="97"/>
      <c r="G9" s="97" t="s">
        <v>363</v>
      </c>
      <c r="H9" s="97" t="s">
        <v>471</v>
      </c>
      <c r="I9" s="97"/>
      <c r="J9" s="97" t="s">
        <v>342</v>
      </c>
      <c r="K9" s="97" t="s">
        <v>503</v>
      </c>
      <c r="L9" s="97" t="s">
        <v>342</v>
      </c>
      <c r="M9" s="97" t="s">
        <v>345</v>
      </c>
      <c r="N9" s="97" t="s">
        <v>344</v>
      </c>
      <c r="O9" s="97" t="s">
        <v>577</v>
      </c>
      <c r="P9" s="592" t="s">
        <v>654</v>
      </c>
      <c r="Q9" s="592" t="s">
        <v>546</v>
      </c>
      <c r="R9" s="367" t="s">
        <v>650</v>
      </c>
      <c r="S9" s="212" t="s">
        <v>666</v>
      </c>
      <c r="T9" s="97" t="s">
        <v>503</v>
      </c>
      <c r="U9" s="97">
        <v>0.32019999999999998</v>
      </c>
      <c r="V9" s="97" t="s">
        <v>503</v>
      </c>
      <c r="W9" s="97" t="s">
        <v>366</v>
      </c>
      <c r="X9" s="97" t="s">
        <v>503</v>
      </c>
      <c r="Y9" s="97"/>
      <c r="Z9" s="97" t="s">
        <v>514</v>
      </c>
      <c r="AA9" s="97" t="s">
        <v>667</v>
      </c>
      <c r="AB9" s="97">
        <v>208.6</v>
      </c>
      <c r="AC9" s="97">
        <v>91</v>
      </c>
      <c r="AD9" s="97">
        <v>3</v>
      </c>
      <c r="AE9" s="205">
        <f t="shared" si="0"/>
        <v>0.44760970799999994</v>
      </c>
      <c r="AF9" s="206">
        <f t="shared" si="1"/>
        <v>0.71535535149742557</v>
      </c>
      <c r="AG9" s="97"/>
      <c r="AH9" s="97"/>
      <c r="AI9" s="599"/>
      <c r="AJ9" s="599"/>
      <c r="AK9" s="97"/>
      <c r="AL9" s="97"/>
      <c r="AM9" s="97"/>
      <c r="AN9" s="97"/>
      <c r="AO9" s="97"/>
      <c r="AP9" s="97"/>
      <c r="AQ9" s="97"/>
      <c r="AR9" s="97"/>
      <c r="AS9" s="97"/>
      <c r="AT9" s="97" t="s">
        <v>503</v>
      </c>
      <c r="AU9" s="97" t="s">
        <v>503</v>
      </c>
    </row>
    <row r="10" spans="1:66" s="588" customFormat="1" ht="24">
      <c r="A10" s="372">
        <v>8</v>
      </c>
      <c r="B10" s="372">
        <v>3</v>
      </c>
      <c r="C10" s="372" t="s">
        <v>31</v>
      </c>
      <c r="D10" s="375" t="s">
        <v>268</v>
      </c>
      <c r="E10" s="375" t="s">
        <v>269</v>
      </c>
      <c r="F10" s="375" t="s">
        <v>659</v>
      </c>
      <c r="G10" s="375" t="s">
        <v>363</v>
      </c>
      <c r="H10" s="375" t="s">
        <v>471</v>
      </c>
      <c r="I10" s="375"/>
      <c r="J10" s="375" t="s">
        <v>342</v>
      </c>
      <c r="K10" s="375" t="str">
        <f>D10</f>
        <v>SHT0015545</v>
      </c>
      <c r="L10" s="375" t="s">
        <v>342</v>
      </c>
      <c r="M10" s="375" t="s">
        <v>344</v>
      </c>
      <c r="N10" s="375" t="s">
        <v>345</v>
      </c>
      <c r="O10" s="375" t="s">
        <v>577</v>
      </c>
      <c r="P10" s="375" t="s">
        <v>660</v>
      </c>
      <c r="Q10" s="375" t="s">
        <v>546</v>
      </c>
      <c r="R10" s="375" t="s">
        <v>650</v>
      </c>
      <c r="S10" s="593" t="s">
        <v>668</v>
      </c>
      <c r="T10" s="375" t="s">
        <v>503</v>
      </c>
      <c r="U10" s="375">
        <v>2.3199999999999998E-2</v>
      </c>
      <c r="V10" s="375" t="s">
        <v>503</v>
      </c>
      <c r="W10" s="375" t="s">
        <v>366</v>
      </c>
      <c r="X10" s="375" t="s">
        <v>503</v>
      </c>
      <c r="Y10" s="375"/>
      <c r="Z10" s="97" t="s">
        <v>514</v>
      </c>
      <c r="AA10" s="375" t="s">
        <v>669</v>
      </c>
      <c r="AB10" s="375">
        <v>52</v>
      </c>
      <c r="AC10" s="375">
        <v>38.5</v>
      </c>
      <c r="AD10" s="375">
        <v>3</v>
      </c>
      <c r="AE10" s="205">
        <f t="shared" si="0"/>
        <v>4.7207159999999998E-2</v>
      </c>
      <c r="AF10" s="206">
        <f t="shared" si="1"/>
        <v>0.49145087313026242</v>
      </c>
      <c r="AG10" s="375"/>
      <c r="AH10" s="375"/>
      <c r="AI10" s="600"/>
      <c r="AJ10" s="600"/>
      <c r="AK10" s="375"/>
      <c r="AL10" s="375"/>
      <c r="AM10" s="375"/>
      <c r="AN10" s="375"/>
      <c r="AO10" s="375"/>
      <c r="AP10" s="375"/>
      <c r="AQ10" s="375"/>
      <c r="AR10" s="375"/>
      <c r="AS10" s="375"/>
      <c r="AT10" s="375" t="s">
        <v>503</v>
      </c>
      <c r="AU10" s="375">
        <v>1</v>
      </c>
      <c r="AV10" s="367"/>
      <c r="AW10" s="367"/>
      <c r="AX10" s="367"/>
      <c r="AY10" s="367"/>
      <c r="AZ10" s="367"/>
      <c r="BA10" s="367"/>
      <c r="BB10" s="367"/>
      <c r="BC10" s="367"/>
      <c r="BD10" s="367"/>
      <c r="BE10" s="367"/>
      <c r="BF10" s="367"/>
      <c r="BG10" s="367"/>
      <c r="BH10" s="367"/>
      <c r="BI10" s="367"/>
      <c r="BJ10" s="367"/>
      <c r="BK10" s="367"/>
      <c r="BL10" s="367"/>
      <c r="BM10" s="367"/>
      <c r="BN10" s="367"/>
    </row>
    <row r="11" spans="1:66" ht="24">
      <c r="A11" s="369">
        <v>9</v>
      </c>
      <c r="B11" s="369">
        <v>2</v>
      </c>
      <c r="C11" s="369" t="s">
        <v>555</v>
      </c>
      <c r="D11" s="97" t="s">
        <v>670</v>
      </c>
      <c r="E11" s="97" t="s">
        <v>671</v>
      </c>
      <c r="F11" s="97" t="s">
        <v>672</v>
      </c>
      <c r="G11" s="97" t="s">
        <v>363</v>
      </c>
      <c r="H11" s="97" t="s">
        <v>471</v>
      </c>
      <c r="I11" s="97"/>
      <c r="J11" s="97" t="s">
        <v>342</v>
      </c>
      <c r="K11" s="97" t="str">
        <f>D11</f>
        <v>SQDZ6801300</v>
      </c>
      <c r="L11" s="97" t="s">
        <v>342</v>
      </c>
      <c r="M11" s="97" t="s">
        <v>345</v>
      </c>
      <c r="N11" s="97" t="s">
        <v>344</v>
      </c>
      <c r="O11" s="97" t="s">
        <v>600</v>
      </c>
      <c r="P11" s="97" t="s">
        <v>673</v>
      </c>
      <c r="Q11" s="369" t="s">
        <v>503</v>
      </c>
      <c r="R11" s="97" t="s">
        <v>503</v>
      </c>
      <c r="S11" s="97" t="s">
        <v>674</v>
      </c>
      <c r="T11" s="97" t="s">
        <v>503</v>
      </c>
      <c r="U11" s="97">
        <v>0.33050000000000002</v>
      </c>
      <c r="V11" s="97" t="s">
        <v>503</v>
      </c>
      <c r="W11" s="97" t="s">
        <v>366</v>
      </c>
      <c r="X11" s="97" t="s">
        <v>503</v>
      </c>
      <c r="Y11" s="97"/>
      <c r="Z11" s="97"/>
      <c r="AA11" s="97"/>
      <c r="AB11" s="97"/>
      <c r="AC11" s="97"/>
      <c r="AD11" s="97"/>
      <c r="AE11" s="97"/>
      <c r="AF11" s="206"/>
      <c r="AG11" s="97"/>
      <c r="AH11" s="97"/>
      <c r="AI11" s="599"/>
      <c r="AJ11" s="599"/>
      <c r="AK11" s="97"/>
      <c r="AL11" s="97"/>
      <c r="AM11" s="97"/>
      <c r="AN11" s="97"/>
      <c r="AO11" s="97"/>
      <c r="AP11" s="97"/>
      <c r="AQ11" s="97"/>
      <c r="AR11" s="97"/>
      <c r="AS11" s="97"/>
      <c r="AT11" s="97" t="s">
        <v>503</v>
      </c>
      <c r="AU11" s="97">
        <v>1</v>
      </c>
    </row>
    <row r="12" spans="1:66" ht="24">
      <c r="A12" s="369">
        <v>10</v>
      </c>
      <c r="B12" s="369">
        <v>2</v>
      </c>
      <c r="C12" s="369" t="s">
        <v>555</v>
      </c>
      <c r="D12" s="97" t="s">
        <v>675</v>
      </c>
      <c r="E12" s="97" t="s">
        <v>676</v>
      </c>
      <c r="F12" s="97" t="s">
        <v>649</v>
      </c>
      <c r="G12" s="97" t="s">
        <v>363</v>
      </c>
      <c r="H12" s="97" t="s">
        <v>471</v>
      </c>
      <c r="I12" s="97"/>
      <c r="J12" s="97" t="s">
        <v>342</v>
      </c>
      <c r="K12" s="97" t="str">
        <f>D12</f>
        <v>M4-6805112</v>
      </c>
      <c r="L12" s="97" t="s">
        <v>342</v>
      </c>
      <c r="M12" s="97" t="s">
        <v>345</v>
      </c>
      <c r="N12" s="97" t="s">
        <v>344</v>
      </c>
      <c r="O12" s="97" t="s">
        <v>577</v>
      </c>
      <c r="P12" s="97" t="s">
        <v>521</v>
      </c>
      <c r="Q12" s="97" t="s">
        <v>549</v>
      </c>
      <c r="R12" s="97" t="s">
        <v>650</v>
      </c>
      <c r="S12" s="97" t="s">
        <v>677</v>
      </c>
      <c r="T12" s="97" t="s">
        <v>503</v>
      </c>
      <c r="U12" s="97">
        <v>4.4000000000000003E-3</v>
      </c>
      <c r="V12" s="97" t="s">
        <v>503</v>
      </c>
      <c r="W12" s="97" t="s">
        <v>366</v>
      </c>
      <c r="X12" s="97" t="s">
        <v>503</v>
      </c>
      <c r="Y12" s="97"/>
      <c r="Z12" s="97" t="s">
        <v>514</v>
      </c>
      <c r="AA12" s="97" t="s">
        <v>678</v>
      </c>
      <c r="AB12" s="97">
        <v>30</v>
      </c>
      <c r="AC12" s="97">
        <v>14.5</v>
      </c>
      <c r="AD12" s="97">
        <v>2</v>
      </c>
      <c r="AE12" s="205">
        <f>AB12*AC12*AD12*7860/1000000000</f>
        <v>6.8382E-3</v>
      </c>
      <c r="AF12" s="206">
        <f>U12/AE12</f>
        <v>0.64344418121727942</v>
      </c>
      <c r="AG12" s="97"/>
      <c r="AH12" s="97"/>
      <c r="AI12" s="599"/>
      <c r="AJ12" s="599"/>
      <c r="AK12" s="97"/>
      <c r="AL12" s="97"/>
      <c r="AM12" s="97"/>
      <c r="AN12" s="97"/>
      <c r="AO12" s="97"/>
      <c r="AP12" s="97"/>
      <c r="AQ12" s="97"/>
      <c r="AR12" s="97"/>
      <c r="AS12" s="97"/>
      <c r="AT12" s="97" t="s">
        <v>503</v>
      </c>
      <c r="AU12" s="97">
        <v>1</v>
      </c>
    </row>
    <row r="13" spans="1:66" s="588" customFormat="1" ht="24">
      <c r="A13" s="372">
        <v>11</v>
      </c>
      <c r="B13" s="372">
        <v>2</v>
      </c>
      <c r="C13" s="372" t="s">
        <v>679</v>
      </c>
      <c r="D13" s="375" t="s">
        <v>272</v>
      </c>
      <c r="E13" s="375" t="s">
        <v>273</v>
      </c>
      <c r="F13" s="386" t="s">
        <v>503</v>
      </c>
      <c r="G13" s="375" t="s">
        <v>363</v>
      </c>
      <c r="H13" s="375" t="s">
        <v>471</v>
      </c>
      <c r="I13" s="386"/>
      <c r="J13" s="375" t="s">
        <v>342</v>
      </c>
      <c r="K13" s="375" t="str">
        <f>D13</f>
        <v>BSP0010035</v>
      </c>
      <c r="L13" s="375" t="s">
        <v>342</v>
      </c>
      <c r="M13" s="372" t="s">
        <v>345</v>
      </c>
      <c r="N13" s="372" t="s">
        <v>344</v>
      </c>
      <c r="O13" s="375" t="s">
        <v>577</v>
      </c>
      <c r="P13" s="375" t="s">
        <v>680</v>
      </c>
      <c r="Q13" s="372" t="s">
        <v>530</v>
      </c>
      <c r="R13" s="375" t="s">
        <v>650</v>
      </c>
      <c r="S13" s="386" t="s">
        <v>681</v>
      </c>
      <c r="T13" s="375" t="s">
        <v>503</v>
      </c>
      <c r="U13" s="387">
        <v>0.35649999999999998</v>
      </c>
      <c r="V13" s="375" t="s">
        <v>503</v>
      </c>
      <c r="W13" s="386" t="s">
        <v>503</v>
      </c>
      <c r="X13" s="375" t="s">
        <v>503</v>
      </c>
      <c r="Y13" s="372" t="s">
        <v>682</v>
      </c>
      <c r="Z13" s="386"/>
      <c r="AA13" s="386"/>
      <c r="AB13" s="386"/>
      <c r="AC13" s="386"/>
      <c r="AD13" s="386"/>
      <c r="AE13" s="597"/>
      <c r="AF13" s="598"/>
      <c r="AG13" s="386"/>
      <c r="AH13" s="386"/>
      <c r="AI13" s="601"/>
      <c r="AJ13" s="601"/>
      <c r="AK13" s="386"/>
      <c r="AL13" s="386"/>
      <c r="AM13" s="386"/>
      <c r="AN13" s="386"/>
      <c r="AO13" s="386"/>
      <c r="AP13" s="386"/>
      <c r="AQ13" s="386"/>
      <c r="AR13" s="386"/>
      <c r="AS13" s="386"/>
      <c r="AT13" s="375" t="s">
        <v>503</v>
      </c>
      <c r="AU13" s="372">
        <v>1</v>
      </c>
      <c r="AV13" s="367"/>
      <c r="AW13" s="367"/>
      <c r="AX13" s="367"/>
      <c r="AY13" s="367"/>
      <c r="AZ13" s="367"/>
      <c r="BA13" s="367"/>
      <c r="BB13" s="367"/>
      <c r="BC13" s="367"/>
      <c r="BD13" s="367"/>
      <c r="BE13" s="367"/>
      <c r="BF13" s="367"/>
      <c r="BG13" s="367"/>
      <c r="BH13" s="367"/>
      <c r="BI13" s="367"/>
      <c r="BJ13" s="367"/>
      <c r="BK13" s="367"/>
      <c r="BL13" s="367"/>
      <c r="BM13" s="367"/>
      <c r="BN13" s="367"/>
    </row>
  </sheetData>
  <mergeCells count="43">
    <mergeCell ref="AR1:AR2"/>
    <mergeCell ref="AS1:AS2"/>
    <mergeCell ref="AM1:AM2"/>
    <mergeCell ref="AN1:AN2"/>
    <mergeCell ref="AO1:AO2"/>
    <mergeCell ref="AP1:AP2"/>
    <mergeCell ref="AQ1:AQ2"/>
    <mergeCell ref="AH1:AH2"/>
    <mergeCell ref="AI1:AI2"/>
    <mergeCell ref="AJ1:AJ2"/>
    <mergeCell ref="AK1:AK2"/>
    <mergeCell ref="AL1:AL2"/>
    <mergeCell ref="Z1:Z2"/>
    <mergeCell ref="AA1:AA2"/>
    <mergeCell ref="AE1:AE2"/>
    <mergeCell ref="AF1:AF2"/>
    <mergeCell ref="AG1:AG2"/>
    <mergeCell ref="AB1:AD1"/>
    <mergeCell ref="U1:U2"/>
    <mergeCell ref="V1:V2"/>
    <mergeCell ref="W1:W2"/>
    <mergeCell ref="X1:X2"/>
    <mergeCell ref="Y1:Y2"/>
    <mergeCell ref="P1:P2"/>
    <mergeCell ref="Q1:Q2"/>
    <mergeCell ref="R1:R2"/>
    <mergeCell ref="S1:S2"/>
    <mergeCell ref="T1:T2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</mergeCells>
  <phoneticPr fontId="138" type="noConversion"/>
  <pageMargins left="0.7" right="0.7" top="0.75" bottom="0.75" header="0.3" footer="0.3"/>
  <pageSetup paperSize="9" orientation="portrait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FD17"/>
  <sheetViews>
    <sheetView view="pageBreakPreview" zoomScale="55" zoomScaleNormal="70" workbookViewId="0">
      <selection activeCell="AC8" sqref="AC8"/>
    </sheetView>
  </sheetViews>
  <sheetFormatPr defaultColWidth="9" defaultRowHeight="13.5" outlineLevelCol="1"/>
  <cols>
    <col min="1" max="1" width="7" style="529" customWidth="1"/>
    <col min="2" max="2" width="9" style="529"/>
    <col min="3" max="3" width="8.125" style="529" customWidth="1"/>
    <col min="4" max="4" width="24.375" style="529" customWidth="1"/>
    <col min="5" max="5" width="21.625" style="529" customWidth="1"/>
    <col min="6" max="6" width="19.5" style="529" customWidth="1"/>
    <col min="7" max="7" width="25.375" style="529" hidden="1" customWidth="1" outlineLevel="1"/>
    <col min="8" max="8" width="7.125" style="529" hidden="1" customWidth="1" outlineLevel="1"/>
    <col min="9" max="9" width="5.25" style="529" hidden="1" customWidth="1" outlineLevel="1"/>
    <col min="10" max="10" width="13.375" style="529" customWidth="1" collapsed="1"/>
    <col min="11" max="11" width="9.375" style="529" hidden="1" customWidth="1" outlineLevel="1"/>
    <col min="12" max="12" width="22.25" style="529" hidden="1" customWidth="1" outlineLevel="1"/>
    <col min="13" max="13" width="9" style="529" hidden="1" outlineLevel="1"/>
    <col min="14" max="14" width="17.25" style="529" hidden="1" customWidth="1" outlineLevel="1"/>
    <col min="15" max="15" width="10.25" style="529" hidden="1" customWidth="1" outlineLevel="1"/>
    <col min="16" max="16" width="9" style="529" collapsed="1"/>
    <col min="17" max="17" width="24.875" style="529" customWidth="1"/>
    <col min="18" max="18" width="15.625" style="529" hidden="1" customWidth="1" outlineLevel="1"/>
    <col min="19" max="19" width="9" style="529" hidden="1" outlineLevel="1"/>
    <col min="20" max="20" width="17.875" style="529" hidden="1" customWidth="1" outlineLevel="1"/>
    <col min="21" max="21" width="9.125" style="529" hidden="1" customWidth="1" outlineLevel="1"/>
    <col min="22" max="22" width="16.875" style="529" customWidth="1" collapsed="1"/>
    <col min="23" max="23" width="8.5" style="529" hidden="1" customWidth="1" outlineLevel="1"/>
    <col min="24" max="25" width="7.125" style="529" hidden="1" customWidth="1" outlineLevel="1"/>
    <col min="26" max="26" width="9" style="529" collapsed="1"/>
    <col min="27" max="28" width="9" style="529" hidden="1" outlineLevel="1"/>
    <col min="29" max="29" width="10.75" style="529" hidden="1" customWidth="1" outlineLevel="1"/>
    <col min="30" max="31" width="12.875" style="529" hidden="1" customWidth="1" outlineLevel="1"/>
    <col min="32" max="32" width="10.75" style="533" hidden="1" customWidth="1" outlineLevel="1"/>
    <col min="33" max="33" width="10.875" style="534" hidden="1" customWidth="1" outlineLevel="1"/>
    <col min="34" max="34" width="9" style="529" hidden="1" outlineLevel="1"/>
    <col min="35" max="35" width="9.125" style="529" hidden="1" outlineLevel="1"/>
    <col min="36" max="36" width="9" style="529" collapsed="1"/>
    <col min="37" max="37" width="9" style="529"/>
    <col min="38" max="46" width="9" style="529" hidden="1" outlineLevel="1"/>
    <col min="47" max="47" width="5.25" style="529" hidden="1" customWidth="1" outlineLevel="1"/>
    <col min="48" max="48" width="6.875" style="529" customWidth="1" collapsed="1"/>
    <col min="49" max="50" width="15.625" style="529" hidden="1" customWidth="1"/>
    <col min="51" max="51" width="15.625" style="529" customWidth="1"/>
    <col min="52" max="53" width="15.625" style="529" hidden="1" customWidth="1"/>
    <col min="54" max="16383" width="9" style="529"/>
    <col min="16384" max="16384" width="9" style="535"/>
  </cols>
  <sheetData>
    <row r="1" spans="1:16384" s="528" customFormat="1" ht="27" customHeight="1">
      <c r="A1" s="1248" t="s">
        <v>6</v>
      </c>
      <c r="B1" s="1248" t="s">
        <v>459</v>
      </c>
      <c r="C1" s="1248" t="s">
        <v>299</v>
      </c>
      <c r="D1" s="1248" t="s">
        <v>300</v>
      </c>
      <c r="E1" s="1248" t="s">
        <v>57</v>
      </c>
      <c r="F1" s="1248" t="s">
        <v>58</v>
      </c>
      <c r="G1" s="1248" t="s">
        <v>301</v>
      </c>
      <c r="H1" s="1248" t="s">
        <v>302</v>
      </c>
      <c r="I1" s="1248" t="s">
        <v>303</v>
      </c>
      <c r="J1" s="1248" t="s">
        <v>640</v>
      </c>
      <c r="K1" s="1248" t="s">
        <v>304</v>
      </c>
      <c r="L1" s="1248" t="s">
        <v>305</v>
      </c>
      <c r="M1" s="1248" t="s">
        <v>306</v>
      </c>
      <c r="N1" s="1248" t="s">
        <v>307</v>
      </c>
      <c r="O1" s="1248" t="s">
        <v>461</v>
      </c>
      <c r="P1" s="1248" t="s">
        <v>309</v>
      </c>
      <c r="Q1" s="1248" t="s">
        <v>310</v>
      </c>
      <c r="R1" s="1248" t="s">
        <v>311</v>
      </c>
      <c r="S1" s="1248" t="s">
        <v>312</v>
      </c>
      <c r="T1" s="1248" t="s">
        <v>683</v>
      </c>
      <c r="U1" s="1248" t="s">
        <v>314</v>
      </c>
      <c r="V1" s="1248" t="s">
        <v>684</v>
      </c>
      <c r="W1" s="1248" t="s">
        <v>316</v>
      </c>
      <c r="X1" s="1248" t="s">
        <v>317</v>
      </c>
      <c r="Y1" s="1248" t="s">
        <v>318</v>
      </c>
      <c r="Z1" s="1248" t="s">
        <v>319</v>
      </c>
      <c r="AA1" s="1237" t="s">
        <v>320</v>
      </c>
      <c r="AB1" s="1237" t="s">
        <v>321</v>
      </c>
      <c r="AC1" s="1241" t="s">
        <v>322</v>
      </c>
      <c r="AD1" s="1241"/>
      <c r="AE1" s="1238"/>
      <c r="AF1" s="1238" t="s">
        <v>323</v>
      </c>
      <c r="AG1" s="1239" t="s">
        <v>324</v>
      </c>
      <c r="AH1" s="1240" t="s">
        <v>325</v>
      </c>
      <c r="AI1" s="1241" t="s">
        <v>566</v>
      </c>
      <c r="AJ1" s="1242" t="s">
        <v>327</v>
      </c>
      <c r="AK1" s="1242" t="s">
        <v>328</v>
      </c>
      <c r="AL1" s="1250" t="s">
        <v>329</v>
      </c>
      <c r="AM1" s="1251" t="s">
        <v>330</v>
      </c>
      <c r="AN1" s="1252" t="s">
        <v>331</v>
      </c>
      <c r="AO1" s="1253" t="s">
        <v>332</v>
      </c>
      <c r="AP1" s="1252" t="s">
        <v>333</v>
      </c>
      <c r="AQ1" s="1254" t="s">
        <v>334</v>
      </c>
      <c r="AR1" s="1251" t="s">
        <v>335</v>
      </c>
      <c r="AS1" s="1250" t="s">
        <v>336</v>
      </c>
      <c r="AT1" s="1250" t="s">
        <v>337</v>
      </c>
      <c r="AU1" s="1248" t="s">
        <v>685</v>
      </c>
      <c r="AV1" s="1248" t="s">
        <v>11</v>
      </c>
      <c r="AW1" s="1248" t="s">
        <v>197</v>
      </c>
      <c r="AX1" s="1248" t="s">
        <v>686</v>
      </c>
      <c r="AY1" s="1248" t="s">
        <v>199</v>
      </c>
      <c r="AZ1" s="264" t="s">
        <v>687</v>
      </c>
      <c r="BA1" s="264" t="s">
        <v>688</v>
      </c>
    </row>
    <row r="2" spans="1:16384" s="528" customFormat="1" ht="27" customHeight="1">
      <c r="A2" s="1249"/>
      <c r="B2" s="1249"/>
      <c r="C2" s="1249"/>
      <c r="D2" s="1249"/>
      <c r="E2" s="1249"/>
      <c r="F2" s="1249"/>
      <c r="G2" s="1249"/>
      <c r="H2" s="1249"/>
      <c r="I2" s="1249"/>
      <c r="J2" s="1249"/>
      <c r="K2" s="1249"/>
      <c r="L2" s="1249"/>
      <c r="M2" s="1249"/>
      <c r="N2" s="1249"/>
      <c r="O2" s="1249"/>
      <c r="P2" s="1249"/>
      <c r="Q2" s="1249"/>
      <c r="R2" s="1249"/>
      <c r="S2" s="1249"/>
      <c r="T2" s="1249"/>
      <c r="U2" s="1249"/>
      <c r="V2" s="1249"/>
      <c r="W2" s="1249"/>
      <c r="X2" s="1249"/>
      <c r="Y2" s="1249"/>
      <c r="Z2" s="1249"/>
      <c r="AA2" s="1237"/>
      <c r="AB2" s="1237"/>
      <c r="AC2" s="317" t="s">
        <v>339</v>
      </c>
      <c r="AD2" s="317" t="s">
        <v>340</v>
      </c>
      <c r="AE2" s="541" t="s">
        <v>341</v>
      </c>
      <c r="AF2" s="1238"/>
      <c r="AG2" s="1239"/>
      <c r="AH2" s="1240"/>
      <c r="AI2" s="1241"/>
      <c r="AJ2" s="1242"/>
      <c r="AK2" s="1242"/>
      <c r="AL2" s="1250"/>
      <c r="AM2" s="1251"/>
      <c r="AN2" s="1252"/>
      <c r="AO2" s="1253"/>
      <c r="AP2" s="1252"/>
      <c r="AQ2" s="1254"/>
      <c r="AR2" s="1251"/>
      <c r="AS2" s="1250"/>
      <c r="AT2" s="1250"/>
      <c r="AU2" s="1249"/>
      <c r="AV2" s="1249"/>
      <c r="AW2" s="1249"/>
      <c r="AX2" s="1249"/>
      <c r="AY2" s="1249"/>
      <c r="AZ2" s="264"/>
      <c r="BA2" s="264"/>
    </row>
    <row r="3" spans="1:16384" s="529" customFormat="1" ht="39.950000000000003" customHeight="1">
      <c r="A3" s="264">
        <v>3</v>
      </c>
      <c r="B3" s="264">
        <v>2</v>
      </c>
      <c r="C3" s="264" t="s">
        <v>31</v>
      </c>
      <c r="D3" s="264" t="s">
        <v>199</v>
      </c>
      <c r="E3" s="264" t="s">
        <v>199</v>
      </c>
      <c r="F3" s="264" t="s">
        <v>361</v>
      </c>
      <c r="G3" s="264" t="s">
        <v>689</v>
      </c>
      <c r="H3" s="264"/>
      <c r="I3" s="264"/>
      <c r="J3" s="264"/>
      <c r="K3" s="264" t="s">
        <v>342</v>
      </c>
      <c r="L3" s="264" t="s">
        <v>199</v>
      </c>
      <c r="M3" s="264" t="s">
        <v>342</v>
      </c>
      <c r="N3" s="264" t="s">
        <v>344</v>
      </c>
      <c r="O3" s="264" t="s">
        <v>345</v>
      </c>
      <c r="P3" s="264"/>
      <c r="Q3" s="264" t="s">
        <v>347</v>
      </c>
      <c r="R3" s="264"/>
      <c r="S3" s="264"/>
      <c r="T3" s="264"/>
      <c r="U3" s="264"/>
      <c r="V3" s="540">
        <v>3.5783999999999998</v>
      </c>
      <c r="W3" s="264" t="s">
        <v>348</v>
      </c>
      <c r="X3" s="264" t="s">
        <v>348</v>
      </c>
      <c r="Y3" s="264" t="s">
        <v>348</v>
      </c>
      <c r="Z3" s="264" t="s">
        <v>367</v>
      </c>
      <c r="AA3" s="264" t="s">
        <v>367</v>
      </c>
      <c r="AB3" s="264"/>
      <c r="AC3" s="264"/>
      <c r="AD3" s="264"/>
      <c r="AE3" s="264"/>
      <c r="AF3" s="542"/>
      <c r="AG3" s="559"/>
      <c r="AH3" s="264">
        <v>30</v>
      </c>
      <c r="AI3" s="540">
        <v>0.56299999999999994</v>
      </c>
      <c r="AJ3" s="264" t="s">
        <v>368</v>
      </c>
      <c r="AK3" s="264"/>
      <c r="AL3" s="264"/>
      <c r="AM3" s="264"/>
      <c r="AN3" s="264"/>
      <c r="AO3" s="264"/>
      <c r="AP3" s="264"/>
      <c r="AQ3" s="264"/>
      <c r="AR3" s="264"/>
      <c r="AS3" s="264"/>
      <c r="AT3" s="264"/>
      <c r="AU3" s="264">
        <v>1</v>
      </c>
      <c r="AV3" s="264"/>
      <c r="AW3" s="571">
        <v>0</v>
      </c>
      <c r="AX3" s="571">
        <v>0</v>
      </c>
      <c r="AY3" s="571">
        <v>1</v>
      </c>
      <c r="AZ3" s="571">
        <v>0</v>
      </c>
      <c r="BA3" s="571">
        <v>0</v>
      </c>
    </row>
    <row r="4" spans="1:16384" ht="39.950000000000003" customHeight="1">
      <c r="A4" s="264">
        <v>6</v>
      </c>
      <c r="B4" s="264">
        <v>3</v>
      </c>
      <c r="C4" s="264" t="s">
        <v>563</v>
      </c>
      <c r="D4" s="264" t="s">
        <v>690</v>
      </c>
      <c r="E4" s="264" t="s">
        <v>690</v>
      </c>
      <c r="F4" s="264" t="s">
        <v>691</v>
      </c>
      <c r="G4" s="264" t="s">
        <v>692</v>
      </c>
      <c r="H4" s="264" t="s">
        <v>363</v>
      </c>
      <c r="I4" s="264" t="s">
        <v>471</v>
      </c>
      <c r="J4" s="264"/>
      <c r="K4" s="264" t="s">
        <v>342</v>
      </c>
      <c r="L4" s="264" t="s">
        <v>690</v>
      </c>
      <c r="M4" s="264" t="s">
        <v>342</v>
      </c>
      <c r="N4" s="264" t="s">
        <v>345</v>
      </c>
      <c r="O4" s="264" t="s">
        <v>344</v>
      </c>
      <c r="P4" s="264" t="s">
        <v>520</v>
      </c>
      <c r="Q4" s="264" t="s">
        <v>693</v>
      </c>
      <c r="R4" s="264" t="s">
        <v>694</v>
      </c>
      <c r="S4" s="264" t="s">
        <v>695</v>
      </c>
      <c r="T4" s="264" t="s">
        <v>696</v>
      </c>
      <c r="U4" s="264" t="s">
        <v>348</v>
      </c>
      <c r="V4" s="264">
        <v>0.36990000000000001</v>
      </c>
      <c r="W4" s="264" t="s">
        <v>697</v>
      </c>
      <c r="X4" s="264" t="s">
        <v>348</v>
      </c>
      <c r="Y4" s="264" t="s">
        <v>348</v>
      </c>
      <c r="Z4" s="264" t="s">
        <v>348</v>
      </c>
      <c r="AA4" s="430" t="s">
        <v>524</v>
      </c>
      <c r="AB4" s="430"/>
      <c r="AC4" s="543">
        <f>V4/0.684*1000+10</f>
        <v>550.78947368421052</v>
      </c>
      <c r="AD4" s="430"/>
      <c r="AE4" s="430"/>
      <c r="AF4" s="544">
        <f>AC4*0.684/1000</f>
        <v>0.37674000000000002</v>
      </c>
      <c r="AG4" s="560">
        <f t="shared" ref="AG4:AG6" si="0">V4/AF4</f>
        <v>0.98184424271380788</v>
      </c>
      <c r="AH4" s="430"/>
      <c r="AI4" s="544"/>
      <c r="AJ4" s="561"/>
      <c r="AK4" s="561"/>
      <c r="AL4" s="264"/>
      <c r="AM4" s="264"/>
      <c r="AN4" s="264"/>
      <c r="AO4" s="264"/>
      <c r="AP4" s="264"/>
      <c r="AQ4" s="264"/>
      <c r="AR4" s="264"/>
      <c r="AS4" s="264"/>
      <c r="AT4" s="264"/>
      <c r="AU4" s="264">
        <v>1</v>
      </c>
      <c r="AV4" s="264" t="s">
        <v>348</v>
      </c>
      <c r="AW4" s="571">
        <v>1</v>
      </c>
      <c r="AX4" s="571">
        <v>1</v>
      </c>
      <c r="AY4" s="571">
        <v>1</v>
      </c>
      <c r="AZ4" s="571">
        <v>1</v>
      </c>
      <c r="BA4" s="571">
        <v>1</v>
      </c>
    </row>
    <row r="5" spans="1:16384" ht="39.950000000000003" customHeight="1">
      <c r="A5" s="264">
        <v>7</v>
      </c>
      <c r="B5" s="264">
        <v>3</v>
      </c>
      <c r="C5" s="264" t="s">
        <v>563</v>
      </c>
      <c r="D5" s="264" t="s">
        <v>201</v>
      </c>
      <c r="E5" s="264" t="s">
        <v>201</v>
      </c>
      <c r="F5" s="264" t="s">
        <v>202</v>
      </c>
      <c r="G5" s="264"/>
      <c r="H5" s="264" t="s">
        <v>363</v>
      </c>
      <c r="I5" s="264"/>
      <c r="J5" s="264"/>
      <c r="K5" s="264" t="s">
        <v>342</v>
      </c>
      <c r="L5" s="264" t="s">
        <v>201</v>
      </c>
      <c r="M5" s="264" t="s">
        <v>342</v>
      </c>
      <c r="N5" s="264" t="s">
        <v>345</v>
      </c>
      <c r="O5" s="264" t="s">
        <v>344</v>
      </c>
      <c r="P5" s="264" t="s">
        <v>698</v>
      </c>
      <c r="Q5" s="264" t="s">
        <v>521</v>
      </c>
      <c r="R5" s="264" t="s">
        <v>699</v>
      </c>
      <c r="S5" s="264"/>
      <c r="T5" s="264"/>
      <c r="U5" s="264"/>
      <c r="V5" s="264">
        <v>3.5000000000000003E-2</v>
      </c>
      <c r="W5" s="264"/>
      <c r="X5" s="264"/>
      <c r="Y5" s="264"/>
      <c r="Z5" s="264"/>
      <c r="AA5" s="430" t="s">
        <v>514</v>
      </c>
      <c r="AB5" s="430"/>
      <c r="AC5" s="543">
        <f>250+6</f>
        <v>256</v>
      </c>
      <c r="AD5" s="545">
        <f>10+3.5</f>
        <v>13.5</v>
      </c>
      <c r="AE5" s="545">
        <v>2</v>
      </c>
      <c r="AF5" s="544">
        <f>AC5*AD5*AE5*7860/1000000000</f>
        <v>5.4328319999999999E-2</v>
      </c>
      <c r="AG5" s="560">
        <f t="shared" si="0"/>
        <v>0.64423122231646412</v>
      </c>
      <c r="AH5" s="430"/>
      <c r="AI5" s="544"/>
      <c r="AJ5" s="561"/>
      <c r="AK5" s="561"/>
      <c r="AL5" s="264"/>
      <c r="AM5" s="264"/>
      <c r="AN5" s="264"/>
      <c r="AO5" s="264"/>
      <c r="AP5" s="264"/>
      <c r="AQ5" s="264"/>
      <c r="AR5" s="264"/>
      <c r="AS5" s="264"/>
      <c r="AT5" s="264"/>
      <c r="AU5" s="264"/>
      <c r="AV5" s="264"/>
      <c r="AW5" s="571"/>
      <c r="AX5" s="571"/>
      <c r="AY5" s="571">
        <v>1</v>
      </c>
      <c r="AZ5" s="571"/>
      <c r="BA5" s="571"/>
    </row>
    <row r="6" spans="1:16384" s="529" customFormat="1" ht="39.950000000000003" customHeight="1">
      <c r="A6" s="264">
        <v>11</v>
      </c>
      <c r="B6" s="264">
        <v>3</v>
      </c>
      <c r="C6" s="264"/>
      <c r="D6" s="264" t="s">
        <v>217</v>
      </c>
      <c r="E6" s="264" t="s">
        <v>217</v>
      </c>
      <c r="F6" s="264" t="s">
        <v>213</v>
      </c>
      <c r="G6" s="264" t="s">
        <v>700</v>
      </c>
      <c r="H6" s="264" t="s">
        <v>363</v>
      </c>
      <c r="I6" s="264"/>
      <c r="J6" s="264"/>
      <c r="K6" s="264" t="s">
        <v>342</v>
      </c>
      <c r="L6" s="264" t="s">
        <v>217</v>
      </c>
      <c r="M6" s="264" t="s">
        <v>342</v>
      </c>
      <c r="N6" s="264" t="s">
        <v>344</v>
      </c>
      <c r="O6" s="264" t="s">
        <v>345</v>
      </c>
      <c r="P6" s="264" t="s">
        <v>520</v>
      </c>
      <c r="Q6" s="264" t="s">
        <v>654</v>
      </c>
      <c r="R6" s="264" t="s">
        <v>701</v>
      </c>
      <c r="S6" s="264" t="s">
        <v>695</v>
      </c>
      <c r="T6" s="264" t="s">
        <v>702</v>
      </c>
      <c r="U6" s="264"/>
      <c r="V6" s="264">
        <v>1.9750000000000001</v>
      </c>
      <c r="W6" s="264" t="s">
        <v>348</v>
      </c>
      <c r="X6" s="264" t="s">
        <v>348</v>
      </c>
      <c r="Y6" s="264" t="s">
        <v>348</v>
      </c>
      <c r="Z6" s="264" t="s">
        <v>348</v>
      </c>
      <c r="AA6" s="264" t="s">
        <v>611</v>
      </c>
      <c r="AB6" s="264"/>
      <c r="AC6" s="264">
        <f>V6/0.869*1000+10</f>
        <v>2282.727272727273</v>
      </c>
      <c r="AD6" s="264">
        <v>25</v>
      </c>
      <c r="AE6" s="264">
        <v>1.5</v>
      </c>
      <c r="AF6" s="542">
        <f>AC6*0.869/1000</f>
        <v>1.9836900000000002</v>
      </c>
      <c r="AG6" s="559">
        <f t="shared" si="0"/>
        <v>0.9956192751891676</v>
      </c>
      <c r="AH6" s="264"/>
      <c r="AI6" s="264"/>
      <c r="AJ6" s="562"/>
      <c r="AK6" s="562"/>
      <c r="AL6" s="264"/>
      <c r="AM6" s="264"/>
      <c r="AN6" s="264"/>
      <c r="AO6" s="264"/>
      <c r="AP6" s="264"/>
      <c r="AQ6" s="264"/>
      <c r="AR6" s="264"/>
      <c r="AS6" s="264"/>
      <c r="AT6" s="264"/>
      <c r="AU6" s="264"/>
      <c r="AV6" s="264"/>
      <c r="AW6" s="571">
        <v>0</v>
      </c>
      <c r="AX6" s="571">
        <v>0</v>
      </c>
      <c r="AY6" s="571">
        <v>1</v>
      </c>
      <c r="AZ6" s="571">
        <v>0</v>
      </c>
      <c r="BA6" s="571">
        <v>0</v>
      </c>
    </row>
    <row r="7" spans="1:16384" s="529" customFormat="1" ht="39.950000000000003" customHeight="1">
      <c r="A7" s="264">
        <v>12</v>
      </c>
      <c r="B7" s="264">
        <v>3</v>
      </c>
      <c r="C7" s="264" t="s">
        <v>625</v>
      </c>
      <c r="D7" s="536" t="s">
        <v>703</v>
      </c>
      <c r="E7" s="536" t="s">
        <v>230</v>
      </c>
      <c r="F7" s="536" t="s">
        <v>231</v>
      </c>
      <c r="G7" s="264" t="s">
        <v>348</v>
      </c>
      <c r="H7" s="264" t="s">
        <v>363</v>
      </c>
      <c r="I7" s="264"/>
      <c r="J7" s="264"/>
      <c r="K7" s="264" t="s">
        <v>342</v>
      </c>
      <c r="L7" s="539" t="s">
        <v>230</v>
      </c>
      <c r="M7" s="264" t="s">
        <v>342</v>
      </c>
      <c r="N7" s="264" t="s">
        <v>345</v>
      </c>
      <c r="O7" s="264" t="s">
        <v>344</v>
      </c>
      <c r="P7" s="264" t="s">
        <v>704</v>
      </c>
      <c r="Q7" s="264"/>
      <c r="R7" s="264" t="s">
        <v>705</v>
      </c>
      <c r="S7" s="264"/>
      <c r="T7" s="264" t="s">
        <v>706</v>
      </c>
      <c r="U7" s="264"/>
      <c r="V7" s="264">
        <v>1.8100000000000002E-2</v>
      </c>
      <c r="W7" s="264" t="s">
        <v>348</v>
      </c>
      <c r="X7" s="264" t="s">
        <v>348</v>
      </c>
      <c r="Y7" s="264" t="s">
        <v>348</v>
      </c>
      <c r="Z7" s="264" t="s">
        <v>348</v>
      </c>
      <c r="AA7" s="264"/>
      <c r="AB7" s="264"/>
      <c r="AC7" s="264"/>
      <c r="AD7" s="264"/>
      <c r="AE7" s="264"/>
      <c r="AF7" s="542"/>
      <c r="AG7" s="559"/>
      <c r="AH7" s="264"/>
      <c r="AI7" s="264"/>
      <c r="AJ7" s="562"/>
      <c r="AK7" s="562"/>
      <c r="AL7" s="264"/>
      <c r="AM7" s="264"/>
      <c r="AN7" s="264"/>
      <c r="AO7" s="264"/>
      <c r="AP7" s="264"/>
      <c r="AQ7" s="264"/>
      <c r="AR7" s="264"/>
      <c r="AS7" s="264"/>
      <c r="AT7" s="264"/>
      <c r="AU7" s="264"/>
      <c r="AV7" s="264"/>
      <c r="AW7" s="571">
        <v>0</v>
      </c>
      <c r="AX7" s="571">
        <v>0</v>
      </c>
      <c r="AY7" s="571">
        <v>1</v>
      </c>
      <c r="AZ7" s="571">
        <v>0</v>
      </c>
      <c r="BA7" s="571">
        <v>0</v>
      </c>
    </row>
    <row r="8" spans="1:16384" s="529" customFormat="1" ht="39.950000000000003" customHeight="1">
      <c r="A8" s="264">
        <v>13</v>
      </c>
      <c r="B8" s="264">
        <v>3</v>
      </c>
      <c r="C8" s="264" t="s">
        <v>31</v>
      </c>
      <c r="D8" s="537" t="s">
        <v>241</v>
      </c>
      <c r="E8" s="536" t="s">
        <v>241</v>
      </c>
      <c r="F8" s="536" t="s">
        <v>242</v>
      </c>
      <c r="G8" s="264" t="s">
        <v>478</v>
      </c>
      <c r="H8" s="264" t="s">
        <v>363</v>
      </c>
      <c r="I8" s="264"/>
      <c r="J8" s="264"/>
      <c r="K8" s="264" t="s">
        <v>342</v>
      </c>
      <c r="L8" s="539" t="s">
        <v>241</v>
      </c>
      <c r="M8" s="264" t="s">
        <v>342</v>
      </c>
      <c r="N8" s="264" t="s">
        <v>344</v>
      </c>
      <c r="O8" s="264" t="s">
        <v>345</v>
      </c>
      <c r="P8" s="264" t="s">
        <v>498</v>
      </c>
      <c r="Q8" s="264" t="s">
        <v>521</v>
      </c>
      <c r="R8" s="264" t="s">
        <v>707</v>
      </c>
      <c r="S8" s="264"/>
      <c r="T8" s="264">
        <v>450</v>
      </c>
      <c r="U8" s="264"/>
      <c r="V8" s="264">
        <v>0.1</v>
      </c>
      <c r="W8" s="264" t="s">
        <v>348</v>
      </c>
      <c r="X8" s="264" t="s">
        <v>348</v>
      </c>
      <c r="Y8" s="264" t="s">
        <v>348</v>
      </c>
      <c r="Z8" s="264" t="s">
        <v>348</v>
      </c>
      <c r="AA8" s="264" t="s">
        <v>611</v>
      </c>
      <c r="AB8" s="264"/>
      <c r="AC8" s="264">
        <f>V8/0.2219*1000</f>
        <v>450.65344749887345</v>
      </c>
      <c r="AD8" s="264">
        <v>6</v>
      </c>
      <c r="AE8" s="264"/>
      <c r="AF8" s="542">
        <f>AC8*0.2219/1000</f>
        <v>0.10000000000000002</v>
      </c>
      <c r="AG8" s="559">
        <f t="shared" ref="AG8:AG16" si="1">V8/AF8</f>
        <v>0.99999999999999989</v>
      </c>
      <c r="AH8" s="264"/>
      <c r="AI8" s="264"/>
      <c r="AJ8" s="562"/>
      <c r="AK8" s="562"/>
      <c r="AL8" s="264"/>
      <c r="AM8" s="264"/>
      <c r="AN8" s="264"/>
      <c r="AO8" s="264"/>
      <c r="AP8" s="264"/>
      <c r="AQ8" s="264"/>
      <c r="AR8" s="264"/>
      <c r="AS8" s="264"/>
      <c r="AT8" s="264"/>
      <c r="AU8" s="264">
        <v>1</v>
      </c>
      <c r="AV8" s="264"/>
      <c r="AW8" s="571">
        <v>0</v>
      </c>
      <c r="AX8" s="571">
        <v>0</v>
      </c>
      <c r="AY8" s="571">
        <v>1</v>
      </c>
      <c r="AZ8" s="571"/>
      <c r="BA8" s="571"/>
    </row>
    <row r="9" spans="1:16384" s="529" customFormat="1" ht="39.950000000000003" customHeight="1">
      <c r="A9" s="264">
        <v>14</v>
      </c>
      <c r="B9" s="264">
        <v>3</v>
      </c>
      <c r="C9" s="264" t="s">
        <v>31</v>
      </c>
      <c r="D9" s="537" t="s">
        <v>244</v>
      </c>
      <c r="E9" s="536" t="s">
        <v>244</v>
      </c>
      <c r="F9" s="536" t="s">
        <v>245</v>
      </c>
      <c r="G9" s="264" t="s">
        <v>478</v>
      </c>
      <c r="H9" s="264" t="s">
        <v>363</v>
      </c>
      <c r="I9" s="264"/>
      <c r="J9" s="264"/>
      <c r="K9" s="264" t="s">
        <v>342</v>
      </c>
      <c r="L9" s="539" t="s">
        <v>244</v>
      </c>
      <c r="M9" s="264" t="s">
        <v>342</v>
      </c>
      <c r="N9" s="264" t="s">
        <v>344</v>
      </c>
      <c r="O9" s="264" t="s">
        <v>345</v>
      </c>
      <c r="P9" s="264" t="s">
        <v>498</v>
      </c>
      <c r="Q9" s="264" t="s">
        <v>521</v>
      </c>
      <c r="R9" s="264" t="s">
        <v>707</v>
      </c>
      <c r="S9" s="264"/>
      <c r="T9" s="264">
        <v>390</v>
      </c>
      <c r="U9" s="264"/>
      <c r="V9" s="264">
        <v>8.6300000000000002E-2</v>
      </c>
      <c r="W9" s="264" t="s">
        <v>348</v>
      </c>
      <c r="X9" s="264" t="s">
        <v>348</v>
      </c>
      <c r="Y9" s="264" t="s">
        <v>348</v>
      </c>
      <c r="Z9" s="264" t="s">
        <v>348</v>
      </c>
      <c r="AA9" s="264" t="s">
        <v>611</v>
      </c>
      <c r="AB9" s="264"/>
      <c r="AC9" s="264"/>
      <c r="AD9" s="264"/>
      <c r="AE9" s="264"/>
      <c r="AF9" s="542"/>
      <c r="AG9" s="559"/>
      <c r="AH9" s="264"/>
      <c r="AI9" s="264"/>
      <c r="AJ9" s="562"/>
      <c r="AK9" s="562"/>
      <c r="AL9" s="264"/>
      <c r="AM9" s="264"/>
      <c r="AN9" s="264"/>
      <c r="AO9" s="264"/>
      <c r="AP9" s="264"/>
      <c r="AQ9" s="264"/>
      <c r="AR9" s="264"/>
      <c r="AS9" s="264"/>
      <c r="AT9" s="264"/>
      <c r="AU9" s="264"/>
      <c r="AV9" s="264"/>
      <c r="AW9" s="571">
        <v>0</v>
      </c>
      <c r="AX9" s="572">
        <v>0</v>
      </c>
      <c r="AY9" s="571">
        <v>1</v>
      </c>
      <c r="AZ9" s="573"/>
      <c r="BA9" s="571"/>
    </row>
    <row r="10" spans="1:16384" s="530" customFormat="1" ht="39.950000000000003" customHeight="1">
      <c r="A10" s="264">
        <v>15</v>
      </c>
      <c r="B10" s="264">
        <v>3</v>
      </c>
      <c r="C10" s="264" t="s">
        <v>411</v>
      </c>
      <c r="D10" s="175" t="s">
        <v>708</v>
      </c>
      <c r="E10" s="264" t="s">
        <v>250</v>
      </c>
      <c r="F10" s="264" t="s">
        <v>251</v>
      </c>
      <c r="G10" s="264" t="s">
        <v>478</v>
      </c>
      <c r="H10" s="264" t="s">
        <v>363</v>
      </c>
      <c r="I10" s="264" t="s">
        <v>471</v>
      </c>
      <c r="J10" s="264"/>
      <c r="K10" s="264" t="s">
        <v>342</v>
      </c>
      <c r="L10" s="264" t="s">
        <v>250</v>
      </c>
      <c r="M10" s="264" t="s">
        <v>342</v>
      </c>
      <c r="N10" s="264" t="s">
        <v>345</v>
      </c>
      <c r="O10" s="264" t="s">
        <v>344</v>
      </c>
      <c r="P10" s="264" t="s">
        <v>478</v>
      </c>
      <c r="Q10" s="264" t="s">
        <v>709</v>
      </c>
      <c r="R10" s="264" t="s">
        <v>710</v>
      </c>
      <c r="S10" s="264" t="s">
        <v>711</v>
      </c>
      <c r="T10" s="264" t="s">
        <v>712</v>
      </c>
      <c r="U10" s="264" t="s">
        <v>348</v>
      </c>
      <c r="V10" s="264">
        <v>5.7500000000000002E-2</v>
      </c>
      <c r="W10" s="264" t="s">
        <v>697</v>
      </c>
      <c r="X10" s="264" t="s">
        <v>348</v>
      </c>
      <c r="Y10" s="264" t="s">
        <v>348</v>
      </c>
      <c r="Z10" s="264" t="s">
        <v>348</v>
      </c>
      <c r="AA10" s="546" t="s">
        <v>611</v>
      </c>
      <c r="AB10" s="264"/>
      <c r="AC10" s="547">
        <v>258.95600000000002</v>
      </c>
      <c r="AD10" s="548">
        <v>6</v>
      </c>
      <c r="AE10" s="548"/>
      <c r="AF10" s="542">
        <f>AC10*0.2219/1000</f>
        <v>5.7462336400000001E-2</v>
      </c>
      <c r="AG10" s="563">
        <v>1</v>
      </c>
      <c r="AH10" s="264"/>
      <c r="AI10" s="542">
        <v>5.0000000000000001E-3</v>
      </c>
      <c r="AJ10" s="564"/>
      <c r="AK10" s="564"/>
      <c r="AL10" s="264"/>
      <c r="AM10" s="264"/>
      <c r="AN10" s="264"/>
      <c r="AO10" s="264"/>
      <c r="AP10" s="264"/>
      <c r="AQ10" s="264"/>
      <c r="AR10" s="264"/>
      <c r="AS10" s="264"/>
      <c r="AT10" s="264"/>
      <c r="AU10" s="264">
        <v>2</v>
      </c>
      <c r="AV10" s="264" t="s">
        <v>348</v>
      </c>
      <c r="AW10" s="574">
        <v>2</v>
      </c>
      <c r="AX10" s="575">
        <v>1</v>
      </c>
      <c r="AY10" s="574">
        <v>2</v>
      </c>
      <c r="AZ10" s="573">
        <v>0</v>
      </c>
      <c r="BA10" s="571">
        <v>0</v>
      </c>
      <c r="BB10" s="529"/>
      <c r="BC10" s="529"/>
    </row>
    <row r="11" spans="1:16384" s="530" customFormat="1" ht="39.950000000000003" customHeight="1">
      <c r="A11" s="264">
        <v>17</v>
      </c>
      <c r="B11" s="264">
        <v>3</v>
      </c>
      <c r="C11" s="264" t="s">
        <v>713</v>
      </c>
      <c r="D11" s="264" t="s">
        <v>232</v>
      </c>
      <c r="E11" s="264" t="s">
        <v>232</v>
      </c>
      <c r="F11" s="264" t="s">
        <v>233</v>
      </c>
      <c r="G11" s="264" t="s">
        <v>700</v>
      </c>
      <c r="H11" s="264" t="s">
        <v>363</v>
      </c>
      <c r="I11" s="264" t="s">
        <v>471</v>
      </c>
      <c r="J11" s="264"/>
      <c r="K11" s="264" t="s">
        <v>342</v>
      </c>
      <c r="L11" s="264" t="s">
        <v>232</v>
      </c>
      <c r="M11" s="264" t="s">
        <v>342</v>
      </c>
      <c r="N11" s="264" t="s">
        <v>345</v>
      </c>
      <c r="O11" s="264" t="s">
        <v>344</v>
      </c>
      <c r="P11" s="264" t="s">
        <v>520</v>
      </c>
      <c r="Q11" s="264" t="s">
        <v>654</v>
      </c>
      <c r="R11" s="264" t="s">
        <v>701</v>
      </c>
      <c r="S11" s="264" t="s">
        <v>695</v>
      </c>
      <c r="T11" s="264" t="s">
        <v>714</v>
      </c>
      <c r="U11" s="264" t="s">
        <v>348</v>
      </c>
      <c r="V11" s="264">
        <v>0.32800000000000001</v>
      </c>
      <c r="W11" s="264" t="s">
        <v>697</v>
      </c>
      <c r="X11" s="264" t="s">
        <v>348</v>
      </c>
      <c r="Y11" s="264" t="s">
        <v>348</v>
      </c>
      <c r="Z11" s="264" t="s">
        <v>348</v>
      </c>
      <c r="AA11" s="549" t="s">
        <v>500</v>
      </c>
      <c r="AB11" s="264"/>
      <c r="AC11" s="264">
        <f>V11/0.869*1000+10</f>
        <v>387.44533947065594</v>
      </c>
      <c r="AD11" s="264">
        <v>25</v>
      </c>
      <c r="AE11" s="264">
        <v>1.5</v>
      </c>
      <c r="AF11" s="542">
        <f t="shared" ref="AF11:AF15" si="2">AC11*0.869/1000</f>
        <v>0.33668999999999999</v>
      </c>
      <c r="AG11" s="559">
        <f t="shared" si="1"/>
        <v>0.97418990763016433</v>
      </c>
      <c r="AH11" s="264"/>
      <c r="AI11" s="542">
        <v>5.3999999999999999E-2</v>
      </c>
      <c r="AJ11" s="562"/>
      <c r="AK11" s="562"/>
      <c r="AL11" s="264"/>
      <c r="AM11" s="264"/>
      <c r="AN11" s="264"/>
      <c r="AO11" s="264"/>
      <c r="AP11" s="264"/>
      <c r="AQ11" s="264"/>
      <c r="AR11" s="264"/>
      <c r="AS11" s="264"/>
      <c r="AT11" s="264"/>
      <c r="AU11" s="264">
        <v>1</v>
      </c>
      <c r="AV11" s="264" t="s">
        <v>348</v>
      </c>
      <c r="AW11" s="571">
        <v>1</v>
      </c>
      <c r="AX11" s="572">
        <v>1</v>
      </c>
      <c r="AY11" s="571">
        <v>1</v>
      </c>
      <c r="AZ11" s="573">
        <v>1</v>
      </c>
      <c r="BA11" s="571">
        <v>0</v>
      </c>
      <c r="BB11" s="529"/>
      <c r="BC11" s="529"/>
      <c r="BD11" s="529"/>
      <c r="BE11" s="529"/>
      <c r="BF11" s="529"/>
      <c r="BG11" s="529"/>
      <c r="BH11" s="529"/>
      <c r="BI11" s="529"/>
      <c r="BJ11" s="529"/>
      <c r="BK11" s="529"/>
      <c r="BL11" s="529"/>
      <c r="BM11" s="529"/>
      <c r="BN11" s="529"/>
      <c r="BO11" s="529"/>
      <c r="BP11" s="529"/>
      <c r="BQ11" s="529"/>
      <c r="BR11" s="529"/>
      <c r="BS11" s="529"/>
      <c r="BT11" s="529"/>
      <c r="BU11" s="529"/>
      <c r="BV11" s="529"/>
      <c r="BW11" s="529"/>
      <c r="BX11" s="529"/>
      <c r="BY11" s="529"/>
      <c r="BZ11" s="529"/>
      <c r="CA11" s="529"/>
      <c r="CB11" s="529"/>
      <c r="CC11" s="529"/>
      <c r="CD11" s="529"/>
      <c r="CE11" s="529"/>
      <c r="CF11" s="529"/>
      <c r="CG11" s="529"/>
      <c r="CH11" s="529"/>
      <c r="CI11" s="529"/>
      <c r="CJ11" s="529"/>
      <c r="CK11" s="529"/>
      <c r="CL11" s="529"/>
      <c r="CM11" s="529"/>
      <c r="CN11" s="529"/>
      <c r="CO11" s="529"/>
      <c r="CP11" s="529"/>
      <c r="CQ11" s="529"/>
      <c r="CR11" s="529"/>
      <c r="CS11" s="529"/>
      <c r="CT11" s="529"/>
      <c r="CU11" s="529"/>
      <c r="CV11" s="529"/>
      <c r="CW11" s="529"/>
      <c r="CX11" s="529"/>
      <c r="CY11" s="529"/>
      <c r="CZ11" s="529"/>
      <c r="DA11" s="529"/>
      <c r="DB11" s="529"/>
      <c r="DC11" s="529"/>
      <c r="DD11" s="529"/>
      <c r="DE11" s="529"/>
      <c r="DF11" s="529"/>
      <c r="DG11" s="529"/>
      <c r="DH11" s="529"/>
      <c r="DI11" s="529"/>
      <c r="DJ11" s="529"/>
      <c r="DK11" s="529"/>
      <c r="DL11" s="529"/>
      <c r="DM11" s="529"/>
      <c r="DN11" s="529"/>
      <c r="DO11" s="529"/>
      <c r="DP11" s="529"/>
      <c r="DQ11" s="529"/>
      <c r="DR11" s="529"/>
      <c r="DS11" s="529"/>
      <c r="DT11" s="529"/>
      <c r="DU11" s="529"/>
      <c r="DV11" s="529"/>
      <c r="DW11" s="529"/>
      <c r="DX11" s="529"/>
      <c r="DY11" s="529"/>
      <c r="DZ11" s="529"/>
      <c r="EA11" s="529"/>
      <c r="EB11" s="529"/>
      <c r="EC11" s="529"/>
      <c r="ED11" s="529"/>
      <c r="EE11" s="529"/>
      <c r="EF11" s="529"/>
      <c r="EG11" s="529"/>
      <c r="EH11" s="529"/>
      <c r="EI11" s="529"/>
      <c r="EJ11" s="529"/>
      <c r="EK11" s="529"/>
      <c r="EL11" s="529"/>
      <c r="EM11" s="529"/>
      <c r="EN11" s="529"/>
      <c r="EO11" s="529"/>
      <c r="EP11" s="529"/>
      <c r="EQ11" s="529"/>
      <c r="ER11" s="529"/>
      <c r="ES11" s="529"/>
      <c r="ET11" s="529"/>
      <c r="EU11" s="529"/>
      <c r="EV11" s="529"/>
      <c r="EW11" s="529"/>
      <c r="EX11" s="529"/>
      <c r="EY11" s="529"/>
      <c r="EZ11" s="529"/>
      <c r="FA11" s="529"/>
      <c r="FB11" s="529"/>
      <c r="FC11" s="529"/>
      <c r="FD11" s="529"/>
      <c r="FE11" s="529"/>
      <c r="FF11" s="529"/>
      <c r="FG11" s="529"/>
      <c r="FH11" s="529"/>
      <c r="FI11" s="529"/>
      <c r="FJ11" s="529"/>
      <c r="FK11" s="529"/>
      <c r="FL11" s="529"/>
      <c r="FM11" s="529"/>
      <c r="FN11" s="529"/>
      <c r="FO11" s="529"/>
      <c r="FP11" s="529"/>
      <c r="FQ11" s="529"/>
      <c r="FR11" s="529"/>
      <c r="FS11" s="529"/>
      <c r="FT11" s="529"/>
      <c r="FU11" s="529"/>
      <c r="FV11" s="529"/>
      <c r="FW11" s="529"/>
      <c r="FX11" s="529"/>
      <c r="FY11" s="529"/>
      <c r="FZ11" s="529"/>
      <c r="GA11" s="529"/>
      <c r="GB11" s="529"/>
      <c r="GC11" s="529"/>
      <c r="GD11" s="529"/>
      <c r="GE11" s="529"/>
      <c r="GF11" s="529"/>
      <c r="GG11" s="529"/>
      <c r="GH11" s="529"/>
      <c r="GI11" s="529"/>
      <c r="GJ11" s="529"/>
      <c r="GK11" s="529"/>
      <c r="GL11" s="529"/>
      <c r="GM11" s="529"/>
      <c r="GN11" s="529"/>
      <c r="GO11" s="529"/>
      <c r="GP11" s="529"/>
      <c r="GQ11" s="529"/>
      <c r="GR11" s="529"/>
      <c r="GS11" s="529"/>
      <c r="GT11" s="529"/>
      <c r="GU11" s="529"/>
      <c r="GV11" s="529"/>
      <c r="GW11" s="529"/>
      <c r="GX11" s="529"/>
      <c r="GY11" s="529"/>
      <c r="GZ11" s="529"/>
      <c r="HA11" s="529"/>
      <c r="HB11" s="529"/>
      <c r="HC11" s="529"/>
      <c r="HD11" s="529"/>
      <c r="HE11" s="529"/>
      <c r="HF11" s="529"/>
      <c r="HG11" s="529"/>
      <c r="HH11" s="529"/>
      <c r="HI11" s="529"/>
      <c r="HJ11" s="529"/>
      <c r="HK11" s="529"/>
      <c r="HL11" s="529"/>
      <c r="HM11" s="529"/>
      <c r="HN11" s="529"/>
      <c r="HO11" s="529"/>
      <c r="HP11" s="529"/>
      <c r="HQ11" s="529"/>
      <c r="HR11" s="529"/>
      <c r="HS11" s="529"/>
      <c r="HT11" s="529"/>
      <c r="HU11" s="529"/>
      <c r="HV11" s="529"/>
      <c r="HW11" s="529"/>
      <c r="HX11" s="529"/>
      <c r="HY11" s="529"/>
      <c r="HZ11" s="529"/>
      <c r="IA11" s="529"/>
      <c r="IB11" s="529"/>
      <c r="IC11" s="529"/>
      <c r="ID11" s="529"/>
      <c r="IE11" s="529"/>
      <c r="IF11" s="529"/>
      <c r="IG11" s="529"/>
      <c r="IH11" s="529"/>
      <c r="II11" s="529"/>
      <c r="IJ11" s="529"/>
      <c r="IK11" s="529"/>
      <c r="IL11" s="529"/>
      <c r="IM11" s="529"/>
      <c r="IN11" s="529"/>
      <c r="IO11" s="529"/>
      <c r="IP11" s="529"/>
      <c r="IQ11" s="529"/>
      <c r="IR11" s="529"/>
      <c r="IS11" s="529"/>
      <c r="IT11" s="529"/>
      <c r="IU11" s="529"/>
      <c r="IV11" s="529"/>
      <c r="IW11" s="529"/>
      <c r="IX11" s="529"/>
      <c r="IY11" s="529"/>
      <c r="IZ11" s="529"/>
      <c r="JA11" s="529"/>
      <c r="JB11" s="529"/>
      <c r="JC11" s="529"/>
      <c r="JD11" s="529"/>
      <c r="JE11" s="529"/>
      <c r="JF11" s="529"/>
      <c r="JG11" s="529"/>
      <c r="JH11" s="529"/>
      <c r="JI11" s="529"/>
      <c r="JJ11" s="529"/>
      <c r="JK11" s="529"/>
      <c r="JL11" s="529"/>
      <c r="JM11" s="529"/>
      <c r="JN11" s="529"/>
      <c r="JO11" s="529"/>
      <c r="JP11" s="529"/>
      <c r="JQ11" s="529"/>
      <c r="JR11" s="529"/>
      <c r="JS11" s="529"/>
      <c r="JT11" s="529"/>
      <c r="JU11" s="529"/>
      <c r="JV11" s="529"/>
      <c r="JW11" s="529"/>
      <c r="JX11" s="529"/>
      <c r="JY11" s="529"/>
      <c r="JZ11" s="529"/>
      <c r="KA11" s="529"/>
      <c r="KB11" s="529"/>
      <c r="KC11" s="529"/>
      <c r="KD11" s="529"/>
      <c r="KE11" s="529"/>
      <c r="KF11" s="529"/>
      <c r="KG11" s="529"/>
      <c r="KH11" s="529"/>
      <c r="KI11" s="529"/>
      <c r="KJ11" s="529"/>
      <c r="KK11" s="529"/>
      <c r="KL11" s="529"/>
      <c r="KM11" s="529"/>
      <c r="KN11" s="529"/>
      <c r="KO11" s="529"/>
      <c r="KP11" s="529"/>
      <c r="KQ11" s="529"/>
      <c r="KR11" s="529"/>
      <c r="KS11" s="529"/>
      <c r="KT11" s="529"/>
      <c r="KU11" s="529"/>
      <c r="KV11" s="529"/>
      <c r="KW11" s="529"/>
      <c r="KX11" s="529"/>
      <c r="KY11" s="529"/>
      <c r="KZ11" s="529"/>
      <c r="LA11" s="529"/>
      <c r="LB11" s="529"/>
      <c r="LC11" s="529"/>
      <c r="LD11" s="529"/>
      <c r="LE11" s="529"/>
      <c r="LF11" s="529"/>
      <c r="LG11" s="529"/>
      <c r="LH11" s="529"/>
      <c r="LI11" s="529"/>
      <c r="LJ11" s="529"/>
      <c r="LK11" s="529"/>
      <c r="LL11" s="529"/>
      <c r="LM11" s="529"/>
      <c r="LN11" s="529"/>
      <c r="LO11" s="529"/>
      <c r="LP11" s="529"/>
      <c r="LQ11" s="529"/>
      <c r="LR11" s="529"/>
      <c r="LS11" s="529"/>
      <c r="LT11" s="529"/>
      <c r="LU11" s="529"/>
      <c r="LV11" s="529"/>
      <c r="LW11" s="529"/>
      <c r="LX11" s="529"/>
      <c r="LY11" s="529"/>
      <c r="LZ11" s="529"/>
      <c r="MA11" s="529"/>
      <c r="MB11" s="529"/>
      <c r="MC11" s="529"/>
      <c r="MD11" s="529"/>
      <c r="ME11" s="529"/>
      <c r="MF11" s="529"/>
      <c r="MG11" s="529"/>
      <c r="MH11" s="529"/>
      <c r="MI11" s="529"/>
      <c r="MJ11" s="529"/>
      <c r="MK11" s="529"/>
      <c r="ML11" s="529"/>
      <c r="MM11" s="529"/>
      <c r="MN11" s="529"/>
      <c r="MO11" s="529"/>
      <c r="MP11" s="529"/>
      <c r="MQ11" s="529"/>
      <c r="MR11" s="529"/>
      <c r="MS11" s="529"/>
      <c r="MT11" s="529"/>
      <c r="MU11" s="529"/>
      <c r="MV11" s="529"/>
      <c r="MW11" s="529"/>
      <c r="MX11" s="529"/>
      <c r="MY11" s="529"/>
      <c r="MZ11" s="529"/>
      <c r="NA11" s="529"/>
      <c r="NB11" s="529"/>
      <c r="NC11" s="529"/>
      <c r="ND11" s="529"/>
      <c r="NE11" s="529"/>
      <c r="NF11" s="529"/>
      <c r="NG11" s="529"/>
      <c r="NH11" s="529"/>
      <c r="NI11" s="529"/>
      <c r="NJ11" s="529"/>
      <c r="NK11" s="529"/>
      <c r="NL11" s="529"/>
      <c r="NM11" s="529"/>
      <c r="NN11" s="529"/>
      <c r="NO11" s="529"/>
      <c r="NP11" s="529"/>
      <c r="NQ11" s="529"/>
      <c r="NR11" s="529"/>
      <c r="NS11" s="529"/>
      <c r="NT11" s="529"/>
      <c r="NU11" s="529"/>
      <c r="NV11" s="529"/>
      <c r="NW11" s="529"/>
      <c r="NX11" s="529"/>
      <c r="NY11" s="529"/>
      <c r="NZ11" s="529"/>
      <c r="OA11" s="529"/>
      <c r="OB11" s="529"/>
      <c r="OC11" s="529"/>
      <c r="OD11" s="529"/>
      <c r="OE11" s="529"/>
      <c r="OF11" s="529"/>
      <c r="OG11" s="529"/>
      <c r="OH11" s="529"/>
      <c r="OI11" s="529"/>
      <c r="OJ11" s="529"/>
      <c r="OK11" s="529"/>
      <c r="OL11" s="529"/>
      <c r="OM11" s="529"/>
      <c r="ON11" s="529"/>
      <c r="OO11" s="529"/>
      <c r="OP11" s="529"/>
      <c r="OQ11" s="529"/>
      <c r="OR11" s="529"/>
      <c r="OS11" s="529"/>
      <c r="OT11" s="529"/>
      <c r="OU11" s="529"/>
      <c r="OV11" s="529"/>
      <c r="OW11" s="529"/>
      <c r="OX11" s="529"/>
      <c r="OY11" s="529"/>
      <c r="OZ11" s="529"/>
      <c r="PA11" s="529"/>
      <c r="PB11" s="529"/>
      <c r="PC11" s="529"/>
      <c r="PD11" s="529"/>
      <c r="PE11" s="529"/>
      <c r="PF11" s="529"/>
      <c r="PG11" s="529"/>
      <c r="PH11" s="529"/>
      <c r="PI11" s="529"/>
      <c r="PJ11" s="529"/>
      <c r="PK11" s="529"/>
      <c r="PL11" s="529"/>
      <c r="PM11" s="529"/>
      <c r="PN11" s="529"/>
      <c r="PO11" s="529"/>
      <c r="PP11" s="529"/>
      <c r="PQ11" s="529"/>
      <c r="PR11" s="529"/>
      <c r="PS11" s="529"/>
      <c r="PT11" s="529"/>
      <c r="PU11" s="529"/>
      <c r="PV11" s="529"/>
      <c r="PW11" s="529"/>
      <c r="PX11" s="529"/>
      <c r="PY11" s="529"/>
      <c r="PZ11" s="529"/>
      <c r="QA11" s="529"/>
      <c r="QB11" s="529"/>
      <c r="QC11" s="529"/>
      <c r="QD11" s="529"/>
      <c r="QE11" s="529"/>
      <c r="QF11" s="529"/>
      <c r="QG11" s="529"/>
      <c r="QH11" s="529"/>
      <c r="QI11" s="529"/>
      <c r="QJ11" s="529"/>
      <c r="QK11" s="529"/>
      <c r="QL11" s="529"/>
      <c r="QM11" s="529"/>
      <c r="QN11" s="529"/>
      <c r="QO11" s="529"/>
      <c r="QP11" s="529"/>
      <c r="QQ11" s="529"/>
      <c r="QR11" s="529"/>
      <c r="QS11" s="529"/>
      <c r="QT11" s="529"/>
      <c r="QU11" s="529"/>
      <c r="QV11" s="529"/>
      <c r="QW11" s="529"/>
      <c r="QX11" s="529"/>
      <c r="QY11" s="529"/>
      <c r="QZ11" s="529"/>
      <c r="RA11" s="529"/>
      <c r="RB11" s="529"/>
      <c r="RC11" s="529"/>
      <c r="RD11" s="529"/>
      <c r="RE11" s="529"/>
      <c r="RF11" s="529"/>
      <c r="RG11" s="529"/>
      <c r="RH11" s="529"/>
      <c r="RI11" s="529"/>
      <c r="RJ11" s="529"/>
      <c r="RK11" s="529"/>
      <c r="RL11" s="529"/>
      <c r="RM11" s="529"/>
      <c r="RN11" s="529"/>
      <c r="RO11" s="529"/>
      <c r="RP11" s="529"/>
      <c r="RQ11" s="529"/>
      <c r="RR11" s="529"/>
      <c r="RS11" s="529"/>
      <c r="RT11" s="529"/>
      <c r="RU11" s="529"/>
      <c r="RV11" s="529"/>
      <c r="RW11" s="529"/>
      <c r="RX11" s="529"/>
      <c r="RY11" s="529"/>
      <c r="RZ11" s="529"/>
      <c r="SA11" s="529"/>
      <c r="SB11" s="529"/>
      <c r="SC11" s="529"/>
      <c r="SD11" s="529"/>
      <c r="SE11" s="529"/>
      <c r="SF11" s="529"/>
      <c r="SG11" s="529"/>
      <c r="SH11" s="529"/>
      <c r="SI11" s="529"/>
      <c r="SJ11" s="529"/>
      <c r="SK11" s="529"/>
      <c r="SL11" s="529"/>
      <c r="SM11" s="529"/>
      <c r="SN11" s="529"/>
      <c r="SO11" s="529"/>
      <c r="SP11" s="529"/>
      <c r="SQ11" s="529"/>
      <c r="SR11" s="529"/>
      <c r="SS11" s="529"/>
      <c r="ST11" s="529"/>
      <c r="SU11" s="529"/>
      <c r="SV11" s="529"/>
      <c r="SW11" s="529"/>
      <c r="SX11" s="529"/>
      <c r="SY11" s="529"/>
      <c r="SZ11" s="529"/>
      <c r="TA11" s="529"/>
      <c r="TB11" s="529"/>
      <c r="TC11" s="529"/>
      <c r="TD11" s="529"/>
      <c r="TE11" s="529"/>
      <c r="TF11" s="529"/>
      <c r="TG11" s="529"/>
      <c r="TH11" s="529"/>
      <c r="TI11" s="529"/>
      <c r="TJ11" s="529"/>
      <c r="TK11" s="529"/>
      <c r="TL11" s="529"/>
      <c r="TM11" s="529"/>
      <c r="TN11" s="529"/>
      <c r="TO11" s="529"/>
      <c r="TP11" s="529"/>
      <c r="TQ11" s="529"/>
      <c r="TR11" s="529"/>
      <c r="TS11" s="529"/>
      <c r="TT11" s="529"/>
      <c r="TU11" s="529"/>
      <c r="TV11" s="529"/>
      <c r="TW11" s="529"/>
      <c r="TX11" s="529"/>
      <c r="TY11" s="529"/>
      <c r="TZ11" s="529"/>
      <c r="UA11" s="529"/>
      <c r="UB11" s="529"/>
      <c r="UC11" s="529"/>
      <c r="UD11" s="529"/>
      <c r="UE11" s="529"/>
      <c r="UF11" s="529"/>
      <c r="UG11" s="529"/>
      <c r="UH11" s="529"/>
      <c r="UI11" s="529"/>
      <c r="UJ11" s="529"/>
      <c r="UK11" s="529"/>
      <c r="UL11" s="529"/>
      <c r="UM11" s="529"/>
      <c r="UN11" s="529"/>
      <c r="UO11" s="529"/>
      <c r="UP11" s="529"/>
      <c r="UQ11" s="529"/>
      <c r="UR11" s="529"/>
      <c r="US11" s="529"/>
      <c r="UT11" s="529"/>
      <c r="UU11" s="529"/>
      <c r="UV11" s="529"/>
      <c r="UW11" s="529"/>
      <c r="UX11" s="529"/>
      <c r="UY11" s="529"/>
      <c r="UZ11" s="529"/>
      <c r="VA11" s="529"/>
      <c r="VB11" s="529"/>
      <c r="VC11" s="529"/>
      <c r="VD11" s="529"/>
      <c r="VE11" s="529"/>
      <c r="VF11" s="529"/>
      <c r="VG11" s="529"/>
      <c r="VH11" s="529"/>
      <c r="VI11" s="529"/>
      <c r="VJ11" s="529"/>
      <c r="VK11" s="529"/>
      <c r="VL11" s="529"/>
      <c r="VM11" s="529"/>
      <c r="VN11" s="529"/>
      <c r="VO11" s="529"/>
      <c r="VP11" s="529"/>
      <c r="VQ11" s="529"/>
      <c r="VR11" s="529"/>
      <c r="VS11" s="529"/>
      <c r="VT11" s="529"/>
      <c r="VU11" s="529"/>
      <c r="VV11" s="529"/>
      <c r="VW11" s="529"/>
      <c r="VX11" s="529"/>
      <c r="VY11" s="529"/>
      <c r="VZ11" s="529"/>
      <c r="WA11" s="529"/>
      <c r="WB11" s="529"/>
      <c r="WC11" s="529"/>
      <c r="WD11" s="529"/>
      <c r="WE11" s="529"/>
      <c r="WF11" s="529"/>
      <c r="WG11" s="529"/>
      <c r="WH11" s="529"/>
      <c r="WI11" s="529"/>
      <c r="WJ11" s="529"/>
      <c r="WK11" s="529"/>
      <c r="WL11" s="529"/>
      <c r="WM11" s="529"/>
      <c r="WN11" s="529"/>
      <c r="WO11" s="529"/>
      <c r="WP11" s="529"/>
      <c r="WQ11" s="529"/>
      <c r="WR11" s="529"/>
      <c r="WS11" s="529"/>
      <c r="WT11" s="529"/>
      <c r="WU11" s="529"/>
      <c r="WV11" s="529"/>
      <c r="WW11" s="529"/>
      <c r="WX11" s="529"/>
      <c r="WY11" s="529"/>
      <c r="WZ11" s="529"/>
      <c r="XA11" s="529"/>
      <c r="XB11" s="529"/>
      <c r="XC11" s="529"/>
      <c r="XD11" s="529"/>
      <c r="XE11" s="529"/>
      <c r="XF11" s="529"/>
      <c r="XG11" s="529"/>
      <c r="XH11" s="529"/>
      <c r="XI11" s="529"/>
      <c r="XJ11" s="529"/>
      <c r="XK11" s="529"/>
      <c r="XL11" s="529"/>
      <c r="XM11" s="529"/>
      <c r="XN11" s="529"/>
      <c r="XO11" s="529"/>
      <c r="XP11" s="529"/>
      <c r="XQ11" s="529"/>
      <c r="XR11" s="529"/>
      <c r="XS11" s="529"/>
      <c r="XT11" s="529"/>
      <c r="XU11" s="529"/>
      <c r="XV11" s="529"/>
      <c r="XW11" s="529"/>
      <c r="XX11" s="529"/>
      <c r="XY11" s="529"/>
      <c r="XZ11" s="529"/>
      <c r="YA11" s="529"/>
      <c r="YB11" s="529"/>
      <c r="YC11" s="529"/>
      <c r="YD11" s="529"/>
      <c r="YE11" s="529"/>
      <c r="YF11" s="529"/>
      <c r="YG11" s="529"/>
      <c r="YH11" s="529"/>
      <c r="YI11" s="529"/>
      <c r="YJ11" s="529"/>
      <c r="YK11" s="529"/>
      <c r="YL11" s="529"/>
      <c r="YM11" s="529"/>
      <c r="YN11" s="529"/>
      <c r="YO11" s="529"/>
      <c r="YP11" s="529"/>
      <c r="YQ11" s="529"/>
      <c r="YR11" s="529"/>
      <c r="YS11" s="529"/>
      <c r="YT11" s="529"/>
      <c r="YU11" s="529"/>
      <c r="YV11" s="529"/>
      <c r="YW11" s="529"/>
      <c r="YX11" s="529"/>
      <c r="YY11" s="529"/>
      <c r="YZ11" s="529"/>
      <c r="ZA11" s="529"/>
      <c r="ZB11" s="529"/>
      <c r="ZC11" s="529"/>
      <c r="ZD11" s="529"/>
      <c r="ZE11" s="529"/>
      <c r="ZF11" s="529"/>
      <c r="ZG11" s="529"/>
      <c r="ZH11" s="529"/>
      <c r="ZI11" s="529"/>
      <c r="ZJ11" s="529"/>
      <c r="ZK11" s="529"/>
      <c r="ZL11" s="529"/>
      <c r="ZM11" s="529"/>
      <c r="ZN11" s="529"/>
      <c r="ZO11" s="529"/>
      <c r="ZP11" s="529"/>
      <c r="ZQ11" s="529"/>
      <c r="ZR11" s="529"/>
      <c r="ZS11" s="529"/>
      <c r="ZT11" s="529"/>
      <c r="ZU11" s="529"/>
      <c r="ZV11" s="529"/>
      <c r="ZW11" s="529"/>
      <c r="ZX11" s="529"/>
      <c r="ZY11" s="529"/>
      <c r="ZZ11" s="529"/>
      <c r="AAA11" s="529"/>
      <c r="AAB11" s="529"/>
      <c r="AAC11" s="529"/>
      <c r="AAD11" s="529"/>
      <c r="AAE11" s="529"/>
      <c r="AAF11" s="529"/>
      <c r="AAG11" s="529"/>
      <c r="AAH11" s="529"/>
      <c r="AAI11" s="529"/>
      <c r="AAJ11" s="529"/>
      <c r="AAK11" s="529"/>
      <c r="AAL11" s="529"/>
      <c r="AAM11" s="529"/>
      <c r="AAN11" s="529"/>
      <c r="AAO11" s="529"/>
      <c r="AAP11" s="529"/>
      <c r="AAQ11" s="529"/>
      <c r="AAR11" s="529"/>
      <c r="AAS11" s="529"/>
      <c r="AAT11" s="529"/>
      <c r="AAU11" s="529"/>
      <c r="AAV11" s="529"/>
      <c r="AAW11" s="529"/>
      <c r="AAX11" s="529"/>
      <c r="AAY11" s="529"/>
      <c r="AAZ11" s="529"/>
      <c r="ABA11" s="529"/>
      <c r="ABB11" s="529"/>
      <c r="ABC11" s="529"/>
      <c r="ABD11" s="529"/>
      <c r="ABE11" s="529"/>
      <c r="ABF11" s="529"/>
      <c r="ABG11" s="529"/>
      <c r="ABH11" s="529"/>
      <c r="ABI11" s="529"/>
      <c r="ABJ11" s="529"/>
      <c r="ABK11" s="529"/>
      <c r="ABL11" s="529"/>
      <c r="ABM11" s="529"/>
      <c r="ABN11" s="529"/>
      <c r="ABO11" s="529"/>
      <c r="ABP11" s="529"/>
      <c r="ABQ11" s="529"/>
      <c r="ABR11" s="529"/>
      <c r="ABS11" s="529"/>
      <c r="ABT11" s="529"/>
      <c r="ABU11" s="529"/>
      <c r="ABV11" s="529"/>
      <c r="ABW11" s="529"/>
      <c r="ABX11" s="529"/>
      <c r="ABY11" s="529"/>
      <c r="ABZ11" s="529"/>
      <c r="ACA11" s="529"/>
      <c r="ACB11" s="529"/>
      <c r="ACC11" s="529"/>
      <c r="ACD11" s="529"/>
      <c r="ACE11" s="529"/>
      <c r="ACF11" s="529"/>
      <c r="ACG11" s="529"/>
      <c r="ACH11" s="529"/>
      <c r="ACI11" s="529"/>
      <c r="ACJ11" s="529"/>
      <c r="ACK11" s="529"/>
      <c r="ACL11" s="529"/>
      <c r="ACM11" s="529"/>
      <c r="ACN11" s="529"/>
      <c r="ACO11" s="529"/>
      <c r="ACP11" s="529"/>
      <c r="ACQ11" s="529"/>
      <c r="ACR11" s="529"/>
      <c r="ACS11" s="529"/>
      <c r="ACT11" s="529"/>
      <c r="ACU11" s="529"/>
      <c r="ACV11" s="529"/>
      <c r="ACW11" s="529"/>
      <c r="ACX11" s="529"/>
      <c r="ACY11" s="529"/>
      <c r="ACZ11" s="529"/>
      <c r="ADA11" s="529"/>
      <c r="ADB11" s="529"/>
      <c r="ADC11" s="529"/>
      <c r="ADD11" s="529"/>
      <c r="ADE11" s="529"/>
      <c r="ADF11" s="529"/>
      <c r="ADG11" s="529"/>
      <c r="ADH11" s="529"/>
      <c r="ADI11" s="529"/>
      <c r="ADJ11" s="529"/>
      <c r="ADK11" s="529"/>
      <c r="ADL11" s="529"/>
      <c r="ADM11" s="529"/>
      <c r="ADN11" s="529"/>
      <c r="ADO11" s="529"/>
      <c r="ADP11" s="529"/>
      <c r="ADQ11" s="529"/>
      <c r="ADR11" s="529"/>
      <c r="ADS11" s="529"/>
      <c r="ADT11" s="529"/>
      <c r="ADU11" s="529"/>
      <c r="ADV11" s="529"/>
      <c r="ADW11" s="529"/>
      <c r="ADX11" s="529"/>
      <c r="ADY11" s="529"/>
      <c r="ADZ11" s="529"/>
      <c r="AEA11" s="529"/>
      <c r="AEB11" s="529"/>
      <c r="AEC11" s="529"/>
      <c r="AED11" s="529"/>
      <c r="AEE11" s="529"/>
      <c r="AEF11" s="529"/>
      <c r="AEG11" s="529"/>
      <c r="AEH11" s="529"/>
      <c r="AEI11" s="529"/>
      <c r="AEJ11" s="529"/>
      <c r="AEK11" s="529"/>
      <c r="AEL11" s="529"/>
      <c r="AEM11" s="529"/>
      <c r="AEN11" s="529"/>
      <c r="AEO11" s="529"/>
      <c r="AEP11" s="529"/>
      <c r="AEQ11" s="529"/>
      <c r="AER11" s="529"/>
      <c r="AES11" s="529"/>
      <c r="AET11" s="529"/>
      <c r="AEU11" s="529"/>
      <c r="AEV11" s="529"/>
      <c r="AEW11" s="529"/>
      <c r="AEX11" s="529"/>
      <c r="AEY11" s="529"/>
      <c r="AEZ11" s="529"/>
      <c r="AFA11" s="529"/>
      <c r="AFB11" s="529"/>
      <c r="AFC11" s="529"/>
      <c r="AFD11" s="529"/>
      <c r="AFE11" s="529"/>
      <c r="AFF11" s="529"/>
      <c r="AFG11" s="529"/>
      <c r="AFH11" s="529"/>
      <c r="AFI11" s="529"/>
      <c r="AFJ11" s="529"/>
      <c r="AFK11" s="529"/>
      <c r="AFL11" s="529"/>
      <c r="AFM11" s="529"/>
      <c r="AFN11" s="529"/>
      <c r="AFO11" s="529"/>
      <c r="AFP11" s="529"/>
      <c r="AFQ11" s="529"/>
      <c r="AFR11" s="529"/>
      <c r="AFS11" s="529"/>
      <c r="AFT11" s="529"/>
      <c r="AFU11" s="529"/>
      <c r="AFV11" s="529"/>
      <c r="AFW11" s="529"/>
      <c r="AFX11" s="529"/>
      <c r="AFY11" s="529"/>
      <c r="AFZ11" s="529"/>
      <c r="AGA11" s="529"/>
      <c r="AGB11" s="529"/>
      <c r="AGC11" s="529"/>
      <c r="AGD11" s="529"/>
      <c r="AGE11" s="529"/>
      <c r="AGF11" s="529"/>
      <c r="AGG11" s="529"/>
      <c r="AGH11" s="529"/>
      <c r="AGI11" s="529"/>
      <c r="AGJ11" s="529"/>
      <c r="AGK11" s="529"/>
      <c r="AGL11" s="529"/>
      <c r="AGM11" s="529"/>
      <c r="AGN11" s="529"/>
      <c r="AGO11" s="529"/>
      <c r="AGP11" s="529"/>
      <c r="AGQ11" s="529"/>
      <c r="AGR11" s="529"/>
      <c r="AGS11" s="529"/>
      <c r="AGT11" s="529"/>
      <c r="AGU11" s="529"/>
      <c r="AGV11" s="529"/>
      <c r="AGW11" s="529"/>
      <c r="AGX11" s="529"/>
      <c r="AGY11" s="529"/>
      <c r="AGZ11" s="529"/>
      <c r="AHA11" s="529"/>
      <c r="AHB11" s="529"/>
      <c r="AHC11" s="529"/>
      <c r="AHD11" s="529"/>
      <c r="AHE11" s="529"/>
      <c r="AHF11" s="529"/>
      <c r="AHG11" s="529"/>
      <c r="AHH11" s="529"/>
      <c r="AHI11" s="529"/>
      <c r="AHJ11" s="529"/>
      <c r="AHK11" s="529"/>
      <c r="AHL11" s="529"/>
      <c r="AHM11" s="529"/>
      <c r="AHN11" s="529"/>
      <c r="AHO11" s="529"/>
      <c r="AHP11" s="529"/>
      <c r="AHQ11" s="529"/>
      <c r="AHR11" s="529"/>
      <c r="AHS11" s="529"/>
      <c r="AHT11" s="529"/>
      <c r="AHU11" s="529"/>
      <c r="AHV11" s="529"/>
      <c r="AHW11" s="529"/>
      <c r="AHX11" s="529"/>
      <c r="AHY11" s="529"/>
      <c r="AHZ11" s="529"/>
      <c r="AIA11" s="529"/>
      <c r="AIB11" s="529"/>
      <c r="AIC11" s="529"/>
      <c r="AID11" s="529"/>
      <c r="AIE11" s="529"/>
      <c r="AIF11" s="529"/>
      <c r="AIG11" s="529"/>
      <c r="AIH11" s="529"/>
      <c r="AII11" s="529"/>
      <c r="AIJ11" s="529"/>
      <c r="AIK11" s="529"/>
      <c r="AIL11" s="529"/>
      <c r="AIM11" s="529"/>
      <c r="AIN11" s="529"/>
      <c r="AIO11" s="529"/>
      <c r="AIP11" s="529"/>
      <c r="AIQ11" s="529"/>
      <c r="AIR11" s="529"/>
      <c r="AIS11" s="529"/>
      <c r="AIT11" s="529"/>
      <c r="AIU11" s="529"/>
      <c r="AIV11" s="529"/>
      <c r="AIW11" s="529"/>
      <c r="AIX11" s="529"/>
      <c r="AIY11" s="529"/>
      <c r="AIZ11" s="529"/>
      <c r="AJA11" s="529"/>
      <c r="AJB11" s="529"/>
      <c r="AJC11" s="529"/>
      <c r="AJD11" s="529"/>
      <c r="AJE11" s="529"/>
      <c r="AJF11" s="529"/>
      <c r="AJG11" s="529"/>
      <c r="AJH11" s="529"/>
      <c r="AJI11" s="529"/>
      <c r="AJJ11" s="529"/>
      <c r="AJK11" s="529"/>
      <c r="AJL11" s="529"/>
      <c r="AJM11" s="529"/>
      <c r="AJN11" s="529"/>
      <c r="AJO11" s="529"/>
      <c r="AJP11" s="529"/>
      <c r="AJQ11" s="529"/>
      <c r="AJR11" s="529"/>
      <c r="AJS11" s="529"/>
      <c r="AJT11" s="529"/>
      <c r="AJU11" s="529"/>
      <c r="AJV11" s="529"/>
      <c r="AJW11" s="529"/>
      <c r="AJX11" s="529"/>
      <c r="AJY11" s="529"/>
      <c r="AJZ11" s="529"/>
      <c r="AKA11" s="529"/>
      <c r="AKB11" s="529"/>
      <c r="AKC11" s="529"/>
      <c r="AKD11" s="529"/>
      <c r="AKE11" s="529"/>
      <c r="AKF11" s="529"/>
      <c r="AKG11" s="529"/>
      <c r="AKH11" s="529"/>
      <c r="AKI11" s="529"/>
      <c r="AKJ11" s="529"/>
      <c r="AKK11" s="529"/>
      <c r="AKL11" s="529"/>
      <c r="AKM11" s="529"/>
      <c r="AKN11" s="529"/>
      <c r="AKO11" s="529"/>
      <c r="AKP11" s="529"/>
      <c r="AKQ11" s="529"/>
      <c r="AKR11" s="529"/>
      <c r="AKS11" s="529"/>
      <c r="AKT11" s="529"/>
      <c r="AKU11" s="529"/>
      <c r="AKV11" s="529"/>
      <c r="AKW11" s="529"/>
      <c r="AKX11" s="529"/>
      <c r="AKY11" s="529"/>
      <c r="AKZ11" s="529"/>
      <c r="ALA11" s="529"/>
      <c r="ALB11" s="529"/>
      <c r="ALC11" s="529"/>
      <c r="ALD11" s="529"/>
      <c r="ALE11" s="529"/>
      <c r="ALF11" s="529"/>
      <c r="ALG11" s="529"/>
      <c r="ALH11" s="529"/>
      <c r="ALI11" s="529"/>
      <c r="ALJ11" s="529"/>
      <c r="ALK11" s="529"/>
      <c r="ALL11" s="529"/>
      <c r="ALM11" s="529"/>
      <c r="ALN11" s="529"/>
      <c r="ALO11" s="529"/>
      <c r="ALP11" s="529"/>
      <c r="ALQ11" s="529"/>
      <c r="ALR11" s="529"/>
      <c r="ALS11" s="529"/>
      <c r="ALT11" s="529"/>
      <c r="ALU11" s="529"/>
      <c r="ALV11" s="529"/>
      <c r="ALW11" s="529"/>
      <c r="ALX11" s="529"/>
      <c r="ALY11" s="529"/>
      <c r="ALZ11" s="529"/>
      <c r="AMA11" s="529"/>
      <c r="AMB11" s="529"/>
      <c r="AMC11" s="529"/>
      <c r="AMD11" s="529"/>
      <c r="AME11" s="529"/>
      <c r="AMF11" s="529"/>
      <c r="AMG11" s="529"/>
      <c r="AMH11" s="529"/>
      <c r="AMI11" s="529"/>
      <c r="AMJ11" s="529"/>
      <c r="AMK11" s="529"/>
      <c r="AML11" s="529"/>
      <c r="AMM11" s="529"/>
      <c r="AMN11" s="529"/>
      <c r="AMO11" s="529"/>
      <c r="AMP11" s="529"/>
      <c r="AMQ11" s="529"/>
      <c r="AMR11" s="529"/>
      <c r="AMS11" s="529"/>
      <c r="AMT11" s="529"/>
      <c r="AMU11" s="529"/>
      <c r="AMV11" s="529"/>
      <c r="AMW11" s="529"/>
      <c r="AMX11" s="529"/>
      <c r="AMY11" s="529"/>
      <c r="AMZ11" s="529"/>
      <c r="ANA11" s="529"/>
      <c r="ANB11" s="529"/>
      <c r="ANC11" s="529"/>
      <c r="AND11" s="529"/>
      <c r="ANE11" s="529"/>
      <c r="ANF11" s="529"/>
      <c r="ANG11" s="529"/>
      <c r="ANH11" s="529"/>
      <c r="ANI11" s="529"/>
      <c r="ANJ11" s="529"/>
      <c r="ANK11" s="529"/>
      <c r="ANL11" s="529"/>
      <c r="ANM11" s="529"/>
      <c r="ANN11" s="529"/>
      <c r="ANO11" s="529"/>
      <c r="ANP11" s="529"/>
      <c r="ANQ11" s="529"/>
      <c r="ANR11" s="529"/>
      <c r="ANS11" s="529"/>
      <c r="ANT11" s="529"/>
      <c r="ANU11" s="529"/>
      <c r="ANV11" s="529"/>
      <c r="ANW11" s="529"/>
      <c r="ANX11" s="529"/>
      <c r="ANY11" s="529"/>
      <c r="ANZ11" s="529"/>
      <c r="AOA11" s="529"/>
      <c r="AOB11" s="529"/>
      <c r="AOC11" s="529"/>
      <c r="AOD11" s="529"/>
      <c r="AOE11" s="529"/>
      <c r="AOF11" s="529"/>
      <c r="AOG11" s="529"/>
      <c r="AOH11" s="529"/>
      <c r="AOI11" s="529"/>
      <c r="AOJ11" s="529"/>
      <c r="AOK11" s="529"/>
      <c r="AOL11" s="529"/>
      <c r="AOM11" s="529"/>
      <c r="AON11" s="529"/>
      <c r="AOO11" s="529"/>
      <c r="AOP11" s="529"/>
      <c r="AOQ11" s="529"/>
      <c r="AOR11" s="529"/>
      <c r="AOS11" s="529"/>
      <c r="AOT11" s="529"/>
      <c r="AOU11" s="529"/>
      <c r="AOV11" s="529"/>
      <c r="AOW11" s="529"/>
      <c r="AOX11" s="529"/>
      <c r="AOY11" s="529"/>
      <c r="AOZ11" s="529"/>
      <c r="APA11" s="529"/>
      <c r="APB11" s="529"/>
      <c r="APC11" s="529"/>
      <c r="APD11" s="529"/>
      <c r="APE11" s="529"/>
      <c r="APF11" s="529"/>
      <c r="APG11" s="529"/>
      <c r="APH11" s="529"/>
      <c r="API11" s="529"/>
      <c r="APJ11" s="529"/>
      <c r="APK11" s="529"/>
      <c r="APL11" s="529"/>
      <c r="APM11" s="529"/>
      <c r="APN11" s="529"/>
      <c r="APO11" s="529"/>
      <c r="APP11" s="529"/>
      <c r="APQ11" s="529"/>
      <c r="APR11" s="529"/>
      <c r="APS11" s="529"/>
      <c r="APT11" s="529"/>
      <c r="APU11" s="529"/>
      <c r="APV11" s="529"/>
      <c r="APW11" s="529"/>
      <c r="APX11" s="529"/>
      <c r="APY11" s="529"/>
      <c r="APZ11" s="529"/>
      <c r="AQA11" s="529"/>
      <c r="AQB11" s="529"/>
      <c r="AQC11" s="529"/>
      <c r="AQD11" s="529"/>
      <c r="AQE11" s="529"/>
      <c r="AQF11" s="529"/>
      <c r="AQG11" s="529"/>
      <c r="AQH11" s="529"/>
      <c r="AQI11" s="529"/>
      <c r="AQJ11" s="529"/>
      <c r="AQK11" s="529"/>
      <c r="AQL11" s="529"/>
      <c r="AQM11" s="529"/>
      <c r="AQN11" s="529"/>
      <c r="AQO11" s="529"/>
      <c r="AQP11" s="529"/>
      <c r="AQQ11" s="529"/>
      <c r="AQR11" s="529"/>
      <c r="AQS11" s="529"/>
      <c r="AQT11" s="529"/>
      <c r="AQU11" s="529"/>
      <c r="AQV11" s="529"/>
      <c r="AQW11" s="529"/>
      <c r="AQX11" s="529"/>
      <c r="AQY11" s="529"/>
      <c r="AQZ11" s="529"/>
      <c r="ARA11" s="529"/>
      <c r="ARB11" s="529"/>
      <c r="ARC11" s="529"/>
      <c r="ARD11" s="529"/>
      <c r="ARE11" s="529"/>
      <c r="ARF11" s="529"/>
      <c r="ARG11" s="529"/>
      <c r="ARH11" s="529"/>
      <c r="ARI11" s="529"/>
      <c r="ARJ11" s="529"/>
      <c r="ARK11" s="529"/>
      <c r="ARL11" s="529"/>
      <c r="ARM11" s="529"/>
      <c r="ARN11" s="529"/>
      <c r="ARO11" s="529"/>
      <c r="ARP11" s="529"/>
      <c r="ARQ11" s="529"/>
      <c r="ARR11" s="529"/>
      <c r="ARS11" s="529"/>
      <c r="ART11" s="529"/>
      <c r="ARU11" s="529"/>
      <c r="ARV11" s="529"/>
      <c r="ARW11" s="529"/>
      <c r="ARX11" s="529"/>
      <c r="ARY11" s="529"/>
      <c r="ARZ11" s="529"/>
      <c r="ASA11" s="529"/>
      <c r="ASB11" s="529"/>
      <c r="ASC11" s="529"/>
      <c r="ASD11" s="529"/>
      <c r="ASE11" s="529"/>
      <c r="ASF11" s="529"/>
      <c r="ASG11" s="529"/>
      <c r="ASH11" s="529"/>
      <c r="ASI11" s="529"/>
      <c r="ASJ11" s="529"/>
      <c r="ASK11" s="529"/>
      <c r="ASL11" s="529"/>
      <c r="ASM11" s="529"/>
      <c r="ASN11" s="529"/>
      <c r="ASO11" s="529"/>
      <c r="ASP11" s="529"/>
      <c r="ASQ11" s="529"/>
      <c r="ASR11" s="529"/>
      <c r="ASS11" s="529"/>
      <c r="AST11" s="529"/>
      <c r="ASU11" s="529"/>
      <c r="ASV11" s="529"/>
      <c r="ASW11" s="529"/>
      <c r="ASX11" s="529"/>
      <c r="ASY11" s="529"/>
      <c r="ASZ11" s="529"/>
      <c r="ATA11" s="529"/>
      <c r="ATB11" s="529"/>
      <c r="ATC11" s="529"/>
      <c r="ATD11" s="529"/>
      <c r="ATE11" s="529"/>
      <c r="ATF11" s="529"/>
      <c r="ATG11" s="529"/>
      <c r="ATH11" s="529"/>
      <c r="ATI11" s="529"/>
      <c r="ATJ11" s="529"/>
      <c r="ATK11" s="529"/>
      <c r="ATL11" s="529"/>
      <c r="ATM11" s="529"/>
      <c r="ATN11" s="529"/>
      <c r="ATO11" s="529"/>
      <c r="ATP11" s="529"/>
      <c r="ATQ11" s="529"/>
      <c r="ATR11" s="529"/>
      <c r="ATS11" s="529"/>
      <c r="ATT11" s="529"/>
      <c r="ATU11" s="529"/>
      <c r="ATV11" s="529"/>
      <c r="ATW11" s="529"/>
      <c r="ATX11" s="529"/>
      <c r="ATY11" s="529"/>
      <c r="ATZ11" s="529"/>
      <c r="AUA11" s="529"/>
      <c r="AUB11" s="529"/>
      <c r="AUC11" s="529"/>
      <c r="AUD11" s="529"/>
      <c r="AUE11" s="529"/>
      <c r="AUF11" s="529"/>
      <c r="AUG11" s="529"/>
      <c r="AUH11" s="529"/>
      <c r="AUI11" s="529"/>
      <c r="AUJ11" s="529"/>
      <c r="AUK11" s="529"/>
      <c r="AUL11" s="529"/>
      <c r="AUM11" s="529"/>
      <c r="AUN11" s="529"/>
      <c r="AUO11" s="529"/>
      <c r="AUP11" s="529"/>
      <c r="AUQ11" s="529"/>
      <c r="AUR11" s="529"/>
      <c r="AUS11" s="529"/>
      <c r="AUT11" s="529"/>
      <c r="AUU11" s="529"/>
      <c r="AUV11" s="529"/>
      <c r="AUW11" s="529"/>
      <c r="AUX11" s="529"/>
      <c r="AUY11" s="529"/>
      <c r="AUZ11" s="529"/>
      <c r="AVA11" s="529"/>
      <c r="AVB11" s="529"/>
      <c r="AVC11" s="529"/>
      <c r="AVD11" s="529"/>
      <c r="AVE11" s="529"/>
      <c r="AVF11" s="529"/>
      <c r="AVG11" s="529"/>
      <c r="AVH11" s="529"/>
      <c r="AVI11" s="529"/>
      <c r="AVJ11" s="529"/>
      <c r="AVK11" s="529"/>
      <c r="AVL11" s="529"/>
      <c r="AVM11" s="529"/>
      <c r="AVN11" s="529"/>
      <c r="AVO11" s="529"/>
      <c r="AVP11" s="529"/>
      <c r="AVQ11" s="529"/>
      <c r="AVR11" s="529"/>
      <c r="AVS11" s="529"/>
      <c r="AVT11" s="529"/>
      <c r="AVU11" s="529"/>
      <c r="AVV11" s="529"/>
      <c r="AVW11" s="529"/>
      <c r="AVX11" s="529"/>
      <c r="AVY11" s="529"/>
      <c r="AVZ11" s="529"/>
      <c r="AWA11" s="529"/>
      <c r="AWB11" s="529"/>
      <c r="AWC11" s="529"/>
      <c r="AWD11" s="529"/>
      <c r="AWE11" s="529"/>
      <c r="AWF11" s="529"/>
      <c r="AWG11" s="529"/>
      <c r="AWH11" s="529"/>
      <c r="AWI11" s="529"/>
      <c r="AWJ11" s="529"/>
      <c r="AWK11" s="529"/>
      <c r="AWL11" s="529"/>
      <c r="AWM11" s="529"/>
      <c r="AWN11" s="529"/>
      <c r="AWO11" s="529"/>
      <c r="AWP11" s="529"/>
      <c r="AWQ11" s="529"/>
      <c r="AWR11" s="529"/>
      <c r="AWS11" s="529"/>
      <c r="AWT11" s="529"/>
      <c r="AWU11" s="529"/>
      <c r="AWV11" s="529"/>
      <c r="AWW11" s="529"/>
      <c r="AWX11" s="529"/>
      <c r="AWY11" s="529"/>
      <c r="AWZ11" s="529"/>
      <c r="AXA11" s="529"/>
      <c r="AXB11" s="529"/>
      <c r="AXC11" s="529"/>
      <c r="AXD11" s="529"/>
      <c r="AXE11" s="529"/>
      <c r="AXF11" s="529"/>
      <c r="AXG11" s="529"/>
      <c r="AXH11" s="529"/>
      <c r="AXI11" s="529"/>
      <c r="AXJ11" s="529"/>
      <c r="AXK11" s="529"/>
      <c r="AXL11" s="529"/>
      <c r="AXM11" s="529"/>
      <c r="AXN11" s="529"/>
      <c r="AXO11" s="529"/>
      <c r="AXP11" s="529"/>
      <c r="AXQ11" s="529"/>
      <c r="AXR11" s="529"/>
      <c r="AXS11" s="529"/>
      <c r="AXT11" s="529"/>
      <c r="AXU11" s="529"/>
      <c r="AXV11" s="529"/>
      <c r="AXW11" s="529"/>
      <c r="AXX11" s="529"/>
      <c r="AXY11" s="529"/>
      <c r="AXZ11" s="529"/>
      <c r="AYA11" s="529"/>
      <c r="AYB11" s="529"/>
      <c r="AYC11" s="529"/>
      <c r="AYD11" s="529"/>
      <c r="AYE11" s="529"/>
      <c r="AYF11" s="529"/>
      <c r="AYG11" s="529"/>
      <c r="AYH11" s="529"/>
      <c r="AYI11" s="529"/>
      <c r="AYJ11" s="529"/>
      <c r="AYK11" s="529"/>
      <c r="AYL11" s="529"/>
      <c r="AYM11" s="529"/>
      <c r="AYN11" s="529"/>
      <c r="AYO11" s="529"/>
      <c r="AYP11" s="529"/>
      <c r="AYQ11" s="529"/>
      <c r="AYR11" s="529"/>
      <c r="AYS11" s="529"/>
      <c r="AYT11" s="529"/>
      <c r="AYU11" s="529"/>
      <c r="AYV11" s="529"/>
      <c r="AYW11" s="529"/>
      <c r="AYX11" s="529"/>
      <c r="AYY11" s="529"/>
      <c r="AYZ11" s="529"/>
      <c r="AZA11" s="529"/>
      <c r="AZB11" s="529"/>
      <c r="AZC11" s="529"/>
      <c r="AZD11" s="529"/>
      <c r="AZE11" s="529"/>
      <c r="AZF11" s="529"/>
      <c r="AZG11" s="529"/>
      <c r="AZH11" s="529"/>
      <c r="AZI11" s="529"/>
      <c r="AZJ11" s="529"/>
      <c r="AZK11" s="529"/>
      <c r="AZL11" s="529"/>
      <c r="AZM11" s="529"/>
      <c r="AZN11" s="529"/>
      <c r="AZO11" s="529"/>
      <c r="AZP11" s="529"/>
      <c r="AZQ11" s="529"/>
      <c r="AZR11" s="529"/>
      <c r="AZS11" s="529"/>
      <c r="AZT11" s="529"/>
      <c r="AZU11" s="529"/>
      <c r="AZV11" s="529"/>
      <c r="AZW11" s="529"/>
      <c r="AZX11" s="529"/>
      <c r="AZY11" s="529"/>
      <c r="AZZ11" s="529"/>
      <c r="BAA11" s="529"/>
      <c r="BAB11" s="529"/>
      <c r="BAC11" s="529"/>
      <c r="BAD11" s="529"/>
      <c r="BAE11" s="529"/>
      <c r="BAF11" s="529"/>
      <c r="BAG11" s="529"/>
      <c r="BAH11" s="529"/>
      <c r="BAI11" s="529"/>
      <c r="BAJ11" s="529"/>
      <c r="BAK11" s="529"/>
      <c r="BAL11" s="529"/>
      <c r="BAM11" s="529"/>
      <c r="BAN11" s="529"/>
      <c r="BAO11" s="529"/>
      <c r="BAP11" s="529"/>
      <c r="BAQ11" s="529"/>
      <c r="BAR11" s="529"/>
      <c r="BAS11" s="529"/>
      <c r="BAT11" s="529"/>
      <c r="BAU11" s="529"/>
      <c r="BAV11" s="529"/>
      <c r="BAW11" s="529"/>
      <c r="BAX11" s="529"/>
      <c r="BAY11" s="529"/>
      <c r="BAZ11" s="529"/>
      <c r="BBA11" s="529"/>
      <c r="BBB11" s="529"/>
      <c r="BBC11" s="529"/>
      <c r="BBD11" s="529"/>
      <c r="BBE11" s="529"/>
      <c r="BBF11" s="529"/>
      <c r="BBG11" s="529"/>
      <c r="BBH11" s="529"/>
      <c r="BBI11" s="529"/>
      <c r="BBJ11" s="529"/>
      <c r="BBK11" s="529"/>
      <c r="BBL11" s="529"/>
      <c r="BBM11" s="529"/>
      <c r="BBN11" s="529"/>
      <c r="BBO11" s="529"/>
      <c r="BBP11" s="529"/>
      <c r="BBQ11" s="529"/>
      <c r="BBR11" s="529"/>
      <c r="BBS11" s="529"/>
      <c r="BBT11" s="529"/>
      <c r="BBU11" s="529"/>
      <c r="BBV11" s="529"/>
      <c r="BBW11" s="529"/>
      <c r="BBX11" s="529"/>
      <c r="BBY11" s="529"/>
      <c r="BBZ11" s="529"/>
      <c r="BCA11" s="529"/>
      <c r="BCB11" s="529"/>
      <c r="BCC11" s="529"/>
      <c r="BCD11" s="529"/>
      <c r="BCE11" s="529"/>
      <c r="BCF11" s="529"/>
      <c r="BCG11" s="529"/>
      <c r="BCH11" s="529"/>
      <c r="BCI11" s="529"/>
      <c r="BCJ11" s="529"/>
      <c r="BCK11" s="529"/>
      <c r="BCL11" s="529"/>
      <c r="BCM11" s="529"/>
      <c r="BCN11" s="529"/>
      <c r="BCO11" s="529"/>
      <c r="BCP11" s="529"/>
      <c r="BCQ11" s="529"/>
      <c r="BCR11" s="529"/>
      <c r="BCS11" s="529"/>
      <c r="BCT11" s="529"/>
      <c r="BCU11" s="529"/>
      <c r="BCV11" s="529"/>
      <c r="BCW11" s="529"/>
      <c r="BCX11" s="529"/>
      <c r="BCY11" s="529"/>
      <c r="BCZ11" s="529"/>
      <c r="BDA11" s="529"/>
      <c r="BDB11" s="529"/>
      <c r="BDC11" s="529"/>
      <c r="BDD11" s="529"/>
      <c r="BDE11" s="529"/>
      <c r="BDF11" s="529"/>
      <c r="BDG11" s="529"/>
      <c r="BDH11" s="529"/>
      <c r="BDI11" s="529"/>
      <c r="BDJ11" s="529"/>
      <c r="BDK11" s="529"/>
      <c r="BDL11" s="529"/>
      <c r="BDM11" s="529"/>
      <c r="BDN11" s="529"/>
      <c r="BDO11" s="529"/>
      <c r="BDP11" s="529"/>
      <c r="BDQ11" s="529"/>
      <c r="BDR11" s="529"/>
      <c r="BDS11" s="529"/>
      <c r="BDT11" s="529"/>
      <c r="BDU11" s="529"/>
      <c r="BDV11" s="529"/>
      <c r="BDW11" s="529"/>
      <c r="BDX11" s="529"/>
      <c r="BDY11" s="529"/>
      <c r="BDZ11" s="529"/>
      <c r="BEA11" s="529"/>
      <c r="BEB11" s="529"/>
      <c r="BEC11" s="529"/>
      <c r="BED11" s="529"/>
      <c r="BEE11" s="529"/>
      <c r="BEF11" s="529"/>
      <c r="BEG11" s="529"/>
      <c r="BEH11" s="529"/>
      <c r="BEI11" s="529"/>
      <c r="BEJ11" s="529"/>
      <c r="BEK11" s="529"/>
      <c r="BEL11" s="529"/>
      <c r="BEM11" s="529"/>
      <c r="BEN11" s="529"/>
      <c r="BEO11" s="529"/>
      <c r="BEP11" s="529"/>
      <c r="BEQ11" s="529"/>
      <c r="BER11" s="529"/>
      <c r="BES11" s="529"/>
      <c r="BET11" s="529"/>
      <c r="BEU11" s="529"/>
      <c r="BEV11" s="529"/>
      <c r="BEW11" s="529"/>
      <c r="BEX11" s="529"/>
      <c r="BEY11" s="529"/>
      <c r="BEZ11" s="529"/>
      <c r="BFA11" s="529"/>
      <c r="BFB11" s="529"/>
      <c r="BFC11" s="529"/>
      <c r="BFD11" s="529"/>
      <c r="BFE11" s="529"/>
      <c r="BFF11" s="529"/>
      <c r="BFG11" s="529"/>
      <c r="BFH11" s="529"/>
      <c r="BFI11" s="529"/>
      <c r="BFJ11" s="529"/>
      <c r="BFK11" s="529"/>
      <c r="BFL11" s="529"/>
      <c r="BFM11" s="529"/>
      <c r="BFN11" s="529"/>
      <c r="BFO11" s="529"/>
      <c r="BFP11" s="529"/>
      <c r="BFQ11" s="529"/>
      <c r="BFR11" s="529"/>
      <c r="BFS11" s="529"/>
      <c r="BFT11" s="529"/>
      <c r="BFU11" s="529"/>
      <c r="BFV11" s="529"/>
      <c r="BFW11" s="529"/>
      <c r="BFX11" s="529"/>
      <c r="BFY11" s="529"/>
      <c r="BFZ11" s="529"/>
      <c r="BGA11" s="529"/>
      <c r="BGB11" s="529"/>
      <c r="BGC11" s="529"/>
      <c r="BGD11" s="529"/>
      <c r="BGE11" s="529"/>
      <c r="BGF11" s="529"/>
      <c r="BGG11" s="529"/>
      <c r="BGH11" s="529"/>
      <c r="BGI11" s="529"/>
      <c r="BGJ11" s="529"/>
      <c r="BGK11" s="529"/>
      <c r="BGL11" s="529"/>
      <c r="BGM11" s="529"/>
      <c r="BGN11" s="529"/>
      <c r="BGO11" s="529"/>
      <c r="BGP11" s="529"/>
      <c r="BGQ11" s="529"/>
      <c r="BGR11" s="529"/>
      <c r="BGS11" s="529"/>
      <c r="BGT11" s="529"/>
      <c r="BGU11" s="529"/>
      <c r="BGV11" s="529"/>
      <c r="BGW11" s="529"/>
      <c r="BGX11" s="529"/>
      <c r="BGY11" s="529"/>
      <c r="BGZ11" s="529"/>
      <c r="BHA11" s="529"/>
      <c r="BHB11" s="529"/>
      <c r="BHC11" s="529"/>
      <c r="BHD11" s="529"/>
      <c r="BHE11" s="529"/>
      <c r="BHF11" s="529"/>
      <c r="BHG11" s="529"/>
      <c r="BHH11" s="529"/>
      <c r="BHI11" s="529"/>
      <c r="BHJ11" s="529"/>
      <c r="BHK11" s="529"/>
      <c r="BHL11" s="529"/>
      <c r="BHM11" s="529"/>
      <c r="BHN11" s="529"/>
      <c r="BHO11" s="529"/>
      <c r="BHP11" s="529"/>
      <c r="BHQ11" s="529"/>
      <c r="BHR11" s="529"/>
      <c r="BHS11" s="529"/>
      <c r="BHT11" s="529"/>
      <c r="BHU11" s="529"/>
      <c r="BHV11" s="529"/>
      <c r="BHW11" s="529"/>
      <c r="BHX11" s="529"/>
      <c r="BHY11" s="529"/>
      <c r="BHZ11" s="529"/>
      <c r="BIA11" s="529"/>
      <c r="BIB11" s="529"/>
      <c r="BIC11" s="529"/>
      <c r="BID11" s="529"/>
      <c r="BIE11" s="529"/>
      <c r="BIF11" s="529"/>
      <c r="BIG11" s="529"/>
      <c r="BIH11" s="529"/>
      <c r="BII11" s="529"/>
      <c r="BIJ11" s="529"/>
      <c r="BIK11" s="529"/>
      <c r="BIL11" s="529"/>
      <c r="BIM11" s="529"/>
      <c r="BIN11" s="529"/>
      <c r="BIO11" s="529"/>
      <c r="BIP11" s="529"/>
      <c r="BIQ11" s="529"/>
      <c r="BIR11" s="529"/>
      <c r="BIS11" s="529"/>
      <c r="BIT11" s="529"/>
      <c r="BIU11" s="529"/>
      <c r="BIV11" s="529"/>
      <c r="BIW11" s="529"/>
      <c r="BIX11" s="529"/>
      <c r="BIY11" s="529"/>
      <c r="BIZ11" s="529"/>
      <c r="BJA11" s="529"/>
      <c r="BJB11" s="529"/>
      <c r="BJC11" s="529"/>
      <c r="BJD11" s="529"/>
      <c r="BJE11" s="529"/>
      <c r="BJF11" s="529"/>
      <c r="BJG11" s="529"/>
      <c r="BJH11" s="529"/>
      <c r="BJI11" s="529"/>
      <c r="BJJ11" s="529"/>
      <c r="BJK11" s="529"/>
      <c r="BJL11" s="529"/>
      <c r="BJM11" s="529"/>
      <c r="BJN11" s="529"/>
      <c r="BJO11" s="529"/>
      <c r="BJP11" s="529"/>
      <c r="BJQ11" s="529"/>
      <c r="BJR11" s="529"/>
      <c r="BJS11" s="529"/>
      <c r="BJT11" s="529"/>
      <c r="BJU11" s="529"/>
      <c r="BJV11" s="529"/>
      <c r="BJW11" s="529"/>
      <c r="BJX11" s="529"/>
      <c r="BJY11" s="529"/>
      <c r="BJZ11" s="529"/>
      <c r="BKA11" s="529"/>
      <c r="BKB11" s="529"/>
      <c r="BKC11" s="529"/>
      <c r="BKD11" s="529"/>
      <c r="BKE11" s="529"/>
      <c r="BKF11" s="529"/>
      <c r="BKG11" s="529"/>
      <c r="BKH11" s="529"/>
      <c r="BKI11" s="529"/>
      <c r="BKJ11" s="529"/>
      <c r="BKK11" s="529"/>
      <c r="BKL11" s="529"/>
      <c r="BKM11" s="529"/>
      <c r="BKN11" s="529"/>
      <c r="BKO11" s="529"/>
      <c r="BKP11" s="529"/>
      <c r="BKQ11" s="529"/>
      <c r="BKR11" s="529"/>
      <c r="BKS11" s="529"/>
      <c r="BKT11" s="529"/>
      <c r="BKU11" s="529"/>
      <c r="BKV11" s="529"/>
      <c r="BKW11" s="529"/>
      <c r="BKX11" s="529"/>
      <c r="BKY11" s="529"/>
      <c r="BKZ11" s="529"/>
      <c r="BLA11" s="529"/>
      <c r="BLB11" s="529"/>
      <c r="BLC11" s="529"/>
      <c r="BLD11" s="529"/>
      <c r="BLE11" s="529"/>
      <c r="BLF11" s="529"/>
      <c r="BLG11" s="529"/>
      <c r="BLH11" s="529"/>
      <c r="BLI11" s="529"/>
      <c r="BLJ11" s="529"/>
      <c r="BLK11" s="529"/>
      <c r="BLL11" s="529"/>
      <c r="BLM11" s="529"/>
      <c r="BLN11" s="529"/>
      <c r="BLO11" s="529"/>
      <c r="BLP11" s="529"/>
      <c r="BLQ11" s="529"/>
      <c r="BLR11" s="529"/>
      <c r="BLS11" s="529"/>
      <c r="BLT11" s="529"/>
      <c r="BLU11" s="529"/>
      <c r="BLV11" s="529"/>
      <c r="BLW11" s="529"/>
      <c r="BLX11" s="529"/>
      <c r="BLY11" s="529"/>
      <c r="BLZ11" s="529"/>
      <c r="BMA11" s="529"/>
      <c r="BMB11" s="529"/>
      <c r="BMC11" s="529"/>
      <c r="BMD11" s="529"/>
      <c r="BME11" s="529"/>
      <c r="BMF11" s="529"/>
      <c r="BMG11" s="529"/>
      <c r="BMH11" s="529"/>
      <c r="BMI11" s="529"/>
      <c r="BMJ11" s="529"/>
      <c r="BMK11" s="529"/>
      <c r="BML11" s="529"/>
      <c r="BMM11" s="529"/>
      <c r="BMN11" s="529"/>
      <c r="BMO11" s="529"/>
      <c r="BMP11" s="529"/>
      <c r="BMQ11" s="529"/>
      <c r="BMR11" s="529"/>
      <c r="BMS11" s="529"/>
      <c r="BMT11" s="529"/>
      <c r="BMU11" s="529"/>
      <c r="BMV11" s="529"/>
      <c r="BMW11" s="529"/>
      <c r="BMX11" s="529"/>
      <c r="BMY11" s="529"/>
      <c r="BMZ11" s="529"/>
      <c r="BNA11" s="529"/>
      <c r="BNB11" s="529"/>
      <c r="BNC11" s="529"/>
      <c r="BND11" s="529"/>
      <c r="BNE11" s="529"/>
      <c r="BNF11" s="529"/>
      <c r="BNG11" s="529"/>
      <c r="BNH11" s="529"/>
      <c r="BNI11" s="529"/>
      <c r="BNJ11" s="529"/>
      <c r="BNK11" s="529"/>
      <c r="BNL11" s="529"/>
      <c r="BNM11" s="529"/>
      <c r="BNN11" s="529"/>
      <c r="BNO11" s="529"/>
      <c r="BNP11" s="529"/>
      <c r="BNQ11" s="529"/>
      <c r="BNR11" s="529"/>
      <c r="BNS11" s="529"/>
      <c r="BNT11" s="529"/>
      <c r="BNU11" s="529"/>
      <c r="BNV11" s="529"/>
      <c r="BNW11" s="529"/>
      <c r="BNX11" s="529"/>
      <c r="BNY11" s="529"/>
      <c r="BNZ11" s="529"/>
      <c r="BOA11" s="529"/>
      <c r="BOB11" s="529"/>
      <c r="BOC11" s="529"/>
      <c r="BOD11" s="529"/>
      <c r="BOE11" s="529"/>
      <c r="BOF11" s="529"/>
      <c r="BOG11" s="529"/>
      <c r="BOH11" s="529"/>
      <c r="BOI11" s="529"/>
      <c r="BOJ11" s="529"/>
      <c r="BOK11" s="529"/>
      <c r="BOL11" s="529"/>
      <c r="BOM11" s="529"/>
      <c r="BON11" s="529"/>
      <c r="BOO11" s="529"/>
      <c r="BOP11" s="529"/>
      <c r="BOQ11" s="529"/>
      <c r="BOR11" s="529"/>
      <c r="BOS11" s="529"/>
      <c r="BOT11" s="529"/>
      <c r="BOU11" s="529"/>
      <c r="BOV11" s="529"/>
      <c r="BOW11" s="529"/>
      <c r="BOX11" s="529"/>
      <c r="BOY11" s="529"/>
      <c r="BOZ11" s="529"/>
      <c r="BPA11" s="529"/>
      <c r="BPB11" s="529"/>
      <c r="BPC11" s="529"/>
      <c r="BPD11" s="529"/>
      <c r="BPE11" s="529"/>
      <c r="BPF11" s="529"/>
      <c r="BPG11" s="529"/>
      <c r="BPH11" s="529"/>
      <c r="BPI11" s="529"/>
      <c r="BPJ11" s="529"/>
      <c r="BPK11" s="529"/>
      <c r="BPL11" s="529"/>
      <c r="BPM11" s="529"/>
      <c r="BPN11" s="529"/>
      <c r="BPO11" s="529"/>
      <c r="BPP11" s="529"/>
      <c r="BPQ11" s="529"/>
      <c r="BPR11" s="529"/>
      <c r="BPS11" s="529"/>
      <c r="BPT11" s="529"/>
      <c r="BPU11" s="529"/>
      <c r="BPV11" s="529"/>
      <c r="BPW11" s="529"/>
      <c r="BPX11" s="529"/>
      <c r="BPY11" s="529"/>
      <c r="BPZ11" s="529"/>
      <c r="BQA11" s="529"/>
      <c r="BQB11" s="529"/>
      <c r="BQC11" s="529"/>
      <c r="BQD11" s="529"/>
      <c r="BQE11" s="529"/>
      <c r="BQF11" s="529"/>
      <c r="BQG11" s="529"/>
      <c r="BQH11" s="529"/>
      <c r="BQI11" s="529"/>
      <c r="BQJ11" s="529"/>
      <c r="BQK11" s="529"/>
      <c r="BQL11" s="529"/>
      <c r="BQM11" s="529"/>
      <c r="BQN11" s="529"/>
      <c r="BQO11" s="529"/>
      <c r="BQP11" s="529"/>
      <c r="BQQ11" s="529"/>
      <c r="BQR11" s="529"/>
      <c r="BQS11" s="529"/>
      <c r="BQT11" s="529"/>
      <c r="BQU11" s="529"/>
      <c r="BQV11" s="529"/>
      <c r="BQW11" s="529"/>
      <c r="BQX11" s="529"/>
      <c r="BQY11" s="529"/>
      <c r="BQZ11" s="529"/>
      <c r="BRA11" s="529"/>
      <c r="BRB11" s="529"/>
      <c r="BRC11" s="529"/>
      <c r="BRD11" s="529"/>
      <c r="BRE11" s="529"/>
      <c r="BRF11" s="529"/>
      <c r="BRG11" s="529"/>
      <c r="BRH11" s="529"/>
      <c r="BRI11" s="529"/>
      <c r="BRJ11" s="529"/>
      <c r="BRK11" s="529"/>
      <c r="BRL11" s="529"/>
      <c r="BRM11" s="529"/>
      <c r="BRN11" s="529"/>
      <c r="BRO11" s="529"/>
      <c r="BRP11" s="529"/>
      <c r="BRQ11" s="529"/>
      <c r="BRR11" s="529"/>
      <c r="BRS11" s="529"/>
      <c r="BRT11" s="529"/>
      <c r="BRU11" s="529"/>
      <c r="BRV11" s="529"/>
      <c r="BRW11" s="529"/>
      <c r="BRX11" s="529"/>
      <c r="BRY11" s="529"/>
      <c r="BRZ11" s="529"/>
      <c r="BSA11" s="529"/>
      <c r="BSB11" s="529"/>
      <c r="BSC11" s="529"/>
      <c r="BSD11" s="529"/>
      <c r="BSE11" s="529"/>
      <c r="BSF11" s="529"/>
      <c r="BSG11" s="529"/>
      <c r="BSH11" s="529"/>
      <c r="BSI11" s="529"/>
      <c r="BSJ11" s="529"/>
      <c r="BSK11" s="529"/>
      <c r="BSL11" s="529"/>
      <c r="BSM11" s="529"/>
      <c r="BSN11" s="529"/>
      <c r="BSO11" s="529"/>
      <c r="BSP11" s="529"/>
      <c r="BSQ11" s="529"/>
      <c r="BSR11" s="529"/>
      <c r="BSS11" s="529"/>
      <c r="BST11" s="529"/>
      <c r="BSU11" s="529"/>
      <c r="BSV11" s="529"/>
      <c r="BSW11" s="529"/>
      <c r="BSX11" s="529"/>
      <c r="BSY11" s="529"/>
      <c r="BSZ11" s="529"/>
      <c r="BTA11" s="529"/>
      <c r="BTB11" s="529"/>
      <c r="BTC11" s="529"/>
      <c r="BTD11" s="529"/>
      <c r="BTE11" s="529"/>
      <c r="BTF11" s="529"/>
      <c r="BTG11" s="529"/>
      <c r="BTH11" s="529"/>
      <c r="BTI11" s="529"/>
      <c r="BTJ11" s="529"/>
      <c r="BTK11" s="529"/>
      <c r="BTL11" s="529"/>
      <c r="BTM11" s="529"/>
      <c r="BTN11" s="529"/>
      <c r="BTO11" s="529"/>
      <c r="BTP11" s="529"/>
      <c r="BTQ11" s="529"/>
      <c r="BTR11" s="529"/>
      <c r="BTS11" s="529"/>
      <c r="BTT11" s="529"/>
      <c r="BTU11" s="529"/>
      <c r="BTV11" s="529"/>
      <c r="BTW11" s="529"/>
      <c r="BTX11" s="529"/>
      <c r="BTY11" s="529"/>
      <c r="BTZ11" s="529"/>
      <c r="BUA11" s="529"/>
      <c r="BUB11" s="529"/>
      <c r="BUC11" s="529"/>
      <c r="BUD11" s="529"/>
      <c r="BUE11" s="529"/>
      <c r="BUF11" s="529"/>
      <c r="BUG11" s="529"/>
      <c r="BUH11" s="529"/>
      <c r="BUI11" s="529"/>
      <c r="BUJ11" s="529"/>
      <c r="BUK11" s="529"/>
      <c r="BUL11" s="529"/>
      <c r="BUM11" s="529"/>
      <c r="BUN11" s="529"/>
      <c r="BUO11" s="529"/>
      <c r="BUP11" s="529"/>
      <c r="BUQ11" s="529"/>
      <c r="BUR11" s="529"/>
      <c r="BUS11" s="529"/>
      <c r="BUT11" s="529"/>
      <c r="BUU11" s="529"/>
      <c r="BUV11" s="529"/>
      <c r="BUW11" s="529"/>
      <c r="BUX11" s="529"/>
      <c r="BUY11" s="529"/>
      <c r="BUZ11" s="529"/>
      <c r="BVA11" s="529"/>
      <c r="BVB11" s="529"/>
      <c r="BVC11" s="529"/>
      <c r="BVD11" s="529"/>
      <c r="BVE11" s="529"/>
      <c r="BVF11" s="529"/>
      <c r="BVG11" s="529"/>
      <c r="BVH11" s="529"/>
      <c r="BVI11" s="529"/>
      <c r="BVJ11" s="529"/>
      <c r="BVK11" s="529"/>
      <c r="BVL11" s="529"/>
      <c r="BVM11" s="529"/>
      <c r="BVN11" s="529"/>
      <c r="BVO11" s="529"/>
      <c r="BVP11" s="529"/>
      <c r="BVQ11" s="529"/>
      <c r="BVR11" s="529"/>
      <c r="BVS11" s="529"/>
      <c r="BVT11" s="529"/>
      <c r="BVU11" s="529"/>
      <c r="BVV11" s="529"/>
      <c r="BVW11" s="529"/>
      <c r="BVX11" s="529"/>
      <c r="BVY11" s="529"/>
      <c r="BVZ11" s="529"/>
      <c r="BWA11" s="529"/>
      <c r="BWB11" s="529"/>
      <c r="BWC11" s="529"/>
      <c r="BWD11" s="529"/>
      <c r="BWE11" s="529"/>
      <c r="BWF11" s="529"/>
      <c r="BWG11" s="529"/>
      <c r="BWH11" s="529"/>
      <c r="BWI11" s="529"/>
      <c r="BWJ11" s="529"/>
      <c r="BWK11" s="529"/>
      <c r="BWL11" s="529"/>
      <c r="BWM11" s="529"/>
      <c r="BWN11" s="529"/>
      <c r="BWO11" s="529"/>
      <c r="BWP11" s="529"/>
      <c r="BWQ11" s="529"/>
      <c r="BWR11" s="529"/>
      <c r="BWS11" s="529"/>
      <c r="BWT11" s="529"/>
      <c r="BWU11" s="529"/>
      <c r="BWV11" s="529"/>
      <c r="BWW11" s="529"/>
      <c r="BWX11" s="529"/>
      <c r="BWY11" s="529"/>
      <c r="BWZ11" s="529"/>
      <c r="BXA11" s="529"/>
      <c r="BXB11" s="529"/>
      <c r="BXC11" s="529"/>
      <c r="BXD11" s="529"/>
      <c r="BXE11" s="529"/>
      <c r="BXF11" s="529"/>
      <c r="BXG11" s="529"/>
      <c r="BXH11" s="529"/>
      <c r="BXI11" s="529"/>
      <c r="BXJ11" s="529"/>
      <c r="BXK11" s="529"/>
      <c r="BXL11" s="529"/>
      <c r="BXM11" s="529"/>
      <c r="BXN11" s="529"/>
      <c r="BXO11" s="529"/>
      <c r="BXP11" s="529"/>
      <c r="BXQ11" s="529"/>
      <c r="BXR11" s="529"/>
      <c r="BXS11" s="529"/>
      <c r="BXT11" s="529"/>
      <c r="BXU11" s="529"/>
      <c r="BXV11" s="529"/>
      <c r="BXW11" s="529"/>
      <c r="BXX11" s="529"/>
      <c r="BXY11" s="529"/>
      <c r="BXZ11" s="529"/>
      <c r="BYA11" s="529"/>
      <c r="BYB11" s="529"/>
      <c r="BYC11" s="529"/>
      <c r="BYD11" s="529"/>
      <c r="BYE11" s="529"/>
      <c r="BYF11" s="529"/>
      <c r="BYG11" s="529"/>
      <c r="BYH11" s="529"/>
      <c r="BYI11" s="529"/>
      <c r="BYJ11" s="529"/>
      <c r="BYK11" s="529"/>
      <c r="BYL11" s="529"/>
      <c r="BYM11" s="529"/>
      <c r="BYN11" s="529"/>
      <c r="BYO11" s="529"/>
      <c r="BYP11" s="529"/>
      <c r="BYQ11" s="529"/>
      <c r="BYR11" s="529"/>
      <c r="BYS11" s="529"/>
      <c r="BYT11" s="529"/>
      <c r="BYU11" s="529"/>
      <c r="BYV11" s="529"/>
      <c r="BYW11" s="529"/>
      <c r="BYX11" s="529"/>
      <c r="BYY11" s="529"/>
      <c r="BYZ11" s="529"/>
      <c r="BZA11" s="529"/>
      <c r="BZB11" s="529"/>
      <c r="BZC11" s="529"/>
      <c r="BZD11" s="529"/>
      <c r="BZE11" s="529"/>
      <c r="BZF11" s="529"/>
      <c r="BZG11" s="529"/>
      <c r="BZH11" s="529"/>
      <c r="BZI11" s="529"/>
      <c r="BZJ11" s="529"/>
      <c r="BZK11" s="529"/>
      <c r="BZL11" s="529"/>
      <c r="BZM11" s="529"/>
      <c r="BZN11" s="529"/>
      <c r="BZO11" s="529"/>
      <c r="BZP11" s="529"/>
      <c r="BZQ11" s="529"/>
      <c r="BZR11" s="529"/>
      <c r="BZS11" s="529"/>
      <c r="BZT11" s="529"/>
      <c r="BZU11" s="529"/>
      <c r="BZV11" s="529"/>
      <c r="BZW11" s="529"/>
      <c r="BZX11" s="529"/>
      <c r="BZY11" s="529"/>
      <c r="BZZ11" s="529"/>
      <c r="CAA11" s="529"/>
      <c r="CAB11" s="529"/>
      <c r="CAC11" s="529"/>
      <c r="CAD11" s="529"/>
      <c r="CAE11" s="529"/>
      <c r="CAF11" s="529"/>
      <c r="CAG11" s="529"/>
      <c r="CAH11" s="529"/>
      <c r="CAI11" s="529"/>
      <c r="CAJ11" s="529"/>
      <c r="CAK11" s="529"/>
      <c r="CAL11" s="529"/>
      <c r="CAM11" s="529"/>
      <c r="CAN11" s="529"/>
      <c r="CAO11" s="529"/>
      <c r="CAP11" s="529"/>
      <c r="CAQ11" s="529"/>
      <c r="CAR11" s="529"/>
      <c r="CAS11" s="529"/>
      <c r="CAT11" s="529"/>
      <c r="CAU11" s="529"/>
      <c r="CAV11" s="529"/>
      <c r="CAW11" s="529"/>
      <c r="CAX11" s="529"/>
      <c r="CAY11" s="529"/>
      <c r="CAZ11" s="529"/>
      <c r="CBA11" s="529"/>
      <c r="CBB11" s="529"/>
      <c r="CBC11" s="529"/>
      <c r="CBD11" s="529"/>
      <c r="CBE11" s="529"/>
      <c r="CBF11" s="529"/>
      <c r="CBG11" s="529"/>
      <c r="CBH11" s="529"/>
      <c r="CBI11" s="529"/>
      <c r="CBJ11" s="529"/>
      <c r="CBK11" s="529"/>
      <c r="CBL11" s="529"/>
      <c r="CBM11" s="529"/>
      <c r="CBN11" s="529"/>
      <c r="CBO11" s="529"/>
      <c r="CBP11" s="529"/>
      <c r="CBQ11" s="529"/>
      <c r="CBR11" s="529"/>
      <c r="CBS11" s="529"/>
      <c r="CBT11" s="529"/>
      <c r="CBU11" s="529"/>
      <c r="CBV11" s="529"/>
      <c r="CBW11" s="529"/>
      <c r="CBX11" s="529"/>
      <c r="CBY11" s="529"/>
      <c r="CBZ11" s="529"/>
      <c r="CCA11" s="529"/>
      <c r="CCB11" s="529"/>
      <c r="CCC11" s="529"/>
      <c r="CCD11" s="529"/>
      <c r="CCE11" s="529"/>
      <c r="CCF11" s="529"/>
      <c r="CCG11" s="529"/>
      <c r="CCH11" s="529"/>
      <c r="CCI11" s="529"/>
      <c r="CCJ11" s="529"/>
      <c r="CCK11" s="529"/>
      <c r="CCL11" s="529"/>
      <c r="CCM11" s="529"/>
      <c r="CCN11" s="529"/>
      <c r="CCO11" s="529"/>
      <c r="CCP11" s="529"/>
      <c r="CCQ11" s="529"/>
      <c r="CCR11" s="529"/>
      <c r="CCS11" s="529"/>
      <c r="CCT11" s="529"/>
      <c r="CCU11" s="529"/>
      <c r="CCV11" s="529"/>
      <c r="CCW11" s="529"/>
      <c r="CCX11" s="529"/>
      <c r="CCY11" s="529"/>
      <c r="CCZ11" s="529"/>
      <c r="CDA11" s="529"/>
      <c r="CDB11" s="529"/>
      <c r="CDC11" s="529"/>
      <c r="CDD11" s="529"/>
      <c r="CDE11" s="529"/>
      <c r="CDF11" s="529"/>
      <c r="CDG11" s="529"/>
      <c r="CDH11" s="529"/>
      <c r="CDI11" s="529"/>
      <c r="CDJ11" s="529"/>
      <c r="CDK11" s="529"/>
      <c r="CDL11" s="529"/>
      <c r="CDM11" s="529"/>
      <c r="CDN11" s="529"/>
      <c r="CDO11" s="529"/>
      <c r="CDP11" s="529"/>
      <c r="CDQ11" s="529"/>
      <c r="CDR11" s="529"/>
      <c r="CDS11" s="529"/>
      <c r="CDT11" s="529"/>
      <c r="CDU11" s="529"/>
      <c r="CDV11" s="529"/>
      <c r="CDW11" s="529"/>
      <c r="CDX11" s="529"/>
      <c r="CDY11" s="529"/>
      <c r="CDZ11" s="529"/>
      <c r="CEA11" s="529"/>
      <c r="CEB11" s="529"/>
      <c r="CEC11" s="529"/>
      <c r="CED11" s="529"/>
      <c r="CEE11" s="529"/>
      <c r="CEF11" s="529"/>
      <c r="CEG11" s="529"/>
      <c r="CEH11" s="529"/>
      <c r="CEI11" s="529"/>
      <c r="CEJ11" s="529"/>
      <c r="CEK11" s="529"/>
      <c r="CEL11" s="529"/>
      <c r="CEM11" s="529"/>
      <c r="CEN11" s="529"/>
      <c r="CEO11" s="529"/>
      <c r="CEP11" s="529"/>
      <c r="CEQ11" s="529"/>
      <c r="CER11" s="529"/>
      <c r="CES11" s="529"/>
      <c r="CET11" s="529"/>
      <c r="CEU11" s="529"/>
      <c r="CEV11" s="529"/>
      <c r="CEW11" s="529"/>
      <c r="CEX11" s="529"/>
      <c r="CEY11" s="529"/>
      <c r="CEZ11" s="529"/>
      <c r="CFA11" s="529"/>
      <c r="CFB11" s="529"/>
      <c r="CFC11" s="529"/>
      <c r="CFD11" s="529"/>
      <c r="CFE11" s="529"/>
      <c r="CFF11" s="529"/>
      <c r="CFG11" s="529"/>
      <c r="CFH11" s="529"/>
      <c r="CFI11" s="529"/>
      <c r="CFJ11" s="529"/>
      <c r="CFK11" s="529"/>
      <c r="CFL11" s="529"/>
      <c r="CFM11" s="529"/>
      <c r="CFN11" s="529"/>
      <c r="CFO11" s="529"/>
      <c r="CFP11" s="529"/>
      <c r="CFQ11" s="529"/>
      <c r="CFR11" s="529"/>
      <c r="CFS11" s="529"/>
      <c r="CFT11" s="529"/>
      <c r="CFU11" s="529"/>
      <c r="CFV11" s="529"/>
      <c r="CFW11" s="529"/>
      <c r="CFX11" s="529"/>
      <c r="CFY11" s="529"/>
      <c r="CFZ11" s="529"/>
      <c r="CGA11" s="529"/>
      <c r="CGB11" s="529"/>
      <c r="CGC11" s="529"/>
      <c r="CGD11" s="529"/>
      <c r="CGE11" s="529"/>
      <c r="CGF11" s="529"/>
      <c r="CGG11" s="529"/>
      <c r="CGH11" s="529"/>
      <c r="CGI11" s="529"/>
      <c r="CGJ11" s="529"/>
      <c r="CGK11" s="529"/>
      <c r="CGL11" s="529"/>
      <c r="CGM11" s="529"/>
      <c r="CGN11" s="529"/>
      <c r="CGO11" s="529"/>
      <c r="CGP11" s="529"/>
      <c r="CGQ11" s="529"/>
      <c r="CGR11" s="529"/>
      <c r="CGS11" s="529"/>
      <c r="CGT11" s="529"/>
      <c r="CGU11" s="529"/>
      <c r="CGV11" s="529"/>
      <c r="CGW11" s="529"/>
      <c r="CGX11" s="529"/>
      <c r="CGY11" s="529"/>
      <c r="CGZ11" s="529"/>
      <c r="CHA11" s="529"/>
      <c r="CHB11" s="529"/>
      <c r="CHC11" s="529"/>
      <c r="CHD11" s="529"/>
      <c r="CHE11" s="529"/>
      <c r="CHF11" s="529"/>
      <c r="CHG11" s="529"/>
      <c r="CHH11" s="529"/>
      <c r="CHI11" s="529"/>
      <c r="CHJ11" s="529"/>
      <c r="CHK11" s="529"/>
      <c r="CHL11" s="529"/>
      <c r="CHM11" s="529"/>
      <c r="CHN11" s="529"/>
      <c r="CHO11" s="529"/>
      <c r="CHP11" s="529"/>
      <c r="CHQ11" s="529"/>
      <c r="CHR11" s="529"/>
      <c r="CHS11" s="529"/>
      <c r="CHT11" s="529"/>
      <c r="CHU11" s="529"/>
      <c r="CHV11" s="529"/>
      <c r="CHW11" s="529"/>
      <c r="CHX11" s="529"/>
      <c r="CHY11" s="529"/>
      <c r="CHZ11" s="529"/>
      <c r="CIA11" s="529"/>
      <c r="CIB11" s="529"/>
      <c r="CIC11" s="529"/>
      <c r="CID11" s="529"/>
      <c r="CIE11" s="529"/>
      <c r="CIF11" s="529"/>
      <c r="CIG11" s="529"/>
      <c r="CIH11" s="529"/>
      <c r="CII11" s="529"/>
      <c r="CIJ11" s="529"/>
      <c r="CIK11" s="529"/>
      <c r="CIL11" s="529"/>
      <c r="CIM11" s="529"/>
      <c r="CIN11" s="529"/>
      <c r="CIO11" s="529"/>
      <c r="CIP11" s="529"/>
      <c r="CIQ11" s="529"/>
      <c r="CIR11" s="529"/>
      <c r="CIS11" s="529"/>
      <c r="CIT11" s="529"/>
      <c r="CIU11" s="529"/>
      <c r="CIV11" s="529"/>
      <c r="CIW11" s="529"/>
      <c r="CIX11" s="529"/>
      <c r="CIY11" s="529"/>
      <c r="CIZ11" s="529"/>
      <c r="CJA11" s="529"/>
      <c r="CJB11" s="529"/>
      <c r="CJC11" s="529"/>
      <c r="CJD11" s="529"/>
      <c r="CJE11" s="529"/>
      <c r="CJF11" s="529"/>
      <c r="CJG11" s="529"/>
      <c r="CJH11" s="529"/>
      <c r="CJI11" s="529"/>
      <c r="CJJ11" s="529"/>
      <c r="CJK11" s="529"/>
      <c r="CJL11" s="529"/>
      <c r="CJM11" s="529"/>
      <c r="CJN11" s="529"/>
      <c r="CJO11" s="529"/>
      <c r="CJP11" s="529"/>
      <c r="CJQ11" s="529"/>
      <c r="CJR11" s="529"/>
      <c r="CJS11" s="529"/>
      <c r="CJT11" s="529"/>
      <c r="CJU11" s="529"/>
      <c r="CJV11" s="529"/>
      <c r="CJW11" s="529"/>
      <c r="CJX11" s="529"/>
      <c r="CJY11" s="529"/>
      <c r="CJZ11" s="529"/>
      <c r="CKA11" s="529"/>
      <c r="CKB11" s="529"/>
      <c r="CKC11" s="529"/>
      <c r="CKD11" s="529"/>
      <c r="CKE11" s="529"/>
      <c r="CKF11" s="529"/>
      <c r="CKG11" s="529"/>
      <c r="CKH11" s="529"/>
      <c r="CKI11" s="529"/>
      <c r="CKJ11" s="529"/>
      <c r="CKK11" s="529"/>
      <c r="CKL11" s="529"/>
      <c r="CKM11" s="529"/>
      <c r="CKN11" s="529"/>
      <c r="CKO11" s="529"/>
      <c r="CKP11" s="529"/>
      <c r="CKQ11" s="529"/>
      <c r="CKR11" s="529"/>
      <c r="CKS11" s="529"/>
      <c r="CKT11" s="529"/>
      <c r="CKU11" s="529"/>
      <c r="CKV11" s="529"/>
      <c r="CKW11" s="529"/>
      <c r="CKX11" s="529"/>
      <c r="CKY11" s="529"/>
      <c r="CKZ11" s="529"/>
      <c r="CLA11" s="529"/>
      <c r="CLB11" s="529"/>
      <c r="CLC11" s="529"/>
      <c r="CLD11" s="529"/>
      <c r="CLE11" s="529"/>
      <c r="CLF11" s="529"/>
      <c r="CLG11" s="529"/>
      <c r="CLH11" s="529"/>
      <c r="CLI11" s="529"/>
      <c r="CLJ11" s="529"/>
      <c r="CLK11" s="529"/>
      <c r="CLL11" s="529"/>
      <c r="CLM11" s="529"/>
      <c r="CLN11" s="529"/>
      <c r="CLO11" s="529"/>
      <c r="CLP11" s="529"/>
      <c r="CLQ11" s="529"/>
      <c r="CLR11" s="529"/>
      <c r="CLS11" s="529"/>
      <c r="CLT11" s="529"/>
      <c r="CLU11" s="529"/>
      <c r="CLV11" s="529"/>
      <c r="CLW11" s="529"/>
      <c r="CLX11" s="529"/>
      <c r="CLY11" s="529"/>
      <c r="CLZ11" s="529"/>
      <c r="CMA11" s="529"/>
      <c r="CMB11" s="529"/>
      <c r="CMC11" s="529"/>
      <c r="CMD11" s="529"/>
      <c r="CME11" s="529"/>
      <c r="CMF11" s="529"/>
      <c r="CMG11" s="529"/>
      <c r="CMH11" s="529"/>
      <c r="CMI11" s="529"/>
      <c r="CMJ11" s="529"/>
      <c r="CMK11" s="529"/>
      <c r="CML11" s="529"/>
      <c r="CMM11" s="529"/>
      <c r="CMN11" s="529"/>
      <c r="CMO11" s="529"/>
      <c r="CMP11" s="529"/>
      <c r="CMQ11" s="529"/>
      <c r="CMR11" s="529"/>
      <c r="CMS11" s="529"/>
      <c r="CMT11" s="529"/>
      <c r="CMU11" s="529"/>
      <c r="CMV11" s="529"/>
      <c r="CMW11" s="529"/>
      <c r="CMX11" s="529"/>
      <c r="CMY11" s="529"/>
      <c r="CMZ11" s="529"/>
      <c r="CNA11" s="529"/>
      <c r="CNB11" s="529"/>
      <c r="CNC11" s="529"/>
      <c r="CND11" s="529"/>
      <c r="CNE11" s="529"/>
      <c r="CNF11" s="529"/>
      <c r="CNG11" s="529"/>
      <c r="CNH11" s="529"/>
      <c r="CNI11" s="529"/>
      <c r="CNJ11" s="529"/>
      <c r="CNK11" s="529"/>
      <c r="CNL11" s="529"/>
      <c r="CNM11" s="529"/>
      <c r="CNN11" s="529"/>
      <c r="CNO11" s="529"/>
      <c r="CNP11" s="529"/>
      <c r="CNQ11" s="529"/>
      <c r="CNR11" s="529"/>
      <c r="CNS11" s="529"/>
      <c r="CNT11" s="529"/>
      <c r="CNU11" s="529"/>
      <c r="CNV11" s="529"/>
      <c r="CNW11" s="529"/>
      <c r="CNX11" s="529"/>
      <c r="CNY11" s="529"/>
      <c r="CNZ11" s="529"/>
      <c r="COA11" s="529"/>
      <c r="COB11" s="529"/>
      <c r="COC11" s="529"/>
      <c r="COD11" s="529"/>
      <c r="COE11" s="529"/>
      <c r="COF11" s="529"/>
      <c r="COG11" s="529"/>
      <c r="COH11" s="529"/>
      <c r="COI11" s="529"/>
      <c r="COJ11" s="529"/>
      <c r="COK11" s="529"/>
      <c r="COL11" s="529"/>
      <c r="COM11" s="529"/>
      <c r="CON11" s="529"/>
      <c r="COO11" s="529"/>
      <c r="COP11" s="529"/>
      <c r="COQ11" s="529"/>
      <c r="COR11" s="529"/>
      <c r="COS11" s="529"/>
      <c r="COT11" s="529"/>
      <c r="COU11" s="529"/>
      <c r="COV11" s="529"/>
      <c r="COW11" s="529"/>
      <c r="COX11" s="529"/>
      <c r="COY11" s="529"/>
      <c r="COZ11" s="529"/>
      <c r="CPA11" s="529"/>
      <c r="CPB11" s="529"/>
      <c r="CPC11" s="529"/>
      <c r="CPD11" s="529"/>
      <c r="CPE11" s="529"/>
      <c r="CPF11" s="529"/>
      <c r="CPG11" s="529"/>
      <c r="CPH11" s="529"/>
      <c r="CPI11" s="529"/>
      <c r="CPJ11" s="529"/>
      <c r="CPK11" s="529"/>
      <c r="CPL11" s="529"/>
      <c r="CPM11" s="529"/>
      <c r="CPN11" s="529"/>
      <c r="CPO11" s="529"/>
      <c r="CPP11" s="529"/>
      <c r="CPQ11" s="529"/>
      <c r="CPR11" s="529"/>
      <c r="CPS11" s="529"/>
      <c r="CPT11" s="529"/>
      <c r="CPU11" s="529"/>
      <c r="CPV11" s="529"/>
      <c r="CPW11" s="529"/>
      <c r="CPX11" s="529"/>
      <c r="CPY11" s="529"/>
      <c r="CPZ11" s="529"/>
      <c r="CQA11" s="529"/>
      <c r="CQB11" s="529"/>
      <c r="CQC11" s="529"/>
      <c r="CQD11" s="529"/>
      <c r="CQE11" s="529"/>
      <c r="CQF11" s="529"/>
      <c r="CQG11" s="529"/>
      <c r="CQH11" s="529"/>
      <c r="CQI11" s="529"/>
      <c r="CQJ11" s="529"/>
      <c r="CQK11" s="529"/>
      <c r="CQL11" s="529"/>
      <c r="CQM11" s="529"/>
      <c r="CQN11" s="529"/>
      <c r="CQO11" s="529"/>
      <c r="CQP11" s="529"/>
      <c r="CQQ11" s="529"/>
      <c r="CQR11" s="529"/>
      <c r="CQS11" s="529"/>
      <c r="CQT11" s="529"/>
      <c r="CQU11" s="529"/>
      <c r="CQV11" s="529"/>
      <c r="CQW11" s="529"/>
      <c r="CQX11" s="529"/>
      <c r="CQY11" s="529"/>
      <c r="CQZ11" s="529"/>
      <c r="CRA11" s="529"/>
      <c r="CRB11" s="529"/>
      <c r="CRC11" s="529"/>
      <c r="CRD11" s="529"/>
      <c r="CRE11" s="529"/>
      <c r="CRF11" s="529"/>
      <c r="CRG11" s="529"/>
      <c r="CRH11" s="529"/>
      <c r="CRI11" s="529"/>
      <c r="CRJ11" s="529"/>
      <c r="CRK11" s="529"/>
      <c r="CRL11" s="529"/>
      <c r="CRM11" s="529"/>
      <c r="CRN11" s="529"/>
      <c r="CRO11" s="529"/>
      <c r="CRP11" s="529"/>
      <c r="CRQ11" s="529"/>
      <c r="CRR11" s="529"/>
      <c r="CRS11" s="529"/>
      <c r="CRT11" s="529"/>
      <c r="CRU11" s="529"/>
      <c r="CRV11" s="529"/>
      <c r="CRW11" s="529"/>
      <c r="CRX11" s="529"/>
      <c r="CRY11" s="529"/>
      <c r="CRZ11" s="529"/>
      <c r="CSA11" s="529"/>
      <c r="CSB11" s="529"/>
      <c r="CSC11" s="529"/>
      <c r="CSD11" s="529"/>
      <c r="CSE11" s="529"/>
      <c r="CSF11" s="529"/>
      <c r="CSG11" s="529"/>
      <c r="CSH11" s="529"/>
      <c r="CSI11" s="529"/>
      <c r="CSJ11" s="529"/>
      <c r="CSK11" s="529"/>
      <c r="CSL11" s="529"/>
      <c r="CSM11" s="529"/>
      <c r="CSN11" s="529"/>
      <c r="CSO11" s="529"/>
      <c r="CSP11" s="529"/>
      <c r="CSQ11" s="529"/>
      <c r="CSR11" s="529"/>
      <c r="CSS11" s="529"/>
      <c r="CST11" s="529"/>
      <c r="CSU11" s="529"/>
      <c r="CSV11" s="529"/>
      <c r="CSW11" s="529"/>
      <c r="CSX11" s="529"/>
      <c r="CSY11" s="529"/>
      <c r="CSZ11" s="529"/>
      <c r="CTA11" s="529"/>
      <c r="CTB11" s="529"/>
      <c r="CTC11" s="529"/>
      <c r="CTD11" s="529"/>
      <c r="CTE11" s="529"/>
      <c r="CTF11" s="529"/>
      <c r="CTG11" s="529"/>
      <c r="CTH11" s="529"/>
      <c r="CTI11" s="529"/>
      <c r="CTJ11" s="529"/>
      <c r="CTK11" s="529"/>
      <c r="CTL11" s="529"/>
      <c r="CTM11" s="529"/>
      <c r="CTN11" s="529"/>
      <c r="CTO11" s="529"/>
      <c r="CTP11" s="529"/>
      <c r="CTQ11" s="529"/>
      <c r="CTR11" s="529"/>
      <c r="CTS11" s="529"/>
      <c r="CTT11" s="529"/>
      <c r="CTU11" s="529"/>
      <c r="CTV11" s="529"/>
      <c r="CTW11" s="529"/>
      <c r="CTX11" s="529"/>
      <c r="CTY11" s="529"/>
      <c r="CTZ11" s="529"/>
      <c r="CUA11" s="529"/>
      <c r="CUB11" s="529"/>
      <c r="CUC11" s="529"/>
      <c r="CUD11" s="529"/>
      <c r="CUE11" s="529"/>
      <c r="CUF11" s="529"/>
      <c r="CUG11" s="529"/>
      <c r="CUH11" s="529"/>
      <c r="CUI11" s="529"/>
      <c r="CUJ11" s="529"/>
      <c r="CUK11" s="529"/>
      <c r="CUL11" s="529"/>
      <c r="CUM11" s="529"/>
      <c r="CUN11" s="529"/>
      <c r="CUO11" s="529"/>
      <c r="CUP11" s="529"/>
      <c r="CUQ11" s="529"/>
      <c r="CUR11" s="529"/>
      <c r="CUS11" s="529"/>
      <c r="CUT11" s="529"/>
      <c r="CUU11" s="529"/>
      <c r="CUV11" s="529"/>
      <c r="CUW11" s="529"/>
      <c r="CUX11" s="529"/>
      <c r="CUY11" s="529"/>
      <c r="CUZ11" s="529"/>
      <c r="CVA11" s="529"/>
      <c r="CVB11" s="529"/>
      <c r="CVC11" s="529"/>
      <c r="CVD11" s="529"/>
      <c r="CVE11" s="529"/>
      <c r="CVF11" s="529"/>
      <c r="CVG11" s="529"/>
      <c r="CVH11" s="529"/>
      <c r="CVI11" s="529"/>
      <c r="CVJ11" s="529"/>
      <c r="CVK11" s="529"/>
      <c r="CVL11" s="529"/>
      <c r="CVM11" s="529"/>
      <c r="CVN11" s="529"/>
      <c r="CVO11" s="529"/>
      <c r="CVP11" s="529"/>
      <c r="CVQ11" s="529"/>
      <c r="CVR11" s="529"/>
      <c r="CVS11" s="529"/>
      <c r="CVT11" s="529"/>
      <c r="CVU11" s="529"/>
      <c r="CVV11" s="529"/>
      <c r="CVW11" s="529"/>
      <c r="CVX11" s="529"/>
      <c r="CVY11" s="529"/>
      <c r="CVZ11" s="529"/>
      <c r="CWA11" s="529"/>
      <c r="CWB11" s="529"/>
      <c r="CWC11" s="529"/>
      <c r="CWD11" s="529"/>
      <c r="CWE11" s="529"/>
      <c r="CWF11" s="529"/>
      <c r="CWG11" s="529"/>
      <c r="CWH11" s="529"/>
      <c r="CWI11" s="529"/>
      <c r="CWJ11" s="529"/>
      <c r="CWK11" s="529"/>
      <c r="CWL11" s="529"/>
      <c r="CWM11" s="529"/>
      <c r="CWN11" s="529"/>
      <c r="CWO11" s="529"/>
      <c r="CWP11" s="529"/>
      <c r="CWQ11" s="529"/>
      <c r="CWR11" s="529"/>
      <c r="CWS11" s="529"/>
      <c r="CWT11" s="529"/>
      <c r="CWU11" s="529"/>
      <c r="CWV11" s="529"/>
      <c r="CWW11" s="529"/>
      <c r="CWX11" s="529"/>
      <c r="CWY11" s="529"/>
      <c r="CWZ11" s="529"/>
      <c r="CXA11" s="529"/>
      <c r="CXB11" s="529"/>
      <c r="CXC11" s="529"/>
      <c r="CXD11" s="529"/>
      <c r="CXE11" s="529"/>
      <c r="CXF11" s="529"/>
      <c r="CXG11" s="529"/>
      <c r="CXH11" s="529"/>
      <c r="CXI11" s="529"/>
      <c r="CXJ11" s="529"/>
      <c r="CXK11" s="529"/>
      <c r="CXL11" s="529"/>
      <c r="CXM11" s="529"/>
      <c r="CXN11" s="529"/>
      <c r="CXO11" s="529"/>
      <c r="CXP11" s="529"/>
      <c r="CXQ11" s="529"/>
      <c r="CXR11" s="529"/>
      <c r="CXS11" s="529"/>
      <c r="CXT11" s="529"/>
      <c r="CXU11" s="529"/>
      <c r="CXV11" s="529"/>
      <c r="CXW11" s="529"/>
      <c r="CXX11" s="529"/>
      <c r="CXY11" s="529"/>
      <c r="CXZ11" s="529"/>
      <c r="CYA11" s="529"/>
      <c r="CYB11" s="529"/>
      <c r="CYC11" s="529"/>
      <c r="CYD11" s="529"/>
      <c r="CYE11" s="529"/>
      <c r="CYF11" s="529"/>
      <c r="CYG11" s="529"/>
      <c r="CYH11" s="529"/>
      <c r="CYI11" s="529"/>
      <c r="CYJ11" s="529"/>
      <c r="CYK11" s="529"/>
      <c r="CYL11" s="529"/>
      <c r="CYM11" s="529"/>
      <c r="CYN11" s="529"/>
      <c r="CYO11" s="529"/>
      <c r="CYP11" s="529"/>
      <c r="CYQ11" s="529"/>
      <c r="CYR11" s="529"/>
      <c r="CYS11" s="529"/>
      <c r="CYT11" s="529"/>
      <c r="CYU11" s="529"/>
      <c r="CYV11" s="529"/>
      <c r="CYW11" s="529"/>
      <c r="CYX11" s="529"/>
      <c r="CYY11" s="529"/>
      <c r="CYZ11" s="529"/>
      <c r="CZA11" s="529"/>
      <c r="CZB11" s="529"/>
      <c r="CZC11" s="529"/>
      <c r="CZD11" s="529"/>
      <c r="CZE11" s="529"/>
      <c r="CZF11" s="529"/>
      <c r="CZG11" s="529"/>
      <c r="CZH11" s="529"/>
      <c r="CZI11" s="529"/>
      <c r="CZJ11" s="529"/>
      <c r="CZK11" s="529"/>
      <c r="CZL11" s="529"/>
      <c r="CZM11" s="529"/>
      <c r="CZN11" s="529"/>
      <c r="CZO11" s="529"/>
      <c r="CZP11" s="529"/>
      <c r="CZQ11" s="529"/>
      <c r="CZR11" s="529"/>
      <c r="CZS11" s="529"/>
      <c r="CZT11" s="529"/>
      <c r="CZU11" s="529"/>
      <c r="CZV11" s="529"/>
      <c r="CZW11" s="529"/>
      <c r="CZX11" s="529"/>
      <c r="CZY11" s="529"/>
      <c r="CZZ11" s="529"/>
      <c r="DAA11" s="529"/>
      <c r="DAB11" s="529"/>
      <c r="DAC11" s="529"/>
      <c r="DAD11" s="529"/>
      <c r="DAE11" s="529"/>
      <c r="DAF11" s="529"/>
      <c r="DAG11" s="529"/>
      <c r="DAH11" s="529"/>
      <c r="DAI11" s="529"/>
      <c r="DAJ11" s="529"/>
      <c r="DAK11" s="529"/>
      <c r="DAL11" s="529"/>
      <c r="DAM11" s="529"/>
      <c r="DAN11" s="529"/>
      <c r="DAO11" s="529"/>
      <c r="DAP11" s="529"/>
      <c r="DAQ11" s="529"/>
      <c r="DAR11" s="529"/>
      <c r="DAS11" s="529"/>
      <c r="DAT11" s="529"/>
      <c r="DAU11" s="529"/>
      <c r="DAV11" s="529"/>
      <c r="DAW11" s="529"/>
      <c r="DAX11" s="529"/>
      <c r="DAY11" s="529"/>
      <c r="DAZ11" s="529"/>
      <c r="DBA11" s="529"/>
      <c r="DBB11" s="529"/>
      <c r="DBC11" s="529"/>
      <c r="DBD11" s="529"/>
      <c r="DBE11" s="529"/>
      <c r="DBF11" s="529"/>
      <c r="DBG11" s="529"/>
      <c r="DBH11" s="529"/>
      <c r="DBI11" s="529"/>
      <c r="DBJ11" s="529"/>
      <c r="DBK11" s="529"/>
      <c r="DBL11" s="529"/>
      <c r="DBM11" s="529"/>
      <c r="DBN11" s="529"/>
      <c r="DBO11" s="529"/>
      <c r="DBP11" s="529"/>
      <c r="DBQ11" s="529"/>
      <c r="DBR11" s="529"/>
      <c r="DBS11" s="529"/>
      <c r="DBT11" s="529"/>
      <c r="DBU11" s="529"/>
      <c r="DBV11" s="529"/>
      <c r="DBW11" s="529"/>
      <c r="DBX11" s="529"/>
      <c r="DBY11" s="529"/>
      <c r="DBZ11" s="529"/>
      <c r="DCA11" s="529"/>
      <c r="DCB11" s="529"/>
      <c r="DCC11" s="529"/>
      <c r="DCD11" s="529"/>
      <c r="DCE11" s="529"/>
      <c r="DCF11" s="529"/>
      <c r="DCG11" s="529"/>
      <c r="DCH11" s="529"/>
      <c r="DCI11" s="529"/>
      <c r="DCJ11" s="529"/>
      <c r="DCK11" s="529"/>
      <c r="DCL11" s="529"/>
      <c r="DCM11" s="529"/>
      <c r="DCN11" s="529"/>
      <c r="DCO11" s="529"/>
      <c r="DCP11" s="529"/>
      <c r="DCQ11" s="529"/>
      <c r="DCR11" s="529"/>
      <c r="DCS11" s="529"/>
      <c r="DCT11" s="529"/>
      <c r="DCU11" s="529"/>
      <c r="DCV11" s="529"/>
      <c r="DCW11" s="529"/>
      <c r="DCX11" s="529"/>
      <c r="DCY11" s="529"/>
      <c r="DCZ11" s="529"/>
      <c r="DDA11" s="529"/>
      <c r="DDB11" s="529"/>
      <c r="DDC11" s="529"/>
      <c r="DDD11" s="529"/>
      <c r="DDE11" s="529"/>
      <c r="DDF11" s="529"/>
      <c r="DDG11" s="529"/>
      <c r="DDH11" s="529"/>
      <c r="DDI11" s="529"/>
      <c r="DDJ11" s="529"/>
      <c r="DDK11" s="529"/>
      <c r="DDL11" s="529"/>
      <c r="DDM11" s="529"/>
      <c r="DDN11" s="529"/>
      <c r="DDO11" s="529"/>
      <c r="DDP11" s="529"/>
      <c r="DDQ11" s="529"/>
      <c r="DDR11" s="529"/>
      <c r="DDS11" s="529"/>
      <c r="DDT11" s="529"/>
      <c r="DDU11" s="529"/>
      <c r="DDV11" s="529"/>
      <c r="DDW11" s="529"/>
      <c r="DDX11" s="529"/>
      <c r="DDY11" s="529"/>
      <c r="DDZ11" s="529"/>
      <c r="DEA11" s="529"/>
      <c r="DEB11" s="529"/>
      <c r="DEC11" s="529"/>
      <c r="DED11" s="529"/>
      <c r="DEE11" s="529"/>
      <c r="DEF11" s="529"/>
      <c r="DEG11" s="529"/>
      <c r="DEH11" s="529"/>
      <c r="DEI11" s="529"/>
      <c r="DEJ11" s="529"/>
      <c r="DEK11" s="529"/>
      <c r="DEL11" s="529"/>
      <c r="DEM11" s="529"/>
      <c r="DEN11" s="529"/>
      <c r="DEO11" s="529"/>
      <c r="DEP11" s="529"/>
      <c r="DEQ11" s="529"/>
      <c r="DER11" s="529"/>
      <c r="DES11" s="529"/>
      <c r="DET11" s="529"/>
      <c r="DEU11" s="529"/>
      <c r="DEV11" s="529"/>
      <c r="DEW11" s="529"/>
      <c r="DEX11" s="529"/>
      <c r="DEY11" s="529"/>
      <c r="DEZ11" s="529"/>
      <c r="DFA11" s="529"/>
      <c r="DFB11" s="529"/>
      <c r="DFC11" s="529"/>
      <c r="DFD11" s="529"/>
      <c r="DFE11" s="529"/>
      <c r="DFF11" s="529"/>
      <c r="DFG11" s="529"/>
      <c r="DFH11" s="529"/>
      <c r="DFI11" s="529"/>
      <c r="DFJ11" s="529"/>
      <c r="DFK11" s="529"/>
      <c r="DFL11" s="529"/>
      <c r="DFM11" s="529"/>
      <c r="DFN11" s="529"/>
      <c r="DFO11" s="529"/>
      <c r="DFP11" s="529"/>
      <c r="DFQ11" s="529"/>
      <c r="DFR11" s="529"/>
      <c r="DFS11" s="529"/>
      <c r="DFT11" s="529"/>
      <c r="DFU11" s="529"/>
      <c r="DFV11" s="529"/>
      <c r="DFW11" s="529"/>
      <c r="DFX11" s="529"/>
      <c r="DFY11" s="529"/>
      <c r="DFZ11" s="529"/>
      <c r="DGA11" s="529"/>
      <c r="DGB11" s="529"/>
      <c r="DGC11" s="529"/>
      <c r="DGD11" s="529"/>
      <c r="DGE11" s="529"/>
      <c r="DGF11" s="529"/>
      <c r="DGG11" s="529"/>
      <c r="DGH11" s="529"/>
      <c r="DGI11" s="529"/>
      <c r="DGJ11" s="529"/>
      <c r="DGK11" s="529"/>
      <c r="DGL11" s="529"/>
      <c r="DGM11" s="529"/>
      <c r="DGN11" s="529"/>
      <c r="DGO11" s="529"/>
      <c r="DGP11" s="529"/>
      <c r="DGQ11" s="529"/>
      <c r="DGR11" s="529"/>
      <c r="DGS11" s="529"/>
      <c r="DGT11" s="529"/>
      <c r="DGU11" s="529"/>
      <c r="DGV11" s="529"/>
      <c r="DGW11" s="529"/>
      <c r="DGX11" s="529"/>
      <c r="DGY11" s="529"/>
      <c r="DGZ11" s="529"/>
      <c r="DHA11" s="529"/>
      <c r="DHB11" s="529"/>
      <c r="DHC11" s="529"/>
      <c r="DHD11" s="529"/>
      <c r="DHE11" s="529"/>
      <c r="DHF11" s="529"/>
      <c r="DHG11" s="529"/>
      <c r="DHH11" s="529"/>
      <c r="DHI11" s="529"/>
      <c r="DHJ11" s="529"/>
      <c r="DHK11" s="529"/>
      <c r="DHL11" s="529"/>
      <c r="DHM11" s="529"/>
      <c r="DHN11" s="529"/>
      <c r="DHO11" s="529"/>
      <c r="DHP11" s="529"/>
      <c r="DHQ11" s="529"/>
      <c r="DHR11" s="529"/>
      <c r="DHS11" s="529"/>
      <c r="DHT11" s="529"/>
      <c r="DHU11" s="529"/>
      <c r="DHV11" s="529"/>
      <c r="DHW11" s="529"/>
      <c r="DHX11" s="529"/>
      <c r="DHY11" s="529"/>
      <c r="DHZ11" s="529"/>
      <c r="DIA11" s="529"/>
      <c r="DIB11" s="529"/>
      <c r="DIC11" s="529"/>
      <c r="DID11" s="529"/>
      <c r="DIE11" s="529"/>
      <c r="DIF11" s="529"/>
      <c r="DIG11" s="529"/>
      <c r="DIH11" s="529"/>
      <c r="DII11" s="529"/>
      <c r="DIJ11" s="529"/>
      <c r="DIK11" s="529"/>
      <c r="DIL11" s="529"/>
      <c r="DIM11" s="529"/>
      <c r="DIN11" s="529"/>
      <c r="DIO11" s="529"/>
      <c r="DIP11" s="529"/>
      <c r="DIQ11" s="529"/>
      <c r="DIR11" s="529"/>
      <c r="DIS11" s="529"/>
      <c r="DIT11" s="529"/>
      <c r="DIU11" s="529"/>
      <c r="DIV11" s="529"/>
      <c r="DIW11" s="529"/>
      <c r="DIX11" s="529"/>
      <c r="DIY11" s="529"/>
      <c r="DIZ11" s="529"/>
      <c r="DJA11" s="529"/>
      <c r="DJB11" s="529"/>
      <c r="DJC11" s="529"/>
      <c r="DJD11" s="529"/>
      <c r="DJE11" s="529"/>
      <c r="DJF11" s="529"/>
      <c r="DJG11" s="529"/>
      <c r="DJH11" s="529"/>
      <c r="DJI11" s="529"/>
      <c r="DJJ11" s="529"/>
      <c r="DJK11" s="529"/>
      <c r="DJL11" s="529"/>
      <c r="DJM11" s="529"/>
      <c r="DJN11" s="529"/>
      <c r="DJO11" s="529"/>
      <c r="DJP11" s="529"/>
      <c r="DJQ11" s="529"/>
      <c r="DJR11" s="529"/>
      <c r="DJS11" s="529"/>
      <c r="DJT11" s="529"/>
      <c r="DJU11" s="529"/>
      <c r="DJV11" s="529"/>
      <c r="DJW11" s="529"/>
      <c r="DJX11" s="529"/>
      <c r="DJY11" s="529"/>
      <c r="DJZ11" s="529"/>
      <c r="DKA11" s="529"/>
      <c r="DKB11" s="529"/>
      <c r="DKC11" s="529"/>
      <c r="DKD11" s="529"/>
      <c r="DKE11" s="529"/>
      <c r="DKF11" s="529"/>
      <c r="DKG11" s="529"/>
      <c r="DKH11" s="529"/>
      <c r="DKI11" s="529"/>
      <c r="DKJ11" s="529"/>
      <c r="DKK11" s="529"/>
      <c r="DKL11" s="529"/>
      <c r="DKM11" s="529"/>
      <c r="DKN11" s="529"/>
      <c r="DKO11" s="529"/>
      <c r="DKP11" s="529"/>
      <c r="DKQ11" s="529"/>
      <c r="DKR11" s="529"/>
      <c r="DKS11" s="529"/>
      <c r="DKT11" s="529"/>
      <c r="DKU11" s="529"/>
      <c r="DKV11" s="529"/>
      <c r="DKW11" s="529"/>
      <c r="DKX11" s="529"/>
      <c r="DKY11" s="529"/>
      <c r="DKZ11" s="529"/>
      <c r="DLA11" s="529"/>
      <c r="DLB11" s="529"/>
      <c r="DLC11" s="529"/>
      <c r="DLD11" s="529"/>
      <c r="DLE11" s="529"/>
      <c r="DLF11" s="529"/>
      <c r="DLG11" s="529"/>
      <c r="DLH11" s="529"/>
      <c r="DLI11" s="529"/>
      <c r="DLJ11" s="529"/>
      <c r="DLK11" s="529"/>
      <c r="DLL11" s="529"/>
      <c r="DLM11" s="529"/>
      <c r="DLN11" s="529"/>
      <c r="DLO11" s="529"/>
      <c r="DLP11" s="529"/>
      <c r="DLQ11" s="529"/>
      <c r="DLR11" s="529"/>
      <c r="DLS11" s="529"/>
      <c r="DLT11" s="529"/>
      <c r="DLU11" s="529"/>
      <c r="DLV11" s="529"/>
      <c r="DLW11" s="529"/>
      <c r="DLX11" s="529"/>
      <c r="DLY11" s="529"/>
      <c r="DLZ11" s="529"/>
      <c r="DMA11" s="529"/>
      <c r="DMB11" s="529"/>
      <c r="DMC11" s="529"/>
      <c r="DMD11" s="529"/>
      <c r="DME11" s="529"/>
      <c r="DMF11" s="529"/>
      <c r="DMG11" s="529"/>
      <c r="DMH11" s="529"/>
      <c r="DMI11" s="529"/>
      <c r="DMJ11" s="529"/>
      <c r="DMK11" s="529"/>
      <c r="DML11" s="529"/>
      <c r="DMM11" s="529"/>
      <c r="DMN11" s="529"/>
      <c r="DMO11" s="529"/>
      <c r="DMP11" s="529"/>
      <c r="DMQ11" s="529"/>
      <c r="DMR11" s="529"/>
      <c r="DMS11" s="529"/>
      <c r="DMT11" s="529"/>
      <c r="DMU11" s="529"/>
      <c r="DMV11" s="529"/>
      <c r="DMW11" s="529"/>
      <c r="DMX11" s="529"/>
      <c r="DMY11" s="529"/>
      <c r="DMZ11" s="529"/>
      <c r="DNA11" s="529"/>
      <c r="DNB11" s="529"/>
      <c r="DNC11" s="529"/>
      <c r="DND11" s="529"/>
      <c r="DNE11" s="529"/>
      <c r="DNF11" s="529"/>
      <c r="DNG11" s="529"/>
      <c r="DNH11" s="529"/>
      <c r="DNI11" s="529"/>
      <c r="DNJ11" s="529"/>
      <c r="DNK11" s="529"/>
      <c r="DNL11" s="529"/>
      <c r="DNM11" s="529"/>
      <c r="DNN11" s="529"/>
      <c r="DNO11" s="529"/>
      <c r="DNP11" s="529"/>
      <c r="DNQ11" s="529"/>
      <c r="DNR11" s="529"/>
      <c r="DNS11" s="529"/>
      <c r="DNT11" s="529"/>
      <c r="DNU11" s="529"/>
      <c r="DNV11" s="529"/>
      <c r="DNW11" s="529"/>
      <c r="DNX11" s="529"/>
      <c r="DNY11" s="529"/>
      <c r="DNZ11" s="529"/>
      <c r="DOA11" s="529"/>
      <c r="DOB11" s="529"/>
      <c r="DOC11" s="529"/>
      <c r="DOD11" s="529"/>
      <c r="DOE11" s="529"/>
      <c r="DOF11" s="529"/>
      <c r="DOG11" s="529"/>
      <c r="DOH11" s="529"/>
      <c r="DOI11" s="529"/>
      <c r="DOJ11" s="529"/>
      <c r="DOK11" s="529"/>
      <c r="DOL11" s="529"/>
      <c r="DOM11" s="529"/>
      <c r="DON11" s="529"/>
      <c r="DOO11" s="529"/>
      <c r="DOP11" s="529"/>
      <c r="DOQ11" s="529"/>
      <c r="DOR11" s="529"/>
      <c r="DOS11" s="529"/>
      <c r="DOT11" s="529"/>
      <c r="DOU11" s="529"/>
      <c r="DOV11" s="529"/>
      <c r="DOW11" s="529"/>
      <c r="DOX11" s="529"/>
      <c r="DOY11" s="529"/>
      <c r="DOZ11" s="529"/>
      <c r="DPA11" s="529"/>
      <c r="DPB11" s="529"/>
      <c r="DPC11" s="529"/>
      <c r="DPD11" s="529"/>
      <c r="DPE11" s="529"/>
      <c r="DPF11" s="529"/>
      <c r="DPG11" s="529"/>
      <c r="DPH11" s="529"/>
      <c r="DPI11" s="529"/>
      <c r="DPJ11" s="529"/>
      <c r="DPK11" s="529"/>
      <c r="DPL11" s="529"/>
      <c r="DPM11" s="529"/>
      <c r="DPN11" s="529"/>
      <c r="DPO11" s="529"/>
      <c r="DPP11" s="529"/>
      <c r="DPQ11" s="529"/>
      <c r="DPR11" s="529"/>
      <c r="DPS11" s="529"/>
      <c r="DPT11" s="529"/>
      <c r="DPU11" s="529"/>
      <c r="DPV11" s="529"/>
      <c r="DPW11" s="529"/>
      <c r="DPX11" s="529"/>
      <c r="DPY11" s="529"/>
      <c r="DPZ11" s="529"/>
      <c r="DQA11" s="529"/>
      <c r="DQB11" s="529"/>
      <c r="DQC11" s="529"/>
      <c r="DQD11" s="529"/>
      <c r="DQE11" s="529"/>
      <c r="DQF11" s="529"/>
      <c r="DQG11" s="529"/>
      <c r="DQH11" s="529"/>
      <c r="DQI11" s="529"/>
      <c r="DQJ11" s="529"/>
      <c r="DQK11" s="529"/>
      <c r="DQL11" s="529"/>
      <c r="DQM11" s="529"/>
      <c r="DQN11" s="529"/>
      <c r="DQO11" s="529"/>
      <c r="DQP11" s="529"/>
      <c r="DQQ11" s="529"/>
      <c r="DQR11" s="529"/>
      <c r="DQS11" s="529"/>
      <c r="DQT11" s="529"/>
      <c r="DQU11" s="529"/>
      <c r="DQV11" s="529"/>
      <c r="DQW11" s="529"/>
      <c r="DQX11" s="529"/>
      <c r="DQY11" s="529"/>
      <c r="DQZ11" s="529"/>
      <c r="DRA11" s="529"/>
      <c r="DRB11" s="529"/>
      <c r="DRC11" s="529"/>
      <c r="DRD11" s="529"/>
      <c r="DRE11" s="529"/>
      <c r="DRF11" s="529"/>
      <c r="DRG11" s="529"/>
      <c r="DRH11" s="529"/>
      <c r="DRI11" s="529"/>
      <c r="DRJ11" s="529"/>
      <c r="DRK11" s="529"/>
      <c r="DRL11" s="529"/>
      <c r="DRM11" s="529"/>
      <c r="DRN11" s="529"/>
      <c r="DRO11" s="529"/>
      <c r="DRP11" s="529"/>
      <c r="DRQ11" s="529"/>
      <c r="DRR11" s="529"/>
      <c r="DRS11" s="529"/>
      <c r="DRT11" s="529"/>
      <c r="DRU11" s="529"/>
      <c r="DRV11" s="529"/>
      <c r="DRW11" s="529"/>
      <c r="DRX11" s="529"/>
      <c r="DRY11" s="529"/>
      <c r="DRZ11" s="529"/>
      <c r="DSA11" s="529"/>
      <c r="DSB11" s="529"/>
      <c r="DSC11" s="529"/>
      <c r="DSD11" s="529"/>
      <c r="DSE11" s="529"/>
      <c r="DSF11" s="529"/>
      <c r="DSG11" s="529"/>
      <c r="DSH11" s="529"/>
      <c r="DSI11" s="529"/>
      <c r="DSJ11" s="529"/>
      <c r="DSK11" s="529"/>
      <c r="DSL11" s="529"/>
      <c r="DSM11" s="529"/>
      <c r="DSN11" s="529"/>
      <c r="DSO11" s="529"/>
      <c r="DSP11" s="529"/>
      <c r="DSQ11" s="529"/>
      <c r="DSR11" s="529"/>
      <c r="DSS11" s="529"/>
      <c r="DST11" s="529"/>
      <c r="DSU11" s="529"/>
      <c r="DSV11" s="529"/>
      <c r="DSW11" s="529"/>
      <c r="DSX11" s="529"/>
      <c r="DSY11" s="529"/>
      <c r="DSZ11" s="529"/>
      <c r="DTA11" s="529"/>
      <c r="DTB11" s="529"/>
      <c r="DTC11" s="529"/>
      <c r="DTD11" s="529"/>
      <c r="DTE11" s="529"/>
      <c r="DTF11" s="529"/>
      <c r="DTG11" s="529"/>
      <c r="DTH11" s="529"/>
      <c r="DTI11" s="529"/>
      <c r="DTJ11" s="529"/>
      <c r="DTK11" s="529"/>
      <c r="DTL11" s="529"/>
      <c r="DTM11" s="529"/>
      <c r="DTN11" s="529"/>
      <c r="DTO11" s="529"/>
      <c r="DTP11" s="529"/>
      <c r="DTQ11" s="529"/>
      <c r="DTR11" s="529"/>
      <c r="DTS11" s="529"/>
      <c r="DTT11" s="529"/>
      <c r="DTU11" s="529"/>
      <c r="DTV11" s="529"/>
      <c r="DTW11" s="529"/>
      <c r="DTX11" s="529"/>
      <c r="DTY11" s="529"/>
      <c r="DTZ11" s="529"/>
      <c r="DUA11" s="529"/>
      <c r="DUB11" s="529"/>
      <c r="DUC11" s="529"/>
      <c r="DUD11" s="529"/>
      <c r="DUE11" s="529"/>
      <c r="DUF11" s="529"/>
      <c r="DUG11" s="529"/>
      <c r="DUH11" s="529"/>
      <c r="DUI11" s="529"/>
      <c r="DUJ11" s="529"/>
      <c r="DUK11" s="529"/>
      <c r="DUL11" s="529"/>
      <c r="DUM11" s="529"/>
      <c r="DUN11" s="529"/>
      <c r="DUO11" s="529"/>
      <c r="DUP11" s="529"/>
      <c r="DUQ11" s="529"/>
      <c r="DUR11" s="529"/>
      <c r="DUS11" s="529"/>
      <c r="DUT11" s="529"/>
      <c r="DUU11" s="529"/>
      <c r="DUV11" s="529"/>
      <c r="DUW11" s="529"/>
      <c r="DUX11" s="529"/>
      <c r="DUY11" s="529"/>
      <c r="DUZ11" s="529"/>
      <c r="DVA11" s="529"/>
      <c r="DVB11" s="529"/>
      <c r="DVC11" s="529"/>
      <c r="DVD11" s="529"/>
      <c r="DVE11" s="529"/>
      <c r="DVF11" s="529"/>
      <c r="DVG11" s="529"/>
      <c r="DVH11" s="529"/>
      <c r="DVI11" s="529"/>
      <c r="DVJ11" s="529"/>
      <c r="DVK11" s="529"/>
      <c r="DVL11" s="529"/>
      <c r="DVM11" s="529"/>
      <c r="DVN11" s="529"/>
      <c r="DVO11" s="529"/>
      <c r="DVP11" s="529"/>
      <c r="DVQ11" s="529"/>
      <c r="DVR11" s="529"/>
      <c r="DVS11" s="529"/>
      <c r="DVT11" s="529"/>
      <c r="DVU11" s="529"/>
      <c r="DVV11" s="529"/>
      <c r="DVW11" s="529"/>
      <c r="DVX11" s="529"/>
      <c r="DVY11" s="529"/>
      <c r="DVZ11" s="529"/>
      <c r="DWA11" s="529"/>
      <c r="DWB11" s="529"/>
      <c r="DWC11" s="529"/>
      <c r="DWD11" s="529"/>
      <c r="DWE11" s="529"/>
      <c r="DWF11" s="529"/>
      <c r="DWG11" s="529"/>
      <c r="DWH11" s="529"/>
      <c r="DWI11" s="529"/>
      <c r="DWJ11" s="529"/>
      <c r="DWK11" s="529"/>
      <c r="DWL11" s="529"/>
      <c r="DWM11" s="529"/>
      <c r="DWN11" s="529"/>
      <c r="DWO11" s="529"/>
      <c r="DWP11" s="529"/>
      <c r="DWQ11" s="529"/>
      <c r="DWR11" s="529"/>
      <c r="DWS11" s="529"/>
      <c r="DWT11" s="529"/>
      <c r="DWU11" s="529"/>
      <c r="DWV11" s="529"/>
      <c r="DWW11" s="529"/>
      <c r="DWX11" s="529"/>
      <c r="DWY11" s="529"/>
      <c r="DWZ11" s="529"/>
      <c r="DXA11" s="529"/>
      <c r="DXB11" s="529"/>
      <c r="DXC11" s="529"/>
      <c r="DXD11" s="529"/>
      <c r="DXE11" s="529"/>
      <c r="DXF11" s="529"/>
      <c r="DXG11" s="529"/>
      <c r="DXH11" s="529"/>
      <c r="DXI11" s="529"/>
      <c r="DXJ11" s="529"/>
      <c r="DXK11" s="529"/>
      <c r="DXL11" s="529"/>
      <c r="DXM11" s="529"/>
      <c r="DXN11" s="529"/>
      <c r="DXO11" s="529"/>
      <c r="DXP11" s="529"/>
      <c r="DXQ11" s="529"/>
      <c r="DXR11" s="529"/>
      <c r="DXS11" s="529"/>
      <c r="DXT11" s="529"/>
      <c r="DXU11" s="529"/>
      <c r="DXV11" s="529"/>
      <c r="DXW11" s="529"/>
      <c r="DXX11" s="529"/>
      <c r="DXY11" s="529"/>
      <c r="DXZ11" s="529"/>
      <c r="DYA11" s="529"/>
      <c r="DYB11" s="529"/>
      <c r="DYC11" s="529"/>
      <c r="DYD11" s="529"/>
      <c r="DYE11" s="529"/>
      <c r="DYF11" s="529"/>
      <c r="DYG11" s="529"/>
      <c r="DYH11" s="529"/>
      <c r="DYI11" s="529"/>
      <c r="DYJ11" s="529"/>
      <c r="DYK11" s="529"/>
      <c r="DYL11" s="529"/>
      <c r="DYM11" s="529"/>
      <c r="DYN11" s="529"/>
      <c r="DYO11" s="529"/>
      <c r="DYP11" s="529"/>
      <c r="DYQ11" s="529"/>
      <c r="DYR11" s="529"/>
      <c r="DYS11" s="529"/>
      <c r="DYT11" s="529"/>
      <c r="DYU11" s="529"/>
      <c r="DYV11" s="529"/>
      <c r="DYW11" s="529"/>
      <c r="DYX11" s="529"/>
      <c r="DYY11" s="529"/>
      <c r="DYZ11" s="529"/>
      <c r="DZA11" s="529"/>
      <c r="DZB11" s="529"/>
      <c r="DZC11" s="529"/>
      <c r="DZD11" s="529"/>
      <c r="DZE11" s="529"/>
      <c r="DZF11" s="529"/>
      <c r="DZG11" s="529"/>
      <c r="DZH11" s="529"/>
      <c r="DZI11" s="529"/>
      <c r="DZJ11" s="529"/>
      <c r="DZK11" s="529"/>
      <c r="DZL11" s="529"/>
      <c r="DZM11" s="529"/>
      <c r="DZN11" s="529"/>
      <c r="DZO11" s="529"/>
      <c r="DZP11" s="529"/>
      <c r="DZQ11" s="529"/>
      <c r="DZR11" s="529"/>
      <c r="DZS11" s="529"/>
      <c r="DZT11" s="529"/>
      <c r="DZU11" s="529"/>
      <c r="DZV11" s="529"/>
      <c r="DZW11" s="529"/>
      <c r="DZX11" s="529"/>
      <c r="DZY11" s="529"/>
      <c r="DZZ11" s="529"/>
      <c r="EAA11" s="529"/>
      <c r="EAB11" s="529"/>
      <c r="EAC11" s="529"/>
      <c r="EAD11" s="529"/>
      <c r="EAE11" s="529"/>
      <c r="EAF11" s="529"/>
      <c r="EAG11" s="529"/>
      <c r="EAH11" s="529"/>
      <c r="EAI11" s="529"/>
      <c r="EAJ11" s="529"/>
      <c r="EAK11" s="529"/>
      <c r="EAL11" s="529"/>
      <c r="EAM11" s="529"/>
      <c r="EAN11" s="529"/>
      <c r="EAO11" s="529"/>
      <c r="EAP11" s="529"/>
      <c r="EAQ11" s="529"/>
      <c r="EAR11" s="529"/>
      <c r="EAS11" s="529"/>
      <c r="EAT11" s="529"/>
      <c r="EAU11" s="529"/>
      <c r="EAV11" s="529"/>
      <c r="EAW11" s="529"/>
      <c r="EAX11" s="529"/>
      <c r="EAY11" s="529"/>
      <c r="EAZ11" s="529"/>
      <c r="EBA11" s="529"/>
      <c r="EBB11" s="529"/>
      <c r="EBC11" s="529"/>
      <c r="EBD11" s="529"/>
      <c r="EBE11" s="529"/>
      <c r="EBF11" s="529"/>
      <c r="EBG11" s="529"/>
      <c r="EBH11" s="529"/>
      <c r="EBI11" s="529"/>
      <c r="EBJ11" s="529"/>
      <c r="EBK11" s="529"/>
      <c r="EBL11" s="529"/>
      <c r="EBM11" s="529"/>
      <c r="EBN11" s="529"/>
      <c r="EBO11" s="529"/>
      <c r="EBP11" s="529"/>
      <c r="EBQ11" s="529"/>
      <c r="EBR11" s="529"/>
      <c r="EBS11" s="529"/>
      <c r="EBT11" s="529"/>
      <c r="EBU11" s="529"/>
      <c r="EBV11" s="529"/>
      <c r="EBW11" s="529"/>
      <c r="EBX11" s="529"/>
      <c r="EBY11" s="529"/>
      <c r="EBZ11" s="529"/>
      <c r="ECA11" s="529"/>
      <c r="ECB11" s="529"/>
      <c r="ECC11" s="529"/>
      <c r="ECD11" s="529"/>
      <c r="ECE11" s="529"/>
      <c r="ECF11" s="529"/>
      <c r="ECG11" s="529"/>
      <c r="ECH11" s="529"/>
      <c r="ECI11" s="529"/>
      <c r="ECJ11" s="529"/>
      <c r="ECK11" s="529"/>
      <c r="ECL11" s="529"/>
      <c r="ECM11" s="529"/>
      <c r="ECN11" s="529"/>
      <c r="ECO11" s="529"/>
      <c r="ECP11" s="529"/>
      <c r="ECQ11" s="529"/>
      <c r="ECR11" s="529"/>
      <c r="ECS11" s="529"/>
      <c r="ECT11" s="529"/>
      <c r="ECU11" s="529"/>
      <c r="ECV11" s="529"/>
      <c r="ECW11" s="529"/>
      <c r="ECX11" s="529"/>
      <c r="ECY11" s="529"/>
      <c r="ECZ11" s="529"/>
      <c r="EDA11" s="529"/>
      <c r="EDB11" s="529"/>
      <c r="EDC11" s="529"/>
      <c r="EDD11" s="529"/>
      <c r="EDE11" s="529"/>
      <c r="EDF11" s="529"/>
      <c r="EDG11" s="529"/>
      <c r="EDH11" s="529"/>
      <c r="EDI11" s="529"/>
      <c r="EDJ11" s="529"/>
      <c r="EDK11" s="529"/>
      <c r="EDL11" s="529"/>
      <c r="EDM11" s="529"/>
      <c r="EDN11" s="529"/>
      <c r="EDO11" s="529"/>
      <c r="EDP11" s="529"/>
      <c r="EDQ11" s="529"/>
      <c r="EDR11" s="529"/>
      <c r="EDS11" s="529"/>
      <c r="EDT11" s="529"/>
      <c r="EDU11" s="529"/>
      <c r="EDV11" s="529"/>
      <c r="EDW11" s="529"/>
      <c r="EDX11" s="529"/>
      <c r="EDY11" s="529"/>
      <c r="EDZ11" s="529"/>
      <c r="EEA11" s="529"/>
      <c r="EEB11" s="529"/>
      <c r="EEC11" s="529"/>
      <c r="EED11" s="529"/>
      <c r="EEE11" s="529"/>
      <c r="EEF11" s="529"/>
      <c r="EEG11" s="529"/>
      <c r="EEH11" s="529"/>
      <c r="EEI11" s="529"/>
      <c r="EEJ11" s="529"/>
      <c r="EEK11" s="529"/>
      <c r="EEL11" s="529"/>
      <c r="EEM11" s="529"/>
      <c r="EEN11" s="529"/>
      <c r="EEO11" s="529"/>
      <c r="EEP11" s="529"/>
      <c r="EEQ11" s="529"/>
      <c r="EER11" s="529"/>
      <c r="EES11" s="529"/>
      <c r="EET11" s="529"/>
      <c r="EEU11" s="529"/>
      <c r="EEV11" s="529"/>
      <c r="EEW11" s="529"/>
      <c r="EEX11" s="529"/>
      <c r="EEY11" s="529"/>
      <c r="EEZ11" s="529"/>
      <c r="EFA11" s="529"/>
      <c r="EFB11" s="529"/>
      <c r="EFC11" s="529"/>
      <c r="EFD11" s="529"/>
      <c r="EFE11" s="529"/>
      <c r="EFF11" s="529"/>
      <c r="EFG11" s="529"/>
      <c r="EFH11" s="529"/>
      <c r="EFI11" s="529"/>
      <c r="EFJ11" s="529"/>
      <c r="EFK11" s="529"/>
      <c r="EFL11" s="529"/>
      <c r="EFM11" s="529"/>
      <c r="EFN11" s="529"/>
      <c r="EFO11" s="529"/>
      <c r="EFP11" s="529"/>
      <c r="EFQ11" s="529"/>
      <c r="EFR11" s="529"/>
      <c r="EFS11" s="529"/>
      <c r="EFT11" s="529"/>
      <c r="EFU11" s="529"/>
      <c r="EFV11" s="529"/>
      <c r="EFW11" s="529"/>
      <c r="EFX11" s="529"/>
      <c r="EFY11" s="529"/>
      <c r="EFZ11" s="529"/>
      <c r="EGA11" s="529"/>
      <c r="EGB11" s="529"/>
      <c r="EGC11" s="529"/>
      <c r="EGD11" s="529"/>
      <c r="EGE11" s="529"/>
      <c r="EGF11" s="529"/>
      <c r="EGG11" s="529"/>
      <c r="EGH11" s="529"/>
      <c r="EGI11" s="529"/>
      <c r="EGJ11" s="529"/>
      <c r="EGK11" s="529"/>
      <c r="EGL11" s="529"/>
      <c r="EGM11" s="529"/>
      <c r="EGN11" s="529"/>
      <c r="EGO11" s="529"/>
      <c r="EGP11" s="529"/>
      <c r="EGQ11" s="529"/>
      <c r="EGR11" s="529"/>
      <c r="EGS11" s="529"/>
      <c r="EGT11" s="529"/>
      <c r="EGU11" s="529"/>
      <c r="EGV11" s="529"/>
      <c r="EGW11" s="529"/>
      <c r="EGX11" s="529"/>
      <c r="EGY11" s="529"/>
      <c r="EGZ11" s="529"/>
      <c r="EHA11" s="529"/>
      <c r="EHB11" s="529"/>
      <c r="EHC11" s="529"/>
      <c r="EHD11" s="529"/>
      <c r="EHE11" s="529"/>
      <c r="EHF11" s="529"/>
      <c r="EHG11" s="529"/>
      <c r="EHH11" s="529"/>
      <c r="EHI11" s="529"/>
      <c r="EHJ11" s="529"/>
      <c r="EHK11" s="529"/>
      <c r="EHL11" s="529"/>
      <c r="EHM11" s="529"/>
      <c r="EHN11" s="529"/>
      <c r="EHO11" s="529"/>
      <c r="EHP11" s="529"/>
      <c r="EHQ11" s="529"/>
      <c r="EHR11" s="529"/>
      <c r="EHS11" s="529"/>
      <c r="EHT11" s="529"/>
      <c r="EHU11" s="529"/>
      <c r="EHV11" s="529"/>
      <c r="EHW11" s="529"/>
      <c r="EHX11" s="529"/>
      <c r="EHY11" s="529"/>
      <c r="EHZ11" s="529"/>
      <c r="EIA11" s="529"/>
      <c r="EIB11" s="529"/>
      <c r="EIC11" s="529"/>
      <c r="EID11" s="529"/>
      <c r="EIE11" s="529"/>
      <c r="EIF11" s="529"/>
      <c r="EIG11" s="529"/>
      <c r="EIH11" s="529"/>
      <c r="EII11" s="529"/>
      <c r="EIJ11" s="529"/>
      <c r="EIK11" s="529"/>
      <c r="EIL11" s="529"/>
      <c r="EIM11" s="529"/>
      <c r="EIN11" s="529"/>
      <c r="EIO11" s="529"/>
      <c r="EIP11" s="529"/>
      <c r="EIQ11" s="529"/>
      <c r="EIR11" s="529"/>
      <c r="EIS11" s="529"/>
      <c r="EIT11" s="529"/>
      <c r="EIU11" s="529"/>
      <c r="EIV11" s="529"/>
      <c r="EIW11" s="529"/>
      <c r="EIX11" s="529"/>
      <c r="EIY11" s="529"/>
      <c r="EIZ11" s="529"/>
      <c r="EJA11" s="529"/>
      <c r="EJB11" s="529"/>
      <c r="EJC11" s="529"/>
      <c r="EJD11" s="529"/>
      <c r="EJE11" s="529"/>
      <c r="EJF11" s="529"/>
      <c r="EJG11" s="529"/>
      <c r="EJH11" s="529"/>
      <c r="EJI11" s="529"/>
      <c r="EJJ11" s="529"/>
      <c r="EJK11" s="529"/>
      <c r="EJL11" s="529"/>
      <c r="EJM11" s="529"/>
      <c r="EJN11" s="529"/>
      <c r="EJO11" s="529"/>
      <c r="EJP11" s="529"/>
      <c r="EJQ11" s="529"/>
      <c r="EJR11" s="529"/>
      <c r="EJS11" s="529"/>
      <c r="EJT11" s="529"/>
      <c r="EJU11" s="529"/>
      <c r="EJV11" s="529"/>
      <c r="EJW11" s="529"/>
      <c r="EJX11" s="529"/>
      <c r="EJY11" s="529"/>
      <c r="EJZ11" s="529"/>
      <c r="EKA11" s="529"/>
      <c r="EKB11" s="529"/>
      <c r="EKC11" s="529"/>
      <c r="EKD11" s="529"/>
      <c r="EKE11" s="529"/>
      <c r="EKF11" s="529"/>
      <c r="EKG11" s="529"/>
      <c r="EKH11" s="529"/>
      <c r="EKI11" s="529"/>
      <c r="EKJ11" s="529"/>
      <c r="EKK11" s="529"/>
      <c r="EKL11" s="529"/>
      <c r="EKM11" s="529"/>
      <c r="EKN11" s="529"/>
      <c r="EKO11" s="529"/>
      <c r="EKP11" s="529"/>
      <c r="EKQ11" s="529"/>
      <c r="EKR11" s="529"/>
      <c r="EKS11" s="529"/>
      <c r="EKT11" s="529"/>
      <c r="EKU11" s="529"/>
      <c r="EKV11" s="529"/>
      <c r="EKW11" s="529"/>
      <c r="EKX11" s="529"/>
      <c r="EKY11" s="529"/>
      <c r="EKZ11" s="529"/>
      <c r="ELA11" s="529"/>
      <c r="ELB11" s="529"/>
      <c r="ELC11" s="529"/>
      <c r="ELD11" s="529"/>
      <c r="ELE11" s="529"/>
      <c r="ELF11" s="529"/>
      <c r="ELG11" s="529"/>
      <c r="ELH11" s="529"/>
      <c r="ELI11" s="529"/>
      <c r="ELJ11" s="529"/>
      <c r="ELK11" s="529"/>
      <c r="ELL11" s="529"/>
      <c r="ELM11" s="529"/>
      <c r="ELN11" s="529"/>
      <c r="ELO11" s="529"/>
      <c r="ELP11" s="529"/>
      <c r="ELQ11" s="529"/>
      <c r="ELR11" s="529"/>
      <c r="ELS11" s="529"/>
      <c r="ELT11" s="529"/>
      <c r="ELU11" s="529"/>
      <c r="ELV11" s="529"/>
      <c r="ELW11" s="529"/>
      <c r="ELX11" s="529"/>
      <c r="ELY11" s="529"/>
      <c r="ELZ11" s="529"/>
      <c r="EMA11" s="529"/>
      <c r="EMB11" s="529"/>
      <c r="EMC11" s="529"/>
      <c r="EMD11" s="529"/>
      <c r="EME11" s="529"/>
      <c r="EMF11" s="529"/>
      <c r="EMG11" s="529"/>
      <c r="EMH11" s="529"/>
      <c r="EMI11" s="529"/>
      <c r="EMJ11" s="529"/>
      <c r="EMK11" s="529"/>
      <c r="EML11" s="529"/>
      <c r="EMM11" s="529"/>
      <c r="EMN11" s="529"/>
      <c r="EMO11" s="529"/>
      <c r="EMP11" s="529"/>
      <c r="EMQ11" s="529"/>
      <c r="EMR11" s="529"/>
      <c r="EMS11" s="529"/>
      <c r="EMT11" s="529"/>
      <c r="EMU11" s="529"/>
      <c r="EMV11" s="529"/>
      <c r="EMW11" s="529"/>
      <c r="EMX11" s="529"/>
      <c r="EMY11" s="529"/>
      <c r="EMZ11" s="529"/>
      <c r="ENA11" s="529"/>
      <c r="ENB11" s="529"/>
      <c r="ENC11" s="529"/>
      <c r="END11" s="529"/>
      <c r="ENE11" s="529"/>
      <c r="ENF11" s="529"/>
      <c r="ENG11" s="529"/>
      <c r="ENH11" s="529"/>
      <c r="ENI11" s="529"/>
      <c r="ENJ11" s="529"/>
      <c r="ENK11" s="529"/>
      <c r="ENL11" s="529"/>
      <c r="ENM11" s="529"/>
      <c r="ENN11" s="529"/>
      <c r="ENO11" s="529"/>
      <c r="ENP11" s="529"/>
      <c r="ENQ11" s="529"/>
      <c r="ENR11" s="529"/>
      <c r="ENS11" s="529"/>
      <c r="ENT11" s="529"/>
      <c r="ENU11" s="529"/>
      <c r="ENV11" s="529"/>
      <c r="ENW11" s="529"/>
      <c r="ENX11" s="529"/>
      <c r="ENY11" s="529"/>
      <c r="ENZ11" s="529"/>
      <c r="EOA11" s="529"/>
      <c r="EOB11" s="529"/>
      <c r="EOC11" s="529"/>
      <c r="EOD11" s="529"/>
      <c r="EOE11" s="529"/>
      <c r="EOF11" s="529"/>
      <c r="EOG11" s="529"/>
      <c r="EOH11" s="529"/>
      <c r="EOI11" s="529"/>
      <c r="EOJ11" s="529"/>
      <c r="EOK11" s="529"/>
      <c r="EOL11" s="529"/>
      <c r="EOM11" s="529"/>
      <c r="EON11" s="529"/>
      <c r="EOO11" s="529"/>
      <c r="EOP11" s="529"/>
      <c r="EOQ11" s="529"/>
      <c r="EOR11" s="529"/>
      <c r="EOS11" s="529"/>
      <c r="EOT11" s="529"/>
      <c r="EOU11" s="529"/>
      <c r="EOV11" s="529"/>
      <c r="EOW11" s="529"/>
      <c r="EOX11" s="529"/>
      <c r="EOY11" s="529"/>
      <c r="EOZ11" s="529"/>
      <c r="EPA11" s="529"/>
      <c r="EPB11" s="529"/>
      <c r="EPC11" s="529"/>
      <c r="EPD11" s="529"/>
      <c r="EPE11" s="529"/>
      <c r="EPF11" s="529"/>
      <c r="EPG11" s="529"/>
      <c r="EPH11" s="529"/>
      <c r="EPI11" s="529"/>
      <c r="EPJ11" s="529"/>
      <c r="EPK11" s="529"/>
      <c r="EPL11" s="529"/>
      <c r="EPM11" s="529"/>
      <c r="EPN11" s="529"/>
      <c r="EPO11" s="529"/>
      <c r="EPP11" s="529"/>
      <c r="EPQ11" s="529"/>
      <c r="EPR11" s="529"/>
      <c r="EPS11" s="529"/>
      <c r="EPT11" s="529"/>
      <c r="EPU11" s="529"/>
      <c r="EPV11" s="529"/>
      <c r="EPW11" s="529"/>
      <c r="EPX11" s="529"/>
      <c r="EPY11" s="529"/>
      <c r="EPZ11" s="529"/>
      <c r="EQA11" s="529"/>
      <c r="EQB11" s="529"/>
      <c r="EQC11" s="529"/>
      <c r="EQD11" s="529"/>
      <c r="EQE11" s="529"/>
      <c r="EQF11" s="529"/>
      <c r="EQG11" s="529"/>
      <c r="EQH11" s="529"/>
      <c r="EQI11" s="529"/>
      <c r="EQJ11" s="529"/>
      <c r="EQK11" s="529"/>
      <c r="EQL11" s="529"/>
      <c r="EQM11" s="529"/>
      <c r="EQN11" s="529"/>
      <c r="EQO11" s="529"/>
      <c r="EQP11" s="529"/>
      <c r="EQQ11" s="529"/>
      <c r="EQR11" s="529"/>
      <c r="EQS11" s="529"/>
      <c r="EQT11" s="529"/>
      <c r="EQU11" s="529"/>
      <c r="EQV11" s="529"/>
      <c r="EQW11" s="529"/>
      <c r="EQX11" s="529"/>
      <c r="EQY11" s="529"/>
      <c r="EQZ11" s="529"/>
      <c r="ERA11" s="529"/>
      <c r="ERB11" s="529"/>
      <c r="ERC11" s="529"/>
      <c r="ERD11" s="529"/>
      <c r="ERE11" s="529"/>
      <c r="ERF11" s="529"/>
      <c r="ERG11" s="529"/>
      <c r="ERH11" s="529"/>
      <c r="ERI11" s="529"/>
      <c r="ERJ11" s="529"/>
      <c r="ERK11" s="529"/>
      <c r="ERL11" s="529"/>
      <c r="ERM11" s="529"/>
      <c r="ERN11" s="529"/>
      <c r="ERO11" s="529"/>
      <c r="ERP11" s="529"/>
      <c r="ERQ11" s="529"/>
      <c r="ERR11" s="529"/>
      <c r="ERS11" s="529"/>
      <c r="ERT11" s="529"/>
      <c r="ERU11" s="529"/>
      <c r="ERV11" s="529"/>
      <c r="ERW11" s="529"/>
      <c r="ERX11" s="529"/>
      <c r="ERY11" s="529"/>
      <c r="ERZ11" s="529"/>
      <c r="ESA11" s="529"/>
      <c r="ESB11" s="529"/>
      <c r="ESC11" s="529"/>
      <c r="ESD11" s="529"/>
      <c r="ESE11" s="529"/>
      <c r="ESF11" s="529"/>
      <c r="ESG11" s="529"/>
      <c r="ESH11" s="529"/>
      <c r="ESI11" s="529"/>
      <c r="ESJ11" s="529"/>
      <c r="ESK11" s="529"/>
      <c r="ESL11" s="529"/>
      <c r="ESM11" s="529"/>
      <c r="ESN11" s="529"/>
      <c r="ESO11" s="529"/>
      <c r="ESP11" s="529"/>
      <c r="ESQ11" s="529"/>
      <c r="ESR11" s="529"/>
      <c r="ESS11" s="529"/>
      <c r="EST11" s="529"/>
      <c r="ESU11" s="529"/>
      <c r="ESV11" s="529"/>
      <c r="ESW11" s="529"/>
      <c r="ESX11" s="529"/>
      <c r="ESY11" s="529"/>
      <c r="ESZ11" s="529"/>
      <c r="ETA11" s="529"/>
      <c r="ETB11" s="529"/>
      <c r="ETC11" s="529"/>
      <c r="ETD11" s="529"/>
      <c r="ETE11" s="529"/>
      <c r="ETF11" s="529"/>
      <c r="ETG11" s="529"/>
      <c r="ETH11" s="529"/>
      <c r="ETI11" s="529"/>
      <c r="ETJ11" s="529"/>
      <c r="ETK11" s="529"/>
      <c r="ETL11" s="529"/>
      <c r="ETM11" s="529"/>
      <c r="ETN11" s="529"/>
      <c r="ETO11" s="529"/>
      <c r="ETP11" s="529"/>
      <c r="ETQ11" s="529"/>
      <c r="ETR11" s="529"/>
      <c r="ETS11" s="529"/>
      <c r="ETT11" s="529"/>
      <c r="ETU11" s="529"/>
      <c r="ETV11" s="529"/>
      <c r="ETW11" s="529"/>
      <c r="ETX11" s="529"/>
      <c r="ETY11" s="529"/>
      <c r="ETZ11" s="529"/>
      <c r="EUA11" s="529"/>
      <c r="EUB11" s="529"/>
      <c r="EUC11" s="529"/>
      <c r="EUD11" s="529"/>
      <c r="EUE11" s="529"/>
      <c r="EUF11" s="529"/>
      <c r="EUG11" s="529"/>
      <c r="EUH11" s="529"/>
      <c r="EUI11" s="529"/>
      <c r="EUJ11" s="529"/>
      <c r="EUK11" s="529"/>
      <c r="EUL11" s="529"/>
      <c r="EUM11" s="529"/>
      <c r="EUN11" s="529"/>
      <c r="EUO11" s="529"/>
      <c r="EUP11" s="529"/>
      <c r="EUQ11" s="529"/>
      <c r="EUR11" s="529"/>
      <c r="EUS11" s="529"/>
      <c r="EUT11" s="529"/>
      <c r="EUU11" s="529"/>
      <c r="EUV11" s="529"/>
      <c r="EUW11" s="529"/>
      <c r="EUX11" s="529"/>
      <c r="EUY11" s="529"/>
      <c r="EUZ11" s="529"/>
      <c r="EVA11" s="529"/>
      <c r="EVB11" s="529"/>
      <c r="EVC11" s="529"/>
      <c r="EVD11" s="529"/>
      <c r="EVE11" s="529"/>
      <c r="EVF11" s="529"/>
      <c r="EVG11" s="529"/>
      <c r="EVH11" s="529"/>
      <c r="EVI11" s="529"/>
      <c r="EVJ11" s="529"/>
      <c r="EVK11" s="529"/>
      <c r="EVL11" s="529"/>
      <c r="EVM11" s="529"/>
      <c r="EVN11" s="529"/>
      <c r="EVO11" s="529"/>
      <c r="EVP11" s="529"/>
      <c r="EVQ11" s="529"/>
      <c r="EVR11" s="529"/>
      <c r="EVS11" s="529"/>
      <c r="EVT11" s="529"/>
      <c r="EVU11" s="529"/>
      <c r="EVV11" s="529"/>
      <c r="EVW11" s="529"/>
      <c r="EVX11" s="529"/>
      <c r="EVY11" s="529"/>
      <c r="EVZ11" s="529"/>
      <c r="EWA11" s="529"/>
      <c r="EWB11" s="529"/>
      <c r="EWC11" s="529"/>
      <c r="EWD11" s="529"/>
      <c r="EWE11" s="529"/>
      <c r="EWF11" s="529"/>
      <c r="EWG11" s="529"/>
      <c r="EWH11" s="529"/>
      <c r="EWI11" s="529"/>
      <c r="EWJ11" s="529"/>
      <c r="EWK11" s="529"/>
      <c r="EWL11" s="529"/>
      <c r="EWM11" s="529"/>
      <c r="EWN11" s="529"/>
      <c r="EWO11" s="529"/>
      <c r="EWP11" s="529"/>
      <c r="EWQ11" s="529"/>
      <c r="EWR11" s="529"/>
      <c r="EWS11" s="529"/>
      <c r="EWT11" s="529"/>
      <c r="EWU11" s="529"/>
      <c r="EWV11" s="529"/>
      <c r="EWW11" s="529"/>
      <c r="EWX11" s="529"/>
      <c r="EWY11" s="529"/>
      <c r="EWZ11" s="529"/>
      <c r="EXA11" s="529"/>
      <c r="EXB11" s="529"/>
      <c r="EXC11" s="529"/>
      <c r="EXD11" s="529"/>
      <c r="EXE11" s="529"/>
      <c r="EXF11" s="529"/>
      <c r="EXG11" s="529"/>
      <c r="EXH11" s="529"/>
      <c r="EXI11" s="529"/>
      <c r="EXJ11" s="529"/>
      <c r="EXK11" s="529"/>
      <c r="EXL11" s="529"/>
      <c r="EXM11" s="529"/>
      <c r="EXN11" s="529"/>
      <c r="EXO11" s="529"/>
      <c r="EXP11" s="529"/>
      <c r="EXQ11" s="529"/>
      <c r="EXR11" s="529"/>
      <c r="EXS11" s="529"/>
      <c r="EXT11" s="529"/>
      <c r="EXU11" s="529"/>
      <c r="EXV11" s="529"/>
      <c r="EXW11" s="529"/>
      <c r="EXX11" s="529"/>
      <c r="EXY11" s="529"/>
      <c r="EXZ11" s="529"/>
      <c r="EYA11" s="529"/>
      <c r="EYB11" s="529"/>
      <c r="EYC11" s="529"/>
      <c r="EYD11" s="529"/>
      <c r="EYE11" s="529"/>
      <c r="EYF11" s="529"/>
      <c r="EYG11" s="529"/>
      <c r="EYH11" s="529"/>
      <c r="EYI11" s="529"/>
      <c r="EYJ11" s="529"/>
      <c r="EYK11" s="529"/>
      <c r="EYL11" s="529"/>
      <c r="EYM11" s="529"/>
      <c r="EYN11" s="529"/>
      <c r="EYO11" s="529"/>
      <c r="EYP11" s="529"/>
      <c r="EYQ11" s="529"/>
      <c r="EYR11" s="529"/>
      <c r="EYS11" s="529"/>
      <c r="EYT11" s="529"/>
      <c r="EYU11" s="529"/>
      <c r="EYV11" s="529"/>
      <c r="EYW11" s="529"/>
      <c r="EYX11" s="529"/>
      <c r="EYY11" s="529"/>
      <c r="EYZ11" s="529"/>
      <c r="EZA11" s="529"/>
      <c r="EZB11" s="529"/>
      <c r="EZC11" s="529"/>
      <c r="EZD11" s="529"/>
      <c r="EZE11" s="529"/>
      <c r="EZF11" s="529"/>
      <c r="EZG11" s="529"/>
      <c r="EZH11" s="529"/>
      <c r="EZI11" s="529"/>
      <c r="EZJ11" s="529"/>
      <c r="EZK11" s="529"/>
      <c r="EZL11" s="529"/>
      <c r="EZM11" s="529"/>
      <c r="EZN11" s="529"/>
      <c r="EZO11" s="529"/>
      <c r="EZP11" s="529"/>
      <c r="EZQ11" s="529"/>
      <c r="EZR11" s="529"/>
      <c r="EZS11" s="529"/>
      <c r="EZT11" s="529"/>
      <c r="EZU11" s="529"/>
      <c r="EZV11" s="529"/>
      <c r="EZW11" s="529"/>
      <c r="EZX11" s="529"/>
      <c r="EZY11" s="529"/>
      <c r="EZZ11" s="529"/>
      <c r="FAA11" s="529"/>
      <c r="FAB11" s="529"/>
      <c r="FAC11" s="529"/>
      <c r="FAD11" s="529"/>
      <c r="FAE11" s="529"/>
      <c r="FAF11" s="529"/>
      <c r="FAG11" s="529"/>
      <c r="FAH11" s="529"/>
      <c r="FAI11" s="529"/>
      <c r="FAJ11" s="529"/>
      <c r="FAK11" s="529"/>
      <c r="FAL11" s="529"/>
      <c r="FAM11" s="529"/>
      <c r="FAN11" s="529"/>
      <c r="FAO11" s="529"/>
      <c r="FAP11" s="529"/>
      <c r="FAQ11" s="529"/>
      <c r="FAR11" s="529"/>
      <c r="FAS11" s="529"/>
      <c r="FAT11" s="529"/>
      <c r="FAU11" s="529"/>
      <c r="FAV11" s="529"/>
      <c r="FAW11" s="529"/>
      <c r="FAX11" s="529"/>
      <c r="FAY11" s="529"/>
      <c r="FAZ11" s="529"/>
      <c r="FBA11" s="529"/>
      <c r="FBB11" s="529"/>
      <c r="FBC11" s="529"/>
      <c r="FBD11" s="529"/>
      <c r="FBE11" s="529"/>
      <c r="FBF11" s="529"/>
      <c r="FBG11" s="529"/>
      <c r="FBH11" s="529"/>
      <c r="FBI11" s="529"/>
      <c r="FBJ11" s="529"/>
      <c r="FBK11" s="529"/>
      <c r="FBL11" s="529"/>
      <c r="FBM11" s="529"/>
      <c r="FBN11" s="529"/>
      <c r="FBO11" s="529"/>
      <c r="FBP11" s="529"/>
      <c r="FBQ11" s="529"/>
      <c r="FBR11" s="529"/>
      <c r="FBS11" s="529"/>
      <c r="FBT11" s="529"/>
      <c r="FBU11" s="529"/>
      <c r="FBV11" s="529"/>
      <c r="FBW11" s="529"/>
      <c r="FBX11" s="529"/>
      <c r="FBY11" s="529"/>
      <c r="FBZ11" s="529"/>
      <c r="FCA11" s="529"/>
      <c r="FCB11" s="529"/>
      <c r="FCC11" s="529"/>
      <c r="FCD11" s="529"/>
      <c r="FCE11" s="529"/>
      <c r="FCF11" s="529"/>
      <c r="FCG11" s="529"/>
      <c r="FCH11" s="529"/>
      <c r="FCI11" s="529"/>
      <c r="FCJ11" s="529"/>
      <c r="FCK11" s="529"/>
      <c r="FCL11" s="529"/>
      <c r="FCM11" s="529"/>
      <c r="FCN11" s="529"/>
      <c r="FCO11" s="529"/>
      <c r="FCP11" s="529"/>
      <c r="FCQ11" s="529"/>
      <c r="FCR11" s="529"/>
      <c r="FCS11" s="529"/>
      <c r="FCT11" s="529"/>
      <c r="FCU11" s="529"/>
      <c r="FCV11" s="529"/>
      <c r="FCW11" s="529"/>
      <c r="FCX11" s="529"/>
      <c r="FCY11" s="529"/>
      <c r="FCZ11" s="529"/>
      <c r="FDA11" s="529"/>
      <c r="FDB11" s="529"/>
      <c r="FDC11" s="529"/>
      <c r="FDD11" s="529"/>
      <c r="FDE11" s="529"/>
      <c r="FDF11" s="529"/>
      <c r="FDG11" s="529"/>
      <c r="FDH11" s="529"/>
      <c r="FDI11" s="529"/>
      <c r="FDJ11" s="529"/>
      <c r="FDK11" s="529"/>
      <c r="FDL11" s="529"/>
      <c r="FDM11" s="529"/>
      <c r="FDN11" s="529"/>
      <c r="FDO11" s="529"/>
      <c r="FDP11" s="529"/>
      <c r="FDQ11" s="529"/>
      <c r="FDR11" s="529"/>
      <c r="FDS11" s="529"/>
      <c r="FDT11" s="529"/>
      <c r="FDU11" s="529"/>
      <c r="FDV11" s="529"/>
      <c r="FDW11" s="529"/>
      <c r="FDX11" s="529"/>
      <c r="FDY11" s="529"/>
      <c r="FDZ11" s="529"/>
      <c r="FEA11" s="529"/>
      <c r="FEB11" s="529"/>
      <c r="FEC11" s="529"/>
      <c r="FED11" s="529"/>
      <c r="FEE11" s="529"/>
      <c r="FEF11" s="529"/>
      <c r="FEG11" s="529"/>
      <c r="FEH11" s="529"/>
      <c r="FEI11" s="529"/>
      <c r="FEJ11" s="529"/>
      <c r="FEK11" s="529"/>
      <c r="FEL11" s="529"/>
      <c r="FEM11" s="529"/>
      <c r="FEN11" s="529"/>
      <c r="FEO11" s="529"/>
      <c r="FEP11" s="529"/>
      <c r="FEQ11" s="529"/>
      <c r="FER11" s="529"/>
      <c r="FES11" s="529"/>
      <c r="FET11" s="529"/>
      <c r="FEU11" s="529"/>
      <c r="FEV11" s="529"/>
      <c r="FEW11" s="529"/>
      <c r="FEX11" s="529"/>
      <c r="FEY11" s="529"/>
      <c r="FEZ11" s="529"/>
      <c r="FFA11" s="529"/>
      <c r="FFB11" s="529"/>
      <c r="FFC11" s="529"/>
      <c r="FFD11" s="529"/>
      <c r="FFE11" s="529"/>
      <c r="FFF11" s="529"/>
      <c r="FFG11" s="529"/>
      <c r="FFH11" s="529"/>
      <c r="FFI11" s="529"/>
      <c r="FFJ11" s="529"/>
      <c r="FFK11" s="529"/>
      <c r="FFL11" s="529"/>
      <c r="FFM11" s="529"/>
      <c r="FFN11" s="529"/>
      <c r="FFO11" s="529"/>
      <c r="FFP11" s="529"/>
      <c r="FFQ11" s="529"/>
      <c r="FFR11" s="529"/>
      <c r="FFS11" s="529"/>
      <c r="FFT11" s="529"/>
      <c r="FFU11" s="529"/>
      <c r="FFV11" s="529"/>
      <c r="FFW11" s="529"/>
      <c r="FFX11" s="529"/>
      <c r="FFY11" s="529"/>
      <c r="FFZ11" s="529"/>
      <c r="FGA11" s="529"/>
      <c r="FGB11" s="529"/>
      <c r="FGC11" s="529"/>
      <c r="FGD11" s="529"/>
      <c r="FGE11" s="529"/>
      <c r="FGF11" s="529"/>
      <c r="FGG11" s="529"/>
      <c r="FGH11" s="529"/>
      <c r="FGI11" s="529"/>
      <c r="FGJ11" s="529"/>
      <c r="FGK11" s="529"/>
      <c r="FGL11" s="529"/>
      <c r="FGM11" s="529"/>
      <c r="FGN11" s="529"/>
      <c r="FGO11" s="529"/>
      <c r="FGP11" s="529"/>
      <c r="FGQ11" s="529"/>
      <c r="FGR11" s="529"/>
      <c r="FGS11" s="529"/>
      <c r="FGT11" s="529"/>
      <c r="FGU11" s="529"/>
      <c r="FGV11" s="529"/>
      <c r="FGW11" s="529"/>
      <c r="FGX11" s="529"/>
      <c r="FGY11" s="529"/>
      <c r="FGZ11" s="529"/>
      <c r="FHA11" s="529"/>
      <c r="FHB11" s="529"/>
      <c r="FHC11" s="529"/>
      <c r="FHD11" s="529"/>
      <c r="FHE11" s="529"/>
      <c r="FHF11" s="529"/>
      <c r="FHG11" s="529"/>
      <c r="FHH11" s="529"/>
      <c r="FHI11" s="529"/>
      <c r="FHJ11" s="529"/>
      <c r="FHK11" s="529"/>
      <c r="FHL11" s="529"/>
      <c r="FHM11" s="529"/>
      <c r="FHN11" s="529"/>
      <c r="FHO11" s="529"/>
      <c r="FHP11" s="529"/>
      <c r="FHQ11" s="529"/>
      <c r="FHR11" s="529"/>
      <c r="FHS11" s="529"/>
      <c r="FHT11" s="529"/>
      <c r="FHU11" s="529"/>
      <c r="FHV11" s="529"/>
      <c r="FHW11" s="529"/>
      <c r="FHX11" s="529"/>
      <c r="FHY11" s="529"/>
      <c r="FHZ11" s="529"/>
      <c r="FIA11" s="529"/>
      <c r="FIB11" s="529"/>
      <c r="FIC11" s="529"/>
      <c r="FID11" s="529"/>
      <c r="FIE11" s="529"/>
      <c r="FIF11" s="529"/>
      <c r="FIG11" s="529"/>
      <c r="FIH11" s="529"/>
      <c r="FII11" s="529"/>
      <c r="FIJ11" s="529"/>
      <c r="FIK11" s="529"/>
      <c r="FIL11" s="529"/>
      <c r="FIM11" s="529"/>
      <c r="FIN11" s="529"/>
      <c r="FIO11" s="529"/>
      <c r="FIP11" s="529"/>
      <c r="FIQ11" s="529"/>
      <c r="FIR11" s="529"/>
      <c r="FIS11" s="529"/>
      <c r="FIT11" s="529"/>
      <c r="FIU11" s="529"/>
      <c r="FIV11" s="529"/>
      <c r="FIW11" s="529"/>
      <c r="FIX11" s="529"/>
      <c r="FIY11" s="529"/>
      <c r="FIZ11" s="529"/>
      <c r="FJA11" s="529"/>
      <c r="FJB11" s="529"/>
      <c r="FJC11" s="529"/>
      <c r="FJD11" s="529"/>
      <c r="FJE11" s="529"/>
      <c r="FJF11" s="529"/>
      <c r="FJG11" s="529"/>
      <c r="FJH11" s="529"/>
      <c r="FJI11" s="529"/>
      <c r="FJJ11" s="529"/>
      <c r="FJK11" s="529"/>
      <c r="FJL11" s="529"/>
      <c r="FJM11" s="529"/>
      <c r="FJN11" s="529"/>
      <c r="FJO11" s="529"/>
      <c r="FJP11" s="529"/>
      <c r="FJQ11" s="529"/>
      <c r="FJR11" s="529"/>
      <c r="FJS11" s="529"/>
      <c r="FJT11" s="529"/>
      <c r="FJU11" s="529"/>
      <c r="FJV11" s="529"/>
      <c r="FJW11" s="529"/>
      <c r="FJX11" s="529"/>
      <c r="FJY11" s="529"/>
      <c r="FJZ11" s="529"/>
      <c r="FKA11" s="529"/>
      <c r="FKB11" s="529"/>
      <c r="FKC11" s="529"/>
      <c r="FKD11" s="529"/>
      <c r="FKE11" s="529"/>
      <c r="FKF11" s="529"/>
      <c r="FKG11" s="529"/>
      <c r="FKH11" s="529"/>
      <c r="FKI11" s="529"/>
      <c r="FKJ11" s="529"/>
      <c r="FKK11" s="529"/>
      <c r="FKL11" s="529"/>
      <c r="FKM11" s="529"/>
      <c r="FKN11" s="529"/>
      <c r="FKO11" s="529"/>
      <c r="FKP11" s="529"/>
      <c r="FKQ11" s="529"/>
      <c r="FKR11" s="529"/>
      <c r="FKS11" s="529"/>
      <c r="FKT11" s="529"/>
      <c r="FKU11" s="529"/>
      <c r="FKV11" s="529"/>
      <c r="FKW11" s="529"/>
      <c r="FKX11" s="529"/>
      <c r="FKY11" s="529"/>
      <c r="FKZ11" s="529"/>
      <c r="FLA11" s="529"/>
      <c r="FLB11" s="529"/>
      <c r="FLC11" s="529"/>
      <c r="FLD11" s="529"/>
      <c r="FLE11" s="529"/>
      <c r="FLF11" s="529"/>
      <c r="FLG11" s="529"/>
      <c r="FLH11" s="529"/>
      <c r="FLI11" s="529"/>
      <c r="FLJ11" s="529"/>
      <c r="FLK11" s="529"/>
      <c r="FLL11" s="529"/>
      <c r="FLM11" s="529"/>
      <c r="FLN11" s="529"/>
      <c r="FLO11" s="529"/>
      <c r="FLP11" s="529"/>
      <c r="FLQ11" s="529"/>
      <c r="FLR11" s="529"/>
      <c r="FLS11" s="529"/>
      <c r="FLT11" s="529"/>
      <c r="FLU11" s="529"/>
      <c r="FLV11" s="529"/>
      <c r="FLW11" s="529"/>
      <c r="FLX11" s="529"/>
      <c r="FLY11" s="529"/>
      <c r="FLZ11" s="529"/>
      <c r="FMA11" s="529"/>
      <c r="FMB11" s="529"/>
      <c r="FMC11" s="529"/>
      <c r="FMD11" s="529"/>
      <c r="FME11" s="529"/>
      <c r="FMF11" s="529"/>
      <c r="FMG11" s="529"/>
      <c r="FMH11" s="529"/>
      <c r="FMI11" s="529"/>
      <c r="FMJ11" s="529"/>
      <c r="FMK11" s="529"/>
      <c r="FML11" s="529"/>
      <c r="FMM11" s="529"/>
      <c r="FMN11" s="529"/>
      <c r="FMO11" s="529"/>
      <c r="FMP11" s="529"/>
      <c r="FMQ11" s="529"/>
      <c r="FMR11" s="529"/>
      <c r="FMS11" s="529"/>
      <c r="FMT11" s="529"/>
      <c r="FMU11" s="529"/>
      <c r="FMV11" s="529"/>
      <c r="FMW11" s="529"/>
      <c r="FMX11" s="529"/>
      <c r="FMY11" s="529"/>
      <c r="FMZ11" s="529"/>
      <c r="FNA11" s="529"/>
      <c r="FNB11" s="529"/>
      <c r="FNC11" s="529"/>
      <c r="FND11" s="529"/>
      <c r="FNE11" s="529"/>
      <c r="FNF11" s="529"/>
      <c r="FNG11" s="529"/>
      <c r="FNH11" s="529"/>
      <c r="FNI11" s="529"/>
      <c r="FNJ11" s="529"/>
      <c r="FNK11" s="529"/>
      <c r="FNL11" s="529"/>
      <c r="FNM11" s="529"/>
      <c r="FNN11" s="529"/>
      <c r="FNO11" s="529"/>
      <c r="FNP11" s="529"/>
      <c r="FNQ11" s="529"/>
      <c r="FNR11" s="529"/>
      <c r="FNS11" s="529"/>
      <c r="FNT11" s="529"/>
      <c r="FNU11" s="529"/>
      <c r="FNV11" s="529"/>
      <c r="FNW11" s="529"/>
      <c r="FNX11" s="529"/>
      <c r="FNY11" s="529"/>
      <c r="FNZ11" s="529"/>
      <c r="FOA11" s="529"/>
      <c r="FOB11" s="529"/>
      <c r="FOC11" s="529"/>
      <c r="FOD11" s="529"/>
      <c r="FOE11" s="529"/>
      <c r="FOF11" s="529"/>
      <c r="FOG11" s="529"/>
      <c r="FOH11" s="529"/>
      <c r="FOI11" s="529"/>
      <c r="FOJ11" s="529"/>
      <c r="FOK11" s="529"/>
      <c r="FOL11" s="529"/>
      <c r="FOM11" s="529"/>
      <c r="FON11" s="529"/>
      <c r="FOO11" s="529"/>
      <c r="FOP11" s="529"/>
      <c r="FOQ11" s="529"/>
      <c r="FOR11" s="529"/>
      <c r="FOS11" s="529"/>
      <c r="FOT11" s="529"/>
      <c r="FOU11" s="529"/>
      <c r="FOV11" s="529"/>
      <c r="FOW11" s="529"/>
      <c r="FOX11" s="529"/>
      <c r="FOY11" s="529"/>
      <c r="FOZ11" s="529"/>
      <c r="FPA11" s="529"/>
      <c r="FPB11" s="529"/>
      <c r="FPC11" s="529"/>
      <c r="FPD11" s="529"/>
      <c r="FPE11" s="529"/>
      <c r="FPF11" s="529"/>
      <c r="FPG11" s="529"/>
      <c r="FPH11" s="529"/>
      <c r="FPI11" s="529"/>
      <c r="FPJ11" s="529"/>
      <c r="FPK11" s="529"/>
      <c r="FPL11" s="529"/>
      <c r="FPM11" s="529"/>
      <c r="FPN11" s="529"/>
      <c r="FPO11" s="529"/>
      <c r="FPP11" s="529"/>
      <c r="FPQ11" s="529"/>
      <c r="FPR11" s="529"/>
      <c r="FPS11" s="529"/>
      <c r="FPT11" s="529"/>
      <c r="FPU11" s="529"/>
      <c r="FPV11" s="529"/>
      <c r="FPW11" s="529"/>
      <c r="FPX11" s="529"/>
      <c r="FPY11" s="529"/>
      <c r="FPZ11" s="529"/>
      <c r="FQA11" s="529"/>
      <c r="FQB11" s="529"/>
      <c r="FQC11" s="529"/>
      <c r="FQD11" s="529"/>
      <c r="FQE11" s="529"/>
      <c r="FQF11" s="529"/>
      <c r="FQG11" s="529"/>
      <c r="FQH11" s="529"/>
      <c r="FQI11" s="529"/>
      <c r="FQJ11" s="529"/>
      <c r="FQK11" s="529"/>
      <c r="FQL11" s="529"/>
      <c r="FQM11" s="529"/>
      <c r="FQN11" s="529"/>
      <c r="FQO11" s="529"/>
      <c r="FQP11" s="529"/>
      <c r="FQQ11" s="529"/>
      <c r="FQR11" s="529"/>
      <c r="FQS11" s="529"/>
      <c r="FQT11" s="529"/>
      <c r="FQU11" s="529"/>
      <c r="FQV11" s="529"/>
      <c r="FQW11" s="529"/>
      <c r="FQX11" s="529"/>
      <c r="FQY11" s="529"/>
      <c r="FQZ11" s="529"/>
      <c r="FRA11" s="529"/>
      <c r="FRB11" s="529"/>
      <c r="FRC11" s="529"/>
      <c r="FRD11" s="529"/>
      <c r="FRE11" s="529"/>
      <c r="FRF11" s="529"/>
      <c r="FRG11" s="529"/>
      <c r="FRH11" s="529"/>
      <c r="FRI11" s="529"/>
      <c r="FRJ11" s="529"/>
      <c r="FRK11" s="529"/>
      <c r="FRL11" s="529"/>
      <c r="FRM11" s="529"/>
      <c r="FRN11" s="529"/>
      <c r="FRO11" s="529"/>
      <c r="FRP11" s="529"/>
      <c r="FRQ11" s="529"/>
      <c r="FRR11" s="529"/>
      <c r="FRS11" s="529"/>
      <c r="FRT11" s="529"/>
      <c r="FRU11" s="529"/>
      <c r="FRV11" s="529"/>
      <c r="FRW11" s="529"/>
      <c r="FRX11" s="529"/>
      <c r="FRY11" s="529"/>
      <c r="FRZ11" s="529"/>
      <c r="FSA11" s="529"/>
      <c r="FSB11" s="529"/>
      <c r="FSC11" s="529"/>
      <c r="FSD11" s="529"/>
      <c r="FSE11" s="529"/>
      <c r="FSF11" s="529"/>
      <c r="FSG11" s="529"/>
      <c r="FSH11" s="529"/>
      <c r="FSI11" s="529"/>
      <c r="FSJ11" s="529"/>
      <c r="FSK11" s="529"/>
      <c r="FSL11" s="529"/>
      <c r="FSM11" s="529"/>
      <c r="FSN11" s="529"/>
      <c r="FSO11" s="529"/>
      <c r="FSP11" s="529"/>
      <c r="FSQ11" s="529"/>
      <c r="FSR11" s="529"/>
      <c r="FSS11" s="529"/>
      <c r="FST11" s="529"/>
      <c r="FSU11" s="529"/>
      <c r="FSV11" s="529"/>
      <c r="FSW11" s="529"/>
      <c r="FSX11" s="529"/>
      <c r="FSY11" s="529"/>
      <c r="FSZ11" s="529"/>
      <c r="FTA11" s="529"/>
      <c r="FTB11" s="529"/>
      <c r="FTC11" s="529"/>
      <c r="FTD11" s="529"/>
      <c r="FTE11" s="529"/>
      <c r="FTF11" s="529"/>
      <c r="FTG11" s="529"/>
      <c r="FTH11" s="529"/>
      <c r="FTI11" s="529"/>
      <c r="FTJ11" s="529"/>
      <c r="FTK11" s="529"/>
      <c r="FTL11" s="529"/>
      <c r="FTM11" s="529"/>
      <c r="FTN11" s="529"/>
      <c r="FTO11" s="529"/>
      <c r="FTP11" s="529"/>
      <c r="FTQ11" s="529"/>
      <c r="FTR11" s="529"/>
      <c r="FTS11" s="529"/>
      <c r="FTT11" s="529"/>
      <c r="FTU11" s="529"/>
      <c r="FTV11" s="529"/>
      <c r="FTW11" s="529"/>
      <c r="FTX11" s="529"/>
      <c r="FTY11" s="529"/>
      <c r="FTZ11" s="529"/>
      <c r="FUA11" s="529"/>
      <c r="FUB11" s="529"/>
      <c r="FUC11" s="529"/>
      <c r="FUD11" s="529"/>
      <c r="FUE11" s="529"/>
      <c r="FUF11" s="529"/>
      <c r="FUG11" s="529"/>
      <c r="FUH11" s="529"/>
      <c r="FUI11" s="529"/>
      <c r="FUJ11" s="529"/>
      <c r="FUK11" s="529"/>
      <c r="FUL11" s="529"/>
      <c r="FUM11" s="529"/>
      <c r="FUN11" s="529"/>
      <c r="FUO11" s="529"/>
      <c r="FUP11" s="529"/>
      <c r="FUQ11" s="529"/>
      <c r="FUR11" s="529"/>
      <c r="FUS11" s="529"/>
      <c r="FUT11" s="529"/>
      <c r="FUU11" s="529"/>
      <c r="FUV11" s="529"/>
      <c r="FUW11" s="529"/>
      <c r="FUX11" s="529"/>
      <c r="FUY11" s="529"/>
      <c r="FUZ11" s="529"/>
      <c r="FVA11" s="529"/>
      <c r="FVB11" s="529"/>
      <c r="FVC11" s="529"/>
      <c r="FVD11" s="529"/>
      <c r="FVE11" s="529"/>
      <c r="FVF11" s="529"/>
      <c r="FVG11" s="529"/>
      <c r="FVH11" s="529"/>
      <c r="FVI11" s="529"/>
      <c r="FVJ11" s="529"/>
      <c r="FVK11" s="529"/>
      <c r="FVL11" s="529"/>
      <c r="FVM11" s="529"/>
      <c r="FVN11" s="529"/>
      <c r="FVO11" s="529"/>
      <c r="FVP11" s="529"/>
      <c r="FVQ11" s="529"/>
      <c r="FVR11" s="529"/>
      <c r="FVS11" s="529"/>
      <c r="FVT11" s="529"/>
      <c r="FVU11" s="529"/>
      <c r="FVV11" s="529"/>
      <c r="FVW11" s="529"/>
      <c r="FVX11" s="529"/>
      <c r="FVY11" s="529"/>
      <c r="FVZ11" s="529"/>
      <c r="FWA11" s="529"/>
      <c r="FWB11" s="529"/>
      <c r="FWC11" s="529"/>
      <c r="FWD11" s="529"/>
      <c r="FWE11" s="529"/>
      <c r="FWF11" s="529"/>
      <c r="FWG11" s="529"/>
      <c r="FWH11" s="529"/>
      <c r="FWI11" s="529"/>
      <c r="FWJ11" s="529"/>
      <c r="FWK11" s="529"/>
      <c r="FWL11" s="529"/>
      <c r="FWM11" s="529"/>
      <c r="FWN11" s="529"/>
      <c r="FWO11" s="529"/>
      <c r="FWP11" s="529"/>
      <c r="FWQ11" s="529"/>
      <c r="FWR11" s="529"/>
      <c r="FWS11" s="529"/>
      <c r="FWT11" s="529"/>
      <c r="FWU11" s="529"/>
      <c r="FWV11" s="529"/>
      <c r="FWW11" s="529"/>
      <c r="FWX11" s="529"/>
      <c r="FWY11" s="529"/>
      <c r="FWZ11" s="529"/>
      <c r="FXA11" s="529"/>
      <c r="FXB11" s="529"/>
      <c r="FXC11" s="529"/>
      <c r="FXD11" s="529"/>
      <c r="FXE11" s="529"/>
      <c r="FXF11" s="529"/>
      <c r="FXG11" s="529"/>
      <c r="FXH11" s="529"/>
      <c r="FXI11" s="529"/>
      <c r="FXJ11" s="529"/>
      <c r="FXK11" s="529"/>
      <c r="FXL11" s="529"/>
      <c r="FXM11" s="529"/>
      <c r="FXN11" s="529"/>
      <c r="FXO11" s="529"/>
      <c r="FXP11" s="529"/>
      <c r="FXQ11" s="529"/>
      <c r="FXR11" s="529"/>
      <c r="FXS11" s="529"/>
      <c r="FXT11" s="529"/>
      <c r="FXU11" s="529"/>
      <c r="FXV11" s="529"/>
      <c r="FXW11" s="529"/>
      <c r="FXX11" s="529"/>
      <c r="FXY11" s="529"/>
      <c r="FXZ11" s="529"/>
      <c r="FYA11" s="529"/>
      <c r="FYB11" s="529"/>
      <c r="FYC11" s="529"/>
      <c r="FYD11" s="529"/>
      <c r="FYE11" s="529"/>
      <c r="FYF11" s="529"/>
      <c r="FYG11" s="529"/>
      <c r="FYH11" s="529"/>
      <c r="FYI11" s="529"/>
      <c r="FYJ11" s="529"/>
      <c r="FYK11" s="529"/>
      <c r="FYL11" s="529"/>
      <c r="FYM11" s="529"/>
      <c r="FYN11" s="529"/>
      <c r="FYO11" s="529"/>
      <c r="FYP11" s="529"/>
      <c r="FYQ11" s="529"/>
      <c r="FYR11" s="529"/>
      <c r="FYS11" s="529"/>
      <c r="FYT11" s="529"/>
      <c r="FYU11" s="529"/>
      <c r="FYV11" s="529"/>
      <c r="FYW11" s="529"/>
      <c r="FYX11" s="529"/>
      <c r="FYY11" s="529"/>
      <c r="FYZ11" s="529"/>
      <c r="FZA11" s="529"/>
      <c r="FZB11" s="529"/>
      <c r="FZC11" s="529"/>
      <c r="FZD11" s="529"/>
      <c r="FZE11" s="529"/>
      <c r="FZF11" s="529"/>
      <c r="FZG11" s="529"/>
      <c r="FZH11" s="529"/>
      <c r="FZI11" s="529"/>
      <c r="FZJ11" s="529"/>
      <c r="FZK11" s="529"/>
      <c r="FZL11" s="529"/>
      <c r="FZM11" s="529"/>
      <c r="FZN11" s="529"/>
      <c r="FZO11" s="529"/>
      <c r="FZP11" s="529"/>
      <c r="FZQ11" s="529"/>
      <c r="FZR11" s="529"/>
      <c r="FZS11" s="529"/>
      <c r="FZT11" s="529"/>
      <c r="FZU11" s="529"/>
      <c r="FZV11" s="529"/>
      <c r="FZW11" s="529"/>
      <c r="FZX11" s="529"/>
      <c r="FZY11" s="529"/>
      <c r="FZZ11" s="529"/>
      <c r="GAA11" s="529"/>
      <c r="GAB11" s="529"/>
      <c r="GAC11" s="529"/>
      <c r="GAD11" s="529"/>
      <c r="GAE11" s="529"/>
      <c r="GAF11" s="529"/>
      <c r="GAG11" s="529"/>
      <c r="GAH11" s="529"/>
      <c r="GAI11" s="529"/>
      <c r="GAJ11" s="529"/>
      <c r="GAK11" s="529"/>
      <c r="GAL11" s="529"/>
      <c r="GAM11" s="529"/>
      <c r="GAN11" s="529"/>
      <c r="GAO11" s="529"/>
      <c r="GAP11" s="529"/>
      <c r="GAQ11" s="529"/>
      <c r="GAR11" s="529"/>
      <c r="GAS11" s="529"/>
      <c r="GAT11" s="529"/>
      <c r="GAU11" s="529"/>
      <c r="GAV11" s="529"/>
      <c r="GAW11" s="529"/>
      <c r="GAX11" s="529"/>
      <c r="GAY11" s="529"/>
      <c r="GAZ11" s="529"/>
      <c r="GBA11" s="529"/>
      <c r="GBB11" s="529"/>
      <c r="GBC11" s="529"/>
      <c r="GBD11" s="529"/>
      <c r="GBE11" s="529"/>
      <c r="GBF11" s="529"/>
      <c r="GBG11" s="529"/>
      <c r="GBH11" s="529"/>
      <c r="GBI11" s="529"/>
      <c r="GBJ11" s="529"/>
      <c r="GBK11" s="529"/>
      <c r="GBL11" s="529"/>
      <c r="GBM11" s="529"/>
      <c r="GBN11" s="529"/>
      <c r="GBO11" s="529"/>
      <c r="GBP11" s="529"/>
      <c r="GBQ11" s="529"/>
      <c r="GBR11" s="529"/>
      <c r="GBS11" s="529"/>
      <c r="GBT11" s="529"/>
      <c r="GBU11" s="529"/>
      <c r="GBV11" s="529"/>
      <c r="GBW11" s="529"/>
      <c r="GBX11" s="529"/>
      <c r="GBY11" s="529"/>
      <c r="GBZ11" s="529"/>
      <c r="GCA11" s="529"/>
      <c r="GCB11" s="529"/>
      <c r="GCC11" s="529"/>
      <c r="GCD11" s="529"/>
      <c r="GCE11" s="529"/>
      <c r="GCF11" s="529"/>
      <c r="GCG11" s="529"/>
      <c r="GCH11" s="529"/>
      <c r="GCI11" s="529"/>
      <c r="GCJ11" s="529"/>
      <c r="GCK11" s="529"/>
      <c r="GCL11" s="529"/>
      <c r="GCM11" s="529"/>
      <c r="GCN11" s="529"/>
      <c r="GCO11" s="529"/>
      <c r="GCP11" s="529"/>
      <c r="GCQ11" s="529"/>
      <c r="GCR11" s="529"/>
      <c r="GCS11" s="529"/>
      <c r="GCT11" s="529"/>
      <c r="GCU11" s="529"/>
      <c r="GCV11" s="529"/>
      <c r="GCW11" s="529"/>
      <c r="GCX11" s="529"/>
      <c r="GCY11" s="529"/>
      <c r="GCZ11" s="529"/>
      <c r="GDA11" s="529"/>
      <c r="GDB11" s="529"/>
      <c r="GDC11" s="529"/>
      <c r="GDD11" s="529"/>
      <c r="GDE11" s="529"/>
      <c r="GDF11" s="529"/>
      <c r="GDG11" s="529"/>
      <c r="GDH11" s="529"/>
      <c r="GDI11" s="529"/>
      <c r="GDJ11" s="529"/>
      <c r="GDK11" s="529"/>
      <c r="GDL11" s="529"/>
      <c r="GDM11" s="529"/>
      <c r="GDN11" s="529"/>
      <c r="GDO11" s="529"/>
      <c r="GDP11" s="529"/>
      <c r="GDQ11" s="529"/>
      <c r="GDR11" s="529"/>
      <c r="GDS11" s="529"/>
      <c r="GDT11" s="529"/>
      <c r="GDU11" s="529"/>
      <c r="GDV11" s="529"/>
      <c r="GDW11" s="529"/>
      <c r="GDX11" s="529"/>
      <c r="GDY11" s="529"/>
      <c r="GDZ11" s="529"/>
      <c r="GEA11" s="529"/>
      <c r="GEB11" s="529"/>
      <c r="GEC11" s="529"/>
      <c r="GED11" s="529"/>
      <c r="GEE11" s="529"/>
      <c r="GEF11" s="529"/>
      <c r="GEG11" s="529"/>
      <c r="GEH11" s="529"/>
      <c r="GEI11" s="529"/>
      <c r="GEJ11" s="529"/>
      <c r="GEK11" s="529"/>
      <c r="GEL11" s="529"/>
      <c r="GEM11" s="529"/>
      <c r="GEN11" s="529"/>
      <c r="GEO11" s="529"/>
      <c r="GEP11" s="529"/>
      <c r="GEQ11" s="529"/>
      <c r="GER11" s="529"/>
      <c r="GES11" s="529"/>
      <c r="GET11" s="529"/>
      <c r="GEU11" s="529"/>
      <c r="GEV11" s="529"/>
      <c r="GEW11" s="529"/>
      <c r="GEX11" s="529"/>
      <c r="GEY11" s="529"/>
      <c r="GEZ11" s="529"/>
      <c r="GFA11" s="529"/>
      <c r="GFB11" s="529"/>
      <c r="GFC11" s="529"/>
      <c r="GFD11" s="529"/>
      <c r="GFE11" s="529"/>
      <c r="GFF11" s="529"/>
      <c r="GFG11" s="529"/>
      <c r="GFH11" s="529"/>
      <c r="GFI11" s="529"/>
      <c r="GFJ11" s="529"/>
      <c r="GFK11" s="529"/>
      <c r="GFL11" s="529"/>
      <c r="GFM11" s="529"/>
      <c r="GFN11" s="529"/>
      <c r="GFO11" s="529"/>
      <c r="GFP11" s="529"/>
      <c r="GFQ11" s="529"/>
      <c r="GFR11" s="529"/>
      <c r="GFS11" s="529"/>
      <c r="GFT11" s="529"/>
      <c r="GFU11" s="529"/>
      <c r="GFV11" s="529"/>
      <c r="GFW11" s="529"/>
      <c r="GFX11" s="529"/>
      <c r="GFY11" s="529"/>
      <c r="GFZ11" s="529"/>
      <c r="GGA11" s="529"/>
      <c r="GGB11" s="529"/>
      <c r="GGC11" s="529"/>
      <c r="GGD11" s="529"/>
      <c r="GGE11" s="529"/>
      <c r="GGF11" s="529"/>
      <c r="GGG11" s="529"/>
      <c r="GGH11" s="529"/>
      <c r="GGI11" s="529"/>
      <c r="GGJ11" s="529"/>
      <c r="GGK11" s="529"/>
      <c r="GGL11" s="529"/>
      <c r="GGM11" s="529"/>
      <c r="GGN11" s="529"/>
      <c r="GGO11" s="529"/>
      <c r="GGP11" s="529"/>
      <c r="GGQ11" s="529"/>
      <c r="GGR11" s="529"/>
      <c r="GGS11" s="529"/>
      <c r="GGT11" s="529"/>
      <c r="GGU11" s="529"/>
      <c r="GGV11" s="529"/>
      <c r="GGW11" s="529"/>
      <c r="GGX11" s="529"/>
      <c r="GGY11" s="529"/>
      <c r="GGZ11" s="529"/>
      <c r="GHA11" s="529"/>
      <c r="GHB11" s="529"/>
      <c r="GHC11" s="529"/>
      <c r="GHD11" s="529"/>
      <c r="GHE11" s="529"/>
      <c r="GHF11" s="529"/>
      <c r="GHG11" s="529"/>
      <c r="GHH11" s="529"/>
      <c r="GHI11" s="529"/>
      <c r="GHJ11" s="529"/>
      <c r="GHK11" s="529"/>
      <c r="GHL11" s="529"/>
      <c r="GHM11" s="529"/>
      <c r="GHN11" s="529"/>
      <c r="GHO11" s="529"/>
      <c r="GHP11" s="529"/>
      <c r="GHQ11" s="529"/>
      <c r="GHR11" s="529"/>
      <c r="GHS11" s="529"/>
      <c r="GHT11" s="529"/>
      <c r="GHU11" s="529"/>
      <c r="GHV11" s="529"/>
      <c r="GHW11" s="529"/>
      <c r="GHX11" s="529"/>
      <c r="GHY11" s="529"/>
      <c r="GHZ11" s="529"/>
      <c r="GIA11" s="529"/>
      <c r="GIB11" s="529"/>
      <c r="GIC11" s="529"/>
      <c r="GID11" s="529"/>
      <c r="GIE11" s="529"/>
      <c r="GIF11" s="529"/>
      <c r="GIG11" s="529"/>
      <c r="GIH11" s="529"/>
      <c r="GII11" s="529"/>
      <c r="GIJ11" s="529"/>
      <c r="GIK11" s="529"/>
      <c r="GIL11" s="529"/>
      <c r="GIM11" s="529"/>
      <c r="GIN11" s="529"/>
      <c r="GIO11" s="529"/>
      <c r="GIP11" s="529"/>
      <c r="GIQ11" s="529"/>
      <c r="GIR11" s="529"/>
      <c r="GIS11" s="529"/>
      <c r="GIT11" s="529"/>
      <c r="GIU11" s="529"/>
      <c r="GIV11" s="529"/>
      <c r="GIW11" s="529"/>
      <c r="GIX11" s="529"/>
      <c r="GIY11" s="529"/>
      <c r="GIZ11" s="529"/>
      <c r="GJA11" s="529"/>
      <c r="GJB11" s="529"/>
      <c r="GJC11" s="529"/>
      <c r="GJD11" s="529"/>
      <c r="GJE11" s="529"/>
      <c r="GJF11" s="529"/>
      <c r="GJG11" s="529"/>
      <c r="GJH11" s="529"/>
      <c r="GJI11" s="529"/>
      <c r="GJJ11" s="529"/>
      <c r="GJK11" s="529"/>
      <c r="GJL11" s="529"/>
      <c r="GJM11" s="529"/>
      <c r="GJN11" s="529"/>
      <c r="GJO11" s="529"/>
      <c r="GJP11" s="529"/>
      <c r="GJQ11" s="529"/>
      <c r="GJR11" s="529"/>
      <c r="GJS11" s="529"/>
      <c r="GJT11" s="529"/>
      <c r="GJU11" s="529"/>
      <c r="GJV11" s="529"/>
      <c r="GJW11" s="529"/>
      <c r="GJX11" s="529"/>
      <c r="GJY11" s="529"/>
      <c r="GJZ11" s="529"/>
      <c r="GKA11" s="529"/>
      <c r="GKB11" s="529"/>
      <c r="GKC11" s="529"/>
      <c r="GKD11" s="529"/>
      <c r="GKE11" s="529"/>
      <c r="GKF11" s="529"/>
      <c r="GKG11" s="529"/>
      <c r="GKH11" s="529"/>
      <c r="GKI11" s="529"/>
      <c r="GKJ11" s="529"/>
      <c r="GKK11" s="529"/>
      <c r="GKL11" s="529"/>
      <c r="GKM11" s="529"/>
      <c r="GKN11" s="529"/>
      <c r="GKO11" s="529"/>
      <c r="GKP11" s="529"/>
      <c r="GKQ11" s="529"/>
      <c r="GKR11" s="529"/>
      <c r="GKS11" s="529"/>
      <c r="GKT11" s="529"/>
      <c r="GKU11" s="529"/>
      <c r="GKV11" s="529"/>
      <c r="GKW11" s="529"/>
      <c r="GKX11" s="529"/>
      <c r="GKY11" s="529"/>
      <c r="GKZ11" s="529"/>
      <c r="GLA11" s="529"/>
      <c r="GLB11" s="529"/>
      <c r="GLC11" s="529"/>
      <c r="GLD11" s="529"/>
      <c r="GLE11" s="529"/>
      <c r="GLF11" s="529"/>
      <c r="GLG11" s="529"/>
      <c r="GLH11" s="529"/>
      <c r="GLI11" s="529"/>
      <c r="GLJ11" s="529"/>
      <c r="GLK11" s="529"/>
      <c r="GLL11" s="529"/>
      <c r="GLM11" s="529"/>
      <c r="GLN11" s="529"/>
      <c r="GLO11" s="529"/>
      <c r="GLP11" s="529"/>
      <c r="GLQ11" s="529"/>
      <c r="GLR11" s="529"/>
      <c r="GLS11" s="529"/>
      <c r="GLT11" s="529"/>
      <c r="GLU11" s="529"/>
      <c r="GLV11" s="529"/>
      <c r="GLW11" s="529"/>
      <c r="GLX11" s="529"/>
      <c r="GLY11" s="529"/>
      <c r="GLZ11" s="529"/>
      <c r="GMA11" s="529"/>
      <c r="GMB11" s="529"/>
      <c r="GMC11" s="529"/>
      <c r="GMD11" s="529"/>
      <c r="GME11" s="529"/>
      <c r="GMF11" s="529"/>
      <c r="GMG11" s="529"/>
      <c r="GMH11" s="529"/>
      <c r="GMI11" s="529"/>
      <c r="GMJ11" s="529"/>
      <c r="GMK11" s="529"/>
      <c r="GML11" s="529"/>
      <c r="GMM11" s="529"/>
      <c r="GMN11" s="529"/>
      <c r="GMO11" s="529"/>
      <c r="GMP11" s="529"/>
      <c r="GMQ11" s="529"/>
      <c r="GMR11" s="529"/>
      <c r="GMS11" s="529"/>
      <c r="GMT11" s="529"/>
      <c r="GMU11" s="529"/>
      <c r="GMV11" s="529"/>
      <c r="GMW11" s="529"/>
      <c r="GMX11" s="529"/>
      <c r="GMY11" s="529"/>
      <c r="GMZ11" s="529"/>
      <c r="GNA11" s="529"/>
      <c r="GNB11" s="529"/>
      <c r="GNC11" s="529"/>
      <c r="GND11" s="529"/>
      <c r="GNE11" s="529"/>
      <c r="GNF11" s="529"/>
      <c r="GNG11" s="529"/>
      <c r="GNH11" s="529"/>
      <c r="GNI11" s="529"/>
      <c r="GNJ11" s="529"/>
      <c r="GNK11" s="529"/>
      <c r="GNL11" s="529"/>
      <c r="GNM11" s="529"/>
      <c r="GNN11" s="529"/>
      <c r="GNO11" s="529"/>
      <c r="GNP11" s="529"/>
      <c r="GNQ11" s="529"/>
      <c r="GNR11" s="529"/>
      <c r="GNS11" s="529"/>
      <c r="GNT11" s="529"/>
      <c r="GNU11" s="529"/>
      <c r="GNV11" s="529"/>
      <c r="GNW11" s="529"/>
      <c r="GNX11" s="529"/>
      <c r="GNY11" s="529"/>
      <c r="GNZ11" s="529"/>
      <c r="GOA11" s="529"/>
      <c r="GOB11" s="529"/>
      <c r="GOC11" s="529"/>
      <c r="GOD11" s="529"/>
      <c r="GOE11" s="529"/>
      <c r="GOF11" s="529"/>
      <c r="GOG11" s="529"/>
      <c r="GOH11" s="529"/>
      <c r="GOI11" s="529"/>
      <c r="GOJ11" s="529"/>
      <c r="GOK11" s="529"/>
      <c r="GOL11" s="529"/>
      <c r="GOM11" s="529"/>
      <c r="GON11" s="529"/>
      <c r="GOO11" s="529"/>
      <c r="GOP11" s="529"/>
      <c r="GOQ11" s="529"/>
      <c r="GOR11" s="529"/>
      <c r="GOS11" s="529"/>
      <c r="GOT11" s="529"/>
      <c r="GOU11" s="529"/>
      <c r="GOV11" s="529"/>
      <c r="GOW11" s="529"/>
      <c r="GOX11" s="529"/>
      <c r="GOY11" s="529"/>
      <c r="GOZ11" s="529"/>
      <c r="GPA11" s="529"/>
      <c r="GPB11" s="529"/>
      <c r="GPC11" s="529"/>
      <c r="GPD11" s="529"/>
      <c r="GPE11" s="529"/>
      <c r="GPF11" s="529"/>
      <c r="GPG11" s="529"/>
      <c r="GPH11" s="529"/>
      <c r="GPI11" s="529"/>
      <c r="GPJ11" s="529"/>
      <c r="GPK11" s="529"/>
      <c r="GPL11" s="529"/>
      <c r="GPM11" s="529"/>
      <c r="GPN11" s="529"/>
      <c r="GPO11" s="529"/>
      <c r="GPP11" s="529"/>
      <c r="GPQ11" s="529"/>
      <c r="GPR11" s="529"/>
      <c r="GPS11" s="529"/>
      <c r="GPT11" s="529"/>
      <c r="GPU11" s="529"/>
      <c r="GPV11" s="529"/>
      <c r="GPW11" s="529"/>
      <c r="GPX11" s="529"/>
      <c r="GPY11" s="529"/>
      <c r="GPZ11" s="529"/>
      <c r="GQA11" s="529"/>
      <c r="GQB11" s="529"/>
      <c r="GQC11" s="529"/>
      <c r="GQD11" s="529"/>
      <c r="GQE11" s="529"/>
      <c r="GQF11" s="529"/>
      <c r="GQG11" s="529"/>
      <c r="GQH11" s="529"/>
      <c r="GQI11" s="529"/>
      <c r="GQJ11" s="529"/>
      <c r="GQK11" s="529"/>
      <c r="GQL11" s="529"/>
      <c r="GQM11" s="529"/>
      <c r="GQN11" s="529"/>
      <c r="GQO11" s="529"/>
      <c r="GQP11" s="529"/>
      <c r="GQQ11" s="529"/>
      <c r="GQR11" s="529"/>
      <c r="GQS11" s="529"/>
      <c r="GQT11" s="529"/>
      <c r="GQU11" s="529"/>
      <c r="GQV11" s="529"/>
      <c r="GQW11" s="529"/>
      <c r="GQX11" s="529"/>
      <c r="GQY11" s="529"/>
      <c r="GQZ11" s="529"/>
      <c r="GRA11" s="529"/>
      <c r="GRB11" s="529"/>
      <c r="GRC11" s="529"/>
      <c r="GRD11" s="529"/>
      <c r="GRE11" s="529"/>
      <c r="GRF11" s="529"/>
      <c r="GRG11" s="529"/>
      <c r="GRH11" s="529"/>
      <c r="GRI11" s="529"/>
      <c r="GRJ11" s="529"/>
      <c r="GRK11" s="529"/>
      <c r="GRL11" s="529"/>
      <c r="GRM11" s="529"/>
      <c r="GRN11" s="529"/>
      <c r="GRO11" s="529"/>
      <c r="GRP11" s="529"/>
      <c r="GRQ11" s="529"/>
      <c r="GRR11" s="529"/>
      <c r="GRS11" s="529"/>
      <c r="GRT11" s="529"/>
      <c r="GRU11" s="529"/>
      <c r="GRV11" s="529"/>
      <c r="GRW11" s="529"/>
      <c r="GRX11" s="529"/>
      <c r="GRY11" s="529"/>
      <c r="GRZ11" s="529"/>
      <c r="GSA11" s="529"/>
      <c r="GSB11" s="529"/>
      <c r="GSC11" s="529"/>
      <c r="GSD11" s="529"/>
      <c r="GSE11" s="529"/>
      <c r="GSF11" s="529"/>
      <c r="GSG11" s="529"/>
      <c r="GSH11" s="529"/>
      <c r="GSI11" s="529"/>
      <c r="GSJ11" s="529"/>
      <c r="GSK11" s="529"/>
      <c r="GSL11" s="529"/>
      <c r="GSM11" s="529"/>
      <c r="GSN11" s="529"/>
      <c r="GSO11" s="529"/>
      <c r="GSP11" s="529"/>
      <c r="GSQ11" s="529"/>
      <c r="GSR11" s="529"/>
      <c r="GSS11" s="529"/>
      <c r="GST11" s="529"/>
      <c r="GSU11" s="529"/>
      <c r="GSV11" s="529"/>
      <c r="GSW11" s="529"/>
      <c r="GSX11" s="529"/>
      <c r="GSY11" s="529"/>
      <c r="GSZ11" s="529"/>
      <c r="GTA11" s="529"/>
      <c r="GTB11" s="529"/>
      <c r="GTC11" s="529"/>
      <c r="GTD11" s="529"/>
      <c r="GTE11" s="529"/>
      <c r="GTF11" s="529"/>
      <c r="GTG11" s="529"/>
      <c r="GTH11" s="529"/>
      <c r="GTI11" s="529"/>
      <c r="GTJ11" s="529"/>
      <c r="GTK11" s="529"/>
      <c r="GTL11" s="529"/>
      <c r="GTM11" s="529"/>
      <c r="GTN11" s="529"/>
      <c r="GTO11" s="529"/>
      <c r="GTP11" s="529"/>
      <c r="GTQ11" s="529"/>
      <c r="GTR11" s="529"/>
      <c r="GTS11" s="529"/>
      <c r="GTT11" s="529"/>
      <c r="GTU11" s="529"/>
      <c r="GTV11" s="529"/>
      <c r="GTW11" s="529"/>
      <c r="GTX11" s="529"/>
      <c r="GTY11" s="529"/>
      <c r="GTZ11" s="529"/>
      <c r="GUA11" s="529"/>
      <c r="GUB11" s="529"/>
      <c r="GUC11" s="529"/>
      <c r="GUD11" s="529"/>
      <c r="GUE11" s="529"/>
      <c r="GUF11" s="529"/>
      <c r="GUG11" s="529"/>
      <c r="GUH11" s="529"/>
      <c r="GUI11" s="529"/>
      <c r="GUJ11" s="529"/>
      <c r="GUK11" s="529"/>
      <c r="GUL11" s="529"/>
      <c r="GUM11" s="529"/>
      <c r="GUN11" s="529"/>
      <c r="GUO11" s="529"/>
      <c r="GUP11" s="529"/>
      <c r="GUQ11" s="529"/>
      <c r="GUR11" s="529"/>
      <c r="GUS11" s="529"/>
      <c r="GUT11" s="529"/>
      <c r="GUU11" s="529"/>
      <c r="GUV11" s="529"/>
      <c r="GUW11" s="529"/>
      <c r="GUX11" s="529"/>
      <c r="GUY11" s="529"/>
      <c r="GUZ11" s="529"/>
      <c r="GVA11" s="529"/>
      <c r="GVB11" s="529"/>
      <c r="GVC11" s="529"/>
      <c r="GVD11" s="529"/>
      <c r="GVE11" s="529"/>
      <c r="GVF11" s="529"/>
      <c r="GVG11" s="529"/>
      <c r="GVH11" s="529"/>
      <c r="GVI11" s="529"/>
      <c r="GVJ11" s="529"/>
      <c r="GVK11" s="529"/>
      <c r="GVL11" s="529"/>
      <c r="GVM11" s="529"/>
      <c r="GVN11" s="529"/>
      <c r="GVO11" s="529"/>
      <c r="GVP11" s="529"/>
      <c r="GVQ11" s="529"/>
      <c r="GVR11" s="529"/>
      <c r="GVS11" s="529"/>
      <c r="GVT11" s="529"/>
      <c r="GVU11" s="529"/>
      <c r="GVV11" s="529"/>
      <c r="GVW11" s="529"/>
      <c r="GVX11" s="529"/>
      <c r="GVY11" s="529"/>
      <c r="GVZ11" s="529"/>
      <c r="GWA11" s="529"/>
      <c r="GWB11" s="529"/>
      <c r="GWC11" s="529"/>
      <c r="GWD11" s="529"/>
      <c r="GWE11" s="529"/>
      <c r="GWF11" s="529"/>
      <c r="GWG11" s="529"/>
      <c r="GWH11" s="529"/>
      <c r="GWI11" s="529"/>
      <c r="GWJ11" s="529"/>
      <c r="GWK11" s="529"/>
      <c r="GWL11" s="529"/>
      <c r="GWM11" s="529"/>
      <c r="GWN11" s="529"/>
      <c r="GWO11" s="529"/>
      <c r="GWP11" s="529"/>
      <c r="GWQ11" s="529"/>
      <c r="GWR11" s="529"/>
      <c r="GWS11" s="529"/>
      <c r="GWT11" s="529"/>
      <c r="GWU11" s="529"/>
      <c r="GWV11" s="529"/>
      <c r="GWW11" s="529"/>
      <c r="GWX11" s="529"/>
      <c r="GWY11" s="529"/>
      <c r="GWZ11" s="529"/>
      <c r="GXA11" s="529"/>
      <c r="GXB11" s="529"/>
      <c r="GXC11" s="529"/>
      <c r="GXD11" s="529"/>
      <c r="GXE11" s="529"/>
      <c r="GXF11" s="529"/>
      <c r="GXG11" s="529"/>
      <c r="GXH11" s="529"/>
      <c r="GXI11" s="529"/>
      <c r="GXJ11" s="529"/>
      <c r="GXK11" s="529"/>
      <c r="GXL11" s="529"/>
      <c r="GXM11" s="529"/>
      <c r="GXN11" s="529"/>
      <c r="GXO11" s="529"/>
      <c r="GXP11" s="529"/>
      <c r="GXQ11" s="529"/>
      <c r="GXR11" s="529"/>
      <c r="GXS11" s="529"/>
      <c r="GXT11" s="529"/>
      <c r="GXU11" s="529"/>
      <c r="GXV11" s="529"/>
      <c r="GXW11" s="529"/>
      <c r="GXX11" s="529"/>
      <c r="GXY11" s="529"/>
      <c r="GXZ11" s="529"/>
      <c r="GYA11" s="529"/>
      <c r="GYB11" s="529"/>
      <c r="GYC11" s="529"/>
      <c r="GYD11" s="529"/>
      <c r="GYE11" s="529"/>
      <c r="GYF11" s="529"/>
      <c r="GYG11" s="529"/>
      <c r="GYH11" s="529"/>
      <c r="GYI11" s="529"/>
      <c r="GYJ11" s="529"/>
      <c r="GYK11" s="529"/>
      <c r="GYL11" s="529"/>
      <c r="GYM11" s="529"/>
      <c r="GYN11" s="529"/>
      <c r="GYO11" s="529"/>
      <c r="GYP11" s="529"/>
      <c r="GYQ11" s="529"/>
      <c r="GYR11" s="529"/>
      <c r="GYS11" s="529"/>
      <c r="GYT11" s="529"/>
      <c r="GYU11" s="529"/>
      <c r="GYV11" s="529"/>
      <c r="GYW11" s="529"/>
      <c r="GYX11" s="529"/>
      <c r="GYY11" s="529"/>
      <c r="GYZ11" s="529"/>
      <c r="GZA11" s="529"/>
      <c r="GZB11" s="529"/>
      <c r="GZC11" s="529"/>
      <c r="GZD11" s="529"/>
      <c r="GZE11" s="529"/>
      <c r="GZF11" s="529"/>
      <c r="GZG11" s="529"/>
      <c r="GZH11" s="529"/>
      <c r="GZI11" s="529"/>
      <c r="GZJ11" s="529"/>
      <c r="GZK11" s="529"/>
      <c r="GZL11" s="529"/>
      <c r="GZM11" s="529"/>
      <c r="GZN11" s="529"/>
      <c r="GZO11" s="529"/>
      <c r="GZP11" s="529"/>
      <c r="GZQ11" s="529"/>
      <c r="GZR11" s="529"/>
      <c r="GZS11" s="529"/>
      <c r="GZT11" s="529"/>
      <c r="GZU11" s="529"/>
      <c r="GZV11" s="529"/>
      <c r="GZW11" s="529"/>
      <c r="GZX11" s="529"/>
      <c r="GZY11" s="529"/>
      <c r="GZZ11" s="529"/>
      <c r="HAA11" s="529"/>
      <c r="HAB11" s="529"/>
      <c r="HAC11" s="529"/>
      <c r="HAD11" s="529"/>
      <c r="HAE11" s="529"/>
      <c r="HAF11" s="529"/>
      <c r="HAG11" s="529"/>
      <c r="HAH11" s="529"/>
      <c r="HAI11" s="529"/>
      <c r="HAJ11" s="529"/>
      <c r="HAK11" s="529"/>
      <c r="HAL11" s="529"/>
      <c r="HAM11" s="529"/>
      <c r="HAN11" s="529"/>
      <c r="HAO11" s="529"/>
      <c r="HAP11" s="529"/>
      <c r="HAQ11" s="529"/>
      <c r="HAR11" s="529"/>
      <c r="HAS11" s="529"/>
      <c r="HAT11" s="529"/>
      <c r="HAU11" s="529"/>
      <c r="HAV11" s="529"/>
      <c r="HAW11" s="529"/>
      <c r="HAX11" s="529"/>
      <c r="HAY11" s="529"/>
      <c r="HAZ11" s="529"/>
      <c r="HBA11" s="529"/>
      <c r="HBB11" s="529"/>
      <c r="HBC11" s="529"/>
      <c r="HBD11" s="529"/>
      <c r="HBE11" s="529"/>
      <c r="HBF11" s="529"/>
      <c r="HBG11" s="529"/>
      <c r="HBH11" s="529"/>
      <c r="HBI11" s="529"/>
      <c r="HBJ11" s="529"/>
      <c r="HBK11" s="529"/>
      <c r="HBL11" s="529"/>
      <c r="HBM11" s="529"/>
      <c r="HBN11" s="529"/>
      <c r="HBO11" s="529"/>
      <c r="HBP11" s="529"/>
      <c r="HBQ11" s="529"/>
      <c r="HBR11" s="529"/>
      <c r="HBS11" s="529"/>
      <c r="HBT11" s="529"/>
      <c r="HBU11" s="529"/>
      <c r="HBV11" s="529"/>
      <c r="HBW11" s="529"/>
      <c r="HBX11" s="529"/>
      <c r="HBY11" s="529"/>
      <c r="HBZ11" s="529"/>
      <c r="HCA11" s="529"/>
      <c r="HCB11" s="529"/>
      <c r="HCC11" s="529"/>
      <c r="HCD11" s="529"/>
      <c r="HCE11" s="529"/>
      <c r="HCF11" s="529"/>
      <c r="HCG11" s="529"/>
      <c r="HCH11" s="529"/>
      <c r="HCI11" s="529"/>
      <c r="HCJ11" s="529"/>
      <c r="HCK11" s="529"/>
      <c r="HCL11" s="529"/>
      <c r="HCM11" s="529"/>
      <c r="HCN11" s="529"/>
      <c r="HCO11" s="529"/>
      <c r="HCP11" s="529"/>
      <c r="HCQ11" s="529"/>
      <c r="HCR11" s="529"/>
      <c r="HCS11" s="529"/>
      <c r="HCT11" s="529"/>
      <c r="HCU11" s="529"/>
      <c r="HCV11" s="529"/>
      <c r="HCW11" s="529"/>
      <c r="HCX11" s="529"/>
      <c r="HCY11" s="529"/>
      <c r="HCZ11" s="529"/>
      <c r="HDA11" s="529"/>
      <c r="HDB11" s="529"/>
      <c r="HDC11" s="529"/>
      <c r="HDD11" s="529"/>
      <c r="HDE11" s="529"/>
      <c r="HDF11" s="529"/>
      <c r="HDG11" s="529"/>
      <c r="HDH11" s="529"/>
      <c r="HDI11" s="529"/>
      <c r="HDJ11" s="529"/>
      <c r="HDK11" s="529"/>
      <c r="HDL11" s="529"/>
      <c r="HDM11" s="529"/>
      <c r="HDN11" s="529"/>
      <c r="HDO11" s="529"/>
      <c r="HDP11" s="529"/>
      <c r="HDQ11" s="529"/>
      <c r="HDR11" s="529"/>
      <c r="HDS11" s="529"/>
      <c r="HDT11" s="529"/>
      <c r="HDU11" s="529"/>
      <c r="HDV11" s="529"/>
      <c r="HDW11" s="529"/>
      <c r="HDX11" s="529"/>
      <c r="HDY11" s="529"/>
      <c r="HDZ11" s="529"/>
      <c r="HEA11" s="529"/>
      <c r="HEB11" s="529"/>
      <c r="HEC11" s="529"/>
      <c r="HED11" s="529"/>
      <c r="HEE11" s="529"/>
      <c r="HEF11" s="529"/>
      <c r="HEG11" s="529"/>
      <c r="HEH11" s="529"/>
      <c r="HEI11" s="529"/>
      <c r="HEJ11" s="529"/>
      <c r="HEK11" s="529"/>
      <c r="HEL11" s="529"/>
      <c r="HEM11" s="529"/>
      <c r="HEN11" s="529"/>
      <c r="HEO11" s="529"/>
      <c r="HEP11" s="529"/>
      <c r="HEQ11" s="529"/>
      <c r="HER11" s="529"/>
      <c r="HES11" s="529"/>
      <c r="HET11" s="529"/>
      <c r="HEU11" s="529"/>
      <c r="HEV11" s="529"/>
      <c r="HEW11" s="529"/>
      <c r="HEX11" s="529"/>
      <c r="HEY11" s="529"/>
      <c r="HEZ11" s="529"/>
      <c r="HFA11" s="529"/>
      <c r="HFB11" s="529"/>
      <c r="HFC11" s="529"/>
      <c r="HFD11" s="529"/>
      <c r="HFE11" s="529"/>
      <c r="HFF11" s="529"/>
      <c r="HFG11" s="529"/>
      <c r="HFH11" s="529"/>
      <c r="HFI11" s="529"/>
      <c r="HFJ11" s="529"/>
      <c r="HFK11" s="529"/>
      <c r="HFL11" s="529"/>
      <c r="HFM11" s="529"/>
      <c r="HFN11" s="529"/>
      <c r="HFO11" s="529"/>
      <c r="HFP11" s="529"/>
      <c r="HFQ11" s="529"/>
      <c r="HFR11" s="529"/>
      <c r="HFS11" s="529"/>
      <c r="HFT11" s="529"/>
      <c r="HFU11" s="529"/>
      <c r="HFV11" s="529"/>
      <c r="HFW11" s="529"/>
      <c r="HFX11" s="529"/>
      <c r="HFY11" s="529"/>
      <c r="HFZ11" s="529"/>
      <c r="HGA11" s="529"/>
      <c r="HGB11" s="529"/>
      <c r="HGC11" s="529"/>
      <c r="HGD11" s="529"/>
      <c r="HGE11" s="529"/>
      <c r="HGF11" s="529"/>
      <c r="HGG11" s="529"/>
      <c r="HGH11" s="529"/>
      <c r="HGI11" s="529"/>
      <c r="HGJ11" s="529"/>
      <c r="HGK11" s="529"/>
      <c r="HGL11" s="529"/>
      <c r="HGM11" s="529"/>
      <c r="HGN11" s="529"/>
      <c r="HGO11" s="529"/>
      <c r="HGP11" s="529"/>
      <c r="HGQ11" s="529"/>
      <c r="HGR11" s="529"/>
      <c r="HGS11" s="529"/>
      <c r="HGT11" s="529"/>
      <c r="HGU11" s="529"/>
      <c r="HGV11" s="529"/>
      <c r="HGW11" s="529"/>
      <c r="HGX11" s="529"/>
      <c r="HGY11" s="529"/>
      <c r="HGZ11" s="529"/>
      <c r="HHA11" s="529"/>
      <c r="HHB11" s="529"/>
      <c r="HHC11" s="529"/>
      <c r="HHD11" s="529"/>
      <c r="HHE11" s="529"/>
      <c r="HHF11" s="529"/>
      <c r="HHG11" s="529"/>
      <c r="HHH11" s="529"/>
      <c r="HHI11" s="529"/>
      <c r="HHJ11" s="529"/>
      <c r="HHK11" s="529"/>
      <c r="HHL11" s="529"/>
      <c r="HHM11" s="529"/>
      <c r="HHN11" s="529"/>
      <c r="HHO11" s="529"/>
      <c r="HHP11" s="529"/>
      <c r="HHQ11" s="529"/>
      <c r="HHR11" s="529"/>
      <c r="HHS11" s="529"/>
      <c r="HHT11" s="529"/>
      <c r="HHU11" s="529"/>
      <c r="HHV11" s="529"/>
      <c r="HHW11" s="529"/>
      <c r="HHX11" s="529"/>
      <c r="HHY11" s="529"/>
      <c r="HHZ11" s="529"/>
      <c r="HIA11" s="529"/>
      <c r="HIB11" s="529"/>
      <c r="HIC11" s="529"/>
      <c r="HID11" s="529"/>
      <c r="HIE11" s="529"/>
      <c r="HIF11" s="529"/>
      <c r="HIG11" s="529"/>
      <c r="HIH11" s="529"/>
      <c r="HII11" s="529"/>
      <c r="HIJ11" s="529"/>
      <c r="HIK11" s="529"/>
      <c r="HIL11" s="529"/>
      <c r="HIM11" s="529"/>
      <c r="HIN11" s="529"/>
      <c r="HIO11" s="529"/>
      <c r="HIP11" s="529"/>
      <c r="HIQ11" s="529"/>
      <c r="HIR11" s="529"/>
      <c r="HIS11" s="529"/>
      <c r="HIT11" s="529"/>
      <c r="HIU11" s="529"/>
      <c r="HIV11" s="529"/>
      <c r="HIW11" s="529"/>
      <c r="HIX11" s="529"/>
      <c r="HIY11" s="529"/>
      <c r="HIZ11" s="529"/>
      <c r="HJA11" s="529"/>
      <c r="HJB11" s="529"/>
      <c r="HJC11" s="529"/>
      <c r="HJD11" s="529"/>
      <c r="HJE11" s="529"/>
      <c r="HJF11" s="529"/>
      <c r="HJG11" s="529"/>
      <c r="HJH11" s="529"/>
      <c r="HJI11" s="529"/>
      <c r="HJJ11" s="529"/>
      <c r="HJK11" s="529"/>
      <c r="HJL11" s="529"/>
      <c r="HJM11" s="529"/>
      <c r="HJN11" s="529"/>
      <c r="HJO11" s="529"/>
      <c r="HJP11" s="529"/>
      <c r="HJQ11" s="529"/>
      <c r="HJR11" s="529"/>
      <c r="HJS11" s="529"/>
      <c r="HJT11" s="529"/>
      <c r="HJU11" s="529"/>
      <c r="HJV11" s="529"/>
      <c r="HJW11" s="529"/>
      <c r="HJX11" s="529"/>
      <c r="HJY11" s="529"/>
      <c r="HJZ11" s="529"/>
      <c r="HKA11" s="529"/>
      <c r="HKB11" s="529"/>
      <c r="HKC11" s="529"/>
      <c r="HKD11" s="529"/>
      <c r="HKE11" s="529"/>
      <c r="HKF11" s="529"/>
      <c r="HKG11" s="529"/>
      <c r="HKH11" s="529"/>
      <c r="HKI11" s="529"/>
      <c r="HKJ11" s="529"/>
      <c r="HKK11" s="529"/>
      <c r="HKL11" s="529"/>
      <c r="HKM11" s="529"/>
      <c r="HKN11" s="529"/>
      <c r="HKO11" s="529"/>
      <c r="HKP11" s="529"/>
      <c r="HKQ11" s="529"/>
      <c r="HKR11" s="529"/>
      <c r="HKS11" s="529"/>
      <c r="HKT11" s="529"/>
      <c r="HKU11" s="529"/>
      <c r="HKV11" s="529"/>
      <c r="HKW11" s="529"/>
      <c r="HKX11" s="529"/>
      <c r="HKY11" s="529"/>
      <c r="HKZ11" s="529"/>
      <c r="HLA11" s="529"/>
      <c r="HLB11" s="529"/>
      <c r="HLC11" s="529"/>
      <c r="HLD11" s="529"/>
      <c r="HLE11" s="529"/>
      <c r="HLF11" s="529"/>
      <c r="HLG11" s="529"/>
      <c r="HLH11" s="529"/>
      <c r="HLI11" s="529"/>
      <c r="HLJ11" s="529"/>
      <c r="HLK11" s="529"/>
      <c r="HLL11" s="529"/>
      <c r="HLM11" s="529"/>
      <c r="HLN11" s="529"/>
      <c r="HLO11" s="529"/>
      <c r="HLP11" s="529"/>
      <c r="HLQ11" s="529"/>
      <c r="HLR11" s="529"/>
      <c r="HLS11" s="529"/>
      <c r="HLT11" s="529"/>
      <c r="HLU11" s="529"/>
      <c r="HLV11" s="529"/>
      <c r="HLW11" s="529"/>
      <c r="HLX11" s="529"/>
      <c r="HLY11" s="529"/>
      <c r="HLZ11" s="529"/>
      <c r="HMA11" s="529"/>
      <c r="HMB11" s="529"/>
      <c r="HMC11" s="529"/>
      <c r="HMD11" s="529"/>
      <c r="HME11" s="529"/>
      <c r="HMF11" s="529"/>
      <c r="HMG11" s="529"/>
      <c r="HMH11" s="529"/>
      <c r="HMI11" s="529"/>
      <c r="HMJ11" s="529"/>
      <c r="HMK11" s="529"/>
      <c r="HML11" s="529"/>
      <c r="HMM11" s="529"/>
      <c r="HMN11" s="529"/>
      <c r="HMO11" s="529"/>
      <c r="HMP11" s="529"/>
      <c r="HMQ11" s="529"/>
      <c r="HMR11" s="529"/>
      <c r="HMS11" s="529"/>
      <c r="HMT11" s="529"/>
      <c r="HMU11" s="529"/>
      <c r="HMV11" s="529"/>
      <c r="HMW11" s="529"/>
      <c r="HMX11" s="529"/>
      <c r="HMY11" s="529"/>
      <c r="HMZ11" s="529"/>
      <c r="HNA11" s="529"/>
      <c r="HNB11" s="529"/>
      <c r="HNC11" s="529"/>
      <c r="HND11" s="529"/>
      <c r="HNE11" s="529"/>
      <c r="HNF11" s="529"/>
      <c r="HNG11" s="529"/>
      <c r="HNH11" s="529"/>
      <c r="HNI11" s="529"/>
      <c r="HNJ11" s="529"/>
      <c r="HNK11" s="529"/>
      <c r="HNL11" s="529"/>
      <c r="HNM11" s="529"/>
      <c r="HNN11" s="529"/>
      <c r="HNO11" s="529"/>
      <c r="HNP11" s="529"/>
      <c r="HNQ11" s="529"/>
      <c r="HNR11" s="529"/>
      <c r="HNS11" s="529"/>
      <c r="HNT11" s="529"/>
      <c r="HNU11" s="529"/>
      <c r="HNV11" s="529"/>
      <c r="HNW11" s="529"/>
      <c r="HNX11" s="529"/>
      <c r="HNY11" s="529"/>
      <c r="HNZ11" s="529"/>
      <c r="HOA11" s="529"/>
      <c r="HOB11" s="529"/>
      <c r="HOC11" s="529"/>
      <c r="HOD11" s="529"/>
      <c r="HOE11" s="529"/>
      <c r="HOF11" s="529"/>
      <c r="HOG11" s="529"/>
      <c r="HOH11" s="529"/>
      <c r="HOI11" s="529"/>
      <c r="HOJ11" s="529"/>
      <c r="HOK11" s="529"/>
      <c r="HOL11" s="529"/>
      <c r="HOM11" s="529"/>
      <c r="HON11" s="529"/>
      <c r="HOO11" s="529"/>
      <c r="HOP11" s="529"/>
      <c r="HOQ11" s="529"/>
      <c r="HOR11" s="529"/>
      <c r="HOS11" s="529"/>
      <c r="HOT11" s="529"/>
      <c r="HOU11" s="529"/>
      <c r="HOV11" s="529"/>
      <c r="HOW11" s="529"/>
      <c r="HOX11" s="529"/>
      <c r="HOY11" s="529"/>
      <c r="HOZ11" s="529"/>
      <c r="HPA11" s="529"/>
      <c r="HPB11" s="529"/>
      <c r="HPC11" s="529"/>
      <c r="HPD11" s="529"/>
      <c r="HPE11" s="529"/>
      <c r="HPF11" s="529"/>
      <c r="HPG11" s="529"/>
      <c r="HPH11" s="529"/>
      <c r="HPI11" s="529"/>
      <c r="HPJ11" s="529"/>
      <c r="HPK11" s="529"/>
      <c r="HPL11" s="529"/>
      <c r="HPM11" s="529"/>
      <c r="HPN11" s="529"/>
      <c r="HPO11" s="529"/>
      <c r="HPP11" s="529"/>
      <c r="HPQ11" s="529"/>
      <c r="HPR11" s="529"/>
      <c r="HPS11" s="529"/>
      <c r="HPT11" s="529"/>
      <c r="HPU11" s="529"/>
      <c r="HPV11" s="529"/>
      <c r="HPW11" s="529"/>
      <c r="HPX11" s="529"/>
      <c r="HPY11" s="529"/>
      <c r="HPZ11" s="529"/>
      <c r="HQA11" s="529"/>
      <c r="HQB11" s="529"/>
      <c r="HQC11" s="529"/>
      <c r="HQD11" s="529"/>
      <c r="HQE11" s="529"/>
      <c r="HQF11" s="529"/>
      <c r="HQG11" s="529"/>
      <c r="HQH11" s="529"/>
      <c r="HQI11" s="529"/>
      <c r="HQJ11" s="529"/>
      <c r="HQK11" s="529"/>
      <c r="HQL11" s="529"/>
      <c r="HQM11" s="529"/>
      <c r="HQN11" s="529"/>
      <c r="HQO11" s="529"/>
      <c r="HQP11" s="529"/>
      <c r="HQQ11" s="529"/>
      <c r="HQR11" s="529"/>
      <c r="HQS11" s="529"/>
      <c r="HQT11" s="529"/>
      <c r="HQU11" s="529"/>
      <c r="HQV11" s="529"/>
      <c r="HQW11" s="529"/>
      <c r="HQX11" s="529"/>
      <c r="HQY11" s="529"/>
      <c r="HQZ11" s="529"/>
      <c r="HRA11" s="529"/>
      <c r="HRB11" s="529"/>
      <c r="HRC11" s="529"/>
      <c r="HRD11" s="529"/>
      <c r="HRE11" s="529"/>
      <c r="HRF11" s="529"/>
      <c r="HRG11" s="529"/>
      <c r="HRH11" s="529"/>
      <c r="HRI11" s="529"/>
      <c r="HRJ11" s="529"/>
      <c r="HRK11" s="529"/>
      <c r="HRL11" s="529"/>
      <c r="HRM11" s="529"/>
      <c r="HRN11" s="529"/>
      <c r="HRO11" s="529"/>
      <c r="HRP11" s="529"/>
      <c r="HRQ11" s="529"/>
      <c r="HRR11" s="529"/>
      <c r="HRS11" s="529"/>
      <c r="HRT11" s="529"/>
      <c r="HRU11" s="529"/>
      <c r="HRV11" s="529"/>
      <c r="HRW11" s="529"/>
      <c r="HRX11" s="529"/>
      <c r="HRY11" s="529"/>
      <c r="HRZ11" s="529"/>
      <c r="HSA11" s="529"/>
      <c r="HSB11" s="529"/>
      <c r="HSC11" s="529"/>
      <c r="HSD11" s="529"/>
      <c r="HSE11" s="529"/>
      <c r="HSF11" s="529"/>
      <c r="HSG11" s="529"/>
      <c r="HSH11" s="529"/>
      <c r="HSI11" s="529"/>
      <c r="HSJ11" s="529"/>
      <c r="HSK11" s="529"/>
      <c r="HSL11" s="529"/>
      <c r="HSM11" s="529"/>
      <c r="HSN11" s="529"/>
      <c r="HSO11" s="529"/>
      <c r="HSP11" s="529"/>
      <c r="HSQ11" s="529"/>
      <c r="HSR11" s="529"/>
      <c r="HSS11" s="529"/>
      <c r="HST11" s="529"/>
      <c r="HSU11" s="529"/>
      <c r="HSV11" s="529"/>
      <c r="HSW11" s="529"/>
      <c r="HSX11" s="529"/>
      <c r="HSY11" s="529"/>
      <c r="HSZ11" s="529"/>
      <c r="HTA11" s="529"/>
      <c r="HTB11" s="529"/>
      <c r="HTC11" s="529"/>
      <c r="HTD11" s="529"/>
      <c r="HTE11" s="529"/>
      <c r="HTF11" s="529"/>
      <c r="HTG11" s="529"/>
      <c r="HTH11" s="529"/>
      <c r="HTI11" s="529"/>
      <c r="HTJ11" s="529"/>
      <c r="HTK11" s="529"/>
      <c r="HTL11" s="529"/>
      <c r="HTM11" s="529"/>
      <c r="HTN11" s="529"/>
      <c r="HTO11" s="529"/>
      <c r="HTP11" s="529"/>
      <c r="HTQ11" s="529"/>
      <c r="HTR11" s="529"/>
      <c r="HTS11" s="529"/>
      <c r="HTT11" s="529"/>
      <c r="HTU11" s="529"/>
      <c r="HTV11" s="529"/>
      <c r="HTW11" s="529"/>
      <c r="HTX11" s="529"/>
      <c r="HTY11" s="529"/>
      <c r="HTZ11" s="529"/>
      <c r="HUA11" s="529"/>
      <c r="HUB11" s="529"/>
      <c r="HUC11" s="529"/>
      <c r="HUD11" s="529"/>
      <c r="HUE11" s="529"/>
      <c r="HUF11" s="529"/>
      <c r="HUG11" s="529"/>
      <c r="HUH11" s="529"/>
      <c r="HUI11" s="529"/>
      <c r="HUJ11" s="529"/>
      <c r="HUK11" s="529"/>
      <c r="HUL11" s="529"/>
      <c r="HUM11" s="529"/>
      <c r="HUN11" s="529"/>
      <c r="HUO11" s="529"/>
      <c r="HUP11" s="529"/>
      <c r="HUQ11" s="529"/>
      <c r="HUR11" s="529"/>
      <c r="HUS11" s="529"/>
      <c r="HUT11" s="529"/>
      <c r="HUU11" s="529"/>
      <c r="HUV11" s="529"/>
      <c r="HUW11" s="529"/>
      <c r="HUX11" s="529"/>
      <c r="HUY11" s="529"/>
      <c r="HUZ11" s="529"/>
      <c r="HVA11" s="529"/>
      <c r="HVB11" s="529"/>
      <c r="HVC11" s="529"/>
      <c r="HVD11" s="529"/>
      <c r="HVE11" s="529"/>
      <c r="HVF11" s="529"/>
      <c r="HVG11" s="529"/>
      <c r="HVH11" s="529"/>
      <c r="HVI11" s="529"/>
      <c r="HVJ11" s="529"/>
      <c r="HVK11" s="529"/>
      <c r="HVL11" s="529"/>
      <c r="HVM11" s="529"/>
      <c r="HVN11" s="529"/>
      <c r="HVO11" s="529"/>
      <c r="HVP11" s="529"/>
      <c r="HVQ11" s="529"/>
      <c r="HVR11" s="529"/>
      <c r="HVS11" s="529"/>
      <c r="HVT11" s="529"/>
      <c r="HVU11" s="529"/>
      <c r="HVV11" s="529"/>
      <c r="HVW11" s="529"/>
      <c r="HVX11" s="529"/>
      <c r="HVY11" s="529"/>
      <c r="HVZ11" s="529"/>
      <c r="HWA11" s="529"/>
      <c r="HWB11" s="529"/>
      <c r="HWC11" s="529"/>
      <c r="HWD11" s="529"/>
      <c r="HWE11" s="529"/>
      <c r="HWF11" s="529"/>
      <c r="HWG11" s="529"/>
      <c r="HWH11" s="529"/>
      <c r="HWI11" s="529"/>
      <c r="HWJ11" s="529"/>
      <c r="HWK11" s="529"/>
      <c r="HWL11" s="529"/>
      <c r="HWM11" s="529"/>
      <c r="HWN11" s="529"/>
      <c r="HWO11" s="529"/>
      <c r="HWP11" s="529"/>
      <c r="HWQ11" s="529"/>
      <c r="HWR11" s="529"/>
      <c r="HWS11" s="529"/>
      <c r="HWT11" s="529"/>
      <c r="HWU11" s="529"/>
      <c r="HWV11" s="529"/>
      <c r="HWW11" s="529"/>
      <c r="HWX11" s="529"/>
      <c r="HWY11" s="529"/>
      <c r="HWZ11" s="529"/>
      <c r="HXA11" s="529"/>
      <c r="HXB11" s="529"/>
      <c r="HXC11" s="529"/>
      <c r="HXD11" s="529"/>
      <c r="HXE11" s="529"/>
      <c r="HXF11" s="529"/>
      <c r="HXG11" s="529"/>
      <c r="HXH11" s="529"/>
      <c r="HXI11" s="529"/>
      <c r="HXJ11" s="529"/>
      <c r="HXK11" s="529"/>
      <c r="HXL11" s="529"/>
      <c r="HXM11" s="529"/>
      <c r="HXN11" s="529"/>
      <c r="HXO11" s="529"/>
      <c r="HXP11" s="529"/>
      <c r="HXQ11" s="529"/>
      <c r="HXR11" s="529"/>
      <c r="HXS11" s="529"/>
      <c r="HXT11" s="529"/>
      <c r="HXU11" s="529"/>
      <c r="HXV11" s="529"/>
      <c r="HXW11" s="529"/>
      <c r="HXX11" s="529"/>
      <c r="HXY11" s="529"/>
      <c r="HXZ11" s="529"/>
      <c r="HYA11" s="529"/>
      <c r="HYB11" s="529"/>
      <c r="HYC11" s="529"/>
      <c r="HYD11" s="529"/>
      <c r="HYE11" s="529"/>
      <c r="HYF11" s="529"/>
      <c r="HYG11" s="529"/>
      <c r="HYH11" s="529"/>
      <c r="HYI11" s="529"/>
      <c r="HYJ11" s="529"/>
      <c r="HYK11" s="529"/>
      <c r="HYL11" s="529"/>
      <c r="HYM11" s="529"/>
      <c r="HYN11" s="529"/>
      <c r="HYO11" s="529"/>
      <c r="HYP11" s="529"/>
      <c r="HYQ11" s="529"/>
      <c r="HYR11" s="529"/>
      <c r="HYS11" s="529"/>
      <c r="HYT11" s="529"/>
      <c r="HYU11" s="529"/>
      <c r="HYV11" s="529"/>
      <c r="HYW11" s="529"/>
      <c r="HYX11" s="529"/>
      <c r="HYY11" s="529"/>
      <c r="HYZ11" s="529"/>
      <c r="HZA11" s="529"/>
      <c r="HZB11" s="529"/>
      <c r="HZC11" s="529"/>
      <c r="HZD11" s="529"/>
      <c r="HZE11" s="529"/>
      <c r="HZF11" s="529"/>
      <c r="HZG11" s="529"/>
      <c r="HZH11" s="529"/>
      <c r="HZI11" s="529"/>
      <c r="HZJ11" s="529"/>
      <c r="HZK11" s="529"/>
      <c r="HZL11" s="529"/>
      <c r="HZM11" s="529"/>
      <c r="HZN11" s="529"/>
      <c r="HZO11" s="529"/>
      <c r="HZP11" s="529"/>
      <c r="HZQ11" s="529"/>
      <c r="HZR11" s="529"/>
      <c r="HZS11" s="529"/>
      <c r="HZT11" s="529"/>
      <c r="HZU11" s="529"/>
      <c r="HZV11" s="529"/>
      <c r="HZW11" s="529"/>
      <c r="HZX11" s="529"/>
      <c r="HZY11" s="529"/>
      <c r="HZZ11" s="529"/>
      <c r="IAA11" s="529"/>
      <c r="IAB11" s="529"/>
      <c r="IAC11" s="529"/>
      <c r="IAD11" s="529"/>
      <c r="IAE11" s="529"/>
      <c r="IAF11" s="529"/>
      <c r="IAG11" s="529"/>
      <c r="IAH11" s="529"/>
      <c r="IAI11" s="529"/>
      <c r="IAJ11" s="529"/>
      <c r="IAK11" s="529"/>
      <c r="IAL11" s="529"/>
      <c r="IAM11" s="529"/>
      <c r="IAN11" s="529"/>
      <c r="IAO11" s="529"/>
      <c r="IAP11" s="529"/>
      <c r="IAQ11" s="529"/>
      <c r="IAR11" s="529"/>
      <c r="IAS11" s="529"/>
      <c r="IAT11" s="529"/>
      <c r="IAU11" s="529"/>
      <c r="IAV11" s="529"/>
      <c r="IAW11" s="529"/>
      <c r="IAX11" s="529"/>
      <c r="IAY11" s="529"/>
      <c r="IAZ11" s="529"/>
      <c r="IBA11" s="529"/>
      <c r="IBB11" s="529"/>
      <c r="IBC11" s="529"/>
      <c r="IBD11" s="529"/>
      <c r="IBE11" s="529"/>
      <c r="IBF11" s="529"/>
      <c r="IBG11" s="529"/>
      <c r="IBH11" s="529"/>
      <c r="IBI11" s="529"/>
      <c r="IBJ11" s="529"/>
      <c r="IBK11" s="529"/>
      <c r="IBL11" s="529"/>
      <c r="IBM11" s="529"/>
      <c r="IBN11" s="529"/>
      <c r="IBO11" s="529"/>
      <c r="IBP11" s="529"/>
      <c r="IBQ11" s="529"/>
      <c r="IBR11" s="529"/>
      <c r="IBS11" s="529"/>
      <c r="IBT11" s="529"/>
      <c r="IBU11" s="529"/>
      <c r="IBV11" s="529"/>
      <c r="IBW11" s="529"/>
      <c r="IBX11" s="529"/>
      <c r="IBY11" s="529"/>
      <c r="IBZ11" s="529"/>
      <c r="ICA11" s="529"/>
      <c r="ICB11" s="529"/>
      <c r="ICC11" s="529"/>
      <c r="ICD11" s="529"/>
      <c r="ICE11" s="529"/>
      <c r="ICF11" s="529"/>
      <c r="ICG11" s="529"/>
      <c r="ICH11" s="529"/>
      <c r="ICI11" s="529"/>
      <c r="ICJ11" s="529"/>
      <c r="ICK11" s="529"/>
      <c r="ICL11" s="529"/>
      <c r="ICM11" s="529"/>
      <c r="ICN11" s="529"/>
      <c r="ICO11" s="529"/>
      <c r="ICP11" s="529"/>
      <c r="ICQ11" s="529"/>
      <c r="ICR11" s="529"/>
      <c r="ICS11" s="529"/>
      <c r="ICT11" s="529"/>
      <c r="ICU11" s="529"/>
      <c r="ICV11" s="529"/>
      <c r="ICW11" s="529"/>
      <c r="ICX11" s="529"/>
      <c r="ICY11" s="529"/>
      <c r="ICZ11" s="529"/>
      <c r="IDA11" s="529"/>
      <c r="IDB11" s="529"/>
      <c r="IDC11" s="529"/>
      <c r="IDD11" s="529"/>
      <c r="IDE11" s="529"/>
      <c r="IDF11" s="529"/>
      <c r="IDG11" s="529"/>
      <c r="IDH11" s="529"/>
      <c r="IDI11" s="529"/>
      <c r="IDJ11" s="529"/>
      <c r="IDK11" s="529"/>
      <c r="IDL11" s="529"/>
      <c r="IDM11" s="529"/>
      <c r="IDN11" s="529"/>
      <c r="IDO11" s="529"/>
      <c r="IDP11" s="529"/>
      <c r="IDQ11" s="529"/>
      <c r="IDR11" s="529"/>
      <c r="IDS11" s="529"/>
      <c r="IDT11" s="529"/>
      <c r="IDU11" s="529"/>
      <c r="IDV11" s="529"/>
      <c r="IDW11" s="529"/>
      <c r="IDX11" s="529"/>
      <c r="IDY11" s="529"/>
      <c r="IDZ11" s="529"/>
      <c r="IEA11" s="529"/>
      <c r="IEB11" s="529"/>
      <c r="IEC11" s="529"/>
      <c r="IED11" s="529"/>
      <c r="IEE11" s="529"/>
      <c r="IEF11" s="529"/>
      <c r="IEG11" s="529"/>
      <c r="IEH11" s="529"/>
      <c r="IEI11" s="529"/>
      <c r="IEJ11" s="529"/>
      <c r="IEK11" s="529"/>
      <c r="IEL11" s="529"/>
      <c r="IEM11" s="529"/>
      <c r="IEN11" s="529"/>
      <c r="IEO11" s="529"/>
      <c r="IEP11" s="529"/>
      <c r="IEQ11" s="529"/>
      <c r="IER11" s="529"/>
      <c r="IES11" s="529"/>
      <c r="IET11" s="529"/>
      <c r="IEU11" s="529"/>
      <c r="IEV11" s="529"/>
      <c r="IEW11" s="529"/>
      <c r="IEX11" s="529"/>
      <c r="IEY11" s="529"/>
      <c r="IEZ11" s="529"/>
      <c r="IFA11" s="529"/>
      <c r="IFB11" s="529"/>
      <c r="IFC11" s="529"/>
      <c r="IFD11" s="529"/>
      <c r="IFE11" s="529"/>
      <c r="IFF11" s="529"/>
      <c r="IFG11" s="529"/>
      <c r="IFH11" s="529"/>
      <c r="IFI11" s="529"/>
      <c r="IFJ11" s="529"/>
      <c r="IFK11" s="529"/>
      <c r="IFL11" s="529"/>
      <c r="IFM11" s="529"/>
      <c r="IFN11" s="529"/>
      <c r="IFO11" s="529"/>
      <c r="IFP11" s="529"/>
      <c r="IFQ11" s="529"/>
      <c r="IFR11" s="529"/>
      <c r="IFS11" s="529"/>
      <c r="IFT11" s="529"/>
      <c r="IFU11" s="529"/>
      <c r="IFV11" s="529"/>
      <c r="IFW11" s="529"/>
      <c r="IFX11" s="529"/>
      <c r="IFY11" s="529"/>
      <c r="IFZ11" s="529"/>
      <c r="IGA11" s="529"/>
      <c r="IGB11" s="529"/>
      <c r="IGC11" s="529"/>
      <c r="IGD11" s="529"/>
      <c r="IGE11" s="529"/>
      <c r="IGF11" s="529"/>
      <c r="IGG11" s="529"/>
      <c r="IGH11" s="529"/>
      <c r="IGI11" s="529"/>
      <c r="IGJ11" s="529"/>
      <c r="IGK11" s="529"/>
      <c r="IGL11" s="529"/>
      <c r="IGM11" s="529"/>
      <c r="IGN11" s="529"/>
      <c r="IGO11" s="529"/>
      <c r="IGP11" s="529"/>
      <c r="IGQ11" s="529"/>
      <c r="IGR11" s="529"/>
      <c r="IGS11" s="529"/>
      <c r="IGT11" s="529"/>
      <c r="IGU11" s="529"/>
      <c r="IGV11" s="529"/>
      <c r="IGW11" s="529"/>
      <c r="IGX11" s="529"/>
      <c r="IGY11" s="529"/>
      <c r="IGZ11" s="529"/>
      <c r="IHA11" s="529"/>
      <c r="IHB11" s="529"/>
      <c r="IHC11" s="529"/>
      <c r="IHD11" s="529"/>
      <c r="IHE11" s="529"/>
      <c r="IHF11" s="529"/>
      <c r="IHG11" s="529"/>
      <c r="IHH11" s="529"/>
      <c r="IHI11" s="529"/>
      <c r="IHJ11" s="529"/>
      <c r="IHK11" s="529"/>
      <c r="IHL11" s="529"/>
      <c r="IHM11" s="529"/>
      <c r="IHN11" s="529"/>
      <c r="IHO11" s="529"/>
      <c r="IHP11" s="529"/>
      <c r="IHQ11" s="529"/>
      <c r="IHR11" s="529"/>
      <c r="IHS11" s="529"/>
      <c r="IHT11" s="529"/>
      <c r="IHU11" s="529"/>
      <c r="IHV11" s="529"/>
      <c r="IHW11" s="529"/>
      <c r="IHX11" s="529"/>
      <c r="IHY11" s="529"/>
      <c r="IHZ11" s="529"/>
      <c r="IIA11" s="529"/>
      <c r="IIB11" s="529"/>
      <c r="IIC11" s="529"/>
      <c r="IID11" s="529"/>
      <c r="IIE11" s="529"/>
      <c r="IIF11" s="529"/>
      <c r="IIG11" s="529"/>
      <c r="IIH11" s="529"/>
      <c r="III11" s="529"/>
      <c r="IIJ11" s="529"/>
      <c r="IIK11" s="529"/>
      <c r="IIL11" s="529"/>
      <c r="IIM11" s="529"/>
      <c r="IIN11" s="529"/>
      <c r="IIO11" s="529"/>
      <c r="IIP11" s="529"/>
      <c r="IIQ11" s="529"/>
      <c r="IIR11" s="529"/>
      <c r="IIS11" s="529"/>
      <c r="IIT11" s="529"/>
      <c r="IIU11" s="529"/>
      <c r="IIV11" s="529"/>
      <c r="IIW11" s="529"/>
      <c r="IIX11" s="529"/>
      <c r="IIY11" s="529"/>
      <c r="IIZ11" s="529"/>
      <c r="IJA11" s="529"/>
      <c r="IJB11" s="529"/>
      <c r="IJC11" s="529"/>
      <c r="IJD11" s="529"/>
      <c r="IJE11" s="529"/>
      <c r="IJF11" s="529"/>
      <c r="IJG11" s="529"/>
      <c r="IJH11" s="529"/>
      <c r="IJI11" s="529"/>
      <c r="IJJ11" s="529"/>
      <c r="IJK11" s="529"/>
      <c r="IJL11" s="529"/>
      <c r="IJM11" s="529"/>
      <c r="IJN11" s="529"/>
      <c r="IJO11" s="529"/>
      <c r="IJP11" s="529"/>
      <c r="IJQ11" s="529"/>
      <c r="IJR11" s="529"/>
      <c r="IJS11" s="529"/>
      <c r="IJT11" s="529"/>
      <c r="IJU11" s="529"/>
      <c r="IJV11" s="529"/>
      <c r="IJW11" s="529"/>
      <c r="IJX11" s="529"/>
      <c r="IJY11" s="529"/>
      <c r="IJZ11" s="529"/>
      <c r="IKA11" s="529"/>
      <c r="IKB11" s="529"/>
      <c r="IKC11" s="529"/>
      <c r="IKD11" s="529"/>
      <c r="IKE11" s="529"/>
      <c r="IKF11" s="529"/>
      <c r="IKG11" s="529"/>
      <c r="IKH11" s="529"/>
      <c r="IKI11" s="529"/>
      <c r="IKJ11" s="529"/>
      <c r="IKK11" s="529"/>
      <c r="IKL11" s="529"/>
      <c r="IKM11" s="529"/>
      <c r="IKN11" s="529"/>
      <c r="IKO11" s="529"/>
      <c r="IKP11" s="529"/>
      <c r="IKQ11" s="529"/>
      <c r="IKR11" s="529"/>
      <c r="IKS11" s="529"/>
      <c r="IKT11" s="529"/>
      <c r="IKU11" s="529"/>
      <c r="IKV11" s="529"/>
      <c r="IKW11" s="529"/>
      <c r="IKX11" s="529"/>
      <c r="IKY11" s="529"/>
      <c r="IKZ11" s="529"/>
      <c r="ILA11" s="529"/>
      <c r="ILB11" s="529"/>
      <c r="ILC11" s="529"/>
      <c r="ILD11" s="529"/>
      <c r="ILE11" s="529"/>
      <c r="ILF11" s="529"/>
      <c r="ILG11" s="529"/>
      <c r="ILH11" s="529"/>
      <c r="ILI11" s="529"/>
      <c r="ILJ11" s="529"/>
      <c r="ILK11" s="529"/>
      <c r="ILL11" s="529"/>
      <c r="ILM11" s="529"/>
      <c r="ILN11" s="529"/>
      <c r="ILO11" s="529"/>
      <c r="ILP11" s="529"/>
      <c r="ILQ11" s="529"/>
      <c r="ILR11" s="529"/>
      <c r="ILS11" s="529"/>
      <c r="ILT11" s="529"/>
      <c r="ILU11" s="529"/>
      <c r="ILV11" s="529"/>
      <c r="ILW11" s="529"/>
      <c r="ILX11" s="529"/>
      <c r="ILY11" s="529"/>
      <c r="ILZ11" s="529"/>
      <c r="IMA11" s="529"/>
      <c r="IMB11" s="529"/>
      <c r="IMC11" s="529"/>
      <c r="IMD11" s="529"/>
      <c r="IME11" s="529"/>
      <c r="IMF11" s="529"/>
      <c r="IMG11" s="529"/>
      <c r="IMH11" s="529"/>
      <c r="IMI11" s="529"/>
      <c r="IMJ11" s="529"/>
      <c r="IMK11" s="529"/>
      <c r="IML11" s="529"/>
      <c r="IMM11" s="529"/>
      <c r="IMN11" s="529"/>
      <c r="IMO11" s="529"/>
      <c r="IMP11" s="529"/>
      <c r="IMQ11" s="529"/>
      <c r="IMR11" s="529"/>
      <c r="IMS11" s="529"/>
      <c r="IMT11" s="529"/>
      <c r="IMU11" s="529"/>
      <c r="IMV11" s="529"/>
      <c r="IMW11" s="529"/>
      <c r="IMX11" s="529"/>
      <c r="IMY11" s="529"/>
      <c r="IMZ11" s="529"/>
      <c r="INA11" s="529"/>
      <c r="INB11" s="529"/>
      <c r="INC11" s="529"/>
      <c r="IND11" s="529"/>
      <c r="INE11" s="529"/>
      <c r="INF11" s="529"/>
      <c r="ING11" s="529"/>
      <c r="INH11" s="529"/>
      <c r="INI11" s="529"/>
      <c r="INJ11" s="529"/>
      <c r="INK11" s="529"/>
      <c r="INL11" s="529"/>
      <c r="INM11" s="529"/>
      <c r="INN11" s="529"/>
      <c r="INO11" s="529"/>
      <c r="INP11" s="529"/>
      <c r="INQ11" s="529"/>
      <c r="INR11" s="529"/>
      <c r="INS11" s="529"/>
      <c r="INT11" s="529"/>
      <c r="INU11" s="529"/>
      <c r="INV11" s="529"/>
      <c r="INW11" s="529"/>
      <c r="INX11" s="529"/>
      <c r="INY11" s="529"/>
      <c r="INZ11" s="529"/>
      <c r="IOA11" s="529"/>
      <c r="IOB11" s="529"/>
      <c r="IOC11" s="529"/>
      <c r="IOD11" s="529"/>
      <c r="IOE11" s="529"/>
      <c r="IOF11" s="529"/>
      <c r="IOG11" s="529"/>
      <c r="IOH11" s="529"/>
      <c r="IOI11" s="529"/>
      <c r="IOJ11" s="529"/>
      <c r="IOK11" s="529"/>
      <c r="IOL11" s="529"/>
      <c r="IOM11" s="529"/>
      <c r="ION11" s="529"/>
      <c r="IOO11" s="529"/>
      <c r="IOP11" s="529"/>
      <c r="IOQ11" s="529"/>
      <c r="IOR11" s="529"/>
      <c r="IOS11" s="529"/>
      <c r="IOT11" s="529"/>
      <c r="IOU11" s="529"/>
      <c r="IOV11" s="529"/>
      <c r="IOW11" s="529"/>
      <c r="IOX11" s="529"/>
      <c r="IOY11" s="529"/>
      <c r="IOZ11" s="529"/>
      <c r="IPA11" s="529"/>
      <c r="IPB11" s="529"/>
      <c r="IPC11" s="529"/>
      <c r="IPD11" s="529"/>
      <c r="IPE11" s="529"/>
      <c r="IPF11" s="529"/>
      <c r="IPG11" s="529"/>
      <c r="IPH11" s="529"/>
      <c r="IPI11" s="529"/>
      <c r="IPJ11" s="529"/>
      <c r="IPK11" s="529"/>
      <c r="IPL11" s="529"/>
      <c r="IPM11" s="529"/>
      <c r="IPN11" s="529"/>
      <c r="IPO11" s="529"/>
      <c r="IPP11" s="529"/>
      <c r="IPQ11" s="529"/>
      <c r="IPR11" s="529"/>
      <c r="IPS11" s="529"/>
      <c r="IPT11" s="529"/>
      <c r="IPU11" s="529"/>
      <c r="IPV11" s="529"/>
      <c r="IPW11" s="529"/>
      <c r="IPX11" s="529"/>
      <c r="IPY11" s="529"/>
      <c r="IPZ11" s="529"/>
      <c r="IQA11" s="529"/>
      <c r="IQB11" s="529"/>
      <c r="IQC11" s="529"/>
      <c r="IQD11" s="529"/>
      <c r="IQE11" s="529"/>
      <c r="IQF11" s="529"/>
      <c r="IQG11" s="529"/>
      <c r="IQH11" s="529"/>
      <c r="IQI11" s="529"/>
      <c r="IQJ11" s="529"/>
      <c r="IQK11" s="529"/>
      <c r="IQL11" s="529"/>
      <c r="IQM11" s="529"/>
      <c r="IQN11" s="529"/>
      <c r="IQO11" s="529"/>
      <c r="IQP11" s="529"/>
      <c r="IQQ11" s="529"/>
      <c r="IQR11" s="529"/>
      <c r="IQS11" s="529"/>
      <c r="IQT11" s="529"/>
      <c r="IQU11" s="529"/>
      <c r="IQV11" s="529"/>
      <c r="IQW11" s="529"/>
      <c r="IQX11" s="529"/>
      <c r="IQY11" s="529"/>
      <c r="IQZ11" s="529"/>
      <c r="IRA11" s="529"/>
      <c r="IRB11" s="529"/>
      <c r="IRC11" s="529"/>
      <c r="IRD11" s="529"/>
      <c r="IRE11" s="529"/>
      <c r="IRF11" s="529"/>
      <c r="IRG11" s="529"/>
      <c r="IRH11" s="529"/>
      <c r="IRI11" s="529"/>
      <c r="IRJ11" s="529"/>
      <c r="IRK11" s="529"/>
      <c r="IRL11" s="529"/>
      <c r="IRM11" s="529"/>
      <c r="IRN11" s="529"/>
      <c r="IRO11" s="529"/>
      <c r="IRP11" s="529"/>
      <c r="IRQ11" s="529"/>
      <c r="IRR11" s="529"/>
      <c r="IRS11" s="529"/>
      <c r="IRT11" s="529"/>
      <c r="IRU11" s="529"/>
      <c r="IRV11" s="529"/>
      <c r="IRW11" s="529"/>
      <c r="IRX11" s="529"/>
      <c r="IRY11" s="529"/>
      <c r="IRZ11" s="529"/>
      <c r="ISA11" s="529"/>
      <c r="ISB11" s="529"/>
      <c r="ISC11" s="529"/>
      <c r="ISD11" s="529"/>
      <c r="ISE11" s="529"/>
      <c r="ISF11" s="529"/>
      <c r="ISG11" s="529"/>
      <c r="ISH11" s="529"/>
      <c r="ISI11" s="529"/>
      <c r="ISJ11" s="529"/>
      <c r="ISK11" s="529"/>
      <c r="ISL11" s="529"/>
      <c r="ISM11" s="529"/>
      <c r="ISN11" s="529"/>
      <c r="ISO11" s="529"/>
      <c r="ISP11" s="529"/>
      <c r="ISQ11" s="529"/>
      <c r="ISR11" s="529"/>
      <c r="ISS11" s="529"/>
      <c r="IST11" s="529"/>
      <c r="ISU11" s="529"/>
      <c r="ISV11" s="529"/>
      <c r="ISW11" s="529"/>
      <c r="ISX11" s="529"/>
      <c r="ISY11" s="529"/>
      <c r="ISZ11" s="529"/>
      <c r="ITA11" s="529"/>
      <c r="ITB11" s="529"/>
      <c r="ITC11" s="529"/>
      <c r="ITD11" s="529"/>
      <c r="ITE11" s="529"/>
      <c r="ITF11" s="529"/>
      <c r="ITG11" s="529"/>
      <c r="ITH11" s="529"/>
      <c r="ITI11" s="529"/>
      <c r="ITJ11" s="529"/>
      <c r="ITK11" s="529"/>
      <c r="ITL11" s="529"/>
      <c r="ITM11" s="529"/>
      <c r="ITN11" s="529"/>
      <c r="ITO11" s="529"/>
      <c r="ITP11" s="529"/>
      <c r="ITQ11" s="529"/>
      <c r="ITR11" s="529"/>
      <c r="ITS11" s="529"/>
      <c r="ITT11" s="529"/>
      <c r="ITU11" s="529"/>
      <c r="ITV11" s="529"/>
      <c r="ITW11" s="529"/>
      <c r="ITX11" s="529"/>
      <c r="ITY11" s="529"/>
      <c r="ITZ11" s="529"/>
      <c r="IUA11" s="529"/>
      <c r="IUB11" s="529"/>
      <c r="IUC11" s="529"/>
      <c r="IUD11" s="529"/>
      <c r="IUE11" s="529"/>
      <c r="IUF11" s="529"/>
      <c r="IUG11" s="529"/>
      <c r="IUH11" s="529"/>
      <c r="IUI11" s="529"/>
      <c r="IUJ11" s="529"/>
      <c r="IUK11" s="529"/>
      <c r="IUL11" s="529"/>
      <c r="IUM11" s="529"/>
      <c r="IUN11" s="529"/>
      <c r="IUO11" s="529"/>
      <c r="IUP11" s="529"/>
      <c r="IUQ11" s="529"/>
      <c r="IUR11" s="529"/>
      <c r="IUS11" s="529"/>
      <c r="IUT11" s="529"/>
      <c r="IUU11" s="529"/>
      <c r="IUV11" s="529"/>
      <c r="IUW11" s="529"/>
      <c r="IUX11" s="529"/>
      <c r="IUY11" s="529"/>
      <c r="IUZ11" s="529"/>
      <c r="IVA11" s="529"/>
      <c r="IVB11" s="529"/>
      <c r="IVC11" s="529"/>
      <c r="IVD11" s="529"/>
      <c r="IVE11" s="529"/>
      <c r="IVF11" s="529"/>
      <c r="IVG11" s="529"/>
      <c r="IVH11" s="529"/>
      <c r="IVI11" s="529"/>
      <c r="IVJ11" s="529"/>
      <c r="IVK11" s="529"/>
      <c r="IVL11" s="529"/>
      <c r="IVM11" s="529"/>
      <c r="IVN11" s="529"/>
      <c r="IVO11" s="529"/>
      <c r="IVP11" s="529"/>
      <c r="IVQ11" s="529"/>
      <c r="IVR11" s="529"/>
      <c r="IVS11" s="529"/>
      <c r="IVT11" s="529"/>
      <c r="IVU11" s="529"/>
      <c r="IVV11" s="529"/>
      <c r="IVW11" s="529"/>
      <c r="IVX11" s="529"/>
      <c r="IVY11" s="529"/>
      <c r="IVZ11" s="529"/>
      <c r="IWA11" s="529"/>
      <c r="IWB11" s="529"/>
      <c r="IWC11" s="529"/>
      <c r="IWD11" s="529"/>
      <c r="IWE11" s="529"/>
      <c r="IWF11" s="529"/>
      <c r="IWG11" s="529"/>
      <c r="IWH11" s="529"/>
      <c r="IWI11" s="529"/>
      <c r="IWJ11" s="529"/>
      <c r="IWK11" s="529"/>
      <c r="IWL11" s="529"/>
      <c r="IWM11" s="529"/>
      <c r="IWN11" s="529"/>
      <c r="IWO11" s="529"/>
      <c r="IWP11" s="529"/>
      <c r="IWQ11" s="529"/>
      <c r="IWR11" s="529"/>
      <c r="IWS11" s="529"/>
      <c r="IWT11" s="529"/>
      <c r="IWU11" s="529"/>
      <c r="IWV11" s="529"/>
      <c r="IWW11" s="529"/>
      <c r="IWX11" s="529"/>
      <c r="IWY11" s="529"/>
      <c r="IWZ11" s="529"/>
      <c r="IXA11" s="529"/>
      <c r="IXB11" s="529"/>
      <c r="IXC11" s="529"/>
      <c r="IXD11" s="529"/>
      <c r="IXE11" s="529"/>
      <c r="IXF11" s="529"/>
      <c r="IXG11" s="529"/>
      <c r="IXH11" s="529"/>
      <c r="IXI11" s="529"/>
      <c r="IXJ11" s="529"/>
      <c r="IXK11" s="529"/>
      <c r="IXL11" s="529"/>
      <c r="IXM11" s="529"/>
      <c r="IXN11" s="529"/>
      <c r="IXO11" s="529"/>
      <c r="IXP11" s="529"/>
      <c r="IXQ11" s="529"/>
      <c r="IXR11" s="529"/>
      <c r="IXS11" s="529"/>
      <c r="IXT11" s="529"/>
      <c r="IXU11" s="529"/>
      <c r="IXV11" s="529"/>
      <c r="IXW11" s="529"/>
      <c r="IXX11" s="529"/>
      <c r="IXY11" s="529"/>
      <c r="IXZ11" s="529"/>
      <c r="IYA11" s="529"/>
      <c r="IYB11" s="529"/>
      <c r="IYC11" s="529"/>
      <c r="IYD11" s="529"/>
      <c r="IYE11" s="529"/>
      <c r="IYF11" s="529"/>
      <c r="IYG11" s="529"/>
      <c r="IYH11" s="529"/>
      <c r="IYI11" s="529"/>
      <c r="IYJ11" s="529"/>
      <c r="IYK11" s="529"/>
      <c r="IYL11" s="529"/>
      <c r="IYM11" s="529"/>
      <c r="IYN11" s="529"/>
      <c r="IYO11" s="529"/>
      <c r="IYP11" s="529"/>
      <c r="IYQ11" s="529"/>
      <c r="IYR11" s="529"/>
      <c r="IYS11" s="529"/>
      <c r="IYT11" s="529"/>
      <c r="IYU11" s="529"/>
      <c r="IYV11" s="529"/>
      <c r="IYW11" s="529"/>
      <c r="IYX11" s="529"/>
      <c r="IYY11" s="529"/>
      <c r="IYZ11" s="529"/>
      <c r="IZA11" s="529"/>
      <c r="IZB11" s="529"/>
      <c r="IZC11" s="529"/>
      <c r="IZD11" s="529"/>
      <c r="IZE11" s="529"/>
      <c r="IZF11" s="529"/>
      <c r="IZG11" s="529"/>
      <c r="IZH11" s="529"/>
      <c r="IZI11" s="529"/>
      <c r="IZJ11" s="529"/>
      <c r="IZK11" s="529"/>
      <c r="IZL11" s="529"/>
      <c r="IZM11" s="529"/>
      <c r="IZN11" s="529"/>
      <c r="IZO11" s="529"/>
      <c r="IZP11" s="529"/>
      <c r="IZQ11" s="529"/>
      <c r="IZR11" s="529"/>
      <c r="IZS11" s="529"/>
      <c r="IZT11" s="529"/>
      <c r="IZU11" s="529"/>
      <c r="IZV11" s="529"/>
      <c r="IZW11" s="529"/>
      <c r="IZX11" s="529"/>
      <c r="IZY11" s="529"/>
      <c r="IZZ11" s="529"/>
      <c r="JAA11" s="529"/>
      <c r="JAB11" s="529"/>
      <c r="JAC11" s="529"/>
      <c r="JAD11" s="529"/>
      <c r="JAE11" s="529"/>
      <c r="JAF11" s="529"/>
      <c r="JAG11" s="529"/>
      <c r="JAH11" s="529"/>
      <c r="JAI11" s="529"/>
      <c r="JAJ11" s="529"/>
      <c r="JAK11" s="529"/>
      <c r="JAL11" s="529"/>
      <c r="JAM11" s="529"/>
      <c r="JAN11" s="529"/>
      <c r="JAO11" s="529"/>
      <c r="JAP11" s="529"/>
      <c r="JAQ11" s="529"/>
      <c r="JAR11" s="529"/>
      <c r="JAS11" s="529"/>
      <c r="JAT11" s="529"/>
      <c r="JAU11" s="529"/>
      <c r="JAV11" s="529"/>
      <c r="JAW11" s="529"/>
      <c r="JAX11" s="529"/>
      <c r="JAY11" s="529"/>
      <c r="JAZ11" s="529"/>
      <c r="JBA11" s="529"/>
      <c r="JBB11" s="529"/>
      <c r="JBC11" s="529"/>
      <c r="JBD11" s="529"/>
      <c r="JBE11" s="529"/>
      <c r="JBF11" s="529"/>
      <c r="JBG11" s="529"/>
      <c r="JBH11" s="529"/>
      <c r="JBI11" s="529"/>
      <c r="JBJ11" s="529"/>
      <c r="JBK11" s="529"/>
      <c r="JBL11" s="529"/>
      <c r="JBM11" s="529"/>
      <c r="JBN11" s="529"/>
      <c r="JBO11" s="529"/>
      <c r="JBP11" s="529"/>
      <c r="JBQ11" s="529"/>
      <c r="JBR11" s="529"/>
      <c r="JBS11" s="529"/>
      <c r="JBT11" s="529"/>
      <c r="JBU11" s="529"/>
      <c r="JBV11" s="529"/>
      <c r="JBW11" s="529"/>
      <c r="JBX11" s="529"/>
      <c r="JBY11" s="529"/>
      <c r="JBZ11" s="529"/>
      <c r="JCA11" s="529"/>
      <c r="JCB11" s="529"/>
      <c r="JCC11" s="529"/>
      <c r="JCD11" s="529"/>
      <c r="JCE11" s="529"/>
      <c r="JCF11" s="529"/>
      <c r="JCG11" s="529"/>
      <c r="JCH11" s="529"/>
      <c r="JCI11" s="529"/>
      <c r="JCJ11" s="529"/>
      <c r="JCK11" s="529"/>
      <c r="JCL11" s="529"/>
      <c r="JCM11" s="529"/>
      <c r="JCN11" s="529"/>
      <c r="JCO11" s="529"/>
      <c r="JCP11" s="529"/>
      <c r="JCQ11" s="529"/>
      <c r="JCR11" s="529"/>
      <c r="JCS11" s="529"/>
      <c r="JCT11" s="529"/>
      <c r="JCU11" s="529"/>
      <c r="JCV11" s="529"/>
      <c r="JCW11" s="529"/>
      <c r="JCX11" s="529"/>
      <c r="JCY11" s="529"/>
      <c r="JCZ11" s="529"/>
      <c r="JDA11" s="529"/>
      <c r="JDB11" s="529"/>
      <c r="JDC11" s="529"/>
      <c r="JDD11" s="529"/>
      <c r="JDE11" s="529"/>
      <c r="JDF11" s="529"/>
      <c r="JDG11" s="529"/>
      <c r="JDH11" s="529"/>
      <c r="JDI11" s="529"/>
      <c r="JDJ11" s="529"/>
      <c r="JDK11" s="529"/>
      <c r="JDL11" s="529"/>
      <c r="JDM11" s="529"/>
      <c r="JDN11" s="529"/>
      <c r="JDO11" s="529"/>
      <c r="JDP11" s="529"/>
      <c r="JDQ11" s="529"/>
      <c r="JDR11" s="529"/>
      <c r="JDS11" s="529"/>
      <c r="JDT11" s="529"/>
      <c r="JDU11" s="529"/>
      <c r="JDV11" s="529"/>
      <c r="JDW11" s="529"/>
      <c r="JDX11" s="529"/>
      <c r="JDY11" s="529"/>
      <c r="JDZ11" s="529"/>
      <c r="JEA11" s="529"/>
      <c r="JEB11" s="529"/>
      <c r="JEC11" s="529"/>
      <c r="JED11" s="529"/>
      <c r="JEE11" s="529"/>
      <c r="JEF11" s="529"/>
      <c r="JEG11" s="529"/>
      <c r="JEH11" s="529"/>
      <c r="JEI11" s="529"/>
      <c r="JEJ11" s="529"/>
      <c r="JEK11" s="529"/>
      <c r="JEL11" s="529"/>
      <c r="JEM11" s="529"/>
      <c r="JEN11" s="529"/>
      <c r="JEO11" s="529"/>
      <c r="JEP11" s="529"/>
      <c r="JEQ11" s="529"/>
      <c r="JER11" s="529"/>
      <c r="JES11" s="529"/>
      <c r="JET11" s="529"/>
      <c r="JEU11" s="529"/>
      <c r="JEV11" s="529"/>
      <c r="JEW11" s="529"/>
      <c r="JEX11" s="529"/>
      <c r="JEY11" s="529"/>
      <c r="JEZ11" s="529"/>
      <c r="JFA11" s="529"/>
      <c r="JFB11" s="529"/>
      <c r="JFC11" s="529"/>
      <c r="JFD11" s="529"/>
      <c r="JFE11" s="529"/>
      <c r="JFF11" s="529"/>
      <c r="JFG11" s="529"/>
      <c r="JFH11" s="529"/>
      <c r="JFI11" s="529"/>
      <c r="JFJ11" s="529"/>
      <c r="JFK11" s="529"/>
      <c r="JFL11" s="529"/>
      <c r="JFM11" s="529"/>
      <c r="JFN11" s="529"/>
      <c r="JFO11" s="529"/>
      <c r="JFP11" s="529"/>
      <c r="JFQ11" s="529"/>
      <c r="JFR11" s="529"/>
      <c r="JFS11" s="529"/>
      <c r="JFT11" s="529"/>
      <c r="JFU11" s="529"/>
      <c r="JFV11" s="529"/>
      <c r="JFW11" s="529"/>
      <c r="JFX11" s="529"/>
      <c r="JFY11" s="529"/>
      <c r="JFZ11" s="529"/>
      <c r="JGA11" s="529"/>
      <c r="JGB11" s="529"/>
      <c r="JGC11" s="529"/>
      <c r="JGD11" s="529"/>
      <c r="JGE11" s="529"/>
      <c r="JGF11" s="529"/>
      <c r="JGG11" s="529"/>
      <c r="JGH11" s="529"/>
      <c r="JGI11" s="529"/>
      <c r="JGJ11" s="529"/>
      <c r="JGK11" s="529"/>
      <c r="JGL11" s="529"/>
      <c r="JGM11" s="529"/>
      <c r="JGN11" s="529"/>
      <c r="JGO11" s="529"/>
      <c r="JGP11" s="529"/>
      <c r="JGQ11" s="529"/>
      <c r="JGR11" s="529"/>
      <c r="JGS11" s="529"/>
      <c r="JGT11" s="529"/>
      <c r="JGU11" s="529"/>
      <c r="JGV11" s="529"/>
      <c r="JGW11" s="529"/>
      <c r="JGX11" s="529"/>
      <c r="JGY11" s="529"/>
      <c r="JGZ11" s="529"/>
      <c r="JHA11" s="529"/>
      <c r="JHB11" s="529"/>
      <c r="JHC11" s="529"/>
      <c r="JHD11" s="529"/>
      <c r="JHE11" s="529"/>
      <c r="JHF11" s="529"/>
      <c r="JHG11" s="529"/>
      <c r="JHH11" s="529"/>
      <c r="JHI11" s="529"/>
      <c r="JHJ11" s="529"/>
      <c r="JHK11" s="529"/>
      <c r="JHL11" s="529"/>
      <c r="JHM11" s="529"/>
      <c r="JHN11" s="529"/>
      <c r="JHO11" s="529"/>
      <c r="JHP11" s="529"/>
      <c r="JHQ11" s="529"/>
      <c r="JHR11" s="529"/>
      <c r="JHS11" s="529"/>
      <c r="JHT11" s="529"/>
      <c r="JHU11" s="529"/>
      <c r="JHV11" s="529"/>
      <c r="JHW11" s="529"/>
      <c r="JHX11" s="529"/>
      <c r="JHY11" s="529"/>
      <c r="JHZ11" s="529"/>
      <c r="JIA11" s="529"/>
      <c r="JIB11" s="529"/>
      <c r="JIC11" s="529"/>
      <c r="JID11" s="529"/>
      <c r="JIE11" s="529"/>
      <c r="JIF11" s="529"/>
      <c r="JIG11" s="529"/>
      <c r="JIH11" s="529"/>
      <c r="JII11" s="529"/>
      <c r="JIJ11" s="529"/>
      <c r="JIK11" s="529"/>
      <c r="JIL11" s="529"/>
      <c r="JIM11" s="529"/>
      <c r="JIN11" s="529"/>
      <c r="JIO11" s="529"/>
      <c r="JIP11" s="529"/>
      <c r="JIQ11" s="529"/>
      <c r="JIR11" s="529"/>
      <c r="JIS11" s="529"/>
      <c r="JIT11" s="529"/>
      <c r="JIU11" s="529"/>
      <c r="JIV11" s="529"/>
      <c r="JIW11" s="529"/>
      <c r="JIX11" s="529"/>
      <c r="JIY11" s="529"/>
      <c r="JIZ11" s="529"/>
      <c r="JJA11" s="529"/>
      <c r="JJB11" s="529"/>
      <c r="JJC11" s="529"/>
      <c r="JJD11" s="529"/>
      <c r="JJE11" s="529"/>
      <c r="JJF11" s="529"/>
      <c r="JJG11" s="529"/>
      <c r="JJH11" s="529"/>
      <c r="JJI11" s="529"/>
      <c r="JJJ11" s="529"/>
      <c r="JJK11" s="529"/>
      <c r="JJL11" s="529"/>
      <c r="JJM11" s="529"/>
      <c r="JJN11" s="529"/>
      <c r="JJO11" s="529"/>
      <c r="JJP11" s="529"/>
      <c r="JJQ11" s="529"/>
      <c r="JJR11" s="529"/>
      <c r="JJS11" s="529"/>
      <c r="JJT11" s="529"/>
      <c r="JJU11" s="529"/>
      <c r="JJV11" s="529"/>
      <c r="JJW11" s="529"/>
      <c r="JJX11" s="529"/>
      <c r="JJY11" s="529"/>
      <c r="JJZ11" s="529"/>
      <c r="JKA11" s="529"/>
      <c r="JKB11" s="529"/>
      <c r="JKC11" s="529"/>
      <c r="JKD11" s="529"/>
      <c r="JKE11" s="529"/>
      <c r="JKF11" s="529"/>
      <c r="JKG11" s="529"/>
      <c r="JKH11" s="529"/>
      <c r="JKI11" s="529"/>
      <c r="JKJ11" s="529"/>
      <c r="JKK11" s="529"/>
      <c r="JKL11" s="529"/>
      <c r="JKM11" s="529"/>
      <c r="JKN11" s="529"/>
      <c r="JKO11" s="529"/>
      <c r="JKP11" s="529"/>
      <c r="JKQ11" s="529"/>
      <c r="JKR11" s="529"/>
      <c r="JKS11" s="529"/>
      <c r="JKT11" s="529"/>
      <c r="JKU11" s="529"/>
      <c r="JKV11" s="529"/>
      <c r="JKW11" s="529"/>
      <c r="JKX11" s="529"/>
      <c r="JKY11" s="529"/>
      <c r="JKZ11" s="529"/>
      <c r="JLA11" s="529"/>
      <c r="JLB11" s="529"/>
      <c r="JLC11" s="529"/>
      <c r="JLD11" s="529"/>
      <c r="JLE11" s="529"/>
      <c r="JLF11" s="529"/>
      <c r="JLG11" s="529"/>
      <c r="JLH11" s="529"/>
      <c r="JLI11" s="529"/>
      <c r="JLJ11" s="529"/>
      <c r="JLK11" s="529"/>
      <c r="JLL11" s="529"/>
      <c r="JLM11" s="529"/>
      <c r="JLN11" s="529"/>
      <c r="JLO11" s="529"/>
      <c r="JLP11" s="529"/>
      <c r="JLQ11" s="529"/>
      <c r="JLR11" s="529"/>
      <c r="JLS11" s="529"/>
      <c r="JLT11" s="529"/>
      <c r="JLU11" s="529"/>
      <c r="JLV11" s="529"/>
      <c r="JLW11" s="529"/>
      <c r="JLX11" s="529"/>
      <c r="JLY11" s="529"/>
      <c r="JLZ11" s="529"/>
      <c r="JMA11" s="529"/>
      <c r="JMB11" s="529"/>
      <c r="JMC11" s="529"/>
      <c r="JMD11" s="529"/>
      <c r="JME11" s="529"/>
      <c r="JMF11" s="529"/>
      <c r="JMG11" s="529"/>
      <c r="JMH11" s="529"/>
      <c r="JMI11" s="529"/>
      <c r="JMJ11" s="529"/>
      <c r="JMK11" s="529"/>
      <c r="JML11" s="529"/>
      <c r="JMM11" s="529"/>
      <c r="JMN11" s="529"/>
      <c r="JMO11" s="529"/>
      <c r="JMP11" s="529"/>
      <c r="JMQ11" s="529"/>
      <c r="JMR11" s="529"/>
      <c r="JMS11" s="529"/>
      <c r="JMT11" s="529"/>
      <c r="JMU11" s="529"/>
      <c r="JMV11" s="529"/>
      <c r="JMW11" s="529"/>
      <c r="JMX11" s="529"/>
      <c r="JMY11" s="529"/>
      <c r="JMZ11" s="529"/>
      <c r="JNA11" s="529"/>
      <c r="JNB11" s="529"/>
      <c r="JNC11" s="529"/>
      <c r="JND11" s="529"/>
      <c r="JNE11" s="529"/>
      <c r="JNF11" s="529"/>
      <c r="JNG11" s="529"/>
      <c r="JNH11" s="529"/>
      <c r="JNI11" s="529"/>
      <c r="JNJ11" s="529"/>
      <c r="JNK11" s="529"/>
      <c r="JNL11" s="529"/>
      <c r="JNM11" s="529"/>
      <c r="JNN11" s="529"/>
      <c r="JNO11" s="529"/>
      <c r="JNP11" s="529"/>
      <c r="JNQ11" s="529"/>
      <c r="JNR11" s="529"/>
      <c r="JNS11" s="529"/>
      <c r="JNT11" s="529"/>
      <c r="JNU11" s="529"/>
      <c r="JNV11" s="529"/>
      <c r="JNW11" s="529"/>
      <c r="JNX11" s="529"/>
      <c r="JNY11" s="529"/>
      <c r="JNZ11" s="529"/>
      <c r="JOA11" s="529"/>
      <c r="JOB11" s="529"/>
      <c r="JOC11" s="529"/>
      <c r="JOD11" s="529"/>
      <c r="JOE11" s="529"/>
      <c r="JOF11" s="529"/>
      <c r="JOG11" s="529"/>
      <c r="JOH11" s="529"/>
      <c r="JOI11" s="529"/>
      <c r="JOJ11" s="529"/>
      <c r="JOK11" s="529"/>
      <c r="JOL11" s="529"/>
      <c r="JOM11" s="529"/>
      <c r="JON11" s="529"/>
      <c r="JOO11" s="529"/>
      <c r="JOP11" s="529"/>
      <c r="JOQ11" s="529"/>
      <c r="JOR11" s="529"/>
      <c r="JOS11" s="529"/>
      <c r="JOT11" s="529"/>
      <c r="JOU11" s="529"/>
      <c r="JOV11" s="529"/>
      <c r="JOW11" s="529"/>
      <c r="JOX11" s="529"/>
      <c r="JOY11" s="529"/>
      <c r="JOZ11" s="529"/>
      <c r="JPA11" s="529"/>
      <c r="JPB11" s="529"/>
      <c r="JPC11" s="529"/>
      <c r="JPD11" s="529"/>
      <c r="JPE11" s="529"/>
      <c r="JPF11" s="529"/>
      <c r="JPG11" s="529"/>
      <c r="JPH11" s="529"/>
      <c r="JPI11" s="529"/>
      <c r="JPJ11" s="529"/>
      <c r="JPK11" s="529"/>
      <c r="JPL11" s="529"/>
      <c r="JPM11" s="529"/>
      <c r="JPN11" s="529"/>
      <c r="JPO11" s="529"/>
      <c r="JPP11" s="529"/>
      <c r="JPQ11" s="529"/>
      <c r="JPR11" s="529"/>
      <c r="JPS11" s="529"/>
      <c r="JPT11" s="529"/>
      <c r="JPU11" s="529"/>
      <c r="JPV11" s="529"/>
      <c r="JPW11" s="529"/>
      <c r="JPX11" s="529"/>
      <c r="JPY11" s="529"/>
      <c r="JPZ11" s="529"/>
      <c r="JQA11" s="529"/>
      <c r="JQB11" s="529"/>
      <c r="JQC11" s="529"/>
      <c r="JQD11" s="529"/>
      <c r="JQE11" s="529"/>
      <c r="JQF11" s="529"/>
      <c r="JQG11" s="529"/>
      <c r="JQH11" s="529"/>
      <c r="JQI11" s="529"/>
      <c r="JQJ11" s="529"/>
      <c r="JQK11" s="529"/>
      <c r="JQL11" s="529"/>
      <c r="JQM11" s="529"/>
      <c r="JQN11" s="529"/>
      <c r="JQO11" s="529"/>
      <c r="JQP11" s="529"/>
      <c r="JQQ11" s="529"/>
      <c r="JQR11" s="529"/>
      <c r="JQS11" s="529"/>
      <c r="JQT11" s="529"/>
      <c r="JQU11" s="529"/>
      <c r="JQV11" s="529"/>
      <c r="JQW11" s="529"/>
      <c r="JQX11" s="529"/>
      <c r="JQY11" s="529"/>
      <c r="JQZ11" s="529"/>
      <c r="JRA11" s="529"/>
      <c r="JRB11" s="529"/>
      <c r="JRC11" s="529"/>
      <c r="JRD11" s="529"/>
      <c r="JRE11" s="529"/>
      <c r="JRF11" s="529"/>
      <c r="JRG11" s="529"/>
      <c r="JRH11" s="529"/>
      <c r="JRI11" s="529"/>
      <c r="JRJ11" s="529"/>
      <c r="JRK11" s="529"/>
      <c r="JRL11" s="529"/>
      <c r="JRM11" s="529"/>
      <c r="JRN11" s="529"/>
      <c r="JRO11" s="529"/>
      <c r="JRP11" s="529"/>
      <c r="JRQ11" s="529"/>
      <c r="JRR11" s="529"/>
      <c r="JRS11" s="529"/>
      <c r="JRT11" s="529"/>
      <c r="JRU11" s="529"/>
      <c r="JRV11" s="529"/>
      <c r="JRW11" s="529"/>
      <c r="JRX11" s="529"/>
      <c r="JRY11" s="529"/>
      <c r="JRZ11" s="529"/>
      <c r="JSA11" s="529"/>
      <c r="JSB11" s="529"/>
      <c r="JSC11" s="529"/>
      <c r="JSD11" s="529"/>
      <c r="JSE11" s="529"/>
      <c r="JSF11" s="529"/>
      <c r="JSG11" s="529"/>
      <c r="JSH11" s="529"/>
      <c r="JSI11" s="529"/>
      <c r="JSJ11" s="529"/>
      <c r="JSK11" s="529"/>
      <c r="JSL11" s="529"/>
      <c r="JSM11" s="529"/>
      <c r="JSN11" s="529"/>
      <c r="JSO11" s="529"/>
      <c r="JSP11" s="529"/>
      <c r="JSQ11" s="529"/>
      <c r="JSR11" s="529"/>
      <c r="JSS11" s="529"/>
      <c r="JST11" s="529"/>
      <c r="JSU11" s="529"/>
      <c r="JSV11" s="529"/>
      <c r="JSW11" s="529"/>
      <c r="JSX11" s="529"/>
      <c r="JSY11" s="529"/>
      <c r="JSZ11" s="529"/>
      <c r="JTA11" s="529"/>
      <c r="JTB11" s="529"/>
      <c r="JTC11" s="529"/>
      <c r="JTD11" s="529"/>
      <c r="JTE11" s="529"/>
      <c r="JTF11" s="529"/>
      <c r="JTG11" s="529"/>
      <c r="JTH11" s="529"/>
      <c r="JTI11" s="529"/>
      <c r="JTJ11" s="529"/>
      <c r="JTK11" s="529"/>
      <c r="JTL11" s="529"/>
      <c r="JTM11" s="529"/>
      <c r="JTN11" s="529"/>
      <c r="JTO11" s="529"/>
      <c r="JTP11" s="529"/>
      <c r="JTQ11" s="529"/>
      <c r="JTR11" s="529"/>
      <c r="JTS11" s="529"/>
      <c r="JTT11" s="529"/>
      <c r="JTU11" s="529"/>
      <c r="JTV11" s="529"/>
      <c r="JTW11" s="529"/>
      <c r="JTX11" s="529"/>
      <c r="JTY11" s="529"/>
      <c r="JTZ11" s="529"/>
      <c r="JUA11" s="529"/>
      <c r="JUB11" s="529"/>
      <c r="JUC11" s="529"/>
      <c r="JUD11" s="529"/>
      <c r="JUE11" s="529"/>
      <c r="JUF11" s="529"/>
      <c r="JUG11" s="529"/>
      <c r="JUH11" s="529"/>
      <c r="JUI11" s="529"/>
      <c r="JUJ11" s="529"/>
      <c r="JUK11" s="529"/>
      <c r="JUL11" s="529"/>
      <c r="JUM11" s="529"/>
      <c r="JUN11" s="529"/>
      <c r="JUO11" s="529"/>
      <c r="JUP11" s="529"/>
      <c r="JUQ11" s="529"/>
      <c r="JUR11" s="529"/>
      <c r="JUS11" s="529"/>
      <c r="JUT11" s="529"/>
      <c r="JUU11" s="529"/>
      <c r="JUV11" s="529"/>
      <c r="JUW11" s="529"/>
      <c r="JUX11" s="529"/>
      <c r="JUY11" s="529"/>
      <c r="JUZ11" s="529"/>
      <c r="JVA11" s="529"/>
      <c r="JVB11" s="529"/>
      <c r="JVC11" s="529"/>
      <c r="JVD11" s="529"/>
      <c r="JVE11" s="529"/>
      <c r="JVF11" s="529"/>
      <c r="JVG11" s="529"/>
      <c r="JVH11" s="529"/>
      <c r="JVI11" s="529"/>
      <c r="JVJ11" s="529"/>
      <c r="JVK11" s="529"/>
      <c r="JVL11" s="529"/>
      <c r="JVM11" s="529"/>
      <c r="JVN11" s="529"/>
      <c r="JVO11" s="529"/>
      <c r="JVP11" s="529"/>
      <c r="JVQ11" s="529"/>
      <c r="JVR11" s="529"/>
      <c r="JVS11" s="529"/>
      <c r="JVT11" s="529"/>
      <c r="JVU11" s="529"/>
      <c r="JVV11" s="529"/>
      <c r="JVW11" s="529"/>
      <c r="JVX11" s="529"/>
      <c r="JVY11" s="529"/>
      <c r="JVZ11" s="529"/>
      <c r="JWA11" s="529"/>
      <c r="JWB11" s="529"/>
      <c r="JWC11" s="529"/>
      <c r="JWD11" s="529"/>
      <c r="JWE11" s="529"/>
      <c r="JWF11" s="529"/>
      <c r="JWG11" s="529"/>
      <c r="JWH11" s="529"/>
      <c r="JWI11" s="529"/>
      <c r="JWJ11" s="529"/>
      <c r="JWK11" s="529"/>
      <c r="JWL11" s="529"/>
      <c r="JWM11" s="529"/>
      <c r="JWN11" s="529"/>
      <c r="JWO11" s="529"/>
      <c r="JWP11" s="529"/>
      <c r="JWQ11" s="529"/>
      <c r="JWR11" s="529"/>
      <c r="JWS11" s="529"/>
      <c r="JWT11" s="529"/>
      <c r="JWU11" s="529"/>
      <c r="JWV11" s="529"/>
      <c r="JWW11" s="529"/>
      <c r="JWX11" s="529"/>
      <c r="JWY11" s="529"/>
      <c r="JWZ11" s="529"/>
      <c r="JXA11" s="529"/>
      <c r="JXB11" s="529"/>
      <c r="JXC11" s="529"/>
      <c r="JXD11" s="529"/>
      <c r="JXE11" s="529"/>
      <c r="JXF11" s="529"/>
      <c r="JXG11" s="529"/>
      <c r="JXH11" s="529"/>
      <c r="JXI11" s="529"/>
      <c r="JXJ11" s="529"/>
      <c r="JXK11" s="529"/>
      <c r="JXL11" s="529"/>
      <c r="JXM11" s="529"/>
      <c r="JXN11" s="529"/>
      <c r="JXO11" s="529"/>
      <c r="JXP11" s="529"/>
      <c r="JXQ11" s="529"/>
      <c r="JXR11" s="529"/>
      <c r="JXS11" s="529"/>
      <c r="JXT11" s="529"/>
      <c r="JXU11" s="529"/>
      <c r="JXV11" s="529"/>
      <c r="JXW11" s="529"/>
      <c r="JXX11" s="529"/>
      <c r="JXY11" s="529"/>
      <c r="JXZ11" s="529"/>
      <c r="JYA11" s="529"/>
      <c r="JYB11" s="529"/>
      <c r="JYC11" s="529"/>
      <c r="JYD11" s="529"/>
      <c r="JYE11" s="529"/>
      <c r="JYF11" s="529"/>
      <c r="JYG11" s="529"/>
      <c r="JYH11" s="529"/>
      <c r="JYI11" s="529"/>
      <c r="JYJ11" s="529"/>
      <c r="JYK11" s="529"/>
      <c r="JYL11" s="529"/>
      <c r="JYM11" s="529"/>
      <c r="JYN11" s="529"/>
      <c r="JYO11" s="529"/>
      <c r="JYP11" s="529"/>
      <c r="JYQ11" s="529"/>
      <c r="JYR11" s="529"/>
      <c r="JYS11" s="529"/>
      <c r="JYT11" s="529"/>
      <c r="JYU11" s="529"/>
      <c r="JYV11" s="529"/>
      <c r="JYW11" s="529"/>
      <c r="JYX11" s="529"/>
      <c r="JYY11" s="529"/>
      <c r="JYZ11" s="529"/>
      <c r="JZA11" s="529"/>
      <c r="JZB11" s="529"/>
      <c r="JZC11" s="529"/>
      <c r="JZD11" s="529"/>
      <c r="JZE11" s="529"/>
      <c r="JZF11" s="529"/>
      <c r="JZG11" s="529"/>
      <c r="JZH11" s="529"/>
      <c r="JZI11" s="529"/>
      <c r="JZJ11" s="529"/>
      <c r="JZK11" s="529"/>
      <c r="JZL11" s="529"/>
      <c r="JZM11" s="529"/>
      <c r="JZN11" s="529"/>
      <c r="JZO11" s="529"/>
      <c r="JZP11" s="529"/>
      <c r="JZQ11" s="529"/>
      <c r="JZR11" s="529"/>
      <c r="JZS11" s="529"/>
      <c r="JZT11" s="529"/>
      <c r="JZU11" s="529"/>
      <c r="JZV11" s="529"/>
      <c r="JZW11" s="529"/>
      <c r="JZX11" s="529"/>
      <c r="JZY11" s="529"/>
      <c r="JZZ11" s="529"/>
      <c r="KAA11" s="529"/>
      <c r="KAB11" s="529"/>
      <c r="KAC11" s="529"/>
      <c r="KAD11" s="529"/>
      <c r="KAE11" s="529"/>
      <c r="KAF11" s="529"/>
      <c r="KAG11" s="529"/>
      <c r="KAH11" s="529"/>
      <c r="KAI11" s="529"/>
      <c r="KAJ11" s="529"/>
      <c r="KAK11" s="529"/>
      <c r="KAL11" s="529"/>
      <c r="KAM11" s="529"/>
      <c r="KAN11" s="529"/>
      <c r="KAO11" s="529"/>
      <c r="KAP11" s="529"/>
      <c r="KAQ11" s="529"/>
      <c r="KAR11" s="529"/>
      <c r="KAS11" s="529"/>
      <c r="KAT11" s="529"/>
      <c r="KAU11" s="529"/>
      <c r="KAV11" s="529"/>
      <c r="KAW11" s="529"/>
      <c r="KAX11" s="529"/>
      <c r="KAY11" s="529"/>
      <c r="KAZ11" s="529"/>
      <c r="KBA11" s="529"/>
      <c r="KBB11" s="529"/>
      <c r="KBC11" s="529"/>
      <c r="KBD11" s="529"/>
      <c r="KBE11" s="529"/>
      <c r="KBF11" s="529"/>
      <c r="KBG11" s="529"/>
      <c r="KBH11" s="529"/>
      <c r="KBI11" s="529"/>
      <c r="KBJ11" s="529"/>
      <c r="KBK11" s="529"/>
      <c r="KBL11" s="529"/>
      <c r="KBM11" s="529"/>
      <c r="KBN11" s="529"/>
      <c r="KBO11" s="529"/>
      <c r="KBP11" s="529"/>
      <c r="KBQ11" s="529"/>
      <c r="KBR11" s="529"/>
      <c r="KBS11" s="529"/>
      <c r="KBT11" s="529"/>
      <c r="KBU11" s="529"/>
      <c r="KBV11" s="529"/>
      <c r="KBW11" s="529"/>
      <c r="KBX11" s="529"/>
      <c r="KBY11" s="529"/>
      <c r="KBZ11" s="529"/>
      <c r="KCA11" s="529"/>
      <c r="KCB11" s="529"/>
      <c r="KCC11" s="529"/>
      <c r="KCD11" s="529"/>
      <c r="KCE11" s="529"/>
      <c r="KCF11" s="529"/>
      <c r="KCG11" s="529"/>
      <c r="KCH11" s="529"/>
      <c r="KCI11" s="529"/>
      <c r="KCJ11" s="529"/>
      <c r="KCK11" s="529"/>
      <c r="KCL11" s="529"/>
      <c r="KCM11" s="529"/>
      <c r="KCN11" s="529"/>
      <c r="KCO11" s="529"/>
      <c r="KCP11" s="529"/>
      <c r="KCQ11" s="529"/>
      <c r="KCR11" s="529"/>
      <c r="KCS11" s="529"/>
      <c r="KCT11" s="529"/>
      <c r="KCU11" s="529"/>
      <c r="KCV11" s="529"/>
      <c r="KCW11" s="529"/>
      <c r="KCX11" s="529"/>
      <c r="KCY11" s="529"/>
      <c r="KCZ11" s="529"/>
      <c r="KDA11" s="529"/>
      <c r="KDB11" s="529"/>
      <c r="KDC11" s="529"/>
      <c r="KDD11" s="529"/>
      <c r="KDE11" s="529"/>
      <c r="KDF11" s="529"/>
      <c r="KDG11" s="529"/>
      <c r="KDH11" s="529"/>
      <c r="KDI11" s="529"/>
      <c r="KDJ11" s="529"/>
      <c r="KDK11" s="529"/>
      <c r="KDL11" s="529"/>
      <c r="KDM11" s="529"/>
      <c r="KDN11" s="529"/>
      <c r="KDO11" s="529"/>
      <c r="KDP11" s="529"/>
      <c r="KDQ11" s="529"/>
      <c r="KDR11" s="529"/>
      <c r="KDS11" s="529"/>
      <c r="KDT11" s="529"/>
      <c r="KDU11" s="529"/>
      <c r="KDV11" s="529"/>
      <c r="KDW11" s="529"/>
      <c r="KDX11" s="529"/>
      <c r="KDY11" s="529"/>
      <c r="KDZ11" s="529"/>
      <c r="KEA11" s="529"/>
      <c r="KEB11" s="529"/>
      <c r="KEC11" s="529"/>
      <c r="KED11" s="529"/>
      <c r="KEE11" s="529"/>
      <c r="KEF11" s="529"/>
      <c r="KEG11" s="529"/>
      <c r="KEH11" s="529"/>
      <c r="KEI11" s="529"/>
      <c r="KEJ11" s="529"/>
      <c r="KEK11" s="529"/>
      <c r="KEL11" s="529"/>
      <c r="KEM11" s="529"/>
      <c r="KEN11" s="529"/>
      <c r="KEO11" s="529"/>
      <c r="KEP11" s="529"/>
      <c r="KEQ11" s="529"/>
      <c r="KER11" s="529"/>
      <c r="KES11" s="529"/>
      <c r="KET11" s="529"/>
      <c r="KEU11" s="529"/>
      <c r="KEV11" s="529"/>
      <c r="KEW11" s="529"/>
      <c r="KEX11" s="529"/>
      <c r="KEY11" s="529"/>
      <c r="KEZ11" s="529"/>
      <c r="KFA11" s="529"/>
      <c r="KFB11" s="529"/>
      <c r="KFC11" s="529"/>
      <c r="KFD11" s="529"/>
      <c r="KFE11" s="529"/>
      <c r="KFF11" s="529"/>
      <c r="KFG11" s="529"/>
      <c r="KFH11" s="529"/>
      <c r="KFI11" s="529"/>
      <c r="KFJ11" s="529"/>
      <c r="KFK11" s="529"/>
      <c r="KFL11" s="529"/>
      <c r="KFM11" s="529"/>
      <c r="KFN11" s="529"/>
      <c r="KFO11" s="529"/>
      <c r="KFP11" s="529"/>
      <c r="KFQ11" s="529"/>
      <c r="KFR11" s="529"/>
      <c r="KFS11" s="529"/>
      <c r="KFT11" s="529"/>
      <c r="KFU11" s="529"/>
      <c r="KFV11" s="529"/>
      <c r="KFW11" s="529"/>
      <c r="KFX11" s="529"/>
      <c r="KFY11" s="529"/>
      <c r="KFZ11" s="529"/>
      <c r="KGA11" s="529"/>
      <c r="KGB11" s="529"/>
      <c r="KGC11" s="529"/>
      <c r="KGD11" s="529"/>
      <c r="KGE11" s="529"/>
      <c r="KGF11" s="529"/>
      <c r="KGG11" s="529"/>
      <c r="KGH11" s="529"/>
      <c r="KGI11" s="529"/>
      <c r="KGJ11" s="529"/>
      <c r="KGK11" s="529"/>
      <c r="KGL11" s="529"/>
      <c r="KGM11" s="529"/>
      <c r="KGN11" s="529"/>
      <c r="KGO11" s="529"/>
      <c r="KGP11" s="529"/>
      <c r="KGQ11" s="529"/>
      <c r="KGR11" s="529"/>
      <c r="KGS11" s="529"/>
      <c r="KGT11" s="529"/>
      <c r="KGU11" s="529"/>
      <c r="KGV11" s="529"/>
      <c r="KGW11" s="529"/>
      <c r="KGX11" s="529"/>
      <c r="KGY11" s="529"/>
      <c r="KGZ11" s="529"/>
      <c r="KHA11" s="529"/>
      <c r="KHB11" s="529"/>
      <c r="KHC11" s="529"/>
      <c r="KHD11" s="529"/>
      <c r="KHE11" s="529"/>
      <c r="KHF11" s="529"/>
      <c r="KHG11" s="529"/>
      <c r="KHH11" s="529"/>
      <c r="KHI11" s="529"/>
      <c r="KHJ11" s="529"/>
      <c r="KHK11" s="529"/>
      <c r="KHL11" s="529"/>
      <c r="KHM11" s="529"/>
      <c r="KHN11" s="529"/>
      <c r="KHO11" s="529"/>
      <c r="KHP11" s="529"/>
      <c r="KHQ11" s="529"/>
      <c r="KHR11" s="529"/>
      <c r="KHS11" s="529"/>
      <c r="KHT11" s="529"/>
      <c r="KHU11" s="529"/>
      <c r="KHV11" s="529"/>
      <c r="KHW11" s="529"/>
      <c r="KHX11" s="529"/>
      <c r="KHY11" s="529"/>
      <c r="KHZ11" s="529"/>
      <c r="KIA11" s="529"/>
      <c r="KIB11" s="529"/>
      <c r="KIC11" s="529"/>
      <c r="KID11" s="529"/>
      <c r="KIE11" s="529"/>
      <c r="KIF11" s="529"/>
      <c r="KIG11" s="529"/>
      <c r="KIH11" s="529"/>
      <c r="KII11" s="529"/>
      <c r="KIJ11" s="529"/>
      <c r="KIK11" s="529"/>
      <c r="KIL11" s="529"/>
      <c r="KIM11" s="529"/>
      <c r="KIN11" s="529"/>
      <c r="KIO11" s="529"/>
      <c r="KIP11" s="529"/>
      <c r="KIQ11" s="529"/>
      <c r="KIR11" s="529"/>
      <c r="KIS11" s="529"/>
      <c r="KIT11" s="529"/>
      <c r="KIU11" s="529"/>
      <c r="KIV11" s="529"/>
      <c r="KIW11" s="529"/>
      <c r="KIX11" s="529"/>
      <c r="KIY11" s="529"/>
      <c r="KIZ11" s="529"/>
      <c r="KJA11" s="529"/>
      <c r="KJB11" s="529"/>
      <c r="KJC11" s="529"/>
      <c r="KJD11" s="529"/>
      <c r="KJE11" s="529"/>
      <c r="KJF11" s="529"/>
      <c r="KJG11" s="529"/>
      <c r="KJH11" s="529"/>
      <c r="KJI11" s="529"/>
      <c r="KJJ11" s="529"/>
      <c r="KJK11" s="529"/>
      <c r="KJL11" s="529"/>
      <c r="KJM11" s="529"/>
      <c r="KJN11" s="529"/>
      <c r="KJO11" s="529"/>
      <c r="KJP11" s="529"/>
      <c r="KJQ11" s="529"/>
      <c r="KJR11" s="529"/>
      <c r="KJS11" s="529"/>
      <c r="KJT11" s="529"/>
      <c r="KJU11" s="529"/>
      <c r="KJV11" s="529"/>
      <c r="KJW11" s="529"/>
      <c r="KJX11" s="529"/>
      <c r="KJY11" s="529"/>
      <c r="KJZ11" s="529"/>
      <c r="KKA11" s="529"/>
      <c r="KKB11" s="529"/>
      <c r="KKC11" s="529"/>
      <c r="KKD11" s="529"/>
      <c r="KKE11" s="529"/>
      <c r="KKF11" s="529"/>
      <c r="KKG11" s="529"/>
      <c r="KKH11" s="529"/>
      <c r="KKI11" s="529"/>
      <c r="KKJ11" s="529"/>
      <c r="KKK11" s="529"/>
      <c r="KKL11" s="529"/>
      <c r="KKM11" s="529"/>
      <c r="KKN11" s="529"/>
      <c r="KKO11" s="529"/>
      <c r="KKP11" s="529"/>
      <c r="KKQ11" s="529"/>
      <c r="KKR11" s="529"/>
      <c r="KKS11" s="529"/>
      <c r="KKT11" s="529"/>
      <c r="KKU11" s="529"/>
      <c r="KKV11" s="529"/>
      <c r="KKW11" s="529"/>
      <c r="KKX11" s="529"/>
      <c r="KKY11" s="529"/>
      <c r="KKZ11" s="529"/>
      <c r="KLA11" s="529"/>
      <c r="KLB11" s="529"/>
      <c r="KLC11" s="529"/>
      <c r="KLD11" s="529"/>
      <c r="KLE11" s="529"/>
      <c r="KLF11" s="529"/>
      <c r="KLG11" s="529"/>
      <c r="KLH11" s="529"/>
      <c r="KLI11" s="529"/>
      <c r="KLJ11" s="529"/>
      <c r="KLK11" s="529"/>
      <c r="KLL11" s="529"/>
      <c r="KLM11" s="529"/>
      <c r="KLN11" s="529"/>
      <c r="KLO11" s="529"/>
      <c r="KLP11" s="529"/>
      <c r="KLQ11" s="529"/>
      <c r="KLR11" s="529"/>
      <c r="KLS11" s="529"/>
      <c r="KLT11" s="529"/>
      <c r="KLU11" s="529"/>
      <c r="KLV11" s="529"/>
      <c r="KLW11" s="529"/>
      <c r="KLX11" s="529"/>
      <c r="KLY11" s="529"/>
      <c r="KLZ11" s="529"/>
      <c r="KMA11" s="529"/>
      <c r="KMB11" s="529"/>
      <c r="KMC11" s="529"/>
      <c r="KMD11" s="529"/>
      <c r="KME11" s="529"/>
      <c r="KMF11" s="529"/>
      <c r="KMG11" s="529"/>
      <c r="KMH11" s="529"/>
      <c r="KMI11" s="529"/>
      <c r="KMJ11" s="529"/>
      <c r="KMK11" s="529"/>
      <c r="KML11" s="529"/>
      <c r="KMM11" s="529"/>
      <c r="KMN11" s="529"/>
      <c r="KMO11" s="529"/>
      <c r="KMP11" s="529"/>
      <c r="KMQ11" s="529"/>
      <c r="KMR11" s="529"/>
      <c r="KMS11" s="529"/>
      <c r="KMT11" s="529"/>
      <c r="KMU11" s="529"/>
      <c r="KMV11" s="529"/>
      <c r="KMW11" s="529"/>
      <c r="KMX11" s="529"/>
      <c r="KMY11" s="529"/>
      <c r="KMZ11" s="529"/>
      <c r="KNA11" s="529"/>
      <c r="KNB11" s="529"/>
      <c r="KNC11" s="529"/>
      <c r="KND11" s="529"/>
      <c r="KNE11" s="529"/>
      <c r="KNF11" s="529"/>
      <c r="KNG11" s="529"/>
      <c r="KNH11" s="529"/>
      <c r="KNI11" s="529"/>
      <c r="KNJ11" s="529"/>
      <c r="KNK11" s="529"/>
      <c r="KNL11" s="529"/>
      <c r="KNM11" s="529"/>
      <c r="KNN11" s="529"/>
      <c r="KNO11" s="529"/>
      <c r="KNP11" s="529"/>
      <c r="KNQ11" s="529"/>
      <c r="KNR11" s="529"/>
      <c r="KNS11" s="529"/>
      <c r="KNT11" s="529"/>
      <c r="KNU11" s="529"/>
      <c r="KNV11" s="529"/>
      <c r="KNW11" s="529"/>
      <c r="KNX11" s="529"/>
      <c r="KNY11" s="529"/>
      <c r="KNZ11" s="529"/>
      <c r="KOA11" s="529"/>
      <c r="KOB11" s="529"/>
      <c r="KOC11" s="529"/>
      <c r="KOD11" s="529"/>
      <c r="KOE11" s="529"/>
      <c r="KOF11" s="529"/>
      <c r="KOG11" s="529"/>
      <c r="KOH11" s="529"/>
      <c r="KOI11" s="529"/>
      <c r="KOJ11" s="529"/>
      <c r="KOK11" s="529"/>
      <c r="KOL11" s="529"/>
      <c r="KOM11" s="529"/>
      <c r="KON11" s="529"/>
      <c r="KOO11" s="529"/>
      <c r="KOP11" s="529"/>
      <c r="KOQ11" s="529"/>
      <c r="KOR11" s="529"/>
      <c r="KOS11" s="529"/>
      <c r="KOT11" s="529"/>
      <c r="KOU11" s="529"/>
      <c r="KOV11" s="529"/>
      <c r="KOW11" s="529"/>
      <c r="KOX11" s="529"/>
      <c r="KOY11" s="529"/>
      <c r="KOZ11" s="529"/>
      <c r="KPA11" s="529"/>
      <c r="KPB11" s="529"/>
      <c r="KPC11" s="529"/>
      <c r="KPD11" s="529"/>
      <c r="KPE11" s="529"/>
      <c r="KPF11" s="529"/>
      <c r="KPG11" s="529"/>
      <c r="KPH11" s="529"/>
      <c r="KPI11" s="529"/>
      <c r="KPJ11" s="529"/>
      <c r="KPK11" s="529"/>
      <c r="KPL11" s="529"/>
      <c r="KPM11" s="529"/>
      <c r="KPN11" s="529"/>
      <c r="KPO11" s="529"/>
      <c r="KPP11" s="529"/>
      <c r="KPQ11" s="529"/>
      <c r="KPR11" s="529"/>
      <c r="KPS11" s="529"/>
      <c r="KPT11" s="529"/>
      <c r="KPU11" s="529"/>
      <c r="KPV11" s="529"/>
      <c r="KPW11" s="529"/>
      <c r="KPX11" s="529"/>
      <c r="KPY11" s="529"/>
      <c r="KPZ11" s="529"/>
      <c r="KQA11" s="529"/>
      <c r="KQB11" s="529"/>
      <c r="KQC11" s="529"/>
      <c r="KQD11" s="529"/>
      <c r="KQE11" s="529"/>
      <c r="KQF11" s="529"/>
      <c r="KQG11" s="529"/>
      <c r="KQH11" s="529"/>
      <c r="KQI11" s="529"/>
      <c r="KQJ11" s="529"/>
      <c r="KQK11" s="529"/>
      <c r="KQL11" s="529"/>
      <c r="KQM11" s="529"/>
      <c r="KQN11" s="529"/>
      <c r="KQO11" s="529"/>
      <c r="KQP11" s="529"/>
      <c r="KQQ11" s="529"/>
      <c r="KQR11" s="529"/>
      <c r="KQS11" s="529"/>
      <c r="KQT11" s="529"/>
      <c r="KQU11" s="529"/>
      <c r="KQV11" s="529"/>
      <c r="KQW11" s="529"/>
      <c r="KQX11" s="529"/>
      <c r="KQY11" s="529"/>
      <c r="KQZ11" s="529"/>
      <c r="KRA11" s="529"/>
      <c r="KRB11" s="529"/>
      <c r="KRC11" s="529"/>
      <c r="KRD11" s="529"/>
      <c r="KRE11" s="529"/>
      <c r="KRF11" s="529"/>
      <c r="KRG11" s="529"/>
      <c r="KRH11" s="529"/>
      <c r="KRI11" s="529"/>
      <c r="KRJ11" s="529"/>
      <c r="KRK11" s="529"/>
      <c r="KRL11" s="529"/>
      <c r="KRM11" s="529"/>
      <c r="KRN11" s="529"/>
      <c r="KRO11" s="529"/>
      <c r="KRP11" s="529"/>
      <c r="KRQ11" s="529"/>
      <c r="KRR11" s="529"/>
      <c r="KRS11" s="529"/>
      <c r="KRT11" s="529"/>
      <c r="KRU11" s="529"/>
      <c r="KRV11" s="529"/>
      <c r="KRW11" s="529"/>
      <c r="KRX11" s="529"/>
      <c r="KRY11" s="529"/>
      <c r="KRZ11" s="529"/>
      <c r="KSA11" s="529"/>
      <c r="KSB11" s="529"/>
      <c r="KSC11" s="529"/>
      <c r="KSD11" s="529"/>
      <c r="KSE11" s="529"/>
      <c r="KSF11" s="529"/>
      <c r="KSG11" s="529"/>
      <c r="KSH11" s="529"/>
      <c r="KSI11" s="529"/>
      <c r="KSJ11" s="529"/>
      <c r="KSK11" s="529"/>
      <c r="KSL11" s="529"/>
      <c r="KSM11" s="529"/>
      <c r="KSN11" s="529"/>
      <c r="KSO11" s="529"/>
      <c r="KSP11" s="529"/>
      <c r="KSQ11" s="529"/>
      <c r="KSR11" s="529"/>
      <c r="KSS11" s="529"/>
      <c r="KST11" s="529"/>
      <c r="KSU11" s="529"/>
      <c r="KSV11" s="529"/>
      <c r="KSW11" s="529"/>
      <c r="KSX11" s="529"/>
      <c r="KSY11" s="529"/>
      <c r="KSZ11" s="529"/>
      <c r="KTA11" s="529"/>
      <c r="KTB11" s="529"/>
      <c r="KTC11" s="529"/>
      <c r="KTD11" s="529"/>
      <c r="KTE11" s="529"/>
      <c r="KTF11" s="529"/>
      <c r="KTG11" s="529"/>
      <c r="KTH11" s="529"/>
      <c r="KTI11" s="529"/>
      <c r="KTJ11" s="529"/>
      <c r="KTK11" s="529"/>
      <c r="KTL11" s="529"/>
      <c r="KTM11" s="529"/>
      <c r="KTN11" s="529"/>
      <c r="KTO11" s="529"/>
      <c r="KTP11" s="529"/>
      <c r="KTQ11" s="529"/>
      <c r="KTR11" s="529"/>
      <c r="KTS11" s="529"/>
      <c r="KTT11" s="529"/>
      <c r="KTU11" s="529"/>
      <c r="KTV11" s="529"/>
      <c r="KTW11" s="529"/>
      <c r="KTX11" s="529"/>
      <c r="KTY11" s="529"/>
      <c r="KTZ11" s="529"/>
      <c r="KUA11" s="529"/>
      <c r="KUB11" s="529"/>
      <c r="KUC11" s="529"/>
      <c r="KUD11" s="529"/>
      <c r="KUE11" s="529"/>
      <c r="KUF11" s="529"/>
      <c r="KUG11" s="529"/>
      <c r="KUH11" s="529"/>
      <c r="KUI11" s="529"/>
      <c r="KUJ11" s="529"/>
      <c r="KUK11" s="529"/>
      <c r="KUL11" s="529"/>
      <c r="KUM11" s="529"/>
      <c r="KUN11" s="529"/>
      <c r="KUO11" s="529"/>
      <c r="KUP11" s="529"/>
      <c r="KUQ11" s="529"/>
      <c r="KUR11" s="529"/>
      <c r="KUS11" s="529"/>
      <c r="KUT11" s="529"/>
      <c r="KUU11" s="529"/>
      <c r="KUV11" s="529"/>
      <c r="KUW11" s="529"/>
      <c r="KUX11" s="529"/>
      <c r="KUY11" s="529"/>
      <c r="KUZ11" s="529"/>
      <c r="KVA11" s="529"/>
      <c r="KVB11" s="529"/>
      <c r="KVC11" s="529"/>
      <c r="KVD11" s="529"/>
      <c r="KVE11" s="529"/>
      <c r="KVF11" s="529"/>
      <c r="KVG11" s="529"/>
      <c r="KVH11" s="529"/>
      <c r="KVI11" s="529"/>
      <c r="KVJ11" s="529"/>
      <c r="KVK11" s="529"/>
      <c r="KVL11" s="529"/>
      <c r="KVM11" s="529"/>
      <c r="KVN11" s="529"/>
      <c r="KVO11" s="529"/>
      <c r="KVP11" s="529"/>
      <c r="KVQ11" s="529"/>
      <c r="KVR11" s="529"/>
      <c r="KVS11" s="529"/>
      <c r="KVT11" s="529"/>
      <c r="KVU11" s="529"/>
      <c r="KVV11" s="529"/>
      <c r="KVW11" s="529"/>
      <c r="KVX11" s="529"/>
      <c r="KVY11" s="529"/>
      <c r="KVZ11" s="529"/>
      <c r="KWA11" s="529"/>
      <c r="KWB11" s="529"/>
      <c r="KWC11" s="529"/>
      <c r="KWD11" s="529"/>
      <c r="KWE11" s="529"/>
      <c r="KWF11" s="529"/>
      <c r="KWG11" s="529"/>
      <c r="KWH11" s="529"/>
      <c r="KWI11" s="529"/>
      <c r="KWJ11" s="529"/>
      <c r="KWK11" s="529"/>
      <c r="KWL11" s="529"/>
      <c r="KWM11" s="529"/>
      <c r="KWN11" s="529"/>
      <c r="KWO11" s="529"/>
      <c r="KWP11" s="529"/>
      <c r="KWQ11" s="529"/>
      <c r="KWR11" s="529"/>
      <c r="KWS11" s="529"/>
      <c r="KWT11" s="529"/>
      <c r="KWU11" s="529"/>
      <c r="KWV11" s="529"/>
      <c r="KWW11" s="529"/>
      <c r="KWX11" s="529"/>
      <c r="KWY11" s="529"/>
      <c r="KWZ11" s="529"/>
      <c r="KXA11" s="529"/>
      <c r="KXB11" s="529"/>
      <c r="KXC11" s="529"/>
      <c r="KXD11" s="529"/>
      <c r="KXE11" s="529"/>
      <c r="KXF11" s="529"/>
      <c r="KXG11" s="529"/>
      <c r="KXH11" s="529"/>
      <c r="KXI11" s="529"/>
      <c r="KXJ11" s="529"/>
      <c r="KXK11" s="529"/>
      <c r="KXL11" s="529"/>
      <c r="KXM11" s="529"/>
      <c r="KXN11" s="529"/>
      <c r="KXO11" s="529"/>
      <c r="KXP11" s="529"/>
      <c r="KXQ11" s="529"/>
      <c r="KXR11" s="529"/>
      <c r="KXS11" s="529"/>
      <c r="KXT11" s="529"/>
      <c r="KXU11" s="529"/>
      <c r="KXV11" s="529"/>
      <c r="KXW11" s="529"/>
      <c r="KXX11" s="529"/>
      <c r="KXY11" s="529"/>
      <c r="KXZ11" s="529"/>
      <c r="KYA11" s="529"/>
      <c r="KYB11" s="529"/>
      <c r="KYC11" s="529"/>
      <c r="KYD11" s="529"/>
      <c r="KYE11" s="529"/>
      <c r="KYF11" s="529"/>
      <c r="KYG11" s="529"/>
      <c r="KYH11" s="529"/>
      <c r="KYI11" s="529"/>
      <c r="KYJ11" s="529"/>
      <c r="KYK11" s="529"/>
      <c r="KYL11" s="529"/>
      <c r="KYM11" s="529"/>
      <c r="KYN11" s="529"/>
      <c r="KYO11" s="529"/>
      <c r="KYP11" s="529"/>
      <c r="KYQ11" s="529"/>
      <c r="KYR11" s="529"/>
      <c r="KYS11" s="529"/>
      <c r="KYT11" s="529"/>
      <c r="KYU11" s="529"/>
      <c r="KYV11" s="529"/>
      <c r="KYW11" s="529"/>
      <c r="KYX11" s="529"/>
      <c r="KYY11" s="529"/>
      <c r="KYZ11" s="529"/>
      <c r="KZA11" s="529"/>
      <c r="KZB11" s="529"/>
      <c r="KZC11" s="529"/>
      <c r="KZD11" s="529"/>
      <c r="KZE11" s="529"/>
      <c r="KZF11" s="529"/>
      <c r="KZG11" s="529"/>
      <c r="KZH11" s="529"/>
      <c r="KZI11" s="529"/>
      <c r="KZJ11" s="529"/>
      <c r="KZK11" s="529"/>
      <c r="KZL11" s="529"/>
      <c r="KZM11" s="529"/>
      <c r="KZN11" s="529"/>
      <c r="KZO11" s="529"/>
      <c r="KZP11" s="529"/>
      <c r="KZQ11" s="529"/>
      <c r="KZR11" s="529"/>
      <c r="KZS11" s="529"/>
      <c r="KZT11" s="529"/>
      <c r="KZU11" s="529"/>
      <c r="KZV11" s="529"/>
      <c r="KZW11" s="529"/>
      <c r="KZX11" s="529"/>
      <c r="KZY11" s="529"/>
      <c r="KZZ11" s="529"/>
      <c r="LAA11" s="529"/>
      <c r="LAB11" s="529"/>
      <c r="LAC11" s="529"/>
      <c r="LAD11" s="529"/>
      <c r="LAE11" s="529"/>
      <c r="LAF11" s="529"/>
      <c r="LAG11" s="529"/>
      <c r="LAH11" s="529"/>
      <c r="LAI11" s="529"/>
      <c r="LAJ11" s="529"/>
      <c r="LAK11" s="529"/>
      <c r="LAL11" s="529"/>
      <c r="LAM11" s="529"/>
      <c r="LAN11" s="529"/>
      <c r="LAO11" s="529"/>
      <c r="LAP11" s="529"/>
      <c r="LAQ11" s="529"/>
      <c r="LAR11" s="529"/>
      <c r="LAS11" s="529"/>
      <c r="LAT11" s="529"/>
      <c r="LAU11" s="529"/>
      <c r="LAV11" s="529"/>
      <c r="LAW11" s="529"/>
      <c r="LAX11" s="529"/>
      <c r="LAY11" s="529"/>
      <c r="LAZ11" s="529"/>
      <c r="LBA11" s="529"/>
      <c r="LBB11" s="529"/>
      <c r="LBC11" s="529"/>
      <c r="LBD11" s="529"/>
      <c r="LBE11" s="529"/>
      <c r="LBF11" s="529"/>
      <c r="LBG11" s="529"/>
      <c r="LBH11" s="529"/>
      <c r="LBI11" s="529"/>
      <c r="LBJ11" s="529"/>
      <c r="LBK11" s="529"/>
      <c r="LBL11" s="529"/>
      <c r="LBM11" s="529"/>
      <c r="LBN11" s="529"/>
      <c r="LBO11" s="529"/>
      <c r="LBP11" s="529"/>
      <c r="LBQ11" s="529"/>
      <c r="LBR11" s="529"/>
      <c r="LBS11" s="529"/>
      <c r="LBT11" s="529"/>
      <c r="LBU11" s="529"/>
      <c r="LBV11" s="529"/>
      <c r="LBW11" s="529"/>
      <c r="LBX11" s="529"/>
      <c r="LBY11" s="529"/>
      <c r="LBZ11" s="529"/>
      <c r="LCA11" s="529"/>
      <c r="LCB11" s="529"/>
      <c r="LCC11" s="529"/>
      <c r="LCD11" s="529"/>
      <c r="LCE11" s="529"/>
      <c r="LCF11" s="529"/>
      <c r="LCG11" s="529"/>
      <c r="LCH11" s="529"/>
      <c r="LCI11" s="529"/>
      <c r="LCJ11" s="529"/>
      <c r="LCK11" s="529"/>
      <c r="LCL11" s="529"/>
      <c r="LCM11" s="529"/>
      <c r="LCN11" s="529"/>
      <c r="LCO11" s="529"/>
      <c r="LCP11" s="529"/>
      <c r="LCQ11" s="529"/>
      <c r="LCR11" s="529"/>
      <c r="LCS11" s="529"/>
      <c r="LCT11" s="529"/>
      <c r="LCU11" s="529"/>
      <c r="LCV11" s="529"/>
      <c r="LCW11" s="529"/>
      <c r="LCX11" s="529"/>
      <c r="LCY11" s="529"/>
      <c r="LCZ11" s="529"/>
      <c r="LDA11" s="529"/>
      <c r="LDB11" s="529"/>
      <c r="LDC11" s="529"/>
      <c r="LDD11" s="529"/>
      <c r="LDE11" s="529"/>
      <c r="LDF11" s="529"/>
      <c r="LDG11" s="529"/>
      <c r="LDH11" s="529"/>
      <c r="LDI11" s="529"/>
      <c r="LDJ11" s="529"/>
      <c r="LDK11" s="529"/>
      <c r="LDL11" s="529"/>
      <c r="LDM11" s="529"/>
      <c r="LDN11" s="529"/>
      <c r="LDO11" s="529"/>
      <c r="LDP11" s="529"/>
      <c r="LDQ11" s="529"/>
      <c r="LDR11" s="529"/>
      <c r="LDS11" s="529"/>
      <c r="LDT11" s="529"/>
      <c r="LDU11" s="529"/>
      <c r="LDV11" s="529"/>
      <c r="LDW11" s="529"/>
      <c r="LDX11" s="529"/>
      <c r="LDY11" s="529"/>
      <c r="LDZ11" s="529"/>
      <c r="LEA11" s="529"/>
      <c r="LEB11" s="529"/>
      <c r="LEC11" s="529"/>
      <c r="LED11" s="529"/>
      <c r="LEE11" s="529"/>
      <c r="LEF11" s="529"/>
      <c r="LEG11" s="529"/>
      <c r="LEH11" s="529"/>
      <c r="LEI11" s="529"/>
      <c r="LEJ11" s="529"/>
      <c r="LEK11" s="529"/>
      <c r="LEL11" s="529"/>
      <c r="LEM11" s="529"/>
      <c r="LEN11" s="529"/>
      <c r="LEO11" s="529"/>
      <c r="LEP11" s="529"/>
      <c r="LEQ11" s="529"/>
      <c r="LER11" s="529"/>
      <c r="LES11" s="529"/>
      <c r="LET11" s="529"/>
      <c r="LEU11" s="529"/>
      <c r="LEV11" s="529"/>
      <c r="LEW11" s="529"/>
      <c r="LEX11" s="529"/>
      <c r="LEY11" s="529"/>
      <c r="LEZ11" s="529"/>
      <c r="LFA11" s="529"/>
      <c r="LFB11" s="529"/>
      <c r="LFC11" s="529"/>
      <c r="LFD11" s="529"/>
      <c r="LFE11" s="529"/>
      <c r="LFF11" s="529"/>
      <c r="LFG11" s="529"/>
      <c r="LFH11" s="529"/>
      <c r="LFI11" s="529"/>
      <c r="LFJ11" s="529"/>
      <c r="LFK11" s="529"/>
      <c r="LFL11" s="529"/>
      <c r="LFM11" s="529"/>
      <c r="LFN11" s="529"/>
      <c r="LFO11" s="529"/>
      <c r="LFP11" s="529"/>
      <c r="LFQ11" s="529"/>
      <c r="LFR11" s="529"/>
      <c r="LFS11" s="529"/>
      <c r="LFT11" s="529"/>
      <c r="LFU11" s="529"/>
      <c r="LFV11" s="529"/>
      <c r="LFW11" s="529"/>
      <c r="LFX11" s="529"/>
      <c r="LFY11" s="529"/>
      <c r="LFZ11" s="529"/>
      <c r="LGA11" s="529"/>
      <c r="LGB11" s="529"/>
      <c r="LGC11" s="529"/>
      <c r="LGD11" s="529"/>
      <c r="LGE11" s="529"/>
      <c r="LGF11" s="529"/>
      <c r="LGG11" s="529"/>
      <c r="LGH11" s="529"/>
      <c r="LGI11" s="529"/>
      <c r="LGJ11" s="529"/>
      <c r="LGK11" s="529"/>
      <c r="LGL11" s="529"/>
      <c r="LGM11" s="529"/>
      <c r="LGN11" s="529"/>
      <c r="LGO11" s="529"/>
      <c r="LGP11" s="529"/>
      <c r="LGQ11" s="529"/>
      <c r="LGR11" s="529"/>
      <c r="LGS11" s="529"/>
      <c r="LGT11" s="529"/>
      <c r="LGU11" s="529"/>
      <c r="LGV11" s="529"/>
      <c r="LGW11" s="529"/>
      <c r="LGX11" s="529"/>
      <c r="LGY11" s="529"/>
      <c r="LGZ11" s="529"/>
      <c r="LHA11" s="529"/>
      <c r="LHB11" s="529"/>
      <c r="LHC11" s="529"/>
      <c r="LHD11" s="529"/>
      <c r="LHE11" s="529"/>
      <c r="LHF11" s="529"/>
      <c r="LHG11" s="529"/>
      <c r="LHH11" s="529"/>
      <c r="LHI11" s="529"/>
      <c r="LHJ11" s="529"/>
      <c r="LHK11" s="529"/>
      <c r="LHL11" s="529"/>
      <c r="LHM11" s="529"/>
      <c r="LHN11" s="529"/>
      <c r="LHO11" s="529"/>
      <c r="LHP11" s="529"/>
      <c r="LHQ11" s="529"/>
      <c r="LHR11" s="529"/>
      <c r="LHS11" s="529"/>
      <c r="LHT11" s="529"/>
      <c r="LHU11" s="529"/>
      <c r="LHV11" s="529"/>
      <c r="LHW11" s="529"/>
      <c r="LHX11" s="529"/>
      <c r="LHY11" s="529"/>
      <c r="LHZ11" s="529"/>
      <c r="LIA11" s="529"/>
      <c r="LIB11" s="529"/>
      <c r="LIC11" s="529"/>
      <c r="LID11" s="529"/>
      <c r="LIE11" s="529"/>
      <c r="LIF11" s="529"/>
      <c r="LIG11" s="529"/>
      <c r="LIH11" s="529"/>
      <c r="LII11" s="529"/>
      <c r="LIJ11" s="529"/>
      <c r="LIK11" s="529"/>
      <c r="LIL11" s="529"/>
      <c r="LIM11" s="529"/>
      <c r="LIN11" s="529"/>
      <c r="LIO11" s="529"/>
      <c r="LIP11" s="529"/>
      <c r="LIQ11" s="529"/>
      <c r="LIR11" s="529"/>
      <c r="LIS11" s="529"/>
      <c r="LIT11" s="529"/>
      <c r="LIU11" s="529"/>
      <c r="LIV11" s="529"/>
      <c r="LIW11" s="529"/>
      <c r="LIX11" s="529"/>
      <c r="LIY11" s="529"/>
      <c r="LIZ11" s="529"/>
      <c r="LJA11" s="529"/>
      <c r="LJB11" s="529"/>
      <c r="LJC11" s="529"/>
      <c r="LJD11" s="529"/>
      <c r="LJE11" s="529"/>
      <c r="LJF11" s="529"/>
      <c r="LJG11" s="529"/>
      <c r="LJH11" s="529"/>
      <c r="LJI11" s="529"/>
      <c r="LJJ11" s="529"/>
      <c r="LJK11" s="529"/>
      <c r="LJL11" s="529"/>
      <c r="LJM11" s="529"/>
      <c r="LJN11" s="529"/>
      <c r="LJO11" s="529"/>
      <c r="LJP11" s="529"/>
      <c r="LJQ11" s="529"/>
      <c r="LJR11" s="529"/>
      <c r="LJS11" s="529"/>
      <c r="LJT11" s="529"/>
      <c r="LJU11" s="529"/>
      <c r="LJV11" s="529"/>
      <c r="LJW11" s="529"/>
      <c r="LJX11" s="529"/>
      <c r="LJY11" s="529"/>
      <c r="LJZ11" s="529"/>
      <c r="LKA11" s="529"/>
      <c r="LKB11" s="529"/>
      <c r="LKC11" s="529"/>
      <c r="LKD11" s="529"/>
      <c r="LKE11" s="529"/>
      <c r="LKF11" s="529"/>
      <c r="LKG11" s="529"/>
      <c r="LKH11" s="529"/>
      <c r="LKI11" s="529"/>
      <c r="LKJ11" s="529"/>
      <c r="LKK11" s="529"/>
      <c r="LKL11" s="529"/>
      <c r="LKM11" s="529"/>
      <c r="LKN11" s="529"/>
      <c r="LKO11" s="529"/>
      <c r="LKP11" s="529"/>
      <c r="LKQ11" s="529"/>
      <c r="LKR11" s="529"/>
      <c r="LKS11" s="529"/>
      <c r="LKT11" s="529"/>
      <c r="LKU11" s="529"/>
      <c r="LKV11" s="529"/>
      <c r="LKW11" s="529"/>
      <c r="LKX11" s="529"/>
      <c r="LKY11" s="529"/>
      <c r="LKZ11" s="529"/>
      <c r="LLA11" s="529"/>
      <c r="LLB11" s="529"/>
      <c r="LLC11" s="529"/>
      <c r="LLD11" s="529"/>
      <c r="LLE11" s="529"/>
      <c r="LLF11" s="529"/>
      <c r="LLG11" s="529"/>
      <c r="LLH11" s="529"/>
      <c r="LLI11" s="529"/>
      <c r="LLJ11" s="529"/>
      <c r="LLK11" s="529"/>
      <c r="LLL11" s="529"/>
      <c r="LLM11" s="529"/>
      <c r="LLN11" s="529"/>
      <c r="LLO11" s="529"/>
      <c r="LLP11" s="529"/>
      <c r="LLQ11" s="529"/>
      <c r="LLR11" s="529"/>
      <c r="LLS11" s="529"/>
      <c r="LLT11" s="529"/>
      <c r="LLU11" s="529"/>
      <c r="LLV11" s="529"/>
      <c r="LLW11" s="529"/>
      <c r="LLX11" s="529"/>
      <c r="LLY11" s="529"/>
      <c r="LLZ11" s="529"/>
      <c r="LMA11" s="529"/>
      <c r="LMB11" s="529"/>
      <c r="LMC11" s="529"/>
      <c r="LMD11" s="529"/>
      <c r="LME11" s="529"/>
      <c r="LMF11" s="529"/>
      <c r="LMG11" s="529"/>
      <c r="LMH11" s="529"/>
      <c r="LMI11" s="529"/>
      <c r="LMJ11" s="529"/>
      <c r="LMK11" s="529"/>
      <c r="LML11" s="529"/>
      <c r="LMM11" s="529"/>
      <c r="LMN11" s="529"/>
      <c r="LMO11" s="529"/>
      <c r="LMP11" s="529"/>
      <c r="LMQ11" s="529"/>
      <c r="LMR11" s="529"/>
      <c r="LMS11" s="529"/>
      <c r="LMT11" s="529"/>
      <c r="LMU11" s="529"/>
      <c r="LMV11" s="529"/>
      <c r="LMW11" s="529"/>
      <c r="LMX11" s="529"/>
      <c r="LMY11" s="529"/>
      <c r="LMZ11" s="529"/>
      <c r="LNA11" s="529"/>
      <c r="LNB11" s="529"/>
      <c r="LNC11" s="529"/>
      <c r="LND11" s="529"/>
      <c r="LNE11" s="529"/>
      <c r="LNF11" s="529"/>
      <c r="LNG11" s="529"/>
      <c r="LNH11" s="529"/>
      <c r="LNI11" s="529"/>
      <c r="LNJ11" s="529"/>
      <c r="LNK11" s="529"/>
      <c r="LNL11" s="529"/>
      <c r="LNM11" s="529"/>
      <c r="LNN11" s="529"/>
      <c r="LNO11" s="529"/>
      <c r="LNP11" s="529"/>
      <c r="LNQ11" s="529"/>
      <c r="LNR11" s="529"/>
      <c r="LNS11" s="529"/>
      <c r="LNT11" s="529"/>
      <c r="LNU11" s="529"/>
      <c r="LNV11" s="529"/>
      <c r="LNW11" s="529"/>
      <c r="LNX11" s="529"/>
      <c r="LNY11" s="529"/>
      <c r="LNZ11" s="529"/>
      <c r="LOA11" s="529"/>
      <c r="LOB11" s="529"/>
      <c r="LOC11" s="529"/>
      <c r="LOD11" s="529"/>
      <c r="LOE11" s="529"/>
      <c r="LOF11" s="529"/>
      <c r="LOG11" s="529"/>
      <c r="LOH11" s="529"/>
      <c r="LOI11" s="529"/>
      <c r="LOJ11" s="529"/>
      <c r="LOK11" s="529"/>
      <c r="LOL11" s="529"/>
      <c r="LOM11" s="529"/>
      <c r="LON11" s="529"/>
      <c r="LOO11" s="529"/>
      <c r="LOP11" s="529"/>
      <c r="LOQ11" s="529"/>
      <c r="LOR11" s="529"/>
      <c r="LOS11" s="529"/>
      <c r="LOT11" s="529"/>
      <c r="LOU11" s="529"/>
      <c r="LOV11" s="529"/>
      <c r="LOW11" s="529"/>
      <c r="LOX11" s="529"/>
      <c r="LOY11" s="529"/>
      <c r="LOZ11" s="529"/>
      <c r="LPA11" s="529"/>
      <c r="LPB11" s="529"/>
      <c r="LPC11" s="529"/>
      <c r="LPD11" s="529"/>
      <c r="LPE11" s="529"/>
      <c r="LPF11" s="529"/>
      <c r="LPG11" s="529"/>
      <c r="LPH11" s="529"/>
      <c r="LPI11" s="529"/>
      <c r="LPJ11" s="529"/>
      <c r="LPK11" s="529"/>
      <c r="LPL11" s="529"/>
      <c r="LPM11" s="529"/>
      <c r="LPN11" s="529"/>
      <c r="LPO11" s="529"/>
      <c r="LPP11" s="529"/>
      <c r="LPQ11" s="529"/>
      <c r="LPR11" s="529"/>
      <c r="LPS11" s="529"/>
      <c r="LPT11" s="529"/>
      <c r="LPU11" s="529"/>
      <c r="LPV11" s="529"/>
      <c r="LPW11" s="529"/>
      <c r="LPX11" s="529"/>
      <c r="LPY11" s="529"/>
      <c r="LPZ11" s="529"/>
      <c r="LQA11" s="529"/>
      <c r="LQB11" s="529"/>
      <c r="LQC11" s="529"/>
      <c r="LQD11" s="529"/>
      <c r="LQE11" s="529"/>
      <c r="LQF11" s="529"/>
      <c r="LQG11" s="529"/>
      <c r="LQH11" s="529"/>
      <c r="LQI11" s="529"/>
      <c r="LQJ11" s="529"/>
      <c r="LQK11" s="529"/>
      <c r="LQL11" s="529"/>
      <c r="LQM11" s="529"/>
      <c r="LQN11" s="529"/>
      <c r="LQO11" s="529"/>
      <c r="LQP11" s="529"/>
      <c r="LQQ11" s="529"/>
      <c r="LQR11" s="529"/>
      <c r="LQS11" s="529"/>
      <c r="LQT11" s="529"/>
      <c r="LQU11" s="529"/>
      <c r="LQV11" s="529"/>
      <c r="LQW11" s="529"/>
      <c r="LQX11" s="529"/>
      <c r="LQY11" s="529"/>
      <c r="LQZ11" s="529"/>
      <c r="LRA11" s="529"/>
      <c r="LRB11" s="529"/>
      <c r="LRC11" s="529"/>
      <c r="LRD11" s="529"/>
      <c r="LRE11" s="529"/>
      <c r="LRF11" s="529"/>
      <c r="LRG11" s="529"/>
      <c r="LRH11" s="529"/>
      <c r="LRI11" s="529"/>
      <c r="LRJ11" s="529"/>
      <c r="LRK11" s="529"/>
      <c r="LRL11" s="529"/>
      <c r="LRM11" s="529"/>
      <c r="LRN11" s="529"/>
      <c r="LRO11" s="529"/>
      <c r="LRP11" s="529"/>
      <c r="LRQ11" s="529"/>
      <c r="LRR11" s="529"/>
      <c r="LRS11" s="529"/>
      <c r="LRT11" s="529"/>
      <c r="LRU11" s="529"/>
      <c r="LRV11" s="529"/>
      <c r="LRW11" s="529"/>
      <c r="LRX11" s="529"/>
      <c r="LRY11" s="529"/>
      <c r="LRZ11" s="529"/>
      <c r="LSA11" s="529"/>
      <c r="LSB11" s="529"/>
      <c r="LSC11" s="529"/>
      <c r="LSD11" s="529"/>
      <c r="LSE11" s="529"/>
      <c r="LSF11" s="529"/>
      <c r="LSG11" s="529"/>
      <c r="LSH11" s="529"/>
      <c r="LSI11" s="529"/>
      <c r="LSJ11" s="529"/>
      <c r="LSK11" s="529"/>
      <c r="LSL11" s="529"/>
      <c r="LSM11" s="529"/>
      <c r="LSN11" s="529"/>
      <c r="LSO11" s="529"/>
      <c r="LSP11" s="529"/>
      <c r="LSQ11" s="529"/>
      <c r="LSR11" s="529"/>
      <c r="LSS11" s="529"/>
      <c r="LST11" s="529"/>
      <c r="LSU11" s="529"/>
      <c r="LSV11" s="529"/>
      <c r="LSW11" s="529"/>
      <c r="LSX11" s="529"/>
      <c r="LSY11" s="529"/>
      <c r="LSZ11" s="529"/>
      <c r="LTA11" s="529"/>
      <c r="LTB11" s="529"/>
      <c r="LTC11" s="529"/>
      <c r="LTD11" s="529"/>
      <c r="LTE11" s="529"/>
      <c r="LTF11" s="529"/>
      <c r="LTG11" s="529"/>
      <c r="LTH11" s="529"/>
      <c r="LTI11" s="529"/>
      <c r="LTJ11" s="529"/>
      <c r="LTK11" s="529"/>
      <c r="LTL11" s="529"/>
      <c r="LTM11" s="529"/>
      <c r="LTN11" s="529"/>
      <c r="LTO11" s="529"/>
      <c r="LTP11" s="529"/>
      <c r="LTQ11" s="529"/>
      <c r="LTR11" s="529"/>
      <c r="LTS11" s="529"/>
      <c r="LTT11" s="529"/>
      <c r="LTU11" s="529"/>
      <c r="LTV11" s="529"/>
      <c r="LTW11" s="529"/>
      <c r="LTX11" s="529"/>
      <c r="LTY11" s="529"/>
      <c r="LTZ11" s="529"/>
      <c r="LUA11" s="529"/>
      <c r="LUB11" s="529"/>
      <c r="LUC11" s="529"/>
      <c r="LUD11" s="529"/>
      <c r="LUE11" s="529"/>
      <c r="LUF11" s="529"/>
      <c r="LUG11" s="529"/>
      <c r="LUH11" s="529"/>
      <c r="LUI11" s="529"/>
      <c r="LUJ11" s="529"/>
      <c r="LUK11" s="529"/>
      <c r="LUL11" s="529"/>
      <c r="LUM11" s="529"/>
      <c r="LUN11" s="529"/>
      <c r="LUO11" s="529"/>
      <c r="LUP11" s="529"/>
      <c r="LUQ11" s="529"/>
      <c r="LUR11" s="529"/>
      <c r="LUS11" s="529"/>
      <c r="LUT11" s="529"/>
      <c r="LUU11" s="529"/>
      <c r="LUV11" s="529"/>
      <c r="LUW11" s="529"/>
      <c r="LUX11" s="529"/>
      <c r="LUY11" s="529"/>
      <c r="LUZ11" s="529"/>
      <c r="LVA11" s="529"/>
      <c r="LVB11" s="529"/>
      <c r="LVC11" s="529"/>
      <c r="LVD11" s="529"/>
      <c r="LVE11" s="529"/>
      <c r="LVF11" s="529"/>
      <c r="LVG11" s="529"/>
      <c r="LVH11" s="529"/>
      <c r="LVI11" s="529"/>
      <c r="LVJ11" s="529"/>
      <c r="LVK11" s="529"/>
      <c r="LVL11" s="529"/>
      <c r="LVM11" s="529"/>
      <c r="LVN11" s="529"/>
      <c r="LVO11" s="529"/>
      <c r="LVP11" s="529"/>
      <c r="LVQ11" s="529"/>
      <c r="LVR11" s="529"/>
      <c r="LVS11" s="529"/>
      <c r="LVT11" s="529"/>
      <c r="LVU11" s="529"/>
      <c r="LVV11" s="529"/>
      <c r="LVW11" s="529"/>
      <c r="LVX11" s="529"/>
      <c r="LVY11" s="529"/>
      <c r="LVZ11" s="529"/>
      <c r="LWA11" s="529"/>
      <c r="LWB11" s="529"/>
      <c r="LWC11" s="529"/>
      <c r="LWD11" s="529"/>
      <c r="LWE11" s="529"/>
      <c r="LWF11" s="529"/>
      <c r="LWG11" s="529"/>
      <c r="LWH11" s="529"/>
      <c r="LWI11" s="529"/>
      <c r="LWJ11" s="529"/>
      <c r="LWK11" s="529"/>
      <c r="LWL11" s="529"/>
      <c r="LWM11" s="529"/>
      <c r="LWN11" s="529"/>
      <c r="LWO11" s="529"/>
      <c r="LWP11" s="529"/>
      <c r="LWQ11" s="529"/>
      <c r="LWR11" s="529"/>
      <c r="LWS11" s="529"/>
      <c r="LWT11" s="529"/>
      <c r="LWU11" s="529"/>
      <c r="LWV11" s="529"/>
      <c r="LWW11" s="529"/>
      <c r="LWX11" s="529"/>
      <c r="LWY11" s="529"/>
      <c r="LWZ11" s="529"/>
      <c r="LXA11" s="529"/>
      <c r="LXB11" s="529"/>
      <c r="LXC11" s="529"/>
      <c r="LXD11" s="529"/>
      <c r="LXE11" s="529"/>
      <c r="LXF11" s="529"/>
      <c r="LXG11" s="529"/>
      <c r="LXH11" s="529"/>
      <c r="LXI11" s="529"/>
      <c r="LXJ11" s="529"/>
      <c r="LXK11" s="529"/>
      <c r="LXL11" s="529"/>
      <c r="LXM11" s="529"/>
      <c r="LXN11" s="529"/>
      <c r="LXO11" s="529"/>
      <c r="LXP11" s="529"/>
      <c r="LXQ11" s="529"/>
      <c r="LXR11" s="529"/>
      <c r="LXS11" s="529"/>
      <c r="LXT11" s="529"/>
      <c r="LXU11" s="529"/>
      <c r="LXV11" s="529"/>
      <c r="LXW11" s="529"/>
      <c r="LXX11" s="529"/>
      <c r="LXY11" s="529"/>
      <c r="LXZ11" s="529"/>
      <c r="LYA11" s="529"/>
      <c r="LYB11" s="529"/>
      <c r="LYC11" s="529"/>
      <c r="LYD11" s="529"/>
      <c r="LYE11" s="529"/>
      <c r="LYF11" s="529"/>
      <c r="LYG11" s="529"/>
      <c r="LYH11" s="529"/>
      <c r="LYI11" s="529"/>
      <c r="LYJ11" s="529"/>
      <c r="LYK11" s="529"/>
      <c r="LYL11" s="529"/>
      <c r="LYM11" s="529"/>
      <c r="LYN11" s="529"/>
      <c r="LYO11" s="529"/>
      <c r="LYP11" s="529"/>
      <c r="LYQ11" s="529"/>
      <c r="LYR11" s="529"/>
      <c r="LYS11" s="529"/>
      <c r="LYT11" s="529"/>
      <c r="LYU11" s="529"/>
      <c r="LYV11" s="529"/>
      <c r="LYW11" s="529"/>
      <c r="LYX11" s="529"/>
      <c r="LYY11" s="529"/>
      <c r="LYZ11" s="529"/>
      <c r="LZA11" s="529"/>
      <c r="LZB11" s="529"/>
      <c r="LZC11" s="529"/>
      <c r="LZD11" s="529"/>
      <c r="LZE11" s="529"/>
      <c r="LZF11" s="529"/>
      <c r="LZG11" s="529"/>
      <c r="LZH11" s="529"/>
      <c r="LZI11" s="529"/>
      <c r="LZJ11" s="529"/>
      <c r="LZK11" s="529"/>
      <c r="LZL11" s="529"/>
      <c r="LZM11" s="529"/>
      <c r="LZN11" s="529"/>
      <c r="LZO11" s="529"/>
      <c r="LZP11" s="529"/>
      <c r="LZQ11" s="529"/>
      <c r="LZR11" s="529"/>
      <c r="LZS11" s="529"/>
      <c r="LZT11" s="529"/>
      <c r="LZU11" s="529"/>
      <c r="LZV11" s="529"/>
      <c r="LZW11" s="529"/>
      <c r="LZX11" s="529"/>
      <c r="LZY11" s="529"/>
      <c r="LZZ11" s="529"/>
      <c r="MAA11" s="529"/>
      <c r="MAB11" s="529"/>
      <c r="MAC11" s="529"/>
      <c r="MAD11" s="529"/>
      <c r="MAE11" s="529"/>
      <c r="MAF11" s="529"/>
      <c r="MAG11" s="529"/>
      <c r="MAH11" s="529"/>
      <c r="MAI11" s="529"/>
      <c r="MAJ11" s="529"/>
      <c r="MAK11" s="529"/>
      <c r="MAL11" s="529"/>
      <c r="MAM11" s="529"/>
      <c r="MAN11" s="529"/>
      <c r="MAO11" s="529"/>
      <c r="MAP11" s="529"/>
      <c r="MAQ11" s="529"/>
      <c r="MAR11" s="529"/>
      <c r="MAS11" s="529"/>
      <c r="MAT11" s="529"/>
      <c r="MAU11" s="529"/>
      <c r="MAV11" s="529"/>
      <c r="MAW11" s="529"/>
      <c r="MAX11" s="529"/>
      <c r="MAY11" s="529"/>
      <c r="MAZ11" s="529"/>
      <c r="MBA11" s="529"/>
      <c r="MBB11" s="529"/>
      <c r="MBC11" s="529"/>
      <c r="MBD11" s="529"/>
      <c r="MBE11" s="529"/>
      <c r="MBF11" s="529"/>
      <c r="MBG11" s="529"/>
      <c r="MBH11" s="529"/>
      <c r="MBI11" s="529"/>
      <c r="MBJ11" s="529"/>
      <c r="MBK11" s="529"/>
      <c r="MBL11" s="529"/>
      <c r="MBM11" s="529"/>
      <c r="MBN11" s="529"/>
      <c r="MBO11" s="529"/>
      <c r="MBP11" s="529"/>
      <c r="MBQ11" s="529"/>
      <c r="MBR11" s="529"/>
      <c r="MBS11" s="529"/>
      <c r="MBT11" s="529"/>
      <c r="MBU11" s="529"/>
      <c r="MBV11" s="529"/>
      <c r="MBW11" s="529"/>
      <c r="MBX11" s="529"/>
      <c r="MBY11" s="529"/>
      <c r="MBZ11" s="529"/>
      <c r="MCA11" s="529"/>
      <c r="MCB11" s="529"/>
      <c r="MCC11" s="529"/>
      <c r="MCD11" s="529"/>
      <c r="MCE11" s="529"/>
      <c r="MCF11" s="529"/>
      <c r="MCG11" s="529"/>
      <c r="MCH11" s="529"/>
      <c r="MCI11" s="529"/>
      <c r="MCJ11" s="529"/>
      <c r="MCK11" s="529"/>
      <c r="MCL11" s="529"/>
      <c r="MCM11" s="529"/>
      <c r="MCN11" s="529"/>
      <c r="MCO11" s="529"/>
      <c r="MCP11" s="529"/>
      <c r="MCQ11" s="529"/>
      <c r="MCR11" s="529"/>
      <c r="MCS11" s="529"/>
      <c r="MCT11" s="529"/>
      <c r="MCU11" s="529"/>
      <c r="MCV11" s="529"/>
      <c r="MCW11" s="529"/>
      <c r="MCX11" s="529"/>
      <c r="MCY11" s="529"/>
      <c r="MCZ11" s="529"/>
      <c r="MDA11" s="529"/>
      <c r="MDB11" s="529"/>
      <c r="MDC11" s="529"/>
      <c r="MDD11" s="529"/>
      <c r="MDE11" s="529"/>
      <c r="MDF11" s="529"/>
      <c r="MDG11" s="529"/>
      <c r="MDH11" s="529"/>
      <c r="MDI11" s="529"/>
      <c r="MDJ11" s="529"/>
      <c r="MDK11" s="529"/>
      <c r="MDL11" s="529"/>
      <c r="MDM11" s="529"/>
      <c r="MDN11" s="529"/>
      <c r="MDO11" s="529"/>
      <c r="MDP11" s="529"/>
      <c r="MDQ11" s="529"/>
      <c r="MDR11" s="529"/>
      <c r="MDS11" s="529"/>
      <c r="MDT11" s="529"/>
      <c r="MDU11" s="529"/>
      <c r="MDV11" s="529"/>
      <c r="MDW11" s="529"/>
      <c r="MDX11" s="529"/>
      <c r="MDY11" s="529"/>
      <c r="MDZ11" s="529"/>
      <c r="MEA11" s="529"/>
      <c r="MEB11" s="529"/>
      <c r="MEC11" s="529"/>
      <c r="MED11" s="529"/>
      <c r="MEE11" s="529"/>
      <c r="MEF11" s="529"/>
      <c r="MEG11" s="529"/>
      <c r="MEH11" s="529"/>
      <c r="MEI11" s="529"/>
      <c r="MEJ11" s="529"/>
      <c r="MEK11" s="529"/>
      <c r="MEL11" s="529"/>
      <c r="MEM11" s="529"/>
      <c r="MEN11" s="529"/>
      <c r="MEO11" s="529"/>
      <c r="MEP11" s="529"/>
      <c r="MEQ11" s="529"/>
      <c r="MER11" s="529"/>
      <c r="MES11" s="529"/>
      <c r="MET11" s="529"/>
      <c r="MEU11" s="529"/>
      <c r="MEV11" s="529"/>
      <c r="MEW11" s="529"/>
      <c r="MEX11" s="529"/>
      <c r="MEY11" s="529"/>
      <c r="MEZ11" s="529"/>
      <c r="MFA11" s="529"/>
      <c r="MFB11" s="529"/>
      <c r="MFC11" s="529"/>
      <c r="MFD11" s="529"/>
      <c r="MFE11" s="529"/>
      <c r="MFF11" s="529"/>
      <c r="MFG11" s="529"/>
      <c r="MFH11" s="529"/>
      <c r="MFI11" s="529"/>
      <c r="MFJ11" s="529"/>
      <c r="MFK11" s="529"/>
      <c r="MFL11" s="529"/>
      <c r="MFM11" s="529"/>
      <c r="MFN11" s="529"/>
      <c r="MFO11" s="529"/>
      <c r="MFP11" s="529"/>
      <c r="MFQ11" s="529"/>
      <c r="MFR11" s="529"/>
      <c r="MFS11" s="529"/>
      <c r="MFT11" s="529"/>
      <c r="MFU11" s="529"/>
      <c r="MFV11" s="529"/>
      <c r="MFW11" s="529"/>
      <c r="MFX11" s="529"/>
      <c r="MFY11" s="529"/>
      <c r="MFZ11" s="529"/>
      <c r="MGA11" s="529"/>
      <c r="MGB11" s="529"/>
      <c r="MGC11" s="529"/>
      <c r="MGD11" s="529"/>
      <c r="MGE11" s="529"/>
      <c r="MGF11" s="529"/>
      <c r="MGG11" s="529"/>
      <c r="MGH11" s="529"/>
      <c r="MGI11" s="529"/>
      <c r="MGJ11" s="529"/>
      <c r="MGK11" s="529"/>
      <c r="MGL11" s="529"/>
      <c r="MGM11" s="529"/>
      <c r="MGN11" s="529"/>
      <c r="MGO11" s="529"/>
      <c r="MGP11" s="529"/>
      <c r="MGQ11" s="529"/>
      <c r="MGR11" s="529"/>
      <c r="MGS11" s="529"/>
      <c r="MGT11" s="529"/>
      <c r="MGU11" s="529"/>
      <c r="MGV11" s="529"/>
      <c r="MGW11" s="529"/>
      <c r="MGX11" s="529"/>
      <c r="MGY11" s="529"/>
      <c r="MGZ11" s="529"/>
      <c r="MHA11" s="529"/>
      <c r="MHB11" s="529"/>
      <c r="MHC11" s="529"/>
      <c r="MHD11" s="529"/>
      <c r="MHE11" s="529"/>
      <c r="MHF11" s="529"/>
      <c r="MHG11" s="529"/>
      <c r="MHH11" s="529"/>
      <c r="MHI11" s="529"/>
      <c r="MHJ11" s="529"/>
      <c r="MHK11" s="529"/>
      <c r="MHL11" s="529"/>
      <c r="MHM11" s="529"/>
      <c r="MHN11" s="529"/>
      <c r="MHO11" s="529"/>
      <c r="MHP11" s="529"/>
      <c r="MHQ11" s="529"/>
      <c r="MHR11" s="529"/>
      <c r="MHS11" s="529"/>
      <c r="MHT11" s="529"/>
      <c r="MHU11" s="529"/>
      <c r="MHV11" s="529"/>
      <c r="MHW11" s="529"/>
      <c r="MHX11" s="529"/>
      <c r="MHY11" s="529"/>
      <c r="MHZ11" s="529"/>
      <c r="MIA11" s="529"/>
      <c r="MIB11" s="529"/>
      <c r="MIC11" s="529"/>
      <c r="MID11" s="529"/>
      <c r="MIE11" s="529"/>
      <c r="MIF11" s="529"/>
      <c r="MIG11" s="529"/>
      <c r="MIH11" s="529"/>
      <c r="MII11" s="529"/>
      <c r="MIJ11" s="529"/>
      <c r="MIK11" s="529"/>
      <c r="MIL11" s="529"/>
      <c r="MIM11" s="529"/>
      <c r="MIN11" s="529"/>
      <c r="MIO11" s="529"/>
      <c r="MIP11" s="529"/>
      <c r="MIQ11" s="529"/>
      <c r="MIR11" s="529"/>
      <c r="MIS11" s="529"/>
      <c r="MIT11" s="529"/>
      <c r="MIU11" s="529"/>
      <c r="MIV11" s="529"/>
      <c r="MIW11" s="529"/>
      <c r="MIX11" s="529"/>
      <c r="MIY11" s="529"/>
      <c r="MIZ11" s="529"/>
      <c r="MJA11" s="529"/>
      <c r="MJB11" s="529"/>
      <c r="MJC11" s="529"/>
      <c r="MJD11" s="529"/>
      <c r="MJE11" s="529"/>
      <c r="MJF11" s="529"/>
      <c r="MJG11" s="529"/>
      <c r="MJH11" s="529"/>
      <c r="MJI11" s="529"/>
      <c r="MJJ11" s="529"/>
      <c r="MJK11" s="529"/>
      <c r="MJL11" s="529"/>
      <c r="MJM11" s="529"/>
      <c r="MJN11" s="529"/>
      <c r="MJO11" s="529"/>
      <c r="MJP11" s="529"/>
      <c r="MJQ11" s="529"/>
      <c r="MJR11" s="529"/>
      <c r="MJS11" s="529"/>
      <c r="MJT11" s="529"/>
      <c r="MJU11" s="529"/>
      <c r="MJV11" s="529"/>
      <c r="MJW11" s="529"/>
      <c r="MJX11" s="529"/>
      <c r="MJY11" s="529"/>
      <c r="MJZ11" s="529"/>
      <c r="MKA11" s="529"/>
      <c r="MKB11" s="529"/>
      <c r="MKC11" s="529"/>
      <c r="MKD11" s="529"/>
      <c r="MKE11" s="529"/>
      <c r="MKF11" s="529"/>
      <c r="MKG11" s="529"/>
      <c r="MKH11" s="529"/>
      <c r="MKI11" s="529"/>
      <c r="MKJ11" s="529"/>
      <c r="MKK11" s="529"/>
      <c r="MKL11" s="529"/>
      <c r="MKM11" s="529"/>
      <c r="MKN11" s="529"/>
      <c r="MKO11" s="529"/>
      <c r="MKP11" s="529"/>
      <c r="MKQ11" s="529"/>
      <c r="MKR11" s="529"/>
      <c r="MKS11" s="529"/>
      <c r="MKT11" s="529"/>
      <c r="MKU11" s="529"/>
      <c r="MKV11" s="529"/>
      <c r="MKW11" s="529"/>
      <c r="MKX11" s="529"/>
      <c r="MKY11" s="529"/>
      <c r="MKZ11" s="529"/>
      <c r="MLA11" s="529"/>
      <c r="MLB11" s="529"/>
      <c r="MLC11" s="529"/>
      <c r="MLD11" s="529"/>
      <c r="MLE11" s="529"/>
      <c r="MLF11" s="529"/>
      <c r="MLG11" s="529"/>
      <c r="MLH11" s="529"/>
      <c r="MLI11" s="529"/>
      <c r="MLJ11" s="529"/>
      <c r="MLK11" s="529"/>
      <c r="MLL11" s="529"/>
      <c r="MLM11" s="529"/>
      <c r="MLN11" s="529"/>
      <c r="MLO11" s="529"/>
      <c r="MLP11" s="529"/>
      <c r="MLQ11" s="529"/>
      <c r="MLR11" s="529"/>
      <c r="MLS11" s="529"/>
      <c r="MLT11" s="529"/>
      <c r="MLU11" s="529"/>
      <c r="MLV11" s="529"/>
      <c r="MLW11" s="529"/>
      <c r="MLX11" s="529"/>
      <c r="MLY11" s="529"/>
      <c r="MLZ11" s="529"/>
      <c r="MMA11" s="529"/>
      <c r="MMB11" s="529"/>
      <c r="MMC11" s="529"/>
      <c r="MMD11" s="529"/>
      <c r="MME11" s="529"/>
      <c r="MMF11" s="529"/>
      <c r="MMG11" s="529"/>
      <c r="MMH11" s="529"/>
      <c r="MMI11" s="529"/>
      <c r="MMJ11" s="529"/>
      <c r="MMK11" s="529"/>
      <c r="MML11" s="529"/>
      <c r="MMM11" s="529"/>
      <c r="MMN11" s="529"/>
      <c r="MMO11" s="529"/>
      <c r="MMP11" s="529"/>
      <c r="MMQ11" s="529"/>
      <c r="MMR11" s="529"/>
      <c r="MMS11" s="529"/>
      <c r="MMT11" s="529"/>
      <c r="MMU11" s="529"/>
      <c r="MMV11" s="529"/>
      <c r="MMW11" s="529"/>
      <c r="MMX11" s="529"/>
      <c r="MMY11" s="529"/>
      <c r="MMZ11" s="529"/>
      <c r="MNA11" s="529"/>
      <c r="MNB11" s="529"/>
      <c r="MNC11" s="529"/>
      <c r="MND11" s="529"/>
      <c r="MNE11" s="529"/>
      <c r="MNF11" s="529"/>
      <c r="MNG11" s="529"/>
      <c r="MNH11" s="529"/>
      <c r="MNI11" s="529"/>
      <c r="MNJ11" s="529"/>
      <c r="MNK11" s="529"/>
      <c r="MNL11" s="529"/>
      <c r="MNM11" s="529"/>
      <c r="MNN11" s="529"/>
      <c r="MNO11" s="529"/>
      <c r="MNP11" s="529"/>
      <c r="MNQ11" s="529"/>
      <c r="MNR11" s="529"/>
      <c r="MNS11" s="529"/>
      <c r="MNT11" s="529"/>
      <c r="MNU11" s="529"/>
      <c r="MNV11" s="529"/>
      <c r="MNW11" s="529"/>
      <c r="MNX11" s="529"/>
      <c r="MNY11" s="529"/>
      <c r="MNZ11" s="529"/>
      <c r="MOA11" s="529"/>
      <c r="MOB11" s="529"/>
      <c r="MOC11" s="529"/>
      <c r="MOD11" s="529"/>
      <c r="MOE11" s="529"/>
      <c r="MOF11" s="529"/>
      <c r="MOG11" s="529"/>
      <c r="MOH11" s="529"/>
      <c r="MOI11" s="529"/>
      <c r="MOJ11" s="529"/>
      <c r="MOK11" s="529"/>
      <c r="MOL11" s="529"/>
      <c r="MOM11" s="529"/>
      <c r="MON11" s="529"/>
      <c r="MOO11" s="529"/>
      <c r="MOP11" s="529"/>
      <c r="MOQ11" s="529"/>
      <c r="MOR11" s="529"/>
      <c r="MOS11" s="529"/>
      <c r="MOT11" s="529"/>
      <c r="MOU11" s="529"/>
      <c r="MOV11" s="529"/>
      <c r="MOW11" s="529"/>
      <c r="MOX11" s="529"/>
      <c r="MOY11" s="529"/>
      <c r="MOZ11" s="529"/>
      <c r="MPA11" s="529"/>
      <c r="MPB11" s="529"/>
      <c r="MPC11" s="529"/>
      <c r="MPD11" s="529"/>
      <c r="MPE11" s="529"/>
      <c r="MPF11" s="529"/>
      <c r="MPG11" s="529"/>
      <c r="MPH11" s="529"/>
      <c r="MPI11" s="529"/>
      <c r="MPJ11" s="529"/>
      <c r="MPK11" s="529"/>
      <c r="MPL11" s="529"/>
      <c r="MPM11" s="529"/>
      <c r="MPN11" s="529"/>
      <c r="MPO11" s="529"/>
      <c r="MPP11" s="529"/>
      <c r="MPQ11" s="529"/>
      <c r="MPR11" s="529"/>
      <c r="MPS11" s="529"/>
      <c r="MPT11" s="529"/>
      <c r="MPU11" s="529"/>
      <c r="MPV11" s="529"/>
      <c r="MPW11" s="529"/>
      <c r="MPX11" s="529"/>
      <c r="MPY11" s="529"/>
      <c r="MPZ11" s="529"/>
      <c r="MQA11" s="529"/>
      <c r="MQB11" s="529"/>
      <c r="MQC11" s="529"/>
      <c r="MQD11" s="529"/>
      <c r="MQE11" s="529"/>
      <c r="MQF11" s="529"/>
      <c r="MQG11" s="529"/>
      <c r="MQH11" s="529"/>
      <c r="MQI11" s="529"/>
      <c r="MQJ11" s="529"/>
      <c r="MQK11" s="529"/>
      <c r="MQL11" s="529"/>
      <c r="MQM11" s="529"/>
      <c r="MQN11" s="529"/>
      <c r="MQO11" s="529"/>
      <c r="MQP11" s="529"/>
      <c r="MQQ11" s="529"/>
      <c r="MQR11" s="529"/>
      <c r="MQS11" s="529"/>
      <c r="MQT11" s="529"/>
      <c r="MQU11" s="529"/>
      <c r="MQV11" s="529"/>
      <c r="MQW11" s="529"/>
      <c r="MQX11" s="529"/>
      <c r="MQY11" s="529"/>
      <c r="MQZ11" s="529"/>
      <c r="MRA11" s="529"/>
      <c r="MRB11" s="529"/>
      <c r="MRC11" s="529"/>
      <c r="MRD11" s="529"/>
      <c r="MRE11" s="529"/>
      <c r="MRF11" s="529"/>
      <c r="MRG11" s="529"/>
      <c r="MRH11" s="529"/>
      <c r="MRI11" s="529"/>
      <c r="MRJ11" s="529"/>
      <c r="MRK11" s="529"/>
      <c r="MRL11" s="529"/>
      <c r="MRM11" s="529"/>
      <c r="MRN11" s="529"/>
      <c r="MRO11" s="529"/>
      <c r="MRP11" s="529"/>
      <c r="MRQ11" s="529"/>
      <c r="MRR11" s="529"/>
      <c r="MRS11" s="529"/>
      <c r="MRT11" s="529"/>
      <c r="MRU11" s="529"/>
      <c r="MRV11" s="529"/>
      <c r="MRW11" s="529"/>
      <c r="MRX11" s="529"/>
      <c r="MRY11" s="529"/>
      <c r="MRZ11" s="529"/>
      <c r="MSA11" s="529"/>
      <c r="MSB11" s="529"/>
      <c r="MSC11" s="529"/>
      <c r="MSD11" s="529"/>
      <c r="MSE11" s="529"/>
      <c r="MSF11" s="529"/>
      <c r="MSG11" s="529"/>
      <c r="MSH11" s="529"/>
      <c r="MSI11" s="529"/>
      <c r="MSJ11" s="529"/>
      <c r="MSK11" s="529"/>
      <c r="MSL11" s="529"/>
      <c r="MSM11" s="529"/>
      <c r="MSN11" s="529"/>
      <c r="MSO11" s="529"/>
      <c r="MSP11" s="529"/>
      <c r="MSQ11" s="529"/>
      <c r="MSR11" s="529"/>
      <c r="MSS11" s="529"/>
      <c r="MST11" s="529"/>
      <c r="MSU11" s="529"/>
      <c r="MSV11" s="529"/>
      <c r="MSW11" s="529"/>
      <c r="MSX11" s="529"/>
      <c r="MSY11" s="529"/>
      <c r="MSZ11" s="529"/>
      <c r="MTA11" s="529"/>
      <c r="MTB11" s="529"/>
      <c r="MTC11" s="529"/>
      <c r="MTD11" s="529"/>
      <c r="MTE11" s="529"/>
      <c r="MTF11" s="529"/>
      <c r="MTG11" s="529"/>
      <c r="MTH11" s="529"/>
      <c r="MTI11" s="529"/>
      <c r="MTJ11" s="529"/>
      <c r="MTK11" s="529"/>
      <c r="MTL11" s="529"/>
      <c r="MTM11" s="529"/>
      <c r="MTN11" s="529"/>
      <c r="MTO11" s="529"/>
      <c r="MTP11" s="529"/>
      <c r="MTQ11" s="529"/>
      <c r="MTR11" s="529"/>
      <c r="MTS11" s="529"/>
      <c r="MTT11" s="529"/>
      <c r="MTU11" s="529"/>
      <c r="MTV11" s="529"/>
      <c r="MTW11" s="529"/>
      <c r="MTX11" s="529"/>
      <c r="MTY11" s="529"/>
      <c r="MTZ11" s="529"/>
      <c r="MUA11" s="529"/>
      <c r="MUB11" s="529"/>
      <c r="MUC11" s="529"/>
      <c r="MUD11" s="529"/>
      <c r="MUE11" s="529"/>
      <c r="MUF11" s="529"/>
      <c r="MUG11" s="529"/>
      <c r="MUH11" s="529"/>
      <c r="MUI11" s="529"/>
      <c r="MUJ11" s="529"/>
      <c r="MUK11" s="529"/>
      <c r="MUL11" s="529"/>
      <c r="MUM11" s="529"/>
      <c r="MUN11" s="529"/>
      <c r="MUO11" s="529"/>
      <c r="MUP11" s="529"/>
      <c r="MUQ11" s="529"/>
      <c r="MUR11" s="529"/>
      <c r="MUS11" s="529"/>
      <c r="MUT11" s="529"/>
      <c r="MUU11" s="529"/>
      <c r="MUV11" s="529"/>
      <c r="MUW11" s="529"/>
      <c r="MUX11" s="529"/>
      <c r="MUY11" s="529"/>
      <c r="MUZ11" s="529"/>
      <c r="MVA11" s="529"/>
      <c r="MVB11" s="529"/>
      <c r="MVC11" s="529"/>
      <c r="MVD11" s="529"/>
      <c r="MVE11" s="529"/>
      <c r="MVF11" s="529"/>
      <c r="MVG11" s="529"/>
      <c r="MVH11" s="529"/>
      <c r="MVI11" s="529"/>
      <c r="MVJ11" s="529"/>
      <c r="MVK11" s="529"/>
      <c r="MVL11" s="529"/>
      <c r="MVM11" s="529"/>
      <c r="MVN11" s="529"/>
      <c r="MVO11" s="529"/>
      <c r="MVP11" s="529"/>
      <c r="MVQ11" s="529"/>
      <c r="MVR11" s="529"/>
      <c r="MVS11" s="529"/>
      <c r="MVT11" s="529"/>
      <c r="MVU11" s="529"/>
      <c r="MVV11" s="529"/>
      <c r="MVW11" s="529"/>
      <c r="MVX11" s="529"/>
      <c r="MVY11" s="529"/>
      <c r="MVZ11" s="529"/>
      <c r="MWA11" s="529"/>
      <c r="MWB11" s="529"/>
      <c r="MWC11" s="529"/>
      <c r="MWD11" s="529"/>
      <c r="MWE11" s="529"/>
      <c r="MWF11" s="529"/>
      <c r="MWG11" s="529"/>
      <c r="MWH11" s="529"/>
      <c r="MWI11" s="529"/>
      <c r="MWJ11" s="529"/>
      <c r="MWK11" s="529"/>
      <c r="MWL11" s="529"/>
      <c r="MWM11" s="529"/>
      <c r="MWN11" s="529"/>
      <c r="MWO11" s="529"/>
      <c r="MWP11" s="529"/>
      <c r="MWQ11" s="529"/>
      <c r="MWR11" s="529"/>
      <c r="MWS11" s="529"/>
      <c r="MWT11" s="529"/>
      <c r="MWU11" s="529"/>
      <c r="MWV11" s="529"/>
      <c r="MWW11" s="529"/>
      <c r="MWX11" s="529"/>
      <c r="MWY11" s="529"/>
      <c r="MWZ11" s="529"/>
      <c r="MXA11" s="529"/>
      <c r="MXB11" s="529"/>
      <c r="MXC11" s="529"/>
      <c r="MXD11" s="529"/>
      <c r="MXE11" s="529"/>
      <c r="MXF11" s="529"/>
      <c r="MXG11" s="529"/>
      <c r="MXH11" s="529"/>
      <c r="MXI11" s="529"/>
      <c r="MXJ11" s="529"/>
      <c r="MXK11" s="529"/>
      <c r="MXL11" s="529"/>
      <c r="MXM11" s="529"/>
      <c r="MXN11" s="529"/>
      <c r="MXO11" s="529"/>
      <c r="MXP11" s="529"/>
      <c r="MXQ11" s="529"/>
      <c r="MXR11" s="529"/>
      <c r="MXS11" s="529"/>
      <c r="MXT11" s="529"/>
      <c r="MXU11" s="529"/>
      <c r="MXV11" s="529"/>
      <c r="MXW11" s="529"/>
      <c r="MXX11" s="529"/>
      <c r="MXY11" s="529"/>
      <c r="MXZ11" s="529"/>
      <c r="MYA11" s="529"/>
      <c r="MYB11" s="529"/>
      <c r="MYC11" s="529"/>
      <c r="MYD11" s="529"/>
      <c r="MYE11" s="529"/>
      <c r="MYF11" s="529"/>
      <c r="MYG11" s="529"/>
      <c r="MYH11" s="529"/>
      <c r="MYI11" s="529"/>
      <c r="MYJ11" s="529"/>
      <c r="MYK11" s="529"/>
      <c r="MYL11" s="529"/>
      <c r="MYM11" s="529"/>
      <c r="MYN11" s="529"/>
      <c r="MYO11" s="529"/>
      <c r="MYP11" s="529"/>
      <c r="MYQ11" s="529"/>
      <c r="MYR11" s="529"/>
      <c r="MYS11" s="529"/>
      <c r="MYT11" s="529"/>
      <c r="MYU11" s="529"/>
      <c r="MYV11" s="529"/>
      <c r="MYW11" s="529"/>
      <c r="MYX11" s="529"/>
      <c r="MYY11" s="529"/>
      <c r="MYZ11" s="529"/>
      <c r="MZA11" s="529"/>
      <c r="MZB11" s="529"/>
      <c r="MZC11" s="529"/>
      <c r="MZD11" s="529"/>
      <c r="MZE11" s="529"/>
      <c r="MZF11" s="529"/>
      <c r="MZG11" s="529"/>
      <c r="MZH11" s="529"/>
      <c r="MZI11" s="529"/>
      <c r="MZJ11" s="529"/>
      <c r="MZK11" s="529"/>
      <c r="MZL11" s="529"/>
      <c r="MZM11" s="529"/>
      <c r="MZN11" s="529"/>
      <c r="MZO11" s="529"/>
      <c r="MZP11" s="529"/>
      <c r="MZQ11" s="529"/>
      <c r="MZR11" s="529"/>
      <c r="MZS11" s="529"/>
      <c r="MZT11" s="529"/>
      <c r="MZU11" s="529"/>
      <c r="MZV11" s="529"/>
      <c r="MZW11" s="529"/>
      <c r="MZX11" s="529"/>
      <c r="MZY11" s="529"/>
      <c r="MZZ11" s="529"/>
      <c r="NAA11" s="529"/>
      <c r="NAB11" s="529"/>
      <c r="NAC11" s="529"/>
      <c r="NAD11" s="529"/>
      <c r="NAE11" s="529"/>
      <c r="NAF11" s="529"/>
      <c r="NAG11" s="529"/>
      <c r="NAH11" s="529"/>
      <c r="NAI11" s="529"/>
      <c r="NAJ11" s="529"/>
      <c r="NAK11" s="529"/>
      <c r="NAL11" s="529"/>
      <c r="NAM11" s="529"/>
      <c r="NAN11" s="529"/>
      <c r="NAO11" s="529"/>
      <c r="NAP11" s="529"/>
      <c r="NAQ11" s="529"/>
      <c r="NAR11" s="529"/>
      <c r="NAS11" s="529"/>
      <c r="NAT11" s="529"/>
      <c r="NAU11" s="529"/>
      <c r="NAV11" s="529"/>
      <c r="NAW11" s="529"/>
      <c r="NAX11" s="529"/>
      <c r="NAY11" s="529"/>
      <c r="NAZ11" s="529"/>
      <c r="NBA11" s="529"/>
      <c r="NBB11" s="529"/>
      <c r="NBC11" s="529"/>
      <c r="NBD11" s="529"/>
      <c r="NBE11" s="529"/>
      <c r="NBF11" s="529"/>
      <c r="NBG11" s="529"/>
      <c r="NBH11" s="529"/>
      <c r="NBI11" s="529"/>
      <c r="NBJ11" s="529"/>
      <c r="NBK11" s="529"/>
      <c r="NBL11" s="529"/>
      <c r="NBM11" s="529"/>
      <c r="NBN11" s="529"/>
      <c r="NBO11" s="529"/>
      <c r="NBP11" s="529"/>
      <c r="NBQ11" s="529"/>
      <c r="NBR11" s="529"/>
      <c r="NBS11" s="529"/>
      <c r="NBT11" s="529"/>
      <c r="NBU11" s="529"/>
      <c r="NBV11" s="529"/>
      <c r="NBW11" s="529"/>
      <c r="NBX11" s="529"/>
      <c r="NBY11" s="529"/>
      <c r="NBZ11" s="529"/>
      <c r="NCA11" s="529"/>
      <c r="NCB11" s="529"/>
      <c r="NCC11" s="529"/>
      <c r="NCD11" s="529"/>
      <c r="NCE11" s="529"/>
      <c r="NCF11" s="529"/>
      <c r="NCG11" s="529"/>
      <c r="NCH11" s="529"/>
      <c r="NCI11" s="529"/>
      <c r="NCJ11" s="529"/>
      <c r="NCK11" s="529"/>
      <c r="NCL11" s="529"/>
      <c r="NCM11" s="529"/>
      <c r="NCN11" s="529"/>
      <c r="NCO11" s="529"/>
      <c r="NCP11" s="529"/>
      <c r="NCQ11" s="529"/>
      <c r="NCR11" s="529"/>
      <c r="NCS11" s="529"/>
      <c r="NCT11" s="529"/>
      <c r="NCU11" s="529"/>
      <c r="NCV11" s="529"/>
      <c r="NCW11" s="529"/>
      <c r="NCX11" s="529"/>
      <c r="NCY11" s="529"/>
      <c r="NCZ11" s="529"/>
      <c r="NDA11" s="529"/>
      <c r="NDB11" s="529"/>
      <c r="NDC11" s="529"/>
      <c r="NDD11" s="529"/>
      <c r="NDE11" s="529"/>
      <c r="NDF11" s="529"/>
      <c r="NDG11" s="529"/>
      <c r="NDH11" s="529"/>
      <c r="NDI11" s="529"/>
      <c r="NDJ11" s="529"/>
      <c r="NDK11" s="529"/>
      <c r="NDL11" s="529"/>
      <c r="NDM11" s="529"/>
      <c r="NDN11" s="529"/>
      <c r="NDO11" s="529"/>
      <c r="NDP11" s="529"/>
      <c r="NDQ11" s="529"/>
      <c r="NDR11" s="529"/>
      <c r="NDS11" s="529"/>
      <c r="NDT11" s="529"/>
      <c r="NDU11" s="529"/>
      <c r="NDV11" s="529"/>
      <c r="NDW11" s="529"/>
      <c r="NDX11" s="529"/>
      <c r="NDY11" s="529"/>
      <c r="NDZ11" s="529"/>
      <c r="NEA11" s="529"/>
      <c r="NEB11" s="529"/>
      <c r="NEC11" s="529"/>
      <c r="NED11" s="529"/>
      <c r="NEE11" s="529"/>
      <c r="NEF11" s="529"/>
      <c r="NEG11" s="529"/>
      <c r="NEH11" s="529"/>
      <c r="NEI11" s="529"/>
      <c r="NEJ11" s="529"/>
      <c r="NEK11" s="529"/>
      <c r="NEL11" s="529"/>
      <c r="NEM11" s="529"/>
      <c r="NEN11" s="529"/>
      <c r="NEO11" s="529"/>
      <c r="NEP11" s="529"/>
      <c r="NEQ11" s="529"/>
      <c r="NER11" s="529"/>
      <c r="NES11" s="529"/>
      <c r="NET11" s="529"/>
      <c r="NEU11" s="529"/>
      <c r="NEV11" s="529"/>
      <c r="NEW11" s="529"/>
      <c r="NEX11" s="529"/>
      <c r="NEY11" s="529"/>
      <c r="NEZ11" s="529"/>
      <c r="NFA11" s="529"/>
      <c r="NFB11" s="529"/>
      <c r="NFC11" s="529"/>
      <c r="NFD11" s="529"/>
      <c r="NFE11" s="529"/>
      <c r="NFF11" s="529"/>
      <c r="NFG11" s="529"/>
      <c r="NFH11" s="529"/>
      <c r="NFI11" s="529"/>
      <c r="NFJ11" s="529"/>
      <c r="NFK11" s="529"/>
      <c r="NFL11" s="529"/>
      <c r="NFM11" s="529"/>
      <c r="NFN11" s="529"/>
      <c r="NFO11" s="529"/>
      <c r="NFP11" s="529"/>
      <c r="NFQ11" s="529"/>
      <c r="NFR11" s="529"/>
      <c r="NFS11" s="529"/>
      <c r="NFT11" s="529"/>
      <c r="NFU11" s="529"/>
      <c r="NFV11" s="529"/>
      <c r="NFW11" s="529"/>
      <c r="NFX11" s="529"/>
      <c r="NFY11" s="529"/>
      <c r="NFZ11" s="529"/>
      <c r="NGA11" s="529"/>
      <c r="NGB11" s="529"/>
      <c r="NGC11" s="529"/>
      <c r="NGD11" s="529"/>
      <c r="NGE11" s="529"/>
      <c r="NGF11" s="529"/>
      <c r="NGG11" s="529"/>
      <c r="NGH11" s="529"/>
      <c r="NGI11" s="529"/>
      <c r="NGJ11" s="529"/>
      <c r="NGK11" s="529"/>
      <c r="NGL11" s="529"/>
      <c r="NGM11" s="529"/>
      <c r="NGN11" s="529"/>
      <c r="NGO11" s="529"/>
      <c r="NGP11" s="529"/>
      <c r="NGQ11" s="529"/>
      <c r="NGR11" s="529"/>
      <c r="NGS11" s="529"/>
      <c r="NGT11" s="529"/>
      <c r="NGU11" s="529"/>
      <c r="NGV11" s="529"/>
      <c r="NGW11" s="529"/>
      <c r="NGX11" s="529"/>
      <c r="NGY11" s="529"/>
      <c r="NGZ11" s="529"/>
      <c r="NHA11" s="529"/>
      <c r="NHB11" s="529"/>
      <c r="NHC11" s="529"/>
      <c r="NHD11" s="529"/>
      <c r="NHE11" s="529"/>
      <c r="NHF11" s="529"/>
      <c r="NHG11" s="529"/>
      <c r="NHH11" s="529"/>
      <c r="NHI11" s="529"/>
      <c r="NHJ11" s="529"/>
      <c r="NHK11" s="529"/>
      <c r="NHL11" s="529"/>
      <c r="NHM11" s="529"/>
      <c r="NHN11" s="529"/>
      <c r="NHO11" s="529"/>
      <c r="NHP11" s="529"/>
      <c r="NHQ11" s="529"/>
      <c r="NHR11" s="529"/>
      <c r="NHS11" s="529"/>
      <c r="NHT11" s="529"/>
      <c r="NHU11" s="529"/>
      <c r="NHV11" s="529"/>
      <c r="NHW11" s="529"/>
      <c r="NHX11" s="529"/>
      <c r="NHY11" s="529"/>
      <c r="NHZ11" s="529"/>
      <c r="NIA11" s="529"/>
      <c r="NIB11" s="529"/>
      <c r="NIC11" s="529"/>
      <c r="NID11" s="529"/>
      <c r="NIE11" s="529"/>
      <c r="NIF11" s="529"/>
      <c r="NIG11" s="529"/>
      <c r="NIH11" s="529"/>
      <c r="NII11" s="529"/>
      <c r="NIJ11" s="529"/>
      <c r="NIK11" s="529"/>
      <c r="NIL11" s="529"/>
      <c r="NIM11" s="529"/>
      <c r="NIN11" s="529"/>
      <c r="NIO11" s="529"/>
      <c r="NIP11" s="529"/>
      <c r="NIQ11" s="529"/>
      <c r="NIR11" s="529"/>
      <c r="NIS11" s="529"/>
      <c r="NIT11" s="529"/>
      <c r="NIU11" s="529"/>
      <c r="NIV11" s="529"/>
      <c r="NIW11" s="529"/>
      <c r="NIX11" s="529"/>
      <c r="NIY11" s="529"/>
      <c r="NIZ11" s="529"/>
      <c r="NJA11" s="529"/>
      <c r="NJB11" s="529"/>
      <c r="NJC11" s="529"/>
      <c r="NJD11" s="529"/>
      <c r="NJE11" s="529"/>
      <c r="NJF11" s="529"/>
      <c r="NJG11" s="529"/>
      <c r="NJH11" s="529"/>
      <c r="NJI11" s="529"/>
      <c r="NJJ11" s="529"/>
      <c r="NJK11" s="529"/>
      <c r="NJL11" s="529"/>
      <c r="NJM11" s="529"/>
      <c r="NJN11" s="529"/>
      <c r="NJO11" s="529"/>
      <c r="NJP11" s="529"/>
      <c r="NJQ11" s="529"/>
      <c r="NJR11" s="529"/>
      <c r="NJS11" s="529"/>
      <c r="NJT11" s="529"/>
      <c r="NJU11" s="529"/>
      <c r="NJV11" s="529"/>
      <c r="NJW11" s="529"/>
      <c r="NJX11" s="529"/>
      <c r="NJY11" s="529"/>
      <c r="NJZ11" s="529"/>
      <c r="NKA11" s="529"/>
      <c r="NKB11" s="529"/>
      <c r="NKC11" s="529"/>
      <c r="NKD11" s="529"/>
      <c r="NKE11" s="529"/>
      <c r="NKF11" s="529"/>
      <c r="NKG11" s="529"/>
      <c r="NKH11" s="529"/>
      <c r="NKI11" s="529"/>
      <c r="NKJ11" s="529"/>
      <c r="NKK11" s="529"/>
      <c r="NKL11" s="529"/>
      <c r="NKM11" s="529"/>
      <c r="NKN11" s="529"/>
      <c r="NKO11" s="529"/>
      <c r="NKP11" s="529"/>
      <c r="NKQ11" s="529"/>
      <c r="NKR11" s="529"/>
      <c r="NKS11" s="529"/>
      <c r="NKT11" s="529"/>
      <c r="NKU11" s="529"/>
      <c r="NKV11" s="529"/>
      <c r="NKW11" s="529"/>
      <c r="NKX11" s="529"/>
      <c r="NKY11" s="529"/>
      <c r="NKZ11" s="529"/>
      <c r="NLA11" s="529"/>
      <c r="NLB11" s="529"/>
      <c r="NLC11" s="529"/>
      <c r="NLD11" s="529"/>
      <c r="NLE11" s="529"/>
      <c r="NLF11" s="529"/>
      <c r="NLG11" s="529"/>
      <c r="NLH11" s="529"/>
      <c r="NLI11" s="529"/>
      <c r="NLJ11" s="529"/>
      <c r="NLK11" s="529"/>
      <c r="NLL11" s="529"/>
      <c r="NLM11" s="529"/>
      <c r="NLN11" s="529"/>
      <c r="NLO11" s="529"/>
      <c r="NLP11" s="529"/>
      <c r="NLQ11" s="529"/>
      <c r="NLR11" s="529"/>
      <c r="NLS11" s="529"/>
      <c r="NLT11" s="529"/>
      <c r="NLU11" s="529"/>
      <c r="NLV11" s="529"/>
      <c r="NLW11" s="529"/>
      <c r="NLX11" s="529"/>
      <c r="NLY11" s="529"/>
      <c r="NLZ11" s="529"/>
      <c r="NMA11" s="529"/>
      <c r="NMB11" s="529"/>
      <c r="NMC11" s="529"/>
      <c r="NMD11" s="529"/>
      <c r="NME11" s="529"/>
      <c r="NMF11" s="529"/>
      <c r="NMG11" s="529"/>
      <c r="NMH11" s="529"/>
      <c r="NMI11" s="529"/>
      <c r="NMJ11" s="529"/>
      <c r="NMK11" s="529"/>
      <c r="NML11" s="529"/>
      <c r="NMM11" s="529"/>
      <c r="NMN11" s="529"/>
      <c r="NMO11" s="529"/>
      <c r="NMP11" s="529"/>
      <c r="NMQ11" s="529"/>
      <c r="NMR11" s="529"/>
      <c r="NMS11" s="529"/>
      <c r="NMT11" s="529"/>
      <c r="NMU11" s="529"/>
      <c r="NMV11" s="529"/>
      <c r="NMW11" s="529"/>
      <c r="NMX11" s="529"/>
      <c r="NMY11" s="529"/>
      <c r="NMZ11" s="529"/>
      <c r="NNA11" s="529"/>
      <c r="NNB11" s="529"/>
      <c r="NNC11" s="529"/>
      <c r="NND11" s="529"/>
      <c r="NNE11" s="529"/>
      <c r="NNF11" s="529"/>
      <c r="NNG11" s="529"/>
      <c r="NNH11" s="529"/>
      <c r="NNI11" s="529"/>
      <c r="NNJ11" s="529"/>
      <c r="NNK11" s="529"/>
      <c r="NNL11" s="529"/>
      <c r="NNM11" s="529"/>
      <c r="NNN11" s="529"/>
      <c r="NNO11" s="529"/>
      <c r="NNP11" s="529"/>
      <c r="NNQ11" s="529"/>
      <c r="NNR11" s="529"/>
      <c r="NNS11" s="529"/>
      <c r="NNT11" s="529"/>
      <c r="NNU11" s="529"/>
      <c r="NNV11" s="529"/>
      <c r="NNW11" s="529"/>
      <c r="NNX11" s="529"/>
      <c r="NNY11" s="529"/>
      <c r="NNZ11" s="529"/>
      <c r="NOA11" s="529"/>
      <c r="NOB11" s="529"/>
      <c r="NOC11" s="529"/>
      <c r="NOD11" s="529"/>
      <c r="NOE11" s="529"/>
      <c r="NOF11" s="529"/>
      <c r="NOG11" s="529"/>
      <c r="NOH11" s="529"/>
      <c r="NOI11" s="529"/>
      <c r="NOJ11" s="529"/>
      <c r="NOK11" s="529"/>
      <c r="NOL11" s="529"/>
      <c r="NOM11" s="529"/>
      <c r="NON11" s="529"/>
      <c r="NOO11" s="529"/>
      <c r="NOP11" s="529"/>
      <c r="NOQ11" s="529"/>
      <c r="NOR11" s="529"/>
      <c r="NOS11" s="529"/>
      <c r="NOT11" s="529"/>
      <c r="NOU11" s="529"/>
      <c r="NOV11" s="529"/>
      <c r="NOW11" s="529"/>
      <c r="NOX11" s="529"/>
      <c r="NOY11" s="529"/>
      <c r="NOZ11" s="529"/>
      <c r="NPA11" s="529"/>
      <c r="NPB11" s="529"/>
      <c r="NPC11" s="529"/>
      <c r="NPD11" s="529"/>
      <c r="NPE11" s="529"/>
      <c r="NPF11" s="529"/>
      <c r="NPG11" s="529"/>
      <c r="NPH11" s="529"/>
      <c r="NPI11" s="529"/>
      <c r="NPJ11" s="529"/>
      <c r="NPK11" s="529"/>
      <c r="NPL11" s="529"/>
      <c r="NPM11" s="529"/>
      <c r="NPN11" s="529"/>
      <c r="NPO11" s="529"/>
      <c r="NPP11" s="529"/>
      <c r="NPQ11" s="529"/>
      <c r="NPR11" s="529"/>
      <c r="NPS11" s="529"/>
      <c r="NPT11" s="529"/>
      <c r="NPU11" s="529"/>
      <c r="NPV11" s="529"/>
      <c r="NPW11" s="529"/>
      <c r="NPX11" s="529"/>
      <c r="NPY11" s="529"/>
      <c r="NPZ11" s="529"/>
      <c r="NQA11" s="529"/>
      <c r="NQB11" s="529"/>
      <c r="NQC11" s="529"/>
      <c r="NQD11" s="529"/>
      <c r="NQE11" s="529"/>
      <c r="NQF11" s="529"/>
      <c r="NQG11" s="529"/>
      <c r="NQH11" s="529"/>
      <c r="NQI11" s="529"/>
      <c r="NQJ11" s="529"/>
      <c r="NQK11" s="529"/>
      <c r="NQL11" s="529"/>
      <c r="NQM11" s="529"/>
      <c r="NQN11" s="529"/>
      <c r="NQO11" s="529"/>
      <c r="NQP11" s="529"/>
      <c r="NQQ11" s="529"/>
      <c r="NQR11" s="529"/>
      <c r="NQS11" s="529"/>
      <c r="NQT11" s="529"/>
      <c r="NQU11" s="529"/>
      <c r="NQV11" s="529"/>
      <c r="NQW11" s="529"/>
      <c r="NQX11" s="529"/>
      <c r="NQY11" s="529"/>
      <c r="NQZ11" s="529"/>
      <c r="NRA11" s="529"/>
      <c r="NRB11" s="529"/>
      <c r="NRC11" s="529"/>
      <c r="NRD11" s="529"/>
      <c r="NRE11" s="529"/>
      <c r="NRF11" s="529"/>
      <c r="NRG11" s="529"/>
      <c r="NRH11" s="529"/>
      <c r="NRI11" s="529"/>
      <c r="NRJ11" s="529"/>
      <c r="NRK11" s="529"/>
      <c r="NRL11" s="529"/>
      <c r="NRM11" s="529"/>
      <c r="NRN11" s="529"/>
      <c r="NRO11" s="529"/>
      <c r="NRP11" s="529"/>
      <c r="NRQ11" s="529"/>
      <c r="NRR11" s="529"/>
      <c r="NRS11" s="529"/>
      <c r="NRT11" s="529"/>
      <c r="NRU11" s="529"/>
      <c r="NRV11" s="529"/>
      <c r="NRW11" s="529"/>
      <c r="NRX11" s="529"/>
      <c r="NRY11" s="529"/>
      <c r="NRZ11" s="529"/>
      <c r="NSA11" s="529"/>
      <c r="NSB11" s="529"/>
      <c r="NSC11" s="529"/>
      <c r="NSD11" s="529"/>
      <c r="NSE11" s="529"/>
      <c r="NSF11" s="529"/>
      <c r="NSG11" s="529"/>
      <c r="NSH11" s="529"/>
      <c r="NSI11" s="529"/>
      <c r="NSJ11" s="529"/>
      <c r="NSK11" s="529"/>
      <c r="NSL11" s="529"/>
      <c r="NSM11" s="529"/>
      <c r="NSN11" s="529"/>
      <c r="NSO11" s="529"/>
      <c r="NSP11" s="529"/>
      <c r="NSQ11" s="529"/>
      <c r="NSR11" s="529"/>
      <c r="NSS11" s="529"/>
      <c r="NST11" s="529"/>
      <c r="NSU11" s="529"/>
      <c r="NSV11" s="529"/>
      <c r="NSW11" s="529"/>
      <c r="NSX11" s="529"/>
      <c r="NSY11" s="529"/>
      <c r="NSZ11" s="529"/>
      <c r="NTA11" s="529"/>
      <c r="NTB11" s="529"/>
      <c r="NTC11" s="529"/>
      <c r="NTD11" s="529"/>
      <c r="NTE11" s="529"/>
      <c r="NTF11" s="529"/>
      <c r="NTG11" s="529"/>
      <c r="NTH11" s="529"/>
      <c r="NTI11" s="529"/>
      <c r="NTJ11" s="529"/>
      <c r="NTK11" s="529"/>
      <c r="NTL11" s="529"/>
      <c r="NTM11" s="529"/>
      <c r="NTN11" s="529"/>
      <c r="NTO11" s="529"/>
      <c r="NTP11" s="529"/>
      <c r="NTQ11" s="529"/>
      <c r="NTR11" s="529"/>
      <c r="NTS11" s="529"/>
      <c r="NTT11" s="529"/>
      <c r="NTU11" s="529"/>
      <c r="NTV11" s="529"/>
      <c r="NTW11" s="529"/>
      <c r="NTX11" s="529"/>
      <c r="NTY11" s="529"/>
      <c r="NTZ11" s="529"/>
      <c r="NUA11" s="529"/>
      <c r="NUB11" s="529"/>
      <c r="NUC11" s="529"/>
      <c r="NUD11" s="529"/>
      <c r="NUE11" s="529"/>
      <c r="NUF11" s="529"/>
      <c r="NUG11" s="529"/>
      <c r="NUH11" s="529"/>
      <c r="NUI11" s="529"/>
      <c r="NUJ11" s="529"/>
      <c r="NUK11" s="529"/>
      <c r="NUL11" s="529"/>
      <c r="NUM11" s="529"/>
      <c r="NUN11" s="529"/>
      <c r="NUO11" s="529"/>
      <c r="NUP11" s="529"/>
      <c r="NUQ11" s="529"/>
      <c r="NUR11" s="529"/>
      <c r="NUS11" s="529"/>
      <c r="NUT11" s="529"/>
      <c r="NUU11" s="529"/>
      <c r="NUV11" s="529"/>
      <c r="NUW11" s="529"/>
      <c r="NUX11" s="529"/>
      <c r="NUY11" s="529"/>
      <c r="NUZ11" s="529"/>
      <c r="NVA11" s="529"/>
      <c r="NVB11" s="529"/>
      <c r="NVC11" s="529"/>
      <c r="NVD11" s="529"/>
      <c r="NVE11" s="529"/>
      <c r="NVF11" s="529"/>
      <c r="NVG11" s="529"/>
      <c r="NVH11" s="529"/>
      <c r="NVI11" s="529"/>
      <c r="NVJ11" s="529"/>
      <c r="NVK11" s="529"/>
      <c r="NVL11" s="529"/>
      <c r="NVM11" s="529"/>
      <c r="NVN11" s="529"/>
      <c r="NVO11" s="529"/>
      <c r="NVP11" s="529"/>
      <c r="NVQ11" s="529"/>
      <c r="NVR11" s="529"/>
      <c r="NVS11" s="529"/>
      <c r="NVT11" s="529"/>
      <c r="NVU11" s="529"/>
      <c r="NVV11" s="529"/>
      <c r="NVW11" s="529"/>
      <c r="NVX11" s="529"/>
      <c r="NVY11" s="529"/>
      <c r="NVZ11" s="529"/>
      <c r="NWA11" s="529"/>
      <c r="NWB11" s="529"/>
      <c r="NWC11" s="529"/>
      <c r="NWD11" s="529"/>
      <c r="NWE11" s="529"/>
      <c r="NWF11" s="529"/>
      <c r="NWG11" s="529"/>
      <c r="NWH11" s="529"/>
      <c r="NWI11" s="529"/>
      <c r="NWJ11" s="529"/>
      <c r="NWK11" s="529"/>
      <c r="NWL11" s="529"/>
      <c r="NWM11" s="529"/>
      <c r="NWN11" s="529"/>
      <c r="NWO11" s="529"/>
      <c r="NWP11" s="529"/>
      <c r="NWQ11" s="529"/>
      <c r="NWR11" s="529"/>
      <c r="NWS11" s="529"/>
      <c r="NWT11" s="529"/>
      <c r="NWU11" s="529"/>
      <c r="NWV11" s="529"/>
      <c r="NWW11" s="529"/>
      <c r="NWX11" s="529"/>
      <c r="NWY11" s="529"/>
      <c r="NWZ11" s="529"/>
      <c r="NXA11" s="529"/>
      <c r="NXB11" s="529"/>
      <c r="NXC11" s="529"/>
      <c r="NXD11" s="529"/>
      <c r="NXE11" s="529"/>
      <c r="NXF11" s="529"/>
      <c r="NXG11" s="529"/>
      <c r="NXH11" s="529"/>
      <c r="NXI11" s="529"/>
      <c r="NXJ11" s="529"/>
      <c r="NXK11" s="529"/>
      <c r="NXL11" s="529"/>
      <c r="NXM11" s="529"/>
      <c r="NXN11" s="529"/>
      <c r="NXO11" s="529"/>
      <c r="NXP11" s="529"/>
      <c r="NXQ11" s="529"/>
      <c r="NXR11" s="529"/>
      <c r="NXS11" s="529"/>
      <c r="NXT11" s="529"/>
      <c r="NXU11" s="529"/>
      <c r="NXV11" s="529"/>
      <c r="NXW11" s="529"/>
      <c r="NXX11" s="529"/>
      <c r="NXY11" s="529"/>
      <c r="NXZ11" s="529"/>
      <c r="NYA11" s="529"/>
      <c r="NYB11" s="529"/>
      <c r="NYC11" s="529"/>
      <c r="NYD11" s="529"/>
      <c r="NYE11" s="529"/>
      <c r="NYF11" s="529"/>
      <c r="NYG11" s="529"/>
      <c r="NYH11" s="529"/>
      <c r="NYI11" s="529"/>
      <c r="NYJ11" s="529"/>
      <c r="NYK11" s="529"/>
      <c r="NYL11" s="529"/>
      <c r="NYM11" s="529"/>
      <c r="NYN11" s="529"/>
      <c r="NYO11" s="529"/>
      <c r="NYP11" s="529"/>
      <c r="NYQ11" s="529"/>
      <c r="NYR11" s="529"/>
      <c r="NYS11" s="529"/>
      <c r="NYT11" s="529"/>
      <c r="NYU11" s="529"/>
      <c r="NYV11" s="529"/>
      <c r="NYW11" s="529"/>
      <c r="NYX11" s="529"/>
      <c r="NYY11" s="529"/>
      <c r="NYZ11" s="529"/>
      <c r="NZA11" s="529"/>
      <c r="NZB11" s="529"/>
      <c r="NZC11" s="529"/>
      <c r="NZD11" s="529"/>
      <c r="NZE11" s="529"/>
      <c r="NZF11" s="529"/>
      <c r="NZG11" s="529"/>
      <c r="NZH11" s="529"/>
      <c r="NZI11" s="529"/>
      <c r="NZJ11" s="529"/>
      <c r="NZK11" s="529"/>
      <c r="NZL11" s="529"/>
      <c r="NZM11" s="529"/>
      <c r="NZN11" s="529"/>
      <c r="NZO11" s="529"/>
      <c r="NZP11" s="529"/>
      <c r="NZQ11" s="529"/>
      <c r="NZR11" s="529"/>
      <c r="NZS11" s="529"/>
      <c r="NZT11" s="529"/>
      <c r="NZU11" s="529"/>
      <c r="NZV11" s="529"/>
      <c r="NZW11" s="529"/>
      <c r="NZX11" s="529"/>
      <c r="NZY11" s="529"/>
      <c r="NZZ11" s="529"/>
      <c r="OAA11" s="529"/>
      <c r="OAB11" s="529"/>
      <c r="OAC11" s="529"/>
      <c r="OAD11" s="529"/>
      <c r="OAE11" s="529"/>
      <c r="OAF11" s="529"/>
      <c r="OAG11" s="529"/>
      <c r="OAH11" s="529"/>
      <c r="OAI11" s="529"/>
      <c r="OAJ11" s="529"/>
      <c r="OAK11" s="529"/>
      <c r="OAL11" s="529"/>
      <c r="OAM11" s="529"/>
      <c r="OAN11" s="529"/>
      <c r="OAO11" s="529"/>
      <c r="OAP11" s="529"/>
      <c r="OAQ11" s="529"/>
      <c r="OAR11" s="529"/>
      <c r="OAS11" s="529"/>
      <c r="OAT11" s="529"/>
      <c r="OAU11" s="529"/>
      <c r="OAV11" s="529"/>
      <c r="OAW11" s="529"/>
      <c r="OAX11" s="529"/>
      <c r="OAY11" s="529"/>
      <c r="OAZ11" s="529"/>
      <c r="OBA11" s="529"/>
      <c r="OBB11" s="529"/>
      <c r="OBC11" s="529"/>
      <c r="OBD11" s="529"/>
      <c r="OBE11" s="529"/>
      <c r="OBF11" s="529"/>
      <c r="OBG11" s="529"/>
      <c r="OBH11" s="529"/>
      <c r="OBI11" s="529"/>
      <c r="OBJ11" s="529"/>
      <c r="OBK11" s="529"/>
      <c r="OBL11" s="529"/>
      <c r="OBM11" s="529"/>
      <c r="OBN11" s="529"/>
      <c r="OBO11" s="529"/>
      <c r="OBP11" s="529"/>
      <c r="OBQ11" s="529"/>
      <c r="OBR11" s="529"/>
      <c r="OBS11" s="529"/>
      <c r="OBT11" s="529"/>
      <c r="OBU11" s="529"/>
      <c r="OBV11" s="529"/>
      <c r="OBW11" s="529"/>
      <c r="OBX11" s="529"/>
      <c r="OBY11" s="529"/>
      <c r="OBZ11" s="529"/>
      <c r="OCA11" s="529"/>
      <c r="OCB11" s="529"/>
      <c r="OCC11" s="529"/>
      <c r="OCD11" s="529"/>
      <c r="OCE11" s="529"/>
      <c r="OCF11" s="529"/>
      <c r="OCG11" s="529"/>
      <c r="OCH11" s="529"/>
      <c r="OCI11" s="529"/>
      <c r="OCJ11" s="529"/>
      <c r="OCK11" s="529"/>
      <c r="OCL11" s="529"/>
      <c r="OCM11" s="529"/>
      <c r="OCN11" s="529"/>
      <c r="OCO11" s="529"/>
      <c r="OCP11" s="529"/>
      <c r="OCQ11" s="529"/>
      <c r="OCR11" s="529"/>
      <c r="OCS11" s="529"/>
      <c r="OCT11" s="529"/>
      <c r="OCU11" s="529"/>
      <c r="OCV11" s="529"/>
      <c r="OCW11" s="529"/>
      <c r="OCX11" s="529"/>
      <c r="OCY11" s="529"/>
      <c r="OCZ11" s="529"/>
      <c r="ODA11" s="529"/>
      <c r="ODB11" s="529"/>
      <c r="ODC11" s="529"/>
      <c r="ODD11" s="529"/>
      <c r="ODE11" s="529"/>
      <c r="ODF11" s="529"/>
      <c r="ODG11" s="529"/>
      <c r="ODH11" s="529"/>
      <c r="ODI11" s="529"/>
      <c r="ODJ11" s="529"/>
      <c r="ODK11" s="529"/>
      <c r="ODL11" s="529"/>
      <c r="ODM11" s="529"/>
      <c r="ODN11" s="529"/>
      <c r="ODO11" s="529"/>
      <c r="ODP11" s="529"/>
      <c r="ODQ11" s="529"/>
      <c r="ODR11" s="529"/>
      <c r="ODS11" s="529"/>
      <c r="ODT11" s="529"/>
      <c r="ODU11" s="529"/>
      <c r="ODV11" s="529"/>
      <c r="ODW11" s="529"/>
      <c r="ODX11" s="529"/>
      <c r="ODY11" s="529"/>
      <c r="ODZ11" s="529"/>
      <c r="OEA11" s="529"/>
      <c r="OEB11" s="529"/>
      <c r="OEC11" s="529"/>
      <c r="OED11" s="529"/>
      <c r="OEE11" s="529"/>
      <c r="OEF11" s="529"/>
      <c r="OEG11" s="529"/>
      <c r="OEH11" s="529"/>
      <c r="OEI11" s="529"/>
      <c r="OEJ11" s="529"/>
      <c r="OEK11" s="529"/>
      <c r="OEL11" s="529"/>
      <c r="OEM11" s="529"/>
      <c r="OEN11" s="529"/>
      <c r="OEO11" s="529"/>
      <c r="OEP11" s="529"/>
      <c r="OEQ11" s="529"/>
      <c r="OER11" s="529"/>
      <c r="OES11" s="529"/>
      <c r="OET11" s="529"/>
      <c r="OEU11" s="529"/>
      <c r="OEV11" s="529"/>
      <c r="OEW11" s="529"/>
      <c r="OEX11" s="529"/>
      <c r="OEY11" s="529"/>
      <c r="OEZ11" s="529"/>
      <c r="OFA11" s="529"/>
      <c r="OFB11" s="529"/>
      <c r="OFC11" s="529"/>
      <c r="OFD11" s="529"/>
      <c r="OFE11" s="529"/>
      <c r="OFF11" s="529"/>
      <c r="OFG11" s="529"/>
      <c r="OFH11" s="529"/>
      <c r="OFI11" s="529"/>
      <c r="OFJ11" s="529"/>
      <c r="OFK11" s="529"/>
      <c r="OFL11" s="529"/>
      <c r="OFM11" s="529"/>
      <c r="OFN11" s="529"/>
      <c r="OFO11" s="529"/>
      <c r="OFP11" s="529"/>
      <c r="OFQ11" s="529"/>
      <c r="OFR11" s="529"/>
      <c r="OFS11" s="529"/>
      <c r="OFT11" s="529"/>
      <c r="OFU11" s="529"/>
      <c r="OFV11" s="529"/>
      <c r="OFW11" s="529"/>
      <c r="OFX11" s="529"/>
      <c r="OFY11" s="529"/>
      <c r="OFZ11" s="529"/>
      <c r="OGA11" s="529"/>
      <c r="OGB11" s="529"/>
      <c r="OGC11" s="529"/>
      <c r="OGD11" s="529"/>
      <c r="OGE11" s="529"/>
      <c r="OGF11" s="529"/>
      <c r="OGG11" s="529"/>
      <c r="OGH11" s="529"/>
      <c r="OGI11" s="529"/>
      <c r="OGJ11" s="529"/>
      <c r="OGK11" s="529"/>
      <c r="OGL11" s="529"/>
      <c r="OGM11" s="529"/>
      <c r="OGN11" s="529"/>
      <c r="OGO11" s="529"/>
      <c r="OGP11" s="529"/>
      <c r="OGQ11" s="529"/>
      <c r="OGR11" s="529"/>
      <c r="OGS11" s="529"/>
      <c r="OGT11" s="529"/>
      <c r="OGU11" s="529"/>
      <c r="OGV11" s="529"/>
      <c r="OGW11" s="529"/>
      <c r="OGX11" s="529"/>
      <c r="OGY11" s="529"/>
      <c r="OGZ11" s="529"/>
      <c r="OHA11" s="529"/>
      <c r="OHB11" s="529"/>
      <c r="OHC11" s="529"/>
      <c r="OHD11" s="529"/>
      <c r="OHE11" s="529"/>
      <c r="OHF11" s="529"/>
      <c r="OHG11" s="529"/>
      <c r="OHH11" s="529"/>
      <c r="OHI11" s="529"/>
      <c r="OHJ11" s="529"/>
      <c r="OHK11" s="529"/>
      <c r="OHL11" s="529"/>
      <c r="OHM11" s="529"/>
      <c r="OHN11" s="529"/>
      <c r="OHO11" s="529"/>
      <c r="OHP11" s="529"/>
      <c r="OHQ11" s="529"/>
      <c r="OHR11" s="529"/>
      <c r="OHS11" s="529"/>
      <c r="OHT11" s="529"/>
      <c r="OHU11" s="529"/>
      <c r="OHV11" s="529"/>
      <c r="OHW11" s="529"/>
      <c r="OHX11" s="529"/>
      <c r="OHY11" s="529"/>
      <c r="OHZ11" s="529"/>
      <c r="OIA11" s="529"/>
      <c r="OIB11" s="529"/>
      <c r="OIC11" s="529"/>
      <c r="OID11" s="529"/>
      <c r="OIE11" s="529"/>
      <c r="OIF11" s="529"/>
      <c r="OIG11" s="529"/>
      <c r="OIH11" s="529"/>
      <c r="OII11" s="529"/>
      <c r="OIJ11" s="529"/>
      <c r="OIK11" s="529"/>
      <c r="OIL11" s="529"/>
      <c r="OIM11" s="529"/>
      <c r="OIN11" s="529"/>
      <c r="OIO11" s="529"/>
      <c r="OIP11" s="529"/>
      <c r="OIQ11" s="529"/>
      <c r="OIR11" s="529"/>
      <c r="OIS11" s="529"/>
      <c r="OIT11" s="529"/>
      <c r="OIU11" s="529"/>
      <c r="OIV11" s="529"/>
      <c r="OIW11" s="529"/>
      <c r="OIX11" s="529"/>
      <c r="OIY11" s="529"/>
      <c r="OIZ11" s="529"/>
      <c r="OJA11" s="529"/>
      <c r="OJB11" s="529"/>
      <c r="OJC11" s="529"/>
      <c r="OJD11" s="529"/>
      <c r="OJE11" s="529"/>
      <c r="OJF11" s="529"/>
      <c r="OJG11" s="529"/>
      <c r="OJH11" s="529"/>
      <c r="OJI11" s="529"/>
      <c r="OJJ11" s="529"/>
      <c r="OJK11" s="529"/>
      <c r="OJL11" s="529"/>
      <c r="OJM11" s="529"/>
      <c r="OJN11" s="529"/>
      <c r="OJO11" s="529"/>
      <c r="OJP11" s="529"/>
      <c r="OJQ11" s="529"/>
      <c r="OJR11" s="529"/>
      <c r="OJS11" s="529"/>
      <c r="OJT11" s="529"/>
      <c r="OJU11" s="529"/>
      <c r="OJV11" s="529"/>
      <c r="OJW11" s="529"/>
      <c r="OJX11" s="529"/>
      <c r="OJY11" s="529"/>
      <c r="OJZ11" s="529"/>
      <c r="OKA11" s="529"/>
      <c r="OKB11" s="529"/>
      <c r="OKC11" s="529"/>
      <c r="OKD11" s="529"/>
      <c r="OKE11" s="529"/>
      <c r="OKF11" s="529"/>
      <c r="OKG11" s="529"/>
      <c r="OKH11" s="529"/>
      <c r="OKI11" s="529"/>
      <c r="OKJ11" s="529"/>
      <c r="OKK11" s="529"/>
      <c r="OKL11" s="529"/>
      <c r="OKM11" s="529"/>
      <c r="OKN11" s="529"/>
      <c r="OKO11" s="529"/>
      <c r="OKP11" s="529"/>
      <c r="OKQ11" s="529"/>
      <c r="OKR11" s="529"/>
      <c r="OKS11" s="529"/>
      <c r="OKT11" s="529"/>
      <c r="OKU11" s="529"/>
      <c r="OKV11" s="529"/>
      <c r="OKW11" s="529"/>
      <c r="OKX11" s="529"/>
      <c r="OKY11" s="529"/>
      <c r="OKZ11" s="529"/>
      <c r="OLA11" s="529"/>
      <c r="OLB11" s="529"/>
      <c r="OLC11" s="529"/>
      <c r="OLD11" s="529"/>
      <c r="OLE11" s="529"/>
      <c r="OLF11" s="529"/>
      <c r="OLG11" s="529"/>
      <c r="OLH11" s="529"/>
      <c r="OLI11" s="529"/>
      <c r="OLJ11" s="529"/>
      <c r="OLK11" s="529"/>
      <c r="OLL11" s="529"/>
      <c r="OLM11" s="529"/>
      <c r="OLN11" s="529"/>
      <c r="OLO11" s="529"/>
      <c r="OLP11" s="529"/>
      <c r="OLQ11" s="529"/>
      <c r="OLR11" s="529"/>
      <c r="OLS11" s="529"/>
      <c r="OLT11" s="529"/>
      <c r="OLU11" s="529"/>
      <c r="OLV11" s="529"/>
      <c r="OLW11" s="529"/>
      <c r="OLX11" s="529"/>
      <c r="OLY11" s="529"/>
      <c r="OLZ11" s="529"/>
      <c r="OMA11" s="529"/>
      <c r="OMB11" s="529"/>
      <c r="OMC11" s="529"/>
      <c r="OMD11" s="529"/>
      <c r="OME11" s="529"/>
      <c r="OMF11" s="529"/>
      <c r="OMG11" s="529"/>
      <c r="OMH11" s="529"/>
      <c r="OMI11" s="529"/>
      <c r="OMJ11" s="529"/>
      <c r="OMK11" s="529"/>
      <c r="OML11" s="529"/>
      <c r="OMM11" s="529"/>
      <c r="OMN11" s="529"/>
      <c r="OMO11" s="529"/>
      <c r="OMP11" s="529"/>
      <c r="OMQ11" s="529"/>
      <c r="OMR11" s="529"/>
      <c r="OMS11" s="529"/>
      <c r="OMT11" s="529"/>
      <c r="OMU11" s="529"/>
      <c r="OMV11" s="529"/>
      <c r="OMW11" s="529"/>
      <c r="OMX11" s="529"/>
      <c r="OMY11" s="529"/>
      <c r="OMZ11" s="529"/>
      <c r="ONA11" s="529"/>
      <c r="ONB11" s="529"/>
      <c r="ONC11" s="529"/>
      <c r="OND11" s="529"/>
      <c r="ONE11" s="529"/>
      <c r="ONF11" s="529"/>
      <c r="ONG11" s="529"/>
      <c r="ONH11" s="529"/>
      <c r="ONI11" s="529"/>
      <c r="ONJ11" s="529"/>
      <c r="ONK11" s="529"/>
      <c r="ONL11" s="529"/>
      <c r="ONM11" s="529"/>
      <c r="ONN11" s="529"/>
      <c r="ONO11" s="529"/>
      <c r="ONP11" s="529"/>
      <c r="ONQ11" s="529"/>
      <c r="ONR11" s="529"/>
      <c r="ONS11" s="529"/>
      <c r="ONT11" s="529"/>
      <c r="ONU11" s="529"/>
      <c r="ONV11" s="529"/>
      <c r="ONW11" s="529"/>
      <c r="ONX11" s="529"/>
      <c r="ONY11" s="529"/>
      <c r="ONZ11" s="529"/>
      <c r="OOA11" s="529"/>
      <c r="OOB11" s="529"/>
      <c r="OOC11" s="529"/>
      <c r="OOD11" s="529"/>
      <c r="OOE11" s="529"/>
      <c r="OOF11" s="529"/>
      <c r="OOG11" s="529"/>
      <c r="OOH11" s="529"/>
      <c r="OOI11" s="529"/>
      <c r="OOJ11" s="529"/>
      <c r="OOK11" s="529"/>
      <c r="OOL11" s="529"/>
      <c r="OOM11" s="529"/>
      <c r="OON11" s="529"/>
      <c r="OOO11" s="529"/>
      <c r="OOP11" s="529"/>
      <c r="OOQ11" s="529"/>
      <c r="OOR11" s="529"/>
      <c r="OOS11" s="529"/>
      <c r="OOT11" s="529"/>
      <c r="OOU11" s="529"/>
      <c r="OOV11" s="529"/>
      <c r="OOW11" s="529"/>
      <c r="OOX11" s="529"/>
      <c r="OOY11" s="529"/>
      <c r="OOZ11" s="529"/>
      <c r="OPA11" s="529"/>
      <c r="OPB11" s="529"/>
      <c r="OPC11" s="529"/>
      <c r="OPD11" s="529"/>
      <c r="OPE11" s="529"/>
      <c r="OPF11" s="529"/>
      <c r="OPG11" s="529"/>
      <c r="OPH11" s="529"/>
      <c r="OPI11" s="529"/>
      <c r="OPJ11" s="529"/>
      <c r="OPK11" s="529"/>
      <c r="OPL11" s="529"/>
      <c r="OPM11" s="529"/>
      <c r="OPN11" s="529"/>
      <c r="OPO11" s="529"/>
      <c r="OPP11" s="529"/>
      <c r="OPQ11" s="529"/>
      <c r="OPR11" s="529"/>
      <c r="OPS11" s="529"/>
      <c r="OPT11" s="529"/>
      <c r="OPU11" s="529"/>
      <c r="OPV11" s="529"/>
      <c r="OPW11" s="529"/>
      <c r="OPX11" s="529"/>
      <c r="OPY11" s="529"/>
      <c r="OPZ11" s="529"/>
      <c r="OQA11" s="529"/>
      <c r="OQB11" s="529"/>
      <c r="OQC11" s="529"/>
      <c r="OQD11" s="529"/>
      <c r="OQE11" s="529"/>
      <c r="OQF11" s="529"/>
      <c r="OQG11" s="529"/>
      <c r="OQH11" s="529"/>
      <c r="OQI11" s="529"/>
      <c r="OQJ11" s="529"/>
      <c r="OQK11" s="529"/>
      <c r="OQL11" s="529"/>
      <c r="OQM11" s="529"/>
      <c r="OQN11" s="529"/>
      <c r="OQO11" s="529"/>
      <c r="OQP11" s="529"/>
      <c r="OQQ11" s="529"/>
      <c r="OQR11" s="529"/>
      <c r="OQS11" s="529"/>
      <c r="OQT11" s="529"/>
      <c r="OQU11" s="529"/>
      <c r="OQV11" s="529"/>
      <c r="OQW11" s="529"/>
      <c r="OQX11" s="529"/>
      <c r="OQY11" s="529"/>
      <c r="OQZ11" s="529"/>
      <c r="ORA11" s="529"/>
      <c r="ORB11" s="529"/>
      <c r="ORC11" s="529"/>
      <c r="ORD11" s="529"/>
      <c r="ORE11" s="529"/>
      <c r="ORF11" s="529"/>
      <c r="ORG11" s="529"/>
      <c r="ORH11" s="529"/>
      <c r="ORI11" s="529"/>
      <c r="ORJ11" s="529"/>
      <c r="ORK11" s="529"/>
      <c r="ORL11" s="529"/>
      <c r="ORM11" s="529"/>
      <c r="ORN11" s="529"/>
      <c r="ORO11" s="529"/>
      <c r="ORP11" s="529"/>
      <c r="ORQ11" s="529"/>
      <c r="ORR11" s="529"/>
      <c r="ORS11" s="529"/>
      <c r="ORT11" s="529"/>
      <c r="ORU11" s="529"/>
      <c r="ORV11" s="529"/>
      <c r="ORW11" s="529"/>
      <c r="ORX11" s="529"/>
      <c r="ORY11" s="529"/>
      <c r="ORZ11" s="529"/>
      <c r="OSA11" s="529"/>
      <c r="OSB11" s="529"/>
      <c r="OSC11" s="529"/>
      <c r="OSD11" s="529"/>
      <c r="OSE11" s="529"/>
      <c r="OSF11" s="529"/>
      <c r="OSG11" s="529"/>
      <c r="OSH11" s="529"/>
      <c r="OSI11" s="529"/>
      <c r="OSJ11" s="529"/>
      <c r="OSK11" s="529"/>
      <c r="OSL11" s="529"/>
      <c r="OSM11" s="529"/>
      <c r="OSN11" s="529"/>
      <c r="OSO11" s="529"/>
      <c r="OSP11" s="529"/>
      <c r="OSQ11" s="529"/>
      <c r="OSR11" s="529"/>
      <c r="OSS11" s="529"/>
      <c r="OST11" s="529"/>
      <c r="OSU11" s="529"/>
      <c r="OSV11" s="529"/>
      <c r="OSW11" s="529"/>
      <c r="OSX11" s="529"/>
      <c r="OSY11" s="529"/>
      <c r="OSZ11" s="529"/>
      <c r="OTA11" s="529"/>
      <c r="OTB11" s="529"/>
      <c r="OTC11" s="529"/>
      <c r="OTD11" s="529"/>
      <c r="OTE11" s="529"/>
      <c r="OTF11" s="529"/>
      <c r="OTG11" s="529"/>
      <c r="OTH11" s="529"/>
      <c r="OTI11" s="529"/>
      <c r="OTJ11" s="529"/>
      <c r="OTK11" s="529"/>
      <c r="OTL11" s="529"/>
      <c r="OTM11" s="529"/>
      <c r="OTN11" s="529"/>
      <c r="OTO11" s="529"/>
      <c r="OTP11" s="529"/>
      <c r="OTQ11" s="529"/>
      <c r="OTR11" s="529"/>
      <c r="OTS11" s="529"/>
      <c r="OTT11" s="529"/>
      <c r="OTU11" s="529"/>
      <c r="OTV11" s="529"/>
      <c r="OTW11" s="529"/>
      <c r="OTX11" s="529"/>
      <c r="OTY11" s="529"/>
      <c r="OTZ11" s="529"/>
      <c r="OUA11" s="529"/>
      <c r="OUB11" s="529"/>
      <c r="OUC11" s="529"/>
      <c r="OUD11" s="529"/>
      <c r="OUE11" s="529"/>
      <c r="OUF11" s="529"/>
      <c r="OUG11" s="529"/>
      <c r="OUH11" s="529"/>
      <c r="OUI11" s="529"/>
      <c r="OUJ11" s="529"/>
      <c r="OUK11" s="529"/>
      <c r="OUL11" s="529"/>
      <c r="OUM11" s="529"/>
      <c r="OUN11" s="529"/>
      <c r="OUO11" s="529"/>
      <c r="OUP11" s="529"/>
      <c r="OUQ11" s="529"/>
      <c r="OUR11" s="529"/>
      <c r="OUS11" s="529"/>
      <c r="OUT11" s="529"/>
      <c r="OUU11" s="529"/>
      <c r="OUV11" s="529"/>
      <c r="OUW11" s="529"/>
      <c r="OUX11" s="529"/>
      <c r="OUY11" s="529"/>
      <c r="OUZ11" s="529"/>
      <c r="OVA11" s="529"/>
      <c r="OVB11" s="529"/>
      <c r="OVC11" s="529"/>
      <c r="OVD11" s="529"/>
      <c r="OVE11" s="529"/>
      <c r="OVF11" s="529"/>
      <c r="OVG11" s="529"/>
      <c r="OVH11" s="529"/>
      <c r="OVI11" s="529"/>
      <c r="OVJ11" s="529"/>
      <c r="OVK11" s="529"/>
      <c r="OVL11" s="529"/>
      <c r="OVM11" s="529"/>
      <c r="OVN11" s="529"/>
      <c r="OVO11" s="529"/>
      <c r="OVP11" s="529"/>
      <c r="OVQ11" s="529"/>
      <c r="OVR11" s="529"/>
      <c r="OVS11" s="529"/>
      <c r="OVT11" s="529"/>
      <c r="OVU11" s="529"/>
      <c r="OVV11" s="529"/>
      <c r="OVW11" s="529"/>
      <c r="OVX11" s="529"/>
      <c r="OVY11" s="529"/>
      <c r="OVZ11" s="529"/>
      <c r="OWA11" s="529"/>
      <c r="OWB11" s="529"/>
      <c r="OWC11" s="529"/>
      <c r="OWD11" s="529"/>
      <c r="OWE11" s="529"/>
      <c r="OWF11" s="529"/>
      <c r="OWG11" s="529"/>
      <c r="OWH11" s="529"/>
      <c r="OWI11" s="529"/>
      <c r="OWJ11" s="529"/>
      <c r="OWK11" s="529"/>
      <c r="OWL11" s="529"/>
      <c r="OWM11" s="529"/>
      <c r="OWN11" s="529"/>
      <c r="OWO11" s="529"/>
      <c r="OWP11" s="529"/>
      <c r="OWQ11" s="529"/>
      <c r="OWR11" s="529"/>
      <c r="OWS11" s="529"/>
      <c r="OWT11" s="529"/>
      <c r="OWU11" s="529"/>
      <c r="OWV11" s="529"/>
      <c r="OWW11" s="529"/>
      <c r="OWX11" s="529"/>
      <c r="OWY11" s="529"/>
      <c r="OWZ11" s="529"/>
      <c r="OXA11" s="529"/>
      <c r="OXB11" s="529"/>
      <c r="OXC11" s="529"/>
      <c r="OXD11" s="529"/>
      <c r="OXE11" s="529"/>
      <c r="OXF11" s="529"/>
      <c r="OXG11" s="529"/>
      <c r="OXH11" s="529"/>
      <c r="OXI11" s="529"/>
      <c r="OXJ11" s="529"/>
      <c r="OXK11" s="529"/>
      <c r="OXL11" s="529"/>
      <c r="OXM11" s="529"/>
      <c r="OXN11" s="529"/>
      <c r="OXO11" s="529"/>
      <c r="OXP11" s="529"/>
      <c r="OXQ11" s="529"/>
      <c r="OXR11" s="529"/>
      <c r="OXS11" s="529"/>
      <c r="OXT11" s="529"/>
      <c r="OXU11" s="529"/>
      <c r="OXV11" s="529"/>
      <c r="OXW11" s="529"/>
      <c r="OXX11" s="529"/>
      <c r="OXY11" s="529"/>
      <c r="OXZ11" s="529"/>
      <c r="OYA11" s="529"/>
      <c r="OYB11" s="529"/>
      <c r="OYC11" s="529"/>
      <c r="OYD11" s="529"/>
      <c r="OYE11" s="529"/>
      <c r="OYF11" s="529"/>
      <c r="OYG11" s="529"/>
      <c r="OYH11" s="529"/>
      <c r="OYI11" s="529"/>
      <c r="OYJ11" s="529"/>
      <c r="OYK11" s="529"/>
      <c r="OYL11" s="529"/>
      <c r="OYM11" s="529"/>
      <c r="OYN11" s="529"/>
      <c r="OYO11" s="529"/>
      <c r="OYP11" s="529"/>
      <c r="OYQ11" s="529"/>
      <c r="OYR11" s="529"/>
      <c r="OYS11" s="529"/>
      <c r="OYT11" s="529"/>
      <c r="OYU11" s="529"/>
      <c r="OYV11" s="529"/>
      <c r="OYW11" s="529"/>
      <c r="OYX11" s="529"/>
      <c r="OYY11" s="529"/>
      <c r="OYZ11" s="529"/>
      <c r="OZA11" s="529"/>
      <c r="OZB11" s="529"/>
      <c r="OZC11" s="529"/>
      <c r="OZD11" s="529"/>
      <c r="OZE11" s="529"/>
      <c r="OZF11" s="529"/>
      <c r="OZG11" s="529"/>
      <c r="OZH11" s="529"/>
      <c r="OZI11" s="529"/>
      <c r="OZJ11" s="529"/>
      <c r="OZK11" s="529"/>
      <c r="OZL11" s="529"/>
      <c r="OZM11" s="529"/>
      <c r="OZN11" s="529"/>
      <c r="OZO11" s="529"/>
      <c r="OZP11" s="529"/>
      <c r="OZQ11" s="529"/>
      <c r="OZR11" s="529"/>
      <c r="OZS11" s="529"/>
      <c r="OZT11" s="529"/>
      <c r="OZU11" s="529"/>
      <c r="OZV11" s="529"/>
      <c r="OZW11" s="529"/>
      <c r="OZX11" s="529"/>
      <c r="OZY11" s="529"/>
      <c r="OZZ11" s="529"/>
      <c r="PAA11" s="529"/>
      <c r="PAB11" s="529"/>
      <c r="PAC11" s="529"/>
      <c r="PAD11" s="529"/>
      <c r="PAE11" s="529"/>
      <c r="PAF11" s="529"/>
      <c r="PAG11" s="529"/>
      <c r="PAH11" s="529"/>
      <c r="PAI11" s="529"/>
      <c r="PAJ11" s="529"/>
      <c r="PAK11" s="529"/>
      <c r="PAL11" s="529"/>
      <c r="PAM11" s="529"/>
      <c r="PAN11" s="529"/>
      <c r="PAO11" s="529"/>
      <c r="PAP11" s="529"/>
      <c r="PAQ11" s="529"/>
      <c r="PAR11" s="529"/>
      <c r="PAS11" s="529"/>
      <c r="PAT11" s="529"/>
      <c r="PAU11" s="529"/>
      <c r="PAV11" s="529"/>
      <c r="PAW11" s="529"/>
      <c r="PAX11" s="529"/>
      <c r="PAY11" s="529"/>
      <c r="PAZ11" s="529"/>
      <c r="PBA11" s="529"/>
      <c r="PBB11" s="529"/>
      <c r="PBC11" s="529"/>
      <c r="PBD11" s="529"/>
      <c r="PBE11" s="529"/>
      <c r="PBF11" s="529"/>
      <c r="PBG11" s="529"/>
      <c r="PBH11" s="529"/>
      <c r="PBI11" s="529"/>
      <c r="PBJ11" s="529"/>
      <c r="PBK11" s="529"/>
      <c r="PBL11" s="529"/>
      <c r="PBM11" s="529"/>
      <c r="PBN11" s="529"/>
      <c r="PBO11" s="529"/>
      <c r="PBP11" s="529"/>
      <c r="PBQ11" s="529"/>
      <c r="PBR11" s="529"/>
      <c r="PBS11" s="529"/>
      <c r="PBT11" s="529"/>
      <c r="PBU11" s="529"/>
      <c r="PBV11" s="529"/>
      <c r="PBW11" s="529"/>
      <c r="PBX11" s="529"/>
      <c r="PBY11" s="529"/>
      <c r="PBZ11" s="529"/>
      <c r="PCA11" s="529"/>
      <c r="PCB11" s="529"/>
      <c r="PCC11" s="529"/>
      <c r="PCD11" s="529"/>
      <c r="PCE11" s="529"/>
      <c r="PCF11" s="529"/>
      <c r="PCG11" s="529"/>
      <c r="PCH11" s="529"/>
      <c r="PCI11" s="529"/>
      <c r="PCJ11" s="529"/>
      <c r="PCK11" s="529"/>
      <c r="PCL11" s="529"/>
      <c r="PCM11" s="529"/>
      <c r="PCN11" s="529"/>
      <c r="PCO11" s="529"/>
      <c r="PCP11" s="529"/>
      <c r="PCQ11" s="529"/>
      <c r="PCR11" s="529"/>
      <c r="PCS11" s="529"/>
      <c r="PCT11" s="529"/>
      <c r="PCU11" s="529"/>
      <c r="PCV11" s="529"/>
      <c r="PCW11" s="529"/>
      <c r="PCX11" s="529"/>
      <c r="PCY11" s="529"/>
      <c r="PCZ11" s="529"/>
      <c r="PDA11" s="529"/>
      <c r="PDB11" s="529"/>
      <c r="PDC11" s="529"/>
      <c r="PDD11" s="529"/>
      <c r="PDE11" s="529"/>
      <c r="PDF11" s="529"/>
      <c r="PDG11" s="529"/>
      <c r="PDH11" s="529"/>
      <c r="PDI11" s="529"/>
      <c r="PDJ11" s="529"/>
      <c r="PDK11" s="529"/>
      <c r="PDL11" s="529"/>
      <c r="PDM11" s="529"/>
      <c r="PDN11" s="529"/>
      <c r="PDO11" s="529"/>
      <c r="PDP11" s="529"/>
      <c r="PDQ11" s="529"/>
      <c r="PDR11" s="529"/>
      <c r="PDS11" s="529"/>
      <c r="PDT11" s="529"/>
      <c r="PDU11" s="529"/>
      <c r="PDV11" s="529"/>
      <c r="PDW11" s="529"/>
      <c r="PDX11" s="529"/>
      <c r="PDY11" s="529"/>
      <c r="PDZ11" s="529"/>
      <c r="PEA11" s="529"/>
      <c r="PEB11" s="529"/>
      <c r="PEC11" s="529"/>
      <c r="PED11" s="529"/>
      <c r="PEE11" s="529"/>
      <c r="PEF11" s="529"/>
      <c r="PEG11" s="529"/>
      <c r="PEH11" s="529"/>
      <c r="PEI11" s="529"/>
      <c r="PEJ11" s="529"/>
      <c r="PEK11" s="529"/>
      <c r="PEL11" s="529"/>
      <c r="PEM11" s="529"/>
      <c r="PEN11" s="529"/>
      <c r="PEO11" s="529"/>
      <c r="PEP11" s="529"/>
      <c r="PEQ11" s="529"/>
      <c r="PER11" s="529"/>
      <c r="PES11" s="529"/>
      <c r="PET11" s="529"/>
      <c r="PEU11" s="529"/>
      <c r="PEV11" s="529"/>
      <c r="PEW11" s="529"/>
      <c r="PEX11" s="529"/>
      <c r="PEY11" s="529"/>
      <c r="PEZ11" s="529"/>
      <c r="PFA11" s="529"/>
      <c r="PFB11" s="529"/>
      <c r="PFC11" s="529"/>
      <c r="PFD11" s="529"/>
      <c r="PFE11" s="529"/>
      <c r="PFF11" s="529"/>
      <c r="PFG11" s="529"/>
      <c r="PFH11" s="529"/>
      <c r="PFI11" s="529"/>
      <c r="PFJ11" s="529"/>
      <c r="PFK11" s="529"/>
      <c r="PFL11" s="529"/>
      <c r="PFM11" s="529"/>
      <c r="PFN11" s="529"/>
      <c r="PFO11" s="529"/>
      <c r="PFP11" s="529"/>
      <c r="PFQ11" s="529"/>
      <c r="PFR11" s="529"/>
      <c r="PFS11" s="529"/>
      <c r="PFT11" s="529"/>
      <c r="PFU11" s="529"/>
      <c r="PFV11" s="529"/>
      <c r="PFW11" s="529"/>
      <c r="PFX11" s="529"/>
      <c r="PFY11" s="529"/>
      <c r="PFZ11" s="529"/>
      <c r="PGA11" s="529"/>
      <c r="PGB11" s="529"/>
      <c r="PGC11" s="529"/>
      <c r="PGD11" s="529"/>
      <c r="PGE11" s="529"/>
      <c r="PGF11" s="529"/>
      <c r="PGG11" s="529"/>
      <c r="PGH11" s="529"/>
      <c r="PGI11" s="529"/>
      <c r="PGJ11" s="529"/>
      <c r="PGK11" s="529"/>
      <c r="PGL11" s="529"/>
      <c r="PGM11" s="529"/>
      <c r="PGN11" s="529"/>
      <c r="PGO11" s="529"/>
      <c r="PGP11" s="529"/>
      <c r="PGQ11" s="529"/>
      <c r="PGR11" s="529"/>
      <c r="PGS11" s="529"/>
      <c r="PGT11" s="529"/>
      <c r="PGU11" s="529"/>
      <c r="PGV11" s="529"/>
      <c r="PGW11" s="529"/>
      <c r="PGX11" s="529"/>
      <c r="PGY11" s="529"/>
      <c r="PGZ11" s="529"/>
      <c r="PHA11" s="529"/>
      <c r="PHB11" s="529"/>
      <c r="PHC11" s="529"/>
      <c r="PHD11" s="529"/>
      <c r="PHE11" s="529"/>
      <c r="PHF11" s="529"/>
      <c r="PHG11" s="529"/>
      <c r="PHH11" s="529"/>
      <c r="PHI11" s="529"/>
      <c r="PHJ11" s="529"/>
      <c r="PHK11" s="529"/>
      <c r="PHL11" s="529"/>
      <c r="PHM11" s="529"/>
      <c r="PHN11" s="529"/>
      <c r="PHO11" s="529"/>
      <c r="PHP11" s="529"/>
      <c r="PHQ11" s="529"/>
      <c r="PHR11" s="529"/>
      <c r="PHS11" s="529"/>
      <c r="PHT11" s="529"/>
      <c r="PHU11" s="529"/>
      <c r="PHV11" s="529"/>
      <c r="PHW11" s="529"/>
      <c r="PHX11" s="529"/>
      <c r="PHY11" s="529"/>
      <c r="PHZ11" s="529"/>
      <c r="PIA11" s="529"/>
      <c r="PIB11" s="529"/>
      <c r="PIC11" s="529"/>
      <c r="PID11" s="529"/>
      <c r="PIE11" s="529"/>
      <c r="PIF11" s="529"/>
      <c r="PIG11" s="529"/>
      <c r="PIH11" s="529"/>
      <c r="PII11" s="529"/>
      <c r="PIJ11" s="529"/>
      <c r="PIK11" s="529"/>
      <c r="PIL11" s="529"/>
      <c r="PIM11" s="529"/>
      <c r="PIN11" s="529"/>
      <c r="PIO11" s="529"/>
      <c r="PIP11" s="529"/>
      <c r="PIQ11" s="529"/>
      <c r="PIR11" s="529"/>
      <c r="PIS11" s="529"/>
      <c r="PIT11" s="529"/>
      <c r="PIU11" s="529"/>
      <c r="PIV11" s="529"/>
      <c r="PIW11" s="529"/>
      <c r="PIX11" s="529"/>
      <c r="PIY11" s="529"/>
      <c r="PIZ11" s="529"/>
      <c r="PJA11" s="529"/>
      <c r="PJB11" s="529"/>
      <c r="PJC11" s="529"/>
      <c r="PJD11" s="529"/>
      <c r="PJE11" s="529"/>
      <c r="PJF11" s="529"/>
      <c r="PJG11" s="529"/>
      <c r="PJH11" s="529"/>
      <c r="PJI11" s="529"/>
      <c r="PJJ11" s="529"/>
      <c r="PJK11" s="529"/>
      <c r="PJL11" s="529"/>
      <c r="PJM11" s="529"/>
      <c r="PJN11" s="529"/>
      <c r="PJO11" s="529"/>
      <c r="PJP11" s="529"/>
      <c r="PJQ11" s="529"/>
      <c r="PJR11" s="529"/>
      <c r="PJS11" s="529"/>
      <c r="PJT11" s="529"/>
      <c r="PJU11" s="529"/>
      <c r="PJV11" s="529"/>
      <c r="PJW11" s="529"/>
      <c r="PJX11" s="529"/>
      <c r="PJY11" s="529"/>
      <c r="PJZ11" s="529"/>
      <c r="PKA11" s="529"/>
      <c r="PKB11" s="529"/>
      <c r="PKC11" s="529"/>
      <c r="PKD11" s="529"/>
      <c r="PKE11" s="529"/>
      <c r="PKF11" s="529"/>
      <c r="PKG11" s="529"/>
      <c r="PKH11" s="529"/>
      <c r="PKI11" s="529"/>
      <c r="PKJ11" s="529"/>
      <c r="PKK11" s="529"/>
      <c r="PKL11" s="529"/>
      <c r="PKM11" s="529"/>
      <c r="PKN11" s="529"/>
      <c r="PKO11" s="529"/>
      <c r="PKP11" s="529"/>
      <c r="PKQ11" s="529"/>
      <c r="PKR11" s="529"/>
      <c r="PKS11" s="529"/>
      <c r="PKT11" s="529"/>
      <c r="PKU11" s="529"/>
      <c r="PKV11" s="529"/>
      <c r="PKW11" s="529"/>
      <c r="PKX11" s="529"/>
      <c r="PKY11" s="529"/>
      <c r="PKZ11" s="529"/>
      <c r="PLA11" s="529"/>
      <c r="PLB11" s="529"/>
      <c r="PLC11" s="529"/>
      <c r="PLD11" s="529"/>
      <c r="PLE11" s="529"/>
      <c r="PLF11" s="529"/>
      <c r="PLG11" s="529"/>
      <c r="PLH11" s="529"/>
      <c r="PLI11" s="529"/>
      <c r="PLJ11" s="529"/>
      <c r="PLK11" s="529"/>
      <c r="PLL11" s="529"/>
      <c r="PLM11" s="529"/>
      <c r="PLN11" s="529"/>
      <c r="PLO11" s="529"/>
      <c r="PLP11" s="529"/>
      <c r="PLQ11" s="529"/>
      <c r="PLR11" s="529"/>
      <c r="PLS11" s="529"/>
      <c r="PLT11" s="529"/>
      <c r="PLU11" s="529"/>
      <c r="PLV11" s="529"/>
      <c r="PLW11" s="529"/>
      <c r="PLX11" s="529"/>
      <c r="PLY11" s="529"/>
      <c r="PLZ11" s="529"/>
      <c r="PMA11" s="529"/>
      <c r="PMB11" s="529"/>
      <c r="PMC11" s="529"/>
      <c r="PMD11" s="529"/>
      <c r="PME11" s="529"/>
      <c r="PMF11" s="529"/>
      <c r="PMG11" s="529"/>
      <c r="PMH11" s="529"/>
      <c r="PMI11" s="529"/>
      <c r="PMJ11" s="529"/>
      <c r="PMK11" s="529"/>
      <c r="PML11" s="529"/>
      <c r="PMM11" s="529"/>
      <c r="PMN11" s="529"/>
      <c r="PMO11" s="529"/>
      <c r="PMP11" s="529"/>
      <c r="PMQ11" s="529"/>
      <c r="PMR11" s="529"/>
      <c r="PMS11" s="529"/>
      <c r="PMT11" s="529"/>
      <c r="PMU11" s="529"/>
      <c r="PMV11" s="529"/>
      <c r="PMW11" s="529"/>
      <c r="PMX11" s="529"/>
      <c r="PMY11" s="529"/>
      <c r="PMZ11" s="529"/>
      <c r="PNA11" s="529"/>
      <c r="PNB11" s="529"/>
      <c r="PNC11" s="529"/>
      <c r="PND11" s="529"/>
      <c r="PNE11" s="529"/>
      <c r="PNF11" s="529"/>
      <c r="PNG11" s="529"/>
      <c r="PNH11" s="529"/>
      <c r="PNI11" s="529"/>
      <c r="PNJ11" s="529"/>
      <c r="PNK11" s="529"/>
      <c r="PNL11" s="529"/>
      <c r="PNM11" s="529"/>
      <c r="PNN11" s="529"/>
      <c r="PNO11" s="529"/>
      <c r="PNP11" s="529"/>
      <c r="PNQ11" s="529"/>
      <c r="PNR11" s="529"/>
      <c r="PNS11" s="529"/>
      <c r="PNT11" s="529"/>
      <c r="PNU11" s="529"/>
      <c r="PNV11" s="529"/>
      <c r="PNW11" s="529"/>
      <c r="PNX11" s="529"/>
      <c r="PNY11" s="529"/>
      <c r="PNZ11" s="529"/>
      <c r="POA11" s="529"/>
      <c r="POB11" s="529"/>
      <c r="POC11" s="529"/>
      <c r="POD11" s="529"/>
      <c r="POE11" s="529"/>
      <c r="POF11" s="529"/>
      <c r="POG11" s="529"/>
      <c r="POH11" s="529"/>
      <c r="POI11" s="529"/>
      <c r="POJ11" s="529"/>
      <c r="POK11" s="529"/>
      <c r="POL11" s="529"/>
      <c r="POM11" s="529"/>
      <c r="PON11" s="529"/>
      <c r="POO11" s="529"/>
      <c r="POP11" s="529"/>
      <c r="POQ11" s="529"/>
      <c r="POR11" s="529"/>
      <c r="POS11" s="529"/>
      <c r="POT11" s="529"/>
      <c r="POU11" s="529"/>
      <c r="POV11" s="529"/>
      <c r="POW11" s="529"/>
      <c r="POX11" s="529"/>
      <c r="POY11" s="529"/>
      <c r="POZ11" s="529"/>
      <c r="PPA11" s="529"/>
      <c r="PPB11" s="529"/>
      <c r="PPC11" s="529"/>
      <c r="PPD11" s="529"/>
      <c r="PPE11" s="529"/>
      <c r="PPF11" s="529"/>
      <c r="PPG11" s="529"/>
      <c r="PPH11" s="529"/>
      <c r="PPI11" s="529"/>
      <c r="PPJ11" s="529"/>
      <c r="PPK11" s="529"/>
      <c r="PPL11" s="529"/>
      <c r="PPM11" s="529"/>
      <c r="PPN11" s="529"/>
      <c r="PPO11" s="529"/>
      <c r="PPP11" s="529"/>
      <c r="PPQ11" s="529"/>
      <c r="PPR11" s="529"/>
      <c r="PPS11" s="529"/>
      <c r="PPT11" s="529"/>
      <c r="PPU11" s="529"/>
      <c r="PPV11" s="529"/>
      <c r="PPW11" s="529"/>
      <c r="PPX11" s="529"/>
      <c r="PPY11" s="529"/>
      <c r="PPZ11" s="529"/>
      <c r="PQA11" s="529"/>
      <c r="PQB11" s="529"/>
      <c r="PQC11" s="529"/>
      <c r="PQD11" s="529"/>
      <c r="PQE11" s="529"/>
      <c r="PQF11" s="529"/>
      <c r="PQG11" s="529"/>
      <c r="PQH11" s="529"/>
      <c r="PQI11" s="529"/>
      <c r="PQJ11" s="529"/>
      <c r="PQK11" s="529"/>
      <c r="PQL11" s="529"/>
      <c r="PQM11" s="529"/>
      <c r="PQN11" s="529"/>
      <c r="PQO11" s="529"/>
      <c r="PQP11" s="529"/>
      <c r="PQQ11" s="529"/>
      <c r="PQR11" s="529"/>
      <c r="PQS11" s="529"/>
      <c r="PQT11" s="529"/>
      <c r="PQU11" s="529"/>
      <c r="PQV11" s="529"/>
      <c r="PQW11" s="529"/>
      <c r="PQX11" s="529"/>
      <c r="PQY11" s="529"/>
      <c r="PQZ11" s="529"/>
      <c r="PRA11" s="529"/>
      <c r="PRB11" s="529"/>
      <c r="PRC11" s="529"/>
      <c r="PRD11" s="529"/>
      <c r="PRE11" s="529"/>
      <c r="PRF11" s="529"/>
      <c r="PRG11" s="529"/>
      <c r="PRH11" s="529"/>
      <c r="PRI11" s="529"/>
      <c r="PRJ11" s="529"/>
      <c r="PRK11" s="529"/>
      <c r="PRL11" s="529"/>
      <c r="PRM11" s="529"/>
      <c r="PRN11" s="529"/>
      <c r="PRO11" s="529"/>
      <c r="PRP11" s="529"/>
      <c r="PRQ11" s="529"/>
      <c r="PRR11" s="529"/>
      <c r="PRS11" s="529"/>
      <c r="PRT11" s="529"/>
      <c r="PRU11" s="529"/>
      <c r="PRV11" s="529"/>
      <c r="PRW11" s="529"/>
      <c r="PRX11" s="529"/>
      <c r="PRY11" s="529"/>
      <c r="PRZ11" s="529"/>
      <c r="PSA11" s="529"/>
      <c r="PSB11" s="529"/>
      <c r="PSC11" s="529"/>
      <c r="PSD11" s="529"/>
      <c r="PSE11" s="529"/>
      <c r="PSF11" s="529"/>
      <c r="PSG11" s="529"/>
      <c r="PSH11" s="529"/>
      <c r="PSI11" s="529"/>
      <c r="PSJ11" s="529"/>
      <c r="PSK11" s="529"/>
      <c r="PSL11" s="529"/>
      <c r="PSM11" s="529"/>
      <c r="PSN11" s="529"/>
      <c r="PSO11" s="529"/>
      <c r="PSP11" s="529"/>
      <c r="PSQ11" s="529"/>
      <c r="PSR11" s="529"/>
      <c r="PSS11" s="529"/>
      <c r="PST11" s="529"/>
      <c r="PSU11" s="529"/>
      <c r="PSV11" s="529"/>
      <c r="PSW11" s="529"/>
      <c r="PSX11" s="529"/>
      <c r="PSY11" s="529"/>
      <c r="PSZ11" s="529"/>
      <c r="PTA11" s="529"/>
      <c r="PTB11" s="529"/>
      <c r="PTC11" s="529"/>
      <c r="PTD11" s="529"/>
      <c r="PTE11" s="529"/>
      <c r="PTF11" s="529"/>
      <c r="PTG11" s="529"/>
      <c r="PTH11" s="529"/>
      <c r="PTI11" s="529"/>
      <c r="PTJ11" s="529"/>
      <c r="PTK11" s="529"/>
      <c r="PTL11" s="529"/>
      <c r="PTM11" s="529"/>
      <c r="PTN11" s="529"/>
      <c r="PTO11" s="529"/>
      <c r="PTP11" s="529"/>
      <c r="PTQ11" s="529"/>
      <c r="PTR11" s="529"/>
      <c r="PTS11" s="529"/>
      <c r="PTT11" s="529"/>
      <c r="PTU11" s="529"/>
      <c r="PTV11" s="529"/>
      <c r="PTW11" s="529"/>
      <c r="PTX11" s="529"/>
      <c r="PTY11" s="529"/>
      <c r="PTZ11" s="529"/>
      <c r="PUA11" s="529"/>
      <c r="PUB11" s="529"/>
      <c r="PUC11" s="529"/>
      <c r="PUD11" s="529"/>
      <c r="PUE11" s="529"/>
      <c r="PUF11" s="529"/>
      <c r="PUG11" s="529"/>
      <c r="PUH11" s="529"/>
      <c r="PUI11" s="529"/>
      <c r="PUJ11" s="529"/>
      <c r="PUK11" s="529"/>
      <c r="PUL11" s="529"/>
      <c r="PUM11" s="529"/>
      <c r="PUN11" s="529"/>
      <c r="PUO11" s="529"/>
      <c r="PUP11" s="529"/>
      <c r="PUQ11" s="529"/>
      <c r="PUR11" s="529"/>
      <c r="PUS11" s="529"/>
      <c r="PUT11" s="529"/>
      <c r="PUU11" s="529"/>
      <c r="PUV11" s="529"/>
      <c r="PUW11" s="529"/>
      <c r="PUX11" s="529"/>
      <c r="PUY11" s="529"/>
      <c r="PUZ11" s="529"/>
      <c r="PVA11" s="529"/>
      <c r="PVB11" s="529"/>
      <c r="PVC11" s="529"/>
      <c r="PVD11" s="529"/>
      <c r="PVE11" s="529"/>
      <c r="PVF11" s="529"/>
      <c r="PVG11" s="529"/>
      <c r="PVH11" s="529"/>
      <c r="PVI11" s="529"/>
      <c r="PVJ11" s="529"/>
      <c r="PVK11" s="529"/>
      <c r="PVL11" s="529"/>
      <c r="PVM11" s="529"/>
      <c r="PVN11" s="529"/>
      <c r="PVO11" s="529"/>
      <c r="PVP11" s="529"/>
      <c r="PVQ11" s="529"/>
      <c r="PVR11" s="529"/>
      <c r="PVS11" s="529"/>
      <c r="PVT11" s="529"/>
      <c r="PVU11" s="529"/>
      <c r="PVV11" s="529"/>
      <c r="PVW11" s="529"/>
      <c r="PVX11" s="529"/>
      <c r="PVY11" s="529"/>
      <c r="PVZ11" s="529"/>
      <c r="PWA11" s="529"/>
      <c r="PWB11" s="529"/>
      <c r="PWC11" s="529"/>
      <c r="PWD11" s="529"/>
      <c r="PWE11" s="529"/>
      <c r="PWF11" s="529"/>
      <c r="PWG11" s="529"/>
      <c r="PWH11" s="529"/>
      <c r="PWI11" s="529"/>
      <c r="PWJ11" s="529"/>
      <c r="PWK11" s="529"/>
      <c r="PWL11" s="529"/>
      <c r="PWM11" s="529"/>
      <c r="PWN11" s="529"/>
      <c r="PWO11" s="529"/>
      <c r="PWP11" s="529"/>
      <c r="PWQ11" s="529"/>
      <c r="PWR11" s="529"/>
      <c r="PWS11" s="529"/>
      <c r="PWT11" s="529"/>
      <c r="PWU11" s="529"/>
      <c r="PWV11" s="529"/>
      <c r="PWW11" s="529"/>
      <c r="PWX11" s="529"/>
      <c r="PWY11" s="529"/>
      <c r="PWZ11" s="529"/>
      <c r="PXA11" s="529"/>
      <c r="PXB11" s="529"/>
      <c r="PXC11" s="529"/>
      <c r="PXD11" s="529"/>
      <c r="PXE11" s="529"/>
      <c r="PXF11" s="529"/>
      <c r="PXG11" s="529"/>
      <c r="PXH11" s="529"/>
      <c r="PXI11" s="529"/>
      <c r="PXJ11" s="529"/>
      <c r="PXK11" s="529"/>
      <c r="PXL11" s="529"/>
      <c r="PXM11" s="529"/>
      <c r="PXN11" s="529"/>
      <c r="PXO11" s="529"/>
      <c r="PXP11" s="529"/>
      <c r="PXQ11" s="529"/>
      <c r="PXR11" s="529"/>
      <c r="PXS11" s="529"/>
      <c r="PXT11" s="529"/>
      <c r="PXU11" s="529"/>
      <c r="PXV11" s="529"/>
      <c r="PXW11" s="529"/>
      <c r="PXX11" s="529"/>
      <c r="PXY11" s="529"/>
      <c r="PXZ11" s="529"/>
      <c r="PYA11" s="529"/>
      <c r="PYB11" s="529"/>
      <c r="PYC11" s="529"/>
      <c r="PYD11" s="529"/>
      <c r="PYE11" s="529"/>
      <c r="PYF11" s="529"/>
      <c r="PYG11" s="529"/>
      <c r="PYH11" s="529"/>
      <c r="PYI11" s="529"/>
      <c r="PYJ11" s="529"/>
      <c r="PYK11" s="529"/>
      <c r="PYL11" s="529"/>
      <c r="PYM11" s="529"/>
      <c r="PYN11" s="529"/>
      <c r="PYO11" s="529"/>
      <c r="PYP11" s="529"/>
      <c r="PYQ11" s="529"/>
      <c r="PYR11" s="529"/>
      <c r="PYS11" s="529"/>
      <c r="PYT11" s="529"/>
      <c r="PYU11" s="529"/>
      <c r="PYV11" s="529"/>
      <c r="PYW11" s="529"/>
      <c r="PYX11" s="529"/>
      <c r="PYY11" s="529"/>
      <c r="PYZ11" s="529"/>
      <c r="PZA11" s="529"/>
      <c r="PZB11" s="529"/>
      <c r="PZC11" s="529"/>
      <c r="PZD11" s="529"/>
      <c r="PZE11" s="529"/>
      <c r="PZF11" s="529"/>
      <c r="PZG11" s="529"/>
      <c r="PZH11" s="529"/>
      <c r="PZI11" s="529"/>
      <c r="PZJ11" s="529"/>
      <c r="PZK11" s="529"/>
      <c r="PZL11" s="529"/>
      <c r="PZM11" s="529"/>
      <c r="PZN11" s="529"/>
      <c r="PZO11" s="529"/>
      <c r="PZP11" s="529"/>
      <c r="PZQ11" s="529"/>
      <c r="PZR11" s="529"/>
      <c r="PZS11" s="529"/>
      <c r="PZT11" s="529"/>
      <c r="PZU11" s="529"/>
      <c r="PZV11" s="529"/>
      <c r="PZW11" s="529"/>
      <c r="PZX11" s="529"/>
      <c r="PZY11" s="529"/>
      <c r="PZZ11" s="529"/>
      <c r="QAA11" s="529"/>
      <c r="QAB11" s="529"/>
      <c r="QAC11" s="529"/>
      <c r="QAD11" s="529"/>
      <c r="QAE11" s="529"/>
      <c r="QAF11" s="529"/>
      <c r="QAG11" s="529"/>
      <c r="QAH11" s="529"/>
      <c r="QAI11" s="529"/>
      <c r="QAJ11" s="529"/>
      <c r="QAK11" s="529"/>
      <c r="QAL11" s="529"/>
      <c r="QAM11" s="529"/>
      <c r="QAN11" s="529"/>
      <c r="QAO11" s="529"/>
      <c r="QAP11" s="529"/>
      <c r="QAQ11" s="529"/>
      <c r="QAR11" s="529"/>
      <c r="QAS11" s="529"/>
      <c r="QAT11" s="529"/>
      <c r="QAU11" s="529"/>
      <c r="QAV11" s="529"/>
      <c r="QAW11" s="529"/>
      <c r="QAX11" s="529"/>
      <c r="QAY11" s="529"/>
      <c r="QAZ11" s="529"/>
      <c r="QBA11" s="529"/>
      <c r="QBB11" s="529"/>
      <c r="QBC11" s="529"/>
      <c r="QBD11" s="529"/>
      <c r="QBE11" s="529"/>
      <c r="QBF11" s="529"/>
      <c r="QBG11" s="529"/>
      <c r="QBH11" s="529"/>
      <c r="QBI11" s="529"/>
      <c r="QBJ11" s="529"/>
      <c r="QBK11" s="529"/>
      <c r="QBL11" s="529"/>
      <c r="QBM11" s="529"/>
      <c r="QBN11" s="529"/>
      <c r="QBO11" s="529"/>
      <c r="QBP11" s="529"/>
      <c r="QBQ11" s="529"/>
      <c r="QBR11" s="529"/>
      <c r="QBS11" s="529"/>
      <c r="QBT11" s="529"/>
      <c r="QBU11" s="529"/>
      <c r="QBV11" s="529"/>
      <c r="QBW11" s="529"/>
      <c r="QBX11" s="529"/>
      <c r="QBY11" s="529"/>
      <c r="QBZ11" s="529"/>
      <c r="QCA11" s="529"/>
      <c r="QCB11" s="529"/>
      <c r="QCC11" s="529"/>
      <c r="QCD11" s="529"/>
      <c r="QCE11" s="529"/>
      <c r="QCF11" s="529"/>
      <c r="QCG11" s="529"/>
      <c r="QCH11" s="529"/>
      <c r="QCI11" s="529"/>
      <c r="QCJ11" s="529"/>
      <c r="QCK11" s="529"/>
      <c r="QCL11" s="529"/>
      <c r="QCM11" s="529"/>
      <c r="QCN11" s="529"/>
      <c r="QCO11" s="529"/>
      <c r="QCP11" s="529"/>
      <c r="QCQ11" s="529"/>
      <c r="QCR11" s="529"/>
      <c r="QCS11" s="529"/>
      <c r="QCT11" s="529"/>
      <c r="QCU11" s="529"/>
      <c r="QCV11" s="529"/>
      <c r="QCW11" s="529"/>
      <c r="QCX11" s="529"/>
      <c r="QCY11" s="529"/>
      <c r="QCZ11" s="529"/>
      <c r="QDA11" s="529"/>
      <c r="QDB11" s="529"/>
      <c r="QDC11" s="529"/>
      <c r="QDD11" s="529"/>
      <c r="QDE11" s="529"/>
      <c r="QDF11" s="529"/>
      <c r="QDG11" s="529"/>
      <c r="QDH11" s="529"/>
      <c r="QDI11" s="529"/>
      <c r="QDJ11" s="529"/>
      <c r="QDK11" s="529"/>
      <c r="QDL11" s="529"/>
      <c r="QDM11" s="529"/>
      <c r="QDN11" s="529"/>
      <c r="QDO11" s="529"/>
      <c r="QDP11" s="529"/>
      <c r="QDQ11" s="529"/>
      <c r="QDR11" s="529"/>
      <c r="QDS11" s="529"/>
      <c r="QDT11" s="529"/>
      <c r="QDU11" s="529"/>
      <c r="QDV11" s="529"/>
      <c r="QDW11" s="529"/>
      <c r="QDX11" s="529"/>
      <c r="QDY11" s="529"/>
      <c r="QDZ11" s="529"/>
      <c r="QEA11" s="529"/>
      <c r="QEB11" s="529"/>
      <c r="QEC11" s="529"/>
      <c r="QED11" s="529"/>
      <c r="QEE11" s="529"/>
      <c r="QEF11" s="529"/>
      <c r="QEG11" s="529"/>
      <c r="QEH11" s="529"/>
      <c r="QEI11" s="529"/>
      <c r="QEJ11" s="529"/>
      <c r="QEK11" s="529"/>
      <c r="QEL11" s="529"/>
      <c r="QEM11" s="529"/>
      <c r="QEN11" s="529"/>
      <c r="QEO11" s="529"/>
      <c r="QEP11" s="529"/>
      <c r="QEQ11" s="529"/>
      <c r="QER11" s="529"/>
      <c r="QES11" s="529"/>
      <c r="QET11" s="529"/>
      <c r="QEU11" s="529"/>
      <c r="QEV11" s="529"/>
      <c r="QEW11" s="529"/>
      <c r="QEX11" s="529"/>
      <c r="QEY11" s="529"/>
      <c r="QEZ11" s="529"/>
      <c r="QFA11" s="529"/>
      <c r="QFB11" s="529"/>
      <c r="QFC11" s="529"/>
      <c r="QFD11" s="529"/>
      <c r="QFE11" s="529"/>
      <c r="QFF11" s="529"/>
      <c r="QFG11" s="529"/>
      <c r="QFH11" s="529"/>
      <c r="QFI11" s="529"/>
      <c r="QFJ11" s="529"/>
      <c r="QFK11" s="529"/>
      <c r="QFL11" s="529"/>
      <c r="QFM11" s="529"/>
      <c r="QFN11" s="529"/>
      <c r="QFO11" s="529"/>
      <c r="QFP11" s="529"/>
      <c r="QFQ11" s="529"/>
      <c r="QFR11" s="529"/>
      <c r="QFS11" s="529"/>
      <c r="QFT11" s="529"/>
      <c r="QFU11" s="529"/>
      <c r="QFV11" s="529"/>
      <c r="QFW11" s="529"/>
      <c r="QFX11" s="529"/>
      <c r="QFY11" s="529"/>
      <c r="QFZ11" s="529"/>
      <c r="QGA11" s="529"/>
      <c r="QGB11" s="529"/>
      <c r="QGC11" s="529"/>
      <c r="QGD11" s="529"/>
      <c r="QGE11" s="529"/>
      <c r="QGF11" s="529"/>
      <c r="QGG11" s="529"/>
      <c r="QGH11" s="529"/>
      <c r="QGI11" s="529"/>
      <c r="QGJ11" s="529"/>
      <c r="QGK11" s="529"/>
      <c r="QGL11" s="529"/>
      <c r="QGM11" s="529"/>
      <c r="QGN11" s="529"/>
      <c r="QGO11" s="529"/>
      <c r="QGP11" s="529"/>
      <c r="QGQ11" s="529"/>
      <c r="QGR11" s="529"/>
      <c r="QGS11" s="529"/>
      <c r="QGT11" s="529"/>
      <c r="QGU11" s="529"/>
      <c r="QGV11" s="529"/>
      <c r="QGW11" s="529"/>
      <c r="QGX11" s="529"/>
      <c r="QGY11" s="529"/>
      <c r="QGZ11" s="529"/>
      <c r="QHA11" s="529"/>
      <c r="QHB11" s="529"/>
      <c r="QHC11" s="529"/>
      <c r="QHD11" s="529"/>
      <c r="QHE11" s="529"/>
      <c r="QHF11" s="529"/>
      <c r="QHG11" s="529"/>
      <c r="QHH11" s="529"/>
      <c r="QHI11" s="529"/>
      <c r="QHJ11" s="529"/>
      <c r="QHK11" s="529"/>
      <c r="QHL11" s="529"/>
      <c r="QHM11" s="529"/>
      <c r="QHN11" s="529"/>
      <c r="QHO11" s="529"/>
      <c r="QHP11" s="529"/>
      <c r="QHQ11" s="529"/>
      <c r="QHR11" s="529"/>
      <c r="QHS11" s="529"/>
      <c r="QHT11" s="529"/>
      <c r="QHU11" s="529"/>
      <c r="QHV11" s="529"/>
      <c r="QHW11" s="529"/>
      <c r="QHX11" s="529"/>
      <c r="QHY11" s="529"/>
      <c r="QHZ11" s="529"/>
      <c r="QIA11" s="529"/>
      <c r="QIB11" s="529"/>
      <c r="QIC11" s="529"/>
      <c r="QID11" s="529"/>
      <c r="QIE11" s="529"/>
      <c r="QIF11" s="529"/>
      <c r="QIG11" s="529"/>
      <c r="QIH11" s="529"/>
      <c r="QII11" s="529"/>
      <c r="QIJ11" s="529"/>
      <c r="QIK11" s="529"/>
      <c r="QIL11" s="529"/>
      <c r="QIM11" s="529"/>
      <c r="QIN11" s="529"/>
      <c r="QIO11" s="529"/>
      <c r="QIP11" s="529"/>
      <c r="QIQ11" s="529"/>
      <c r="QIR11" s="529"/>
      <c r="QIS11" s="529"/>
      <c r="QIT11" s="529"/>
      <c r="QIU11" s="529"/>
      <c r="QIV11" s="529"/>
      <c r="QIW11" s="529"/>
      <c r="QIX11" s="529"/>
      <c r="QIY11" s="529"/>
      <c r="QIZ11" s="529"/>
      <c r="QJA11" s="529"/>
      <c r="QJB11" s="529"/>
      <c r="QJC11" s="529"/>
      <c r="QJD11" s="529"/>
      <c r="QJE11" s="529"/>
      <c r="QJF11" s="529"/>
      <c r="QJG11" s="529"/>
      <c r="QJH11" s="529"/>
      <c r="QJI11" s="529"/>
      <c r="QJJ11" s="529"/>
      <c r="QJK11" s="529"/>
      <c r="QJL11" s="529"/>
      <c r="QJM11" s="529"/>
      <c r="QJN11" s="529"/>
      <c r="QJO11" s="529"/>
      <c r="QJP11" s="529"/>
      <c r="QJQ11" s="529"/>
      <c r="QJR11" s="529"/>
      <c r="QJS11" s="529"/>
      <c r="QJT11" s="529"/>
      <c r="QJU11" s="529"/>
      <c r="QJV11" s="529"/>
      <c r="QJW11" s="529"/>
      <c r="QJX11" s="529"/>
      <c r="QJY11" s="529"/>
      <c r="QJZ11" s="529"/>
      <c r="QKA11" s="529"/>
      <c r="QKB11" s="529"/>
      <c r="QKC11" s="529"/>
      <c r="QKD11" s="529"/>
      <c r="QKE11" s="529"/>
      <c r="QKF11" s="529"/>
      <c r="QKG11" s="529"/>
      <c r="QKH11" s="529"/>
      <c r="QKI11" s="529"/>
      <c r="QKJ11" s="529"/>
      <c r="QKK11" s="529"/>
      <c r="QKL11" s="529"/>
      <c r="QKM11" s="529"/>
      <c r="QKN11" s="529"/>
      <c r="QKO11" s="529"/>
      <c r="QKP11" s="529"/>
      <c r="QKQ11" s="529"/>
      <c r="QKR11" s="529"/>
      <c r="QKS11" s="529"/>
      <c r="QKT11" s="529"/>
      <c r="QKU11" s="529"/>
      <c r="QKV11" s="529"/>
      <c r="QKW11" s="529"/>
      <c r="QKX11" s="529"/>
      <c r="QKY11" s="529"/>
      <c r="QKZ11" s="529"/>
      <c r="QLA11" s="529"/>
      <c r="QLB11" s="529"/>
      <c r="QLC11" s="529"/>
      <c r="QLD11" s="529"/>
      <c r="QLE11" s="529"/>
      <c r="QLF11" s="529"/>
      <c r="QLG11" s="529"/>
      <c r="QLH11" s="529"/>
      <c r="QLI11" s="529"/>
      <c r="QLJ11" s="529"/>
      <c r="QLK11" s="529"/>
      <c r="QLL11" s="529"/>
      <c r="QLM11" s="529"/>
      <c r="QLN11" s="529"/>
      <c r="QLO11" s="529"/>
      <c r="QLP11" s="529"/>
      <c r="QLQ11" s="529"/>
      <c r="QLR11" s="529"/>
      <c r="QLS11" s="529"/>
      <c r="QLT11" s="529"/>
      <c r="QLU11" s="529"/>
      <c r="QLV11" s="529"/>
      <c r="QLW11" s="529"/>
      <c r="QLX11" s="529"/>
      <c r="QLY11" s="529"/>
      <c r="QLZ11" s="529"/>
      <c r="QMA11" s="529"/>
      <c r="QMB11" s="529"/>
      <c r="QMC11" s="529"/>
      <c r="QMD11" s="529"/>
      <c r="QME11" s="529"/>
      <c r="QMF11" s="529"/>
      <c r="QMG11" s="529"/>
      <c r="QMH11" s="529"/>
      <c r="QMI11" s="529"/>
      <c r="QMJ11" s="529"/>
      <c r="QMK11" s="529"/>
      <c r="QML11" s="529"/>
      <c r="QMM11" s="529"/>
      <c r="QMN11" s="529"/>
      <c r="QMO11" s="529"/>
      <c r="QMP11" s="529"/>
      <c r="QMQ11" s="529"/>
      <c r="QMR11" s="529"/>
      <c r="QMS11" s="529"/>
      <c r="QMT11" s="529"/>
      <c r="QMU11" s="529"/>
      <c r="QMV11" s="529"/>
      <c r="QMW11" s="529"/>
      <c r="QMX11" s="529"/>
      <c r="QMY11" s="529"/>
      <c r="QMZ11" s="529"/>
      <c r="QNA11" s="529"/>
      <c r="QNB11" s="529"/>
      <c r="QNC11" s="529"/>
      <c r="QND11" s="529"/>
      <c r="QNE11" s="529"/>
      <c r="QNF11" s="529"/>
      <c r="QNG11" s="529"/>
      <c r="QNH11" s="529"/>
      <c r="QNI11" s="529"/>
      <c r="QNJ11" s="529"/>
      <c r="QNK11" s="529"/>
      <c r="QNL11" s="529"/>
      <c r="QNM11" s="529"/>
      <c r="QNN11" s="529"/>
      <c r="QNO11" s="529"/>
      <c r="QNP11" s="529"/>
      <c r="QNQ11" s="529"/>
      <c r="QNR11" s="529"/>
      <c r="QNS11" s="529"/>
      <c r="QNT11" s="529"/>
      <c r="QNU11" s="529"/>
      <c r="QNV11" s="529"/>
      <c r="QNW11" s="529"/>
      <c r="QNX11" s="529"/>
      <c r="QNY11" s="529"/>
      <c r="QNZ11" s="529"/>
      <c r="QOA11" s="529"/>
      <c r="QOB11" s="529"/>
      <c r="QOC11" s="529"/>
      <c r="QOD11" s="529"/>
      <c r="QOE11" s="529"/>
      <c r="QOF11" s="529"/>
      <c r="QOG11" s="529"/>
      <c r="QOH11" s="529"/>
      <c r="QOI11" s="529"/>
      <c r="QOJ11" s="529"/>
      <c r="QOK11" s="529"/>
      <c r="QOL11" s="529"/>
      <c r="QOM11" s="529"/>
      <c r="QON11" s="529"/>
      <c r="QOO11" s="529"/>
      <c r="QOP11" s="529"/>
      <c r="QOQ11" s="529"/>
      <c r="QOR11" s="529"/>
      <c r="QOS11" s="529"/>
      <c r="QOT11" s="529"/>
      <c r="QOU11" s="529"/>
      <c r="QOV11" s="529"/>
      <c r="QOW11" s="529"/>
      <c r="QOX11" s="529"/>
      <c r="QOY11" s="529"/>
      <c r="QOZ11" s="529"/>
      <c r="QPA11" s="529"/>
      <c r="QPB11" s="529"/>
      <c r="QPC11" s="529"/>
      <c r="QPD11" s="529"/>
      <c r="QPE11" s="529"/>
      <c r="QPF11" s="529"/>
      <c r="QPG11" s="529"/>
      <c r="QPH11" s="529"/>
      <c r="QPI11" s="529"/>
      <c r="QPJ11" s="529"/>
      <c r="QPK11" s="529"/>
      <c r="QPL11" s="529"/>
      <c r="QPM11" s="529"/>
      <c r="QPN11" s="529"/>
      <c r="QPO11" s="529"/>
      <c r="QPP11" s="529"/>
      <c r="QPQ11" s="529"/>
      <c r="QPR11" s="529"/>
      <c r="QPS11" s="529"/>
      <c r="QPT11" s="529"/>
      <c r="QPU11" s="529"/>
      <c r="QPV11" s="529"/>
      <c r="QPW11" s="529"/>
      <c r="QPX11" s="529"/>
      <c r="QPY11" s="529"/>
      <c r="QPZ11" s="529"/>
      <c r="QQA11" s="529"/>
      <c r="QQB11" s="529"/>
      <c r="QQC11" s="529"/>
      <c r="QQD11" s="529"/>
      <c r="QQE11" s="529"/>
      <c r="QQF11" s="529"/>
      <c r="QQG11" s="529"/>
      <c r="QQH11" s="529"/>
      <c r="QQI11" s="529"/>
      <c r="QQJ11" s="529"/>
      <c r="QQK11" s="529"/>
      <c r="QQL11" s="529"/>
      <c r="QQM11" s="529"/>
      <c r="QQN11" s="529"/>
      <c r="QQO11" s="529"/>
      <c r="QQP11" s="529"/>
      <c r="QQQ11" s="529"/>
      <c r="QQR11" s="529"/>
      <c r="QQS11" s="529"/>
      <c r="QQT11" s="529"/>
      <c r="QQU11" s="529"/>
      <c r="QQV11" s="529"/>
      <c r="QQW11" s="529"/>
      <c r="QQX11" s="529"/>
      <c r="QQY11" s="529"/>
      <c r="QQZ11" s="529"/>
      <c r="QRA11" s="529"/>
      <c r="QRB11" s="529"/>
      <c r="QRC11" s="529"/>
      <c r="QRD11" s="529"/>
      <c r="QRE11" s="529"/>
      <c r="QRF11" s="529"/>
      <c r="QRG11" s="529"/>
      <c r="QRH11" s="529"/>
      <c r="QRI11" s="529"/>
      <c r="QRJ11" s="529"/>
      <c r="QRK11" s="529"/>
      <c r="QRL11" s="529"/>
      <c r="QRM11" s="529"/>
      <c r="QRN11" s="529"/>
      <c r="QRO11" s="529"/>
      <c r="QRP11" s="529"/>
      <c r="QRQ11" s="529"/>
      <c r="QRR11" s="529"/>
      <c r="QRS11" s="529"/>
      <c r="QRT11" s="529"/>
      <c r="QRU11" s="529"/>
      <c r="QRV11" s="529"/>
      <c r="QRW11" s="529"/>
      <c r="QRX11" s="529"/>
      <c r="QRY11" s="529"/>
      <c r="QRZ11" s="529"/>
      <c r="QSA11" s="529"/>
      <c r="QSB11" s="529"/>
      <c r="QSC11" s="529"/>
      <c r="QSD11" s="529"/>
      <c r="QSE11" s="529"/>
      <c r="QSF11" s="529"/>
      <c r="QSG11" s="529"/>
      <c r="QSH11" s="529"/>
      <c r="QSI11" s="529"/>
      <c r="QSJ11" s="529"/>
      <c r="QSK11" s="529"/>
      <c r="QSL11" s="529"/>
      <c r="QSM11" s="529"/>
      <c r="QSN11" s="529"/>
      <c r="QSO11" s="529"/>
      <c r="QSP11" s="529"/>
      <c r="QSQ11" s="529"/>
      <c r="QSR11" s="529"/>
      <c r="QSS11" s="529"/>
      <c r="QST11" s="529"/>
      <c r="QSU11" s="529"/>
      <c r="QSV11" s="529"/>
      <c r="QSW11" s="529"/>
      <c r="QSX11" s="529"/>
      <c r="QSY11" s="529"/>
      <c r="QSZ11" s="529"/>
      <c r="QTA11" s="529"/>
      <c r="QTB11" s="529"/>
      <c r="QTC11" s="529"/>
      <c r="QTD11" s="529"/>
      <c r="QTE11" s="529"/>
      <c r="QTF11" s="529"/>
      <c r="QTG11" s="529"/>
      <c r="QTH11" s="529"/>
      <c r="QTI11" s="529"/>
      <c r="QTJ11" s="529"/>
      <c r="QTK11" s="529"/>
      <c r="QTL11" s="529"/>
      <c r="QTM11" s="529"/>
      <c r="QTN11" s="529"/>
      <c r="QTO11" s="529"/>
      <c r="QTP11" s="529"/>
      <c r="QTQ11" s="529"/>
      <c r="QTR11" s="529"/>
      <c r="QTS11" s="529"/>
      <c r="QTT11" s="529"/>
      <c r="QTU11" s="529"/>
      <c r="QTV11" s="529"/>
      <c r="QTW11" s="529"/>
      <c r="QTX11" s="529"/>
      <c r="QTY11" s="529"/>
      <c r="QTZ11" s="529"/>
      <c r="QUA11" s="529"/>
      <c r="QUB11" s="529"/>
      <c r="QUC11" s="529"/>
      <c r="QUD11" s="529"/>
      <c r="QUE11" s="529"/>
      <c r="QUF11" s="529"/>
      <c r="QUG11" s="529"/>
      <c r="QUH11" s="529"/>
      <c r="QUI11" s="529"/>
      <c r="QUJ11" s="529"/>
      <c r="QUK11" s="529"/>
      <c r="QUL11" s="529"/>
      <c r="QUM11" s="529"/>
      <c r="QUN11" s="529"/>
      <c r="QUO11" s="529"/>
      <c r="QUP11" s="529"/>
      <c r="QUQ11" s="529"/>
      <c r="QUR11" s="529"/>
      <c r="QUS11" s="529"/>
      <c r="QUT11" s="529"/>
      <c r="QUU11" s="529"/>
      <c r="QUV11" s="529"/>
      <c r="QUW11" s="529"/>
      <c r="QUX11" s="529"/>
      <c r="QUY11" s="529"/>
      <c r="QUZ11" s="529"/>
      <c r="QVA11" s="529"/>
      <c r="QVB11" s="529"/>
      <c r="QVC11" s="529"/>
      <c r="QVD11" s="529"/>
      <c r="QVE11" s="529"/>
      <c r="QVF11" s="529"/>
      <c r="QVG11" s="529"/>
      <c r="QVH11" s="529"/>
      <c r="QVI11" s="529"/>
      <c r="QVJ11" s="529"/>
      <c r="QVK11" s="529"/>
      <c r="QVL11" s="529"/>
      <c r="QVM11" s="529"/>
      <c r="QVN11" s="529"/>
      <c r="QVO11" s="529"/>
      <c r="QVP11" s="529"/>
      <c r="QVQ11" s="529"/>
      <c r="QVR11" s="529"/>
      <c r="QVS11" s="529"/>
      <c r="QVT11" s="529"/>
      <c r="QVU11" s="529"/>
      <c r="QVV11" s="529"/>
      <c r="QVW11" s="529"/>
      <c r="QVX11" s="529"/>
      <c r="QVY11" s="529"/>
      <c r="QVZ11" s="529"/>
      <c r="QWA11" s="529"/>
      <c r="QWB11" s="529"/>
      <c r="QWC11" s="529"/>
      <c r="QWD11" s="529"/>
      <c r="QWE11" s="529"/>
      <c r="QWF11" s="529"/>
      <c r="QWG11" s="529"/>
      <c r="QWH11" s="529"/>
      <c r="QWI11" s="529"/>
      <c r="QWJ11" s="529"/>
      <c r="QWK11" s="529"/>
      <c r="QWL11" s="529"/>
      <c r="QWM11" s="529"/>
      <c r="QWN11" s="529"/>
      <c r="QWO11" s="529"/>
      <c r="QWP11" s="529"/>
      <c r="QWQ11" s="529"/>
      <c r="QWR11" s="529"/>
      <c r="QWS11" s="529"/>
      <c r="QWT11" s="529"/>
      <c r="QWU11" s="529"/>
      <c r="QWV11" s="529"/>
      <c r="QWW11" s="529"/>
      <c r="QWX11" s="529"/>
      <c r="QWY11" s="529"/>
      <c r="QWZ11" s="529"/>
      <c r="QXA11" s="529"/>
      <c r="QXB11" s="529"/>
      <c r="QXC11" s="529"/>
      <c r="QXD11" s="529"/>
      <c r="QXE11" s="529"/>
      <c r="QXF11" s="529"/>
      <c r="QXG11" s="529"/>
      <c r="QXH11" s="529"/>
      <c r="QXI11" s="529"/>
      <c r="QXJ11" s="529"/>
      <c r="QXK11" s="529"/>
      <c r="QXL11" s="529"/>
      <c r="QXM11" s="529"/>
      <c r="QXN11" s="529"/>
      <c r="QXO11" s="529"/>
      <c r="QXP11" s="529"/>
      <c r="QXQ11" s="529"/>
      <c r="QXR11" s="529"/>
      <c r="QXS11" s="529"/>
      <c r="QXT11" s="529"/>
      <c r="QXU11" s="529"/>
      <c r="QXV11" s="529"/>
      <c r="QXW11" s="529"/>
      <c r="QXX11" s="529"/>
      <c r="QXY11" s="529"/>
      <c r="QXZ11" s="529"/>
      <c r="QYA11" s="529"/>
      <c r="QYB11" s="529"/>
      <c r="QYC11" s="529"/>
      <c r="QYD11" s="529"/>
      <c r="QYE11" s="529"/>
      <c r="QYF11" s="529"/>
      <c r="QYG11" s="529"/>
      <c r="QYH11" s="529"/>
      <c r="QYI11" s="529"/>
      <c r="QYJ11" s="529"/>
      <c r="QYK11" s="529"/>
      <c r="QYL11" s="529"/>
      <c r="QYM11" s="529"/>
      <c r="QYN11" s="529"/>
      <c r="QYO11" s="529"/>
      <c r="QYP11" s="529"/>
      <c r="QYQ11" s="529"/>
      <c r="QYR11" s="529"/>
      <c r="QYS11" s="529"/>
      <c r="QYT11" s="529"/>
      <c r="QYU11" s="529"/>
      <c r="QYV11" s="529"/>
      <c r="QYW11" s="529"/>
      <c r="QYX11" s="529"/>
      <c r="QYY11" s="529"/>
      <c r="QYZ11" s="529"/>
      <c r="QZA11" s="529"/>
      <c r="QZB11" s="529"/>
      <c r="QZC11" s="529"/>
      <c r="QZD11" s="529"/>
      <c r="QZE11" s="529"/>
      <c r="QZF11" s="529"/>
      <c r="QZG11" s="529"/>
      <c r="QZH11" s="529"/>
      <c r="QZI11" s="529"/>
      <c r="QZJ11" s="529"/>
      <c r="QZK11" s="529"/>
      <c r="QZL11" s="529"/>
      <c r="QZM11" s="529"/>
      <c r="QZN11" s="529"/>
      <c r="QZO11" s="529"/>
      <c r="QZP11" s="529"/>
      <c r="QZQ11" s="529"/>
      <c r="QZR11" s="529"/>
      <c r="QZS11" s="529"/>
      <c r="QZT11" s="529"/>
      <c r="QZU11" s="529"/>
      <c r="QZV11" s="529"/>
      <c r="QZW11" s="529"/>
      <c r="QZX11" s="529"/>
      <c r="QZY11" s="529"/>
      <c r="QZZ11" s="529"/>
      <c r="RAA11" s="529"/>
      <c r="RAB11" s="529"/>
      <c r="RAC11" s="529"/>
      <c r="RAD11" s="529"/>
      <c r="RAE11" s="529"/>
      <c r="RAF11" s="529"/>
      <c r="RAG11" s="529"/>
      <c r="RAH11" s="529"/>
      <c r="RAI11" s="529"/>
      <c r="RAJ11" s="529"/>
      <c r="RAK11" s="529"/>
      <c r="RAL11" s="529"/>
      <c r="RAM11" s="529"/>
      <c r="RAN11" s="529"/>
      <c r="RAO11" s="529"/>
      <c r="RAP11" s="529"/>
      <c r="RAQ11" s="529"/>
      <c r="RAR11" s="529"/>
      <c r="RAS11" s="529"/>
      <c r="RAT11" s="529"/>
      <c r="RAU11" s="529"/>
      <c r="RAV11" s="529"/>
      <c r="RAW11" s="529"/>
      <c r="RAX11" s="529"/>
      <c r="RAY11" s="529"/>
      <c r="RAZ11" s="529"/>
      <c r="RBA11" s="529"/>
      <c r="RBB11" s="529"/>
      <c r="RBC11" s="529"/>
      <c r="RBD11" s="529"/>
      <c r="RBE11" s="529"/>
      <c r="RBF11" s="529"/>
      <c r="RBG11" s="529"/>
      <c r="RBH11" s="529"/>
      <c r="RBI11" s="529"/>
      <c r="RBJ11" s="529"/>
      <c r="RBK11" s="529"/>
      <c r="RBL11" s="529"/>
      <c r="RBM11" s="529"/>
      <c r="RBN11" s="529"/>
      <c r="RBO11" s="529"/>
      <c r="RBP11" s="529"/>
      <c r="RBQ11" s="529"/>
      <c r="RBR11" s="529"/>
      <c r="RBS11" s="529"/>
      <c r="RBT11" s="529"/>
      <c r="RBU11" s="529"/>
      <c r="RBV11" s="529"/>
      <c r="RBW11" s="529"/>
      <c r="RBX11" s="529"/>
      <c r="RBY11" s="529"/>
      <c r="RBZ11" s="529"/>
      <c r="RCA11" s="529"/>
      <c r="RCB11" s="529"/>
      <c r="RCC11" s="529"/>
      <c r="RCD11" s="529"/>
      <c r="RCE11" s="529"/>
      <c r="RCF11" s="529"/>
      <c r="RCG11" s="529"/>
      <c r="RCH11" s="529"/>
      <c r="RCI11" s="529"/>
      <c r="RCJ11" s="529"/>
      <c r="RCK11" s="529"/>
      <c r="RCL11" s="529"/>
      <c r="RCM11" s="529"/>
      <c r="RCN11" s="529"/>
      <c r="RCO11" s="529"/>
      <c r="RCP11" s="529"/>
      <c r="RCQ11" s="529"/>
      <c r="RCR11" s="529"/>
      <c r="RCS11" s="529"/>
      <c r="RCT11" s="529"/>
      <c r="RCU11" s="529"/>
      <c r="RCV11" s="529"/>
      <c r="RCW11" s="529"/>
      <c r="RCX11" s="529"/>
      <c r="RCY11" s="529"/>
      <c r="RCZ11" s="529"/>
      <c r="RDA11" s="529"/>
      <c r="RDB11" s="529"/>
      <c r="RDC11" s="529"/>
      <c r="RDD11" s="529"/>
      <c r="RDE11" s="529"/>
      <c r="RDF11" s="529"/>
      <c r="RDG11" s="529"/>
      <c r="RDH11" s="529"/>
      <c r="RDI11" s="529"/>
      <c r="RDJ11" s="529"/>
      <c r="RDK11" s="529"/>
      <c r="RDL11" s="529"/>
      <c r="RDM11" s="529"/>
      <c r="RDN11" s="529"/>
      <c r="RDO11" s="529"/>
      <c r="RDP11" s="529"/>
      <c r="RDQ11" s="529"/>
      <c r="RDR11" s="529"/>
      <c r="RDS11" s="529"/>
      <c r="RDT11" s="529"/>
      <c r="RDU11" s="529"/>
      <c r="RDV11" s="529"/>
      <c r="RDW11" s="529"/>
      <c r="RDX11" s="529"/>
      <c r="RDY11" s="529"/>
      <c r="RDZ11" s="529"/>
      <c r="REA11" s="529"/>
      <c r="REB11" s="529"/>
      <c r="REC11" s="529"/>
      <c r="RED11" s="529"/>
      <c r="REE11" s="529"/>
      <c r="REF11" s="529"/>
      <c r="REG11" s="529"/>
      <c r="REH11" s="529"/>
      <c r="REI11" s="529"/>
      <c r="REJ11" s="529"/>
      <c r="REK11" s="529"/>
      <c r="REL11" s="529"/>
      <c r="REM11" s="529"/>
      <c r="REN11" s="529"/>
      <c r="REO11" s="529"/>
      <c r="REP11" s="529"/>
      <c r="REQ11" s="529"/>
      <c r="RER11" s="529"/>
      <c r="RES11" s="529"/>
      <c r="RET11" s="529"/>
      <c r="REU11" s="529"/>
      <c r="REV11" s="529"/>
      <c r="REW11" s="529"/>
      <c r="REX11" s="529"/>
      <c r="REY11" s="529"/>
      <c r="REZ11" s="529"/>
      <c r="RFA11" s="529"/>
      <c r="RFB11" s="529"/>
      <c r="RFC11" s="529"/>
      <c r="RFD11" s="529"/>
      <c r="RFE11" s="529"/>
      <c r="RFF11" s="529"/>
      <c r="RFG11" s="529"/>
      <c r="RFH11" s="529"/>
      <c r="RFI11" s="529"/>
      <c r="RFJ11" s="529"/>
      <c r="RFK11" s="529"/>
      <c r="RFL11" s="529"/>
      <c r="RFM11" s="529"/>
      <c r="RFN11" s="529"/>
      <c r="RFO11" s="529"/>
      <c r="RFP11" s="529"/>
      <c r="RFQ11" s="529"/>
      <c r="RFR11" s="529"/>
      <c r="RFS11" s="529"/>
      <c r="RFT11" s="529"/>
      <c r="RFU11" s="529"/>
      <c r="RFV11" s="529"/>
      <c r="RFW11" s="529"/>
      <c r="RFX11" s="529"/>
      <c r="RFY11" s="529"/>
      <c r="RFZ11" s="529"/>
      <c r="RGA11" s="529"/>
      <c r="RGB11" s="529"/>
      <c r="RGC11" s="529"/>
      <c r="RGD11" s="529"/>
      <c r="RGE11" s="529"/>
      <c r="RGF11" s="529"/>
      <c r="RGG11" s="529"/>
      <c r="RGH11" s="529"/>
      <c r="RGI11" s="529"/>
      <c r="RGJ11" s="529"/>
      <c r="RGK11" s="529"/>
      <c r="RGL11" s="529"/>
      <c r="RGM11" s="529"/>
      <c r="RGN11" s="529"/>
      <c r="RGO11" s="529"/>
      <c r="RGP11" s="529"/>
      <c r="RGQ11" s="529"/>
      <c r="RGR11" s="529"/>
      <c r="RGS11" s="529"/>
      <c r="RGT11" s="529"/>
      <c r="RGU11" s="529"/>
      <c r="RGV11" s="529"/>
      <c r="RGW11" s="529"/>
      <c r="RGX11" s="529"/>
      <c r="RGY11" s="529"/>
      <c r="RGZ11" s="529"/>
      <c r="RHA11" s="529"/>
      <c r="RHB11" s="529"/>
      <c r="RHC11" s="529"/>
      <c r="RHD11" s="529"/>
      <c r="RHE11" s="529"/>
      <c r="RHF11" s="529"/>
      <c r="RHG11" s="529"/>
      <c r="RHH11" s="529"/>
      <c r="RHI11" s="529"/>
      <c r="RHJ11" s="529"/>
      <c r="RHK11" s="529"/>
      <c r="RHL11" s="529"/>
      <c r="RHM11" s="529"/>
      <c r="RHN11" s="529"/>
      <c r="RHO11" s="529"/>
      <c r="RHP11" s="529"/>
      <c r="RHQ11" s="529"/>
      <c r="RHR11" s="529"/>
      <c r="RHS11" s="529"/>
      <c r="RHT11" s="529"/>
      <c r="RHU11" s="529"/>
      <c r="RHV11" s="529"/>
      <c r="RHW11" s="529"/>
      <c r="RHX11" s="529"/>
      <c r="RHY11" s="529"/>
      <c r="RHZ11" s="529"/>
      <c r="RIA11" s="529"/>
      <c r="RIB11" s="529"/>
      <c r="RIC11" s="529"/>
      <c r="RID11" s="529"/>
      <c r="RIE11" s="529"/>
      <c r="RIF11" s="529"/>
      <c r="RIG11" s="529"/>
      <c r="RIH11" s="529"/>
      <c r="RII11" s="529"/>
      <c r="RIJ11" s="529"/>
      <c r="RIK11" s="529"/>
      <c r="RIL11" s="529"/>
      <c r="RIM11" s="529"/>
      <c r="RIN11" s="529"/>
      <c r="RIO11" s="529"/>
      <c r="RIP11" s="529"/>
      <c r="RIQ11" s="529"/>
      <c r="RIR11" s="529"/>
      <c r="RIS11" s="529"/>
      <c r="RIT11" s="529"/>
      <c r="RIU11" s="529"/>
      <c r="RIV11" s="529"/>
      <c r="RIW11" s="529"/>
      <c r="RIX11" s="529"/>
      <c r="RIY11" s="529"/>
      <c r="RIZ11" s="529"/>
      <c r="RJA11" s="529"/>
      <c r="RJB11" s="529"/>
      <c r="RJC11" s="529"/>
      <c r="RJD11" s="529"/>
      <c r="RJE11" s="529"/>
      <c r="RJF11" s="529"/>
      <c r="RJG11" s="529"/>
      <c r="RJH11" s="529"/>
      <c r="RJI11" s="529"/>
      <c r="RJJ11" s="529"/>
      <c r="RJK11" s="529"/>
      <c r="RJL11" s="529"/>
      <c r="RJM11" s="529"/>
      <c r="RJN11" s="529"/>
      <c r="RJO11" s="529"/>
      <c r="RJP11" s="529"/>
      <c r="RJQ11" s="529"/>
      <c r="RJR11" s="529"/>
      <c r="RJS11" s="529"/>
      <c r="RJT11" s="529"/>
      <c r="RJU11" s="529"/>
      <c r="RJV11" s="529"/>
      <c r="RJW11" s="529"/>
      <c r="RJX11" s="529"/>
      <c r="RJY11" s="529"/>
      <c r="RJZ11" s="529"/>
      <c r="RKA11" s="529"/>
      <c r="RKB11" s="529"/>
      <c r="RKC11" s="529"/>
      <c r="RKD11" s="529"/>
      <c r="RKE11" s="529"/>
      <c r="RKF11" s="529"/>
      <c r="RKG11" s="529"/>
      <c r="RKH11" s="529"/>
      <c r="RKI11" s="529"/>
      <c r="RKJ11" s="529"/>
      <c r="RKK11" s="529"/>
      <c r="RKL11" s="529"/>
      <c r="RKM11" s="529"/>
      <c r="RKN11" s="529"/>
      <c r="RKO11" s="529"/>
      <c r="RKP11" s="529"/>
      <c r="RKQ11" s="529"/>
      <c r="RKR11" s="529"/>
      <c r="RKS11" s="529"/>
      <c r="RKT11" s="529"/>
      <c r="RKU11" s="529"/>
      <c r="RKV11" s="529"/>
      <c r="RKW11" s="529"/>
      <c r="RKX11" s="529"/>
      <c r="RKY11" s="529"/>
      <c r="RKZ11" s="529"/>
      <c r="RLA11" s="529"/>
      <c r="RLB11" s="529"/>
      <c r="RLC11" s="529"/>
      <c r="RLD11" s="529"/>
      <c r="RLE11" s="529"/>
      <c r="RLF11" s="529"/>
      <c r="RLG11" s="529"/>
      <c r="RLH11" s="529"/>
      <c r="RLI11" s="529"/>
      <c r="RLJ11" s="529"/>
      <c r="RLK11" s="529"/>
      <c r="RLL11" s="529"/>
      <c r="RLM11" s="529"/>
      <c r="RLN11" s="529"/>
      <c r="RLO11" s="529"/>
      <c r="RLP11" s="529"/>
      <c r="RLQ11" s="529"/>
      <c r="RLR11" s="529"/>
      <c r="RLS11" s="529"/>
      <c r="RLT11" s="529"/>
      <c r="RLU11" s="529"/>
      <c r="RLV11" s="529"/>
      <c r="RLW11" s="529"/>
      <c r="RLX11" s="529"/>
      <c r="RLY11" s="529"/>
      <c r="RLZ11" s="529"/>
      <c r="RMA11" s="529"/>
      <c r="RMB11" s="529"/>
      <c r="RMC11" s="529"/>
      <c r="RMD11" s="529"/>
      <c r="RME11" s="529"/>
      <c r="RMF11" s="529"/>
      <c r="RMG11" s="529"/>
      <c r="RMH11" s="529"/>
      <c r="RMI11" s="529"/>
      <c r="RMJ11" s="529"/>
      <c r="RMK11" s="529"/>
      <c r="RML11" s="529"/>
      <c r="RMM11" s="529"/>
      <c r="RMN11" s="529"/>
      <c r="RMO11" s="529"/>
      <c r="RMP11" s="529"/>
      <c r="RMQ11" s="529"/>
      <c r="RMR11" s="529"/>
      <c r="RMS11" s="529"/>
      <c r="RMT11" s="529"/>
      <c r="RMU11" s="529"/>
      <c r="RMV11" s="529"/>
      <c r="RMW11" s="529"/>
      <c r="RMX11" s="529"/>
      <c r="RMY11" s="529"/>
      <c r="RMZ11" s="529"/>
      <c r="RNA11" s="529"/>
      <c r="RNB11" s="529"/>
      <c r="RNC11" s="529"/>
      <c r="RND11" s="529"/>
      <c r="RNE11" s="529"/>
      <c r="RNF11" s="529"/>
      <c r="RNG11" s="529"/>
      <c r="RNH11" s="529"/>
      <c r="RNI11" s="529"/>
      <c r="RNJ11" s="529"/>
      <c r="RNK11" s="529"/>
      <c r="RNL11" s="529"/>
      <c r="RNM11" s="529"/>
      <c r="RNN11" s="529"/>
      <c r="RNO11" s="529"/>
      <c r="RNP11" s="529"/>
      <c r="RNQ11" s="529"/>
      <c r="RNR11" s="529"/>
      <c r="RNS11" s="529"/>
      <c r="RNT11" s="529"/>
      <c r="RNU11" s="529"/>
      <c r="RNV11" s="529"/>
      <c r="RNW11" s="529"/>
      <c r="RNX11" s="529"/>
      <c r="RNY11" s="529"/>
      <c r="RNZ11" s="529"/>
      <c r="ROA11" s="529"/>
      <c r="ROB11" s="529"/>
      <c r="ROC11" s="529"/>
      <c r="ROD11" s="529"/>
      <c r="ROE11" s="529"/>
      <c r="ROF11" s="529"/>
      <c r="ROG11" s="529"/>
      <c r="ROH11" s="529"/>
      <c r="ROI11" s="529"/>
      <c r="ROJ11" s="529"/>
      <c r="ROK11" s="529"/>
      <c r="ROL11" s="529"/>
      <c r="ROM11" s="529"/>
      <c r="RON11" s="529"/>
      <c r="ROO11" s="529"/>
      <c r="ROP11" s="529"/>
      <c r="ROQ11" s="529"/>
      <c r="ROR11" s="529"/>
      <c r="ROS11" s="529"/>
      <c r="ROT11" s="529"/>
      <c r="ROU11" s="529"/>
      <c r="ROV11" s="529"/>
      <c r="ROW11" s="529"/>
      <c r="ROX11" s="529"/>
      <c r="ROY11" s="529"/>
      <c r="ROZ11" s="529"/>
      <c r="RPA11" s="529"/>
      <c r="RPB11" s="529"/>
      <c r="RPC11" s="529"/>
      <c r="RPD11" s="529"/>
      <c r="RPE11" s="529"/>
      <c r="RPF11" s="529"/>
      <c r="RPG11" s="529"/>
      <c r="RPH11" s="529"/>
      <c r="RPI11" s="529"/>
      <c r="RPJ11" s="529"/>
      <c r="RPK11" s="529"/>
      <c r="RPL11" s="529"/>
      <c r="RPM11" s="529"/>
      <c r="RPN11" s="529"/>
      <c r="RPO11" s="529"/>
      <c r="RPP11" s="529"/>
      <c r="RPQ11" s="529"/>
      <c r="RPR11" s="529"/>
      <c r="RPS11" s="529"/>
      <c r="RPT11" s="529"/>
      <c r="RPU11" s="529"/>
      <c r="RPV11" s="529"/>
      <c r="RPW11" s="529"/>
      <c r="RPX11" s="529"/>
      <c r="RPY11" s="529"/>
      <c r="RPZ11" s="529"/>
      <c r="RQA11" s="529"/>
      <c r="RQB11" s="529"/>
      <c r="RQC11" s="529"/>
      <c r="RQD11" s="529"/>
      <c r="RQE11" s="529"/>
      <c r="RQF11" s="529"/>
      <c r="RQG11" s="529"/>
      <c r="RQH11" s="529"/>
      <c r="RQI11" s="529"/>
      <c r="RQJ11" s="529"/>
      <c r="RQK11" s="529"/>
      <c r="RQL11" s="529"/>
      <c r="RQM11" s="529"/>
      <c r="RQN11" s="529"/>
      <c r="RQO11" s="529"/>
      <c r="RQP11" s="529"/>
      <c r="RQQ11" s="529"/>
      <c r="RQR11" s="529"/>
      <c r="RQS11" s="529"/>
      <c r="RQT11" s="529"/>
      <c r="RQU11" s="529"/>
      <c r="RQV11" s="529"/>
      <c r="RQW11" s="529"/>
      <c r="RQX11" s="529"/>
      <c r="RQY11" s="529"/>
      <c r="RQZ11" s="529"/>
      <c r="RRA11" s="529"/>
      <c r="RRB11" s="529"/>
      <c r="RRC11" s="529"/>
      <c r="RRD11" s="529"/>
      <c r="RRE11" s="529"/>
      <c r="RRF11" s="529"/>
      <c r="RRG11" s="529"/>
      <c r="RRH11" s="529"/>
      <c r="RRI11" s="529"/>
      <c r="RRJ11" s="529"/>
      <c r="RRK11" s="529"/>
      <c r="RRL11" s="529"/>
      <c r="RRM11" s="529"/>
      <c r="RRN11" s="529"/>
      <c r="RRO11" s="529"/>
      <c r="RRP11" s="529"/>
      <c r="RRQ11" s="529"/>
      <c r="RRR11" s="529"/>
      <c r="RRS11" s="529"/>
      <c r="RRT11" s="529"/>
      <c r="RRU11" s="529"/>
      <c r="RRV11" s="529"/>
      <c r="RRW11" s="529"/>
      <c r="RRX11" s="529"/>
      <c r="RRY11" s="529"/>
      <c r="RRZ11" s="529"/>
      <c r="RSA11" s="529"/>
      <c r="RSB11" s="529"/>
      <c r="RSC11" s="529"/>
      <c r="RSD11" s="529"/>
      <c r="RSE11" s="529"/>
      <c r="RSF11" s="529"/>
      <c r="RSG11" s="529"/>
      <c r="RSH11" s="529"/>
      <c r="RSI11" s="529"/>
      <c r="RSJ11" s="529"/>
      <c r="RSK11" s="529"/>
      <c r="RSL11" s="529"/>
      <c r="RSM11" s="529"/>
      <c r="RSN11" s="529"/>
      <c r="RSO11" s="529"/>
      <c r="RSP11" s="529"/>
      <c r="RSQ11" s="529"/>
      <c r="RSR11" s="529"/>
      <c r="RSS11" s="529"/>
      <c r="RST11" s="529"/>
      <c r="RSU11" s="529"/>
      <c r="RSV11" s="529"/>
      <c r="RSW11" s="529"/>
      <c r="RSX11" s="529"/>
      <c r="RSY11" s="529"/>
      <c r="RSZ11" s="529"/>
      <c r="RTA11" s="529"/>
      <c r="RTB11" s="529"/>
      <c r="RTC11" s="529"/>
      <c r="RTD11" s="529"/>
      <c r="RTE11" s="529"/>
      <c r="RTF11" s="529"/>
      <c r="RTG11" s="529"/>
      <c r="RTH11" s="529"/>
      <c r="RTI11" s="529"/>
      <c r="RTJ11" s="529"/>
      <c r="RTK11" s="529"/>
      <c r="RTL11" s="529"/>
      <c r="RTM11" s="529"/>
      <c r="RTN11" s="529"/>
      <c r="RTO11" s="529"/>
      <c r="RTP11" s="529"/>
      <c r="RTQ11" s="529"/>
      <c r="RTR11" s="529"/>
      <c r="RTS11" s="529"/>
      <c r="RTT11" s="529"/>
      <c r="RTU11" s="529"/>
      <c r="RTV11" s="529"/>
      <c r="RTW11" s="529"/>
      <c r="RTX11" s="529"/>
      <c r="RTY11" s="529"/>
      <c r="RTZ11" s="529"/>
      <c r="RUA11" s="529"/>
      <c r="RUB11" s="529"/>
      <c r="RUC11" s="529"/>
      <c r="RUD11" s="529"/>
      <c r="RUE11" s="529"/>
      <c r="RUF11" s="529"/>
      <c r="RUG11" s="529"/>
      <c r="RUH11" s="529"/>
      <c r="RUI11" s="529"/>
      <c r="RUJ11" s="529"/>
      <c r="RUK11" s="529"/>
      <c r="RUL11" s="529"/>
      <c r="RUM11" s="529"/>
      <c r="RUN11" s="529"/>
      <c r="RUO11" s="529"/>
      <c r="RUP11" s="529"/>
      <c r="RUQ11" s="529"/>
      <c r="RUR11" s="529"/>
      <c r="RUS11" s="529"/>
      <c r="RUT11" s="529"/>
      <c r="RUU11" s="529"/>
      <c r="RUV11" s="529"/>
      <c r="RUW11" s="529"/>
      <c r="RUX11" s="529"/>
      <c r="RUY11" s="529"/>
      <c r="RUZ11" s="529"/>
      <c r="RVA11" s="529"/>
      <c r="RVB11" s="529"/>
      <c r="RVC11" s="529"/>
      <c r="RVD11" s="529"/>
      <c r="RVE11" s="529"/>
      <c r="RVF11" s="529"/>
      <c r="RVG11" s="529"/>
      <c r="RVH11" s="529"/>
      <c r="RVI11" s="529"/>
      <c r="RVJ11" s="529"/>
      <c r="RVK11" s="529"/>
      <c r="RVL11" s="529"/>
      <c r="RVM11" s="529"/>
      <c r="RVN11" s="529"/>
      <c r="RVO11" s="529"/>
      <c r="RVP11" s="529"/>
      <c r="RVQ11" s="529"/>
      <c r="RVR11" s="529"/>
      <c r="RVS11" s="529"/>
      <c r="RVT11" s="529"/>
      <c r="RVU11" s="529"/>
      <c r="RVV11" s="529"/>
      <c r="RVW11" s="529"/>
      <c r="RVX11" s="529"/>
      <c r="RVY11" s="529"/>
      <c r="RVZ11" s="529"/>
      <c r="RWA11" s="529"/>
      <c r="RWB11" s="529"/>
      <c r="RWC11" s="529"/>
      <c r="RWD11" s="529"/>
      <c r="RWE11" s="529"/>
      <c r="RWF11" s="529"/>
      <c r="RWG11" s="529"/>
      <c r="RWH11" s="529"/>
      <c r="RWI11" s="529"/>
      <c r="RWJ11" s="529"/>
      <c r="RWK11" s="529"/>
      <c r="RWL11" s="529"/>
      <c r="RWM11" s="529"/>
      <c r="RWN11" s="529"/>
      <c r="RWO11" s="529"/>
      <c r="RWP11" s="529"/>
      <c r="RWQ11" s="529"/>
      <c r="RWR11" s="529"/>
      <c r="RWS11" s="529"/>
      <c r="RWT11" s="529"/>
      <c r="RWU11" s="529"/>
      <c r="RWV11" s="529"/>
      <c r="RWW11" s="529"/>
      <c r="RWX11" s="529"/>
      <c r="RWY11" s="529"/>
      <c r="RWZ11" s="529"/>
      <c r="RXA11" s="529"/>
      <c r="RXB11" s="529"/>
      <c r="RXC11" s="529"/>
      <c r="RXD11" s="529"/>
      <c r="RXE11" s="529"/>
      <c r="RXF11" s="529"/>
      <c r="RXG11" s="529"/>
      <c r="RXH11" s="529"/>
      <c r="RXI11" s="529"/>
      <c r="RXJ11" s="529"/>
      <c r="RXK11" s="529"/>
      <c r="RXL11" s="529"/>
      <c r="RXM11" s="529"/>
      <c r="RXN11" s="529"/>
      <c r="RXO11" s="529"/>
      <c r="RXP11" s="529"/>
      <c r="RXQ11" s="529"/>
      <c r="RXR11" s="529"/>
      <c r="RXS11" s="529"/>
      <c r="RXT11" s="529"/>
      <c r="RXU11" s="529"/>
      <c r="RXV11" s="529"/>
      <c r="RXW11" s="529"/>
      <c r="RXX11" s="529"/>
      <c r="RXY11" s="529"/>
      <c r="RXZ11" s="529"/>
      <c r="RYA11" s="529"/>
      <c r="RYB11" s="529"/>
      <c r="RYC11" s="529"/>
      <c r="RYD11" s="529"/>
      <c r="RYE11" s="529"/>
      <c r="RYF11" s="529"/>
      <c r="RYG11" s="529"/>
      <c r="RYH11" s="529"/>
      <c r="RYI11" s="529"/>
      <c r="RYJ11" s="529"/>
      <c r="RYK11" s="529"/>
      <c r="RYL11" s="529"/>
      <c r="RYM11" s="529"/>
      <c r="RYN11" s="529"/>
      <c r="RYO11" s="529"/>
      <c r="RYP11" s="529"/>
      <c r="RYQ11" s="529"/>
      <c r="RYR11" s="529"/>
      <c r="RYS11" s="529"/>
      <c r="RYT11" s="529"/>
      <c r="RYU11" s="529"/>
      <c r="RYV11" s="529"/>
      <c r="RYW11" s="529"/>
      <c r="RYX11" s="529"/>
      <c r="RYY11" s="529"/>
      <c r="RYZ11" s="529"/>
      <c r="RZA11" s="529"/>
      <c r="RZB11" s="529"/>
      <c r="RZC11" s="529"/>
      <c r="RZD11" s="529"/>
      <c r="RZE11" s="529"/>
      <c r="RZF11" s="529"/>
      <c r="RZG11" s="529"/>
      <c r="RZH11" s="529"/>
      <c r="RZI11" s="529"/>
      <c r="RZJ11" s="529"/>
      <c r="RZK11" s="529"/>
      <c r="RZL11" s="529"/>
      <c r="RZM11" s="529"/>
      <c r="RZN11" s="529"/>
      <c r="RZO11" s="529"/>
      <c r="RZP11" s="529"/>
      <c r="RZQ11" s="529"/>
      <c r="RZR11" s="529"/>
      <c r="RZS11" s="529"/>
      <c r="RZT11" s="529"/>
      <c r="RZU11" s="529"/>
      <c r="RZV11" s="529"/>
      <c r="RZW11" s="529"/>
      <c r="RZX11" s="529"/>
      <c r="RZY11" s="529"/>
      <c r="RZZ11" s="529"/>
      <c r="SAA11" s="529"/>
      <c r="SAB11" s="529"/>
      <c r="SAC11" s="529"/>
      <c r="SAD11" s="529"/>
      <c r="SAE11" s="529"/>
      <c r="SAF11" s="529"/>
      <c r="SAG11" s="529"/>
      <c r="SAH11" s="529"/>
      <c r="SAI11" s="529"/>
      <c r="SAJ11" s="529"/>
      <c r="SAK11" s="529"/>
      <c r="SAL11" s="529"/>
      <c r="SAM11" s="529"/>
      <c r="SAN11" s="529"/>
      <c r="SAO11" s="529"/>
      <c r="SAP11" s="529"/>
      <c r="SAQ11" s="529"/>
      <c r="SAR11" s="529"/>
      <c r="SAS11" s="529"/>
      <c r="SAT11" s="529"/>
      <c r="SAU11" s="529"/>
      <c r="SAV11" s="529"/>
      <c r="SAW11" s="529"/>
      <c r="SAX11" s="529"/>
      <c r="SAY11" s="529"/>
      <c r="SAZ11" s="529"/>
      <c r="SBA11" s="529"/>
      <c r="SBB11" s="529"/>
      <c r="SBC11" s="529"/>
      <c r="SBD11" s="529"/>
      <c r="SBE11" s="529"/>
      <c r="SBF11" s="529"/>
      <c r="SBG11" s="529"/>
      <c r="SBH11" s="529"/>
      <c r="SBI11" s="529"/>
      <c r="SBJ11" s="529"/>
      <c r="SBK11" s="529"/>
      <c r="SBL11" s="529"/>
      <c r="SBM11" s="529"/>
      <c r="SBN11" s="529"/>
      <c r="SBO11" s="529"/>
      <c r="SBP11" s="529"/>
      <c r="SBQ11" s="529"/>
      <c r="SBR11" s="529"/>
      <c r="SBS11" s="529"/>
      <c r="SBT11" s="529"/>
      <c r="SBU11" s="529"/>
      <c r="SBV11" s="529"/>
      <c r="SBW11" s="529"/>
      <c r="SBX11" s="529"/>
      <c r="SBY11" s="529"/>
      <c r="SBZ11" s="529"/>
      <c r="SCA11" s="529"/>
      <c r="SCB11" s="529"/>
      <c r="SCC11" s="529"/>
      <c r="SCD11" s="529"/>
      <c r="SCE11" s="529"/>
      <c r="SCF11" s="529"/>
      <c r="SCG11" s="529"/>
      <c r="SCH11" s="529"/>
      <c r="SCI11" s="529"/>
      <c r="SCJ11" s="529"/>
      <c r="SCK11" s="529"/>
      <c r="SCL11" s="529"/>
      <c r="SCM11" s="529"/>
      <c r="SCN11" s="529"/>
      <c r="SCO11" s="529"/>
      <c r="SCP11" s="529"/>
      <c r="SCQ11" s="529"/>
      <c r="SCR11" s="529"/>
      <c r="SCS11" s="529"/>
      <c r="SCT11" s="529"/>
      <c r="SCU11" s="529"/>
      <c r="SCV11" s="529"/>
      <c r="SCW11" s="529"/>
      <c r="SCX11" s="529"/>
      <c r="SCY11" s="529"/>
      <c r="SCZ11" s="529"/>
      <c r="SDA11" s="529"/>
      <c r="SDB11" s="529"/>
      <c r="SDC11" s="529"/>
      <c r="SDD11" s="529"/>
      <c r="SDE11" s="529"/>
      <c r="SDF11" s="529"/>
      <c r="SDG11" s="529"/>
      <c r="SDH11" s="529"/>
      <c r="SDI11" s="529"/>
      <c r="SDJ11" s="529"/>
      <c r="SDK11" s="529"/>
      <c r="SDL11" s="529"/>
      <c r="SDM11" s="529"/>
      <c r="SDN11" s="529"/>
      <c r="SDO11" s="529"/>
      <c r="SDP11" s="529"/>
      <c r="SDQ11" s="529"/>
      <c r="SDR11" s="529"/>
      <c r="SDS11" s="529"/>
      <c r="SDT11" s="529"/>
      <c r="SDU11" s="529"/>
      <c r="SDV11" s="529"/>
      <c r="SDW11" s="529"/>
      <c r="SDX11" s="529"/>
      <c r="SDY11" s="529"/>
      <c r="SDZ11" s="529"/>
      <c r="SEA11" s="529"/>
      <c r="SEB11" s="529"/>
      <c r="SEC11" s="529"/>
      <c r="SED11" s="529"/>
      <c r="SEE11" s="529"/>
      <c r="SEF11" s="529"/>
      <c r="SEG11" s="529"/>
      <c r="SEH11" s="529"/>
      <c r="SEI11" s="529"/>
      <c r="SEJ11" s="529"/>
      <c r="SEK11" s="529"/>
      <c r="SEL11" s="529"/>
      <c r="SEM11" s="529"/>
      <c r="SEN11" s="529"/>
      <c r="SEO11" s="529"/>
      <c r="SEP11" s="529"/>
      <c r="SEQ11" s="529"/>
      <c r="SER11" s="529"/>
      <c r="SES11" s="529"/>
      <c r="SET11" s="529"/>
      <c r="SEU11" s="529"/>
      <c r="SEV11" s="529"/>
      <c r="SEW11" s="529"/>
      <c r="SEX11" s="529"/>
      <c r="SEY11" s="529"/>
      <c r="SEZ11" s="529"/>
      <c r="SFA11" s="529"/>
      <c r="SFB11" s="529"/>
      <c r="SFC11" s="529"/>
      <c r="SFD11" s="529"/>
      <c r="SFE11" s="529"/>
      <c r="SFF11" s="529"/>
      <c r="SFG11" s="529"/>
      <c r="SFH11" s="529"/>
      <c r="SFI11" s="529"/>
      <c r="SFJ11" s="529"/>
      <c r="SFK11" s="529"/>
      <c r="SFL11" s="529"/>
      <c r="SFM11" s="529"/>
      <c r="SFN11" s="529"/>
      <c r="SFO11" s="529"/>
      <c r="SFP11" s="529"/>
      <c r="SFQ11" s="529"/>
      <c r="SFR11" s="529"/>
      <c r="SFS11" s="529"/>
      <c r="SFT11" s="529"/>
      <c r="SFU11" s="529"/>
      <c r="SFV11" s="529"/>
      <c r="SFW11" s="529"/>
      <c r="SFX11" s="529"/>
      <c r="SFY11" s="529"/>
      <c r="SFZ11" s="529"/>
      <c r="SGA11" s="529"/>
      <c r="SGB11" s="529"/>
      <c r="SGC11" s="529"/>
      <c r="SGD11" s="529"/>
      <c r="SGE11" s="529"/>
      <c r="SGF11" s="529"/>
      <c r="SGG11" s="529"/>
      <c r="SGH11" s="529"/>
      <c r="SGI11" s="529"/>
      <c r="SGJ11" s="529"/>
      <c r="SGK11" s="529"/>
      <c r="SGL11" s="529"/>
      <c r="SGM11" s="529"/>
      <c r="SGN11" s="529"/>
      <c r="SGO11" s="529"/>
      <c r="SGP11" s="529"/>
      <c r="SGQ11" s="529"/>
      <c r="SGR11" s="529"/>
      <c r="SGS11" s="529"/>
      <c r="SGT11" s="529"/>
      <c r="SGU11" s="529"/>
      <c r="SGV11" s="529"/>
      <c r="SGW11" s="529"/>
      <c r="SGX11" s="529"/>
      <c r="SGY11" s="529"/>
      <c r="SGZ11" s="529"/>
      <c r="SHA11" s="529"/>
      <c r="SHB11" s="529"/>
      <c r="SHC11" s="529"/>
      <c r="SHD11" s="529"/>
      <c r="SHE11" s="529"/>
      <c r="SHF11" s="529"/>
      <c r="SHG11" s="529"/>
      <c r="SHH11" s="529"/>
      <c r="SHI11" s="529"/>
      <c r="SHJ11" s="529"/>
      <c r="SHK11" s="529"/>
      <c r="SHL11" s="529"/>
      <c r="SHM11" s="529"/>
      <c r="SHN11" s="529"/>
      <c r="SHO11" s="529"/>
      <c r="SHP11" s="529"/>
      <c r="SHQ11" s="529"/>
      <c r="SHR11" s="529"/>
      <c r="SHS11" s="529"/>
      <c r="SHT11" s="529"/>
      <c r="SHU11" s="529"/>
      <c r="SHV11" s="529"/>
      <c r="SHW11" s="529"/>
      <c r="SHX11" s="529"/>
      <c r="SHY11" s="529"/>
      <c r="SHZ11" s="529"/>
      <c r="SIA11" s="529"/>
      <c r="SIB11" s="529"/>
      <c r="SIC11" s="529"/>
      <c r="SID11" s="529"/>
      <c r="SIE11" s="529"/>
      <c r="SIF11" s="529"/>
      <c r="SIG11" s="529"/>
      <c r="SIH11" s="529"/>
      <c r="SII11" s="529"/>
      <c r="SIJ11" s="529"/>
      <c r="SIK11" s="529"/>
      <c r="SIL11" s="529"/>
      <c r="SIM11" s="529"/>
      <c r="SIN11" s="529"/>
      <c r="SIO11" s="529"/>
      <c r="SIP11" s="529"/>
      <c r="SIQ11" s="529"/>
      <c r="SIR11" s="529"/>
      <c r="SIS11" s="529"/>
      <c r="SIT11" s="529"/>
      <c r="SIU11" s="529"/>
      <c r="SIV11" s="529"/>
      <c r="SIW11" s="529"/>
      <c r="SIX11" s="529"/>
      <c r="SIY11" s="529"/>
      <c r="SIZ11" s="529"/>
      <c r="SJA11" s="529"/>
      <c r="SJB11" s="529"/>
      <c r="SJC11" s="529"/>
      <c r="SJD11" s="529"/>
      <c r="SJE11" s="529"/>
      <c r="SJF11" s="529"/>
      <c r="SJG11" s="529"/>
      <c r="SJH11" s="529"/>
      <c r="SJI11" s="529"/>
      <c r="SJJ11" s="529"/>
      <c r="SJK11" s="529"/>
      <c r="SJL11" s="529"/>
      <c r="SJM11" s="529"/>
      <c r="SJN11" s="529"/>
      <c r="SJO11" s="529"/>
      <c r="SJP11" s="529"/>
      <c r="SJQ11" s="529"/>
      <c r="SJR11" s="529"/>
      <c r="SJS11" s="529"/>
      <c r="SJT11" s="529"/>
      <c r="SJU11" s="529"/>
      <c r="SJV11" s="529"/>
      <c r="SJW11" s="529"/>
      <c r="SJX11" s="529"/>
      <c r="SJY11" s="529"/>
      <c r="SJZ11" s="529"/>
      <c r="SKA11" s="529"/>
      <c r="SKB11" s="529"/>
      <c r="SKC11" s="529"/>
      <c r="SKD11" s="529"/>
      <c r="SKE11" s="529"/>
      <c r="SKF11" s="529"/>
      <c r="SKG11" s="529"/>
      <c r="SKH11" s="529"/>
      <c r="SKI11" s="529"/>
      <c r="SKJ11" s="529"/>
      <c r="SKK11" s="529"/>
      <c r="SKL11" s="529"/>
      <c r="SKM11" s="529"/>
      <c r="SKN11" s="529"/>
      <c r="SKO11" s="529"/>
      <c r="SKP11" s="529"/>
      <c r="SKQ11" s="529"/>
      <c r="SKR11" s="529"/>
      <c r="SKS11" s="529"/>
      <c r="SKT11" s="529"/>
      <c r="SKU11" s="529"/>
      <c r="SKV11" s="529"/>
      <c r="SKW11" s="529"/>
      <c r="SKX11" s="529"/>
      <c r="SKY11" s="529"/>
      <c r="SKZ11" s="529"/>
      <c r="SLA11" s="529"/>
      <c r="SLB11" s="529"/>
      <c r="SLC11" s="529"/>
      <c r="SLD11" s="529"/>
      <c r="SLE11" s="529"/>
      <c r="SLF11" s="529"/>
      <c r="SLG11" s="529"/>
      <c r="SLH11" s="529"/>
      <c r="SLI11" s="529"/>
      <c r="SLJ11" s="529"/>
      <c r="SLK11" s="529"/>
      <c r="SLL11" s="529"/>
      <c r="SLM11" s="529"/>
      <c r="SLN11" s="529"/>
      <c r="SLO11" s="529"/>
      <c r="SLP11" s="529"/>
      <c r="SLQ11" s="529"/>
      <c r="SLR11" s="529"/>
      <c r="SLS11" s="529"/>
      <c r="SLT11" s="529"/>
      <c r="SLU11" s="529"/>
      <c r="SLV11" s="529"/>
      <c r="SLW11" s="529"/>
      <c r="SLX11" s="529"/>
      <c r="SLY11" s="529"/>
      <c r="SLZ11" s="529"/>
      <c r="SMA11" s="529"/>
      <c r="SMB11" s="529"/>
      <c r="SMC11" s="529"/>
      <c r="SMD11" s="529"/>
      <c r="SME11" s="529"/>
      <c r="SMF11" s="529"/>
      <c r="SMG11" s="529"/>
      <c r="SMH11" s="529"/>
      <c r="SMI11" s="529"/>
      <c r="SMJ11" s="529"/>
      <c r="SMK11" s="529"/>
      <c r="SML11" s="529"/>
      <c r="SMM11" s="529"/>
      <c r="SMN11" s="529"/>
      <c r="SMO11" s="529"/>
      <c r="SMP11" s="529"/>
      <c r="SMQ11" s="529"/>
      <c r="SMR11" s="529"/>
      <c r="SMS11" s="529"/>
      <c r="SMT11" s="529"/>
      <c r="SMU11" s="529"/>
      <c r="SMV11" s="529"/>
      <c r="SMW11" s="529"/>
      <c r="SMX11" s="529"/>
      <c r="SMY11" s="529"/>
      <c r="SMZ11" s="529"/>
      <c r="SNA11" s="529"/>
      <c r="SNB11" s="529"/>
      <c r="SNC11" s="529"/>
      <c r="SND11" s="529"/>
      <c r="SNE11" s="529"/>
      <c r="SNF11" s="529"/>
      <c r="SNG11" s="529"/>
      <c r="SNH11" s="529"/>
      <c r="SNI11" s="529"/>
      <c r="SNJ11" s="529"/>
      <c r="SNK11" s="529"/>
      <c r="SNL11" s="529"/>
      <c r="SNM11" s="529"/>
      <c r="SNN11" s="529"/>
      <c r="SNO11" s="529"/>
      <c r="SNP11" s="529"/>
      <c r="SNQ11" s="529"/>
      <c r="SNR11" s="529"/>
      <c r="SNS11" s="529"/>
      <c r="SNT11" s="529"/>
      <c r="SNU11" s="529"/>
      <c r="SNV11" s="529"/>
      <c r="SNW11" s="529"/>
      <c r="SNX11" s="529"/>
      <c r="SNY11" s="529"/>
      <c r="SNZ11" s="529"/>
      <c r="SOA11" s="529"/>
      <c r="SOB11" s="529"/>
      <c r="SOC11" s="529"/>
      <c r="SOD11" s="529"/>
      <c r="SOE11" s="529"/>
      <c r="SOF11" s="529"/>
      <c r="SOG11" s="529"/>
      <c r="SOH11" s="529"/>
      <c r="SOI11" s="529"/>
      <c r="SOJ11" s="529"/>
      <c r="SOK11" s="529"/>
      <c r="SOL11" s="529"/>
      <c r="SOM11" s="529"/>
      <c r="SON11" s="529"/>
      <c r="SOO11" s="529"/>
      <c r="SOP11" s="529"/>
      <c r="SOQ11" s="529"/>
      <c r="SOR11" s="529"/>
      <c r="SOS11" s="529"/>
      <c r="SOT11" s="529"/>
      <c r="SOU11" s="529"/>
      <c r="SOV11" s="529"/>
      <c r="SOW11" s="529"/>
      <c r="SOX11" s="529"/>
      <c r="SOY11" s="529"/>
      <c r="SOZ11" s="529"/>
      <c r="SPA11" s="529"/>
      <c r="SPB11" s="529"/>
      <c r="SPC11" s="529"/>
      <c r="SPD11" s="529"/>
      <c r="SPE11" s="529"/>
      <c r="SPF11" s="529"/>
      <c r="SPG11" s="529"/>
      <c r="SPH11" s="529"/>
      <c r="SPI11" s="529"/>
      <c r="SPJ11" s="529"/>
      <c r="SPK11" s="529"/>
      <c r="SPL11" s="529"/>
      <c r="SPM11" s="529"/>
      <c r="SPN11" s="529"/>
      <c r="SPO11" s="529"/>
      <c r="SPP11" s="529"/>
      <c r="SPQ11" s="529"/>
      <c r="SPR11" s="529"/>
      <c r="SPS11" s="529"/>
      <c r="SPT11" s="529"/>
      <c r="SPU11" s="529"/>
      <c r="SPV11" s="529"/>
      <c r="SPW11" s="529"/>
      <c r="SPX11" s="529"/>
      <c r="SPY11" s="529"/>
      <c r="SPZ11" s="529"/>
      <c r="SQA11" s="529"/>
      <c r="SQB11" s="529"/>
      <c r="SQC11" s="529"/>
      <c r="SQD11" s="529"/>
      <c r="SQE11" s="529"/>
      <c r="SQF11" s="529"/>
      <c r="SQG11" s="529"/>
      <c r="SQH11" s="529"/>
      <c r="SQI11" s="529"/>
      <c r="SQJ11" s="529"/>
      <c r="SQK11" s="529"/>
      <c r="SQL11" s="529"/>
      <c r="SQM11" s="529"/>
      <c r="SQN11" s="529"/>
      <c r="SQO11" s="529"/>
      <c r="SQP11" s="529"/>
      <c r="SQQ11" s="529"/>
      <c r="SQR11" s="529"/>
      <c r="SQS11" s="529"/>
      <c r="SQT11" s="529"/>
      <c r="SQU11" s="529"/>
      <c r="SQV11" s="529"/>
      <c r="SQW11" s="529"/>
      <c r="SQX11" s="529"/>
      <c r="SQY11" s="529"/>
      <c r="SQZ11" s="529"/>
      <c r="SRA11" s="529"/>
      <c r="SRB11" s="529"/>
      <c r="SRC11" s="529"/>
      <c r="SRD11" s="529"/>
      <c r="SRE11" s="529"/>
      <c r="SRF11" s="529"/>
      <c r="SRG11" s="529"/>
      <c r="SRH11" s="529"/>
      <c r="SRI11" s="529"/>
      <c r="SRJ11" s="529"/>
      <c r="SRK11" s="529"/>
      <c r="SRL11" s="529"/>
      <c r="SRM11" s="529"/>
      <c r="SRN11" s="529"/>
      <c r="SRO11" s="529"/>
      <c r="SRP11" s="529"/>
      <c r="SRQ11" s="529"/>
      <c r="SRR11" s="529"/>
      <c r="SRS11" s="529"/>
      <c r="SRT11" s="529"/>
      <c r="SRU11" s="529"/>
      <c r="SRV11" s="529"/>
      <c r="SRW11" s="529"/>
      <c r="SRX11" s="529"/>
      <c r="SRY11" s="529"/>
      <c r="SRZ11" s="529"/>
      <c r="SSA11" s="529"/>
      <c r="SSB11" s="529"/>
      <c r="SSC11" s="529"/>
      <c r="SSD11" s="529"/>
      <c r="SSE11" s="529"/>
      <c r="SSF11" s="529"/>
      <c r="SSG11" s="529"/>
      <c r="SSH11" s="529"/>
      <c r="SSI11" s="529"/>
      <c r="SSJ11" s="529"/>
      <c r="SSK11" s="529"/>
      <c r="SSL11" s="529"/>
      <c r="SSM11" s="529"/>
      <c r="SSN11" s="529"/>
      <c r="SSO11" s="529"/>
      <c r="SSP11" s="529"/>
      <c r="SSQ11" s="529"/>
      <c r="SSR11" s="529"/>
      <c r="SSS11" s="529"/>
      <c r="SST11" s="529"/>
      <c r="SSU11" s="529"/>
      <c r="SSV11" s="529"/>
      <c r="SSW11" s="529"/>
      <c r="SSX11" s="529"/>
      <c r="SSY11" s="529"/>
      <c r="SSZ11" s="529"/>
      <c r="STA11" s="529"/>
      <c r="STB11" s="529"/>
      <c r="STC11" s="529"/>
      <c r="STD11" s="529"/>
      <c r="STE11" s="529"/>
      <c r="STF11" s="529"/>
      <c r="STG11" s="529"/>
      <c r="STH11" s="529"/>
      <c r="STI11" s="529"/>
      <c r="STJ11" s="529"/>
      <c r="STK11" s="529"/>
      <c r="STL11" s="529"/>
      <c r="STM11" s="529"/>
      <c r="STN11" s="529"/>
      <c r="STO11" s="529"/>
      <c r="STP11" s="529"/>
      <c r="STQ11" s="529"/>
      <c r="STR11" s="529"/>
      <c r="STS11" s="529"/>
      <c r="STT11" s="529"/>
      <c r="STU11" s="529"/>
      <c r="STV11" s="529"/>
      <c r="STW11" s="529"/>
      <c r="STX11" s="529"/>
      <c r="STY11" s="529"/>
      <c r="STZ11" s="529"/>
      <c r="SUA11" s="529"/>
      <c r="SUB11" s="529"/>
      <c r="SUC11" s="529"/>
      <c r="SUD11" s="529"/>
      <c r="SUE11" s="529"/>
      <c r="SUF11" s="529"/>
      <c r="SUG11" s="529"/>
      <c r="SUH11" s="529"/>
      <c r="SUI11" s="529"/>
      <c r="SUJ11" s="529"/>
      <c r="SUK11" s="529"/>
      <c r="SUL11" s="529"/>
      <c r="SUM11" s="529"/>
      <c r="SUN11" s="529"/>
      <c r="SUO11" s="529"/>
      <c r="SUP11" s="529"/>
      <c r="SUQ11" s="529"/>
      <c r="SUR11" s="529"/>
      <c r="SUS11" s="529"/>
      <c r="SUT11" s="529"/>
      <c r="SUU11" s="529"/>
      <c r="SUV11" s="529"/>
      <c r="SUW11" s="529"/>
      <c r="SUX11" s="529"/>
      <c r="SUY11" s="529"/>
      <c r="SUZ11" s="529"/>
      <c r="SVA11" s="529"/>
      <c r="SVB11" s="529"/>
      <c r="SVC11" s="529"/>
      <c r="SVD11" s="529"/>
      <c r="SVE11" s="529"/>
      <c r="SVF11" s="529"/>
      <c r="SVG11" s="529"/>
      <c r="SVH11" s="529"/>
      <c r="SVI11" s="529"/>
      <c r="SVJ11" s="529"/>
      <c r="SVK11" s="529"/>
      <c r="SVL11" s="529"/>
      <c r="SVM11" s="529"/>
      <c r="SVN11" s="529"/>
      <c r="SVO11" s="529"/>
      <c r="SVP11" s="529"/>
      <c r="SVQ11" s="529"/>
      <c r="SVR11" s="529"/>
      <c r="SVS11" s="529"/>
      <c r="SVT11" s="529"/>
      <c r="SVU11" s="529"/>
      <c r="SVV11" s="529"/>
      <c r="SVW11" s="529"/>
      <c r="SVX11" s="529"/>
      <c r="SVY11" s="529"/>
      <c r="SVZ11" s="529"/>
      <c r="SWA11" s="529"/>
      <c r="SWB11" s="529"/>
      <c r="SWC11" s="529"/>
      <c r="SWD11" s="529"/>
      <c r="SWE11" s="529"/>
      <c r="SWF11" s="529"/>
      <c r="SWG11" s="529"/>
      <c r="SWH11" s="529"/>
      <c r="SWI11" s="529"/>
      <c r="SWJ11" s="529"/>
      <c r="SWK11" s="529"/>
      <c r="SWL11" s="529"/>
      <c r="SWM11" s="529"/>
      <c r="SWN11" s="529"/>
      <c r="SWO11" s="529"/>
      <c r="SWP11" s="529"/>
      <c r="SWQ11" s="529"/>
      <c r="SWR11" s="529"/>
      <c r="SWS11" s="529"/>
      <c r="SWT11" s="529"/>
      <c r="SWU11" s="529"/>
      <c r="SWV11" s="529"/>
      <c r="SWW11" s="529"/>
      <c r="SWX11" s="529"/>
      <c r="SWY11" s="529"/>
      <c r="SWZ11" s="529"/>
      <c r="SXA11" s="529"/>
      <c r="SXB11" s="529"/>
      <c r="SXC11" s="529"/>
      <c r="SXD11" s="529"/>
      <c r="SXE11" s="529"/>
      <c r="SXF11" s="529"/>
      <c r="SXG11" s="529"/>
      <c r="SXH11" s="529"/>
      <c r="SXI11" s="529"/>
      <c r="SXJ11" s="529"/>
      <c r="SXK11" s="529"/>
      <c r="SXL11" s="529"/>
      <c r="SXM11" s="529"/>
      <c r="SXN11" s="529"/>
      <c r="SXO11" s="529"/>
      <c r="SXP11" s="529"/>
      <c r="SXQ11" s="529"/>
      <c r="SXR11" s="529"/>
      <c r="SXS11" s="529"/>
      <c r="SXT11" s="529"/>
      <c r="SXU11" s="529"/>
      <c r="SXV11" s="529"/>
      <c r="SXW11" s="529"/>
      <c r="SXX11" s="529"/>
      <c r="SXY11" s="529"/>
      <c r="SXZ11" s="529"/>
      <c r="SYA11" s="529"/>
      <c r="SYB11" s="529"/>
      <c r="SYC11" s="529"/>
      <c r="SYD11" s="529"/>
      <c r="SYE11" s="529"/>
      <c r="SYF11" s="529"/>
      <c r="SYG11" s="529"/>
      <c r="SYH11" s="529"/>
      <c r="SYI11" s="529"/>
      <c r="SYJ11" s="529"/>
      <c r="SYK11" s="529"/>
      <c r="SYL11" s="529"/>
      <c r="SYM11" s="529"/>
      <c r="SYN11" s="529"/>
      <c r="SYO11" s="529"/>
      <c r="SYP11" s="529"/>
      <c r="SYQ11" s="529"/>
      <c r="SYR11" s="529"/>
      <c r="SYS11" s="529"/>
      <c r="SYT11" s="529"/>
      <c r="SYU11" s="529"/>
      <c r="SYV11" s="529"/>
      <c r="SYW11" s="529"/>
      <c r="SYX11" s="529"/>
      <c r="SYY11" s="529"/>
      <c r="SYZ11" s="529"/>
      <c r="SZA11" s="529"/>
      <c r="SZB11" s="529"/>
      <c r="SZC11" s="529"/>
      <c r="SZD11" s="529"/>
      <c r="SZE11" s="529"/>
      <c r="SZF11" s="529"/>
      <c r="SZG11" s="529"/>
      <c r="SZH11" s="529"/>
      <c r="SZI11" s="529"/>
      <c r="SZJ11" s="529"/>
      <c r="SZK11" s="529"/>
      <c r="SZL11" s="529"/>
      <c r="SZM11" s="529"/>
      <c r="SZN11" s="529"/>
      <c r="SZO11" s="529"/>
      <c r="SZP11" s="529"/>
      <c r="SZQ11" s="529"/>
      <c r="SZR11" s="529"/>
      <c r="SZS11" s="529"/>
      <c r="SZT11" s="529"/>
      <c r="SZU11" s="529"/>
      <c r="SZV11" s="529"/>
      <c r="SZW11" s="529"/>
      <c r="SZX11" s="529"/>
      <c r="SZY11" s="529"/>
      <c r="SZZ11" s="529"/>
      <c r="TAA11" s="529"/>
      <c r="TAB11" s="529"/>
      <c r="TAC11" s="529"/>
      <c r="TAD11" s="529"/>
      <c r="TAE11" s="529"/>
      <c r="TAF11" s="529"/>
      <c r="TAG11" s="529"/>
      <c r="TAH11" s="529"/>
      <c r="TAI11" s="529"/>
      <c r="TAJ11" s="529"/>
      <c r="TAK11" s="529"/>
      <c r="TAL11" s="529"/>
      <c r="TAM11" s="529"/>
      <c r="TAN11" s="529"/>
      <c r="TAO11" s="529"/>
      <c r="TAP11" s="529"/>
      <c r="TAQ11" s="529"/>
      <c r="TAR11" s="529"/>
      <c r="TAS11" s="529"/>
      <c r="TAT11" s="529"/>
      <c r="TAU11" s="529"/>
      <c r="TAV11" s="529"/>
      <c r="TAW11" s="529"/>
      <c r="TAX11" s="529"/>
      <c r="TAY11" s="529"/>
      <c r="TAZ11" s="529"/>
      <c r="TBA11" s="529"/>
      <c r="TBB11" s="529"/>
      <c r="TBC11" s="529"/>
      <c r="TBD11" s="529"/>
      <c r="TBE11" s="529"/>
      <c r="TBF11" s="529"/>
      <c r="TBG11" s="529"/>
      <c r="TBH11" s="529"/>
      <c r="TBI11" s="529"/>
      <c r="TBJ11" s="529"/>
      <c r="TBK11" s="529"/>
      <c r="TBL11" s="529"/>
      <c r="TBM11" s="529"/>
      <c r="TBN11" s="529"/>
      <c r="TBO11" s="529"/>
      <c r="TBP11" s="529"/>
      <c r="TBQ11" s="529"/>
      <c r="TBR11" s="529"/>
      <c r="TBS11" s="529"/>
      <c r="TBT11" s="529"/>
      <c r="TBU11" s="529"/>
      <c r="TBV11" s="529"/>
      <c r="TBW11" s="529"/>
      <c r="TBX11" s="529"/>
      <c r="TBY11" s="529"/>
      <c r="TBZ11" s="529"/>
      <c r="TCA11" s="529"/>
      <c r="TCB11" s="529"/>
      <c r="TCC11" s="529"/>
      <c r="TCD11" s="529"/>
      <c r="TCE11" s="529"/>
      <c r="TCF11" s="529"/>
      <c r="TCG11" s="529"/>
      <c r="TCH11" s="529"/>
      <c r="TCI11" s="529"/>
      <c r="TCJ11" s="529"/>
      <c r="TCK11" s="529"/>
      <c r="TCL11" s="529"/>
      <c r="TCM11" s="529"/>
      <c r="TCN11" s="529"/>
      <c r="TCO11" s="529"/>
      <c r="TCP11" s="529"/>
      <c r="TCQ11" s="529"/>
      <c r="TCR11" s="529"/>
      <c r="TCS11" s="529"/>
      <c r="TCT11" s="529"/>
      <c r="TCU11" s="529"/>
      <c r="TCV11" s="529"/>
      <c r="TCW11" s="529"/>
      <c r="TCX11" s="529"/>
      <c r="TCY11" s="529"/>
      <c r="TCZ11" s="529"/>
      <c r="TDA11" s="529"/>
      <c r="TDB11" s="529"/>
      <c r="TDC11" s="529"/>
      <c r="TDD11" s="529"/>
      <c r="TDE11" s="529"/>
      <c r="TDF11" s="529"/>
      <c r="TDG11" s="529"/>
      <c r="TDH11" s="529"/>
      <c r="TDI11" s="529"/>
      <c r="TDJ11" s="529"/>
      <c r="TDK11" s="529"/>
      <c r="TDL11" s="529"/>
      <c r="TDM11" s="529"/>
      <c r="TDN11" s="529"/>
      <c r="TDO11" s="529"/>
      <c r="TDP11" s="529"/>
      <c r="TDQ11" s="529"/>
      <c r="TDR11" s="529"/>
      <c r="TDS11" s="529"/>
      <c r="TDT11" s="529"/>
      <c r="TDU11" s="529"/>
      <c r="TDV11" s="529"/>
      <c r="TDW11" s="529"/>
      <c r="TDX11" s="529"/>
      <c r="TDY11" s="529"/>
      <c r="TDZ11" s="529"/>
      <c r="TEA11" s="529"/>
      <c r="TEB11" s="529"/>
      <c r="TEC11" s="529"/>
      <c r="TED11" s="529"/>
      <c r="TEE11" s="529"/>
      <c r="TEF11" s="529"/>
      <c r="TEG11" s="529"/>
      <c r="TEH11" s="529"/>
      <c r="TEI11" s="529"/>
      <c r="TEJ11" s="529"/>
      <c r="TEK11" s="529"/>
      <c r="TEL11" s="529"/>
      <c r="TEM11" s="529"/>
      <c r="TEN11" s="529"/>
      <c r="TEO11" s="529"/>
      <c r="TEP11" s="529"/>
      <c r="TEQ11" s="529"/>
      <c r="TER11" s="529"/>
      <c r="TES11" s="529"/>
      <c r="TET11" s="529"/>
      <c r="TEU11" s="529"/>
      <c r="TEV11" s="529"/>
      <c r="TEW11" s="529"/>
      <c r="TEX11" s="529"/>
      <c r="TEY11" s="529"/>
      <c r="TEZ11" s="529"/>
      <c r="TFA11" s="529"/>
      <c r="TFB11" s="529"/>
      <c r="TFC11" s="529"/>
      <c r="TFD11" s="529"/>
      <c r="TFE11" s="529"/>
      <c r="TFF11" s="529"/>
      <c r="TFG11" s="529"/>
      <c r="TFH11" s="529"/>
      <c r="TFI11" s="529"/>
      <c r="TFJ11" s="529"/>
      <c r="TFK11" s="529"/>
      <c r="TFL11" s="529"/>
      <c r="TFM11" s="529"/>
      <c r="TFN11" s="529"/>
      <c r="TFO11" s="529"/>
      <c r="TFP11" s="529"/>
      <c r="TFQ11" s="529"/>
      <c r="TFR11" s="529"/>
      <c r="TFS11" s="529"/>
      <c r="TFT11" s="529"/>
      <c r="TFU11" s="529"/>
      <c r="TFV11" s="529"/>
      <c r="TFW11" s="529"/>
      <c r="TFX11" s="529"/>
      <c r="TFY11" s="529"/>
      <c r="TFZ11" s="529"/>
      <c r="TGA11" s="529"/>
      <c r="TGB11" s="529"/>
      <c r="TGC11" s="529"/>
      <c r="TGD11" s="529"/>
      <c r="TGE11" s="529"/>
      <c r="TGF11" s="529"/>
      <c r="TGG11" s="529"/>
      <c r="TGH11" s="529"/>
      <c r="TGI11" s="529"/>
      <c r="TGJ11" s="529"/>
      <c r="TGK11" s="529"/>
      <c r="TGL11" s="529"/>
      <c r="TGM11" s="529"/>
      <c r="TGN11" s="529"/>
      <c r="TGO11" s="529"/>
      <c r="TGP11" s="529"/>
      <c r="TGQ11" s="529"/>
      <c r="TGR11" s="529"/>
      <c r="TGS11" s="529"/>
      <c r="TGT11" s="529"/>
      <c r="TGU11" s="529"/>
      <c r="TGV11" s="529"/>
      <c r="TGW11" s="529"/>
      <c r="TGX11" s="529"/>
      <c r="TGY11" s="529"/>
      <c r="TGZ11" s="529"/>
      <c r="THA11" s="529"/>
      <c r="THB11" s="529"/>
      <c r="THC11" s="529"/>
      <c r="THD11" s="529"/>
      <c r="THE11" s="529"/>
      <c r="THF11" s="529"/>
      <c r="THG11" s="529"/>
      <c r="THH11" s="529"/>
      <c r="THI11" s="529"/>
      <c r="THJ11" s="529"/>
      <c r="THK11" s="529"/>
      <c r="THL11" s="529"/>
      <c r="THM11" s="529"/>
      <c r="THN11" s="529"/>
      <c r="THO11" s="529"/>
      <c r="THP11" s="529"/>
      <c r="THQ11" s="529"/>
      <c r="THR11" s="529"/>
      <c r="THS11" s="529"/>
      <c r="THT11" s="529"/>
      <c r="THU11" s="529"/>
      <c r="THV11" s="529"/>
      <c r="THW11" s="529"/>
      <c r="THX11" s="529"/>
      <c r="THY11" s="529"/>
      <c r="THZ11" s="529"/>
      <c r="TIA11" s="529"/>
      <c r="TIB11" s="529"/>
      <c r="TIC11" s="529"/>
      <c r="TID11" s="529"/>
      <c r="TIE11" s="529"/>
      <c r="TIF11" s="529"/>
      <c r="TIG11" s="529"/>
      <c r="TIH11" s="529"/>
      <c r="TII11" s="529"/>
      <c r="TIJ11" s="529"/>
      <c r="TIK11" s="529"/>
      <c r="TIL11" s="529"/>
      <c r="TIM11" s="529"/>
      <c r="TIN11" s="529"/>
      <c r="TIO11" s="529"/>
      <c r="TIP11" s="529"/>
      <c r="TIQ11" s="529"/>
      <c r="TIR11" s="529"/>
      <c r="TIS11" s="529"/>
      <c r="TIT11" s="529"/>
      <c r="TIU11" s="529"/>
      <c r="TIV11" s="529"/>
      <c r="TIW11" s="529"/>
      <c r="TIX11" s="529"/>
      <c r="TIY11" s="529"/>
      <c r="TIZ11" s="529"/>
      <c r="TJA11" s="529"/>
      <c r="TJB11" s="529"/>
      <c r="TJC11" s="529"/>
      <c r="TJD11" s="529"/>
      <c r="TJE11" s="529"/>
      <c r="TJF11" s="529"/>
      <c r="TJG11" s="529"/>
      <c r="TJH11" s="529"/>
      <c r="TJI11" s="529"/>
      <c r="TJJ11" s="529"/>
      <c r="TJK11" s="529"/>
      <c r="TJL11" s="529"/>
      <c r="TJM11" s="529"/>
      <c r="TJN11" s="529"/>
      <c r="TJO11" s="529"/>
      <c r="TJP11" s="529"/>
      <c r="TJQ11" s="529"/>
      <c r="TJR11" s="529"/>
      <c r="TJS11" s="529"/>
      <c r="TJT11" s="529"/>
      <c r="TJU11" s="529"/>
      <c r="TJV11" s="529"/>
      <c r="TJW11" s="529"/>
      <c r="TJX11" s="529"/>
      <c r="TJY11" s="529"/>
      <c r="TJZ11" s="529"/>
      <c r="TKA11" s="529"/>
      <c r="TKB11" s="529"/>
      <c r="TKC11" s="529"/>
      <c r="TKD11" s="529"/>
      <c r="TKE11" s="529"/>
      <c r="TKF11" s="529"/>
      <c r="TKG11" s="529"/>
      <c r="TKH11" s="529"/>
      <c r="TKI11" s="529"/>
      <c r="TKJ11" s="529"/>
      <c r="TKK11" s="529"/>
      <c r="TKL11" s="529"/>
      <c r="TKM11" s="529"/>
      <c r="TKN11" s="529"/>
      <c r="TKO11" s="529"/>
      <c r="TKP11" s="529"/>
      <c r="TKQ11" s="529"/>
      <c r="TKR11" s="529"/>
      <c r="TKS11" s="529"/>
      <c r="TKT11" s="529"/>
      <c r="TKU11" s="529"/>
      <c r="TKV11" s="529"/>
      <c r="TKW11" s="529"/>
      <c r="TKX11" s="529"/>
      <c r="TKY11" s="529"/>
      <c r="TKZ11" s="529"/>
      <c r="TLA11" s="529"/>
      <c r="TLB11" s="529"/>
      <c r="TLC11" s="529"/>
      <c r="TLD11" s="529"/>
      <c r="TLE11" s="529"/>
      <c r="TLF11" s="529"/>
      <c r="TLG11" s="529"/>
      <c r="TLH11" s="529"/>
      <c r="TLI11" s="529"/>
      <c r="TLJ11" s="529"/>
      <c r="TLK11" s="529"/>
      <c r="TLL11" s="529"/>
      <c r="TLM11" s="529"/>
      <c r="TLN11" s="529"/>
      <c r="TLO11" s="529"/>
      <c r="TLP11" s="529"/>
      <c r="TLQ11" s="529"/>
      <c r="TLR11" s="529"/>
      <c r="TLS11" s="529"/>
      <c r="TLT11" s="529"/>
      <c r="TLU11" s="529"/>
      <c r="TLV11" s="529"/>
      <c r="TLW11" s="529"/>
      <c r="TLX11" s="529"/>
      <c r="TLY11" s="529"/>
      <c r="TLZ11" s="529"/>
      <c r="TMA11" s="529"/>
      <c r="TMB11" s="529"/>
      <c r="TMC11" s="529"/>
      <c r="TMD11" s="529"/>
      <c r="TME11" s="529"/>
      <c r="TMF11" s="529"/>
      <c r="TMG11" s="529"/>
      <c r="TMH11" s="529"/>
      <c r="TMI11" s="529"/>
      <c r="TMJ11" s="529"/>
      <c r="TMK11" s="529"/>
      <c r="TML11" s="529"/>
      <c r="TMM11" s="529"/>
      <c r="TMN11" s="529"/>
      <c r="TMO11" s="529"/>
      <c r="TMP11" s="529"/>
      <c r="TMQ11" s="529"/>
      <c r="TMR11" s="529"/>
      <c r="TMS11" s="529"/>
      <c r="TMT11" s="529"/>
      <c r="TMU11" s="529"/>
      <c r="TMV11" s="529"/>
      <c r="TMW11" s="529"/>
      <c r="TMX11" s="529"/>
      <c r="TMY11" s="529"/>
      <c r="TMZ11" s="529"/>
      <c r="TNA11" s="529"/>
      <c r="TNB11" s="529"/>
      <c r="TNC11" s="529"/>
      <c r="TND11" s="529"/>
      <c r="TNE11" s="529"/>
      <c r="TNF11" s="529"/>
      <c r="TNG11" s="529"/>
      <c r="TNH11" s="529"/>
      <c r="TNI11" s="529"/>
      <c r="TNJ11" s="529"/>
      <c r="TNK11" s="529"/>
      <c r="TNL11" s="529"/>
      <c r="TNM11" s="529"/>
      <c r="TNN11" s="529"/>
      <c r="TNO11" s="529"/>
      <c r="TNP11" s="529"/>
      <c r="TNQ11" s="529"/>
      <c r="TNR11" s="529"/>
      <c r="TNS11" s="529"/>
      <c r="TNT11" s="529"/>
      <c r="TNU11" s="529"/>
      <c r="TNV11" s="529"/>
      <c r="TNW11" s="529"/>
      <c r="TNX11" s="529"/>
      <c r="TNY11" s="529"/>
      <c r="TNZ11" s="529"/>
      <c r="TOA11" s="529"/>
      <c r="TOB11" s="529"/>
      <c r="TOC11" s="529"/>
      <c r="TOD11" s="529"/>
      <c r="TOE11" s="529"/>
      <c r="TOF11" s="529"/>
      <c r="TOG11" s="529"/>
      <c r="TOH11" s="529"/>
      <c r="TOI11" s="529"/>
      <c r="TOJ11" s="529"/>
      <c r="TOK11" s="529"/>
      <c r="TOL11" s="529"/>
      <c r="TOM11" s="529"/>
      <c r="TON11" s="529"/>
      <c r="TOO11" s="529"/>
      <c r="TOP11" s="529"/>
      <c r="TOQ11" s="529"/>
      <c r="TOR11" s="529"/>
      <c r="TOS11" s="529"/>
      <c r="TOT11" s="529"/>
      <c r="TOU11" s="529"/>
      <c r="TOV11" s="529"/>
      <c r="TOW11" s="529"/>
      <c r="TOX11" s="529"/>
      <c r="TOY11" s="529"/>
      <c r="TOZ11" s="529"/>
      <c r="TPA11" s="529"/>
      <c r="TPB11" s="529"/>
      <c r="TPC11" s="529"/>
      <c r="TPD11" s="529"/>
      <c r="TPE11" s="529"/>
      <c r="TPF11" s="529"/>
      <c r="TPG11" s="529"/>
      <c r="TPH11" s="529"/>
      <c r="TPI11" s="529"/>
      <c r="TPJ11" s="529"/>
      <c r="TPK11" s="529"/>
      <c r="TPL11" s="529"/>
      <c r="TPM11" s="529"/>
      <c r="TPN11" s="529"/>
      <c r="TPO11" s="529"/>
      <c r="TPP11" s="529"/>
      <c r="TPQ11" s="529"/>
      <c r="TPR11" s="529"/>
      <c r="TPS11" s="529"/>
      <c r="TPT11" s="529"/>
      <c r="TPU11" s="529"/>
      <c r="TPV11" s="529"/>
      <c r="TPW11" s="529"/>
      <c r="TPX11" s="529"/>
      <c r="TPY11" s="529"/>
      <c r="TPZ11" s="529"/>
      <c r="TQA11" s="529"/>
      <c r="TQB11" s="529"/>
      <c r="TQC11" s="529"/>
      <c r="TQD11" s="529"/>
      <c r="TQE11" s="529"/>
      <c r="TQF11" s="529"/>
      <c r="TQG11" s="529"/>
      <c r="TQH11" s="529"/>
      <c r="TQI11" s="529"/>
      <c r="TQJ11" s="529"/>
      <c r="TQK11" s="529"/>
      <c r="TQL11" s="529"/>
      <c r="TQM11" s="529"/>
      <c r="TQN11" s="529"/>
      <c r="TQO11" s="529"/>
      <c r="TQP11" s="529"/>
      <c r="TQQ11" s="529"/>
      <c r="TQR11" s="529"/>
      <c r="TQS11" s="529"/>
      <c r="TQT11" s="529"/>
      <c r="TQU11" s="529"/>
      <c r="TQV11" s="529"/>
      <c r="TQW11" s="529"/>
      <c r="TQX11" s="529"/>
      <c r="TQY11" s="529"/>
      <c r="TQZ11" s="529"/>
      <c r="TRA11" s="529"/>
      <c r="TRB11" s="529"/>
      <c r="TRC11" s="529"/>
      <c r="TRD11" s="529"/>
      <c r="TRE11" s="529"/>
      <c r="TRF11" s="529"/>
      <c r="TRG11" s="529"/>
      <c r="TRH11" s="529"/>
      <c r="TRI11" s="529"/>
      <c r="TRJ11" s="529"/>
      <c r="TRK11" s="529"/>
      <c r="TRL11" s="529"/>
      <c r="TRM11" s="529"/>
      <c r="TRN11" s="529"/>
      <c r="TRO11" s="529"/>
      <c r="TRP11" s="529"/>
      <c r="TRQ11" s="529"/>
      <c r="TRR11" s="529"/>
      <c r="TRS11" s="529"/>
      <c r="TRT11" s="529"/>
      <c r="TRU11" s="529"/>
      <c r="TRV11" s="529"/>
      <c r="TRW11" s="529"/>
      <c r="TRX11" s="529"/>
      <c r="TRY11" s="529"/>
      <c r="TRZ11" s="529"/>
      <c r="TSA11" s="529"/>
      <c r="TSB11" s="529"/>
      <c r="TSC11" s="529"/>
      <c r="TSD11" s="529"/>
      <c r="TSE11" s="529"/>
      <c r="TSF11" s="529"/>
      <c r="TSG11" s="529"/>
      <c r="TSH11" s="529"/>
      <c r="TSI11" s="529"/>
      <c r="TSJ11" s="529"/>
      <c r="TSK11" s="529"/>
      <c r="TSL11" s="529"/>
      <c r="TSM11" s="529"/>
      <c r="TSN11" s="529"/>
      <c r="TSO11" s="529"/>
      <c r="TSP11" s="529"/>
      <c r="TSQ11" s="529"/>
      <c r="TSR11" s="529"/>
      <c r="TSS11" s="529"/>
      <c r="TST11" s="529"/>
      <c r="TSU11" s="529"/>
      <c r="TSV11" s="529"/>
      <c r="TSW11" s="529"/>
      <c r="TSX11" s="529"/>
      <c r="TSY11" s="529"/>
      <c r="TSZ11" s="529"/>
      <c r="TTA11" s="529"/>
      <c r="TTB11" s="529"/>
      <c r="TTC11" s="529"/>
      <c r="TTD11" s="529"/>
      <c r="TTE11" s="529"/>
      <c r="TTF11" s="529"/>
      <c r="TTG11" s="529"/>
      <c r="TTH11" s="529"/>
      <c r="TTI11" s="529"/>
      <c r="TTJ11" s="529"/>
      <c r="TTK11" s="529"/>
      <c r="TTL11" s="529"/>
      <c r="TTM11" s="529"/>
      <c r="TTN11" s="529"/>
      <c r="TTO11" s="529"/>
      <c r="TTP11" s="529"/>
      <c r="TTQ11" s="529"/>
      <c r="TTR11" s="529"/>
      <c r="TTS11" s="529"/>
      <c r="TTT11" s="529"/>
      <c r="TTU11" s="529"/>
      <c r="TTV11" s="529"/>
      <c r="TTW11" s="529"/>
      <c r="TTX11" s="529"/>
      <c r="TTY11" s="529"/>
      <c r="TTZ11" s="529"/>
      <c r="TUA11" s="529"/>
      <c r="TUB11" s="529"/>
      <c r="TUC11" s="529"/>
      <c r="TUD11" s="529"/>
      <c r="TUE11" s="529"/>
      <c r="TUF11" s="529"/>
      <c r="TUG11" s="529"/>
      <c r="TUH11" s="529"/>
      <c r="TUI11" s="529"/>
      <c r="TUJ11" s="529"/>
      <c r="TUK11" s="529"/>
      <c r="TUL11" s="529"/>
      <c r="TUM11" s="529"/>
      <c r="TUN11" s="529"/>
      <c r="TUO11" s="529"/>
      <c r="TUP11" s="529"/>
      <c r="TUQ11" s="529"/>
      <c r="TUR11" s="529"/>
      <c r="TUS11" s="529"/>
      <c r="TUT11" s="529"/>
      <c r="TUU11" s="529"/>
      <c r="TUV11" s="529"/>
      <c r="TUW11" s="529"/>
      <c r="TUX11" s="529"/>
      <c r="TUY11" s="529"/>
      <c r="TUZ11" s="529"/>
      <c r="TVA11" s="529"/>
      <c r="TVB11" s="529"/>
      <c r="TVC11" s="529"/>
      <c r="TVD11" s="529"/>
      <c r="TVE11" s="529"/>
      <c r="TVF11" s="529"/>
      <c r="TVG11" s="529"/>
      <c r="TVH11" s="529"/>
      <c r="TVI11" s="529"/>
      <c r="TVJ11" s="529"/>
      <c r="TVK11" s="529"/>
      <c r="TVL11" s="529"/>
      <c r="TVM11" s="529"/>
      <c r="TVN11" s="529"/>
      <c r="TVO11" s="529"/>
      <c r="TVP11" s="529"/>
      <c r="TVQ11" s="529"/>
      <c r="TVR11" s="529"/>
      <c r="TVS11" s="529"/>
      <c r="TVT11" s="529"/>
      <c r="TVU11" s="529"/>
      <c r="TVV11" s="529"/>
      <c r="TVW11" s="529"/>
      <c r="TVX11" s="529"/>
      <c r="TVY11" s="529"/>
      <c r="TVZ11" s="529"/>
      <c r="TWA11" s="529"/>
      <c r="TWB11" s="529"/>
      <c r="TWC11" s="529"/>
      <c r="TWD11" s="529"/>
      <c r="TWE11" s="529"/>
      <c r="TWF11" s="529"/>
      <c r="TWG11" s="529"/>
      <c r="TWH11" s="529"/>
      <c r="TWI11" s="529"/>
      <c r="TWJ11" s="529"/>
      <c r="TWK11" s="529"/>
      <c r="TWL11" s="529"/>
      <c r="TWM11" s="529"/>
      <c r="TWN11" s="529"/>
      <c r="TWO11" s="529"/>
      <c r="TWP11" s="529"/>
      <c r="TWQ11" s="529"/>
      <c r="TWR11" s="529"/>
      <c r="TWS11" s="529"/>
      <c r="TWT11" s="529"/>
      <c r="TWU11" s="529"/>
      <c r="TWV11" s="529"/>
      <c r="TWW11" s="529"/>
      <c r="TWX11" s="529"/>
      <c r="TWY11" s="529"/>
      <c r="TWZ11" s="529"/>
      <c r="TXA11" s="529"/>
      <c r="TXB11" s="529"/>
      <c r="TXC11" s="529"/>
      <c r="TXD11" s="529"/>
      <c r="TXE11" s="529"/>
      <c r="TXF11" s="529"/>
      <c r="TXG11" s="529"/>
      <c r="TXH11" s="529"/>
      <c r="TXI11" s="529"/>
      <c r="TXJ11" s="529"/>
      <c r="TXK11" s="529"/>
      <c r="TXL11" s="529"/>
      <c r="TXM11" s="529"/>
      <c r="TXN11" s="529"/>
      <c r="TXO11" s="529"/>
      <c r="TXP11" s="529"/>
      <c r="TXQ11" s="529"/>
      <c r="TXR11" s="529"/>
      <c r="TXS11" s="529"/>
      <c r="TXT11" s="529"/>
      <c r="TXU11" s="529"/>
      <c r="TXV11" s="529"/>
      <c r="TXW11" s="529"/>
      <c r="TXX11" s="529"/>
      <c r="TXY11" s="529"/>
      <c r="TXZ11" s="529"/>
      <c r="TYA11" s="529"/>
      <c r="TYB11" s="529"/>
      <c r="TYC11" s="529"/>
      <c r="TYD11" s="529"/>
      <c r="TYE11" s="529"/>
      <c r="TYF11" s="529"/>
      <c r="TYG11" s="529"/>
      <c r="TYH11" s="529"/>
      <c r="TYI11" s="529"/>
      <c r="TYJ11" s="529"/>
      <c r="TYK11" s="529"/>
      <c r="TYL11" s="529"/>
      <c r="TYM11" s="529"/>
      <c r="TYN11" s="529"/>
      <c r="TYO11" s="529"/>
      <c r="TYP11" s="529"/>
      <c r="TYQ11" s="529"/>
      <c r="TYR11" s="529"/>
      <c r="TYS11" s="529"/>
      <c r="TYT11" s="529"/>
      <c r="TYU11" s="529"/>
      <c r="TYV11" s="529"/>
      <c r="TYW11" s="529"/>
      <c r="TYX11" s="529"/>
      <c r="TYY11" s="529"/>
      <c r="TYZ11" s="529"/>
      <c r="TZA11" s="529"/>
      <c r="TZB11" s="529"/>
      <c r="TZC11" s="529"/>
      <c r="TZD11" s="529"/>
      <c r="TZE11" s="529"/>
      <c r="TZF11" s="529"/>
      <c r="TZG11" s="529"/>
      <c r="TZH11" s="529"/>
      <c r="TZI11" s="529"/>
      <c r="TZJ11" s="529"/>
      <c r="TZK11" s="529"/>
      <c r="TZL11" s="529"/>
      <c r="TZM11" s="529"/>
      <c r="TZN11" s="529"/>
      <c r="TZO11" s="529"/>
      <c r="TZP11" s="529"/>
      <c r="TZQ11" s="529"/>
      <c r="TZR11" s="529"/>
      <c r="TZS11" s="529"/>
      <c r="TZT11" s="529"/>
      <c r="TZU11" s="529"/>
      <c r="TZV11" s="529"/>
      <c r="TZW11" s="529"/>
      <c r="TZX11" s="529"/>
      <c r="TZY11" s="529"/>
      <c r="TZZ11" s="529"/>
      <c r="UAA11" s="529"/>
      <c r="UAB11" s="529"/>
      <c r="UAC11" s="529"/>
      <c r="UAD11" s="529"/>
      <c r="UAE11" s="529"/>
      <c r="UAF11" s="529"/>
      <c r="UAG11" s="529"/>
      <c r="UAH11" s="529"/>
      <c r="UAI11" s="529"/>
      <c r="UAJ11" s="529"/>
      <c r="UAK11" s="529"/>
      <c r="UAL11" s="529"/>
      <c r="UAM11" s="529"/>
      <c r="UAN11" s="529"/>
      <c r="UAO11" s="529"/>
      <c r="UAP11" s="529"/>
      <c r="UAQ11" s="529"/>
      <c r="UAR11" s="529"/>
      <c r="UAS11" s="529"/>
      <c r="UAT11" s="529"/>
      <c r="UAU11" s="529"/>
      <c r="UAV11" s="529"/>
      <c r="UAW11" s="529"/>
      <c r="UAX11" s="529"/>
      <c r="UAY11" s="529"/>
      <c r="UAZ11" s="529"/>
      <c r="UBA11" s="529"/>
      <c r="UBB11" s="529"/>
      <c r="UBC11" s="529"/>
      <c r="UBD11" s="529"/>
      <c r="UBE11" s="529"/>
      <c r="UBF11" s="529"/>
      <c r="UBG11" s="529"/>
      <c r="UBH11" s="529"/>
      <c r="UBI11" s="529"/>
      <c r="UBJ11" s="529"/>
      <c r="UBK11" s="529"/>
      <c r="UBL11" s="529"/>
      <c r="UBM11" s="529"/>
      <c r="UBN11" s="529"/>
      <c r="UBO11" s="529"/>
      <c r="UBP11" s="529"/>
      <c r="UBQ11" s="529"/>
      <c r="UBR11" s="529"/>
      <c r="UBS11" s="529"/>
      <c r="UBT11" s="529"/>
      <c r="UBU11" s="529"/>
      <c r="UBV11" s="529"/>
      <c r="UBW11" s="529"/>
      <c r="UBX11" s="529"/>
      <c r="UBY11" s="529"/>
      <c r="UBZ11" s="529"/>
      <c r="UCA11" s="529"/>
      <c r="UCB11" s="529"/>
      <c r="UCC11" s="529"/>
      <c r="UCD11" s="529"/>
      <c r="UCE11" s="529"/>
      <c r="UCF11" s="529"/>
      <c r="UCG11" s="529"/>
      <c r="UCH11" s="529"/>
      <c r="UCI11" s="529"/>
      <c r="UCJ11" s="529"/>
      <c r="UCK11" s="529"/>
      <c r="UCL11" s="529"/>
      <c r="UCM11" s="529"/>
      <c r="UCN11" s="529"/>
      <c r="UCO11" s="529"/>
      <c r="UCP11" s="529"/>
      <c r="UCQ11" s="529"/>
      <c r="UCR11" s="529"/>
      <c r="UCS11" s="529"/>
      <c r="UCT11" s="529"/>
      <c r="UCU11" s="529"/>
      <c r="UCV11" s="529"/>
      <c r="UCW11" s="529"/>
      <c r="UCX11" s="529"/>
      <c r="UCY11" s="529"/>
      <c r="UCZ11" s="529"/>
      <c r="UDA11" s="529"/>
      <c r="UDB11" s="529"/>
      <c r="UDC11" s="529"/>
      <c r="UDD11" s="529"/>
      <c r="UDE11" s="529"/>
      <c r="UDF11" s="529"/>
      <c r="UDG11" s="529"/>
      <c r="UDH11" s="529"/>
      <c r="UDI11" s="529"/>
      <c r="UDJ11" s="529"/>
      <c r="UDK11" s="529"/>
      <c r="UDL11" s="529"/>
      <c r="UDM11" s="529"/>
      <c r="UDN11" s="529"/>
      <c r="UDO11" s="529"/>
      <c r="UDP11" s="529"/>
      <c r="UDQ11" s="529"/>
      <c r="UDR11" s="529"/>
      <c r="UDS11" s="529"/>
      <c r="UDT11" s="529"/>
      <c r="UDU11" s="529"/>
      <c r="UDV11" s="529"/>
      <c r="UDW11" s="529"/>
      <c r="UDX11" s="529"/>
      <c r="UDY11" s="529"/>
      <c r="UDZ11" s="529"/>
      <c r="UEA11" s="529"/>
      <c r="UEB11" s="529"/>
      <c r="UEC11" s="529"/>
      <c r="UED11" s="529"/>
      <c r="UEE11" s="529"/>
      <c r="UEF11" s="529"/>
      <c r="UEG11" s="529"/>
      <c r="UEH11" s="529"/>
      <c r="UEI11" s="529"/>
      <c r="UEJ11" s="529"/>
      <c r="UEK11" s="529"/>
      <c r="UEL11" s="529"/>
      <c r="UEM11" s="529"/>
      <c r="UEN11" s="529"/>
      <c r="UEO11" s="529"/>
      <c r="UEP11" s="529"/>
      <c r="UEQ11" s="529"/>
      <c r="UER11" s="529"/>
      <c r="UES11" s="529"/>
      <c r="UET11" s="529"/>
      <c r="UEU11" s="529"/>
      <c r="UEV11" s="529"/>
      <c r="UEW11" s="529"/>
      <c r="UEX11" s="529"/>
      <c r="UEY11" s="529"/>
      <c r="UEZ11" s="529"/>
      <c r="UFA11" s="529"/>
      <c r="UFB11" s="529"/>
      <c r="UFC11" s="529"/>
      <c r="UFD11" s="529"/>
      <c r="UFE11" s="529"/>
      <c r="UFF11" s="529"/>
      <c r="UFG11" s="529"/>
      <c r="UFH11" s="529"/>
      <c r="UFI11" s="529"/>
      <c r="UFJ11" s="529"/>
      <c r="UFK11" s="529"/>
      <c r="UFL11" s="529"/>
      <c r="UFM11" s="529"/>
      <c r="UFN11" s="529"/>
      <c r="UFO11" s="529"/>
      <c r="UFP11" s="529"/>
      <c r="UFQ11" s="529"/>
      <c r="UFR11" s="529"/>
      <c r="UFS11" s="529"/>
      <c r="UFT11" s="529"/>
      <c r="UFU11" s="529"/>
      <c r="UFV11" s="529"/>
      <c r="UFW11" s="529"/>
      <c r="UFX11" s="529"/>
      <c r="UFY11" s="529"/>
      <c r="UFZ11" s="529"/>
      <c r="UGA11" s="529"/>
      <c r="UGB11" s="529"/>
      <c r="UGC11" s="529"/>
      <c r="UGD11" s="529"/>
      <c r="UGE11" s="529"/>
      <c r="UGF11" s="529"/>
      <c r="UGG11" s="529"/>
      <c r="UGH11" s="529"/>
      <c r="UGI11" s="529"/>
      <c r="UGJ11" s="529"/>
      <c r="UGK11" s="529"/>
      <c r="UGL11" s="529"/>
      <c r="UGM11" s="529"/>
      <c r="UGN11" s="529"/>
      <c r="UGO11" s="529"/>
      <c r="UGP11" s="529"/>
      <c r="UGQ11" s="529"/>
      <c r="UGR11" s="529"/>
      <c r="UGS11" s="529"/>
      <c r="UGT11" s="529"/>
      <c r="UGU11" s="529"/>
      <c r="UGV11" s="529"/>
      <c r="UGW11" s="529"/>
      <c r="UGX11" s="529"/>
      <c r="UGY11" s="529"/>
      <c r="UGZ11" s="529"/>
      <c r="UHA11" s="529"/>
      <c r="UHB11" s="529"/>
      <c r="UHC11" s="529"/>
      <c r="UHD11" s="529"/>
      <c r="UHE11" s="529"/>
      <c r="UHF11" s="529"/>
      <c r="UHG11" s="529"/>
      <c r="UHH11" s="529"/>
      <c r="UHI11" s="529"/>
      <c r="UHJ11" s="529"/>
      <c r="UHK11" s="529"/>
      <c r="UHL11" s="529"/>
      <c r="UHM11" s="529"/>
      <c r="UHN11" s="529"/>
      <c r="UHO11" s="529"/>
      <c r="UHP11" s="529"/>
      <c r="UHQ11" s="529"/>
      <c r="UHR11" s="529"/>
      <c r="UHS11" s="529"/>
      <c r="UHT11" s="529"/>
      <c r="UHU11" s="529"/>
      <c r="UHV11" s="529"/>
      <c r="UHW11" s="529"/>
      <c r="UHX11" s="529"/>
      <c r="UHY11" s="529"/>
      <c r="UHZ11" s="529"/>
      <c r="UIA11" s="529"/>
      <c r="UIB11" s="529"/>
      <c r="UIC11" s="529"/>
      <c r="UID11" s="529"/>
      <c r="UIE11" s="529"/>
      <c r="UIF11" s="529"/>
      <c r="UIG11" s="529"/>
      <c r="UIH11" s="529"/>
      <c r="UII11" s="529"/>
      <c r="UIJ11" s="529"/>
      <c r="UIK11" s="529"/>
      <c r="UIL11" s="529"/>
      <c r="UIM11" s="529"/>
      <c r="UIN11" s="529"/>
      <c r="UIO11" s="529"/>
      <c r="UIP11" s="529"/>
      <c r="UIQ11" s="529"/>
      <c r="UIR11" s="529"/>
      <c r="UIS11" s="529"/>
      <c r="UIT11" s="529"/>
      <c r="UIU11" s="529"/>
      <c r="UIV11" s="529"/>
      <c r="UIW11" s="529"/>
      <c r="UIX11" s="529"/>
      <c r="UIY11" s="529"/>
      <c r="UIZ11" s="529"/>
      <c r="UJA11" s="529"/>
      <c r="UJB11" s="529"/>
      <c r="UJC11" s="529"/>
      <c r="UJD11" s="529"/>
      <c r="UJE11" s="529"/>
      <c r="UJF11" s="529"/>
      <c r="UJG11" s="529"/>
      <c r="UJH11" s="529"/>
      <c r="UJI11" s="529"/>
      <c r="UJJ11" s="529"/>
      <c r="UJK11" s="529"/>
      <c r="UJL11" s="529"/>
      <c r="UJM11" s="529"/>
      <c r="UJN11" s="529"/>
      <c r="UJO11" s="529"/>
      <c r="UJP11" s="529"/>
      <c r="UJQ11" s="529"/>
      <c r="UJR11" s="529"/>
      <c r="UJS11" s="529"/>
      <c r="UJT11" s="529"/>
      <c r="UJU11" s="529"/>
      <c r="UJV11" s="529"/>
      <c r="UJW11" s="529"/>
      <c r="UJX11" s="529"/>
      <c r="UJY11" s="529"/>
      <c r="UJZ11" s="529"/>
      <c r="UKA11" s="529"/>
      <c r="UKB11" s="529"/>
      <c r="UKC11" s="529"/>
      <c r="UKD11" s="529"/>
      <c r="UKE11" s="529"/>
      <c r="UKF11" s="529"/>
      <c r="UKG11" s="529"/>
      <c r="UKH11" s="529"/>
      <c r="UKI11" s="529"/>
      <c r="UKJ11" s="529"/>
      <c r="UKK11" s="529"/>
      <c r="UKL11" s="529"/>
      <c r="UKM11" s="529"/>
      <c r="UKN11" s="529"/>
      <c r="UKO11" s="529"/>
      <c r="UKP11" s="529"/>
      <c r="UKQ11" s="529"/>
      <c r="UKR11" s="529"/>
      <c r="UKS11" s="529"/>
      <c r="UKT11" s="529"/>
      <c r="UKU11" s="529"/>
      <c r="UKV11" s="529"/>
      <c r="UKW11" s="529"/>
      <c r="UKX11" s="529"/>
      <c r="UKY11" s="529"/>
      <c r="UKZ11" s="529"/>
      <c r="ULA11" s="529"/>
      <c r="ULB11" s="529"/>
      <c r="ULC11" s="529"/>
      <c r="ULD11" s="529"/>
      <c r="ULE11" s="529"/>
      <c r="ULF11" s="529"/>
      <c r="ULG11" s="529"/>
      <c r="ULH11" s="529"/>
      <c r="ULI11" s="529"/>
      <c r="ULJ11" s="529"/>
      <c r="ULK11" s="529"/>
      <c r="ULL11" s="529"/>
      <c r="ULM11" s="529"/>
      <c r="ULN11" s="529"/>
      <c r="ULO11" s="529"/>
      <c r="ULP11" s="529"/>
      <c r="ULQ11" s="529"/>
      <c r="ULR11" s="529"/>
      <c r="ULS11" s="529"/>
      <c r="ULT11" s="529"/>
      <c r="ULU11" s="529"/>
      <c r="ULV11" s="529"/>
      <c r="ULW11" s="529"/>
      <c r="ULX11" s="529"/>
      <c r="ULY11" s="529"/>
      <c r="ULZ11" s="529"/>
      <c r="UMA11" s="529"/>
      <c r="UMB11" s="529"/>
      <c r="UMC11" s="529"/>
      <c r="UMD11" s="529"/>
      <c r="UME11" s="529"/>
      <c r="UMF11" s="529"/>
      <c r="UMG11" s="529"/>
      <c r="UMH11" s="529"/>
      <c r="UMI11" s="529"/>
      <c r="UMJ11" s="529"/>
      <c r="UMK11" s="529"/>
      <c r="UML11" s="529"/>
      <c r="UMM11" s="529"/>
      <c r="UMN11" s="529"/>
      <c r="UMO11" s="529"/>
      <c r="UMP11" s="529"/>
      <c r="UMQ11" s="529"/>
      <c r="UMR11" s="529"/>
      <c r="UMS11" s="529"/>
      <c r="UMT11" s="529"/>
      <c r="UMU11" s="529"/>
      <c r="UMV11" s="529"/>
      <c r="UMW11" s="529"/>
      <c r="UMX11" s="529"/>
      <c r="UMY11" s="529"/>
      <c r="UMZ11" s="529"/>
      <c r="UNA11" s="529"/>
      <c r="UNB11" s="529"/>
      <c r="UNC11" s="529"/>
      <c r="UND11" s="529"/>
      <c r="UNE11" s="529"/>
      <c r="UNF11" s="529"/>
      <c r="UNG11" s="529"/>
      <c r="UNH11" s="529"/>
      <c r="UNI11" s="529"/>
      <c r="UNJ11" s="529"/>
      <c r="UNK11" s="529"/>
      <c r="UNL11" s="529"/>
      <c r="UNM11" s="529"/>
      <c r="UNN11" s="529"/>
      <c r="UNO11" s="529"/>
      <c r="UNP11" s="529"/>
      <c r="UNQ11" s="529"/>
      <c r="UNR11" s="529"/>
      <c r="UNS11" s="529"/>
      <c r="UNT11" s="529"/>
      <c r="UNU11" s="529"/>
      <c r="UNV11" s="529"/>
      <c r="UNW11" s="529"/>
      <c r="UNX11" s="529"/>
      <c r="UNY11" s="529"/>
      <c r="UNZ11" s="529"/>
      <c r="UOA11" s="529"/>
      <c r="UOB11" s="529"/>
      <c r="UOC11" s="529"/>
      <c r="UOD11" s="529"/>
      <c r="UOE11" s="529"/>
      <c r="UOF11" s="529"/>
      <c r="UOG11" s="529"/>
      <c r="UOH11" s="529"/>
      <c r="UOI11" s="529"/>
      <c r="UOJ11" s="529"/>
      <c r="UOK11" s="529"/>
      <c r="UOL11" s="529"/>
      <c r="UOM11" s="529"/>
      <c r="UON11" s="529"/>
      <c r="UOO11" s="529"/>
      <c r="UOP11" s="529"/>
      <c r="UOQ11" s="529"/>
      <c r="UOR11" s="529"/>
      <c r="UOS11" s="529"/>
      <c r="UOT11" s="529"/>
      <c r="UOU11" s="529"/>
      <c r="UOV11" s="529"/>
      <c r="UOW11" s="529"/>
      <c r="UOX11" s="529"/>
      <c r="UOY11" s="529"/>
      <c r="UOZ11" s="529"/>
      <c r="UPA11" s="529"/>
      <c r="UPB11" s="529"/>
      <c r="UPC11" s="529"/>
      <c r="UPD11" s="529"/>
      <c r="UPE11" s="529"/>
      <c r="UPF11" s="529"/>
      <c r="UPG11" s="529"/>
      <c r="UPH11" s="529"/>
      <c r="UPI11" s="529"/>
      <c r="UPJ11" s="529"/>
      <c r="UPK11" s="529"/>
      <c r="UPL11" s="529"/>
      <c r="UPM11" s="529"/>
      <c r="UPN11" s="529"/>
      <c r="UPO11" s="529"/>
      <c r="UPP11" s="529"/>
      <c r="UPQ11" s="529"/>
      <c r="UPR11" s="529"/>
      <c r="UPS11" s="529"/>
      <c r="UPT11" s="529"/>
      <c r="UPU11" s="529"/>
      <c r="UPV11" s="529"/>
      <c r="UPW11" s="529"/>
      <c r="UPX11" s="529"/>
      <c r="UPY11" s="529"/>
      <c r="UPZ11" s="529"/>
      <c r="UQA11" s="529"/>
      <c r="UQB11" s="529"/>
      <c r="UQC11" s="529"/>
      <c r="UQD11" s="529"/>
      <c r="UQE11" s="529"/>
      <c r="UQF11" s="529"/>
      <c r="UQG11" s="529"/>
      <c r="UQH11" s="529"/>
      <c r="UQI11" s="529"/>
      <c r="UQJ11" s="529"/>
      <c r="UQK11" s="529"/>
      <c r="UQL11" s="529"/>
      <c r="UQM11" s="529"/>
      <c r="UQN11" s="529"/>
      <c r="UQO11" s="529"/>
      <c r="UQP11" s="529"/>
      <c r="UQQ11" s="529"/>
      <c r="UQR11" s="529"/>
      <c r="UQS11" s="529"/>
      <c r="UQT11" s="529"/>
      <c r="UQU11" s="529"/>
      <c r="UQV11" s="529"/>
      <c r="UQW11" s="529"/>
      <c r="UQX11" s="529"/>
      <c r="UQY11" s="529"/>
      <c r="UQZ11" s="529"/>
      <c r="URA11" s="529"/>
      <c r="URB11" s="529"/>
      <c r="URC11" s="529"/>
      <c r="URD11" s="529"/>
      <c r="URE11" s="529"/>
      <c r="URF11" s="529"/>
      <c r="URG11" s="529"/>
      <c r="URH11" s="529"/>
      <c r="URI11" s="529"/>
      <c r="URJ11" s="529"/>
      <c r="URK11" s="529"/>
      <c r="URL11" s="529"/>
      <c r="URM11" s="529"/>
      <c r="URN11" s="529"/>
      <c r="URO11" s="529"/>
      <c r="URP11" s="529"/>
      <c r="URQ11" s="529"/>
      <c r="URR11" s="529"/>
      <c r="URS11" s="529"/>
      <c r="URT11" s="529"/>
      <c r="URU11" s="529"/>
      <c r="URV11" s="529"/>
      <c r="URW11" s="529"/>
      <c r="URX11" s="529"/>
      <c r="URY11" s="529"/>
      <c r="URZ11" s="529"/>
      <c r="USA11" s="529"/>
      <c r="USB11" s="529"/>
      <c r="USC11" s="529"/>
      <c r="USD11" s="529"/>
      <c r="USE11" s="529"/>
      <c r="USF11" s="529"/>
      <c r="USG11" s="529"/>
      <c r="USH11" s="529"/>
      <c r="USI11" s="529"/>
      <c r="USJ11" s="529"/>
      <c r="USK11" s="529"/>
      <c r="USL11" s="529"/>
      <c r="USM11" s="529"/>
      <c r="USN11" s="529"/>
      <c r="USO11" s="529"/>
      <c r="USP11" s="529"/>
      <c r="USQ11" s="529"/>
      <c r="USR11" s="529"/>
      <c r="USS11" s="529"/>
      <c r="UST11" s="529"/>
      <c r="USU11" s="529"/>
      <c r="USV11" s="529"/>
      <c r="USW11" s="529"/>
      <c r="USX11" s="529"/>
      <c r="USY11" s="529"/>
      <c r="USZ11" s="529"/>
      <c r="UTA11" s="529"/>
      <c r="UTB11" s="529"/>
      <c r="UTC11" s="529"/>
      <c r="UTD11" s="529"/>
      <c r="UTE11" s="529"/>
      <c r="UTF11" s="529"/>
      <c r="UTG11" s="529"/>
      <c r="UTH11" s="529"/>
      <c r="UTI11" s="529"/>
      <c r="UTJ11" s="529"/>
      <c r="UTK11" s="529"/>
      <c r="UTL11" s="529"/>
      <c r="UTM11" s="529"/>
      <c r="UTN11" s="529"/>
      <c r="UTO11" s="529"/>
      <c r="UTP11" s="529"/>
      <c r="UTQ11" s="529"/>
      <c r="UTR11" s="529"/>
      <c r="UTS11" s="529"/>
      <c r="UTT11" s="529"/>
      <c r="UTU11" s="529"/>
      <c r="UTV11" s="529"/>
      <c r="UTW11" s="529"/>
      <c r="UTX11" s="529"/>
      <c r="UTY11" s="529"/>
      <c r="UTZ11" s="529"/>
      <c r="UUA11" s="529"/>
      <c r="UUB11" s="529"/>
      <c r="UUC11" s="529"/>
      <c r="UUD11" s="529"/>
      <c r="UUE11" s="529"/>
      <c r="UUF11" s="529"/>
      <c r="UUG11" s="529"/>
      <c r="UUH11" s="529"/>
      <c r="UUI11" s="529"/>
      <c r="UUJ11" s="529"/>
      <c r="UUK11" s="529"/>
      <c r="UUL11" s="529"/>
      <c r="UUM11" s="529"/>
      <c r="UUN11" s="529"/>
      <c r="UUO11" s="529"/>
      <c r="UUP11" s="529"/>
      <c r="UUQ11" s="529"/>
      <c r="UUR11" s="529"/>
      <c r="UUS11" s="529"/>
      <c r="UUT11" s="529"/>
      <c r="UUU11" s="529"/>
      <c r="UUV11" s="529"/>
      <c r="UUW11" s="529"/>
      <c r="UUX11" s="529"/>
      <c r="UUY11" s="529"/>
      <c r="UUZ11" s="529"/>
      <c r="UVA11" s="529"/>
      <c r="UVB11" s="529"/>
      <c r="UVC11" s="529"/>
      <c r="UVD11" s="529"/>
      <c r="UVE11" s="529"/>
      <c r="UVF11" s="529"/>
      <c r="UVG11" s="529"/>
      <c r="UVH11" s="529"/>
      <c r="UVI11" s="529"/>
      <c r="UVJ11" s="529"/>
      <c r="UVK11" s="529"/>
      <c r="UVL11" s="529"/>
      <c r="UVM11" s="529"/>
      <c r="UVN11" s="529"/>
      <c r="UVO11" s="529"/>
      <c r="UVP11" s="529"/>
      <c r="UVQ11" s="529"/>
      <c r="UVR11" s="529"/>
      <c r="UVS11" s="529"/>
      <c r="UVT11" s="529"/>
      <c r="UVU11" s="529"/>
      <c r="UVV11" s="529"/>
      <c r="UVW11" s="529"/>
      <c r="UVX11" s="529"/>
      <c r="UVY11" s="529"/>
      <c r="UVZ11" s="529"/>
      <c r="UWA11" s="529"/>
      <c r="UWB11" s="529"/>
      <c r="UWC11" s="529"/>
      <c r="UWD11" s="529"/>
      <c r="UWE11" s="529"/>
      <c r="UWF11" s="529"/>
      <c r="UWG11" s="529"/>
      <c r="UWH11" s="529"/>
      <c r="UWI11" s="529"/>
      <c r="UWJ11" s="529"/>
      <c r="UWK11" s="529"/>
      <c r="UWL11" s="529"/>
      <c r="UWM11" s="529"/>
      <c r="UWN11" s="529"/>
      <c r="UWO11" s="529"/>
      <c r="UWP11" s="529"/>
      <c r="UWQ11" s="529"/>
      <c r="UWR11" s="529"/>
      <c r="UWS11" s="529"/>
      <c r="UWT11" s="529"/>
      <c r="UWU11" s="529"/>
      <c r="UWV11" s="529"/>
      <c r="UWW11" s="529"/>
      <c r="UWX11" s="529"/>
      <c r="UWY11" s="529"/>
      <c r="UWZ11" s="529"/>
      <c r="UXA11" s="529"/>
      <c r="UXB11" s="529"/>
      <c r="UXC11" s="529"/>
      <c r="UXD11" s="529"/>
      <c r="UXE11" s="529"/>
      <c r="UXF11" s="529"/>
      <c r="UXG11" s="529"/>
      <c r="UXH11" s="529"/>
      <c r="UXI11" s="529"/>
      <c r="UXJ11" s="529"/>
      <c r="UXK11" s="529"/>
      <c r="UXL11" s="529"/>
      <c r="UXM11" s="529"/>
      <c r="UXN11" s="529"/>
      <c r="UXO11" s="529"/>
      <c r="UXP11" s="529"/>
      <c r="UXQ11" s="529"/>
      <c r="UXR11" s="529"/>
      <c r="UXS11" s="529"/>
      <c r="UXT11" s="529"/>
      <c r="UXU11" s="529"/>
      <c r="UXV11" s="529"/>
      <c r="UXW11" s="529"/>
      <c r="UXX11" s="529"/>
      <c r="UXY11" s="529"/>
      <c r="UXZ11" s="529"/>
      <c r="UYA11" s="529"/>
      <c r="UYB11" s="529"/>
      <c r="UYC11" s="529"/>
      <c r="UYD11" s="529"/>
      <c r="UYE11" s="529"/>
      <c r="UYF11" s="529"/>
      <c r="UYG11" s="529"/>
      <c r="UYH11" s="529"/>
      <c r="UYI11" s="529"/>
      <c r="UYJ11" s="529"/>
      <c r="UYK11" s="529"/>
      <c r="UYL11" s="529"/>
      <c r="UYM11" s="529"/>
      <c r="UYN11" s="529"/>
      <c r="UYO11" s="529"/>
      <c r="UYP11" s="529"/>
      <c r="UYQ11" s="529"/>
      <c r="UYR11" s="529"/>
      <c r="UYS11" s="529"/>
      <c r="UYT11" s="529"/>
      <c r="UYU11" s="529"/>
      <c r="UYV11" s="529"/>
      <c r="UYW11" s="529"/>
      <c r="UYX11" s="529"/>
      <c r="UYY11" s="529"/>
      <c r="UYZ11" s="529"/>
      <c r="UZA11" s="529"/>
      <c r="UZB11" s="529"/>
      <c r="UZC11" s="529"/>
      <c r="UZD11" s="529"/>
      <c r="UZE11" s="529"/>
      <c r="UZF11" s="529"/>
      <c r="UZG11" s="529"/>
      <c r="UZH11" s="529"/>
      <c r="UZI11" s="529"/>
      <c r="UZJ11" s="529"/>
      <c r="UZK11" s="529"/>
      <c r="UZL11" s="529"/>
      <c r="UZM11" s="529"/>
      <c r="UZN11" s="529"/>
      <c r="UZO11" s="529"/>
      <c r="UZP11" s="529"/>
      <c r="UZQ11" s="529"/>
      <c r="UZR11" s="529"/>
      <c r="UZS11" s="529"/>
      <c r="UZT11" s="529"/>
      <c r="UZU11" s="529"/>
      <c r="UZV11" s="529"/>
      <c r="UZW11" s="529"/>
      <c r="UZX11" s="529"/>
      <c r="UZY11" s="529"/>
      <c r="UZZ11" s="529"/>
      <c r="VAA11" s="529"/>
      <c r="VAB11" s="529"/>
      <c r="VAC11" s="529"/>
      <c r="VAD11" s="529"/>
      <c r="VAE11" s="529"/>
      <c r="VAF11" s="529"/>
      <c r="VAG11" s="529"/>
      <c r="VAH11" s="529"/>
      <c r="VAI11" s="529"/>
      <c r="VAJ11" s="529"/>
      <c r="VAK11" s="529"/>
      <c r="VAL11" s="529"/>
      <c r="VAM11" s="529"/>
      <c r="VAN11" s="529"/>
      <c r="VAO11" s="529"/>
      <c r="VAP11" s="529"/>
      <c r="VAQ11" s="529"/>
      <c r="VAR11" s="529"/>
      <c r="VAS11" s="529"/>
      <c r="VAT11" s="529"/>
      <c r="VAU11" s="529"/>
      <c r="VAV11" s="529"/>
      <c r="VAW11" s="529"/>
      <c r="VAX11" s="529"/>
      <c r="VAY11" s="529"/>
      <c r="VAZ11" s="529"/>
      <c r="VBA11" s="529"/>
      <c r="VBB11" s="529"/>
      <c r="VBC11" s="529"/>
      <c r="VBD11" s="529"/>
      <c r="VBE11" s="529"/>
      <c r="VBF11" s="529"/>
      <c r="VBG11" s="529"/>
      <c r="VBH11" s="529"/>
      <c r="VBI11" s="529"/>
      <c r="VBJ11" s="529"/>
      <c r="VBK11" s="529"/>
      <c r="VBL11" s="529"/>
      <c r="VBM11" s="529"/>
      <c r="VBN11" s="529"/>
      <c r="VBO11" s="529"/>
      <c r="VBP11" s="529"/>
      <c r="VBQ11" s="529"/>
      <c r="VBR11" s="529"/>
      <c r="VBS11" s="529"/>
      <c r="VBT11" s="529"/>
      <c r="VBU11" s="529"/>
      <c r="VBV11" s="529"/>
      <c r="VBW11" s="529"/>
      <c r="VBX11" s="529"/>
      <c r="VBY11" s="529"/>
      <c r="VBZ11" s="529"/>
      <c r="VCA11" s="529"/>
      <c r="VCB11" s="529"/>
      <c r="VCC11" s="529"/>
      <c r="VCD11" s="529"/>
      <c r="VCE11" s="529"/>
      <c r="VCF11" s="529"/>
      <c r="VCG11" s="529"/>
      <c r="VCH11" s="529"/>
      <c r="VCI11" s="529"/>
      <c r="VCJ11" s="529"/>
      <c r="VCK11" s="529"/>
      <c r="VCL11" s="529"/>
      <c r="VCM11" s="529"/>
      <c r="VCN11" s="529"/>
      <c r="VCO11" s="529"/>
      <c r="VCP11" s="529"/>
      <c r="VCQ11" s="529"/>
      <c r="VCR11" s="529"/>
      <c r="VCS11" s="529"/>
      <c r="VCT11" s="529"/>
      <c r="VCU11" s="529"/>
      <c r="VCV11" s="529"/>
      <c r="VCW11" s="529"/>
      <c r="VCX11" s="529"/>
      <c r="VCY11" s="529"/>
      <c r="VCZ11" s="529"/>
      <c r="VDA11" s="529"/>
      <c r="VDB11" s="529"/>
      <c r="VDC11" s="529"/>
      <c r="VDD11" s="529"/>
      <c r="VDE11" s="529"/>
      <c r="VDF11" s="529"/>
      <c r="VDG11" s="529"/>
      <c r="VDH11" s="529"/>
      <c r="VDI11" s="529"/>
      <c r="VDJ11" s="529"/>
      <c r="VDK11" s="529"/>
      <c r="VDL11" s="529"/>
      <c r="VDM11" s="529"/>
      <c r="VDN11" s="529"/>
      <c r="VDO11" s="529"/>
      <c r="VDP11" s="529"/>
      <c r="VDQ11" s="529"/>
      <c r="VDR11" s="529"/>
      <c r="VDS11" s="529"/>
      <c r="VDT11" s="529"/>
      <c r="VDU11" s="529"/>
      <c r="VDV11" s="529"/>
      <c r="VDW11" s="529"/>
      <c r="VDX11" s="529"/>
      <c r="VDY11" s="529"/>
      <c r="VDZ11" s="529"/>
      <c r="VEA11" s="529"/>
      <c r="VEB11" s="529"/>
      <c r="VEC11" s="529"/>
      <c r="VED11" s="529"/>
      <c r="VEE11" s="529"/>
      <c r="VEF11" s="529"/>
      <c r="VEG11" s="529"/>
      <c r="VEH11" s="529"/>
      <c r="VEI11" s="529"/>
      <c r="VEJ11" s="529"/>
      <c r="VEK11" s="529"/>
      <c r="VEL11" s="529"/>
      <c r="VEM11" s="529"/>
      <c r="VEN11" s="529"/>
      <c r="VEO11" s="529"/>
      <c r="VEP11" s="529"/>
      <c r="VEQ11" s="529"/>
      <c r="VER11" s="529"/>
      <c r="VES11" s="529"/>
      <c r="VET11" s="529"/>
      <c r="VEU11" s="529"/>
      <c r="VEV11" s="529"/>
      <c r="VEW11" s="529"/>
      <c r="VEX11" s="529"/>
      <c r="VEY11" s="529"/>
      <c r="VEZ11" s="529"/>
      <c r="VFA11" s="529"/>
      <c r="VFB11" s="529"/>
      <c r="VFC11" s="529"/>
      <c r="VFD11" s="529"/>
      <c r="VFE11" s="529"/>
      <c r="VFF11" s="529"/>
      <c r="VFG11" s="529"/>
      <c r="VFH11" s="529"/>
      <c r="VFI11" s="529"/>
      <c r="VFJ11" s="529"/>
      <c r="VFK11" s="529"/>
      <c r="VFL11" s="529"/>
      <c r="VFM11" s="529"/>
      <c r="VFN11" s="529"/>
      <c r="VFO11" s="529"/>
      <c r="VFP11" s="529"/>
      <c r="VFQ11" s="529"/>
      <c r="VFR11" s="529"/>
      <c r="VFS11" s="529"/>
      <c r="VFT11" s="529"/>
      <c r="VFU11" s="529"/>
      <c r="VFV11" s="529"/>
      <c r="VFW11" s="529"/>
      <c r="VFX11" s="529"/>
      <c r="VFY11" s="529"/>
      <c r="VFZ11" s="529"/>
      <c r="VGA11" s="529"/>
      <c r="VGB11" s="529"/>
      <c r="VGC11" s="529"/>
      <c r="VGD11" s="529"/>
      <c r="VGE11" s="529"/>
      <c r="VGF11" s="529"/>
      <c r="VGG11" s="529"/>
      <c r="VGH11" s="529"/>
      <c r="VGI11" s="529"/>
      <c r="VGJ11" s="529"/>
      <c r="VGK11" s="529"/>
      <c r="VGL11" s="529"/>
      <c r="VGM11" s="529"/>
      <c r="VGN11" s="529"/>
      <c r="VGO11" s="529"/>
      <c r="VGP11" s="529"/>
      <c r="VGQ11" s="529"/>
      <c r="VGR11" s="529"/>
      <c r="VGS11" s="529"/>
      <c r="VGT11" s="529"/>
      <c r="VGU11" s="529"/>
      <c r="VGV11" s="529"/>
      <c r="VGW11" s="529"/>
      <c r="VGX11" s="529"/>
      <c r="VGY11" s="529"/>
      <c r="VGZ11" s="529"/>
      <c r="VHA11" s="529"/>
      <c r="VHB11" s="529"/>
      <c r="VHC11" s="529"/>
      <c r="VHD11" s="529"/>
      <c r="VHE11" s="529"/>
      <c r="VHF11" s="529"/>
      <c r="VHG11" s="529"/>
      <c r="VHH11" s="529"/>
      <c r="VHI11" s="529"/>
      <c r="VHJ11" s="529"/>
      <c r="VHK11" s="529"/>
      <c r="VHL11" s="529"/>
      <c r="VHM11" s="529"/>
      <c r="VHN11" s="529"/>
      <c r="VHO11" s="529"/>
      <c r="VHP11" s="529"/>
      <c r="VHQ11" s="529"/>
      <c r="VHR11" s="529"/>
      <c r="VHS11" s="529"/>
      <c r="VHT11" s="529"/>
      <c r="VHU11" s="529"/>
      <c r="VHV11" s="529"/>
      <c r="VHW11" s="529"/>
      <c r="VHX11" s="529"/>
      <c r="VHY11" s="529"/>
      <c r="VHZ11" s="529"/>
      <c r="VIA11" s="529"/>
      <c r="VIB11" s="529"/>
      <c r="VIC11" s="529"/>
      <c r="VID11" s="529"/>
      <c r="VIE11" s="529"/>
      <c r="VIF11" s="529"/>
      <c r="VIG11" s="529"/>
      <c r="VIH11" s="529"/>
      <c r="VII11" s="529"/>
      <c r="VIJ11" s="529"/>
      <c r="VIK11" s="529"/>
      <c r="VIL11" s="529"/>
      <c r="VIM11" s="529"/>
      <c r="VIN11" s="529"/>
      <c r="VIO11" s="529"/>
      <c r="VIP11" s="529"/>
      <c r="VIQ11" s="529"/>
      <c r="VIR11" s="529"/>
      <c r="VIS11" s="529"/>
      <c r="VIT11" s="529"/>
      <c r="VIU11" s="529"/>
      <c r="VIV11" s="529"/>
      <c r="VIW11" s="529"/>
      <c r="VIX11" s="529"/>
      <c r="VIY11" s="529"/>
      <c r="VIZ11" s="529"/>
      <c r="VJA11" s="529"/>
      <c r="VJB11" s="529"/>
      <c r="VJC11" s="529"/>
      <c r="VJD11" s="529"/>
      <c r="VJE11" s="529"/>
      <c r="VJF11" s="529"/>
      <c r="VJG11" s="529"/>
      <c r="VJH11" s="529"/>
      <c r="VJI11" s="529"/>
      <c r="VJJ11" s="529"/>
      <c r="VJK11" s="529"/>
      <c r="VJL11" s="529"/>
      <c r="VJM11" s="529"/>
      <c r="VJN11" s="529"/>
      <c r="VJO11" s="529"/>
      <c r="VJP11" s="529"/>
      <c r="VJQ11" s="529"/>
      <c r="VJR11" s="529"/>
      <c r="VJS11" s="529"/>
      <c r="VJT11" s="529"/>
      <c r="VJU11" s="529"/>
      <c r="VJV11" s="529"/>
      <c r="VJW11" s="529"/>
      <c r="VJX11" s="529"/>
      <c r="VJY11" s="529"/>
      <c r="VJZ11" s="529"/>
      <c r="VKA11" s="529"/>
      <c r="VKB11" s="529"/>
      <c r="VKC11" s="529"/>
      <c r="VKD11" s="529"/>
      <c r="VKE11" s="529"/>
      <c r="VKF11" s="529"/>
      <c r="VKG11" s="529"/>
      <c r="VKH11" s="529"/>
      <c r="VKI11" s="529"/>
      <c r="VKJ11" s="529"/>
      <c r="VKK11" s="529"/>
      <c r="VKL11" s="529"/>
      <c r="VKM11" s="529"/>
      <c r="VKN11" s="529"/>
      <c r="VKO11" s="529"/>
      <c r="VKP11" s="529"/>
      <c r="VKQ11" s="529"/>
      <c r="VKR11" s="529"/>
      <c r="VKS11" s="529"/>
      <c r="VKT11" s="529"/>
      <c r="VKU11" s="529"/>
      <c r="VKV11" s="529"/>
      <c r="VKW11" s="529"/>
      <c r="VKX11" s="529"/>
      <c r="VKY11" s="529"/>
      <c r="VKZ11" s="529"/>
      <c r="VLA11" s="529"/>
      <c r="VLB11" s="529"/>
      <c r="VLC11" s="529"/>
      <c r="VLD11" s="529"/>
      <c r="VLE11" s="529"/>
      <c r="VLF11" s="529"/>
      <c r="VLG11" s="529"/>
      <c r="VLH11" s="529"/>
      <c r="VLI11" s="529"/>
      <c r="VLJ11" s="529"/>
      <c r="VLK11" s="529"/>
      <c r="VLL11" s="529"/>
      <c r="VLM11" s="529"/>
      <c r="VLN11" s="529"/>
      <c r="VLO11" s="529"/>
      <c r="VLP11" s="529"/>
      <c r="VLQ11" s="529"/>
      <c r="VLR11" s="529"/>
      <c r="VLS11" s="529"/>
      <c r="VLT11" s="529"/>
      <c r="VLU11" s="529"/>
      <c r="VLV11" s="529"/>
      <c r="VLW11" s="529"/>
      <c r="VLX11" s="529"/>
      <c r="VLY11" s="529"/>
      <c r="VLZ11" s="529"/>
      <c r="VMA11" s="529"/>
      <c r="VMB11" s="529"/>
      <c r="VMC11" s="529"/>
      <c r="VMD11" s="529"/>
      <c r="VME11" s="529"/>
      <c r="VMF11" s="529"/>
      <c r="VMG11" s="529"/>
      <c r="VMH11" s="529"/>
      <c r="VMI11" s="529"/>
      <c r="VMJ11" s="529"/>
      <c r="VMK11" s="529"/>
      <c r="VML11" s="529"/>
      <c r="VMM11" s="529"/>
      <c r="VMN11" s="529"/>
      <c r="VMO11" s="529"/>
      <c r="VMP11" s="529"/>
      <c r="VMQ11" s="529"/>
      <c r="VMR11" s="529"/>
      <c r="VMS11" s="529"/>
      <c r="VMT11" s="529"/>
      <c r="VMU11" s="529"/>
      <c r="VMV11" s="529"/>
      <c r="VMW11" s="529"/>
      <c r="VMX11" s="529"/>
      <c r="VMY11" s="529"/>
      <c r="VMZ11" s="529"/>
      <c r="VNA11" s="529"/>
      <c r="VNB11" s="529"/>
      <c r="VNC11" s="529"/>
      <c r="VND11" s="529"/>
      <c r="VNE11" s="529"/>
      <c r="VNF11" s="529"/>
      <c r="VNG11" s="529"/>
      <c r="VNH11" s="529"/>
      <c r="VNI11" s="529"/>
      <c r="VNJ11" s="529"/>
      <c r="VNK11" s="529"/>
      <c r="VNL11" s="529"/>
      <c r="VNM11" s="529"/>
      <c r="VNN11" s="529"/>
      <c r="VNO11" s="529"/>
      <c r="VNP11" s="529"/>
      <c r="VNQ11" s="529"/>
      <c r="VNR11" s="529"/>
      <c r="VNS11" s="529"/>
      <c r="VNT11" s="529"/>
      <c r="VNU11" s="529"/>
      <c r="VNV11" s="529"/>
      <c r="VNW11" s="529"/>
      <c r="VNX11" s="529"/>
      <c r="VNY11" s="529"/>
      <c r="VNZ11" s="529"/>
      <c r="VOA11" s="529"/>
      <c r="VOB11" s="529"/>
      <c r="VOC11" s="529"/>
      <c r="VOD11" s="529"/>
      <c r="VOE11" s="529"/>
      <c r="VOF11" s="529"/>
      <c r="VOG11" s="529"/>
      <c r="VOH11" s="529"/>
      <c r="VOI11" s="529"/>
      <c r="VOJ11" s="529"/>
      <c r="VOK11" s="529"/>
      <c r="VOL11" s="529"/>
      <c r="VOM11" s="529"/>
      <c r="VON11" s="529"/>
      <c r="VOO11" s="529"/>
      <c r="VOP11" s="529"/>
      <c r="VOQ11" s="529"/>
      <c r="VOR11" s="529"/>
      <c r="VOS11" s="529"/>
      <c r="VOT11" s="529"/>
      <c r="VOU11" s="529"/>
      <c r="VOV11" s="529"/>
      <c r="VOW11" s="529"/>
      <c r="VOX11" s="529"/>
      <c r="VOY11" s="529"/>
      <c r="VOZ11" s="529"/>
      <c r="VPA11" s="529"/>
      <c r="VPB11" s="529"/>
      <c r="VPC11" s="529"/>
      <c r="VPD11" s="529"/>
      <c r="VPE11" s="529"/>
      <c r="VPF11" s="529"/>
      <c r="VPG11" s="529"/>
      <c r="VPH11" s="529"/>
      <c r="VPI11" s="529"/>
      <c r="VPJ11" s="529"/>
      <c r="VPK11" s="529"/>
      <c r="VPL11" s="529"/>
      <c r="VPM11" s="529"/>
      <c r="VPN11" s="529"/>
      <c r="VPO11" s="529"/>
      <c r="VPP11" s="529"/>
      <c r="VPQ11" s="529"/>
      <c r="VPR11" s="529"/>
      <c r="VPS11" s="529"/>
      <c r="VPT11" s="529"/>
      <c r="VPU11" s="529"/>
      <c r="VPV11" s="529"/>
      <c r="VPW11" s="529"/>
      <c r="VPX11" s="529"/>
      <c r="VPY11" s="529"/>
      <c r="VPZ11" s="529"/>
      <c r="VQA11" s="529"/>
      <c r="VQB11" s="529"/>
      <c r="VQC11" s="529"/>
      <c r="VQD11" s="529"/>
      <c r="VQE11" s="529"/>
      <c r="VQF11" s="529"/>
      <c r="VQG11" s="529"/>
      <c r="VQH11" s="529"/>
      <c r="VQI11" s="529"/>
      <c r="VQJ11" s="529"/>
      <c r="VQK11" s="529"/>
      <c r="VQL11" s="529"/>
      <c r="VQM11" s="529"/>
      <c r="VQN11" s="529"/>
      <c r="VQO11" s="529"/>
      <c r="VQP11" s="529"/>
      <c r="VQQ11" s="529"/>
      <c r="VQR11" s="529"/>
      <c r="VQS11" s="529"/>
      <c r="VQT11" s="529"/>
      <c r="VQU11" s="529"/>
      <c r="VQV11" s="529"/>
      <c r="VQW11" s="529"/>
      <c r="VQX11" s="529"/>
      <c r="VQY11" s="529"/>
      <c r="VQZ11" s="529"/>
      <c r="VRA11" s="529"/>
      <c r="VRB11" s="529"/>
      <c r="VRC11" s="529"/>
      <c r="VRD11" s="529"/>
      <c r="VRE11" s="529"/>
      <c r="VRF11" s="529"/>
      <c r="VRG11" s="529"/>
      <c r="VRH11" s="529"/>
      <c r="VRI11" s="529"/>
      <c r="VRJ11" s="529"/>
      <c r="VRK11" s="529"/>
      <c r="VRL11" s="529"/>
      <c r="VRM11" s="529"/>
      <c r="VRN11" s="529"/>
      <c r="VRO11" s="529"/>
      <c r="VRP11" s="529"/>
      <c r="VRQ11" s="529"/>
      <c r="VRR11" s="529"/>
      <c r="VRS11" s="529"/>
      <c r="VRT11" s="529"/>
      <c r="VRU11" s="529"/>
      <c r="VRV11" s="529"/>
      <c r="VRW11" s="529"/>
      <c r="VRX11" s="529"/>
      <c r="VRY11" s="529"/>
      <c r="VRZ11" s="529"/>
      <c r="VSA11" s="529"/>
      <c r="VSB11" s="529"/>
      <c r="VSC11" s="529"/>
      <c r="VSD11" s="529"/>
      <c r="VSE11" s="529"/>
      <c r="VSF11" s="529"/>
      <c r="VSG11" s="529"/>
      <c r="VSH11" s="529"/>
      <c r="VSI11" s="529"/>
      <c r="VSJ11" s="529"/>
      <c r="VSK11" s="529"/>
      <c r="VSL11" s="529"/>
      <c r="VSM11" s="529"/>
      <c r="VSN11" s="529"/>
      <c r="VSO11" s="529"/>
      <c r="VSP11" s="529"/>
      <c r="VSQ11" s="529"/>
      <c r="VSR11" s="529"/>
      <c r="VSS11" s="529"/>
      <c r="VST11" s="529"/>
      <c r="VSU11" s="529"/>
      <c r="VSV11" s="529"/>
      <c r="VSW11" s="529"/>
      <c r="VSX11" s="529"/>
      <c r="VSY11" s="529"/>
      <c r="VSZ11" s="529"/>
      <c r="VTA11" s="529"/>
      <c r="VTB11" s="529"/>
      <c r="VTC11" s="529"/>
      <c r="VTD11" s="529"/>
      <c r="VTE11" s="529"/>
      <c r="VTF11" s="529"/>
      <c r="VTG11" s="529"/>
      <c r="VTH11" s="529"/>
      <c r="VTI11" s="529"/>
      <c r="VTJ11" s="529"/>
      <c r="VTK11" s="529"/>
      <c r="VTL11" s="529"/>
      <c r="VTM11" s="529"/>
      <c r="VTN11" s="529"/>
      <c r="VTO11" s="529"/>
      <c r="VTP11" s="529"/>
      <c r="VTQ11" s="529"/>
      <c r="VTR11" s="529"/>
      <c r="VTS11" s="529"/>
      <c r="VTT11" s="529"/>
      <c r="VTU11" s="529"/>
      <c r="VTV11" s="529"/>
      <c r="VTW11" s="529"/>
      <c r="VTX11" s="529"/>
      <c r="VTY11" s="529"/>
      <c r="VTZ11" s="529"/>
      <c r="VUA11" s="529"/>
      <c r="VUB11" s="529"/>
      <c r="VUC11" s="529"/>
      <c r="VUD11" s="529"/>
      <c r="VUE11" s="529"/>
      <c r="VUF11" s="529"/>
      <c r="VUG11" s="529"/>
      <c r="VUH11" s="529"/>
      <c r="VUI11" s="529"/>
      <c r="VUJ11" s="529"/>
      <c r="VUK11" s="529"/>
      <c r="VUL11" s="529"/>
      <c r="VUM11" s="529"/>
      <c r="VUN11" s="529"/>
      <c r="VUO11" s="529"/>
      <c r="VUP11" s="529"/>
      <c r="VUQ11" s="529"/>
      <c r="VUR11" s="529"/>
      <c r="VUS11" s="529"/>
      <c r="VUT11" s="529"/>
      <c r="VUU11" s="529"/>
      <c r="VUV11" s="529"/>
      <c r="VUW11" s="529"/>
      <c r="VUX11" s="529"/>
      <c r="VUY11" s="529"/>
      <c r="VUZ11" s="529"/>
      <c r="VVA11" s="529"/>
      <c r="VVB11" s="529"/>
      <c r="VVC11" s="529"/>
      <c r="VVD11" s="529"/>
      <c r="VVE11" s="529"/>
      <c r="VVF11" s="529"/>
      <c r="VVG11" s="529"/>
      <c r="VVH11" s="529"/>
      <c r="VVI11" s="529"/>
      <c r="VVJ11" s="529"/>
      <c r="VVK11" s="529"/>
      <c r="VVL11" s="529"/>
      <c r="VVM11" s="529"/>
      <c r="VVN11" s="529"/>
      <c r="VVO11" s="529"/>
      <c r="VVP11" s="529"/>
      <c r="VVQ11" s="529"/>
      <c r="VVR11" s="529"/>
      <c r="VVS11" s="529"/>
      <c r="VVT11" s="529"/>
      <c r="VVU11" s="529"/>
      <c r="VVV11" s="529"/>
      <c r="VVW11" s="529"/>
      <c r="VVX11" s="529"/>
      <c r="VVY11" s="529"/>
      <c r="VVZ11" s="529"/>
      <c r="VWA11" s="529"/>
      <c r="VWB11" s="529"/>
      <c r="VWC11" s="529"/>
      <c r="VWD11" s="529"/>
      <c r="VWE11" s="529"/>
      <c r="VWF11" s="529"/>
      <c r="VWG11" s="529"/>
      <c r="VWH11" s="529"/>
      <c r="VWI11" s="529"/>
      <c r="VWJ11" s="529"/>
      <c r="VWK11" s="529"/>
      <c r="VWL11" s="529"/>
      <c r="VWM11" s="529"/>
      <c r="VWN11" s="529"/>
      <c r="VWO11" s="529"/>
      <c r="VWP11" s="529"/>
      <c r="VWQ11" s="529"/>
      <c r="VWR11" s="529"/>
      <c r="VWS11" s="529"/>
      <c r="VWT11" s="529"/>
      <c r="VWU11" s="529"/>
      <c r="VWV11" s="529"/>
      <c r="VWW11" s="529"/>
      <c r="VWX11" s="529"/>
      <c r="VWY11" s="529"/>
      <c r="VWZ11" s="529"/>
      <c r="VXA11" s="529"/>
      <c r="VXB11" s="529"/>
      <c r="VXC11" s="529"/>
      <c r="VXD11" s="529"/>
      <c r="VXE11" s="529"/>
      <c r="VXF11" s="529"/>
      <c r="VXG11" s="529"/>
      <c r="VXH11" s="529"/>
      <c r="VXI11" s="529"/>
      <c r="VXJ11" s="529"/>
      <c r="VXK11" s="529"/>
      <c r="VXL11" s="529"/>
      <c r="VXM11" s="529"/>
      <c r="VXN11" s="529"/>
      <c r="VXO11" s="529"/>
      <c r="VXP11" s="529"/>
      <c r="VXQ11" s="529"/>
      <c r="VXR11" s="529"/>
      <c r="VXS11" s="529"/>
      <c r="VXT11" s="529"/>
      <c r="VXU11" s="529"/>
      <c r="VXV11" s="529"/>
      <c r="VXW11" s="529"/>
      <c r="VXX11" s="529"/>
      <c r="VXY11" s="529"/>
      <c r="VXZ11" s="529"/>
      <c r="VYA11" s="529"/>
      <c r="VYB11" s="529"/>
      <c r="VYC11" s="529"/>
      <c r="VYD11" s="529"/>
      <c r="VYE11" s="529"/>
      <c r="VYF11" s="529"/>
      <c r="VYG11" s="529"/>
      <c r="VYH11" s="529"/>
      <c r="VYI11" s="529"/>
      <c r="VYJ11" s="529"/>
      <c r="VYK11" s="529"/>
      <c r="VYL11" s="529"/>
      <c r="VYM11" s="529"/>
      <c r="VYN11" s="529"/>
      <c r="VYO11" s="529"/>
      <c r="VYP11" s="529"/>
      <c r="VYQ11" s="529"/>
      <c r="VYR11" s="529"/>
      <c r="VYS11" s="529"/>
      <c r="VYT11" s="529"/>
      <c r="VYU11" s="529"/>
      <c r="VYV11" s="529"/>
      <c r="VYW11" s="529"/>
      <c r="VYX11" s="529"/>
      <c r="VYY11" s="529"/>
      <c r="VYZ11" s="529"/>
      <c r="VZA11" s="529"/>
      <c r="VZB11" s="529"/>
      <c r="VZC11" s="529"/>
      <c r="VZD11" s="529"/>
      <c r="VZE11" s="529"/>
      <c r="VZF11" s="529"/>
      <c r="VZG11" s="529"/>
      <c r="VZH11" s="529"/>
      <c r="VZI11" s="529"/>
      <c r="VZJ11" s="529"/>
      <c r="VZK11" s="529"/>
      <c r="VZL11" s="529"/>
      <c r="VZM11" s="529"/>
      <c r="VZN11" s="529"/>
      <c r="VZO11" s="529"/>
      <c r="VZP11" s="529"/>
      <c r="VZQ11" s="529"/>
      <c r="VZR11" s="529"/>
      <c r="VZS11" s="529"/>
      <c r="VZT11" s="529"/>
      <c r="VZU11" s="529"/>
      <c r="VZV11" s="529"/>
      <c r="VZW11" s="529"/>
      <c r="VZX11" s="529"/>
      <c r="VZY11" s="529"/>
      <c r="VZZ11" s="529"/>
      <c r="WAA11" s="529"/>
      <c r="WAB11" s="529"/>
      <c r="WAC11" s="529"/>
      <c r="WAD11" s="529"/>
      <c r="WAE11" s="529"/>
      <c r="WAF11" s="529"/>
      <c r="WAG11" s="529"/>
      <c r="WAH11" s="529"/>
      <c r="WAI11" s="529"/>
      <c r="WAJ11" s="529"/>
      <c r="WAK11" s="529"/>
      <c r="WAL11" s="529"/>
      <c r="WAM11" s="529"/>
      <c r="WAN11" s="529"/>
      <c r="WAO11" s="529"/>
      <c r="WAP11" s="529"/>
      <c r="WAQ11" s="529"/>
      <c r="WAR11" s="529"/>
      <c r="WAS11" s="529"/>
      <c r="WAT11" s="529"/>
      <c r="WAU11" s="529"/>
      <c r="WAV11" s="529"/>
      <c r="WAW11" s="529"/>
      <c r="WAX11" s="529"/>
      <c r="WAY11" s="529"/>
      <c r="WAZ11" s="529"/>
      <c r="WBA11" s="529"/>
      <c r="WBB11" s="529"/>
      <c r="WBC11" s="529"/>
      <c r="WBD11" s="529"/>
      <c r="WBE11" s="529"/>
      <c r="WBF11" s="529"/>
      <c r="WBG11" s="529"/>
      <c r="WBH11" s="529"/>
      <c r="WBI11" s="529"/>
      <c r="WBJ11" s="529"/>
      <c r="WBK11" s="529"/>
      <c r="WBL11" s="529"/>
      <c r="WBM11" s="529"/>
      <c r="WBN11" s="529"/>
      <c r="WBO11" s="529"/>
      <c r="WBP11" s="529"/>
      <c r="WBQ11" s="529"/>
      <c r="WBR11" s="529"/>
      <c r="WBS11" s="529"/>
      <c r="WBT11" s="529"/>
      <c r="WBU11" s="529"/>
      <c r="WBV11" s="529"/>
      <c r="WBW11" s="529"/>
      <c r="WBX11" s="529"/>
      <c r="WBY11" s="529"/>
      <c r="WBZ11" s="529"/>
      <c r="WCA11" s="529"/>
      <c r="WCB11" s="529"/>
      <c r="WCC11" s="529"/>
      <c r="WCD11" s="529"/>
      <c r="WCE11" s="529"/>
      <c r="WCF11" s="529"/>
      <c r="WCG11" s="529"/>
      <c r="WCH11" s="529"/>
      <c r="WCI11" s="529"/>
      <c r="WCJ11" s="529"/>
      <c r="WCK11" s="529"/>
      <c r="WCL11" s="529"/>
      <c r="WCM11" s="529"/>
      <c r="WCN11" s="529"/>
      <c r="WCO11" s="529"/>
      <c r="WCP11" s="529"/>
      <c r="WCQ11" s="529"/>
      <c r="WCR11" s="529"/>
      <c r="WCS11" s="529"/>
      <c r="WCT11" s="529"/>
      <c r="WCU11" s="529"/>
      <c r="WCV11" s="529"/>
      <c r="WCW11" s="529"/>
      <c r="WCX11" s="529"/>
      <c r="WCY11" s="529"/>
      <c r="WCZ11" s="529"/>
      <c r="WDA11" s="529"/>
      <c r="WDB11" s="529"/>
      <c r="WDC11" s="529"/>
      <c r="WDD11" s="529"/>
      <c r="WDE11" s="529"/>
      <c r="WDF11" s="529"/>
      <c r="WDG11" s="529"/>
      <c r="WDH11" s="529"/>
      <c r="WDI11" s="529"/>
      <c r="WDJ11" s="529"/>
      <c r="WDK11" s="529"/>
      <c r="WDL11" s="529"/>
      <c r="WDM11" s="529"/>
      <c r="WDN11" s="529"/>
      <c r="WDO11" s="529"/>
      <c r="WDP11" s="529"/>
      <c r="WDQ11" s="529"/>
      <c r="WDR11" s="529"/>
      <c r="WDS11" s="529"/>
      <c r="WDT11" s="529"/>
      <c r="WDU11" s="529"/>
      <c r="WDV11" s="529"/>
      <c r="WDW11" s="529"/>
      <c r="WDX11" s="529"/>
      <c r="WDY11" s="529"/>
      <c r="WDZ11" s="529"/>
      <c r="WEA11" s="529"/>
      <c r="WEB11" s="529"/>
      <c r="WEC11" s="529"/>
      <c r="WED11" s="529"/>
      <c r="WEE11" s="529"/>
      <c r="WEF11" s="529"/>
      <c r="WEG11" s="529"/>
      <c r="WEH11" s="529"/>
      <c r="WEI11" s="529"/>
      <c r="WEJ11" s="529"/>
      <c r="WEK11" s="529"/>
      <c r="WEL11" s="529"/>
      <c r="WEM11" s="529"/>
      <c r="WEN11" s="529"/>
      <c r="WEO11" s="529"/>
      <c r="WEP11" s="529"/>
      <c r="WEQ11" s="529"/>
      <c r="WER11" s="529"/>
      <c r="WES11" s="529"/>
      <c r="WET11" s="529"/>
      <c r="WEU11" s="529"/>
      <c r="WEV11" s="529"/>
      <c r="WEW11" s="529"/>
      <c r="WEX11" s="529"/>
      <c r="WEY11" s="529"/>
      <c r="WEZ11" s="529"/>
      <c r="WFA11" s="529"/>
      <c r="WFB11" s="529"/>
      <c r="WFC11" s="529"/>
      <c r="WFD11" s="529"/>
      <c r="WFE11" s="529"/>
      <c r="WFF11" s="529"/>
      <c r="WFG11" s="529"/>
      <c r="WFH11" s="529"/>
      <c r="WFI11" s="529"/>
      <c r="WFJ11" s="529"/>
      <c r="WFK11" s="529"/>
      <c r="WFL11" s="529"/>
      <c r="WFM11" s="529"/>
      <c r="WFN11" s="529"/>
      <c r="WFO11" s="529"/>
      <c r="WFP11" s="529"/>
      <c r="WFQ11" s="529"/>
      <c r="WFR11" s="529"/>
      <c r="WFS11" s="529"/>
      <c r="WFT11" s="529"/>
      <c r="WFU11" s="529"/>
      <c r="WFV11" s="529"/>
      <c r="WFW11" s="529"/>
      <c r="WFX11" s="529"/>
      <c r="WFY11" s="529"/>
      <c r="WFZ11" s="529"/>
      <c r="WGA11" s="529"/>
      <c r="WGB11" s="529"/>
      <c r="WGC11" s="529"/>
      <c r="WGD11" s="529"/>
      <c r="WGE11" s="529"/>
      <c r="WGF11" s="529"/>
      <c r="WGG11" s="529"/>
      <c r="WGH11" s="529"/>
      <c r="WGI11" s="529"/>
      <c r="WGJ11" s="529"/>
      <c r="WGK11" s="529"/>
      <c r="WGL11" s="529"/>
      <c r="WGM11" s="529"/>
      <c r="WGN11" s="529"/>
      <c r="WGO11" s="529"/>
      <c r="WGP11" s="529"/>
      <c r="WGQ11" s="529"/>
      <c r="WGR11" s="529"/>
      <c r="WGS11" s="529"/>
      <c r="WGT11" s="529"/>
      <c r="WGU11" s="529"/>
      <c r="WGV11" s="529"/>
      <c r="WGW11" s="529"/>
      <c r="WGX11" s="529"/>
      <c r="WGY11" s="529"/>
      <c r="WGZ11" s="529"/>
      <c r="WHA11" s="529"/>
      <c r="WHB11" s="529"/>
      <c r="WHC11" s="529"/>
      <c r="WHD11" s="529"/>
      <c r="WHE11" s="529"/>
      <c r="WHF11" s="529"/>
      <c r="WHG11" s="529"/>
      <c r="WHH11" s="529"/>
      <c r="WHI11" s="529"/>
      <c r="WHJ11" s="529"/>
      <c r="WHK11" s="529"/>
      <c r="WHL11" s="529"/>
      <c r="WHM11" s="529"/>
      <c r="WHN11" s="529"/>
      <c r="WHO11" s="529"/>
      <c r="WHP11" s="529"/>
      <c r="WHQ11" s="529"/>
      <c r="WHR11" s="529"/>
      <c r="WHS11" s="529"/>
      <c r="WHT11" s="529"/>
      <c r="WHU11" s="529"/>
      <c r="WHV11" s="529"/>
      <c r="WHW11" s="529"/>
      <c r="WHX11" s="529"/>
      <c r="WHY11" s="529"/>
      <c r="WHZ11" s="529"/>
      <c r="WIA11" s="529"/>
      <c r="WIB11" s="529"/>
      <c r="WIC11" s="529"/>
      <c r="WID11" s="529"/>
      <c r="WIE11" s="529"/>
      <c r="WIF11" s="529"/>
      <c r="WIG11" s="529"/>
      <c r="WIH11" s="529"/>
      <c r="WII11" s="529"/>
      <c r="WIJ11" s="529"/>
      <c r="WIK11" s="529"/>
      <c r="WIL11" s="529"/>
      <c r="WIM11" s="529"/>
      <c r="WIN11" s="529"/>
      <c r="WIO11" s="529"/>
      <c r="WIP11" s="529"/>
      <c r="WIQ11" s="529"/>
      <c r="WIR11" s="529"/>
      <c r="WIS11" s="529"/>
      <c r="WIT11" s="529"/>
      <c r="WIU11" s="529"/>
      <c r="WIV11" s="529"/>
      <c r="WIW11" s="529"/>
      <c r="WIX11" s="529"/>
      <c r="WIY11" s="529"/>
      <c r="WIZ11" s="529"/>
      <c r="WJA11" s="529"/>
      <c r="WJB11" s="529"/>
      <c r="WJC11" s="529"/>
      <c r="WJD11" s="529"/>
      <c r="WJE11" s="529"/>
      <c r="WJF11" s="529"/>
      <c r="WJG11" s="529"/>
      <c r="WJH11" s="529"/>
      <c r="WJI11" s="529"/>
      <c r="WJJ11" s="529"/>
      <c r="WJK11" s="529"/>
      <c r="WJL11" s="529"/>
      <c r="WJM11" s="529"/>
      <c r="WJN11" s="529"/>
      <c r="WJO11" s="529"/>
      <c r="WJP11" s="529"/>
      <c r="WJQ11" s="529"/>
      <c r="WJR11" s="529"/>
      <c r="WJS11" s="529"/>
      <c r="WJT11" s="529"/>
      <c r="WJU11" s="529"/>
      <c r="WJV11" s="529"/>
      <c r="WJW11" s="529"/>
      <c r="WJX11" s="529"/>
      <c r="WJY11" s="529"/>
      <c r="WJZ11" s="529"/>
      <c r="WKA11" s="529"/>
      <c r="WKB11" s="529"/>
      <c r="WKC11" s="529"/>
      <c r="WKD11" s="529"/>
      <c r="WKE11" s="529"/>
      <c r="WKF11" s="529"/>
      <c r="WKG11" s="529"/>
      <c r="WKH11" s="529"/>
      <c r="WKI11" s="529"/>
      <c r="WKJ11" s="529"/>
      <c r="WKK11" s="529"/>
      <c r="WKL11" s="529"/>
      <c r="WKM11" s="529"/>
      <c r="WKN11" s="529"/>
      <c r="WKO11" s="529"/>
      <c r="WKP11" s="529"/>
      <c r="WKQ11" s="529"/>
      <c r="WKR11" s="529"/>
      <c r="WKS11" s="529"/>
      <c r="WKT11" s="529"/>
      <c r="WKU11" s="529"/>
      <c r="WKV11" s="529"/>
      <c r="WKW11" s="529"/>
      <c r="WKX11" s="529"/>
      <c r="WKY11" s="529"/>
      <c r="WKZ11" s="529"/>
      <c r="WLA11" s="529"/>
      <c r="WLB11" s="529"/>
      <c r="WLC11" s="529"/>
      <c r="WLD11" s="529"/>
      <c r="WLE11" s="529"/>
      <c r="WLF11" s="529"/>
      <c r="WLG11" s="529"/>
      <c r="WLH11" s="529"/>
      <c r="WLI11" s="529"/>
      <c r="WLJ11" s="529"/>
      <c r="WLK11" s="529"/>
      <c r="WLL11" s="529"/>
      <c r="WLM11" s="529"/>
      <c r="WLN11" s="529"/>
      <c r="WLO11" s="529"/>
      <c r="WLP11" s="529"/>
      <c r="WLQ11" s="529"/>
      <c r="WLR11" s="529"/>
      <c r="WLS11" s="529"/>
      <c r="WLT11" s="529"/>
      <c r="WLU11" s="529"/>
      <c r="WLV11" s="529"/>
      <c r="WLW11" s="529"/>
      <c r="WLX11" s="529"/>
      <c r="WLY11" s="529"/>
      <c r="WLZ11" s="529"/>
      <c r="WMA11" s="529"/>
      <c r="WMB11" s="529"/>
      <c r="WMC11" s="529"/>
      <c r="WMD11" s="529"/>
      <c r="WME11" s="529"/>
      <c r="WMF11" s="529"/>
      <c r="WMG11" s="529"/>
      <c r="WMH11" s="529"/>
      <c r="WMI11" s="529"/>
      <c r="WMJ11" s="529"/>
      <c r="WMK11" s="529"/>
      <c r="WML11" s="529"/>
      <c r="WMM11" s="529"/>
      <c r="WMN11" s="529"/>
      <c r="WMO11" s="529"/>
      <c r="WMP11" s="529"/>
      <c r="WMQ11" s="529"/>
      <c r="WMR11" s="529"/>
      <c r="WMS11" s="529"/>
      <c r="WMT11" s="529"/>
      <c r="WMU11" s="529"/>
      <c r="WMV11" s="529"/>
      <c r="WMW11" s="529"/>
      <c r="WMX11" s="529"/>
      <c r="WMY11" s="529"/>
      <c r="WMZ11" s="529"/>
      <c r="WNA11" s="529"/>
      <c r="WNB11" s="529"/>
      <c r="WNC11" s="529"/>
      <c r="WND11" s="529"/>
      <c r="WNE11" s="529"/>
      <c r="WNF11" s="529"/>
      <c r="WNG11" s="529"/>
      <c r="WNH11" s="529"/>
      <c r="WNI11" s="529"/>
      <c r="WNJ11" s="529"/>
      <c r="WNK11" s="529"/>
      <c r="WNL11" s="529"/>
      <c r="WNM11" s="529"/>
      <c r="WNN11" s="529"/>
      <c r="WNO11" s="529"/>
      <c r="WNP11" s="529"/>
      <c r="WNQ11" s="529"/>
      <c r="WNR11" s="529"/>
      <c r="WNS11" s="529"/>
      <c r="WNT11" s="529"/>
      <c r="WNU11" s="529"/>
      <c r="WNV11" s="529"/>
      <c r="WNW11" s="529"/>
      <c r="WNX11" s="529"/>
      <c r="WNY11" s="529"/>
      <c r="WNZ11" s="529"/>
      <c r="WOA11" s="529"/>
      <c r="WOB11" s="529"/>
      <c r="WOC11" s="529"/>
      <c r="WOD11" s="529"/>
      <c r="WOE11" s="529"/>
      <c r="WOF11" s="529"/>
      <c r="WOG11" s="529"/>
      <c r="WOH11" s="529"/>
      <c r="WOI11" s="529"/>
      <c r="WOJ11" s="529"/>
      <c r="WOK11" s="529"/>
      <c r="WOL11" s="529"/>
      <c r="WOM11" s="529"/>
      <c r="WON11" s="529"/>
      <c r="WOO11" s="529"/>
      <c r="WOP11" s="529"/>
      <c r="WOQ11" s="529"/>
      <c r="WOR11" s="529"/>
      <c r="WOS11" s="529"/>
      <c r="WOT11" s="529"/>
      <c r="WOU11" s="529"/>
      <c r="WOV11" s="529"/>
      <c r="WOW11" s="529"/>
      <c r="WOX11" s="529"/>
      <c r="WOY11" s="529"/>
      <c r="WOZ11" s="529"/>
      <c r="WPA11" s="529"/>
      <c r="WPB11" s="529"/>
      <c r="WPC11" s="529"/>
      <c r="WPD11" s="529"/>
      <c r="WPE11" s="529"/>
      <c r="WPF11" s="529"/>
      <c r="WPG11" s="529"/>
      <c r="WPH11" s="529"/>
      <c r="WPI11" s="529"/>
      <c r="WPJ11" s="529"/>
      <c r="WPK11" s="529"/>
      <c r="WPL11" s="529"/>
      <c r="WPM11" s="529"/>
      <c r="WPN11" s="529"/>
      <c r="WPO11" s="529"/>
      <c r="WPP11" s="529"/>
      <c r="WPQ11" s="529"/>
      <c r="WPR11" s="529"/>
      <c r="WPS11" s="529"/>
      <c r="WPT11" s="529"/>
      <c r="WPU11" s="529"/>
      <c r="WPV11" s="529"/>
      <c r="WPW11" s="529"/>
      <c r="WPX11" s="529"/>
      <c r="WPY11" s="529"/>
      <c r="WPZ11" s="529"/>
      <c r="WQA11" s="529"/>
      <c r="WQB11" s="529"/>
      <c r="WQC11" s="529"/>
      <c r="WQD11" s="529"/>
      <c r="WQE11" s="529"/>
      <c r="WQF11" s="529"/>
      <c r="WQG11" s="529"/>
      <c r="WQH11" s="529"/>
      <c r="WQI11" s="529"/>
      <c r="WQJ11" s="529"/>
      <c r="WQK11" s="529"/>
      <c r="WQL11" s="529"/>
      <c r="WQM11" s="529"/>
      <c r="WQN11" s="529"/>
      <c r="WQO11" s="529"/>
      <c r="WQP11" s="529"/>
      <c r="WQQ11" s="529"/>
      <c r="WQR11" s="529"/>
      <c r="WQS11" s="529"/>
      <c r="WQT11" s="529"/>
      <c r="WQU11" s="529"/>
      <c r="WQV11" s="529"/>
      <c r="WQW11" s="529"/>
      <c r="WQX11" s="529"/>
      <c r="WQY11" s="529"/>
      <c r="WQZ11" s="529"/>
      <c r="WRA11" s="529"/>
      <c r="WRB11" s="529"/>
      <c r="WRC11" s="529"/>
      <c r="WRD11" s="529"/>
      <c r="WRE11" s="529"/>
      <c r="WRF11" s="529"/>
      <c r="WRG11" s="529"/>
      <c r="WRH11" s="529"/>
      <c r="WRI11" s="529"/>
      <c r="WRJ11" s="529"/>
      <c r="WRK11" s="529"/>
      <c r="WRL11" s="529"/>
      <c r="WRM11" s="529"/>
      <c r="WRN11" s="529"/>
      <c r="WRO11" s="529"/>
      <c r="WRP11" s="529"/>
      <c r="WRQ11" s="529"/>
      <c r="WRR11" s="529"/>
      <c r="WRS11" s="529"/>
      <c r="WRT11" s="529"/>
      <c r="WRU11" s="529"/>
      <c r="WRV11" s="529"/>
      <c r="WRW11" s="529"/>
      <c r="WRX11" s="529"/>
      <c r="WRY11" s="529"/>
      <c r="WRZ11" s="529"/>
      <c r="WSA11" s="529"/>
      <c r="WSB11" s="529"/>
      <c r="WSC11" s="529"/>
      <c r="WSD11" s="529"/>
      <c r="WSE11" s="529"/>
      <c r="WSF11" s="529"/>
      <c r="WSG11" s="529"/>
      <c r="WSH11" s="529"/>
      <c r="WSI11" s="529"/>
      <c r="WSJ11" s="529"/>
      <c r="WSK11" s="529"/>
      <c r="WSL11" s="529"/>
      <c r="WSM11" s="529"/>
      <c r="WSN11" s="529"/>
      <c r="WSO11" s="529"/>
      <c r="WSP11" s="529"/>
      <c r="WSQ11" s="529"/>
      <c r="WSR11" s="529"/>
      <c r="WSS11" s="529"/>
      <c r="WST11" s="529"/>
      <c r="WSU11" s="529"/>
      <c r="WSV11" s="529"/>
      <c r="WSW11" s="529"/>
      <c r="WSX11" s="529"/>
      <c r="WSY11" s="529"/>
      <c r="WSZ11" s="529"/>
      <c r="WTA11" s="529"/>
      <c r="WTB11" s="529"/>
      <c r="WTC11" s="529"/>
      <c r="WTD11" s="529"/>
      <c r="WTE11" s="529"/>
      <c r="WTF11" s="529"/>
      <c r="WTG11" s="529"/>
      <c r="WTH11" s="529"/>
      <c r="WTI11" s="529"/>
      <c r="WTJ11" s="529"/>
      <c r="WTK11" s="529"/>
      <c r="WTL11" s="529"/>
      <c r="WTM11" s="529"/>
      <c r="WTN11" s="529"/>
      <c r="WTO11" s="529"/>
      <c r="WTP11" s="529"/>
      <c r="WTQ11" s="529"/>
      <c r="WTR11" s="529"/>
      <c r="WTS11" s="529"/>
      <c r="WTT11" s="529"/>
      <c r="WTU11" s="529"/>
      <c r="WTV11" s="529"/>
      <c r="WTW11" s="529"/>
      <c r="WTX11" s="529"/>
      <c r="WTY11" s="529"/>
      <c r="WTZ11" s="529"/>
      <c r="WUA11" s="529"/>
      <c r="WUB11" s="529"/>
      <c r="WUC11" s="529"/>
      <c r="WUD11" s="529"/>
      <c r="WUE11" s="529"/>
      <c r="WUF11" s="529"/>
      <c r="WUG11" s="529"/>
      <c r="WUH11" s="529"/>
      <c r="WUI11" s="529"/>
      <c r="WUJ11" s="529"/>
      <c r="WUK11" s="529"/>
      <c r="WUL11" s="529"/>
      <c r="WUM11" s="529"/>
      <c r="WUN11" s="529"/>
      <c r="WUO11" s="529"/>
      <c r="WUP11" s="529"/>
      <c r="WUQ11" s="529"/>
      <c r="WUR11" s="529"/>
      <c r="WUS11" s="529"/>
      <c r="WUT11" s="529"/>
      <c r="WUU11" s="529"/>
      <c r="WUV11" s="529"/>
      <c r="WUW11" s="529"/>
      <c r="WUX11" s="529"/>
      <c r="WUY11" s="529"/>
      <c r="WUZ11" s="529"/>
      <c r="WVA11" s="529"/>
      <c r="WVB11" s="529"/>
      <c r="WVC11" s="529"/>
      <c r="WVD11" s="529"/>
      <c r="WVE11" s="529"/>
      <c r="WVF11" s="529"/>
      <c r="WVG11" s="529"/>
      <c r="WVH11" s="529"/>
      <c r="WVI11" s="529"/>
      <c r="WVJ11" s="529"/>
      <c r="WVK11" s="529"/>
      <c r="WVL11" s="529"/>
      <c r="WVM11" s="529"/>
      <c r="WVN11" s="529"/>
      <c r="WVO11" s="529"/>
      <c r="WVP11" s="529"/>
      <c r="WVQ11" s="529"/>
      <c r="WVR11" s="529"/>
      <c r="WVS11" s="529"/>
      <c r="WVT11" s="529"/>
      <c r="WVU11" s="529"/>
      <c r="WVV11" s="529"/>
      <c r="WVW11" s="529"/>
      <c r="WVX11" s="529"/>
      <c r="WVY11" s="529"/>
      <c r="WVZ11" s="529"/>
      <c r="WWA11" s="529"/>
      <c r="WWB11" s="529"/>
      <c r="WWC11" s="529"/>
      <c r="WWD11" s="529"/>
      <c r="WWE11" s="529"/>
      <c r="WWF11" s="529"/>
      <c r="WWG11" s="529"/>
      <c r="WWH11" s="529"/>
      <c r="WWI11" s="529"/>
      <c r="WWJ11" s="529"/>
      <c r="WWK11" s="529"/>
      <c r="WWL11" s="529"/>
      <c r="WWM11" s="529"/>
      <c r="WWN11" s="529"/>
      <c r="WWO11" s="529"/>
      <c r="WWP11" s="529"/>
      <c r="WWQ11" s="529"/>
      <c r="WWR11" s="529"/>
      <c r="WWS11" s="529"/>
      <c r="WWT11" s="529"/>
      <c r="WWU11" s="529"/>
      <c r="WWV11" s="529"/>
      <c r="WWW11" s="529"/>
      <c r="WWX11" s="529"/>
      <c r="WWY11" s="529"/>
      <c r="WWZ11" s="529"/>
      <c r="WXA11" s="529"/>
      <c r="WXB11" s="529"/>
      <c r="WXC11" s="529"/>
      <c r="WXD11" s="529"/>
      <c r="WXE11" s="529"/>
      <c r="WXF11" s="529"/>
      <c r="WXG11" s="529"/>
      <c r="WXH11" s="529"/>
      <c r="WXI11" s="529"/>
      <c r="WXJ11" s="529"/>
      <c r="WXK11" s="529"/>
      <c r="WXL11" s="529"/>
      <c r="WXM11" s="529"/>
      <c r="WXN11" s="529"/>
      <c r="WXO11" s="529"/>
      <c r="WXP11" s="529"/>
      <c r="WXQ11" s="529"/>
      <c r="WXR11" s="529"/>
      <c r="WXS11" s="529"/>
      <c r="WXT11" s="529"/>
      <c r="WXU11" s="529"/>
      <c r="WXV11" s="529"/>
      <c r="WXW11" s="529"/>
      <c r="WXX11" s="529"/>
      <c r="WXY11" s="529"/>
      <c r="WXZ11" s="529"/>
      <c r="WYA11" s="529"/>
      <c r="WYB11" s="529"/>
      <c r="WYC11" s="529"/>
      <c r="WYD11" s="529"/>
      <c r="WYE11" s="529"/>
      <c r="WYF11" s="529"/>
      <c r="WYG11" s="529"/>
      <c r="WYH11" s="529"/>
      <c r="WYI11" s="529"/>
      <c r="WYJ11" s="529"/>
      <c r="WYK11" s="529"/>
      <c r="WYL11" s="529"/>
      <c r="WYM11" s="529"/>
      <c r="WYN11" s="529"/>
      <c r="WYO11" s="529"/>
      <c r="WYP11" s="529"/>
      <c r="WYQ11" s="529"/>
      <c r="WYR11" s="529"/>
      <c r="WYS11" s="529"/>
      <c r="WYT11" s="529"/>
      <c r="WYU11" s="529"/>
      <c r="WYV11" s="529"/>
      <c r="WYW11" s="529"/>
      <c r="WYX11" s="529"/>
      <c r="WYY11" s="529"/>
      <c r="WYZ11" s="529"/>
      <c r="WZA11" s="529"/>
      <c r="WZB11" s="529"/>
      <c r="WZC11" s="529"/>
      <c r="WZD11" s="529"/>
      <c r="WZE11" s="529"/>
      <c r="WZF11" s="529"/>
      <c r="WZG11" s="529"/>
      <c r="WZH11" s="529"/>
      <c r="WZI11" s="529"/>
      <c r="WZJ11" s="529"/>
      <c r="WZK11" s="529"/>
      <c r="WZL11" s="529"/>
      <c r="WZM11" s="529"/>
      <c r="WZN11" s="529"/>
      <c r="WZO11" s="529"/>
      <c r="WZP11" s="529"/>
      <c r="WZQ11" s="529"/>
      <c r="WZR11" s="529"/>
      <c r="WZS11" s="529"/>
      <c r="WZT11" s="529"/>
      <c r="WZU11" s="529"/>
      <c r="WZV11" s="529"/>
      <c r="WZW11" s="529"/>
      <c r="WZX11" s="529"/>
      <c r="WZY11" s="529"/>
      <c r="WZZ11" s="529"/>
      <c r="XAA11" s="529"/>
      <c r="XAB11" s="529"/>
      <c r="XAC11" s="529"/>
      <c r="XAD11" s="529"/>
      <c r="XAE11" s="529"/>
      <c r="XAF11" s="529"/>
      <c r="XAG11" s="529"/>
      <c r="XAH11" s="529"/>
      <c r="XAI11" s="529"/>
      <c r="XAJ11" s="529"/>
      <c r="XAK11" s="529"/>
      <c r="XAL11" s="529"/>
      <c r="XAM11" s="529"/>
      <c r="XAN11" s="529"/>
      <c r="XAO11" s="529"/>
      <c r="XAP11" s="529"/>
      <c r="XAQ11" s="529"/>
      <c r="XAR11" s="529"/>
      <c r="XAS11" s="529"/>
      <c r="XAT11" s="529"/>
      <c r="XAU11" s="529"/>
      <c r="XAV11" s="529"/>
      <c r="XAW11" s="529"/>
      <c r="XAX11" s="529"/>
      <c r="XAY11" s="529"/>
      <c r="XAZ11" s="529"/>
      <c r="XBA11" s="529"/>
      <c r="XBB11" s="529"/>
      <c r="XBC11" s="529"/>
      <c r="XBD11" s="529"/>
      <c r="XBE11" s="529"/>
      <c r="XBF11" s="529"/>
      <c r="XBG11" s="529"/>
      <c r="XBH11" s="529"/>
      <c r="XBI11" s="529"/>
      <c r="XBJ11" s="529"/>
      <c r="XBK11" s="529"/>
      <c r="XBL11" s="529"/>
      <c r="XBM11" s="529"/>
      <c r="XBN11" s="529"/>
      <c r="XBO11" s="529"/>
      <c r="XBP11" s="529"/>
      <c r="XBQ11" s="529"/>
      <c r="XBR11" s="529"/>
      <c r="XBS11" s="529"/>
      <c r="XBT11" s="529"/>
      <c r="XBU11" s="529"/>
      <c r="XBV11" s="529"/>
      <c r="XBW11" s="529"/>
      <c r="XBX11" s="529"/>
      <c r="XBY11" s="529"/>
      <c r="XBZ11" s="529"/>
      <c r="XCA11" s="529"/>
      <c r="XCB11" s="529"/>
      <c r="XCC11" s="529"/>
      <c r="XCD11" s="529"/>
      <c r="XCE11" s="529"/>
      <c r="XCF11" s="529"/>
      <c r="XCG11" s="529"/>
      <c r="XCH11" s="529"/>
      <c r="XCI11" s="529"/>
      <c r="XCJ11" s="529"/>
      <c r="XCK11" s="529"/>
      <c r="XCL11" s="529"/>
      <c r="XCM11" s="529"/>
      <c r="XCN11" s="529"/>
      <c r="XCO11" s="529"/>
      <c r="XCP11" s="529"/>
      <c r="XCQ11" s="529"/>
      <c r="XCR11" s="529"/>
      <c r="XCS11" s="529"/>
      <c r="XCT11" s="529"/>
      <c r="XCU11" s="529"/>
      <c r="XCV11" s="529"/>
      <c r="XCW11" s="529"/>
      <c r="XCX11" s="529"/>
      <c r="XCY11" s="529"/>
      <c r="XCZ11" s="529"/>
      <c r="XDA11" s="529"/>
      <c r="XDB11" s="529"/>
      <c r="XDC11" s="529"/>
      <c r="XDD11" s="529"/>
      <c r="XDE11" s="529"/>
      <c r="XDF11" s="529"/>
      <c r="XDG11" s="529"/>
      <c r="XDH11" s="529"/>
      <c r="XDI11" s="529"/>
      <c r="XDJ11" s="529"/>
      <c r="XDK11" s="529"/>
      <c r="XDL11" s="529"/>
      <c r="XDM11" s="529"/>
      <c r="XDN11" s="529"/>
      <c r="XDO11" s="529"/>
      <c r="XDP11" s="529"/>
      <c r="XDQ11" s="529"/>
      <c r="XDR11" s="529"/>
      <c r="XDS11" s="529"/>
      <c r="XDT11" s="529"/>
      <c r="XDU11" s="529"/>
      <c r="XDV11" s="529"/>
      <c r="XDW11" s="529"/>
      <c r="XDX11" s="529"/>
      <c r="XDY11" s="529"/>
      <c r="XDZ11" s="529"/>
      <c r="XEA11" s="529"/>
      <c r="XEB11" s="529"/>
      <c r="XEC11" s="529"/>
      <c r="XED11" s="529"/>
      <c r="XEE11" s="529"/>
      <c r="XEF11" s="529"/>
      <c r="XEG11" s="529"/>
      <c r="XEH11" s="529"/>
      <c r="XEI11" s="529"/>
      <c r="XEJ11" s="529"/>
      <c r="XEK11" s="529"/>
      <c r="XEL11" s="529"/>
      <c r="XEM11" s="529"/>
      <c r="XEN11" s="529"/>
      <c r="XEO11" s="529"/>
      <c r="XEP11" s="529"/>
      <c r="XEQ11" s="529"/>
      <c r="XER11" s="529"/>
      <c r="XES11" s="529"/>
      <c r="XET11" s="529"/>
      <c r="XEU11" s="529"/>
      <c r="XEV11" s="529"/>
      <c r="XEW11" s="529"/>
      <c r="XEX11" s="529"/>
      <c r="XEY11" s="529"/>
      <c r="XEZ11" s="529"/>
      <c r="XFA11" s="529"/>
      <c r="XFB11" s="529"/>
      <c r="XFC11" s="529"/>
      <c r="XFD11" s="584"/>
    </row>
    <row r="12" spans="1:16384" s="531" customFormat="1" ht="39.950000000000003" customHeight="1">
      <c r="A12" s="538">
        <v>16</v>
      </c>
      <c r="B12" s="538">
        <v>3</v>
      </c>
      <c r="C12" s="538" t="s">
        <v>31</v>
      </c>
      <c r="D12" s="538" t="s">
        <v>208</v>
      </c>
      <c r="E12" s="538" t="s">
        <v>208</v>
      </c>
      <c r="F12" s="538" t="s">
        <v>209</v>
      </c>
      <c r="G12" s="538" t="s">
        <v>478</v>
      </c>
      <c r="H12" s="538" t="s">
        <v>363</v>
      </c>
      <c r="I12" s="538"/>
      <c r="J12" s="538"/>
      <c r="K12" s="538" t="s">
        <v>342</v>
      </c>
      <c r="L12" s="538" t="s">
        <v>208</v>
      </c>
      <c r="M12" s="538" t="s">
        <v>342</v>
      </c>
      <c r="N12" s="538" t="s">
        <v>344</v>
      </c>
      <c r="O12" s="538" t="s">
        <v>345</v>
      </c>
      <c r="P12" s="538" t="s">
        <v>478</v>
      </c>
      <c r="Q12" s="538" t="s">
        <v>521</v>
      </c>
      <c r="R12" s="538" t="s">
        <v>715</v>
      </c>
      <c r="S12" s="538" t="s">
        <v>716</v>
      </c>
      <c r="T12" s="538" t="s">
        <v>717</v>
      </c>
      <c r="U12" s="538" t="s">
        <v>348</v>
      </c>
      <c r="V12" s="538">
        <v>0.18079999999999999</v>
      </c>
      <c r="W12" s="538"/>
      <c r="X12" s="538"/>
      <c r="Y12" s="538"/>
      <c r="Z12" s="538"/>
      <c r="AA12" s="550" t="s">
        <v>611</v>
      </c>
      <c r="AB12" s="538"/>
      <c r="AC12" s="551">
        <f>V12/0.395*1000</f>
        <v>457.72151898734171</v>
      </c>
      <c r="AD12" s="552"/>
      <c r="AE12" s="552"/>
      <c r="AF12" s="553">
        <f>AC12*0.395/1000</f>
        <v>0.18079999999999999</v>
      </c>
      <c r="AG12" s="565">
        <f t="shared" si="1"/>
        <v>1</v>
      </c>
      <c r="AH12" s="538"/>
      <c r="AI12" s="553"/>
      <c r="AJ12" s="566"/>
      <c r="AK12" s="566"/>
      <c r="AL12" s="538"/>
      <c r="AM12" s="538"/>
      <c r="AN12" s="538"/>
      <c r="AO12" s="538"/>
      <c r="AP12" s="538"/>
      <c r="AQ12" s="538"/>
      <c r="AR12" s="538"/>
      <c r="AS12" s="538"/>
      <c r="AT12" s="538"/>
      <c r="AU12" s="538"/>
      <c r="AV12" s="538"/>
      <c r="AW12" s="576"/>
      <c r="AX12" s="577"/>
      <c r="AY12" s="576">
        <v>1</v>
      </c>
      <c r="AZ12" s="578"/>
      <c r="BA12" s="579"/>
      <c r="BB12" s="529"/>
      <c r="BC12" s="529"/>
      <c r="BD12" s="580"/>
      <c r="BE12" s="580"/>
      <c r="BF12" s="580"/>
      <c r="BG12" s="580"/>
      <c r="BH12" s="580"/>
      <c r="BI12" s="580"/>
      <c r="BJ12" s="580"/>
      <c r="BK12" s="580"/>
      <c r="BL12" s="580"/>
      <c r="BM12" s="580"/>
      <c r="BN12" s="580"/>
      <c r="BO12" s="580"/>
      <c r="BP12" s="580"/>
      <c r="BQ12" s="580"/>
      <c r="BR12" s="580"/>
      <c r="BS12" s="580"/>
      <c r="BT12" s="580"/>
      <c r="BU12" s="580"/>
      <c r="BV12" s="580"/>
      <c r="BW12" s="580"/>
      <c r="BX12" s="580"/>
      <c r="BY12" s="580"/>
      <c r="BZ12" s="580"/>
      <c r="CA12" s="580"/>
      <c r="CB12" s="580"/>
      <c r="CC12" s="580"/>
      <c r="CD12" s="580"/>
      <c r="CE12" s="580"/>
      <c r="CF12" s="580"/>
      <c r="CG12" s="580"/>
      <c r="CH12" s="580"/>
      <c r="CI12" s="580"/>
      <c r="CJ12" s="580"/>
      <c r="CK12" s="580"/>
      <c r="CL12" s="580"/>
      <c r="CM12" s="580"/>
      <c r="CN12" s="580"/>
      <c r="CO12" s="580"/>
      <c r="CP12" s="580"/>
      <c r="CQ12" s="580"/>
      <c r="CR12" s="580"/>
      <c r="CS12" s="580"/>
      <c r="CT12" s="580"/>
      <c r="CU12" s="580"/>
      <c r="CV12" s="580"/>
      <c r="CW12" s="580"/>
      <c r="CX12" s="580"/>
      <c r="CY12" s="580"/>
      <c r="CZ12" s="580"/>
      <c r="DA12" s="580"/>
      <c r="DB12" s="580"/>
      <c r="DC12" s="580"/>
      <c r="DD12" s="580"/>
      <c r="DE12" s="580"/>
      <c r="DF12" s="580"/>
      <c r="DG12" s="580"/>
      <c r="DH12" s="580"/>
      <c r="DI12" s="580"/>
      <c r="DJ12" s="580"/>
      <c r="DK12" s="580"/>
      <c r="DL12" s="580"/>
      <c r="DM12" s="580"/>
      <c r="DN12" s="580"/>
      <c r="DO12" s="580"/>
      <c r="DP12" s="580"/>
      <c r="DQ12" s="580"/>
      <c r="DR12" s="580"/>
      <c r="DS12" s="580"/>
      <c r="DT12" s="580"/>
      <c r="DU12" s="580"/>
      <c r="DV12" s="580"/>
      <c r="DW12" s="580"/>
      <c r="DX12" s="580"/>
      <c r="DY12" s="580"/>
      <c r="DZ12" s="580"/>
      <c r="EA12" s="580"/>
      <c r="EB12" s="580"/>
      <c r="EC12" s="580"/>
      <c r="ED12" s="580"/>
      <c r="EE12" s="580"/>
      <c r="EF12" s="580"/>
      <c r="EG12" s="580"/>
      <c r="EH12" s="580"/>
      <c r="EI12" s="580"/>
      <c r="EJ12" s="580"/>
      <c r="EK12" s="580"/>
      <c r="EL12" s="580"/>
      <c r="EM12" s="580"/>
      <c r="EN12" s="580"/>
      <c r="EO12" s="580"/>
      <c r="EP12" s="580"/>
      <c r="EQ12" s="580"/>
      <c r="ER12" s="580"/>
      <c r="ES12" s="580"/>
      <c r="ET12" s="580"/>
      <c r="EU12" s="580"/>
      <c r="EV12" s="580"/>
      <c r="EW12" s="580"/>
      <c r="EX12" s="580"/>
      <c r="EY12" s="580"/>
      <c r="EZ12" s="580"/>
      <c r="FA12" s="580"/>
      <c r="FB12" s="580"/>
      <c r="FC12" s="580"/>
      <c r="FD12" s="580"/>
      <c r="FE12" s="580"/>
      <c r="FF12" s="580"/>
      <c r="FG12" s="580"/>
      <c r="FH12" s="580"/>
      <c r="FI12" s="580"/>
      <c r="FJ12" s="580"/>
      <c r="FK12" s="580"/>
      <c r="FL12" s="580"/>
      <c r="FM12" s="580"/>
      <c r="FN12" s="580"/>
      <c r="FO12" s="580"/>
      <c r="FP12" s="580"/>
      <c r="FQ12" s="580"/>
      <c r="FR12" s="580"/>
      <c r="FS12" s="580"/>
      <c r="FT12" s="580"/>
      <c r="FU12" s="580"/>
      <c r="FV12" s="580"/>
      <c r="FW12" s="580"/>
      <c r="FX12" s="580"/>
      <c r="FY12" s="580"/>
      <c r="FZ12" s="580"/>
      <c r="GA12" s="580"/>
      <c r="GB12" s="580"/>
      <c r="GC12" s="580"/>
      <c r="GD12" s="580"/>
      <c r="GE12" s="580"/>
      <c r="GF12" s="580"/>
      <c r="GG12" s="580"/>
      <c r="GH12" s="580"/>
      <c r="GI12" s="580"/>
      <c r="GJ12" s="580"/>
      <c r="GK12" s="580"/>
      <c r="GL12" s="580"/>
      <c r="GM12" s="580"/>
      <c r="GN12" s="580"/>
      <c r="GO12" s="580"/>
      <c r="GP12" s="580"/>
      <c r="GQ12" s="580"/>
      <c r="GR12" s="580"/>
      <c r="GS12" s="580"/>
      <c r="GT12" s="580"/>
      <c r="GU12" s="580"/>
      <c r="GV12" s="580"/>
      <c r="GW12" s="580"/>
      <c r="GX12" s="580"/>
      <c r="GY12" s="580"/>
      <c r="GZ12" s="580"/>
      <c r="HA12" s="580"/>
      <c r="HB12" s="580"/>
      <c r="HC12" s="580"/>
      <c r="HD12" s="580"/>
      <c r="HE12" s="580"/>
      <c r="HF12" s="580"/>
      <c r="HG12" s="580"/>
      <c r="HH12" s="580"/>
      <c r="HI12" s="580"/>
      <c r="HJ12" s="580"/>
      <c r="HK12" s="580"/>
      <c r="HL12" s="580"/>
      <c r="HM12" s="580"/>
      <c r="HN12" s="580"/>
      <c r="HO12" s="580"/>
      <c r="HP12" s="580"/>
      <c r="HQ12" s="580"/>
      <c r="HR12" s="580"/>
      <c r="HS12" s="580"/>
      <c r="HT12" s="580"/>
      <c r="HU12" s="580"/>
      <c r="HV12" s="580"/>
      <c r="HW12" s="580"/>
      <c r="HX12" s="580"/>
      <c r="HY12" s="580"/>
      <c r="HZ12" s="580"/>
      <c r="IA12" s="580"/>
      <c r="IB12" s="580"/>
      <c r="IC12" s="580"/>
      <c r="ID12" s="580"/>
      <c r="IE12" s="580"/>
      <c r="IF12" s="580"/>
      <c r="IG12" s="580"/>
      <c r="IH12" s="580"/>
      <c r="II12" s="580"/>
      <c r="IJ12" s="580"/>
      <c r="IK12" s="580"/>
      <c r="IL12" s="580"/>
      <c r="IM12" s="580"/>
      <c r="IN12" s="580"/>
      <c r="IO12" s="580"/>
      <c r="IP12" s="580"/>
      <c r="IQ12" s="580"/>
      <c r="IR12" s="580"/>
      <c r="IS12" s="580"/>
      <c r="IT12" s="580"/>
      <c r="IU12" s="580"/>
      <c r="IV12" s="580"/>
      <c r="IW12" s="580"/>
      <c r="IX12" s="580"/>
      <c r="IY12" s="580"/>
      <c r="IZ12" s="580"/>
      <c r="JA12" s="580"/>
      <c r="JB12" s="580"/>
      <c r="JC12" s="580"/>
      <c r="JD12" s="580"/>
      <c r="JE12" s="580"/>
      <c r="JF12" s="580"/>
      <c r="JG12" s="580"/>
      <c r="JH12" s="580"/>
      <c r="JI12" s="580"/>
      <c r="JJ12" s="580"/>
      <c r="JK12" s="580"/>
      <c r="JL12" s="580"/>
      <c r="JM12" s="580"/>
      <c r="JN12" s="580"/>
      <c r="JO12" s="580"/>
      <c r="JP12" s="580"/>
      <c r="JQ12" s="580"/>
      <c r="JR12" s="580"/>
      <c r="JS12" s="580"/>
      <c r="JT12" s="580"/>
      <c r="JU12" s="580"/>
      <c r="JV12" s="580"/>
      <c r="JW12" s="580"/>
      <c r="JX12" s="580"/>
      <c r="JY12" s="580"/>
      <c r="JZ12" s="580"/>
      <c r="KA12" s="580"/>
      <c r="KB12" s="580"/>
      <c r="KC12" s="580"/>
      <c r="KD12" s="580"/>
      <c r="KE12" s="580"/>
      <c r="KF12" s="580"/>
      <c r="KG12" s="580"/>
      <c r="KH12" s="580"/>
      <c r="KI12" s="580"/>
      <c r="KJ12" s="580"/>
      <c r="KK12" s="580"/>
      <c r="KL12" s="580"/>
      <c r="KM12" s="580"/>
      <c r="KN12" s="580"/>
      <c r="KO12" s="580"/>
      <c r="KP12" s="580"/>
      <c r="KQ12" s="580"/>
      <c r="KR12" s="580"/>
      <c r="KS12" s="580"/>
      <c r="KT12" s="580"/>
      <c r="KU12" s="580"/>
      <c r="KV12" s="580"/>
      <c r="KW12" s="580"/>
      <c r="KX12" s="580"/>
      <c r="KY12" s="580"/>
      <c r="KZ12" s="580"/>
      <c r="LA12" s="580"/>
      <c r="LB12" s="580"/>
      <c r="LC12" s="580"/>
      <c r="LD12" s="580"/>
      <c r="LE12" s="580"/>
      <c r="LF12" s="580"/>
      <c r="LG12" s="580"/>
      <c r="LH12" s="580"/>
      <c r="LI12" s="580"/>
      <c r="LJ12" s="580"/>
      <c r="LK12" s="580"/>
      <c r="LL12" s="580"/>
      <c r="LM12" s="580"/>
      <c r="LN12" s="580"/>
      <c r="LO12" s="580"/>
      <c r="LP12" s="580"/>
      <c r="LQ12" s="580"/>
      <c r="LR12" s="580"/>
      <c r="LS12" s="580"/>
      <c r="LT12" s="580"/>
      <c r="LU12" s="580"/>
      <c r="LV12" s="580"/>
      <c r="LW12" s="580"/>
      <c r="LX12" s="580"/>
      <c r="LY12" s="580"/>
      <c r="LZ12" s="580"/>
      <c r="MA12" s="580"/>
      <c r="MB12" s="580"/>
      <c r="MC12" s="580"/>
      <c r="MD12" s="580"/>
      <c r="ME12" s="580"/>
      <c r="MF12" s="580"/>
      <c r="MG12" s="580"/>
      <c r="MH12" s="580"/>
      <c r="MI12" s="580"/>
      <c r="MJ12" s="580"/>
      <c r="MK12" s="580"/>
      <c r="ML12" s="580"/>
      <c r="MM12" s="580"/>
      <c r="MN12" s="580"/>
      <c r="MO12" s="580"/>
      <c r="MP12" s="580"/>
      <c r="MQ12" s="580"/>
      <c r="MR12" s="580"/>
      <c r="MS12" s="580"/>
      <c r="MT12" s="580"/>
      <c r="MU12" s="580"/>
      <c r="MV12" s="580"/>
      <c r="MW12" s="580"/>
      <c r="MX12" s="580"/>
      <c r="MY12" s="580"/>
      <c r="MZ12" s="580"/>
      <c r="NA12" s="580"/>
      <c r="NB12" s="580"/>
      <c r="NC12" s="580"/>
      <c r="ND12" s="580"/>
      <c r="NE12" s="580"/>
      <c r="NF12" s="580"/>
      <c r="NG12" s="580"/>
      <c r="NH12" s="580"/>
      <c r="NI12" s="580"/>
      <c r="NJ12" s="580"/>
      <c r="NK12" s="580"/>
      <c r="NL12" s="580"/>
      <c r="NM12" s="580"/>
      <c r="NN12" s="580"/>
      <c r="NO12" s="580"/>
      <c r="NP12" s="580"/>
      <c r="NQ12" s="580"/>
      <c r="NR12" s="580"/>
      <c r="NS12" s="580"/>
      <c r="NT12" s="580"/>
      <c r="NU12" s="580"/>
      <c r="NV12" s="580"/>
      <c r="NW12" s="580"/>
      <c r="NX12" s="580"/>
      <c r="NY12" s="580"/>
      <c r="NZ12" s="580"/>
      <c r="OA12" s="580"/>
      <c r="OB12" s="580"/>
      <c r="OC12" s="580"/>
      <c r="OD12" s="580"/>
      <c r="OE12" s="580"/>
      <c r="OF12" s="580"/>
      <c r="OG12" s="580"/>
      <c r="OH12" s="580"/>
      <c r="OI12" s="580"/>
      <c r="OJ12" s="580"/>
      <c r="OK12" s="580"/>
      <c r="OL12" s="580"/>
      <c r="OM12" s="580"/>
      <c r="ON12" s="580"/>
      <c r="OO12" s="580"/>
      <c r="OP12" s="580"/>
      <c r="OQ12" s="580"/>
      <c r="OR12" s="580"/>
      <c r="OS12" s="580"/>
      <c r="OT12" s="580"/>
      <c r="OU12" s="580"/>
      <c r="OV12" s="580"/>
      <c r="OW12" s="580"/>
      <c r="OX12" s="580"/>
      <c r="OY12" s="580"/>
      <c r="OZ12" s="580"/>
      <c r="PA12" s="580"/>
      <c r="PB12" s="580"/>
      <c r="PC12" s="580"/>
      <c r="PD12" s="580"/>
      <c r="PE12" s="580"/>
      <c r="PF12" s="580"/>
      <c r="PG12" s="580"/>
      <c r="PH12" s="580"/>
      <c r="PI12" s="580"/>
      <c r="PJ12" s="580"/>
      <c r="PK12" s="580"/>
      <c r="PL12" s="580"/>
      <c r="PM12" s="580"/>
      <c r="PN12" s="580"/>
      <c r="PO12" s="580"/>
      <c r="PP12" s="580"/>
      <c r="PQ12" s="580"/>
      <c r="PR12" s="580"/>
      <c r="PS12" s="580"/>
      <c r="PT12" s="580"/>
      <c r="PU12" s="580"/>
      <c r="PV12" s="580"/>
      <c r="PW12" s="580"/>
      <c r="PX12" s="580"/>
      <c r="PY12" s="580"/>
      <c r="PZ12" s="580"/>
      <c r="QA12" s="580"/>
      <c r="QB12" s="580"/>
      <c r="QC12" s="580"/>
      <c r="QD12" s="580"/>
      <c r="QE12" s="580"/>
      <c r="QF12" s="580"/>
      <c r="QG12" s="580"/>
      <c r="QH12" s="580"/>
      <c r="QI12" s="580"/>
      <c r="QJ12" s="580"/>
      <c r="QK12" s="580"/>
      <c r="QL12" s="580"/>
      <c r="QM12" s="580"/>
      <c r="QN12" s="580"/>
      <c r="QO12" s="580"/>
      <c r="QP12" s="580"/>
      <c r="QQ12" s="580"/>
      <c r="QR12" s="580"/>
      <c r="QS12" s="580"/>
      <c r="QT12" s="580"/>
      <c r="QU12" s="580"/>
      <c r="QV12" s="580"/>
      <c r="QW12" s="580"/>
      <c r="QX12" s="580"/>
      <c r="QY12" s="580"/>
      <c r="QZ12" s="580"/>
      <c r="RA12" s="580"/>
      <c r="RB12" s="580"/>
      <c r="RC12" s="580"/>
      <c r="RD12" s="580"/>
      <c r="RE12" s="580"/>
      <c r="RF12" s="580"/>
      <c r="RG12" s="580"/>
      <c r="RH12" s="580"/>
      <c r="RI12" s="580"/>
      <c r="RJ12" s="580"/>
      <c r="RK12" s="580"/>
      <c r="RL12" s="580"/>
      <c r="RM12" s="580"/>
      <c r="RN12" s="580"/>
      <c r="RO12" s="580"/>
      <c r="RP12" s="580"/>
      <c r="RQ12" s="580"/>
      <c r="RR12" s="580"/>
      <c r="RS12" s="580"/>
      <c r="RT12" s="580"/>
      <c r="RU12" s="580"/>
      <c r="RV12" s="580"/>
      <c r="RW12" s="580"/>
      <c r="RX12" s="580"/>
      <c r="RY12" s="580"/>
      <c r="RZ12" s="580"/>
      <c r="SA12" s="580"/>
      <c r="SB12" s="580"/>
      <c r="SC12" s="580"/>
      <c r="SD12" s="580"/>
      <c r="SE12" s="580"/>
      <c r="SF12" s="580"/>
      <c r="SG12" s="580"/>
      <c r="SH12" s="580"/>
      <c r="SI12" s="580"/>
      <c r="SJ12" s="580"/>
      <c r="SK12" s="580"/>
      <c r="SL12" s="580"/>
      <c r="SM12" s="580"/>
      <c r="SN12" s="580"/>
      <c r="SO12" s="580"/>
      <c r="SP12" s="580"/>
      <c r="SQ12" s="580"/>
      <c r="SR12" s="580"/>
      <c r="SS12" s="580"/>
      <c r="ST12" s="580"/>
      <c r="SU12" s="580"/>
      <c r="SV12" s="580"/>
      <c r="SW12" s="580"/>
      <c r="SX12" s="580"/>
      <c r="SY12" s="580"/>
      <c r="SZ12" s="580"/>
      <c r="TA12" s="580"/>
      <c r="TB12" s="580"/>
      <c r="TC12" s="580"/>
      <c r="TD12" s="580"/>
      <c r="TE12" s="580"/>
      <c r="TF12" s="580"/>
      <c r="TG12" s="580"/>
      <c r="TH12" s="580"/>
      <c r="TI12" s="580"/>
      <c r="TJ12" s="580"/>
      <c r="TK12" s="580"/>
      <c r="TL12" s="580"/>
      <c r="TM12" s="580"/>
      <c r="TN12" s="580"/>
      <c r="TO12" s="580"/>
      <c r="TP12" s="580"/>
      <c r="TQ12" s="580"/>
      <c r="TR12" s="580"/>
      <c r="TS12" s="580"/>
      <c r="TT12" s="580"/>
      <c r="TU12" s="580"/>
      <c r="TV12" s="580"/>
      <c r="TW12" s="580"/>
      <c r="TX12" s="580"/>
      <c r="TY12" s="580"/>
      <c r="TZ12" s="580"/>
      <c r="UA12" s="580"/>
      <c r="UB12" s="580"/>
      <c r="UC12" s="580"/>
      <c r="UD12" s="580"/>
      <c r="UE12" s="580"/>
      <c r="UF12" s="580"/>
      <c r="UG12" s="580"/>
      <c r="UH12" s="580"/>
      <c r="UI12" s="580"/>
      <c r="UJ12" s="580"/>
      <c r="UK12" s="580"/>
      <c r="UL12" s="580"/>
      <c r="UM12" s="580"/>
      <c r="UN12" s="580"/>
      <c r="UO12" s="580"/>
      <c r="UP12" s="580"/>
      <c r="UQ12" s="580"/>
      <c r="UR12" s="580"/>
      <c r="US12" s="580"/>
      <c r="UT12" s="580"/>
      <c r="UU12" s="580"/>
      <c r="UV12" s="580"/>
      <c r="UW12" s="580"/>
      <c r="UX12" s="580"/>
      <c r="UY12" s="580"/>
      <c r="UZ12" s="580"/>
      <c r="VA12" s="580"/>
      <c r="VB12" s="580"/>
      <c r="VC12" s="580"/>
      <c r="VD12" s="580"/>
      <c r="VE12" s="580"/>
      <c r="VF12" s="580"/>
      <c r="VG12" s="580"/>
      <c r="VH12" s="580"/>
      <c r="VI12" s="580"/>
      <c r="VJ12" s="580"/>
      <c r="VK12" s="580"/>
      <c r="VL12" s="580"/>
      <c r="VM12" s="580"/>
      <c r="VN12" s="580"/>
      <c r="VO12" s="580"/>
      <c r="VP12" s="580"/>
      <c r="VQ12" s="580"/>
      <c r="VR12" s="580"/>
      <c r="VS12" s="580"/>
      <c r="VT12" s="580"/>
      <c r="VU12" s="580"/>
      <c r="VV12" s="580"/>
      <c r="VW12" s="580"/>
      <c r="VX12" s="580"/>
      <c r="VY12" s="580"/>
      <c r="VZ12" s="580"/>
      <c r="WA12" s="580"/>
      <c r="WB12" s="580"/>
      <c r="WC12" s="580"/>
      <c r="WD12" s="580"/>
      <c r="WE12" s="580"/>
      <c r="WF12" s="580"/>
      <c r="WG12" s="580"/>
      <c r="WH12" s="580"/>
      <c r="WI12" s="580"/>
      <c r="WJ12" s="580"/>
      <c r="WK12" s="580"/>
      <c r="WL12" s="580"/>
      <c r="WM12" s="580"/>
      <c r="WN12" s="580"/>
      <c r="WO12" s="580"/>
      <c r="WP12" s="580"/>
      <c r="WQ12" s="580"/>
      <c r="WR12" s="580"/>
      <c r="WS12" s="580"/>
      <c r="WT12" s="580"/>
      <c r="WU12" s="580"/>
      <c r="WV12" s="580"/>
      <c r="WW12" s="580"/>
      <c r="WX12" s="580"/>
      <c r="WY12" s="580"/>
      <c r="WZ12" s="580"/>
      <c r="XA12" s="580"/>
      <c r="XB12" s="580"/>
      <c r="XC12" s="580"/>
      <c r="XD12" s="580"/>
      <c r="XE12" s="580"/>
      <c r="XF12" s="580"/>
      <c r="XG12" s="580"/>
      <c r="XH12" s="580"/>
      <c r="XI12" s="580"/>
      <c r="XJ12" s="580"/>
      <c r="XK12" s="580"/>
      <c r="XL12" s="580"/>
      <c r="XM12" s="580"/>
      <c r="XN12" s="580"/>
      <c r="XO12" s="580"/>
      <c r="XP12" s="580"/>
      <c r="XQ12" s="580"/>
      <c r="XR12" s="580"/>
      <c r="XS12" s="580"/>
      <c r="XT12" s="580"/>
      <c r="XU12" s="580"/>
      <c r="XV12" s="580"/>
      <c r="XW12" s="580"/>
      <c r="XX12" s="580"/>
      <c r="XY12" s="580"/>
      <c r="XZ12" s="580"/>
      <c r="YA12" s="580"/>
      <c r="YB12" s="580"/>
      <c r="YC12" s="580"/>
      <c r="YD12" s="580"/>
      <c r="YE12" s="580"/>
      <c r="YF12" s="580"/>
      <c r="YG12" s="580"/>
      <c r="YH12" s="580"/>
      <c r="YI12" s="580"/>
      <c r="YJ12" s="580"/>
      <c r="YK12" s="580"/>
      <c r="YL12" s="580"/>
      <c r="YM12" s="580"/>
      <c r="YN12" s="580"/>
      <c r="YO12" s="580"/>
      <c r="YP12" s="580"/>
      <c r="YQ12" s="580"/>
      <c r="YR12" s="580"/>
      <c r="YS12" s="580"/>
      <c r="YT12" s="580"/>
      <c r="YU12" s="580"/>
      <c r="YV12" s="580"/>
      <c r="YW12" s="580"/>
      <c r="YX12" s="580"/>
      <c r="YY12" s="580"/>
      <c r="YZ12" s="580"/>
      <c r="ZA12" s="580"/>
      <c r="ZB12" s="580"/>
      <c r="ZC12" s="580"/>
      <c r="ZD12" s="580"/>
      <c r="ZE12" s="580"/>
      <c r="ZF12" s="580"/>
      <c r="ZG12" s="580"/>
      <c r="ZH12" s="580"/>
      <c r="ZI12" s="580"/>
      <c r="ZJ12" s="580"/>
      <c r="ZK12" s="580"/>
      <c r="ZL12" s="580"/>
      <c r="ZM12" s="580"/>
      <c r="ZN12" s="580"/>
      <c r="ZO12" s="580"/>
      <c r="ZP12" s="580"/>
      <c r="ZQ12" s="580"/>
      <c r="ZR12" s="580"/>
      <c r="ZS12" s="580"/>
      <c r="ZT12" s="580"/>
      <c r="ZU12" s="580"/>
      <c r="ZV12" s="580"/>
      <c r="ZW12" s="580"/>
      <c r="ZX12" s="580"/>
      <c r="ZY12" s="580"/>
      <c r="ZZ12" s="580"/>
      <c r="AAA12" s="580"/>
      <c r="AAB12" s="580"/>
      <c r="AAC12" s="580"/>
      <c r="AAD12" s="580"/>
      <c r="AAE12" s="580"/>
      <c r="AAF12" s="580"/>
      <c r="AAG12" s="580"/>
      <c r="AAH12" s="580"/>
      <c r="AAI12" s="580"/>
      <c r="AAJ12" s="580"/>
      <c r="AAK12" s="580"/>
      <c r="AAL12" s="580"/>
      <c r="AAM12" s="580"/>
      <c r="AAN12" s="580"/>
      <c r="AAO12" s="580"/>
      <c r="AAP12" s="580"/>
      <c r="AAQ12" s="580"/>
      <c r="AAR12" s="580"/>
      <c r="AAS12" s="580"/>
      <c r="AAT12" s="580"/>
      <c r="AAU12" s="580"/>
      <c r="AAV12" s="580"/>
      <c r="AAW12" s="580"/>
      <c r="AAX12" s="580"/>
      <c r="AAY12" s="580"/>
      <c r="AAZ12" s="580"/>
      <c r="ABA12" s="580"/>
      <c r="ABB12" s="580"/>
      <c r="ABC12" s="580"/>
      <c r="ABD12" s="580"/>
      <c r="ABE12" s="580"/>
      <c r="ABF12" s="580"/>
      <c r="ABG12" s="580"/>
      <c r="ABH12" s="580"/>
      <c r="ABI12" s="580"/>
      <c r="ABJ12" s="580"/>
      <c r="ABK12" s="580"/>
      <c r="ABL12" s="580"/>
      <c r="ABM12" s="580"/>
      <c r="ABN12" s="580"/>
      <c r="ABO12" s="580"/>
      <c r="ABP12" s="580"/>
      <c r="ABQ12" s="580"/>
      <c r="ABR12" s="580"/>
      <c r="ABS12" s="580"/>
      <c r="ABT12" s="580"/>
      <c r="ABU12" s="580"/>
      <c r="ABV12" s="580"/>
      <c r="ABW12" s="580"/>
      <c r="ABX12" s="580"/>
      <c r="ABY12" s="580"/>
      <c r="ABZ12" s="580"/>
      <c r="ACA12" s="580"/>
      <c r="ACB12" s="580"/>
      <c r="ACC12" s="580"/>
      <c r="ACD12" s="580"/>
      <c r="ACE12" s="580"/>
      <c r="ACF12" s="580"/>
      <c r="ACG12" s="580"/>
      <c r="ACH12" s="580"/>
      <c r="ACI12" s="580"/>
      <c r="ACJ12" s="580"/>
      <c r="ACK12" s="580"/>
      <c r="ACL12" s="580"/>
      <c r="ACM12" s="580"/>
      <c r="ACN12" s="580"/>
      <c r="ACO12" s="580"/>
      <c r="ACP12" s="580"/>
      <c r="ACQ12" s="580"/>
      <c r="ACR12" s="580"/>
      <c r="ACS12" s="580"/>
      <c r="ACT12" s="580"/>
      <c r="ACU12" s="580"/>
      <c r="ACV12" s="580"/>
      <c r="ACW12" s="580"/>
      <c r="ACX12" s="580"/>
      <c r="ACY12" s="580"/>
      <c r="ACZ12" s="580"/>
      <c r="ADA12" s="580"/>
      <c r="ADB12" s="580"/>
      <c r="ADC12" s="580"/>
      <c r="ADD12" s="580"/>
      <c r="ADE12" s="580"/>
      <c r="ADF12" s="580"/>
      <c r="ADG12" s="580"/>
      <c r="ADH12" s="580"/>
      <c r="ADI12" s="580"/>
      <c r="ADJ12" s="580"/>
      <c r="ADK12" s="580"/>
      <c r="ADL12" s="580"/>
      <c r="ADM12" s="580"/>
      <c r="ADN12" s="580"/>
      <c r="ADO12" s="580"/>
      <c r="ADP12" s="580"/>
      <c r="ADQ12" s="580"/>
      <c r="ADR12" s="580"/>
      <c r="ADS12" s="580"/>
      <c r="ADT12" s="580"/>
      <c r="ADU12" s="580"/>
      <c r="ADV12" s="580"/>
      <c r="ADW12" s="580"/>
      <c r="ADX12" s="580"/>
      <c r="ADY12" s="580"/>
      <c r="ADZ12" s="580"/>
      <c r="AEA12" s="580"/>
      <c r="AEB12" s="580"/>
      <c r="AEC12" s="580"/>
      <c r="AED12" s="580"/>
      <c r="AEE12" s="580"/>
      <c r="AEF12" s="580"/>
      <c r="AEG12" s="580"/>
      <c r="AEH12" s="580"/>
      <c r="AEI12" s="580"/>
      <c r="AEJ12" s="580"/>
      <c r="AEK12" s="580"/>
      <c r="AEL12" s="580"/>
      <c r="AEM12" s="580"/>
      <c r="AEN12" s="580"/>
      <c r="AEO12" s="580"/>
      <c r="AEP12" s="580"/>
      <c r="AEQ12" s="580"/>
      <c r="AER12" s="580"/>
      <c r="AES12" s="580"/>
      <c r="AET12" s="580"/>
      <c r="AEU12" s="580"/>
      <c r="AEV12" s="580"/>
      <c r="AEW12" s="580"/>
      <c r="AEX12" s="580"/>
      <c r="AEY12" s="580"/>
      <c r="AEZ12" s="580"/>
      <c r="AFA12" s="580"/>
      <c r="AFB12" s="580"/>
      <c r="AFC12" s="580"/>
      <c r="AFD12" s="580"/>
      <c r="AFE12" s="580"/>
      <c r="AFF12" s="580"/>
      <c r="AFG12" s="580"/>
      <c r="AFH12" s="580"/>
      <c r="AFI12" s="580"/>
      <c r="AFJ12" s="580"/>
      <c r="AFK12" s="580"/>
      <c r="AFL12" s="580"/>
      <c r="AFM12" s="580"/>
      <c r="AFN12" s="580"/>
      <c r="AFO12" s="580"/>
      <c r="AFP12" s="580"/>
      <c r="AFQ12" s="580"/>
      <c r="AFR12" s="580"/>
      <c r="AFS12" s="580"/>
      <c r="AFT12" s="580"/>
      <c r="AFU12" s="580"/>
      <c r="AFV12" s="580"/>
      <c r="AFW12" s="580"/>
      <c r="AFX12" s="580"/>
      <c r="AFY12" s="580"/>
      <c r="AFZ12" s="580"/>
      <c r="AGA12" s="580"/>
      <c r="AGB12" s="580"/>
      <c r="AGC12" s="580"/>
      <c r="AGD12" s="580"/>
      <c r="AGE12" s="580"/>
      <c r="AGF12" s="580"/>
      <c r="AGG12" s="580"/>
      <c r="AGH12" s="580"/>
      <c r="AGI12" s="580"/>
      <c r="AGJ12" s="580"/>
      <c r="AGK12" s="580"/>
      <c r="AGL12" s="580"/>
      <c r="AGM12" s="580"/>
      <c r="AGN12" s="580"/>
      <c r="AGO12" s="580"/>
      <c r="AGP12" s="580"/>
      <c r="AGQ12" s="580"/>
      <c r="AGR12" s="580"/>
      <c r="AGS12" s="580"/>
      <c r="AGT12" s="580"/>
      <c r="AGU12" s="580"/>
      <c r="AGV12" s="580"/>
      <c r="AGW12" s="580"/>
      <c r="AGX12" s="580"/>
      <c r="AGY12" s="580"/>
      <c r="AGZ12" s="580"/>
      <c r="AHA12" s="580"/>
      <c r="AHB12" s="580"/>
      <c r="AHC12" s="580"/>
      <c r="AHD12" s="580"/>
      <c r="AHE12" s="580"/>
      <c r="AHF12" s="580"/>
      <c r="AHG12" s="580"/>
      <c r="AHH12" s="580"/>
      <c r="AHI12" s="580"/>
      <c r="AHJ12" s="580"/>
      <c r="AHK12" s="580"/>
      <c r="AHL12" s="580"/>
      <c r="AHM12" s="580"/>
      <c r="AHN12" s="580"/>
      <c r="AHO12" s="580"/>
      <c r="AHP12" s="580"/>
      <c r="AHQ12" s="580"/>
      <c r="AHR12" s="580"/>
      <c r="AHS12" s="580"/>
      <c r="AHT12" s="580"/>
      <c r="AHU12" s="580"/>
      <c r="AHV12" s="580"/>
      <c r="AHW12" s="580"/>
      <c r="AHX12" s="580"/>
      <c r="AHY12" s="580"/>
      <c r="AHZ12" s="580"/>
      <c r="AIA12" s="580"/>
      <c r="AIB12" s="580"/>
      <c r="AIC12" s="580"/>
      <c r="AID12" s="580"/>
      <c r="AIE12" s="580"/>
      <c r="AIF12" s="580"/>
      <c r="AIG12" s="580"/>
      <c r="AIH12" s="580"/>
      <c r="AII12" s="580"/>
      <c r="AIJ12" s="580"/>
      <c r="AIK12" s="580"/>
      <c r="AIL12" s="580"/>
      <c r="AIM12" s="580"/>
      <c r="AIN12" s="580"/>
      <c r="AIO12" s="580"/>
      <c r="AIP12" s="580"/>
      <c r="AIQ12" s="580"/>
      <c r="AIR12" s="580"/>
      <c r="AIS12" s="580"/>
      <c r="AIT12" s="580"/>
      <c r="AIU12" s="580"/>
      <c r="AIV12" s="580"/>
      <c r="AIW12" s="580"/>
      <c r="AIX12" s="580"/>
      <c r="AIY12" s="580"/>
      <c r="AIZ12" s="580"/>
      <c r="AJA12" s="580"/>
      <c r="AJB12" s="580"/>
      <c r="AJC12" s="580"/>
      <c r="AJD12" s="580"/>
      <c r="AJE12" s="580"/>
      <c r="AJF12" s="580"/>
      <c r="AJG12" s="580"/>
      <c r="AJH12" s="580"/>
      <c r="AJI12" s="580"/>
      <c r="AJJ12" s="580"/>
      <c r="AJK12" s="580"/>
      <c r="AJL12" s="580"/>
      <c r="AJM12" s="580"/>
      <c r="AJN12" s="580"/>
      <c r="AJO12" s="580"/>
      <c r="AJP12" s="580"/>
      <c r="AJQ12" s="580"/>
      <c r="AJR12" s="580"/>
      <c r="AJS12" s="580"/>
      <c r="AJT12" s="580"/>
      <c r="AJU12" s="580"/>
      <c r="AJV12" s="580"/>
      <c r="AJW12" s="580"/>
      <c r="AJX12" s="580"/>
      <c r="AJY12" s="580"/>
      <c r="AJZ12" s="580"/>
      <c r="AKA12" s="580"/>
      <c r="AKB12" s="580"/>
      <c r="AKC12" s="580"/>
      <c r="AKD12" s="580"/>
      <c r="AKE12" s="580"/>
      <c r="AKF12" s="580"/>
      <c r="AKG12" s="580"/>
      <c r="AKH12" s="580"/>
      <c r="AKI12" s="580"/>
      <c r="AKJ12" s="580"/>
      <c r="AKK12" s="580"/>
      <c r="AKL12" s="580"/>
      <c r="AKM12" s="580"/>
      <c r="AKN12" s="580"/>
      <c r="AKO12" s="580"/>
      <c r="AKP12" s="580"/>
      <c r="AKQ12" s="580"/>
      <c r="AKR12" s="580"/>
      <c r="AKS12" s="580"/>
      <c r="AKT12" s="580"/>
      <c r="AKU12" s="580"/>
      <c r="AKV12" s="580"/>
      <c r="AKW12" s="580"/>
      <c r="AKX12" s="580"/>
      <c r="AKY12" s="580"/>
      <c r="AKZ12" s="580"/>
      <c r="ALA12" s="580"/>
      <c r="ALB12" s="580"/>
      <c r="ALC12" s="580"/>
      <c r="ALD12" s="580"/>
      <c r="ALE12" s="580"/>
      <c r="ALF12" s="580"/>
      <c r="ALG12" s="580"/>
      <c r="ALH12" s="580"/>
      <c r="ALI12" s="580"/>
      <c r="ALJ12" s="580"/>
      <c r="ALK12" s="580"/>
      <c r="ALL12" s="580"/>
      <c r="ALM12" s="580"/>
      <c r="ALN12" s="580"/>
      <c r="ALO12" s="580"/>
      <c r="ALP12" s="580"/>
      <c r="ALQ12" s="580"/>
      <c r="ALR12" s="580"/>
      <c r="ALS12" s="580"/>
      <c r="ALT12" s="580"/>
      <c r="ALU12" s="580"/>
      <c r="ALV12" s="580"/>
      <c r="ALW12" s="580"/>
      <c r="ALX12" s="580"/>
      <c r="ALY12" s="580"/>
      <c r="ALZ12" s="580"/>
      <c r="AMA12" s="580"/>
      <c r="AMB12" s="580"/>
      <c r="AMC12" s="580"/>
      <c r="AMD12" s="580"/>
      <c r="AME12" s="580"/>
      <c r="AMF12" s="580"/>
      <c r="AMG12" s="580"/>
      <c r="AMH12" s="580"/>
      <c r="AMI12" s="580"/>
      <c r="AMJ12" s="580"/>
      <c r="AMK12" s="580"/>
      <c r="AML12" s="580"/>
      <c r="AMM12" s="580"/>
      <c r="AMN12" s="580"/>
      <c r="AMO12" s="580"/>
      <c r="AMP12" s="580"/>
      <c r="AMQ12" s="580"/>
      <c r="AMR12" s="580"/>
      <c r="AMS12" s="580"/>
      <c r="AMT12" s="580"/>
      <c r="AMU12" s="580"/>
      <c r="AMV12" s="580"/>
      <c r="AMW12" s="580"/>
      <c r="AMX12" s="580"/>
      <c r="AMY12" s="580"/>
      <c r="AMZ12" s="580"/>
      <c r="ANA12" s="580"/>
      <c r="ANB12" s="580"/>
      <c r="ANC12" s="580"/>
      <c r="AND12" s="580"/>
      <c r="ANE12" s="580"/>
      <c r="ANF12" s="580"/>
      <c r="ANG12" s="580"/>
      <c r="ANH12" s="580"/>
      <c r="ANI12" s="580"/>
      <c r="ANJ12" s="580"/>
      <c r="ANK12" s="580"/>
      <c r="ANL12" s="580"/>
      <c r="ANM12" s="580"/>
      <c r="ANN12" s="580"/>
      <c r="ANO12" s="580"/>
      <c r="ANP12" s="580"/>
      <c r="ANQ12" s="580"/>
      <c r="ANR12" s="580"/>
      <c r="ANS12" s="580"/>
      <c r="ANT12" s="580"/>
      <c r="ANU12" s="580"/>
      <c r="ANV12" s="580"/>
      <c r="ANW12" s="580"/>
      <c r="ANX12" s="580"/>
      <c r="ANY12" s="580"/>
      <c r="ANZ12" s="580"/>
      <c r="AOA12" s="580"/>
      <c r="AOB12" s="580"/>
      <c r="AOC12" s="580"/>
      <c r="AOD12" s="580"/>
      <c r="AOE12" s="580"/>
      <c r="AOF12" s="580"/>
      <c r="AOG12" s="580"/>
      <c r="AOH12" s="580"/>
      <c r="AOI12" s="580"/>
      <c r="AOJ12" s="580"/>
      <c r="AOK12" s="580"/>
      <c r="AOL12" s="580"/>
      <c r="AOM12" s="580"/>
      <c r="AON12" s="580"/>
      <c r="AOO12" s="580"/>
      <c r="AOP12" s="580"/>
      <c r="AOQ12" s="580"/>
      <c r="AOR12" s="580"/>
      <c r="AOS12" s="580"/>
      <c r="AOT12" s="580"/>
      <c r="AOU12" s="580"/>
      <c r="AOV12" s="580"/>
      <c r="AOW12" s="580"/>
      <c r="AOX12" s="580"/>
      <c r="AOY12" s="580"/>
      <c r="AOZ12" s="580"/>
      <c r="APA12" s="580"/>
      <c r="APB12" s="580"/>
      <c r="APC12" s="580"/>
      <c r="APD12" s="580"/>
      <c r="APE12" s="580"/>
      <c r="APF12" s="580"/>
      <c r="APG12" s="580"/>
      <c r="APH12" s="580"/>
      <c r="API12" s="580"/>
      <c r="APJ12" s="580"/>
      <c r="APK12" s="580"/>
      <c r="APL12" s="580"/>
      <c r="APM12" s="580"/>
      <c r="APN12" s="580"/>
      <c r="APO12" s="580"/>
      <c r="APP12" s="580"/>
      <c r="APQ12" s="580"/>
      <c r="APR12" s="580"/>
      <c r="APS12" s="580"/>
      <c r="APT12" s="580"/>
      <c r="APU12" s="580"/>
      <c r="APV12" s="580"/>
      <c r="APW12" s="580"/>
      <c r="APX12" s="580"/>
      <c r="APY12" s="580"/>
      <c r="APZ12" s="580"/>
      <c r="AQA12" s="580"/>
      <c r="AQB12" s="580"/>
      <c r="AQC12" s="580"/>
      <c r="AQD12" s="580"/>
      <c r="AQE12" s="580"/>
      <c r="AQF12" s="580"/>
      <c r="AQG12" s="580"/>
      <c r="AQH12" s="580"/>
      <c r="AQI12" s="580"/>
      <c r="AQJ12" s="580"/>
      <c r="AQK12" s="580"/>
      <c r="AQL12" s="580"/>
      <c r="AQM12" s="580"/>
      <c r="AQN12" s="580"/>
      <c r="AQO12" s="580"/>
      <c r="AQP12" s="580"/>
      <c r="AQQ12" s="580"/>
      <c r="AQR12" s="580"/>
      <c r="AQS12" s="580"/>
      <c r="AQT12" s="580"/>
      <c r="AQU12" s="580"/>
      <c r="AQV12" s="580"/>
      <c r="AQW12" s="580"/>
      <c r="AQX12" s="580"/>
      <c r="AQY12" s="580"/>
      <c r="AQZ12" s="580"/>
      <c r="ARA12" s="580"/>
      <c r="ARB12" s="580"/>
      <c r="ARC12" s="580"/>
      <c r="ARD12" s="580"/>
      <c r="ARE12" s="580"/>
      <c r="ARF12" s="580"/>
      <c r="ARG12" s="580"/>
      <c r="ARH12" s="580"/>
      <c r="ARI12" s="580"/>
      <c r="ARJ12" s="580"/>
      <c r="ARK12" s="580"/>
      <c r="ARL12" s="580"/>
      <c r="ARM12" s="580"/>
      <c r="ARN12" s="580"/>
      <c r="ARO12" s="580"/>
      <c r="ARP12" s="580"/>
      <c r="ARQ12" s="580"/>
      <c r="ARR12" s="580"/>
      <c r="ARS12" s="580"/>
      <c r="ART12" s="580"/>
      <c r="ARU12" s="580"/>
      <c r="ARV12" s="580"/>
      <c r="ARW12" s="580"/>
      <c r="ARX12" s="580"/>
      <c r="ARY12" s="580"/>
      <c r="ARZ12" s="580"/>
      <c r="ASA12" s="580"/>
      <c r="ASB12" s="580"/>
      <c r="ASC12" s="580"/>
      <c r="ASD12" s="580"/>
      <c r="ASE12" s="580"/>
      <c r="ASF12" s="580"/>
      <c r="ASG12" s="580"/>
      <c r="ASH12" s="580"/>
      <c r="ASI12" s="580"/>
      <c r="ASJ12" s="580"/>
      <c r="ASK12" s="580"/>
      <c r="ASL12" s="580"/>
      <c r="ASM12" s="580"/>
      <c r="ASN12" s="580"/>
      <c r="ASO12" s="580"/>
      <c r="ASP12" s="580"/>
      <c r="ASQ12" s="580"/>
      <c r="ASR12" s="580"/>
      <c r="ASS12" s="580"/>
      <c r="AST12" s="580"/>
      <c r="ASU12" s="580"/>
      <c r="ASV12" s="580"/>
      <c r="ASW12" s="580"/>
      <c r="ASX12" s="580"/>
      <c r="ASY12" s="580"/>
      <c r="ASZ12" s="580"/>
      <c r="ATA12" s="580"/>
      <c r="ATB12" s="580"/>
      <c r="ATC12" s="580"/>
      <c r="ATD12" s="580"/>
      <c r="ATE12" s="580"/>
      <c r="ATF12" s="580"/>
      <c r="ATG12" s="580"/>
      <c r="ATH12" s="580"/>
      <c r="ATI12" s="580"/>
      <c r="ATJ12" s="580"/>
      <c r="ATK12" s="580"/>
      <c r="ATL12" s="580"/>
      <c r="ATM12" s="580"/>
      <c r="ATN12" s="580"/>
      <c r="ATO12" s="580"/>
      <c r="ATP12" s="580"/>
      <c r="ATQ12" s="580"/>
      <c r="ATR12" s="580"/>
      <c r="ATS12" s="580"/>
      <c r="ATT12" s="580"/>
      <c r="ATU12" s="580"/>
      <c r="ATV12" s="580"/>
      <c r="ATW12" s="580"/>
      <c r="ATX12" s="580"/>
      <c r="ATY12" s="580"/>
      <c r="ATZ12" s="580"/>
      <c r="AUA12" s="580"/>
      <c r="AUB12" s="580"/>
      <c r="AUC12" s="580"/>
      <c r="AUD12" s="580"/>
      <c r="AUE12" s="580"/>
      <c r="AUF12" s="580"/>
      <c r="AUG12" s="580"/>
      <c r="AUH12" s="580"/>
      <c r="AUI12" s="580"/>
      <c r="AUJ12" s="580"/>
      <c r="AUK12" s="580"/>
      <c r="AUL12" s="580"/>
      <c r="AUM12" s="580"/>
      <c r="AUN12" s="580"/>
      <c r="AUO12" s="580"/>
      <c r="AUP12" s="580"/>
      <c r="AUQ12" s="580"/>
      <c r="AUR12" s="580"/>
      <c r="AUS12" s="580"/>
      <c r="AUT12" s="580"/>
      <c r="AUU12" s="580"/>
      <c r="AUV12" s="580"/>
      <c r="AUW12" s="580"/>
      <c r="AUX12" s="580"/>
      <c r="AUY12" s="580"/>
      <c r="AUZ12" s="580"/>
      <c r="AVA12" s="580"/>
      <c r="AVB12" s="580"/>
      <c r="AVC12" s="580"/>
      <c r="AVD12" s="580"/>
      <c r="AVE12" s="580"/>
      <c r="AVF12" s="580"/>
      <c r="AVG12" s="580"/>
      <c r="AVH12" s="580"/>
      <c r="AVI12" s="580"/>
      <c r="AVJ12" s="580"/>
      <c r="AVK12" s="580"/>
      <c r="AVL12" s="580"/>
      <c r="AVM12" s="580"/>
      <c r="AVN12" s="580"/>
      <c r="AVO12" s="580"/>
      <c r="AVP12" s="580"/>
      <c r="AVQ12" s="580"/>
      <c r="AVR12" s="580"/>
      <c r="AVS12" s="580"/>
      <c r="AVT12" s="580"/>
      <c r="AVU12" s="580"/>
      <c r="AVV12" s="580"/>
      <c r="AVW12" s="580"/>
      <c r="AVX12" s="580"/>
      <c r="AVY12" s="580"/>
      <c r="AVZ12" s="580"/>
      <c r="AWA12" s="580"/>
      <c r="AWB12" s="580"/>
      <c r="AWC12" s="580"/>
      <c r="AWD12" s="580"/>
      <c r="AWE12" s="580"/>
      <c r="AWF12" s="580"/>
      <c r="AWG12" s="580"/>
      <c r="AWH12" s="580"/>
      <c r="AWI12" s="580"/>
      <c r="AWJ12" s="580"/>
      <c r="AWK12" s="580"/>
      <c r="AWL12" s="580"/>
      <c r="AWM12" s="580"/>
      <c r="AWN12" s="580"/>
      <c r="AWO12" s="580"/>
      <c r="AWP12" s="580"/>
      <c r="AWQ12" s="580"/>
      <c r="AWR12" s="580"/>
      <c r="AWS12" s="580"/>
      <c r="AWT12" s="580"/>
      <c r="AWU12" s="580"/>
      <c r="AWV12" s="580"/>
      <c r="AWW12" s="580"/>
      <c r="AWX12" s="580"/>
      <c r="AWY12" s="580"/>
      <c r="AWZ12" s="580"/>
      <c r="AXA12" s="580"/>
      <c r="AXB12" s="580"/>
      <c r="AXC12" s="580"/>
      <c r="AXD12" s="580"/>
      <c r="AXE12" s="580"/>
      <c r="AXF12" s="580"/>
      <c r="AXG12" s="580"/>
      <c r="AXH12" s="580"/>
      <c r="AXI12" s="580"/>
      <c r="AXJ12" s="580"/>
      <c r="AXK12" s="580"/>
      <c r="AXL12" s="580"/>
      <c r="AXM12" s="580"/>
      <c r="AXN12" s="580"/>
      <c r="AXO12" s="580"/>
      <c r="AXP12" s="580"/>
      <c r="AXQ12" s="580"/>
      <c r="AXR12" s="580"/>
      <c r="AXS12" s="580"/>
      <c r="AXT12" s="580"/>
      <c r="AXU12" s="580"/>
      <c r="AXV12" s="580"/>
      <c r="AXW12" s="580"/>
      <c r="AXX12" s="580"/>
      <c r="AXY12" s="580"/>
      <c r="AXZ12" s="580"/>
      <c r="AYA12" s="580"/>
      <c r="AYB12" s="580"/>
      <c r="AYC12" s="580"/>
      <c r="AYD12" s="580"/>
      <c r="AYE12" s="580"/>
      <c r="AYF12" s="580"/>
      <c r="AYG12" s="580"/>
      <c r="AYH12" s="580"/>
      <c r="AYI12" s="580"/>
      <c r="AYJ12" s="580"/>
      <c r="AYK12" s="580"/>
      <c r="AYL12" s="580"/>
      <c r="AYM12" s="580"/>
      <c r="AYN12" s="580"/>
      <c r="AYO12" s="580"/>
      <c r="AYP12" s="580"/>
      <c r="AYQ12" s="580"/>
      <c r="AYR12" s="580"/>
      <c r="AYS12" s="580"/>
      <c r="AYT12" s="580"/>
      <c r="AYU12" s="580"/>
      <c r="AYV12" s="580"/>
      <c r="AYW12" s="580"/>
      <c r="AYX12" s="580"/>
      <c r="AYY12" s="580"/>
      <c r="AYZ12" s="580"/>
      <c r="AZA12" s="580"/>
      <c r="AZB12" s="580"/>
      <c r="AZC12" s="580"/>
      <c r="AZD12" s="580"/>
      <c r="AZE12" s="580"/>
      <c r="AZF12" s="580"/>
      <c r="AZG12" s="580"/>
      <c r="AZH12" s="580"/>
      <c r="AZI12" s="580"/>
      <c r="AZJ12" s="580"/>
      <c r="AZK12" s="580"/>
      <c r="AZL12" s="580"/>
      <c r="AZM12" s="580"/>
      <c r="AZN12" s="580"/>
      <c r="AZO12" s="580"/>
      <c r="AZP12" s="580"/>
      <c r="AZQ12" s="580"/>
      <c r="AZR12" s="580"/>
      <c r="AZS12" s="580"/>
      <c r="AZT12" s="580"/>
      <c r="AZU12" s="580"/>
      <c r="AZV12" s="580"/>
      <c r="AZW12" s="580"/>
      <c r="AZX12" s="580"/>
      <c r="AZY12" s="580"/>
      <c r="AZZ12" s="580"/>
      <c r="BAA12" s="580"/>
      <c r="BAB12" s="580"/>
      <c r="BAC12" s="580"/>
      <c r="BAD12" s="580"/>
      <c r="BAE12" s="580"/>
      <c r="BAF12" s="580"/>
      <c r="BAG12" s="580"/>
      <c r="BAH12" s="580"/>
      <c r="BAI12" s="580"/>
      <c r="BAJ12" s="580"/>
      <c r="BAK12" s="580"/>
      <c r="BAL12" s="580"/>
      <c r="BAM12" s="580"/>
      <c r="BAN12" s="580"/>
      <c r="BAO12" s="580"/>
      <c r="BAP12" s="580"/>
      <c r="BAQ12" s="580"/>
      <c r="BAR12" s="580"/>
      <c r="BAS12" s="580"/>
      <c r="BAT12" s="580"/>
      <c r="BAU12" s="580"/>
      <c r="BAV12" s="580"/>
      <c r="BAW12" s="580"/>
      <c r="BAX12" s="580"/>
      <c r="BAY12" s="580"/>
      <c r="BAZ12" s="580"/>
      <c r="BBA12" s="580"/>
      <c r="BBB12" s="580"/>
      <c r="BBC12" s="580"/>
      <c r="BBD12" s="580"/>
      <c r="BBE12" s="580"/>
      <c r="BBF12" s="580"/>
      <c r="BBG12" s="580"/>
      <c r="BBH12" s="580"/>
      <c r="BBI12" s="580"/>
      <c r="BBJ12" s="580"/>
      <c r="BBK12" s="580"/>
      <c r="BBL12" s="580"/>
      <c r="BBM12" s="580"/>
      <c r="BBN12" s="580"/>
      <c r="BBO12" s="580"/>
      <c r="BBP12" s="580"/>
      <c r="BBQ12" s="580"/>
      <c r="BBR12" s="580"/>
      <c r="BBS12" s="580"/>
      <c r="BBT12" s="580"/>
      <c r="BBU12" s="580"/>
      <c r="BBV12" s="580"/>
      <c r="BBW12" s="580"/>
      <c r="BBX12" s="580"/>
      <c r="BBY12" s="580"/>
      <c r="BBZ12" s="580"/>
      <c r="BCA12" s="580"/>
      <c r="BCB12" s="580"/>
      <c r="BCC12" s="580"/>
      <c r="BCD12" s="580"/>
      <c r="BCE12" s="580"/>
      <c r="BCF12" s="580"/>
      <c r="BCG12" s="580"/>
      <c r="BCH12" s="580"/>
      <c r="BCI12" s="580"/>
      <c r="BCJ12" s="580"/>
      <c r="BCK12" s="580"/>
      <c r="BCL12" s="580"/>
      <c r="BCM12" s="580"/>
      <c r="BCN12" s="580"/>
      <c r="BCO12" s="580"/>
      <c r="BCP12" s="580"/>
      <c r="BCQ12" s="580"/>
      <c r="BCR12" s="580"/>
      <c r="BCS12" s="580"/>
      <c r="BCT12" s="580"/>
      <c r="BCU12" s="580"/>
      <c r="BCV12" s="580"/>
      <c r="BCW12" s="580"/>
      <c r="BCX12" s="580"/>
      <c r="BCY12" s="580"/>
      <c r="BCZ12" s="580"/>
      <c r="BDA12" s="580"/>
      <c r="BDB12" s="580"/>
      <c r="BDC12" s="580"/>
      <c r="BDD12" s="580"/>
      <c r="BDE12" s="580"/>
      <c r="BDF12" s="580"/>
      <c r="BDG12" s="580"/>
      <c r="BDH12" s="580"/>
      <c r="BDI12" s="580"/>
      <c r="BDJ12" s="580"/>
      <c r="BDK12" s="580"/>
      <c r="BDL12" s="580"/>
      <c r="BDM12" s="580"/>
      <c r="BDN12" s="580"/>
      <c r="BDO12" s="580"/>
      <c r="BDP12" s="580"/>
      <c r="BDQ12" s="580"/>
      <c r="BDR12" s="580"/>
      <c r="BDS12" s="580"/>
      <c r="BDT12" s="580"/>
      <c r="BDU12" s="580"/>
      <c r="BDV12" s="580"/>
      <c r="BDW12" s="580"/>
      <c r="BDX12" s="580"/>
      <c r="BDY12" s="580"/>
      <c r="BDZ12" s="580"/>
      <c r="BEA12" s="580"/>
      <c r="BEB12" s="580"/>
      <c r="BEC12" s="580"/>
      <c r="BED12" s="580"/>
      <c r="BEE12" s="580"/>
      <c r="BEF12" s="580"/>
      <c r="BEG12" s="580"/>
      <c r="BEH12" s="580"/>
      <c r="BEI12" s="580"/>
      <c r="BEJ12" s="580"/>
      <c r="BEK12" s="580"/>
      <c r="BEL12" s="580"/>
      <c r="BEM12" s="580"/>
      <c r="BEN12" s="580"/>
      <c r="BEO12" s="580"/>
      <c r="BEP12" s="580"/>
      <c r="BEQ12" s="580"/>
      <c r="BER12" s="580"/>
      <c r="BES12" s="580"/>
      <c r="BET12" s="580"/>
      <c r="BEU12" s="580"/>
      <c r="BEV12" s="580"/>
      <c r="BEW12" s="580"/>
      <c r="BEX12" s="580"/>
      <c r="BEY12" s="580"/>
      <c r="BEZ12" s="580"/>
      <c r="BFA12" s="580"/>
      <c r="BFB12" s="580"/>
      <c r="BFC12" s="580"/>
      <c r="BFD12" s="580"/>
      <c r="BFE12" s="580"/>
      <c r="BFF12" s="580"/>
      <c r="BFG12" s="580"/>
      <c r="BFH12" s="580"/>
      <c r="BFI12" s="580"/>
      <c r="BFJ12" s="580"/>
      <c r="BFK12" s="580"/>
      <c r="BFL12" s="580"/>
      <c r="BFM12" s="580"/>
      <c r="BFN12" s="580"/>
      <c r="BFO12" s="580"/>
      <c r="BFP12" s="580"/>
      <c r="BFQ12" s="580"/>
      <c r="BFR12" s="580"/>
      <c r="BFS12" s="580"/>
      <c r="BFT12" s="580"/>
      <c r="BFU12" s="580"/>
      <c r="BFV12" s="580"/>
      <c r="BFW12" s="580"/>
      <c r="BFX12" s="580"/>
      <c r="BFY12" s="580"/>
      <c r="BFZ12" s="580"/>
      <c r="BGA12" s="580"/>
      <c r="BGB12" s="580"/>
      <c r="BGC12" s="580"/>
      <c r="BGD12" s="580"/>
      <c r="BGE12" s="580"/>
      <c r="BGF12" s="580"/>
      <c r="BGG12" s="580"/>
      <c r="BGH12" s="580"/>
      <c r="BGI12" s="580"/>
      <c r="BGJ12" s="580"/>
      <c r="BGK12" s="580"/>
      <c r="BGL12" s="580"/>
      <c r="BGM12" s="580"/>
      <c r="BGN12" s="580"/>
      <c r="BGO12" s="580"/>
      <c r="BGP12" s="580"/>
      <c r="BGQ12" s="580"/>
      <c r="BGR12" s="580"/>
      <c r="BGS12" s="580"/>
      <c r="BGT12" s="580"/>
      <c r="BGU12" s="580"/>
      <c r="BGV12" s="580"/>
      <c r="BGW12" s="580"/>
      <c r="BGX12" s="580"/>
      <c r="BGY12" s="580"/>
      <c r="BGZ12" s="580"/>
      <c r="BHA12" s="580"/>
      <c r="BHB12" s="580"/>
      <c r="BHC12" s="580"/>
      <c r="BHD12" s="580"/>
      <c r="BHE12" s="580"/>
      <c r="BHF12" s="580"/>
      <c r="BHG12" s="580"/>
      <c r="BHH12" s="580"/>
      <c r="BHI12" s="580"/>
      <c r="BHJ12" s="580"/>
      <c r="BHK12" s="580"/>
      <c r="BHL12" s="580"/>
      <c r="BHM12" s="580"/>
      <c r="BHN12" s="580"/>
      <c r="BHO12" s="580"/>
      <c r="BHP12" s="580"/>
      <c r="BHQ12" s="580"/>
      <c r="BHR12" s="580"/>
      <c r="BHS12" s="580"/>
      <c r="BHT12" s="580"/>
      <c r="BHU12" s="580"/>
      <c r="BHV12" s="580"/>
      <c r="BHW12" s="580"/>
      <c r="BHX12" s="580"/>
      <c r="BHY12" s="580"/>
      <c r="BHZ12" s="580"/>
      <c r="BIA12" s="580"/>
      <c r="BIB12" s="580"/>
      <c r="BIC12" s="580"/>
      <c r="BID12" s="580"/>
      <c r="BIE12" s="580"/>
      <c r="BIF12" s="580"/>
      <c r="BIG12" s="580"/>
      <c r="BIH12" s="580"/>
      <c r="BII12" s="580"/>
      <c r="BIJ12" s="580"/>
      <c r="BIK12" s="580"/>
      <c r="BIL12" s="580"/>
      <c r="BIM12" s="580"/>
      <c r="BIN12" s="580"/>
      <c r="BIO12" s="580"/>
      <c r="BIP12" s="580"/>
      <c r="BIQ12" s="580"/>
      <c r="BIR12" s="580"/>
      <c r="BIS12" s="580"/>
      <c r="BIT12" s="580"/>
      <c r="BIU12" s="580"/>
      <c r="BIV12" s="580"/>
      <c r="BIW12" s="580"/>
      <c r="BIX12" s="580"/>
      <c r="BIY12" s="580"/>
      <c r="BIZ12" s="580"/>
      <c r="BJA12" s="580"/>
      <c r="BJB12" s="580"/>
      <c r="BJC12" s="580"/>
      <c r="BJD12" s="580"/>
      <c r="BJE12" s="580"/>
      <c r="BJF12" s="580"/>
      <c r="BJG12" s="580"/>
      <c r="BJH12" s="580"/>
      <c r="BJI12" s="580"/>
      <c r="BJJ12" s="580"/>
      <c r="BJK12" s="580"/>
      <c r="BJL12" s="580"/>
      <c r="BJM12" s="580"/>
      <c r="BJN12" s="580"/>
      <c r="BJO12" s="580"/>
      <c r="BJP12" s="580"/>
      <c r="BJQ12" s="580"/>
      <c r="BJR12" s="580"/>
      <c r="BJS12" s="580"/>
      <c r="BJT12" s="580"/>
      <c r="BJU12" s="580"/>
      <c r="BJV12" s="580"/>
      <c r="BJW12" s="580"/>
      <c r="BJX12" s="580"/>
      <c r="BJY12" s="580"/>
      <c r="BJZ12" s="580"/>
      <c r="BKA12" s="580"/>
      <c r="BKB12" s="580"/>
      <c r="BKC12" s="580"/>
      <c r="BKD12" s="580"/>
      <c r="BKE12" s="580"/>
      <c r="BKF12" s="580"/>
      <c r="BKG12" s="580"/>
      <c r="BKH12" s="580"/>
      <c r="BKI12" s="580"/>
      <c r="BKJ12" s="580"/>
      <c r="BKK12" s="580"/>
      <c r="BKL12" s="580"/>
      <c r="BKM12" s="580"/>
      <c r="BKN12" s="580"/>
      <c r="BKO12" s="580"/>
      <c r="BKP12" s="580"/>
      <c r="BKQ12" s="580"/>
      <c r="BKR12" s="580"/>
      <c r="BKS12" s="580"/>
      <c r="BKT12" s="580"/>
      <c r="BKU12" s="580"/>
      <c r="BKV12" s="580"/>
      <c r="BKW12" s="580"/>
      <c r="BKX12" s="580"/>
      <c r="BKY12" s="580"/>
      <c r="BKZ12" s="580"/>
      <c r="BLA12" s="580"/>
      <c r="BLB12" s="580"/>
      <c r="BLC12" s="580"/>
      <c r="BLD12" s="580"/>
      <c r="BLE12" s="580"/>
      <c r="BLF12" s="580"/>
      <c r="BLG12" s="580"/>
      <c r="BLH12" s="580"/>
      <c r="BLI12" s="580"/>
      <c r="BLJ12" s="580"/>
      <c r="BLK12" s="580"/>
      <c r="BLL12" s="580"/>
      <c r="BLM12" s="580"/>
      <c r="BLN12" s="580"/>
      <c r="BLO12" s="580"/>
      <c r="BLP12" s="580"/>
      <c r="BLQ12" s="580"/>
      <c r="BLR12" s="580"/>
      <c r="BLS12" s="580"/>
      <c r="BLT12" s="580"/>
      <c r="BLU12" s="580"/>
      <c r="BLV12" s="580"/>
      <c r="BLW12" s="580"/>
      <c r="BLX12" s="580"/>
      <c r="BLY12" s="580"/>
      <c r="BLZ12" s="580"/>
      <c r="BMA12" s="580"/>
      <c r="BMB12" s="580"/>
      <c r="BMC12" s="580"/>
      <c r="BMD12" s="580"/>
      <c r="BME12" s="580"/>
      <c r="BMF12" s="580"/>
      <c r="BMG12" s="580"/>
      <c r="BMH12" s="580"/>
      <c r="BMI12" s="580"/>
      <c r="BMJ12" s="580"/>
      <c r="BMK12" s="580"/>
      <c r="BML12" s="580"/>
      <c r="BMM12" s="580"/>
      <c r="BMN12" s="580"/>
      <c r="BMO12" s="580"/>
      <c r="BMP12" s="580"/>
      <c r="BMQ12" s="580"/>
      <c r="BMR12" s="580"/>
      <c r="BMS12" s="580"/>
      <c r="BMT12" s="580"/>
      <c r="BMU12" s="580"/>
      <c r="BMV12" s="580"/>
      <c r="BMW12" s="580"/>
      <c r="BMX12" s="580"/>
      <c r="BMY12" s="580"/>
      <c r="BMZ12" s="580"/>
      <c r="BNA12" s="580"/>
      <c r="BNB12" s="580"/>
      <c r="BNC12" s="580"/>
      <c r="BND12" s="580"/>
      <c r="BNE12" s="580"/>
      <c r="BNF12" s="580"/>
      <c r="BNG12" s="580"/>
      <c r="BNH12" s="580"/>
      <c r="BNI12" s="580"/>
      <c r="BNJ12" s="580"/>
      <c r="BNK12" s="580"/>
      <c r="BNL12" s="580"/>
      <c r="BNM12" s="580"/>
      <c r="BNN12" s="580"/>
      <c r="BNO12" s="580"/>
      <c r="BNP12" s="580"/>
      <c r="BNQ12" s="580"/>
      <c r="BNR12" s="580"/>
      <c r="BNS12" s="580"/>
      <c r="BNT12" s="580"/>
      <c r="BNU12" s="580"/>
      <c r="BNV12" s="580"/>
      <c r="BNW12" s="580"/>
      <c r="BNX12" s="580"/>
      <c r="BNY12" s="580"/>
      <c r="BNZ12" s="580"/>
      <c r="BOA12" s="580"/>
      <c r="BOB12" s="580"/>
      <c r="BOC12" s="580"/>
      <c r="BOD12" s="580"/>
      <c r="BOE12" s="580"/>
      <c r="BOF12" s="580"/>
      <c r="BOG12" s="580"/>
      <c r="BOH12" s="580"/>
      <c r="BOI12" s="580"/>
      <c r="BOJ12" s="580"/>
      <c r="BOK12" s="580"/>
      <c r="BOL12" s="580"/>
      <c r="BOM12" s="580"/>
      <c r="BON12" s="580"/>
      <c r="BOO12" s="580"/>
      <c r="BOP12" s="580"/>
      <c r="BOQ12" s="580"/>
      <c r="BOR12" s="580"/>
      <c r="BOS12" s="580"/>
      <c r="BOT12" s="580"/>
      <c r="BOU12" s="580"/>
      <c r="BOV12" s="580"/>
      <c r="BOW12" s="580"/>
      <c r="BOX12" s="580"/>
      <c r="BOY12" s="580"/>
      <c r="BOZ12" s="580"/>
      <c r="BPA12" s="580"/>
      <c r="BPB12" s="580"/>
      <c r="BPC12" s="580"/>
      <c r="BPD12" s="580"/>
      <c r="BPE12" s="580"/>
      <c r="BPF12" s="580"/>
      <c r="BPG12" s="580"/>
      <c r="BPH12" s="580"/>
      <c r="BPI12" s="580"/>
      <c r="BPJ12" s="580"/>
      <c r="BPK12" s="580"/>
      <c r="BPL12" s="580"/>
      <c r="BPM12" s="580"/>
      <c r="BPN12" s="580"/>
      <c r="BPO12" s="580"/>
      <c r="BPP12" s="580"/>
      <c r="BPQ12" s="580"/>
      <c r="BPR12" s="580"/>
      <c r="BPS12" s="580"/>
      <c r="BPT12" s="580"/>
      <c r="BPU12" s="580"/>
      <c r="BPV12" s="580"/>
      <c r="BPW12" s="580"/>
      <c r="BPX12" s="580"/>
      <c r="BPY12" s="580"/>
      <c r="BPZ12" s="580"/>
      <c r="BQA12" s="580"/>
      <c r="BQB12" s="580"/>
      <c r="BQC12" s="580"/>
      <c r="BQD12" s="580"/>
      <c r="BQE12" s="580"/>
      <c r="BQF12" s="580"/>
      <c r="BQG12" s="580"/>
      <c r="BQH12" s="580"/>
      <c r="BQI12" s="580"/>
      <c r="BQJ12" s="580"/>
      <c r="BQK12" s="580"/>
      <c r="BQL12" s="580"/>
      <c r="BQM12" s="580"/>
      <c r="BQN12" s="580"/>
      <c r="BQO12" s="580"/>
      <c r="BQP12" s="580"/>
      <c r="BQQ12" s="580"/>
      <c r="BQR12" s="580"/>
      <c r="BQS12" s="580"/>
      <c r="BQT12" s="580"/>
      <c r="BQU12" s="580"/>
      <c r="BQV12" s="580"/>
      <c r="BQW12" s="580"/>
      <c r="BQX12" s="580"/>
      <c r="BQY12" s="580"/>
      <c r="BQZ12" s="580"/>
      <c r="BRA12" s="580"/>
      <c r="BRB12" s="580"/>
      <c r="BRC12" s="580"/>
      <c r="BRD12" s="580"/>
      <c r="BRE12" s="580"/>
      <c r="BRF12" s="580"/>
      <c r="BRG12" s="580"/>
      <c r="BRH12" s="580"/>
      <c r="BRI12" s="580"/>
      <c r="BRJ12" s="580"/>
      <c r="BRK12" s="580"/>
      <c r="BRL12" s="580"/>
      <c r="BRM12" s="580"/>
      <c r="BRN12" s="580"/>
      <c r="BRO12" s="580"/>
      <c r="BRP12" s="580"/>
      <c r="BRQ12" s="580"/>
      <c r="BRR12" s="580"/>
      <c r="BRS12" s="580"/>
      <c r="BRT12" s="580"/>
      <c r="BRU12" s="580"/>
      <c r="BRV12" s="580"/>
      <c r="BRW12" s="580"/>
      <c r="BRX12" s="580"/>
      <c r="BRY12" s="580"/>
      <c r="BRZ12" s="580"/>
      <c r="BSA12" s="580"/>
      <c r="BSB12" s="580"/>
      <c r="BSC12" s="580"/>
      <c r="BSD12" s="580"/>
      <c r="BSE12" s="580"/>
      <c r="BSF12" s="580"/>
      <c r="BSG12" s="580"/>
      <c r="BSH12" s="580"/>
      <c r="BSI12" s="580"/>
      <c r="BSJ12" s="580"/>
      <c r="BSK12" s="580"/>
      <c r="BSL12" s="580"/>
      <c r="BSM12" s="580"/>
      <c r="BSN12" s="580"/>
      <c r="BSO12" s="580"/>
      <c r="BSP12" s="580"/>
      <c r="BSQ12" s="580"/>
      <c r="BSR12" s="580"/>
      <c r="BSS12" s="580"/>
      <c r="BST12" s="580"/>
      <c r="BSU12" s="580"/>
      <c r="BSV12" s="580"/>
      <c r="BSW12" s="580"/>
      <c r="BSX12" s="580"/>
      <c r="BSY12" s="580"/>
      <c r="BSZ12" s="580"/>
      <c r="BTA12" s="580"/>
      <c r="BTB12" s="580"/>
      <c r="BTC12" s="580"/>
      <c r="BTD12" s="580"/>
      <c r="BTE12" s="580"/>
      <c r="BTF12" s="580"/>
      <c r="BTG12" s="580"/>
      <c r="BTH12" s="580"/>
      <c r="BTI12" s="580"/>
      <c r="BTJ12" s="580"/>
      <c r="BTK12" s="580"/>
      <c r="BTL12" s="580"/>
      <c r="BTM12" s="580"/>
      <c r="BTN12" s="580"/>
      <c r="BTO12" s="580"/>
      <c r="BTP12" s="580"/>
      <c r="BTQ12" s="580"/>
      <c r="BTR12" s="580"/>
      <c r="BTS12" s="580"/>
      <c r="BTT12" s="580"/>
      <c r="BTU12" s="580"/>
      <c r="BTV12" s="580"/>
      <c r="BTW12" s="580"/>
      <c r="BTX12" s="580"/>
      <c r="BTY12" s="580"/>
      <c r="BTZ12" s="580"/>
      <c r="BUA12" s="580"/>
      <c r="BUB12" s="580"/>
      <c r="BUC12" s="580"/>
      <c r="BUD12" s="580"/>
      <c r="BUE12" s="580"/>
      <c r="BUF12" s="580"/>
      <c r="BUG12" s="580"/>
      <c r="BUH12" s="580"/>
      <c r="BUI12" s="580"/>
      <c r="BUJ12" s="580"/>
      <c r="BUK12" s="580"/>
      <c r="BUL12" s="580"/>
      <c r="BUM12" s="580"/>
      <c r="BUN12" s="580"/>
      <c r="BUO12" s="580"/>
      <c r="BUP12" s="580"/>
      <c r="BUQ12" s="580"/>
      <c r="BUR12" s="580"/>
      <c r="BUS12" s="580"/>
      <c r="BUT12" s="580"/>
      <c r="BUU12" s="580"/>
      <c r="BUV12" s="580"/>
      <c r="BUW12" s="580"/>
      <c r="BUX12" s="580"/>
      <c r="BUY12" s="580"/>
      <c r="BUZ12" s="580"/>
      <c r="BVA12" s="580"/>
      <c r="BVB12" s="580"/>
      <c r="BVC12" s="580"/>
      <c r="BVD12" s="580"/>
      <c r="BVE12" s="580"/>
      <c r="BVF12" s="580"/>
      <c r="BVG12" s="580"/>
      <c r="BVH12" s="580"/>
      <c r="BVI12" s="580"/>
      <c r="BVJ12" s="580"/>
      <c r="BVK12" s="580"/>
      <c r="BVL12" s="580"/>
      <c r="BVM12" s="580"/>
      <c r="BVN12" s="580"/>
      <c r="BVO12" s="580"/>
      <c r="BVP12" s="580"/>
      <c r="BVQ12" s="580"/>
      <c r="BVR12" s="580"/>
      <c r="BVS12" s="580"/>
      <c r="BVT12" s="580"/>
      <c r="BVU12" s="580"/>
      <c r="BVV12" s="580"/>
      <c r="BVW12" s="580"/>
      <c r="BVX12" s="580"/>
      <c r="BVY12" s="580"/>
      <c r="BVZ12" s="580"/>
      <c r="BWA12" s="580"/>
      <c r="BWB12" s="580"/>
      <c r="BWC12" s="580"/>
      <c r="BWD12" s="580"/>
      <c r="BWE12" s="580"/>
      <c r="BWF12" s="580"/>
      <c r="BWG12" s="580"/>
      <c r="BWH12" s="580"/>
      <c r="BWI12" s="580"/>
      <c r="BWJ12" s="580"/>
      <c r="BWK12" s="580"/>
      <c r="BWL12" s="580"/>
      <c r="BWM12" s="580"/>
      <c r="BWN12" s="580"/>
      <c r="BWO12" s="580"/>
      <c r="BWP12" s="580"/>
      <c r="BWQ12" s="580"/>
      <c r="BWR12" s="580"/>
      <c r="BWS12" s="580"/>
      <c r="BWT12" s="580"/>
      <c r="BWU12" s="580"/>
      <c r="BWV12" s="580"/>
      <c r="BWW12" s="580"/>
      <c r="BWX12" s="580"/>
      <c r="BWY12" s="580"/>
      <c r="BWZ12" s="580"/>
      <c r="BXA12" s="580"/>
      <c r="BXB12" s="580"/>
      <c r="BXC12" s="580"/>
      <c r="BXD12" s="580"/>
      <c r="BXE12" s="580"/>
      <c r="BXF12" s="580"/>
      <c r="BXG12" s="580"/>
      <c r="BXH12" s="580"/>
      <c r="BXI12" s="580"/>
      <c r="BXJ12" s="580"/>
      <c r="BXK12" s="580"/>
      <c r="BXL12" s="580"/>
      <c r="BXM12" s="580"/>
      <c r="BXN12" s="580"/>
      <c r="BXO12" s="580"/>
      <c r="BXP12" s="580"/>
      <c r="BXQ12" s="580"/>
      <c r="BXR12" s="580"/>
      <c r="BXS12" s="580"/>
      <c r="BXT12" s="580"/>
      <c r="BXU12" s="580"/>
      <c r="BXV12" s="580"/>
      <c r="BXW12" s="580"/>
      <c r="BXX12" s="580"/>
      <c r="BXY12" s="580"/>
      <c r="BXZ12" s="580"/>
      <c r="BYA12" s="580"/>
      <c r="BYB12" s="580"/>
      <c r="BYC12" s="580"/>
      <c r="BYD12" s="580"/>
      <c r="BYE12" s="580"/>
      <c r="BYF12" s="580"/>
      <c r="BYG12" s="580"/>
      <c r="BYH12" s="580"/>
      <c r="BYI12" s="580"/>
      <c r="BYJ12" s="580"/>
      <c r="BYK12" s="580"/>
      <c r="BYL12" s="580"/>
      <c r="BYM12" s="580"/>
      <c r="BYN12" s="580"/>
      <c r="BYO12" s="580"/>
      <c r="BYP12" s="580"/>
      <c r="BYQ12" s="580"/>
      <c r="BYR12" s="580"/>
      <c r="BYS12" s="580"/>
      <c r="BYT12" s="580"/>
      <c r="BYU12" s="580"/>
      <c r="BYV12" s="580"/>
      <c r="BYW12" s="580"/>
      <c r="BYX12" s="580"/>
      <c r="BYY12" s="580"/>
      <c r="BYZ12" s="580"/>
      <c r="BZA12" s="580"/>
      <c r="BZB12" s="580"/>
      <c r="BZC12" s="580"/>
      <c r="BZD12" s="580"/>
      <c r="BZE12" s="580"/>
      <c r="BZF12" s="580"/>
      <c r="BZG12" s="580"/>
      <c r="BZH12" s="580"/>
      <c r="BZI12" s="580"/>
      <c r="BZJ12" s="580"/>
      <c r="BZK12" s="580"/>
      <c r="BZL12" s="580"/>
      <c r="BZM12" s="580"/>
      <c r="BZN12" s="580"/>
      <c r="BZO12" s="580"/>
      <c r="BZP12" s="580"/>
      <c r="BZQ12" s="580"/>
      <c r="BZR12" s="580"/>
      <c r="BZS12" s="580"/>
      <c r="BZT12" s="580"/>
      <c r="BZU12" s="580"/>
      <c r="BZV12" s="580"/>
      <c r="BZW12" s="580"/>
      <c r="BZX12" s="580"/>
      <c r="BZY12" s="580"/>
      <c r="BZZ12" s="580"/>
      <c r="CAA12" s="580"/>
      <c r="CAB12" s="580"/>
      <c r="CAC12" s="580"/>
      <c r="CAD12" s="580"/>
      <c r="CAE12" s="580"/>
      <c r="CAF12" s="580"/>
      <c r="CAG12" s="580"/>
      <c r="CAH12" s="580"/>
      <c r="CAI12" s="580"/>
      <c r="CAJ12" s="580"/>
      <c r="CAK12" s="580"/>
      <c r="CAL12" s="580"/>
      <c r="CAM12" s="580"/>
      <c r="CAN12" s="580"/>
      <c r="CAO12" s="580"/>
      <c r="CAP12" s="580"/>
      <c r="CAQ12" s="580"/>
      <c r="CAR12" s="580"/>
      <c r="CAS12" s="580"/>
      <c r="CAT12" s="580"/>
      <c r="CAU12" s="580"/>
      <c r="CAV12" s="580"/>
      <c r="CAW12" s="580"/>
      <c r="CAX12" s="580"/>
      <c r="CAY12" s="580"/>
      <c r="CAZ12" s="580"/>
      <c r="CBA12" s="580"/>
      <c r="CBB12" s="580"/>
      <c r="CBC12" s="580"/>
      <c r="CBD12" s="580"/>
      <c r="CBE12" s="580"/>
      <c r="CBF12" s="580"/>
      <c r="CBG12" s="580"/>
      <c r="CBH12" s="580"/>
      <c r="CBI12" s="580"/>
      <c r="CBJ12" s="580"/>
      <c r="CBK12" s="580"/>
      <c r="CBL12" s="580"/>
      <c r="CBM12" s="580"/>
      <c r="CBN12" s="580"/>
      <c r="CBO12" s="580"/>
      <c r="CBP12" s="580"/>
      <c r="CBQ12" s="580"/>
      <c r="CBR12" s="580"/>
      <c r="CBS12" s="580"/>
      <c r="CBT12" s="580"/>
      <c r="CBU12" s="580"/>
      <c r="CBV12" s="580"/>
      <c r="CBW12" s="580"/>
      <c r="CBX12" s="580"/>
      <c r="CBY12" s="580"/>
      <c r="CBZ12" s="580"/>
      <c r="CCA12" s="580"/>
      <c r="CCB12" s="580"/>
      <c r="CCC12" s="580"/>
      <c r="CCD12" s="580"/>
      <c r="CCE12" s="580"/>
      <c r="CCF12" s="580"/>
      <c r="CCG12" s="580"/>
      <c r="CCH12" s="580"/>
      <c r="CCI12" s="580"/>
      <c r="CCJ12" s="580"/>
      <c r="CCK12" s="580"/>
      <c r="CCL12" s="580"/>
      <c r="CCM12" s="580"/>
      <c r="CCN12" s="580"/>
      <c r="CCO12" s="580"/>
      <c r="CCP12" s="580"/>
      <c r="CCQ12" s="580"/>
      <c r="CCR12" s="580"/>
      <c r="CCS12" s="580"/>
      <c r="CCT12" s="580"/>
      <c r="CCU12" s="580"/>
      <c r="CCV12" s="580"/>
      <c r="CCW12" s="580"/>
      <c r="CCX12" s="580"/>
      <c r="CCY12" s="580"/>
      <c r="CCZ12" s="580"/>
      <c r="CDA12" s="580"/>
      <c r="CDB12" s="580"/>
      <c r="CDC12" s="580"/>
      <c r="CDD12" s="580"/>
      <c r="CDE12" s="580"/>
      <c r="CDF12" s="580"/>
      <c r="CDG12" s="580"/>
      <c r="CDH12" s="580"/>
      <c r="CDI12" s="580"/>
      <c r="CDJ12" s="580"/>
      <c r="CDK12" s="580"/>
      <c r="CDL12" s="580"/>
      <c r="CDM12" s="580"/>
      <c r="CDN12" s="580"/>
      <c r="CDO12" s="580"/>
      <c r="CDP12" s="580"/>
      <c r="CDQ12" s="580"/>
      <c r="CDR12" s="580"/>
      <c r="CDS12" s="580"/>
      <c r="CDT12" s="580"/>
      <c r="CDU12" s="580"/>
      <c r="CDV12" s="580"/>
      <c r="CDW12" s="580"/>
      <c r="CDX12" s="580"/>
      <c r="CDY12" s="580"/>
      <c r="CDZ12" s="580"/>
      <c r="CEA12" s="580"/>
      <c r="CEB12" s="580"/>
      <c r="CEC12" s="580"/>
      <c r="CED12" s="580"/>
      <c r="CEE12" s="580"/>
      <c r="CEF12" s="580"/>
      <c r="CEG12" s="580"/>
      <c r="CEH12" s="580"/>
      <c r="CEI12" s="580"/>
      <c r="CEJ12" s="580"/>
      <c r="CEK12" s="580"/>
      <c r="CEL12" s="580"/>
      <c r="CEM12" s="580"/>
      <c r="CEN12" s="580"/>
      <c r="CEO12" s="580"/>
      <c r="CEP12" s="580"/>
      <c r="CEQ12" s="580"/>
      <c r="CER12" s="580"/>
      <c r="CES12" s="580"/>
      <c r="CET12" s="580"/>
      <c r="CEU12" s="580"/>
      <c r="CEV12" s="580"/>
      <c r="CEW12" s="580"/>
      <c r="CEX12" s="580"/>
      <c r="CEY12" s="580"/>
      <c r="CEZ12" s="580"/>
      <c r="CFA12" s="580"/>
      <c r="CFB12" s="580"/>
      <c r="CFC12" s="580"/>
      <c r="CFD12" s="580"/>
      <c r="CFE12" s="580"/>
      <c r="CFF12" s="580"/>
      <c r="CFG12" s="580"/>
      <c r="CFH12" s="580"/>
      <c r="CFI12" s="580"/>
      <c r="CFJ12" s="580"/>
      <c r="CFK12" s="580"/>
      <c r="CFL12" s="580"/>
      <c r="CFM12" s="580"/>
      <c r="CFN12" s="580"/>
      <c r="CFO12" s="580"/>
      <c r="CFP12" s="580"/>
      <c r="CFQ12" s="580"/>
      <c r="CFR12" s="580"/>
      <c r="CFS12" s="580"/>
      <c r="CFT12" s="580"/>
      <c r="CFU12" s="580"/>
      <c r="CFV12" s="580"/>
      <c r="CFW12" s="580"/>
      <c r="CFX12" s="580"/>
      <c r="CFY12" s="580"/>
      <c r="CFZ12" s="580"/>
      <c r="CGA12" s="580"/>
      <c r="CGB12" s="580"/>
      <c r="CGC12" s="580"/>
      <c r="CGD12" s="580"/>
      <c r="CGE12" s="580"/>
      <c r="CGF12" s="580"/>
      <c r="CGG12" s="580"/>
      <c r="CGH12" s="580"/>
      <c r="CGI12" s="580"/>
      <c r="CGJ12" s="580"/>
      <c r="CGK12" s="580"/>
      <c r="CGL12" s="580"/>
      <c r="CGM12" s="580"/>
      <c r="CGN12" s="580"/>
      <c r="CGO12" s="580"/>
      <c r="CGP12" s="580"/>
      <c r="CGQ12" s="580"/>
      <c r="CGR12" s="580"/>
      <c r="CGS12" s="580"/>
      <c r="CGT12" s="580"/>
      <c r="CGU12" s="580"/>
      <c r="CGV12" s="580"/>
      <c r="CGW12" s="580"/>
      <c r="CGX12" s="580"/>
      <c r="CGY12" s="580"/>
      <c r="CGZ12" s="580"/>
      <c r="CHA12" s="580"/>
      <c r="CHB12" s="580"/>
      <c r="CHC12" s="580"/>
      <c r="CHD12" s="580"/>
      <c r="CHE12" s="580"/>
      <c r="CHF12" s="580"/>
      <c r="CHG12" s="580"/>
      <c r="CHH12" s="580"/>
      <c r="CHI12" s="580"/>
      <c r="CHJ12" s="580"/>
      <c r="CHK12" s="580"/>
      <c r="CHL12" s="580"/>
      <c r="CHM12" s="580"/>
      <c r="CHN12" s="580"/>
      <c r="CHO12" s="580"/>
      <c r="CHP12" s="580"/>
      <c r="CHQ12" s="580"/>
      <c r="CHR12" s="580"/>
      <c r="CHS12" s="580"/>
      <c r="CHT12" s="580"/>
      <c r="CHU12" s="580"/>
      <c r="CHV12" s="580"/>
      <c r="CHW12" s="580"/>
      <c r="CHX12" s="580"/>
      <c r="CHY12" s="580"/>
      <c r="CHZ12" s="580"/>
      <c r="CIA12" s="580"/>
      <c r="CIB12" s="580"/>
      <c r="CIC12" s="580"/>
      <c r="CID12" s="580"/>
      <c r="CIE12" s="580"/>
      <c r="CIF12" s="580"/>
      <c r="CIG12" s="580"/>
      <c r="CIH12" s="580"/>
      <c r="CII12" s="580"/>
      <c r="CIJ12" s="580"/>
      <c r="CIK12" s="580"/>
      <c r="CIL12" s="580"/>
      <c r="CIM12" s="580"/>
      <c r="CIN12" s="580"/>
      <c r="CIO12" s="580"/>
      <c r="CIP12" s="580"/>
      <c r="CIQ12" s="580"/>
      <c r="CIR12" s="580"/>
      <c r="CIS12" s="580"/>
      <c r="CIT12" s="580"/>
      <c r="CIU12" s="580"/>
      <c r="CIV12" s="580"/>
      <c r="CIW12" s="580"/>
      <c r="CIX12" s="580"/>
      <c r="CIY12" s="580"/>
      <c r="CIZ12" s="580"/>
      <c r="CJA12" s="580"/>
      <c r="CJB12" s="580"/>
      <c r="CJC12" s="580"/>
      <c r="CJD12" s="580"/>
      <c r="CJE12" s="580"/>
      <c r="CJF12" s="580"/>
      <c r="CJG12" s="580"/>
      <c r="CJH12" s="580"/>
      <c r="CJI12" s="580"/>
      <c r="CJJ12" s="580"/>
      <c r="CJK12" s="580"/>
      <c r="CJL12" s="580"/>
      <c r="CJM12" s="580"/>
      <c r="CJN12" s="580"/>
      <c r="CJO12" s="580"/>
      <c r="CJP12" s="580"/>
      <c r="CJQ12" s="580"/>
      <c r="CJR12" s="580"/>
      <c r="CJS12" s="580"/>
      <c r="CJT12" s="580"/>
      <c r="CJU12" s="580"/>
      <c r="CJV12" s="580"/>
      <c r="CJW12" s="580"/>
      <c r="CJX12" s="580"/>
      <c r="CJY12" s="580"/>
      <c r="CJZ12" s="580"/>
      <c r="CKA12" s="580"/>
      <c r="CKB12" s="580"/>
      <c r="CKC12" s="580"/>
      <c r="CKD12" s="580"/>
      <c r="CKE12" s="580"/>
      <c r="CKF12" s="580"/>
      <c r="CKG12" s="580"/>
      <c r="CKH12" s="580"/>
      <c r="CKI12" s="580"/>
      <c r="CKJ12" s="580"/>
      <c r="CKK12" s="580"/>
      <c r="CKL12" s="580"/>
      <c r="CKM12" s="580"/>
      <c r="CKN12" s="580"/>
      <c r="CKO12" s="580"/>
      <c r="CKP12" s="580"/>
      <c r="CKQ12" s="580"/>
      <c r="CKR12" s="580"/>
      <c r="CKS12" s="580"/>
      <c r="CKT12" s="580"/>
      <c r="CKU12" s="580"/>
      <c r="CKV12" s="580"/>
      <c r="CKW12" s="580"/>
      <c r="CKX12" s="580"/>
      <c r="CKY12" s="580"/>
      <c r="CKZ12" s="580"/>
      <c r="CLA12" s="580"/>
      <c r="CLB12" s="580"/>
      <c r="CLC12" s="580"/>
      <c r="CLD12" s="580"/>
      <c r="CLE12" s="580"/>
      <c r="CLF12" s="580"/>
      <c r="CLG12" s="580"/>
      <c r="CLH12" s="580"/>
      <c r="CLI12" s="580"/>
      <c r="CLJ12" s="580"/>
      <c r="CLK12" s="580"/>
      <c r="CLL12" s="580"/>
      <c r="CLM12" s="580"/>
      <c r="CLN12" s="580"/>
      <c r="CLO12" s="580"/>
      <c r="CLP12" s="580"/>
      <c r="CLQ12" s="580"/>
      <c r="CLR12" s="580"/>
      <c r="CLS12" s="580"/>
      <c r="CLT12" s="580"/>
      <c r="CLU12" s="580"/>
      <c r="CLV12" s="580"/>
      <c r="CLW12" s="580"/>
      <c r="CLX12" s="580"/>
      <c r="CLY12" s="580"/>
      <c r="CLZ12" s="580"/>
      <c r="CMA12" s="580"/>
      <c r="CMB12" s="580"/>
      <c r="CMC12" s="580"/>
      <c r="CMD12" s="580"/>
      <c r="CME12" s="580"/>
      <c r="CMF12" s="580"/>
      <c r="CMG12" s="580"/>
      <c r="CMH12" s="580"/>
      <c r="CMI12" s="580"/>
      <c r="CMJ12" s="580"/>
      <c r="CMK12" s="580"/>
      <c r="CML12" s="580"/>
      <c r="CMM12" s="580"/>
      <c r="CMN12" s="580"/>
      <c r="CMO12" s="580"/>
      <c r="CMP12" s="580"/>
      <c r="CMQ12" s="580"/>
      <c r="CMR12" s="580"/>
      <c r="CMS12" s="580"/>
      <c r="CMT12" s="580"/>
      <c r="CMU12" s="580"/>
      <c r="CMV12" s="580"/>
      <c r="CMW12" s="580"/>
      <c r="CMX12" s="580"/>
      <c r="CMY12" s="580"/>
      <c r="CMZ12" s="580"/>
      <c r="CNA12" s="580"/>
      <c r="CNB12" s="580"/>
      <c r="CNC12" s="580"/>
      <c r="CND12" s="580"/>
      <c r="CNE12" s="580"/>
      <c r="CNF12" s="580"/>
      <c r="CNG12" s="580"/>
      <c r="CNH12" s="580"/>
      <c r="CNI12" s="580"/>
      <c r="CNJ12" s="580"/>
      <c r="CNK12" s="580"/>
      <c r="CNL12" s="580"/>
      <c r="CNM12" s="580"/>
      <c r="CNN12" s="580"/>
      <c r="CNO12" s="580"/>
      <c r="CNP12" s="580"/>
      <c r="CNQ12" s="580"/>
      <c r="CNR12" s="580"/>
      <c r="CNS12" s="580"/>
      <c r="CNT12" s="580"/>
      <c r="CNU12" s="580"/>
      <c r="CNV12" s="580"/>
      <c r="CNW12" s="580"/>
      <c r="CNX12" s="580"/>
      <c r="CNY12" s="580"/>
      <c r="CNZ12" s="580"/>
      <c r="COA12" s="580"/>
      <c r="COB12" s="580"/>
      <c r="COC12" s="580"/>
      <c r="COD12" s="580"/>
      <c r="COE12" s="580"/>
      <c r="COF12" s="580"/>
      <c r="COG12" s="580"/>
      <c r="COH12" s="580"/>
      <c r="COI12" s="580"/>
      <c r="COJ12" s="580"/>
      <c r="COK12" s="580"/>
      <c r="COL12" s="580"/>
      <c r="COM12" s="580"/>
      <c r="CON12" s="580"/>
      <c r="COO12" s="580"/>
      <c r="COP12" s="580"/>
      <c r="COQ12" s="580"/>
      <c r="COR12" s="580"/>
      <c r="COS12" s="580"/>
      <c r="COT12" s="580"/>
      <c r="COU12" s="580"/>
      <c r="COV12" s="580"/>
      <c r="COW12" s="580"/>
      <c r="COX12" s="580"/>
      <c r="COY12" s="580"/>
      <c r="COZ12" s="580"/>
      <c r="CPA12" s="580"/>
      <c r="CPB12" s="580"/>
      <c r="CPC12" s="580"/>
      <c r="CPD12" s="580"/>
      <c r="CPE12" s="580"/>
      <c r="CPF12" s="580"/>
      <c r="CPG12" s="580"/>
      <c r="CPH12" s="580"/>
      <c r="CPI12" s="580"/>
      <c r="CPJ12" s="580"/>
      <c r="CPK12" s="580"/>
      <c r="CPL12" s="580"/>
      <c r="CPM12" s="580"/>
      <c r="CPN12" s="580"/>
      <c r="CPO12" s="580"/>
      <c r="CPP12" s="580"/>
      <c r="CPQ12" s="580"/>
      <c r="CPR12" s="580"/>
      <c r="CPS12" s="580"/>
      <c r="CPT12" s="580"/>
      <c r="CPU12" s="580"/>
      <c r="CPV12" s="580"/>
      <c r="CPW12" s="580"/>
      <c r="CPX12" s="580"/>
      <c r="CPY12" s="580"/>
      <c r="CPZ12" s="580"/>
      <c r="CQA12" s="580"/>
      <c r="CQB12" s="580"/>
      <c r="CQC12" s="580"/>
      <c r="CQD12" s="580"/>
      <c r="CQE12" s="580"/>
      <c r="CQF12" s="580"/>
      <c r="CQG12" s="580"/>
      <c r="CQH12" s="580"/>
      <c r="CQI12" s="580"/>
      <c r="CQJ12" s="580"/>
      <c r="CQK12" s="580"/>
      <c r="CQL12" s="580"/>
      <c r="CQM12" s="580"/>
      <c r="CQN12" s="580"/>
      <c r="CQO12" s="580"/>
      <c r="CQP12" s="580"/>
      <c r="CQQ12" s="580"/>
      <c r="CQR12" s="580"/>
      <c r="CQS12" s="580"/>
      <c r="CQT12" s="580"/>
      <c r="CQU12" s="580"/>
      <c r="CQV12" s="580"/>
      <c r="CQW12" s="580"/>
      <c r="CQX12" s="580"/>
      <c r="CQY12" s="580"/>
      <c r="CQZ12" s="580"/>
      <c r="CRA12" s="580"/>
      <c r="CRB12" s="580"/>
      <c r="CRC12" s="580"/>
      <c r="CRD12" s="580"/>
      <c r="CRE12" s="580"/>
      <c r="CRF12" s="580"/>
      <c r="CRG12" s="580"/>
      <c r="CRH12" s="580"/>
      <c r="CRI12" s="580"/>
      <c r="CRJ12" s="580"/>
      <c r="CRK12" s="580"/>
      <c r="CRL12" s="580"/>
      <c r="CRM12" s="580"/>
      <c r="CRN12" s="580"/>
      <c r="CRO12" s="580"/>
      <c r="CRP12" s="580"/>
      <c r="CRQ12" s="580"/>
      <c r="CRR12" s="580"/>
      <c r="CRS12" s="580"/>
      <c r="CRT12" s="580"/>
      <c r="CRU12" s="580"/>
      <c r="CRV12" s="580"/>
      <c r="CRW12" s="580"/>
      <c r="CRX12" s="580"/>
      <c r="CRY12" s="580"/>
      <c r="CRZ12" s="580"/>
      <c r="CSA12" s="580"/>
      <c r="CSB12" s="580"/>
      <c r="CSC12" s="580"/>
      <c r="CSD12" s="580"/>
      <c r="CSE12" s="580"/>
      <c r="CSF12" s="580"/>
      <c r="CSG12" s="580"/>
      <c r="CSH12" s="580"/>
      <c r="CSI12" s="580"/>
      <c r="CSJ12" s="580"/>
      <c r="CSK12" s="580"/>
      <c r="CSL12" s="580"/>
      <c r="CSM12" s="580"/>
      <c r="CSN12" s="580"/>
      <c r="CSO12" s="580"/>
      <c r="CSP12" s="580"/>
      <c r="CSQ12" s="580"/>
      <c r="CSR12" s="580"/>
      <c r="CSS12" s="580"/>
      <c r="CST12" s="580"/>
      <c r="CSU12" s="580"/>
      <c r="CSV12" s="580"/>
      <c r="CSW12" s="580"/>
      <c r="CSX12" s="580"/>
      <c r="CSY12" s="580"/>
      <c r="CSZ12" s="580"/>
      <c r="CTA12" s="580"/>
      <c r="CTB12" s="580"/>
      <c r="CTC12" s="580"/>
      <c r="CTD12" s="580"/>
      <c r="CTE12" s="580"/>
      <c r="CTF12" s="580"/>
      <c r="CTG12" s="580"/>
      <c r="CTH12" s="580"/>
      <c r="CTI12" s="580"/>
      <c r="CTJ12" s="580"/>
      <c r="CTK12" s="580"/>
      <c r="CTL12" s="580"/>
      <c r="CTM12" s="580"/>
      <c r="CTN12" s="580"/>
      <c r="CTO12" s="580"/>
      <c r="CTP12" s="580"/>
      <c r="CTQ12" s="580"/>
      <c r="CTR12" s="580"/>
      <c r="CTS12" s="580"/>
      <c r="CTT12" s="580"/>
      <c r="CTU12" s="580"/>
      <c r="CTV12" s="580"/>
      <c r="CTW12" s="580"/>
      <c r="CTX12" s="580"/>
      <c r="CTY12" s="580"/>
      <c r="CTZ12" s="580"/>
      <c r="CUA12" s="580"/>
      <c r="CUB12" s="580"/>
      <c r="CUC12" s="580"/>
      <c r="CUD12" s="580"/>
      <c r="CUE12" s="580"/>
      <c r="CUF12" s="580"/>
      <c r="CUG12" s="580"/>
      <c r="CUH12" s="580"/>
      <c r="CUI12" s="580"/>
      <c r="CUJ12" s="580"/>
      <c r="CUK12" s="580"/>
      <c r="CUL12" s="580"/>
      <c r="CUM12" s="580"/>
      <c r="CUN12" s="580"/>
      <c r="CUO12" s="580"/>
      <c r="CUP12" s="580"/>
      <c r="CUQ12" s="580"/>
      <c r="CUR12" s="580"/>
      <c r="CUS12" s="580"/>
      <c r="CUT12" s="580"/>
      <c r="CUU12" s="580"/>
      <c r="CUV12" s="580"/>
      <c r="CUW12" s="580"/>
      <c r="CUX12" s="580"/>
      <c r="CUY12" s="580"/>
      <c r="CUZ12" s="580"/>
      <c r="CVA12" s="580"/>
      <c r="CVB12" s="580"/>
      <c r="CVC12" s="580"/>
      <c r="CVD12" s="580"/>
      <c r="CVE12" s="580"/>
      <c r="CVF12" s="580"/>
      <c r="CVG12" s="580"/>
      <c r="CVH12" s="580"/>
      <c r="CVI12" s="580"/>
      <c r="CVJ12" s="580"/>
      <c r="CVK12" s="580"/>
      <c r="CVL12" s="580"/>
      <c r="CVM12" s="580"/>
      <c r="CVN12" s="580"/>
      <c r="CVO12" s="580"/>
      <c r="CVP12" s="580"/>
      <c r="CVQ12" s="580"/>
      <c r="CVR12" s="580"/>
      <c r="CVS12" s="580"/>
      <c r="CVT12" s="580"/>
      <c r="CVU12" s="580"/>
      <c r="CVV12" s="580"/>
      <c r="CVW12" s="580"/>
      <c r="CVX12" s="580"/>
      <c r="CVY12" s="580"/>
      <c r="CVZ12" s="580"/>
      <c r="CWA12" s="580"/>
      <c r="CWB12" s="580"/>
      <c r="CWC12" s="580"/>
      <c r="CWD12" s="580"/>
      <c r="CWE12" s="580"/>
      <c r="CWF12" s="580"/>
      <c r="CWG12" s="580"/>
      <c r="CWH12" s="580"/>
      <c r="CWI12" s="580"/>
      <c r="CWJ12" s="580"/>
      <c r="CWK12" s="580"/>
      <c r="CWL12" s="580"/>
      <c r="CWM12" s="580"/>
      <c r="CWN12" s="580"/>
      <c r="CWO12" s="580"/>
      <c r="CWP12" s="580"/>
      <c r="CWQ12" s="580"/>
      <c r="CWR12" s="580"/>
      <c r="CWS12" s="580"/>
      <c r="CWT12" s="580"/>
      <c r="CWU12" s="580"/>
      <c r="CWV12" s="580"/>
      <c r="CWW12" s="580"/>
      <c r="CWX12" s="580"/>
      <c r="CWY12" s="580"/>
      <c r="CWZ12" s="580"/>
      <c r="CXA12" s="580"/>
      <c r="CXB12" s="580"/>
      <c r="CXC12" s="580"/>
      <c r="CXD12" s="580"/>
      <c r="CXE12" s="580"/>
      <c r="CXF12" s="580"/>
      <c r="CXG12" s="580"/>
      <c r="CXH12" s="580"/>
      <c r="CXI12" s="580"/>
      <c r="CXJ12" s="580"/>
      <c r="CXK12" s="580"/>
      <c r="CXL12" s="580"/>
      <c r="CXM12" s="580"/>
      <c r="CXN12" s="580"/>
      <c r="CXO12" s="580"/>
      <c r="CXP12" s="580"/>
      <c r="CXQ12" s="580"/>
      <c r="CXR12" s="580"/>
      <c r="CXS12" s="580"/>
      <c r="CXT12" s="580"/>
      <c r="CXU12" s="580"/>
      <c r="CXV12" s="580"/>
      <c r="CXW12" s="580"/>
      <c r="CXX12" s="580"/>
      <c r="CXY12" s="580"/>
      <c r="CXZ12" s="580"/>
      <c r="CYA12" s="580"/>
      <c r="CYB12" s="580"/>
      <c r="CYC12" s="580"/>
      <c r="CYD12" s="580"/>
      <c r="CYE12" s="580"/>
      <c r="CYF12" s="580"/>
      <c r="CYG12" s="580"/>
      <c r="CYH12" s="580"/>
      <c r="CYI12" s="580"/>
      <c r="CYJ12" s="580"/>
      <c r="CYK12" s="580"/>
      <c r="CYL12" s="580"/>
      <c r="CYM12" s="580"/>
      <c r="CYN12" s="580"/>
      <c r="CYO12" s="580"/>
      <c r="CYP12" s="580"/>
      <c r="CYQ12" s="580"/>
      <c r="CYR12" s="580"/>
      <c r="CYS12" s="580"/>
      <c r="CYT12" s="580"/>
      <c r="CYU12" s="580"/>
      <c r="CYV12" s="580"/>
      <c r="CYW12" s="580"/>
      <c r="CYX12" s="580"/>
      <c r="CYY12" s="580"/>
      <c r="CYZ12" s="580"/>
      <c r="CZA12" s="580"/>
      <c r="CZB12" s="580"/>
      <c r="CZC12" s="580"/>
      <c r="CZD12" s="580"/>
      <c r="CZE12" s="580"/>
      <c r="CZF12" s="580"/>
      <c r="CZG12" s="580"/>
      <c r="CZH12" s="580"/>
      <c r="CZI12" s="580"/>
      <c r="CZJ12" s="580"/>
      <c r="CZK12" s="580"/>
      <c r="CZL12" s="580"/>
      <c r="CZM12" s="580"/>
      <c r="CZN12" s="580"/>
      <c r="CZO12" s="580"/>
      <c r="CZP12" s="580"/>
      <c r="CZQ12" s="580"/>
      <c r="CZR12" s="580"/>
      <c r="CZS12" s="580"/>
      <c r="CZT12" s="580"/>
      <c r="CZU12" s="580"/>
      <c r="CZV12" s="580"/>
      <c r="CZW12" s="580"/>
      <c r="CZX12" s="580"/>
      <c r="CZY12" s="580"/>
      <c r="CZZ12" s="580"/>
      <c r="DAA12" s="580"/>
      <c r="DAB12" s="580"/>
      <c r="DAC12" s="580"/>
      <c r="DAD12" s="580"/>
      <c r="DAE12" s="580"/>
      <c r="DAF12" s="580"/>
      <c r="DAG12" s="580"/>
      <c r="DAH12" s="580"/>
      <c r="DAI12" s="580"/>
      <c r="DAJ12" s="580"/>
      <c r="DAK12" s="580"/>
      <c r="DAL12" s="580"/>
      <c r="DAM12" s="580"/>
      <c r="DAN12" s="580"/>
      <c r="DAO12" s="580"/>
      <c r="DAP12" s="580"/>
      <c r="DAQ12" s="580"/>
      <c r="DAR12" s="580"/>
      <c r="DAS12" s="580"/>
      <c r="DAT12" s="580"/>
      <c r="DAU12" s="580"/>
      <c r="DAV12" s="580"/>
      <c r="DAW12" s="580"/>
      <c r="DAX12" s="580"/>
      <c r="DAY12" s="580"/>
      <c r="DAZ12" s="580"/>
      <c r="DBA12" s="580"/>
      <c r="DBB12" s="580"/>
      <c r="DBC12" s="580"/>
      <c r="DBD12" s="580"/>
      <c r="DBE12" s="580"/>
      <c r="DBF12" s="580"/>
      <c r="DBG12" s="580"/>
      <c r="DBH12" s="580"/>
      <c r="DBI12" s="580"/>
      <c r="DBJ12" s="580"/>
      <c r="DBK12" s="580"/>
      <c r="DBL12" s="580"/>
      <c r="DBM12" s="580"/>
      <c r="DBN12" s="580"/>
      <c r="DBO12" s="580"/>
      <c r="DBP12" s="580"/>
      <c r="DBQ12" s="580"/>
      <c r="DBR12" s="580"/>
      <c r="DBS12" s="580"/>
      <c r="DBT12" s="580"/>
      <c r="DBU12" s="580"/>
      <c r="DBV12" s="580"/>
      <c r="DBW12" s="580"/>
      <c r="DBX12" s="580"/>
      <c r="DBY12" s="580"/>
      <c r="DBZ12" s="580"/>
      <c r="DCA12" s="580"/>
      <c r="DCB12" s="580"/>
      <c r="DCC12" s="580"/>
      <c r="DCD12" s="580"/>
      <c r="DCE12" s="580"/>
      <c r="DCF12" s="580"/>
      <c r="DCG12" s="580"/>
      <c r="DCH12" s="580"/>
      <c r="DCI12" s="580"/>
      <c r="DCJ12" s="580"/>
      <c r="DCK12" s="580"/>
      <c r="DCL12" s="580"/>
      <c r="DCM12" s="580"/>
      <c r="DCN12" s="580"/>
      <c r="DCO12" s="580"/>
      <c r="DCP12" s="580"/>
      <c r="DCQ12" s="580"/>
      <c r="DCR12" s="580"/>
      <c r="DCS12" s="580"/>
      <c r="DCT12" s="580"/>
      <c r="DCU12" s="580"/>
      <c r="DCV12" s="580"/>
      <c r="DCW12" s="580"/>
      <c r="DCX12" s="580"/>
      <c r="DCY12" s="580"/>
      <c r="DCZ12" s="580"/>
      <c r="DDA12" s="580"/>
      <c r="DDB12" s="580"/>
      <c r="DDC12" s="580"/>
      <c r="DDD12" s="580"/>
      <c r="DDE12" s="580"/>
      <c r="DDF12" s="580"/>
      <c r="DDG12" s="580"/>
      <c r="DDH12" s="580"/>
      <c r="DDI12" s="580"/>
      <c r="DDJ12" s="580"/>
      <c r="DDK12" s="580"/>
      <c r="DDL12" s="580"/>
      <c r="DDM12" s="580"/>
      <c r="DDN12" s="580"/>
      <c r="DDO12" s="580"/>
      <c r="DDP12" s="580"/>
      <c r="DDQ12" s="580"/>
      <c r="DDR12" s="580"/>
      <c r="DDS12" s="580"/>
      <c r="DDT12" s="580"/>
      <c r="DDU12" s="580"/>
      <c r="DDV12" s="580"/>
      <c r="DDW12" s="580"/>
      <c r="DDX12" s="580"/>
      <c r="DDY12" s="580"/>
      <c r="DDZ12" s="580"/>
      <c r="DEA12" s="580"/>
      <c r="DEB12" s="580"/>
      <c r="DEC12" s="580"/>
      <c r="DED12" s="580"/>
      <c r="DEE12" s="580"/>
      <c r="DEF12" s="580"/>
      <c r="DEG12" s="580"/>
      <c r="DEH12" s="580"/>
      <c r="DEI12" s="580"/>
      <c r="DEJ12" s="580"/>
      <c r="DEK12" s="580"/>
      <c r="DEL12" s="580"/>
      <c r="DEM12" s="580"/>
      <c r="DEN12" s="580"/>
      <c r="DEO12" s="580"/>
      <c r="DEP12" s="580"/>
      <c r="DEQ12" s="580"/>
      <c r="DER12" s="580"/>
      <c r="DES12" s="580"/>
      <c r="DET12" s="580"/>
      <c r="DEU12" s="580"/>
      <c r="DEV12" s="580"/>
      <c r="DEW12" s="580"/>
      <c r="DEX12" s="580"/>
      <c r="DEY12" s="580"/>
      <c r="DEZ12" s="580"/>
      <c r="DFA12" s="580"/>
      <c r="DFB12" s="580"/>
      <c r="DFC12" s="580"/>
      <c r="DFD12" s="580"/>
      <c r="DFE12" s="580"/>
      <c r="DFF12" s="580"/>
      <c r="DFG12" s="580"/>
      <c r="DFH12" s="580"/>
      <c r="DFI12" s="580"/>
      <c r="DFJ12" s="580"/>
      <c r="DFK12" s="580"/>
      <c r="DFL12" s="580"/>
      <c r="DFM12" s="580"/>
      <c r="DFN12" s="580"/>
      <c r="DFO12" s="580"/>
      <c r="DFP12" s="580"/>
      <c r="DFQ12" s="580"/>
      <c r="DFR12" s="580"/>
      <c r="DFS12" s="580"/>
      <c r="DFT12" s="580"/>
      <c r="DFU12" s="580"/>
      <c r="DFV12" s="580"/>
      <c r="DFW12" s="580"/>
      <c r="DFX12" s="580"/>
      <c r="DFY12" s="580"/>
      <c r="DFZ12" s="580"/>
      <c r="DGA12" s="580"/>
      <c r="DGB12" s="580"/>
      <c r="DGC12" s="580"/>
      <c r="DGD12" s="580"/>
      <c r="DGE12" s="580"/>
      <c r="DGF12" s="580"/>
      <c r="DGG12" s="580"/>
      <c r="DGH12" s="580"/>
      <c r="DGI12" s="580"/>
      <c r="DGJ12" s="580"/>
      <c r="DGK12" s="580"/>
      <c r="DGL12" s="580"/>
      <c r="DGM12" s="580"/>
      <c r="DGN12" s="580"/>
      <c r="DGO12" s="580"/>
      <c r="DGP12" s="580"/>
      <c r="DGQ12" s="580"/>
      <c r="DGR12" s="580"/>
      <c r="DGS12" s="580"/>
      <c r="DGT12" s="580"/>
      <c r="DGU12" s="580"/>
      <c r="DGV12" s="580"/>
      <c r="DGW12" s="580"/>
      <c r="DGX12" s="580"/>
      <c r="DGY12" s="580"/>
      <c r="DGZ12" s="580"/>
      <c r="DHA12" s="580"/>
      <c r="DHB12" s="580"/>
      <c r="DHC12" s="580"/>
      <c r="DHD12" s="580"/>
      <c r="DHE12" s="580"/>
      <c r="DHF12" s="580"/>
      <c r="DHG12" s="580"/>
      <c r="DHH12" s="580"/>
      <c r="DHI12" s="580"/>
      <c r="DHJ12" s="580"/>
      <c r="DHK12" s="580"/>
      <c r="DHL12" s="580"/>
      <c r="DHM12" s="580"/>
      <c r="DHN12" s="580"/>
      <c r="DHO12" s="580"/>
      <c r="DHP12" s="580"/>
      <c r="DHQ12" s="580"/>
      <c r="DHR12" s="580"/>
      <c r="DHS12" s="580"/>
      <c r="DHT12" s="580"/>
      <c r="DHU12" s="580"/>
      <c r="DHV12" s="580"/>
      <c r="DHW12" s="580"/>
      <c r="DHX12" s="580"/>
      <c r="DHY12" s="580"/>
      <c r="DHZ12" s="580"/>
      <c r="DIA12" s="580"/>
      <c r="DIB12" s="580"/>
      <c r="DIC12" s="580"/>
      <c r="DID12" s="580"/>
      <c r="DIE12" s="580"/>
      <c r="DIF12" s="580"/>
      <c r="DIG12" s="580"/>
      <c r="DIH12" s="580"/>
      <c r="DII12" s="580"/>
      <c r="DIJ12" s="580"/>
      <c r="DIK12" s="580"/>
      <c r="DIL12" s="580"/>
      <c r="DIM12" s="580"/>
      <c r="DIN12" s="580"/>
      <c r="DIO12" s="580"/>
      <c r="DIP12" s="580"/>
      <c r="DIQ12" s="580"/>
      <c r="DIR12" s="580"/>
      <c r="DIS12" s="580"/>
      <c r="DIT12" s="580"/>
      <c r="DIU12" s="580"/>
      <c r="DIV12" s="580"/>
      <c r="DIW12" s="580"/>
      <c r="DIX12" s="580"/>
      <c r="DIY12" s="580"/>
      <c r="DIZ12" s="580"/>
      <c r="DJA12" s="580"/>
      <c r="DJB12" s="580"/>
      <c r="DJC12" s="580"/>
      <c r="DJD12" s="580"/>
      <c r="DJE12" s="580"/>
      <c r="DJF12" s="580"/>
      <c r="DJG12" s="580"/>
      <c r="DJH12" s="580"/>
      <c r="DJI12" s="580"/>
      <c r="DJJ12" s="580"/>
      <c r="DJK12" s="580"/>
      <c r="DJL12" s="580"/>
      <c r="DJM12" s="580"/>
      <c r="DJN12" s="580"/>
      <c r="DJO12" s="580"/>
      <c r="DJP12" s="580"/>
      <c r="DJQ12" s="580"/>
      <c r="DJR12" s="580"/>
      <c r="DJS12" s="580"/>
      <c r="DJT12" s="580"/>
      <c r="DJU12" s="580"/>
      <c r="DJV12" s="580"/>
      <c r="DJW12" s="580"/>
      <c r="DJX12" s="580"/>
      <c r="DJY12" s="580"/>
      <c r="DJZ12" s="580"/>
      <c r="DKA12" s="580"/>
      <c r="DKB12" s="580"/>
      <c r="DKC12" s="580"/>
      <c r="DKD12" s="580"/>
      <c r="DKE12" s="580"/>
      <c r="DKF12" s="580"/>
      <c r="DKG12" s="580"/>
      <c r="DKH12" s="580"/>
      <c r="DKI12" s="580"/>
      <c r="DKJ12" s="580"/>
      <c r="DKK12" s="580"/>
      <c r="DKL12" s="580"/>
      <c r="DKM12" s="580"/>
      <c r="DKN12" s="580"/>
      <c r="DKO12" s="580"/>
      <c r="DKP12" s="580"/>
      <c r="DKQ12" s="580"/>
      <c r="DKR12" s="580"/>
      <c r="DKS12" s="580"/>
      <c r="DKT12" s="580"/>
      <c r="DKU12" s="580"/>
      <c r="DKV12" s="580"/>
      <c r="DKW12" s="580"/>
      <c r="DKX12" s="580"/>
      <c r="DKY12" s="580"/>
      <c r="DKZ12" s="580"/>
      <c r="DLA12" s="580"/>
      <c r="DLB12" s="580"/>
      <c r="DLC12" s="580"/>
      <c r="DLD12" s="580"/>
      <c r="DLE12" s="580"/>
      <c r="DLF12" s="580"/>
      <c r="DLG12" s="580"/>
      <c r="DLH12" s="580"/>
      <c r="DLI12" s="580"/>
      <c r="DLJ12" s="580"/>
      <c r="DLK12" s="580"/>
      <c r="DLL12" s="580"/>
      <c r="DLM12" s="580"/>
      <c r="DLN12" s="580"/>
      <c r="DLO12" s="580"/>
      <c r="DLP12" s="580"/>
      <c r="DLQ12" s="580"/>
      <c r="DLR12" s="580"/>
      <c r="DLS12" s="580"/>
      <c r="DLT12" s="580"/>
      <c r="DLU12" s="580"/>
      <c r="DLV12" s="580"/>
      <c r="DLW12" s="580"/>
      <c r="DLX12" s="580"/>
      <c r="DLY12" s="580"/>
      <c r="DLZ12" s="580"/>
      <c r="DMA12" s="580"/>
      <c r="DMB12" s="580"/>
      <c r="DMC12" s="580"/>
      <c r="DMD12" s="580"/>
      <c r="DME12" s="580"/>
      <c r="DMF12" s="580"/>
      <c r="DMG12" s="580"/>
      <c r="DMH12" s="580"/>
      <c r="DMI12" s="580"/>
      <c r="DMJ12" s="580"/>
      <c r="DMK12" s="580"/>
      <c r="DML12" s="580"/>
      <c r="DMM12" s="580"/>
      <c r="DMN12" s="580"/>
      <c r="DMO12" s="580"/>
      <c r="DMP12" s="580"/>
      <c r="DMQ12" s="580"/>
      <c r="DMR12" s="580"/>
      <c r="DMS12" s="580"/>
      <c r="DMT12" s="580"/>
      <c r="DMU12" s="580"/>
      <c r="DMV12" s="580"/>
      <c r="DMW12" s="580"/>
      <c r="DMX12" s="580"/>
      <c r="DMY12" s="580"/>
      <c r="DMZ12" s="580"/>
      <c r="DNA12" s="580"/>
      <c r="DNB12" s="580"/>
      <c r="DNC12" s="580"/>
      <c r="DND12" s="580"/>
      <c r="DNE12" s="580"/>
      <c r="DNF12" s="580"/>
      <c r="DNG12" s="580"/>
      <c r="DNH12" s="580"/>
      <c r="DNI12" s="580"/>
      <c r="DNJ12" s="580"/>
      <c r="DNK12" s="580"/>
      <c r="DNL12" s="580"/>
      <c r="DNM12" s="580"/>
      <c r="DNN12" s="580"/>
      <c r="DNO12" s="580"/>
      <c r="DNP12" s="580"/>
      <c r="DNQ12" s="580"/>
      <c r="DNR12" s="580"/>
      <c r="DNS12" s="580"/>
      <c r="DNT12" s="580"/>
      <c r="DNU12" s="580"/>
      <c r="DNV12" s="580"/>
      <c r="DNW12" s="580"/>
      <c r="DNX12" s="580"/>
      <c r="DNY12" s="580"/>
      <c r="DNZ12" s="580"/>
      <c r="DOA12" s="580"/>
      <c r="DOB12" s="580"/>
      <c r="DOC12" s="580"/>
      <c r="DOD12" s="580"/>
      <c r="DOE12" s="580"/>
      <c r="DOF12" s="580"/>
      <c r="DOG12" s="580"/>
      <c r="DOH12" s="580"/>
      <c r="DOI12" s="580"/>
      <c r="DOJ12" s="580"/>
      <c r="DOK12" s="580"/>
      <c r="DOL12" s="580"/>
      <c r="DOM12" s="580"/>
      <c r="DON12" s="580"/>
      <c r="DOO12" s="580"/>
      <c r="DOP12" s="580"/>
      <c r="DOQ12" s="580"/>
      <c r="DOR12" s="580"/>
      <c r="DOS12" s="580"/>
      <c r="DOT12" s="580"/>
      <c r="DOU12" s="580"/>
      <c r="DOV12" s="580"/>
      <c r="DOW12" s="580"/>
      <c r="DOX12" s="580"/>
      <c r="DOY12" s="580"/>
      <c r="DOZ12" s="580"/>
      <c r="DPA12" s="580"/>
      <c r="DPB12" s="580"/>
      <c r="DPC12" s="580"/>
      <c r="DPD12" s="580"/>
      <c r="DPE12" s="580"/>
      <c r="DPF12" s="580"/>
      <c r="DPG12" s="580"/>
      <c r="DPH12" s="580"/>
      <c r="DPI12" s="580"/>
      <c r="DPJ12" s="580"/>
      <c r="DPK12" s="580"/>
      <c r="DPL12" s="580"/>
      <c r="DPM12" s="580"/>
      <c r="DPN12" s="580"/>
      <c r="DPO12" s="580"/>
      <c r="DPP12" s="580"/>
      <c r="DPQ12" s="580"/>
      <c r="DPR12" s="580"/>
      <c r="DPS12" s="580"/>
      <c r="DPT12" s="580"/>
      <c r="DPU12" s="580"/>
      <c r="DPV12" s="580"/>
      <c r="DPW12" s="580"/>
      <c r="DPX12" s="580"/>
      <c r="DPY12" s="580"/>
      <c r="DPZ12" s="580"/>
      <c r="DQA12" s="580"/>
      <c r="DQB12" s="580"/>
      <c r="DQC12" s="580"/>
      <c r="DQD12" s="580"/>
      <c r="DQE12" s="580"/>
      <c r="DQF12" s="580"/>
      <c r="DQG12" s="580"/>
      <c r="DQH12" s="580"/>
      <c r="DQI12" s="580"/>
      <c r="DQJ12" s="580"/>
      <c r="DQK12" s="580"/>
      <c r="DQL12" s="580"/>
      <c r="DQM12" s="580"/>
      <c r="DQN12" s="580"/>
      <c r="DQO12" s="580"/>
      <c r="DQP12" s="580"/>
      <c r="DQQ12" s="580"/>
      <c r="DQR12" s="580"/>
      <c r="DQS12" s="580"/>
      <c r="DQT12" s="580"/>
      <c r="DQU12" s="580"/>
      <c r="DQV12" s="580"/>
      <c r="DQW12" s="580"/>
      <c r="DQX12" s="580"/>
      <c r="DQY12" s="580"/>
      <c r="DQZ12" s="580"/>
      <c r="DRA12" s="580"/>
      <c r="DRB12" s="580"/>
      <c r="DRC12" s="580"/>
      <c r="DRD12" s="580"/>
      <c r="DRE12" s="580"/>
      <c r="DRF12" s="580"/>
      <c r="DRG12" s="580"/>
      <c r="DRH12" s="580"/>
      <c r="DRI12" s="580"/>
      <c r="DRJ12" s="580"/>
      <c r="DRK12" s="580"/>
      <c r="DRL12" s="580"/>
      <c r="DRM12" s="580"/>
      <c r="DRN12" s="580"/>
      <c r="DRO12" s="580"/>
      <c r="DRP12" s="580"/>
      <c r="DRQ12" s="580"/>
      <c r="DRR12" s="580"/>
      <c r="DRS12" s="580"/>
      <c r="DRT12" s="580"/>
      <c r="DRU12" s="580"/>
      <c r="DRV12" s="580"/>
      <c r="DRW12" s="580"/>
      <c r="DRX12" s="580"/>
      <c r="DRY12" s="580"/>
      <c r="DRZ12" s="580"/>
      <c r="DSA12" s="580"/>
      <c r="DSB12" s="580"/>
      <c r="DSC12" s="580"/>
      <c r="DSD12" s="580"/>
      <c r="DSE12" s="580"/>
      <c r="DSF12" s="580"/>
      <c r="DSG12" s="580"/>
      <c r="DSH12" s="580"/>
      <c r="DSI12" s="580"/>
      <c r="DSJ12" s="580"/>
      <c r="DSK12" s="580"/>
      <c r="DSL12" s="580"/>
      <c r="DSM12" s="580"/>
      <c r="DSN12" s="580"/>
      <c r="DSO12" s="580"/>
      <c r="DSP12" s="580"/>
      <c r="DSQ12" s="580"/>
      <c r="DSR12" s="580"/>
      <c r="DSS12" s="580"/>
      <c r="DST12" s="580"/>
      <c r="DSU12" s="580"/>
      <c r="DSV12" s="580"/>
      <c r="DSW12" s="580"/>
      <c r="DSX12" s="580"/>
      <c r="DSY12" s="580"/>
      <c r="DSZ12" s="580"/>
      <c r="DTA12" s="580"/>
      <c r="DTB12" s="580"/>
      <c r="DTC12" s="580"/>
      <c r="DTD12" s="580"/>
      <c r="DTE12" s="580"/>
      <c r="DTF12" s="580"/>
      <c r="DTG12" s="580"/>
      <c r="DTH12" s="580"/>
      <c r="DTI12" s="580"/>
      <c r="DTJ12" s="580"/>
      <c r="DTK12" s="580"/>
      <c r="DTL12" s="580"/>
      <c r="DTM12" s="580"/>
      <c r="DTN12" s="580"/>
      <c r="DTO12" s="580"/>
      <c r="DTP12" s="580"/>
      <c r="DTQ12" s="580"/>
      <c r="DTR12" s="580"/>
      <c r="DTS12" s="580"/>
      <c r="DTT12" s="580"/>
      <c r="DTU12" s="580"/>
      <c r="DTV12" s="580"/>
      <c r="DTW12" s="580"/>
      <c r="DTX12" s="580"/>
      <c r="DTY12" s="580"/>
      <c r="DTZ12" s="580"/>
      <c r="DUA12" s="580"/>
      <c r="DUB12" s="580"/>
      <c r="DUC12" s="580"/>
      <c r="DUD12" s="580"/>
      <c r="DUE12" s="580"/>
      <c r="DUF12" s="580"/>
      <c r="DUG12" s="580"/>
      <c r="DUH12" s="580"/>
      <c r="DUI12" s="580"/>
      <c r="DUJ12" s="580"/>
      <c r="DUK12" s="580"/>
      <c r="DUL12" s="580"/>
      <c r="DUM12" s="580"/>
      <c r="DUN12" s="580"/>
      <c r="DUO12" s="580"/>
      <c r="DUP12" s="580"/>
      <c r="DUQ12" s="580"/>
      <c r="DUR12" s="580"/>
      <c r="DUS12" s="580"/>
      <c r="DUT12" s="580"/>
      <c r="DUU12" s="580"/>
      <c r="DUV12" s="580"/>
      <c r="DUW12" s="580"/>
      <c r="DUX12" s="580"/>
      <c r="DUY12" s="580"/>
      <c r="DUZ12" s="580"/>
      <c r="DVA12" s="580"/>
      <c r="DVB12" s="580"/>
      <c r="DVC12" s="580"/>
      <c r="DVD12" s="580"/>
      <c r="DVE12" s="580"/>
      <c r="DVF12" s="580"/>
      <c r="DVG12" s="580"/>
      <c r="DVH12" s="580"/>
      <c r="DVI12" s="580"/>
      <c r="DVJ12" s="580"/>
      <c r="DVK12" s="580"/>
      <c r="DVL12" s="580"/>
      <c r="DVM12" s="580"/>
      <c r="DVN12" s="580"/>
      <c r="DVO12" s="580"/>
      <c r="DVP12" s="580"/>
      <c r="DVQ12" s="580"/>
      <c r="DVR12" s="580"/>
      <c r="DVS12" s="580"/>
      <c r="DVT12" s="580"/>
      <c r="DVU12" s="580"/>
      <c r="DVV12" s="580"/>
      <c r="DVW12" s="580"/>
      <c r="DVX12" s="580"/>
      <c r="DVY12" s="580"/>
      <c r="DVZ12" s="580"/>
      <c r="DWA12" s="580"/>
      <c r="DWB12" s="580"/>
      <c r="DWC12" s="580"/>
      <c r="DWD12" s="580"/>
      <c r="DWE12" s="580"/>
      <c r="DWF12" s="580"/>
      <c r="DWG12" s="580"/>
      <c r="DWH12" s="580"/>
      <c r="DWI12" s="580"/>
      <c r="DWJ12" s="580"/>
      <c r="DWK12" s="580"/>
      <c r="DWL12" s="580"/>
      <c r="DWM12" s="580"/>
      <c r="DWN12" s="580"/>
      <c r="DWO12" s="580"/>
      <c r="DWP12" s="580"/>
      <c r="DWQ12" s="580"/>
      <c r="DWR12" s="580"/>
      <c r="DWS12" s="580"/>
      <c r="DWT12" s="580"/>
      <c r="DWU12" s="580"/>
      <c r="DWV12" s="580"/>
      <c r="DWW12" s="580"/>
      <c r="DWX12" s="580"/>
      <c r="DWY12" s="580"/>
      <c r="DWZ12" s="580"/>
      <c r="DXA12" s="580"/>
      <c r="DXB12" s="580"/>
      <c r="DXC12" s="580"/>
      <c r="DXD12" s="580"/>
      <c r="DXE12" s="580"/>
      <c r="DXF12" s="580"/>
      <c r="DXG12" s="580"/>
      <c r="DXH12" s="580"/>
      <c r="DXI12" s="580"/>
      <c r="DXJ12" s="580"/>
      <c r="DXK12" s="580"/>
      <c r="DXL12" s="580"/>
      <c r="DXM12" s="580"/>
      <c r="DXN12" s="580"/>
      <c r="DXO12" s="580"/>
      <c r="DXP12" s="580"/>
      <c r="DXQ12" s="580"/>
      <c r="DXR12" s="580"/>
      <c r="DXS12" s="580"/>
      <c r="DXT12" s="580"/>
      <c r="DXU12" s="580"/>
      <c r="DXV12" s="580"/>
      <c r="DXW12" s="580"/>
      <c r="DXX12" s="580"/>
      <c r="DXY12" s="580"/>
      <c r="DXZ12" s="580"/>
      <c r="DYA12" s="580"/>
      <c r="DYB12" s="580"/>
      <c r="DYC12" s="580"/>
      <c r="DYD12" s="580"/>
      <c r="DYE12" s="580"/>
      <c r="DYF12" s="580"/>
      <c r="DYG12" s="580"/>
      <c r="DYH12" s="580"/>
      <c r="DYI12" s="580"/>
      <c r="DYJ12" s="580"/>
      <c r="DYK12" s="580"/>
      <c r="DYL12" s="580"/>
      <c r="DYM12" s="580"/>
      <c r="DYN12" s="580"/>
      <c r="DYO12" s="580"/>
      <c r="DYP12" s="580"/>
      <c r="DYQ12" s="580"/>
      <c r="DYR12" s="580"/>
      <c r="DYS12" s="580"/>
      <c r="DYT12" s="580"/>
      <c r="DYU12" s="580"/>
      <c r="DYV12" s="580"/>
      <c r="DYW12" s="580"/>
      <c r="DYX12" s="580"/>
      <c r="DYY12" s="580"/>
      <c r="DYZ12" s="580"/>
      <c r="DZA12" s="580"/>
      <c r="DZB12" s="580"/>
      <c r="DZC12" s="580"/>
      <c r="DZD12" s="580"/>
      <c r="DZE12" s="580"/>
      <c r="DZF12" s="580"/>
      <c r="DZG12" s="580"/>
      <c r="DZH12" s="580"/>
      <c r="DZI12" s="580"/>
      <c r="DZJ12" s="580"/>
      <c r="DZK12" s="580"/>
      <c r="DZL12" s="580"/>
      <c r="DZM12" s="580"/>
      <c r="DZN12" s="580"/>
      <c r="DZO12" s="580"/>
      <c r="DZP12" s="580"/>
      <c r="DZQ12" s="580"/>
      <c r="DZR12" s="580"/>
      <c r="DZS12" s="580"/>
      <c r="DZT12" s="580"/>
      <c r="DZU12" s="580"/>
      <c r="DZV12" s="580"/>
      <c r="DZW12" s="580"/>
      <c r="DZX12" s="580"/>
      <c r="DZY12" s="580"/>
      <c r="DZZ12" s="580"/>
      <c r="EAA12" s="580"/>
      <c r="EAB12" s="580"/>
      <c r="EAC12" s="580"/>
      <c r="EAD12" s="580"/>
      <c r="EAE12" s="580"/>
      <c r="EAF12" s="580"/>
      <c r="EAG12" s="580"/>
      <c r="EAH12" s="580"/>
      <c r="EAI12" s="580"/>
      <c r="EAJ12" s="580"/>
      <c r="EAK12" s="580"/>
      <c r="EAL12" s="580"/>
      <c r="EAM12" s="580"/>
      <c r="EAN12" s="580"/>
      <c r="EAO12" s="580"/>
      <c r="EAP12" s="580"/>
      <c r="EAQ12" s="580"/>
      <c r="EAR12" s="580"/>
      <c r="EAS12" s="580"/>
      <c r="EAT12" s="580"/>
      <c r="EAU12" s="580"/>
      <c r="EAV12" s="580"/>
      <c r="EAW12" s="580"/>
      <c r="EAX12" s="580"/>
      <c r="EAY12" s="580"/>
      <c r="EAZ12" s="580"/>
      <c r="EBA12" s="580"/>
      <c r="EBB12" s="580"/>
      <c r="EBC12" s="580"/>
      <c r="EBD12" s="580"/>
      <c r="EBE12" s="580"/>
      <c r="EBF12" s="580"/>
      <c r="EBG12" s="580"/>
      <c r="EBH12" s="580"/>
      <c r="EBI12" s="580"/>
      <c r="EBJ12" s="580"/>
      <c r="EBK12" s="580"/>
      <c r="EBL12" s="580"/>
      <c r="EBM12" s="580"/>
      <c r="EBN12" s="580"/>
      <c r="EBO12" s="580"/>
      <c r="EBP12" s="580"/>
      <c r="EBQ12" s="580"/>
      <c r="EBR12" s="580"/>
      <c r="EBS12" s="580"/>
      <c r="EBT12" s="580"/>
      <c r="EBU12" s="580"/>
      <c r="EBV12" s="580"/>
      <c r="EBW12" s="580"/>
      <c r="EBX12" s="580"/>
      <c r="EBY12" s="580"/>
      <c r="EBZ12" s="580"/>
      <c r="ECA12" s="580"/>
      <c r="ECB12" s="580"/>
      <c r="ECC12" s="580"/>
      <c r="ECD12" s="580"/>
      <c r="ECE12" s="580"/>
      <c r="ECF12" s="580"/>
      <c r="ECG12" s="580"/>
      <c r="ECH12" s="580"/>
      <c r="ECI12" s="580"/>
      <c r="ECJ12" s="580"/>
      <c r="ECK12" s="580"/>
      <c r="ECL12" s="580"/>
      <c r="ECM12" s="580"/>
      <c r="ECN12" s="580"/>
      <c r="ECO12" s="580"/>
      <c r="ECP12" s="580"/>
      <c r="ECQ12" s="580"/>
      <c r="ECR12" s="580"/>
      <c r="ECS12" s="580"/>
      <c r="ECT12" s="580"/>
      <c r="ECU12" s="580"/>
      <c r="ECV12" s="580"/>
      <c r="ECW12" s="580"/>
      <c r="ECX12" s="580"/>
      <c r="ECY12" s="580"/>
      <c r="ECZ12" s="580"/>
      <c r="EDA12" s="580"/>
      <c r="EDB12" s="580"/>
      <c r="EDC12" s="580"/>
      <c r="EDD12" s="580"/>
      <c r="EDE12" s="580"/>
      <c r="EDF12" s="580"/>
      <c r="EDG12" s="580"/>
      <c r="EDH12" s="580"/>
      <c r="EDI12" s="580"/>
      <c r="EDJ12" s="580"/>
      <c r="EDK12" s="580"/>
      <c r="EDL12" s="580"/>
      <c r="EDM12" s="580"/>
      <c r="EDN12" s="580"/>
      <c r="EDO12" s="580"/>
      <c r="EDP12" s="580"/>
      <c r="EDQ12" s="580"/>
      <c r="EDR12" s="580"/>
      <c r="EDS12" s="580"/>
      <c r="EDT12" s="580"/>
      <c r="EDU12" s="580"/>
      <c r="EDV12" s="580"/>
      <c r="EDW12" s="580"/>
      <c r="EDX12" s="580"/>
      <c r="EDY12" s="580"/>
      <c r="EDZ12" s="580"/>
      <c r="EEA12" s="580"/>
      <c r="EEB12" s="580"/>
      <c r="EEC12" s="580"/>
      <c r="EED12" s="580"/>
      <c r="EEE12" s="580"/>
      <c r="EEF12" s="580"/>
      <c r="EEG12" s="580"/>
      <c r="EEH12" s="580"/>
      <c r="EEI12" s="580"/>
      <c r="EEJ12" s="580"/>
      <c r="EEK12" s="580"/>
      <c r="EEL12" s="580"/>
      <c r="EEM12" s="580"/>
      <c r="EEN12" s="580"/>
      <c r="EEO12" s="580"/>
      <c r="EEP12" s="580"/>
      <c r="EEQ12" s="580"/>
      <c r="EER12" s="580"/>
      <c r="EES12" s="580"/>
      <c r="EET12" s="580"/>
      <c r="EEU12" s="580"/>
      <c r="EEV12" s="580"/>
      <c r="EEW12" s="580"/>
      <c r="EEX12" s="580"/>
      <c r="EEY12" s="580"/>
      <c r="EEZ12" s="580"/>
      <c r="EFA12" s="580"/>
      <c r="EFB12" s="580"/>
      <c r="EFC12" s="580"/>
      <c r="EFD12" s="580"/>
      <c r="EFE12" s="580"/>
      <c r="EFF12" s="580"/>
      <c r="EFG12" s="580"/>
      <c r="EFH12" s="580"/>
      <c r="EFI12" s="580"/>
      <c r="EFJ12" s="580"/>
      <c r="EFK12" s="580"/>
      <c r="EFL12" s="580"/>
      <c r="EFM12" s="580"/>
      <c r="EFN12" s="580"/>
      <c r="EFO12" s="580"/>
      <c r="EFP12" s="580"/>
      <c r="EFQ12" s="580"/>
      <c r="EFR12" s="580"/>
      <c r="EFS12" s="580"/>
      <c r="EFT12" s="580"/>
      <c r="EFU12" s="580"/>
      <c r="EFV12" s="580"/>
      <c r="EFW12" s="580"/>
      <c r="EFX12" s="580"/>
      <c r="EFY12" s="580"/>
      <c r="EFZ12" s="580"/>
      <c r="EGA12" s="580"/>
      <c r="EGB12" s="580"/>
      <c r="EGC12" s="580"/>
      <c r="EGD12" s="580"/>
      <c r="EGE12" s="580"/>
      <c r="EGF12" s="580"/>
      <c r="EGG12" s="580"/>
      <c r="EGH12" s="580"/>
      <c r="EGI12" s="580"/>
      <c r="EGJ12" s="580"/>
      <c r="EGK12" s="580"/>
      <c r="EGL12" s="580"/>
      <c r="EGM12" s="580"/>
      <c r="EGN12" s="580"/>
      <c r="EGO12" s="580"/>
      <c r="EGP12" s="580"/>
      <c r="EGQ12" s="580"/>
      <c r="EGR12" s="580"/>
      <c r="EGS12" s="580"/>
      <c r="EGT12" s="580"/>
      <c r="EGU12" s="580"/>
      <c r="EGV12" s="580"/>
      <c r="EGW12" s="580"/>
      <c r="EGX12" s="580"/>
      <c r="EGY12" s="580"/>
      <c r="EGZ12" s="580"/>
      <c r="EHA12" s="580"/>
      <c r="EHB12" s="580"/>
      <c r="EHC12" s="580"/>
      <c r="EHD12" s="580"/>
      <c r="EHE12" s="580"/>
      <c r="EHF12" s="580"/>
      <c r="EHG12" s="580"/>
      <c r="EHH12" s="580"/>
      <c r="EHI12" s="580"/>
      <c r="EHJ12" s="580"/>
      <c r="EHK12" s="580"/>
      <c r="EHL12" s="580"/>
      <c r="EHM12" s="580"/>
      <c r="EHN12" s="580"/>
      <c r="EHO12" s="580"/>
      <c r="EHP12" s="580"/>
      <c r="EHQ12" s="580"/>
      <c r="EHR12" s="580"/>
      <c r="EHS12" s="580"/>
      <c r="EHT12" s="580"/>
      <c r="EHU12" s="580"/>
      <c r="EHV12" s="580"/>
      <c r="EHW12" s="580"/>
      <c r="EHX12" s="580"/>
      <c r="EHY12" s="580"/>
      <c r="EHZ12" s="580"/>
      <c r="EIA12" s="580"/>
      <c r="EIB12" s="580"/>
      <c r="EIC12" s="580"/>
      <c r="EID12" s="580"/>
      <c r="EIE12" s="580"/>
      <c r="EIF12" s="580"/>
      <c r="EIG12" s="580"/>
      <c r="EIH12" s="580"/>
      <c r="EII12" s="580"/>
      <c r="EIJ12" s="580"/>
      <c r="EIK12" s="580"/>
      <c r="EIL12" s="580"/>
      <c r="EIM12" s="580"/>
      <c r="EIN12" s="580"/>
      <c r="EIO12" s="580"/>
      <c r="EIP12" s="580"/>
      <c r="EIQ12" s="580"/>
      <c r="EIR12" s="580"/>
      <c r="EIS12" s="580"/>
      <c r="EIT12" s="580"/>
      <c r="EIU12" s="580"/>
      <c r="EIV12" s="580"/>
      <c r="EIW12" s="580"/>
      <c r="EIX12" s="580"/>
      <c r="EIY12" s="580"/>
      <c r="EIZ12" s="580"/>
      <c r="EJA12" s="580"/>
      <c r="EJB12" s="580"/>
      <c r="EJC12" s="580"/>
      <c r="EJD12" s="580"/>
      <c r="EJE12" s="580"/>
      <c r="EJF12" s="580"/>
      <c r="EJG12" s="580"/>
      <c r="EJH12" s="580"/>
      <c r="EJI12" s="580"/>
      <c r="EJJ12" s="580"/>
      <c r="EJK12" s="580"/>
      <c r="EJL12" s="580"/>
      <c r="EJM12" s="580"/>
      <c r="EJN12" s="580"/>
      <c r="EJO12" s="580"/>
      <c r="EJP12" s="580"/>
      <c r="EJQ12" s="580"/>
      <c r="EJR12" s="580"/>
      <c r="EJS12" s="580"/>
      <c r="EJT12" s="580"/>
      <c r="EJU12" s="580"/>
      <c r="EJV12" s="580"/>
      <c r="EJW12" s="580"/>
      <c r="EJX12" s="580"/>
      <c r="EJY12" s="580"/>
      <c r="EJZ12" s="580"/>
      <c r="EKA12" s="580"/>
      <c r="EKB12" s="580"/>
      <c r="EKC12" s="580"/>
      <c r="EKD12" s="580"/>
      <c r="EKE12" s="580"/>
      <c r="EKF12" s="580"/>
      <c r="EKG12" s="580"/>
      <c r="EKH12" s="580"/>
      <c r="EKI12" s="580"/>
      <c r="EKJ12" s="580"/>
      <c r="EKK12" s="580"/>
      <c r="EKL12" s="580"/>
      <c r="EKM12" s="580"/>
      <c r="EKN12" s="580"/>
      <c r="EKO12" s="580"/>
      <c r="EKP12" s="580"/>
      <c r="EKQ12" s="580"/>
      <c r="EKR12" s="580"/>
      <c r="EKS12" s="580"/>
      <c r="EKT12" s="580"/>
      <c r="EKU12" s="580"/>
      <c r="EKV12" s="580"/>
      <c r="EKW12" s="580"/>
      <c r="EKX12" s="580"/>
      <c r="EKY12" s="580"/>
      <c r="EKZ12" s="580"/>
      <c r="ELA12" s="580"/>
      <c r="ELB12" s="580"/>
      <c r="ELC12" s="580"/>
      <c r="ELD12" s="580"/>
      <c r="ELE12" s="580"/>
      <c r="ELF12" s="580"/>
      <c r="ELG12" s="580"/>
      <c r="ELH12" s="580"/>
      <c r="ELI12" s="580"/>
      <c r="ELJ12" s="580"/>
      <c r="ELK12" s="580"/>
      <c r="ELL12" s="580"/>
      <c r="ELM12" s="580"/>
      <c r="ELN12" s="580"/>
      <c r="ELO12" s="580"/>
      <c r="ELP12" s="580"/>
      <c r="ELQ12" s="580"/>
      <c r="ELR12" s="580"/>
      <c r="ELS12" s="580"/>
      <c r="ELT12" s="580"/>
      <c r="ELU12" s="580"/>
      <c r="ELV12" s="580"/>
      <c r="ELW12" s="580"/>
      <c r="ELX12" s="580"/>
      <c r="ELY12" s="580"/>
      <c r="ELZ12" s="580"/>
      <c r="EMA12" s="580"/>
      <c r="EMB12" s="580"/>
      <c r="EMC12" s="580"/>
      <c r="EMD12" s="580"/>
      <c r="EME12" s="580"/>
      <c r="EMF12" s="580"/>
      <c r="EMG12" s="580"/>
      <c r="EMH12" s="580"/>
      <c r="EMI12" s="580"/>
      <c r="EMJ12" s="580"/>
      <c r="EMK12" s="580"/>
      <c r="EML12" s="580"/>
      <c r="EMM12" s="580"/>
      <c r="EMN12" s="580"/>
      <c r="EMO12" s="580"/>
      <c r="EMP12" s="580"/>
      <c r="EMQ12" s="580"/>
      <c r="EMR12" s="580"/>
      <c r="EMS12" s="580"/>
      <c r="EMT12" s="580"/>
      <c r="EMU12" s="580"/>
      <c r="EMV12" s="580"/>
      <c r="EMW12" s="580"/>
      <c r="EMX12" s="580"/>
      <c r="EMY12" s="580"/>
      <c r="EMZ12" s="580"/>
      <c r="ENA12" s="580"/>
      <c r="ENB12" s="580"/>
      <c r="ENC12" s="580"/>
      <c r="END12" s="580"/>
      <c r="ENE12" s="580"/>
      <c r="ENF12" s="580"/>
      <c r="ENG12" s="580"/>
      <c r="ENH12" s="580"/>
      <c r="ENI12" s="580"/>
      <c r="ENJ12" s="580"/>
      <c r="ENK12" s="580"/>
      <c r="ENL12" s="580"/>
      <c r="ENM12" s="580"/>
      <c r="ENN12" s="580"/>
      <c r="ENO12" s="580"/>
      <c r="ENP12" s="580"/>
      <c r="ENQ12" s="580"/>
      <c r="ENR12" s="580"/>
      <c r="ENS12" s="580"/>
      <c r="ENT12" s="580"/>
      <c r="ENU12" s="580"/>
      <c r="ENV12" s="580"/>
      <c r="ENW12" s="580"/>
      <c r="ENX12" s="580"/>
      <c r="ENY12" s="580"/>
      <c r="ENZ12" s="580"/>
      <c r="EOA12" s="580"/>
      <c r="EOB12" s="580"/>
      <c r="EOC12" s="580"/>
      <c r="EOD12" s="580"/>
      <c r="EOE12" s="580"/>
      <c r="EOF12" s="580"/>
      <c r="EOG12" s="580"/>
      <c r="EOH12" s="580"/>
      <c r="EOI12" s="580"/>
      <c r="EOJ12" s="580"/>
      <c r="EOK12" s="580"/>
      <c r="EOL12" s="580"/>
      <c r="EOM12" s="580"/>
      <c r="EON12" s="580"/>
      <c r="EOO12" s="580"/>
      <c r="EOP12" s="580"/>
      <c r="EOQ12" s="580"/>
      <c r="EOR12" s="580"/>
      <c r="EOS12" s="580"/>
      <c r="EOT12" s="580"/>
      <c r="EOU12" s="580"/>
      <c r="EOV12" s="580"/>
      <c r="EOW12" s="580"/>
      <c r="EOX12" s="580"/>
      <c r="EOY12" s="580"/>
      <c r="EOZ12" s="580"/>
      <c r="EPA12" s="580"/>
      <c r="EPB12" s="580"/>
      <c r="EPC12" s="580"/>
      <c r="EPD12" s="580"/>
      <c r="EPE12" s="580"/>
      <c r="EPF12" s="580"/>
      <c r="EPG12" s="580"/>
      <c r="EPH12" s="580"/>
      <c r="EPI12" s="580"/>
      <c r="EPJ12" s="580"/>
      <c r="EPK12" s="580"/>
      <c r="EPL12" s="580"/>
      <c r="EPM12" s="580"/>
      <c r="EPN12" s="580"/>
      <c r="EPO12" s="580"/>
      <c r="EPP12" s="580"/>
      <c r="EPQ12" s="580"/>
      <c r="EPR12" s="580"/>
      <c r="EPS12" s="580"/>
      <c r="EPT12" s="580"/>
      <c r="EPU12" s="580"/>
      <c r="EPV12" s="580"/>
      <c r="EPW12" s="580"/>
      <c r="EPX12" s="580"/>
      <c r="EPY12" s="580"/>
      <c r="EPZ12" s="580"/>
      <c r="EQA12" s="580"/>
      <c r="EQB12" s="580"/>
      <c r="EQC12" s="580"/>
      <c r="EQD12" s="580"/>
      <c r="EQE12" s="580"/>
      <c r="EQF12" s="580"/>
      <c r="EQG12" s="580"/>
      <c r="EQH12" s="580"/>
      <c r="EQI12" s="580"/>
      <c r="EQJ12" s="580"/>
      <c r="EQK12" s="580"/>
      <c r="EQL12" s="580"/>
      <c r="EQM12" s="580"/>
      <c r="EQN12" s="580"/>
      <c r="EQO12" s="580"/>
      <c r="EQP12" s="580"/>
      <c r="EQQ12" s="580"/>
      <c r="EQR12" s="580"/>
      <c r="EQS12" s="580"/>
      <c r="EQT12" s="580"/>
      <c r="EQU12" s="580"/>
      <c r="EQV12" s="580"/>
      <c r="EQW12" s="580"/>
      <c r="EQX12" s="580"/>
      <c r="EQY12" s="580"/>
      <c r="EQZ12" s="580"/>
      <c r="ERA12" s="580"/>
      <c r="ERB12" s="580"/>
      <c r="ERC12" s="580"/>
      <c r="ERD12" s="580"/>
      <c r="ERE12" s="580"/>
      <c r="ERF12" s="580"/>
      <c r="ERG12" s="580"/>
      <c r="ERH12" s="580"/>
      <c r="ERI12" s="580"/>
      <c r="ERJ12" s="580"/>
      <c r="ERK12" s="580"/>
      <c r="ERL12" s="580"/>
      <c r="ERM12" s="580"/>
      <c r="ERN12" s="580"/>
      <c r="ERO12" s="580"/>
      <c r="ERP12" s="580"/>
      <c r="ERQ12" s="580"/>
      <c r="ERR12" s="580"/>
      <c r="ERS12" s="580"/>
      <c r="ERT12" s="580"/>
      <c r="ERU12" s="580"/>
      <c r="ERV12" s="580"/>
      <c r="ERW12" s="580"/>
      <c r="ERX12" s="580"/>
      <c r="ERY12" s="580"/>
      <c r="ERZ12" s="580"/>
      <c r="ESA12" s="580"/>
      <c r="ESB12" s="580"/>
      <c r="ESC12" s="580"/>
      <c r="ESD12" s="580"/>
      <c r="ESE12" s="580"/>
      <c r="ESF12" s="580"/>
      <c r="ESG12" s="580"/>
      <c r="ESH12" s="580"/>
      <c r="ESI12" s="580"/>
      <c r="ESJ12" s="580"/>
      <c r="ESK12" s="580"/>
      <c r="ESL12" s="580"/>
      <c r="ESM12" s="580"/>
      <c r="ESN12" s="580"/>
      <c r="ESO12" s="580"/>
      <c r="ESP12" s="580"/>
      <c r="ESQ12" s="580"/>
      <c r="ESR12" s="580"/>
      <c r="ESS12" s="580"/>
      <c r="EST12" s="580"/>
      <c r="ESU12" s="580"/>
      <c r="ESV12" s="580"/>
      <c r="ESW12" s="580"/>
      <c r="ESX12" s="580"/>
      <c r="ESY12" s="580"/>
      <c r="ESZ12" s="580"/>
      <c r="ETA12" s="580"/>
      <c r="ETB12" s="580"/>
      <c r="ETC12" s="580"/>
      <c r="ETD12" s="580"/>
      <c r="ETE12" s="580"/>
      <c r="ETF12" s="580"/>
      <c r="ETG12" s="580"/>
      <c r="ETH12" s="580"/>
      <c r="ETI12" s="580"/>
      <c r="ETJ12" s="580"/>
      <c r="ETK12" s="580"/>
      <c r="ETL12" s="580"/>
      <c r="ETM12" s="580"/>
      <c r="ETN12" s="580"/>
      <c r="ETO12" s="580"/>
      <c r="ETP12" s="580"/>
      <c r="ETQ12" s="580"/>
      <c r="ETR12" s="580"/>
      <c r="ETS12" s="580"/>
      <c r="ETT12" s="580"/>
      <c r="ETU12" s="580"/>
      <c r="ETV12" s="580"/>
      <c r="ETW12" s="580"/>
      <c r="ETX12" s="580"/>
      <c r="ETY12" s="580"/>
      <c r="ETZ12" s="580"/>
      <c r="EUA12" s="580"/>
      <c r="EUB12" s="580"/>
      <c r="EUC12" s="580"/>
      <c r="EUD12" s="580"/>
      <c r="EUE12" s="580"/>
      <c r="EUF12" s="580"/>
      <c r="EUG12" s="580"/>
      <c r="EUH12" s="580"/>
      <c r="EUI12" s="580"/>
      <c r="EUJ12" s="580"/>
      <c r="EUK12" s="580"/>
      <c r="EUL12" s="580"/>
      <c r="EUM12" s="580"/>
      <c r="EUN12" s="580"/>
      <c r="EUO12" s="580"/>
      <c r="EUP12" s="580"/>
      <c r="EUQ12" s="580"/>
      <c r="EUR12" s="580"/>
      <c r="EUS12" s="580"/>
      <c r="EUT12" s="580"/>
      <c r="EUU12" s="580"/>
      <c r="EUV12" s="580"/>
      <c r="EUW12" s="580"/>
      <c r="EUX12" s="580"/>
      <c r="EUY12" s="580"/>
      <c r="EUZ12" s="580"/>
      <c r="EVA12" s="580"/>
      <c r="EVB12" s="580"/>
      <c r="EVC12" s="580"/>
      <c r="EVD12" s="580"/>
      <c r="EVE12" s="580"/>
      <c r="EVF12" s="580"/>
      <c r="EVG12" s="580"/>
      <c r="EVH12" s="580"/>
      <c r="EVI12" s="580"/>
      <c r="EVJ12" s="580"/>
      <c r="EVK12" s="580"/>
      <c r="EVL12" s="580"/>
      <c r="EVM12" s="580"/>
      <c r="EVN12" s="580"/>
      <c r="EVO12" s="580"/>
      <c r="EVP12" s="580"/>
      <c r="EVQ12" s="580"/>
      <c r="EVR12" s="580"/>
      <c r="EVS12" s="580"/>
      <c r="EVT12" s="580"/>
      <c r="EVU12" s="580"/>
      <c r="EVV12" s="580"/>
      <c r="EVW12" s="580"/>
      <c r="EVX12" s="580"/>
      <c r="EVY12" s="580"/>
      <c r="EVZ12" s="580"/>
      <c r="EWA12" s="580"/>
      <c r="EWB12" s="580"/>
      <c r="EWC12" s="580"/>
      <c r="EWD12" s="580"/>
      <c r="EWE12" s="580"/>
      <c r="EWF12" s="580"/>
      <c r="EWG12" s="580"/>
      <c r="EWH12" s="580"/>
      <c r="EWI12" s="580"/>
      <c r="EWJ12" s="580"/>
      <c r="EWK12" s="580"/>
      <c r="EWL12" s="580"/>
      <c r="EWM12" s="580"/>
      <c r="EWN12" s="580"/>
      <c r="EWO12" s="580"/>
      <c r="EWP12" s="580"/>
      <c r="EWQ12" s="580"/>
      <c r="EWR12" s="580"/>
      <c r="EWS12" s="580"/>
      <c r="EWT12" s="580"/>
      <c r="EWU12" s="580"/>
      <c r="EWV12" s="580"/>
      <c r="EWW12" s="580"/>
      <c r="EWX12" s="580"/>
      <c r="EWY12" s="580"/>
      <c r="EWZ12" s="580"/>
      <c r="EXA12" s="580"/>
      <c r="EXB12" s="580"/>
      <c r="EXC12" s="580"/>
      <c r="EXD12" s="580"/>
      <c r="EXE12" s="580"/>
      <c r="EXF12" s="580"/>
      <c r="EXG12" s="580"/>
      <c r="EXH12" s="580"/>
      <c r="EXI12" s="580"/>
      <c r="EXJ12" s="580"/>
      <c r="EXK12" s="580"/>
      <c r="EXL12" s="580"/>
      <c r="EXM12" s="580"/>
      <c r="EXN12" s="580"/>
      <c r="EXO12" s="580"/>
      <c r="EXP12" s="580"/>
      <c r="EXQ12" s="580"/>
      <c r="EXR12" s="580"/>
      <c r="EXS12" s="580"/>
      <c r="EXT12" s="580"/>
      <c r="EXU12" s="580"/>
      <c r="EXV12" s="580"/>
      <c r="EXW12" s="580"/>
      <c r="EXX12" s="580"/>
      <c r="EXY12" s="580"/>
      <c r="EXZ12" s="580"/>
      <c r="EYA12" s="580"/>
      <c r="EYB12" s="580"/>
      <c r="EYC12" s="580"/>
      <c r="EYD12" s="580"/>
      <c r="EYE12" s="580"/>
      <c r="EYF12" s="580"/>
      <c r="EYG12" s="580"/>
      <c r="EYH12" s="580"/>
      <c r="EYI12" s="580"/>
      <c r="EYJ12" s="580"/>
      <c r="EYK12" s="580"/>
      <c r="EYL12" s="580"/>
      <c r="EYM12" s="580"/>
      <c r="EYN12" s="580"/>
      <c r="EYO12" s="580"/>
      <c r="EYP12" s="580"/>
      <c r="EYQ12" s="580"/>
      <c r="EYR12" s="580"/>
      <c r="EYS12" s="580"/>
      <c r="EYT12" s="580"/>
      <c r="EYU12" s="580"/>
      <c r="EYV12" s="580"/>
      <c r="EYW12" s="580"/>
      <c r="EYX12" s="580"/>
      <c r="EYY12" s="580"/>
      <c r="EYZ12" s="580"/>
      <c r="EZA12" s="580"/>
      <c r="EZB12" s="580"/>
      <c r="EZC12" s="580"/>
      <c r="EZD12" s="580"/>
      <c r="EZE12" s="580"/>
      <c r="EZF12" s="580"/>
      <c r="EZG12" s="580"/>
      <c r="EZH12" s="580"/>
      <c r="EZI12" s="580"/>
      <c r="EZJ12" s="580"/>
      <c r="EZK12" s="580"/>
      <c r="EZL12" s="580"/>
      <c r="EZM12" s="580"/>
      <c r="EZN12" s="580"/>
      <c r="EZO12" s="580"/>
      <c r="EZP12" s="580"/>
      <c r="EZQ12" s="580"/>
      <c r="EZR12" s="580"/>
      <c r="EZS12" s="580"/>
      <c r="EZT12" s="580"/>
      <c r="EZU12" s="580"/>
      <c r="EZV12" s="580"/>
      <c r="EZW12" s="580"/>
      <c r="EZX12" s="580"/>
      <c r="EZY12" s="580"/>
      <c r="EZZ12" s="580"/>
      <c r="FAA12" s="580"/>
      <c r="FAB12" s="580"/>
      <c r="FAC12" s="580"/>
      <c r="FAD12" s="580"/>
      <c r="FAE12" s="580"/>
      <c r="FAF12" s="580"/>
      <c r="FAG12" s="580"/>
      <c r="FAH12" s="580"/>
      <c r="FAI12" s="580"/>
      <c r="FAJ12" s="580"/>
      <c r="FAK12" s="580"/>
      <c r="FAL12" s="580"/>
      <c r="FAM12" s="580"/>
      <c r="FAN12" s="580"/>
      <c r="FAO12" s="580"/>
      <c r="FAP12" s="580"/>
      <c r="FAQ12" s="580"/>
      <c r="FAR12" s="580"/>
      <c r="FAS12" s="580"/>
      <c r="FAT12" s="580"/>
      <c r="FAU12" s="580"/>
      <c r="FAV12" s="580"/>
      <c r="FAW12" s="580"/>
      <c r="FAX12" s="580"/>
      <c r="FAY12" s="580"/>
      <c r="FAZ12" s="580"/>
      <c r="FBA12" s="580"/>
      <c r="FBB12" s="580"/>
      <c r="FBC12" s="580"/>
      <c r="FBD12" s="580"/>
      <c r="FBE12" s="580"/>
      <c r="FBF12" s="580"/>
      <c r="FBG12" s="580"/>
      <c r="FBH12" s="580"/>
      <c r="FBI12" s="580"/>
      <c r="FBJ12" s="580"/>
      <c r="FBK12" s="580"/>
      <c r="FBL12" s="580"/>
      <c r="FBM12" s="580"/>
      <c r="FBN12" s="580"/>
      <c r="FBO12" s="580"/>
      <c r="FBP12" s="580"/>
      <c r="FBQ12" s="580"/>
      <c r="FBR12" s="580"/>
      <c r="FBS12" s="580"/>
      <c r="FBT12" s="580"/>
      <c r="FBU12" s="580"/>
      <c r="FBV12" s="580"/>
      <c r="FBW12" s="580"/>
      <c r="FBX12" s="580"/>
      <c r="FBY12" s="580"/>
      <c r="FBZ12" s="580"/>
      <c r="FCA12" s="580"/>
      <c r="FCB12" s="580"/>
      <c r="FCC12" s="580"/>
      <c r="FCD12" s="580"/>
      <c r="FCE12" s="580"/>
      <c r="FCF12" s="580"/>
      <c r="FCG12" s="580"/>
      <c r="FCH12" s="580"/>
      <c r="FCI12" s="580"/>
      <c r="FCJ12" s="580"/>
      <c r="FCK12" s="580"/>
      <c r="FCL12" s="580"/>
      <c r="FCM12" s="580"/>
      <c r="FCN12" s="580"/>
      <c r="FCO12" s="580"/>
      <c r="FCP12" s="580"/>
      <c r="FCQ12" s="580"/>
      <c r="FCR12" s="580"/>
      <c r="FCS12" s="580"/>
      <c r="FCT12" s="580"/>
      <c r="FCU12" s="580"/>
      <c r="FCV12" s="580"/>
      <c r="FCW12" s="580"/>
      <c r="FCX12" s="580"/>
      <c r="FCY12" s="580"/>
      <c r="FCZ12" s="580"/>
      <c r="FDA12" s="580"/>
      <c r="FDB12" s="580"/>
      <c r="FDC12" s="580"/>
      <c r="FDD12" s="580"/>
      <c r="FDE12" s="580"/>
      <c r="FDF12" s="580"/>
      <c r="FDG12" s="580"/>
      <c r="FDH12" s="580"/>
      <c r="FDI12" s="580"/>
      <c r="FDJ12" s="580"/>
      <c r="FDK12" s="580"/>
      <c r="FDL12" s="580"/>
      <c r="FDM12" s="580"/>
      <c r="FDN12" s="580"/>
      <c r="FDO12" s="580"/>
      <c r="FDP12" s="580"/>
      <c r="FDQ12" s="580"/>
      <c r="FDR12" s="580"/>
      <c r="FDS12" s="580"/>
      <c r="FDT12" s="580"/>
      <c r="FDU12" s="580"/>
      <c r="FDV12" s="580"/>
      <c r="FDW12" s="580"/>
      <c r="FDX12" s="580"/>
      <c r="FDY12" s="580"/>
      <c r="FDZ12" s="580"/>
      <c r="FEA12" s="580"/>
      <c r="FEB12" s="580"/>
      <c r="FEC12" s="580"/>
      <c r="FED12" s="580"/>
      <c r="FEE12" s="580"/>
      <c r="FEF12" s="580"/>
      <c r="FEG12" s="580"/>
      <c r="FEH12" s="580"/>
      <c r="FEI12" s="580"/>
      <c r="FEJ12" s="580"/>
      <c r="FEK12" s="580"/>
      <c r="FEL12" s="580"/>
      <c r="FEM12" s="580"/>
      <c r="FEN12" s="580"/>
      <c r="FEO12" s="580"/>
      <c r="FEP12" s="580"/>
      <c r="FEQ12" s="580"/>
      <c r="FER12" s="580"/>
      <c r="FES12" s="580"/>
      <c r="FET12" s="580"/>
      <c r="FEU12" s="580"/>
      <c r="FEV12" s="580"/>
      <c r="FEW12" s="580"/>
      <c r="FEX12" s="580"/>
      <c r="FEY12" s="580"/>
      <c r="FEZ12" s="580"/>
      <c r="FFA12" s="580"/>
      <c r="FFB12" s="580"/>
      <c r="FFC12" s="580"/>
      <c r="FFD12" s="580"/>
      <c r="FFE12" s="580"/>
      <c r="FFF12" s="580"/>
      <c r="FFG12" s="580"/>
      <c r="FFH12" s="580"/>
      <c r="FFI12" s="580"/>
      <c r="FFJ12" s="580"/>
      <c r="FFK12" s="580"/>
      <c r="FFL12" s="580"/>
      <c r="FFM12" s="580"/>
      <c r="FFN12" s="580"/>
      <c r="FFO12" s="580"/>
      <c r="FFP12" s="580"/>
      <c r="FFQ12" s="580"/>
      <c r="FFR12" s="580"/>
      <c r="FFS12" s="580"/>
      <c r="FFT12" s="580"/>
      <c r="FFU12" s="580"/>
      <c r="FFV12" s="580"/>
      <c r="FFW12" s="580"/>
      <c r="FFX12" s="580"/>
      <c r="FFY12" s="580"/>
      <c r="FFZ12" s="580"/>
      <c r="FGA12" s="580"/>
      <c r="FGB12" s="580"/>
      <c r="FGC12" s="580"/>
      <c r="FGD12" s="580"/>
      <c r="FGE12" s="580"/>
      <c r="FGF12" s="580"/>
      <c r="FGG12" s="580"/>
      <c r="FGH12" s="580"/>
      <c r="FGI12" s="580"/>
      <c r="FGJ12" s="580"/>
      <c r="FGK12" s="580"/>
      <c r="FGL12" s="580"/>
      <c r="FGM12" s="580"/>
      <c r="FGN12" s="580"/>
      <c r="FGO12" s="580"/>
      <c r="FGP12" s="580"/>
      <c r="FGQ12" s="580"/>
      <c r="FGR12" s="580"/>
      <c r="FGS12" s="580"/>
      <c r="FGT12" s="580"/>
      <c r="FGU12" s="580"/>
      <c r="FGV12" s="580"/>
      <c r="FGW12" s="580"/>
      <c r="FGX12" s="580"/>
      <c r="FGY12" s="580"/>
      <c r="FGZ12" s="580"/>
      <c r="FHA12" s="580"/>
      <c r="FHB12" s="580"/>
      <c r="FHC12" s="580"/>
      <c r="FHD12" s="580"/>
      <c r="FHE12" s="580"/>
      <c r="FHF12" s="580"/>
      <c r="FHG12" s="580"/>
      <c r="FHH12" s="580"/>
      <c r="FHI12" s="580"/>
      <c r="FHJ12" s="580"/>
      <c r="FHK12" s="580"/>
      <c r="FHL12" s="580"/>
      <c r="FHM12" s="580"/>
      <c r="FHN12" s="580"/>
      <c r="FHO12" s="580"/>
      <c r="FHP12" s="580"/>
      <c r="FHQ12" s="580"/>
      <c r="FHR12" s="580"/>
      <c r="FHS12" s="580"/>
      <c r="FHT12" s="580"/>
      <c r="FHU12" s="580"/>
      <c r="FHV12" s="580"/>
      <c r="FHW12" s="580"/>
      <c r="FHX12" s="580"/>
      <c r="FHY12" s="580"/>
      <c r="FHZ12" s="580"/>
      <c r="FIA12" s="580"/>
      <c r="FIB12" s="580"/>
      <c r="FIC12" s="580"/>
      <c r="FID12" s="580"/>
      <c r="FIE12" s="580"/>
      <c r="FIF12" s="580"/>
      <c r="FIG12" s="580"/>
      <c r="FIH12" s="580"/>
      <c r="FII12" s="580"/>
      <c r="FIJ12" s="580"/>
      <c r="FIK12" s="580"/>
      <c r="FIL12" s="580"/>
      <c r="FIM12" s="580"/>
      <c r="FIN12" s="580"/>
      <c r="FIO12" s="580"/>
      <c r="FIP12" s="580"/>
      <c r="FIQ12" s="580"/>
      <c r="FIR12" s="580"/>
      <c r="FIS12" s="580"/>
      <c r="FIT12" s="580"/>
      <c r="FIU12" s="580"/>
      <c r="FIV12" s="580"/>
      <c r="FIW12" s="580"/>
      <c r="FIX12" s="580"/>
      <c r="FIY12" s="580"/>
      <c r="FIZ12" s="580"/>
      <c r="FJA12" s="580"/>
      <c r="FJB12" s="580"/>
      <c r="FJC12" s="580"/>
      <c r="FJD12" s="580"/>
      <c r="FJE12" s="580"/>
      <c r="FJF12" s="580"/>
      <c r="FJG12" s="580"/>
      <c r="FJH12" s="580"/>
      <c r="FJI12" s="580"/>
      <c r="FJJ12" s="580"/>
      <c r="FJK12" s="580"/>
      <c r="FJL12" s="580"/>
      <c r="FJM12" s="580"/>
      <c r="FJN12" s="580"/>
      <c r="FJO12" s="580"/>
      <c r="FJP12" s="580"/>
      <c r="FJQ12" s="580"/>
      <c r="FJR12" s="580"/>
      <c r="FJS12" s="580"/>
      <c r="FJT12" s="580"/>
      <c r="FJU12" s="580"/>
      <c r="FJV12" s="580"/>
      <c r="FJW12" s="580"/>
      <c r="FJX12" s="580"/>
      <c r="FJY12" s="580"/>
      <c r="FJZ12" s="580"/>
      <c r="FKA12" s="580"/>
      <c r="FKB12" s="580"/>
      <c r="FKC12" s="580"/>
      <c r="FKD12" s="580"/>
      <c r="FKE12" s="580"/>
      <c r="FKF12" s="580"/>
      <c r="FKG12" s="580"/>
      <c r="FKH12" s="580"/>
      <c r="FKI12" s="580"/>
      <c r="FKJ12" s="580"/>
      <c r="FKK12" s="580"/>
      <c r="FKL12" s="580"/>
      <c r="FKM12" s="580"/>
      <c r="FKN12" s="580"/>
      <c r="FKO12" s="580"/>
      <c r="FKP12" s="580"/>
      <c r="FKQ12" s="580"/>
      <c r="FKR12" s="580"/>
      <c r="FKS12" s="580"/>
      <c r="FKT12" s="580"/>
      <c r="FKU12" s="580"/>
      <c r="FKV12" s="580"/>
      <c r="FKW12" s="580"/>
      <c r="FKX12" s="580"/>
      <c r="FKY12" s="580"/>
      <c r="FKZ12" s="580"/>
      <c r="FLA12" s="580"/>
      <c r="FLB12" s="580"/>
      <c r="FLC12" s="580"/>
      <c r="FLD12" s="580"/>
      <c r="FLE12" s="580"/>
      <c r="FLF12" s="580"/>
      <c r="FLG12" s="580"/>
      <c r="FLH12" s="580"/>
      <c r="FLI12" s="580"/>
      <c r="FLJ12" s="580"/>
      <c r="FLK12" s="580"/>
      <c r="FLL12" s="580"/>
      <c r="FLM12" s="580"/>
      <c r="FLN12" s="580"/>
      <c r="FLO12" s="580"/>
      <c r="FLP12" s="580"/>
      <c r="FLQ12" s="580"/>
      <c r="FLR12" s="580"/>
      <c r="FLS12" s="580"/>
      <c r="FLT12" s="580"/>
      <c r="FLU12" s="580"/>
      <c r="FLV12" s="580"/>
      <c r="FLW12" s="580"/>
      <c r="FLX12" s="580"/>
      <c r="FLY12" s="580"/>
      <c r="FLZ12" s="580"/>
      <c r="FMA12" s="580"/>
      <c r="FMB12" s="580"/>
      <c r="FMC12" s="580"/>
      <c r="FMD12" s="580"/>
      <c r="FME12" s="580"/>
      <c r="FMF12" s="580"/>
      <c r="FMG12" s="580"/>
      <c r="FMH12" s="580"/>
      <c r="FMI12" s="580"/>
      <c r="FMJ12" s="580"/>
      <c r="FMK12" s="580"/>
      <c r="FML12" s="580"/>
      <c r="FMM12" s="580"/>
      <c r="FMN12" s="580"/>
      <c r="FMO12" s="580"/>
      <c r="FMP12" s="580"/>
      <c r="FMQ12" s="580"/>
      <c r="FMR12" s="580"/>
      <c r="FMS12" s="580"/>
      <c r="FMT12" s="580"/>
      <c r="FMU12" s="580"/>
      <c r="FMV12" s="580"/>
      <c r="FMW12" s="580"/>
      <c r="FMX12" s="580"/>
      <c r="FMY12" s="580"/>
      <c r="FMZ12" s="580"/>
      <c r="FNA12" s="580"/>
      <c r="FNB12" s="580"/>
      <c r="FNC12" s="580"/>
      <c r="FND12" s="580"/>
      <c r="FNE12" s="580"/>
      <c r="FNF12" s="580"/>
      <c r="FNG12" s="580"/>
      <c r="FNH12" s="580"/>
      <c r="FNI12" s="580"/>
      <c r="FNJ12" s="580"/>
      <c r="FNK12" s="580"/>
      <c r="FNL12" s="580"/>
      <c r="FNM12" s="580"/>
      <c r="FNN12" s="580"/>
      <c r="FNO12" s="580"/>
      <c r="FNP12" s="580"/>
      <c r="FNQ12" s="580"/>
      <c r="FNR12" s="580"/>
      <c r="FNS12" s="580"/>
      <c r="FNT12" s="580"/>
      <c r="FNU12" s="580"/>
      <c r="FNV12" s="580"/>
      <c r="FNW12" s="580"/>
      <c r="FNX12" s="580"/>
      <c r="FNY12" s="580"/>
      <c r="FNZ12" s="580"/>
      <c r="FOA12" s="580"/>
      <c r="FOB12" s="580"/>
      <c r="FOC12" s="580"/>
      <c r="FOD12" s="580"/>
      <c r="FOE12" s="580"/>
      <c r="FOF12" s="580"/>
      <c r="FOG12" s="580"/>
      <c r="FOH12" s="580"/>
      <c r="FOI12" s="580"/>
      <c r="FOJ12" s="580"/>
      <c r="FOK12" s="580"/>
      <c r="FOL12" s="580"/>
      <c r="FOM12" s="580"/>
      <c r="FON12" s="580"/>
      <c r="FOO12" s="580"/>
      <c r="FOP12" s="580"/>
      <c r="FOQ12" s="580"/>
      <c r="FOR12" s="580"/>
      <c r="FOS12" s="580"/>
      <c r="FOT12" s="580"/>
      <c r="FOU12" s="580"/>
      <c r="FOV12" s="580"/>
      <c r="FOW12" s="580"/>
      <c r="FOX12" s="580"/>
      <c r="FOY12" s="580"/>
      <c r="FOZ12" s="580"/>
      <c r="FPA12" s="580"/>
      <c r="FPB12" s="580"/>
      <c r="FPC12" s="580"/>
      <c r="FPD12" s="580"/>
      <c r="FPE12" s="580"/>
      <c r="FPF12" s="580"/>
      <c r="FPG12" s="580"/>
      <c r="FPH12" s="580"/>
      <c r="FPI12" s="580"/>
      <c r="FPJ12" s="580"/>
      <c r="FPK12" s="580"/>
      <c r="FPL12" s="580"/>
      <c r="FPM12" s="580"/>
      <c r="FPN12" s="580"/>
      <c r="FPO12" s="580"/>
      <c r="FPP12" s="580"/>
      <c r="FPQ12" s="580"/>
      <c r="FPR12" s="580"/>
      <c r="FPS12" s="580"/>
      <c r="FPT12" s="580"/>
      <c r="FPU12" s="580"/>
      <c r="FPV12" s="580"/>
      <c r="FPW12" s="580"/>
      <c r="FPX12" s="580"/>
      <c r="FPY12" s="580"/>
      <c r="FPZ12" s="580"/>
      <c r="FQA12" s="580"/>
      <c r="FQB12" s="580"/>
      <c r="FQC12" s="580"/>
      <c r="FQD12" s="580"/>
      <c r="FQE12" s="580"/>
      <c r="FQF12" s="580"/>
      <c r="FQG12" s="580"/>
      <c r="FQH12" s="580"/>
      <c r="FQI12" s="580"/>
      <c r="FQJ12" s="580"/>
      <c r="FQK12" s="580"/>
      <c r="FQL12" s="580"/>
      <c r="FQM12" s="580"/>
      <c r="FQN12" s="580"/>
      <c r="FQO12" s="580"/>
      <c r="FQP12" s="580"/>
      <c r="FQQ12" s="580"/>
      <c r="FQR12" s="580"/>
      <c r="FQS12" s="580"/>
      <c r="FQT12" s="580"/>
      <c r="FQU12" s="580"/>
      <c r="FQV12" s="580"/>
      <c r="FQW12" s="580"/>
      <c r="FQX12" s="580"/>
      <c r="FQY12" s="580"/>
      <c r="FQZ12" s="580"/>
      <c r="FRA12" s="580"/>
      <c r="FRB12" s="580"/>
      <c r="FRC12" s="580"/>
      <c r="FRD12" s="580"/>
      <c r="FRE12" s="580"/>
      <c r="FRF12" s="580"/>
      <c r="FRG12" s="580"/>
      <c r="FRH12" s="580"/>
      <c r="FRI12" s="580"/>
      <c r="FRJ12" s="580"/>
      <c r="FRK12" s="580"/>
      <c r="FRL12" s="580"/>
      <c r="FRM12" s="580"/>
      <c r="FRN12" s="580"/>
      <c r="FRO12" s="580"/>
      <c r="FRP12" s="580"/>
      <c r="FRQ12" s="580"/>
      <c r="FRR12" s="580"/>
      <c r="FRS12" s="580"/>
      <c r="FRT12" s="580"/>
      <c r="FRU12" s="580"/>
      <c r="FRV12" s="580"/>
      <c r="FRW12" s="580"/>
      <c r="FRX12" s="580"/>
      <c r="FRY12" s="580"/>
      <c r="FRZ12" s="580"/>
      <c r="FSA12" s="580"/>
      <c r="FSB12" s="580"/>
      <c r="FSC12" s="580"/>
      <c r="FSD12" s="580"/>
      <c r="FSE12" s="580"/>
      <c r="FSF12" s="580"/>
      <c r="FSG12" s="580"/>
      <c r="FSH12" s="580"/>
      <c r="FSI12" s="580"/>
      <c r="FSJ12" s="580"/>
      <c r="FSK12" s="580"/>
      <c r="FSL12" s="580"/>
      <c r="FSM12" s="580"/>
      <c r="FSN12" s="580"/>
      <c r="FSO12" s="580"/>
      <c r="FSP12" s="580"/>
      <c r="FSQ12" s="580"/>
      <c r="FSR12" s="580"/>
      <c r="FSS12" s="580"/>
      <c r="FST12" s="580"/>
      <c r="FSU12" s="580"/>
      <c r="FSV12" s="580"/>
      <c r="FSW12" s="580"/>
      <c r="FSX12" s="580"/>
      <c r="FSY12" s="580"/>
      <c r="FSZ12" s="580"/>
      <c r="FTA12" s="580"/>
      <c r="FTB12" s="580"/>
      <c r="FTC12" s="580"/>
      <c r="FTD12" s="580"/>
      <c r="FTE12" s="580"/>
      <c r="FTF12" s="580"/>
      <c r="FTG12" s="580"/>
      <c r="FTH12" s="580"/>
      <c r="FTI12" s="580"/>
      <c r="FTJ12" s="580"/>
      <c r="FTK12" s="580"/>
      <c r="FTL12" s="580"/>
      <c r="FTM12" s="580"/>
      <c r="FTN12" s="580"/>
      <c r="FTO12" s="580"/>
      <c r="FTP12" s="580"/>
      <c r="FTQ12" s="580"/>
      <c r="FTR12" s="580"/>
      <c r="FTS12" s="580"/>
      <c r="FTT12" s="580"/>
      <c r="FTU12" s="580"/>
      <c r="FTV12" s="580"/>
      <c r="FTW12" s="580"/>
      <c r="FTX12" s="580"/>
      <c r="FTY12" s="580"/>
      <c r="FTZ12" s="580"/>
      <c r="FUA12" s="580"/>
      <c r="FUB12" s="580"/>
      <c r="FUC12" s="580"/>
      <c r="FUD12" s="580"/>
      <c r="FUE12" s="580"/>
      <c r="FUF12" s="580"/>
      <c r="FUG12" s="580"/>
      <c r="FUH12" s="580"/>
      <c r="FUI12" s="580"/>
      <c r="FUJ12" s="580"/>
      <c r="FUK12" s="580"/>
      <c r="FUL12" s="580"/>
      <c r="FUM12" s="580"/>
      <c r="FUN12" s="580"/>
      <c r="FUO12" s="580"/>
      <c r="FUP12" s="580"/>
      <c r="FUQ12" s="580"/>
      <c r="FUR12" s="580"/>
      <c r="FUS12" s="580"/>
      <c r="FUT12" s="580"/>
      <c r="FUU12" s="580"/>
      <c r="FUV12" s="580"/>
      <c r="FUW12" s="580"/>
      <c r="FUX12" s="580"/>
      <c r="FUY12" s="580"/>
      <c r="FUZ12" s="580"/>
      <c r="FVA12" s="580"/>
      <c r="FVB12" s="580"/>
      <c r="FVC12" s="580"/>
      <c r="FVD12" s="580"/>
      <c r="FVE12" s="580"/>
      <c r="FVF12" s="580"/>
      <c r="FVG12" s="580"/>
      <c r="FVH12" s="580"/>
      <c r="FVI12" s="580"/>
      <c r="FVJ12" s="580"/>
      <c r="FVK12" s="580"/>
      <c r="FVL12" s="580"/>
      <c r="FVM12" s="580"/>
      <c r="FVN12" s="580"/>
      <c r="FVO12" s="580"/>
      <c r="FVP12" s="580"/>
      <c r="FVQ12" s="580"/>
      <c r="FVR12" s="580"/>
      <c r="FVS12" s="580"/>
      <c r="FVT12" s="580"/>
      <c r="FVU12" s="580"/>
      <c r="FVV12" s="580"/>
      <c r="FVW12" s="580"/>
      <c r="FVX12" s="580"/>
      <c r="FVY12" s="580"/>
      <c r="FVZ12" s="580"/>
      <c r="FWA12" s="580"/>
      <c r="FWB12" s="580"/>
      <c r="FWC12" s="580"/>
      <c r="FWD12" s="580"/>
      <c r="FWE12" s="580"/>
      <c r="FWF12" s="580"/>
      <c r="FWG12" s="580"/>
      <c r="FWH12" s="580"/>
      <c r="FWI12" s="580"/>
      <c r="FWJ12" s="580"/>
      <c r="FWK12" s="580"/>
      <c r="FWL12" s="580"/>
      <c r="FWM12" s="580"/>
      <c r="FWN12" s="580"/>
      <c r="FWO12" s="580"/>
      <c r="FWP12" s="580"/>
      <c r="FWQ12" s="580"/>
      <c r="FWR12" s="580"/>
      <c r="FWS12" s="580"/>
      <c r="FWT12" s="580"/>
      <c r="FWU12" s="580"/>
      <c r="FWV12" s="580"/>
      <c r="FWW12" s="580"/>
      <c r="FWX12" s="580"/>
      <c r="FWY12" s="580"/>
      <c r="FWZ12" s="580"/>
      <c r="FXA12" s="580"/>
      <c r="FXB12" s="580"/>
      <c r="FXC12" s="580"/>
      <c r="FXD12" s="580"/>
      <c r="FXE12" s="580"/>
      <c r="FXF12" s="580"/>
      <c r="FXG12" s="580"/>
      <c r="FXH12" s="580"/>
      <c r="FXI12" s="580"/>
      <c r="FXJ12" s="580"/>
      <c r="FXK12" s="580"/>
      <c r="FXL12" s="580"/>
      <c r="FXM12" s="580"/>
      <c r="FXN12" s="580"/>
      <c r="FXO12" s="580"/>
      <c r="FXP12" s="580"/>
      <c r="FXQ12" s="580"/>
      <c r="FXR12" s="580"/>
      <c r="FXS12" s="580"/>
      <c r="FXT12" s="580"/>
      <c r="FXU12" s="580"/>
      <c r="FXV12" s="580"/>
      <c r="FXW12" s="580"/>
      <c r="FXX12" s="580"/>
      <c r="FXY12" s="580"/>
      <c r="FXZ12" s="580"/>
      <c r="FYA12" s="580"/>
      <c r="FYB12" s="580"/>
      <c r="FYC12" s="580"/>
      <c r="FYD12" s="580"/>
      <c r="FYE12" s="580"/>
      <c r="FYF12" s="580"/>
      <c r="FYG12" s="580"/>
      <c r="FYH12" s="580"/>
      <c r="FYI12" s="580"/>
      <c r="FYJ12" s="580"/>
      <c r="FYK12" s="580"/>
      <c r="FYL12" s="580"/>
      <c r="FYM12" s="580"/>
      <c r="FYN12" s="580"/>
      <c r="FYO12" s="580"/>
      <c r="FYP12" s="580"/>
      <c r="FYQ12" s="580"/>
      <c r="FYR12" s="580"/>
      <c r="FYS12" s="580"/>
      <c r="FYT12" s="580"/>
      <c r="FYU12" s="580"/>
      <c r="FYV12" s="580"/>
      <c r="FYW12" s="580"/>
      <c r="FYX12" s="580"/>
      <c r="FYY12" s="580"/>
      <c r="FYZ12" s="580"/>
      <c r="FZA12" s="580"/>
      <c r="FZB12" s="580"/>
      <c r="FZC12" s="580"/>
      <c r="FZD12" s="580"/>
      <c r="FZE12" s="580"/>
      <c r="FZF12" s="580"/>
      <c r="FZG12" s="580"/>
      <c r="FZH12" s="580"/>
      <c r="FZI12" s="580"/>
      <c r="FZJ12" s="580"/>
      <c r="FZK12" s="580"/>
      <c r="FZL12" s="580"/>
      <c r="FZM12" s="580"/>
      <c r="FZN12" s="580"/>
      <c r="FZO12" s="580"/>
      <c r="FZP12" s="580"/>
      <c r="FZQ12" s="580"/>
      <c r="FZR12" s="580"/>
      <c r="FZS12" s="580"/>
      <c r="FZT12" s="580"/>
      <c r="FZU12" s="580"/>
      <c r="FZV12" s="580"/>
      <c r="FZW12" s="580"/>
      <c r="FZX12" s="580"/>
      <c r="FZY12" s="580"/>
      <c r="FZZ12" s="580"/>
      <c r="GAA12" s="580"/>
      <c r="GAB12" s="580"/>
      <c r="GAC12" s="580"/>
      <c r="GAD12" s="580"/>
      <c r="GAE12" s="580"/>
      <c r="GAF12" s="580"/>
      <c r="GAG12" s="580"/>
      <c r="GAH12" s="580"/>
      <c r="GAI12" s="580"/>
      <c r="GAJ12" s="580"/>
      <c r="GAK12" s="580"/>
      <c r="GAL12" s="580"/>
      <c r="GAM12" s="580"/>
      <c r="GAN12" s="580"/>
      <c r="GAO12" s="580"/>
      <c r="GAP12" s="580"/>
      <c r="GAQ12" s="580"/>
      <c r="GAR12" s="580"/>
      <c r="GAS12" s="580"/>
      <c r="GAT12" s="580"/>
      <c r="GAU12" s="580"/>
      <c r="GAV12" s="580"/>
      <c r="GAW12" s="580"/>
      <c r="GAX12" s="580"/>
      <c r="GAY12" s="580"/>
      <c r="GAZ12" s="580"/>
      <c r="GBA12" s="580"/>
      <c r="GBB12" s="580"/>
      <c r="GBC12" s="580"/>
      <c r="GBD12" s="580"/>
      <c r="GBE12" s="580"/>
      <c r="GBF12" s="580"/>
      <c r="GBG12" s="580"/>
      <c r="GBH12" s="580"/>
      <c r="GBI12" s="580"/>
      <c r="GBJ12" s="580"/>
      <c r="GBK12" s="580"/>
      <c r="GBL12" s="580"/>
      <c r="GBM12" s="580"/>
      <c r="GBN12" s="580"/>
      <c r="GBO12" s="580"/>
      <c r="GBP12" s="580"/>
      <c r="GBQ12" s="580"/>
      <c r="GBR12" s="580"/>
      <c r="GBS12" s="580"/>
      <c r="GBT12" s="580"/>
      <c r="GBU12" s="580"/>
      <c r="GBV12" s="580"/>
      <c r="GBW12" s="580"/>
      <c r="GBX12" s="580"/>
      <c r="GBY12" s="580"/>
      <c r="GBZ12" s="580"/>
      <c r="GCA12" s="580"/>
      <c r="GCB12" s="580"/>
      <c r="GCC12" s="580"/>
      <c r="GCD12" s="580"/>
      <c r="GCE12" s="580"/>
      <c r="GCF12" s="580"/>
      <c r="GCG12" s="580"/>
      <c r="GCH12" s="580"/>
      <c r="GCI12" s="580"/>
      <c r="GCJ12" s="580"/>
      <c r="GCK12" s="580"/>
      <c r="GCL12" s="580"/>
      <c r="GCM12" s="580"/>
      <c r="GCN12" s="580"/>
      <c r="GCO12" s="580"/>
      <c r="GCP12" s="580"/>
      <c r="GCQ12" s="580"/>
      <c r="GCR12" s="580"/>
      <c r="GCS12" s="580"/>
      <c r="GCT12" s="580"/>
      <c r="GCU12" s="580"/>
      <c r="GCV12" s="580"/>
      <c r="GCW12" s="580"/>
      <c r="GCX12" s="580"/>
      <c r="GCY12" s="580"/>
      <c r="GCZ12" s="580"/>
      <c r="GDA12" s="580"/>
      <c r="GDB12" s="580"/>
      <c r="GDC12" s="580"/>
      <c r="GDD12" s="580"/>
      <c r="GDE12" s="580"/>
      <c r="GDF12" s="580"/>
      <c r="GDG12" s="580"/>
      <c r="GDH12" s="580"/>
      <c r="GDI12" s="580"/>
      <c r="GDJ12" s="580"/>
      <c r="GDK12" s="580"/>
      <c r="GDL12" s="580"/>
      <c r="GDM12" s="580"/>
      <c r="GDN12" s="580"/>
      <c r="GDO12" s="580"/>
      <c r="GDP12" s="580"/>
      <c r="GDQ12" s="580"/>
      <c r="GDR12" s="580"/>
      <c r="GDS12" s="580"/>
      <c r="GDT12" s="580"/>
      <c r="GDU12" s="580"/>
      <c r="GDV12" s="580"/>
      <c r="GDW12" s="580"/>
      <c r="GDX12" s="580"/>
      <c r="GDY12" s="580"/>
      <c r="GDZ12" s="580"/>
      <c r="GEA12" s="580"/>
      <c r="GEB12" s="580"/>
      <c r="GEC12" s="580"/>
      <c r="GED12" s="580"/>
      <c r="GEE12" s="580"/>
      <c r="GEF12" s="580"/>
      <c r="GEG12" s="580"/>
      <c r="GEH12" s="580"/>
      <c r="GEI12" s="580"/>
      <c r="GEJ12" s="580"/>
      <c r="GEK12" s="580"/>
      <c r="GEL12" s="580"/>
      <c r="GEM12" s="580"/>
      <c r="GEN12" s="580"/>
      <c r="GEO12" s="580"/>
      <c r="GEP12" s="580"/>
      <c r="GEQ12" s="580"/>
      <c r="GER12" s="580"/>
      <c r="GES12" s="580"/>
      <c r="GET12" s="580"/>
      <c r="GEU12" s="580"/>
      <c r="GEV12" s="580"/>
      <c r="GEW12" s="580"/>
      <c r="GEX12" s="580"/>
      <c r="GEY12" s="580"/>
      <c r="GEZ12" s="580"/>
      <c r="GFA12" s="580"/>
      <c r="GFB12" s="580"/>
      <c r="GFC12" s="580"/>
      <c r="GFD12" s="580"/>
      <c r="GFE12" s="580"/>
      <c r="GFF12" s="580"/>
      <c r="GFG12" s="580"/>
      <c r="GFH12" s="580"/>
      <c r="GFI12" s="580"/>
      <c r="GFJ12" s="580"/>
      <c r="GFK12" s="580"/>
      <c r="GFL12" s="580"/>
      <c r="GFM12" s="580"/>
      <c r="GFN12" s="580"/>
      <c r="GFO12" s="580"/>
      <c r="GFP12" s="580"/>
      <c r="GFQ12" s="580"/>
      <c r="GFR12" s="580"/>
      <c r="GFS12" s="580"/>
      <c r="GFT12" s="580"/>
      <c r="GFU12" s="580"/>
      <c r="GFV12" s="580"/>
      <c r="GFW12" s="580"/>
      <c r="GFX12" s="580"/>
      <c r="GFY12" s="580"/>
      <c r="GFZ12" s="580"/>
      <c r="GGA12" s="580"/>
      <c r="GGB12" s="580"/>
      <c r="GGC12" s="580"/>
      <c r="GGD12" s="580"/>
      <c r="GGE12" s="580"/>
      <c r="GGF12" s="580"/>
      <c r="GGG12" s="580"/>
      <c r="GGH12" s="580"/>
      <c r="GGI12" s="580"/>
      <c r="GGJ12" s="580"/>
      <c r="GGK12" s="580"/>
      <c r="GGL12" s="580"/>
      <c r="GGM12" s="580"/>
      <c r="GGN12" s="580"/>
      <c r="GGO12" s="580"/>
      <c r="GGP12" s="580"/>
      <c r="GGQ12" s="580"/>
      <c r="GGR12" s="580"/>
      <c r="GGS12" s="580"/>
      <c r="GGT12" s="580"/>
      <c r="GGU12" s="580"/>
      <c r="GGV12" s="580"/>
      <c r="GGW12" s="580"/>
      <c r="GGX12" s="580"/>
      <c r="GGY12" s="580"/>
      <c r="GGZ12" s="580"/>
      <c r="GHA12" s="580"/>
      <c r="GHB12" s="580"/>
      <c r="GHC12" s="580"/>
      <c r="GHD12" s="580"/>
      <c r="GHE12" s="580"/>
      <c r="GHF12" s="580"/>
      <c r="GHG12" s="580"/>
      <c r="GHH12" s="580"/>
      <c r="GHI12" s="580"/>
      <c r="GHJ12" s="580"/>
      <c r="GHK12" s="580"/>
      <c r="GHL12" s="580"/>
      <c r="GHM12" s="580"/>
      <c r="GHN12" s="580"/>
      <c r="GHO12" s="580"/>
      <c r="GHP12" s="580"/>
      <c r="GHQ12" s="580"/>
      <c r="GHR12" s="580"/>
      <c r="GHS12" s="580"/>
      <c r="GHT12" s="580"/>
      <c r="GHU12" s="580"/>
      <c r="GHV12" s="580"/>
      <c r="GHW12" s="580"/>
      <c r="GHX12" s="580"/>
      <c r="GHY12" s="580"/>
      <c r="GHZ12" s="580"/>
      <c r="GIA12" s="580"/>
      <c r="GIB12" s="580"/>
      <c r="GIC12" s="580"/>
      <c r="GID12" s="580"/>
      <c r="GIE12" s="580"/>
      <c r="GIF12" s="580"/>
      <c r="GIG12" s="580"/>
      <c r="GIH12" s="580"/>
      <c r="GII12" s="580"/>
      <c r="GIJ12" s="580"/>
      <c r="GIK12" s="580"/>
      <c r="GIL12" s="580"/>
      <c r="GIM12" s="580"/>
      <c r="GIN12" s="580"/>
      <c r="GIO12" s="580"/>
      <c r="GIP12" s="580"/>
      <c r="GIQ12" s="580"/>
      <c r="GIR12" s="580"/>
      <c r="GIS12" s="580"/>
      <c r="GIT12" s="580"/>
      <c r="GIU12" s="580"/>
      <c r="GIV12" s="580"/>
      <c r="GIW12" s="580"/>
      <c r="GIX12" s="580"/>
      <c r="GIY12" s="580"/>
      <c r="GIZ12" s="580"/>
      <c r="GJA12" s="580"/>
      <c r="GJB12" s="580"/>
      <c r="GJC12" s="580"/>
      <c r="GJD12" s="580"/>
      <c r="GJE12" s="580"/>
      <c r="GJF12" s="580"/>
      <c r="GJG12" s="580"/>
      <c r="GJH12" s="580"/>
      <c r="GJI12" s="580"/>
      <c r="GJJ12" s="580"/>
      <c r="GJK12" s="580"/>
      <c r="GJL12" s="580"/>
      <c r="GJM12" s="580"/>
      <c r="GJN12" s="580"/>
      <c r="GJO12" s="580"/>
      <c r="GJP12" s="580"/>
      <c r="GJQ12" s="580"/>
      <c r="GJR12" s="580"/>
      <c r="GJS12" s="580"/>
      <c r="GJT12" s="580"/>
      <c r="GJU12" s="580"/>
      <c r="GJV12" s="580"/>
      <c r="GJW12" s="580"/>
      <c r="GJX12" s="580"/>
      <c r="GJY12" s="580"/>
      <c r="GJZ12" s="580"/>
      <c r="GKA12" s="580"/>
      <c r="GKB12" s="580"/>
      <c r="GKC12" s="580"/>
      <c r="GKD12" s="580"/>
      <c r="GKE12" s="580"/>
      <c r="GKF12" s="580"/>
      <c r="GKG12" s="580"/>
      <c r="GKH12" s="580"/>
      <c r="GKI12" s="580"/>
      <c r="GKJ12" s="580"/>
      <c r="GKK12" s="580"/>
      <c r="GKL12" s="580"/>
      <c r="GKM12" s="580"/>
      <c r="GKN12" s="580"/>
      <c r="GKO12" s="580"/>
      <c r="GKP12" s="580"/>
      <c r="GKQ12" s="580"/>
      <c r="GKR12" s="580"/>
      <c r="GKS12" s="580"/>
      <c r="GKT12" s="580"/>
      <c r="GKU12" s="580"/>
      <c r="GKV12" s="580"/>
      <c r="GKW12" s="580"/>
      <c r="GKX12" s="580"/>
      <c r="GKY12" s="580"/>
      <c r="GKZ12" s="580"/>
      <c r="GLA12" s="580"/>
      <c r="GLB12" s="580"/>
      <c r="GLC12" s="580"/>
      <c r="GLD12" s="580"/>
      <c r="GLE12" s="580"/>
      <c r="GLF12" s="580"/>
      <c r="GLG12" s="580"/>
      <c r="GLH12" s="580"/>
      <c r="GLI12" s="580"/>
      <c r="GLJ12" s="580"/>
      <c r="GLK12" s="580"/>
      <c r="GLL12" s="580"/>
      <c r="GLM12" s="580"/>
      <c r="GLN12" s="580"/>
      <c r="GLO12" s="580"/>
      <c r="GLP12" s="580"/>
      <c r="GLQ12" s="580"/>
      <c r="GLR12" s="580"/>
      <c r="GLS12" s="580"/>
      <c r="GLT12" s="580"/>
      <c r="GLU12" s="580"/>
      <c r="GLV12" s="580"/>
      <c r="GLW12" s="580"/>
      <c r="GLX12" s="580"/>
      <c r="GLY12" s="580"/>
      <c r="GLZ12" s="580"/>
      <c r="GMA12" s="580"/>
      <c r="GMB12" s="580"/>
      <c r="GMC12" s="580"/>
      <c r="GMD12" s="580"/>
      <c r="GME12" s="580"/>
      <c r="GMF12" s="580"/>
      <c r="GMG12" s="580"/>
      <c r="GMH12" s="580"/>
      <c r="GMI12" s="580"/>
      <c r="GMJ12" s="580"/>
      <c r="GMK12" s="580"/>
      <c r="GML12" s="580"/>
      <c r="GMM12" s="580"/>
      <c r="GMN12" s="580"/>
      <c r="GMO12" s="580"/>
      <c r="GMP12" s="580"/>
      <c r="GMQ12" s="580"/>
      <c r="GMR12" s="580"/>
      <c r="GMS12" s="580"/>
      <c r="GMT12" s="580"/>
      <c r="GMU12" s="580"/>
      <c r="GMV12" s="580"/>
      <c r="GMW12" s="580"/>
      <c r="GMX12" s="580"/>
      <c r="GMY12" s="580"/>
      <c r="GMZ12" s="580"/>
      <c r="GNA12" s="580"/>
      <c r="GNB12" s="580"/>
      <c r="GNC12" s="580"/>
      <c r="GND12" s="580"/>
      <c r="GNE12" s="580"/>
      <c r="GNF12" s="580"/>
      <c r="GNG12" s="580"/>
      <c r="GNH12" s="580"/>
      <c r="GNI12" s="580"/>
      <c r="GNJ12" s="580"/>
      <c r="GNK12" s="580"/>
      <c r="GNL12" s="580"/>
      <c r="GNM12" s="580"/>
      <c r="GNN12" s="580"/>
      <c r="GNO12" s="580"/>
      <c r="GNP12" s="580"/>
      <c r="GNQ12" s="580"/>
      <c r="GNR12" s="580"/>
      <c r="GNS12" s="580"/>
      <c r="GNT12" s="580"/>
      <c r="GNU12" s="580"/>
      <c r="GNV12" s="580"/>
      <c r="GNW12" s="580"/>
      <c r="GNX12" s="580"/>
      <c r="GNY12" s="580"/>
      <c r="GNZ12" s="580"/>
      <c r="GOA12" s="580"/>
      <c r="GOB12" s="580"/>
      <c r="GOC12" s="580"/>
      <c r="GOD12" s="580"/>
      <c r="GOE12" s="580"/>
      <c r="GOF12" s="580"/>
      <c r="GOG12" s="580"/>
      <c r="GOH12" s="580"/>
      <c r="GOI12" s="580"/>
      <c r="GOJ12" s="580"/>
      <c r="GOK12" s="580"/>
      <c r="GOL12" s="580"/>
      <c r="GOM12" s="580"/>
      <c r="GON12" s="580"/>
      <c r="GOO12" s="580"/>
      <c r="GOP12" s="580"/>
      <c r="GOQ12" s="580"/>
      <c r="GOR12" s="580"/>
      <c r="GOS12" s="580"/>
      <c r="GOT12" s="580"/>
      <c r="GOU12" s="580"/>
      <c r="GOV12" s="580"/>
      <c r="GOW12" s="580"/>
      <c r="GOX12" s="580"/>
      <c r="GOY12" s="580"/>
      <c r="GOZ12" s="580"/>
      <c r="GPA12" s="580"/>
      <c r="GPB12" s="580"/>
      <c r="GPC12" s="580"/>
      <c r="GPD12" s="580"/>
      <c r="GPE12" s="580"/>
      <c r="GPF12" s="580"/>
      <c r="GPG12" s="580"/>
      <c r="GPH12" s="580"/>
      <c r="GPI12" s="580"/>
      <c r="GPJ12" s="580"/>
      <c r="GPK12" s="580"/>
      <c r="GPL12" s="580"/>
      <c r="GPM12" s="580"/>
      <c r="GPN12" s="580"/>
      <c r="GPO12" s="580"/>
      <c r="GPP12" s="580"/>
      <c r="GPQ12" s="580"/>
      <c r="GPR12" s="580"/>
      <c r="GPS12" s="580"/>
      <c r="GPT12" s="580"/>
      <c r="GPU12" s="580"/>
      <c r="GPV12" s="580"/>
      <c r="GPW12" s="580"/>
      <c r="GPX12" s="580"/>
      <c r="GPY12" s="580"/>
      <c r="GPZ12" s="580"/>
      <c r="GQA12" s="580"/>
      <c r="GQB12" s="580"/>
      <c r="GQC12" s="580"/>
      <c r="GQD12" s="580"/>
      <c r="GQE12" s="580"/>
      <c r="GQF12" s="580"/>
      <c r="GQG12" s="580"/>
      <c r="GQH12" s="580"/>
      <c r="GQI12" s="580"/>
      <c r="GQJ12" s="580"/>
      <c r="GQK12" s="580"/>
      <c r="GQL12" s="580"/>
      <c r="GQM12" s="580"/>
      <c r="GQN12" s="580"/>
      <c r="GQO12" s="580"/>
      <c r="GQP12" s="580"/>
      <c r="GQQ12" s="580"/>
      <c r="GQR12" s="580"/>
      <c r="GQS12" s="580"/>
      <c r="GQT12" s="580"/>
      <c r="GQU12" s="580"/>
      <c r="GQV12" s="580"/>
      <c r="GQW12" s="580"/>
      <c r="GQX12" s="580"/>
      <c r="GQY12" s="580"/>
      <c r="GQZ12" s="580"/>
      <c r="GRA12" s="580"/>
      <c r="GRB12" s="580"/>
      <c r="GRC12" s="580"/>
      <c r="GRD12" s="580"/>
      <c r="GRE12" s="580"/>
      <c r="GRF12" s="580"/>
      <c r="GRG12" s="580"/>
      <c r="GRH12" s="580"/>
      <c r="GRI12" s="580"/>
      <c r="GRJ12" s="580"/>
      <c r="GRK12" s="580"/>
      <c r="GRL12" s="580"/>
      <c r="GRM12" s="580"/>
      <c r="GRN12" s="580"/>
      <c r="GRO12" s="580"/>
      <c r="GRP12" s="580"/>
      <c r="GRQ12" s="580"/>
      <c r="GRR12" s="580"/>
      <c r="GRS12" s="580"/>
      <c r="GRT12" s="580"/>
      <c r="GRU12" s="580"/>
      <c r="GRV12" s="580"/>
      <c r="GRW12" s="580"/>
      <c r="GRX12" s="580"/>
      <c r="GRY12" s="580"/>
      <c r="GRZ12" s="580"/>
      <c r="GSA12" s="580"/>
      <c r="GSB12" s="580"/>
      <c r="GSC12" s="580"/>
      <c r="GSD12" s="580"/>
      <c r="GSE12" s="580"/>
      <c r="GSF12" s="580"/>
      <c r="GSG12" s="580"/>
      <c r="GSH12" s="580"/>
      <c r="GSI12" s="580"/>
      <c r="GSJ12" s="580"/>
      <c r="GSK12" s="580"/>
      <c r="GSL12" s="580"/>
      <c r="GSM12" s="580"/>
      <c r="GSN12" s="580"/>
      <c r="GSO12" s="580"/>
      <c r="GSP12" s="580"/>
      <c r="GSQ12" s="580"/>
      <c r="GSR12" s="580"/>
      <c r="GSS12" s="580"/>
      <c r="GST12" s="580"/>
      <c r="GSU12" s="580"/>
      <c r="GSV12" s="580"/>
      <c r="GSW12" s="580"/>
      <c r="GSX12" s="580"/>
      <c r="GSY12" s="580"/>
      <c r="GSZ12" s="580"/>
      <c r="GTA12" s="580"/>
      <c r="GTB12" s="580"/>
      <c r="GTC12" s="580"/>
      <c r="GTD12" s="580"/>
      <c r="GTE12" s="580"/>
      <c r="GTF12" s="580"/>
      <c r="GTG12" s="580"/>
      <c r="GTH12" s="580"/>
      <c r="GTI12" s="580"/>
      <c r="GTJ12" s="580"/>
      <c r="GTK12" s="580"/>
      <c r="GTL12" s="580"/>
      <c r="GTM12" s="580"/>
      <c r="GTN12" s="580"/>
      <c r="GTO12" s="580"/>
      <c r="GTP12" s="580"/>
      <c r="GTQ12" s="580"/>
      <c r="GTR12" s="580"/>
      <c r="GTS12" s="580"/>
      <c r="GTT12" s="580"/>
      <c r="GTU12" s="580"/>
      <c r="GTV12" s="580"/>
      <c r="GTW12" s="580"/>
      <c r="GTX12" s="580"/>
      <c r="GTY12" s="580"/>
      <c r="GTZ12" s="580"/>
      <c r="GUA12" s="580"/>
      <c r="GUB12" s="580"/>
      <c r="GUC12" s="580"/>
      <c r="GUD12" s="580"/>
      <c r="GUE12" s="580"/>
      <c r="GUF12" s="580"/>
      <c r="GUG12" s="580"/>
      <c r="GUH12" s="580"/>
      <c r="GUI12" s="580"/>
      <c r="GUJ12" s="580"/>
      <c r="GUK12" s="580"/>
      <c r="GUL12" s="580"/>
      <c r="GUM12" s="580"/>
      <c r="GUN12" s="580"/>
      <c r="GUO12" s="580"/>
      <c r="GUP12" s="580"/>
      <c r="GUQ12" s="580"/>
      <c r="GUR12" s="580"/>
      <c r="GUS12" s="580"/>
      <c r="GUT12" s="580"/>
      <c r="GUU12" s="580"/>
      <c r="GUV12" s="580"/>
      <c r="GUW12" s="580"/>
      <c r="GUX12" s="580"/>
      <c r="GUY12" s="580"/>
      <c r="GUZ12" s="580"/>
      <c r="GVA12" s="580"/>
      <c r="GVB12" s="580"/>
      <c r="GVC12" s="580"/>
      <c r="GVD12" s="580"/>
      <c r="GVE12" s="580"/>
      <c r="GVF12" s="580"/>
      <c r="GVG12" s="580"/>
      <c r="GVH12" s="580"/>
      <c r="GVI12" s="580"/>
      <c r="GVJ12" s="580"/>
      <c r="GVK12" s="580"/>
      <c r="GVL12" s="580"/>
      <c r="GVM12" s="580"/>
      <c r="GVN12" s="580"/>
      <c r="GVO12" s="580"/>
      <c r="GVP12" s="580"/>
      <c r="GVQ12" s="580"/>
      <c r="GVR12" s="580"/>
      <c r="GVS12" s="580"/>
      <c r="GVT12" s="580"/>
      <c r="GVU12" s="580"/>
      <c r="GVV12" s="580"/>
      <c r="GVW12" s="580"/>
      <c r="GVX12" s="580"/>
      <c r="GVY12" s="580"/>
      <c r="GVZ12" s="580"/>
      <c r="GWA12" s="580"/>
      <c r="GWB12" s="580"/>
      <c r="GWC12" s="580"/>
      <c r="GWD12" s="580"/>
      <c r="GWE12" s="580"/>
      <c r="GWF12" s="580"/>
      <c r="GWG12" s="580"/>
      <c r="GWH12" s="580"/>
      <c r="GWI12" s="580"/>
      <c r="GWJ12" s="580"/>
      <c r="GWK12" s="580"/>
      <c r="GWL12" s="580"/>
      <c r="GWM12" s="580"/>
      <c r="GWN12" s="580"/>
      <c r="GWO12" s="580"/>
      <c r="GWP12" s="580"/>
      <c r="GWQ12" s="580"/>
      <c r="GWR12" s="580"/>
      <c r="GWS12" s="580"/>
      <c r="GWT12" s="580"/>
      <c r="GWU12" s="580"/>
      <c r="GWV12" s="580"/>
      <c r="GWW12" s="580"/>
      <c r="GWX12" s="580"/>
      <c r="GWY12" s="580"/>
      <c r="GWZ12" s="580"/>
      <c r="GXA12" s="580"/>
      <c r="GXB12" s="580"/>
      <c r="GXC12" s="580"/>
      <c r="GXD12" s="580"/>
      <c r="GXE12" s="580"/>
      <c r="GXF12" s="580"/>
      <c r="GXG12" s="580"/>
      <c r="GXH12" s="580"/>
      <c r="GXI12" s="580"/>
      <c r="GXJ12" s="580"/>
      <c r="GXK12" s="580"/>
      <c r="GXL12" s="580"/>
      <c r="GXM12" s="580"/>
      <c r="GXN12" s="580"/>
      <c r="GXO12" s="580"/>
      <c r="GXP12" s="580"/>
      <c r="GXQ12" s="580"/>
      <c r="GXR12" s="580"/>
      <c r="GXS12" s="580"/>
      <c r="GXT12" s="580"/>
      <c r="GXU12" s="580"/>
      <c r="GXV12" s="580"/>
      <c r="GXW12" s="580"/>
      <c r="GXX12" s="580"/>
      <c r="GXY12" s="580"/>
      <c r="GXZ12" s="580"/>
      <c r="GYA12" s="580"/>
      <c r="GYB12" s="580"/>
      <c r="GYC12" s="580"/>
      <c r="GYD12" s="580"/>
      <c r="GYE12" s="580"/>
      <c r="GYF12" s="580"/>
      <c r="GYG12" s="580"/>
      <c r="GYH12" s="580"/>
      <c r="GYI12" s="580"/>
      <c r="GYJ12" s="580"/>
      <c r="GYK12" s="580"/>
      <c r="GYL12" s="580"/>
      <c r="GYM12" s="580"/>
      <c r="GYN12" s="580"/>
      <c r="GYO12" s="580"/>
      <c r="GYP12" s="580"/>
      <c r="GYQ12" s="580"/>
      <c r="GYR12" s="580"/>
      <c r="GYS12" s="580"/>
      <c r="GYT12" s="580"/>
      <c r="GYU12" s="580"/>
      <c r="GYV12" s="580"/>
      <c r="GYW12" s="580"/>
      <c r="GYX12" s="580"/>
      <c r="GYY12" s="580"/>
      <c r="GYZ12" s="580"/>
      <c r="GZA12" s="580"/>
      <c r="GZB12" s="580"/>
      <c r="GZC12" s="580"/>
      <c r="GZD12" s="580"/>
      <c r="GZE12" s="580"/>
      <c r="GZF12" s="580"/>
      <c r="GZG12" s="580"/>
      <c r="GZH12" s="580"/>
      <c r="GZI12" s="580"/>
      <c r="GZJ12" s="580"/>
      <c r="GZK12" s="580"/>
      <c r="GZL12" s="580"/>
      <c r="GZM12" s="580"/>
      <c r="GZN12" s="580"/>
      <c r="GZO12" s="580"/>
      <c r="GZP12" s="580"/>
      <c r="GZQ12" s="580"/>
      <c r="GZR12" s="580"/>
      <c r="GZS12" s="580"/>
      <c r="GZT12" s="580"/>
      <c r="GZU12" s="580"/>
      <c r="GZV12" s="580"/>
      <c r="GZW12" s="580"/>
      <c r="GZX12" s="580"/>
      <c r="GZY12" s="580"/>
      <c r="GZZ12" s="580"/>
      <c r="HAA12" s="580"/>
      <c r="HAB12" s="580"/>
      <c r="HAC12" s="580"/>
      <c r="HAD12" s="580"/>
      <c r="HAE12" s="580"/>
      <c r="HAF12" s="580"/>
      <c r="HAG12" s="580"/>
      <c r="HAH12" s="580"/>
      <c r="HAI12" s="580"/>
      <c r="HAJ12" s="580"/>
      <c r="HAK12" s="580"/>
      <c r="HAL12" s="580"/>
      <c r="HAM12" s="580"/>
      <c r="HAN12" s="580"/>
      <c r="HAO12" s="580"/>
      <c r="HAP12" s="580"/>
      <c r="HAQ12" s="580"/>
      <c r="HAR12" s="580"/>
      <c r="HAS12" s="580"/>
      <c r="HAT12" s="580"/>
      <c r="HAU12" s="580"/>
      <c r="HAV12" s="580"/>
      <c r="HAW12" s="580"/>
      <c r="HAX12" s="580"/>
      <c r="HAY12" s="580"/>
      <c r="HAZ12" s="580"/>
      <c r="HBA12" s="580"/>
      <c r="HBB12" s="580"/>
      <c r="HBC12" s="580"/>
      <c r="HBD12" s="580"/>
      <c r="HBE12" s="580"/>
      <c r="HBF12" s="580"/>
      <c r="HBG12" s="580"/>
      <c r="HBH12" s="580"/>
      <c r="HBI12" s="580"/>
      <c r="HBJ12" s="580"/>
      <c r="HBK12" s="580"/>
      <c r="HBL12" s="580"/>
      <c r="HBM12" s="580"/>
      <c r="HBN12" s="580"/>
      <c r="HBO12" s="580"/>
      <c r="HBP12" s="580"/>
      <c r="HBQ12" s="580"/>
      <c r="HBR12" s="580"/>
      <c r="HBS12" s="580"/>
      <c r="HBT12" s="580"/>
      <c r="HBU12" s="580"/>
      <c r="HBV12" s="580"/>
      <c r="HBW12" s="580"/>
      <c r="HBX12" s="580"/>
      <c r="HBY12" s="580"/>
      <c r="HBZ12" s="580"/>
      <c r="HCA12" s="580"/>
      <c r="HCB12" s="580"/>
      <c r="HCC12" s="580"/>
      <c r="HCD12" s="580"/>
      <c r="HCE12" s="580"/>
      <c r="HCF12" s="580"/>
      <c r="HCG12" s="580"/>
      <c r="HCH12" s="580"/>
      <c r="HCI12" s="580"/>
      <c r="HCJ12" s="580"/>
      <c r="HCK12" s="580"/>
      <c r="HCL12" s="580"/>
      <c r="HCM12" s="580"/>
      <c r="HCN12" s="580"/>
      <c r="HCO12" s="580"/>
      <c r="HCP12" s="580"/>
      <c r="HCQ12" s="580"/>
      <c r="HCR12" s="580"/>
      <c r="HCS12" s="580"/>
      <c r="HCT12" s="580"/>
      <c r="HCU12" s="580"/>
      <c r="HCV12" s="580"/>
      <c r="HCW12" s="580"/>
      <c r="HCX12" s="580"/>
      <c r="HCY12" s="580"/>
      <c r="HCZ12" s="580"/>
      <c r="HDA12" s="580"/>
      <c r="HDB12" s="580"/>
      <c r="HDC12" s="580"/>
      <c r="HDD12" s="580"/>
      <c r="HDE12" s="580"/>
      <c r="HDF12" s="580"/>
      <c r="HDG12" s="580"/>
      <c r="HDH12" s="580"/>
      <c r="HDI12" s="580"/>
      <c r="HDJ12" s="580"/>
      <c r="HDK12" s="580"/>
      <c r="HDL12" s="580"/>
      <c r="HDM12" s="580"/>
      <c r="HDN12" s="580"/>
      <c r="HDO12" s="580"/>
      <c r="HDP12" s="580"/>
      <c r="HDQ12" s="580"/>
      <c r="HDR12" s="580"/>
      <c r="HDS12" s="580"/>
      <c r="HDT12" s="580"/>
      <c r="HDU12" s="580"/>
      <c r="HDV12" s="580"/>
      <c r="HDW12" s="580"/>
      <c r="HDX12" s="580"/>
      <c r="HDY12" s="580"/>
      <c r="HDZ12" s="580"/>
      <c r="HEA12" s="580"/>
      <c r="HEB12" s="580"/>
      <c r="HEC12" s="580"/>
      <c r="HED12" s="580"/>
      <c r="HEE12" s="580"/>
      <c r="HEF12" s="580"/>
      <c r="HEG12" s="580"/>
      <c r="HEH12" s="580"/>
      <c r="HEI12" s="580"/>
      <c r="HEJ12" s="580"/>
      <c r="HEK12" s="580"/>
      <c r="HEL12" s="580"/>
      <c r="HEM12" s="580"/>
      <c r="HEN12" s="580"/>
      <c r="HEO12" s="580"/>
      <c r="HEP12" s="580"/>
      <c r="HEQ12" s="580"/>
      <c r="HER12" s="580"/>
      <c r="HES12" s="580"/>
      <c r="HET12" s="580"/>
      <c r="HEU12" s="580"/>
      <c r="HEV12" s="580"/>
      <c r="HEW12" s="580"/>
      <c r="HEX12" s="580"/>
      <c r="HEY12" s="580"/>
      <c r="HEZ12" s="580"/>
      <c r="HFA12" s="580"/>
      <c r="HFB12" s="580"/>
      <c r="HFC12" s="580"/>
      <c r="HFD12" s="580"/>
      <c r="HFE12" s="580"/>
      <c r="HFF12" s="580"/>
      <c r="HFG12" s="580"/>
      <c r="HFH12" s="580"/>
      <c r="HFI12" s="580"/>
      <c r="HFJ12" s="580"/>
      <c r="HFK12" s="580"/>
      <c r="HFL12" s="580"/>
      <c r="HFM12" s="580"/>
      <c r="HFN12" s="580"/>
      <c r="HFO12" s="580"/>
      <c r="HFP12" s="580"/>
      <c r="HFQ12" s="580"/>
      <c r="HFR12" s="580"/>
      <c r="HFS12" s="580"/>
      <c r="HFT12" s="580"/>
      <c r="HFU12" s="580"/>
      <c r="HFV12" s="580"/>
      <c r="HFW12" s="580"/>
      <c r="HFX12" s="580"/>
      <c r="HFY12" s="580"/>
      <c r="HFZ12" s="580"/>
      <c r="HGA12" s="580"/>
      <c r="HGB12" s="580"/>
      <c r="HGC12" s="580"/>
      <c r="HGD12" s="580"/>
      <c r="HGE12" s="580"/>
      <c r="HGF12" s="580"/>
      <c r="HGG12" s="580"/>
      <c r="HGH12" s="580"/>
      <c r="HGI12" s="580"/>
      <c r="HGJ12" s="580"/>
      <c r="HGK12" s="580"/>
      <c r="HGL12" s="580"/>
      <c r="HGM12" s="580"/>
      <c r="HGN12" s="580"/>
      <c r="HGO12" s="580"/>
      <c r="HGP12" s="580"/>
      <c r="HGQ12" s="580"/>
      <c r="HGR12" s="580"/>
      <c r="HGS12" s="580"/>
      <c r="HGT12" s="580"/>
      <c r="HGU12" s="580"/>
      <c r="HGV12" s="580"/>
      <c r="HGW12" s="580"/>
      <c r="HGX12" s="580"/>
      <c r="HGY12" s="580"/>
      <c r="HGZ12" s="580"/>
      <c r="HHA12" s="580"/>
      <c r="HHB12" s="580"/>
      <c r="HHC12" s="580"/>
      <c r="HHD12" s="580"/>
      <c r="HHE12" s="580"/>
      <c r="HHF12" s="580"/>
      <c r="HHG12" s="580"/>
      <c r="HHH12" s="580"/>
      <c r="HHI12" s="580"/>
      <c r="HHJ12" s="580"/>
      <c r="HHK12" s="580"/>
      <c r="HHL12" s="580"/>
      <c r="HHM12" s="580"/>
      <c r="HHN12" s="580"/>
      <c r="HHO12" s="580"/>
      <c r="HHP12" s="580"/>
      <c r="HHQ12" s="580"/>
      <c r="HHR12" s="580"/>
      <c r="HHS12" s="580"/>
      <c r="HHT12" s="580"/>
      <c r="HHU12" s="580"/>
      <c r="HHV12" s="580"/>
      <c r="HHW12" s="580"/>
      <c r="HHX12" s="580"/>
      <c r="HHY12" s="580"/>
      <c r="HHZ12" s="580"/>
      <c r="HIA12" s="580"/>
      <c r="HIB12" s="580"/>
      <c r="HIC12" s="580"/>
      <c r="HID12" s="580"/>
      <c r="HIE12" s="580"/>
      <c r="HIF12" s="580"/>
      <c r="HIG12" s="580"/>
      <c r="HIH12" s="580"/>
      <c r="HII12" s="580"/>
      <c r="HIJ12" s="580"/>
      <c r="HIK12" s="580"/>
      <c r="HIL12" s="580"/>
      <c r="HIM12" s="580"/>
      <c r="HIN12" s="580"/>
      <c r="HIO12" s="580"/>
      <c r="HIP12" s="580"/>
      <c r="HIQ12" s="580"/>
      <c r="HIR12" s="580"/>
      <c r="HIS12" s="580"/>
      <c r="HIT12" s="580"/>
      <c r="HIU12" s="580"/>
      <c r="HIV12" s="580"/>
      <c r="HIW12" s="580"/>
      <c r="HIX12" s="580"/>
      <c r="HIY12" s="580"/>
      <c r="HIZ12" s="580"/>
      <c r="HJA12" s="580"/>
      <c r="HJB12" s="580"/>
      <c r="HJC12" s="580"/>
      <c r="HJD12" s="580"/>
      <c r="HJE12" s="580"/>
      <c r="HJF12" s="580"/>
      <c r="HJG12" s="580"/>
      <c r="HJH12" s="580"/>
      <c r="HJI12" s="580"/>
      <c r="HJJ12" s="580"/>
      <c r="HJK12" s="580"/>
      <c r="HJL12" s="580"/>
      <c r="HJM12" s="580"/>
      <c r="HJN12" s="580"/>
      <c r="HJO12" s="580"/>
      <c r="HJP12" s="580"/>
      <c r="HJQ12" s="580"/>
      <c r="HJR12" s="580"/>
      <c r="HJS12" s="580"/>
      <c r="HJT12" s="580"/>
      <c r="HJU12" s="580"/>
      <c r="HJV12" s="580"/>
      <c r="HJW12" s="580"/>
      <c r="HJX12" s="580"/>
      <c r="HJY12" s="580"/>
      <c r="HJZ12" s="580"/>
      <c r="HKA12" s="580"/>
      <c r="HKB12" s="580"/>
      <c r="HKC12" s="580"/>
      <c r="HKD12" s="580"/>
      <c r="HKE12" s="580"/>
      <c r="HKF12" s="580"/>
      <c r="HKG12" s="580"/>
      <c r="HKH12" s="580"/>
      <c r="HKI12" s="580"/>
      <c r="HKJ12" s="580"/>
      <c r="HKK12" s="580"/>
      <c r="HKL12" s="580"/>
      <c r="HKM12" s="580"/>
      <c r="HKN12" s="580"/>
      <c r="HKO12" s="580"/>
      <c r="HKP12" s="580"/>
      <c r="HKQ12" s="580"/>
      <c r="HKR12" s="580"/>
      <c r="HKS12" s="580"/>
      <c r="HKT12" s="580"/>
      <c r="HKU12" s="580"/>
      <c r="HKV12" s="580"/>
      <c r="HKW12" s="580"/>
      <c r="HKX12" s="580"/>
      <c r="HKY12" s="580"/>
      <c r="HKZ12" s="580"/>
      <c r="HLA12" s="580"/>
      <c r="HLB12" s="580"/>
      <c r="HLC12" s="580"/>
      <c r="HLD12" s="580"/>
      <c r="HLE12" s="580"/>
      <c r="HLF12" s="580"/>
      <c r="HLG12" s="580"/>
      <c r="HLH12" s="580"/>
      <c r="HLI12" s="580"/>
      <c r="HLJ12" s="580"/>
      <c r="HLK12" s="580"/>
      <c r="HLL12" s="580"/>
      <c r="HLM12" s="580"/>
      <c r="HLN12" s="580"/>
      <c r="HLO12" s="580"/>
      <c r="HLP12" s="580"/>
      <c r="HLQ12" s="580"/>
      <c r="HLR12" s="580"/>
      <c r="HLS12" s="580"/>
      <c r="HLT12" s="580"/>
      <c r="HLU12" s="580"/>
      <c r="HLV12" s="580"/>
      <c r="HLW12" s="580"/>
      <c r="HLX12" s="580"/>
      <c r="HLY12" s="580"/>
      <c r="HLZ12" s="580"/>
      <c r="HMA12" s="580"/>
      <c r="HMB12" s="580"/>
      <c r="HMC12" s="580"/>
      <c r="HMD12" s="580"/>
      <c r="HME12" s="580"/>
      <c r="HMF12" s="580"/>
      <c r="HMG12" s="580"/>
      <c r="HMH12" s="580"/>
      <c r="HMI12" s="580"/>
      <c r="HMJ12" s="580"/>
      <c r="HMK12" s="580"/>
      <c r="HML12" s="580"/>
      <c r="HMM12" s="580"/>
      <c r="HMN12" s="580"/>
      <c r="HMO12" s="580"/>
      <c r="HMP12" s="580"/>
      <c r="HMQ12" s="580"/>
      <c r="HMR12" s="580"/>
      <c r="HMS12" s="580"/>
      <c r="HMT12" s="580"/>
      <c r="HMU12" s="580"/>
      <c r="HMV12" s="580"/>
      <c r="HMW12" s="580"/>
      <c r="HMX12" s="580"/>
      <c r="HMY12" s="580"/>
      <c r="HMZ12" s="580"/>
      <c r="HNA12" s="580"/>
      <c r="HNB12" s="580"/>
      <c r="HNC12" s="580"/>
      <c r="HND12" s="580"/>
      <c r="HNE12" s="580"/>
      <c r="HNF12" s="580"/>
      <c r="HNG12" s="580"/>
      <c r="HNH12" s="580"/>
      <c r="HNI12" s="580"/>
      <c r="HNJ12" s="580"/>
      <c r="HNK12" s="580"/>
      <c r="HNL12" s="580"/>
      <c r="HNM12" s="580"/>
      <c r="HNN12" s="580"/>
      <c r="HNO12" s="580"/>
      <c r="HNP12" s="580"/>
      <c r="HNQ12" s="580"/>
      <c r="HNR12" s="580"/>
      <c r="HNS12" s="580"/>
      <c r="HNT12" s="580"/>
      <c r="HNU12" s="580"/>
      <c r="HNV12" s="580"/>
      <c r="HNW12" s="580"/>
      <c r="HNX12" s="580"/>
      <c r="HNY12" s="580"/>
      <c r="HNZ12" s="580"/>
      <c r="HOA12" s="580"/>
      <c r="HOB12" s="580"/>
      <c r="HOC12" s="580"/>
      <c r="HOD12" s="580"/>
      <c r="HOE12" s="580"/>
      <c r="HOF12" s="580"/>
      <c r="HOG12" s="580"/>
      <c r="HOH12" s="580"/>
      <c r="HOI12" s="580"/>
      <c r="HOJ12" s="580"/>
      <c r="HOK12" s="580"/>
      <c r="HOL12" s="580"/>
      <c r="HOM12" s="580"/>
      <c r="HON12" s="580"/>
      <c r="HOO12" s="580"/>
      <c r="HOP12" s="580"/>
      <c r="HOQ12" s="580"/>
      <c r="HOR12" s="580"/>
      <c r="HOS12" s="580"/>
      <c r="HOT12" s="580"/>
      <c r="HOU12" s="580"/>
      <c r="HOV12" s="580"/>
      <c r="HOW12" s="580"/>
      <c r="HOX12" s="580"/>
      <c r="HOY12" s="580"/>
      <c r="HOZ12" s="580"/>
      <c r="HPA12" s="580"/>
      <c r="HPB12" s="580"/>
      <c r="HPC12" s="580"/>
      <c r="HPD12" s="580"/>
      <c r="HPE12" s="580"/>
      <c r="HPF12" s="580"/>
      <c r="HPG12" s="580"/>
      <c r="HPH12" s="580"/>
      <c r="HPI12" s="580"/>
      <c r="HPJ12" s="580"/>
      <c r="HPK12" s="580"/>
      <c r="HPL12" s="580"/>
      <c r="HPM12" s="580"/>
      <c r="HPN12" s="580"/>
      <c r="HPO12" s="580"/>
      <c r="HPP12" s="580"/>
      <c r="HPQ12" s="580"/>
      <c r="HPR12" s="580"/>
      <c r="HPS12" s="580"/>
      <c r="HPT12" s="580"/>
      <c r="HPU12" s="580"/>
      <c r="HPV12" s="580"/>
      <c r="HPW12" s="580"/>
      <c r="HPX12" s="580"/>
      <c r="HPY12" s="580"/>
      <c r="HPZ12" s="580"/>
      <c r="HQA12" s="580"/>
      <c r="HQB12" s="580"/>
      <c r="HQC12" s="580"/>
      <c r="HQD12" s="580"/>
      <c r="HQE12" s="580"/>
      <c r="HQF12" s="580"/>
      <c r="HQG12" s="580"/>
      <c r="HQH12" s="580"/>
      <c r="HQI12" s="580"/>
      <c r="HQJ12" s="580"/>
      <c r="HQK12" s="580"/>
      <c r="HQL12" s="580"/>
      <c r="HQM12" s="580"/>
      <c r="HQN12" s="580"/>
      <c r="HQO12" s="580"/>
      <c r="HQP12" s="580"/>
      <c r="HQQ12" s="580"/>
      <c r="HQR12" s="580"/>
      <c r="HQS12" s="580"/>
      <c r="HQT12" s="580"/>
      <c r="HQU12" s="580"/>
      <c r="HQV12" s="580"/>
      <c r="HQW12" s="580"/>
      <c r="HQX12" s="580"/>
      <c r="HQY12" s="580"/>
      <c r="HQZ12" s="580"/>
      <c r="HRA12" s="580"/>
      <c r="HRB12" s="580"/>
      <c r="HRC12" s="580"/>
      <c r="HRD12" s="580"/>
      <c r="HRE12" s="580"/>
      <c r="HRF12" s="580"/>
      <c r="HRG12" s="580"/>
      <c r="HRH12" s="580"/>
      <c r="HRI12" s="580"/>
      <c r="HRJ12" s="580"/>
      <c r="HRK12" s="580"/>
      <c r="HRL12" s="580"/>
      <c r="HRM12" s="580"/>
      <c r="HRN12" s="580"/>
      <c r="HRO12" s="580"/>
      <c r="HRP12" s="580"/>
      <c r="HRQ12" s="580"/>
      <c r="HRR12" s="580"/>
      <c r="HRS12" s="580"/>
      <c r="HRT12" s="580"/>
      <c r="HRU12" s="580"/>
      <c r="HRV12" s="580"/>
      <c r="HRW12" s="580"/>
      <c r="HRX12" s="580"/>
      <c r="HRY12" s="580"/>
      <c r="HRZ12" s="580"/>
      <c r="HSA12" s="580"/>
      <c r="HSB12" s="580"/>
      <c r="HSC12" s="580"/>
      <c r="HSD12" s="580"/>
      <c r="HSE12" s="580"/>
      <c r="HSF12" s="580"/>
      <c r="HSG12" s="580"/>
      <c r="HSH12" s="580"/>
      <c r="HSI12" s="580"/>
      <c r="HSJ12" s="580"/>
      <c r="HSK12" s="580"/>
      <c r="HSL12" s="580"/>
      <c r="HSM12" s="580"/>
      <c r="HSN12" s="580"/>
      <c r="HSO12" s="580"/>
      <c r="HSP12" s="580"/>
      <c r="HSQ12" s="580"/>
      <c r="HSR12" s="580"/>
      <c r="HSS12" s="580"/>
      <c r="HST12" s="580"/>
      <c r="HSU12" s="580"/>
      <c r="HSV12" s="580"/>
      <c r="HSW12" s="580"/>
      <c r="HSX12" s="580"/>
      <c r="HSY12" s="580"/>
      <c r="HSZ12" s="580"/>
      <c r="HTA12" s="580"/>
      <c r="HTB12" s="580"/>
      <c r="HTC12" s="580"/>
      <c r="HTD12" s="580"/>
      <c r="HTE12" s="580"/>
      <c r="HTF12" s="580"/>
      <c r="HTG12" s="580"/>
      <c r="HTH12" s="580"/>
      <c r="HTI12" s="580"/>
      <c r="HTJ12" s="580"/>
      <c r="HTK12" s="580"/>
      <c r="HTL12" s="580"/>
      <c r="HTM12" s="580"/>
      <c r="HTN12" s="580"/>
      <c r="HTO12" s="580"/>
      <c r="HTP12" s="580"/>
      <c r="HTQ12" s="580"/>
      <c r="HTR12" s="580"/>
      <c r="HTS12" s="580"/>
      <c r="HTT12" s="580"/>
      <c r="HTU12" s="580"/>
      <c r="HTV12" s="580"/>
      <c r="HTW12" s="580"/>
      <c r="HTX12" s="580"/>
      <c r="HTY12" s="580"/>
      <c r="HTZ12" s="580"/>
      <c r="HUA12" s="580"/>
      <c r="HUB12" s="580"/>
      <c r="HUC12" s="580"/>
      <c r="HUD12" s="580"/>
      <c r="HUE12" s="580"/>
      <c r="HUF12" s="580"/>
      <c r="HUG12" s="580"/>
      <c r="HUH12" s="580"/>
      <c r="HUI12" s="580"/>
      <c r="HUJ12" s="580"/>
      <c r="HUK12" s="580"/>
      <c r="HUL12" s="580"/>
      <c r="HUM12" s="580"/>
      <c r="HUN12" s="580"/>
      <c r="HUO12" s="580"/>
      <c r="HUP12" s="580"/>
      <c r="HUQ12" s="580"/>
      <c r="HUR12" s="580"/>
      <c r="HUS12" s="580"/>
      <c r="HUT12" s="580"/>
      <c r="HUU12" s="580"/>
      <c r="HUV12" s="580"/>
      <c r="HUW12" s="580"/>
      <c r="HUX12" s="580"/>
      <c r="HUY12" s="580"/>
      <c r="HUZ12" s="580"/>
      <c r="HVA12" s="580"/>
      <c r="HVB12" s="580"/>
      <c r="HVC12" s="580"/>
      <c r="HVD12" s="580"/>
      <c r="HVE12" s="580"/>
      <c r="HVF12" s="580"/>
      <c r="HVG12" s="580"/>
      <c r="HVH12" s="580"/>
      <c r="HVI12" s="580"/>
      <c r="HVJ12" s="580"/>
      <c r="HVK12" s="580"/>
      <c r="HVL12" s="580"/>
      <c r="HVM12" s="580"/>
      <c r="HVN12" s="580"/>
      <c r="HVO12" s="580"/>
      <c r="HVP12" s="580"/>
      <c r="HVQ12" s="580"/>
      <c r="HVR12" s="580"/>
      <c r="HVS12" s="580"/>
      <c r="HVT12" s="580"/>
      <c r="HVU12" s="580"/>
      <c r="HVV12" s="580"/>
      <c r="HVW12" s="580"/>
      <c r="HVX12" s="580"/>
      <c r="HVY12" s="580"/>
      <c r="HVZ12" s="580"/>
      <c r="HWA12" s="580"/>
      <c r="HWB12" s="580"/>
      <c r="HWC12" s="580"/>
      <c r="HWD12" s="580"/>
      <c r="HWE12" s="580"/>
      <c r="HWF12" s="580"/>
      <c r="HWG12" s="580"/>
      <c r="HWH12" s="580"/>
      <c r="HWI12" s="580"/>
      <c r="HWJ12" s="580"/>
      <c r="HWK12" s="580"/>
      <c r="HWL12" s="580"/>
      <c r="HWM12" s="580"/>
      <c r="HWN12" s="580"/>
      <c r="HWO12" s="580"/>
      <c r="HWP12" s="580"/>
      <c r="HWQ12" s="580"/>
      <c r="HWR12" s="580"/>
      <c r="HWS12" s="580"/>
      <c r="HWT12" s="580"/>
      <c r="HWU12" s="580"/>
      <c r="HWV12" s="580"/>
      <c r="HWW12" s="580"/>
      <c r="HWX12" s="580"/>
      <c r="HWY12" s="580"/>
      <c r="HWZ12" s="580"/>
      <c r="HXA12" s="580"/>
      <c r="HXB12" s="580"/>
      <c r="HXC12" s="580"/>
      <c r="HXD12" s="580"/>
      <c r="HXE12" s="580"/>
      <c r="HXF12" s="580"/>
      <c r="HXG12" s="580"/>
      <c r="HXH12" s="580"/>
      <c r="HXI12" s="580"/>
      <c r="HXJ12" s="580"/>
      <c r="HXK12" s="580"/>
      <c r="HXL12" s="580"/>
      <c r="HXM12" s="580"/>
      <c r="HXN12" s="580"/>
      <c r="HXO12" s="580"/>
      <c r="HXP12" s="580"/>
      <c r="HXQ12" s="580"/>
      <c r="HXR12" s="580"/>
      <c r="HXS12" s="580"/>
      <c r="HXT12" s="580"/>
      <c r="HXU12" s="580"/>
      <c r="HXV12" s="580"/>
      <c r="HXW12" s="580"/>
      <c r="HXX12" s="580"/>
      <c r="HXY12" s="580"/>
      <c r="HXZ12" s="580"/>
      <c r="HYA12" s="580"/>
      <c r="HYB12" s="580"/>
      <c r="HYC12" s="580"/>
      <c r="HYD12" s="580"/>
      <c r="HYE12" s="580"/>
      <c r="HYF12" s="580"/>
      <c r="HYG12" s="580"/>
      <c r="HYH12" s="580"/>
      <c r="HYI12" s="580"/>
      <c r="HYJ12" s="580"/>
      <c r="HYK12" s="580"/>
      <c r="HYL12" s="580"/>
      <c r="HYM12" s="580"/>
      <c r="HYN12" s="580"/>
      <c r="HYO12" s="580"/>
      <c r="HYP12" s="580"/>
      <c r="HYQ12" s="580"/>
      <c r="HYR12" s="580"/>
      <c r="HYS12" s="580"/>
      <c r="HYT12" s="580"/>
      <c r="HYU12" s="580"/>
      <c r="HYV12" s="580"/>
      <c r="HYW12" s="580"/>
      <c r="HYX12" s="580"/>
      <c r="HYY12" s="580"/>
      <c r="HYZ12" s="580"/>
      <c r="HZA12" s="580"/>
      <c r="HZB12" s="580"/>
      <c r="HZC12" s="580"/>
      <c r="HZD12" s="580"/>
      <c r="HZE12" s="580"/>
      <c r="HZF12" s="580"/>
      <c r="HZG12" s="580"/>
      <c r="HZH12" s="580"/>
      <c r="HZI12" s="580"/>
      <c r="HZJ12" s="580"/>
      <c r="HZK12" s="580"/>
      <c r="HZL12" s="580"/>
      <c r="HZM12" s="580"/>
      <c r="HZN12" s="580"/>
      <c r="HZO12" s="580"/>
      <c r="HZP12" s="580"/>
      <c r="HZQ12" s="580"/>
      <c r="HZR12" s="580"/>
      <c r="HZS12" s="580"/>
      <c r="HZT12" s="580"/>
      <c r="HZU12" s="580"/>
      <c r="HZV12" s="580"/>
      <c r="HZW12" s="580"/>
      <c r="HZX12" s="580"/>
      <c r="HZY12" s="580"/>
      <c r="HZZ12" s="580"/>
      <c r="IAA12" s="580"/>
      <c r="IAB12" s="580"/>
      <c r="IAC12" s="580"/>
      <c r="IAD12" s="580"/>
      <c r="IAE12" s="580"/>
      <c r="IAF12" s="580"/>
      <c r="IAG12" s="580"/>
      <c r="IAH12" s="580"/>
      <c r="IAI12" s="580"/>
      <c r="IAJ12" s="580"/>
      <c r="IAK12" s="580"/>
      <c r="IAL12" s="580"/>
      <c r="IAM12" s="580"/>
      <c r="IAN12" s="580"/>
      <c r="IAO12" s="580"/>
      <c r="IAP12" s="580"/>
      <c r="IAQ12" s="580"/>
      <c r="IAR12" s="580"/>
      <c r="IAS12" s="580"/>
      <c r="IAT12" s="580"/>
      <c r="IAU12" s="580"/>
      <c r="IAV12" s="580"/>
      <c r="IAW12" s="580"/>
      <c r="IAX12" s="580"/>
      <c r="IAY12" s="580"/>
      <c r="IAZ12" s="580"/>
      <c r="IBA12" s="580"/>
      <c r="IBB12" s="580"/>
      <c r="IBC12" s="580"/>
      <c r="IBD12" s="580"/>
      <c r="IBE12" s="580"/>
      <c r="IBF12" s="580"/>
      <c r="IBG12" s="580"/>
      <c r="IBH12" s="580"/>
      <c r="IBI12" s="580"/>
      <c r="IBJ12" s="580"/>
      <c r="IBK12" s="580"/>
      <c r="IBL12" s="580"/>
      <c r="IBM12" s="580"/>
      <c r="IBN12" s="580"/>
      <c r="IBO12" s="580"/>
      <c r="IBP12" s="580"/>
      <c r="IBQ12" s="580"/>
      <c r="IBR12" s="580"/>
      <c r="IBS12" s="580"/>
      <c r="IBT12" s="580"/>
      <c r="IBU12" s="580"/>
      <c r="IBV12" s="580"/>
      <c r="IBW12" s="580"/>
      <c r="IBX12" s="580"/>
      <c r="IBY12" s="580"/>
      <c r="IBZ12" s="580"/>
      <c r="ICA12" s="580"/>
      <c r="ICB12" s="580"/>
      <c r="ICC12" s="580"/>
      <c r="ICD12" s="580"/>
      <c r="ICE12" s="580"/>
      <c r="ICF12" s="580"/>
      <c r="ICG12" s="580"/>
      <c r="ICH12" s="580"/>
      <c r="ICI12" s="580"/>
      <c r="ICJ12" s="580"/>
      <c r="ICK12" s="580"/>
      <c r="ICL12" s="580"/>
      <c r="ICM12" s="580"/>
      <c r="ICN12" s="580"/>
      <c r="ICO12" s="580"/>
      <c r="ICP12" s="580"/>
      <c r="ICQ12" s="580"/>
      <c r="ICR12" s="580"/>
      <c r="ICS12" s="580"/>
      <c r="ICT12" s="580"/>
      <c r="ICU12" s="580"/>
      <c r="ICV12" s="580"/>
      <c r="ICW12" s="580"/>
      <c r="ICX12" s="580"/>
      <c r="ICY12" s="580"/>
      <c r="ICZ12" s="580"/>
      <c r="IDA12" s="580"/>
      <c r="IDB12" s="580"/>
      <c r="IDC12" s="580"/>
      <c r="IDD12" s="580"/>
      <c r="IDE12" s="580"/>
      <c r="IDF12" s="580"/>
      <c r="IDG12" s="580"/>
      <c r="IDH12" s="580"/>
      <c r="IDI12" s="580"/>
      <c r="IDJ12" s="580"/>
      <c r="IDK12" s="580"/>
      <c r="IDL12" s="580"/>
      <c r="IDM12" s="580"/>
      <c r="IDN12" s="580"/>
      <c r="IDO12" s="580"/>
      <c r="IDP12" s="580"/>
      <c r="IDQ12" s="580"/>
      <c r="IDR12" s="580"/>
      <c r="IDS12" s="580"/>
      <c r="IDT12" s="580"/>
      <c r="IDU12" s="580"/>
      <c r="IDV12" s="580"/>
      <c r="IDW12" s="580"/>
      <c r="IDX12" s="580"/>
      <c r="IDY12" s="580"/>
      <c r="IDZ12" s="580"/>
      <c r="IEA12" s="580"/>
      <c r="IEB12" s="580"/>
      <c r="IEC12" s="580"/>
      <c r="IED12" s="580"/>
      <c r="IEE12" s="580"/>
      <c r="IEF12" s="580"/>
      <c r="IEG12" s="580"/>
      <c r="IEH12" s="580"/>
      <c r="IEI12" s="580"/>
      <c r="IEJ12" s="580"/>
      <c r="IEK12" s="580"/>
      <c r="IEL12" s="580"/>
      <c r="IEM12" s="580"/>
      <c r="IEN12" s="580"/>
      <c r="IEO12" s="580"/>
      <c r="IEP12" s="580"/>
      <c r="IEQ12" s="580"/>
      <c r="IER12" s="580"/>
      <c r="IES12" s="580"/>
      <c r="IET12" s="580"/>
      <c r="IEU12" s="580"/>
      <c r="IEV12" s="580"/>
      <c r="IEW12" s="580"/>
      <c r="IEX12" s="580"/>
      <c r="IEY12" s="580"/>
      <c r="IEZ12" s="580"/>
      <c r="IFA12" s="580"/>
      <c r="IFB12" s="580"/>
      <c r="IFC12" s="580"/>
      <c r="IFD12" s="580"/>
      <c r="IFE12" s="580"/>
      <c r="IFF12" s="580"/>
      <c r="IFG12" s="580"/>
      <c r="IFH12" s="580"/>
      <c r="IFI12" s="580"/>
      <c r="IFJ12" s="580"/>
      <c r="IFK12" s="580"/>
      <c r="IFL12" s="580"/>
      <c r="IFM12" s="580"/>
      <c r="IFN12" s="580"/>
      <c r="IFO12" s="580"/>
      <c r="IFP12" s="580"/>
      <c r="IFQ12" s="580"/>
      <c r="IFR12" s="580"/>
      <c r="IFS12" s="580"/>
      <c r="IFT12" s="580"/>
      <c r="IFU12" s="580"/>
      <c r="IFV12" s="580"/>
      <c r="IFW12" s="580"/>
      <c r="IFX12" s="580"/>
      <c r="IFY12" s="580"/>
      <c r="IFZ12" s="580"/>
      <c r="IGA12" s="580"/>
      <c r="IGB12" s="580"/>
      <c r="IGC12" s="580"/>
      <c r="IGD12" s="580"/>
      <c r="IGE12" s="580"/>
      <c r="IGF12" s="580"/>
      <c r="IGG12" s="580"/>
      <c r="IGH12" s="580"/>
      <c r="IGI12" s="580"/>
      <c r="IGJ12" s="580"/>
      <c r="IGK12" s="580"/>
      <c r="IGL12" s="580"/>
      <c r="IGM12" s="580"/>
      <c r="IGN12" s="580"/>
      <c r="IGO12" s="580"/>
      <c r="IGP12" s="580"/>
      <c r="IGQ12" s="580"/>
      <c r="IGR12" s="580"/>
      <c r="IGS12" s="580"/>
      <c r="IGT12" s="580"/>
      <c r="IGU12" s="580"/>
      <c r="IGV12" s="580"/>
      <c r="IGW12" s="580"/>
      <c r="IGX12" s="580"/>
      <c r="IGY12" s="580"/>
      <c r="IGZ12" s="580"/>
      <c r="IHA12" s="580"/>
      <c r="IHB12" s="580"/>
      <c r="IHC12" s="580"/>
      <c r="IHD12" s="580"/>
      <c r="IHE12" s="580"/>
      <c r="IHF12" s="580"/>
      <c r="IHG12" s="580"/>
      <c r="IHH12" s="580"/>
      <c r="IHI12" s="580"/>
      <c r="IHJ12" s="580"/>
      <c r="IHK12" s="580"/>
      <c r="IHL12" s="580"/>
      <c r="IHM12" s="580"/>
      <c r="IHN12" s="580"/>
      <c r="IHO12" s="580"/>
      <c r="IHP12" s="580"/>
      <c r="IHQ12" s="580"/>
      <c r="IHR12" s="580"/>
      <c r="IHS12" s="580"/>
      <c r="IHT12" s="580"/>
      <c r="IHU12" s="580"/>
      <c r="IHV12" s="580"/>
      <c r="IHW12" s="580"/>
      <c r="IHX12" s="580"/>
      <c r="IHY12" s="580"/>
      <c r="IHZ12" s="580"/>
      <c r="IIA12" s="580"/>
      <c r="IIB12" s="580"/>
      <c r="IIC12" s="580"/>
      <c r="IID12" s="580"/>
      <c r="IIE12" s="580"/>
      <c r="IIF12" s="580"/>
      <c r="IIG12" s="580"/>
      <c r="IIH12" s="580"/>
      <c r="III12" s="580"/>
      <c r="IIJ12" s="580"/>
      <c r="IIK12" s="580"/>
      <c r="IIL12" s="580"/>
      <c r="IIM12" s="580"/>
      <c r="IIN12" s="580"/>
      <c r="IIO12" s="580"/>
      <c r="IIP12" s="580"/>
      <c r="IIQ12" s="580"/>
      <c r="IIR12" s="580"/>
      <c r="IIS12" s="580"/>
      <c r="IIT12" s="580"/>
      <c r="IIU12" s="580"/>
      <c r="IIV12" s="580"/>
      <c r="IIW12" s="580"/>
      <c r="IIX12" s="580"/>
      <c r="IIY12" s="580"/>
      <c r="IIZ12" s="580"/>
      <c r="IJA12" s="580"/>
      <c r="IJB12" s="580"/>
      <c r="IJC12" s="580"/>
      <c r="IJD12" s="580"/>
      <c r="IJE12" s="580"/>
      <c r="IJF12" s="580"/>
      <c r="IJG12" s="580"/>
      <c r="IJH12" s="580"/>
      <c r="IJI12" s="580"/>
      <c r="IJJ12" s="580"/>
      <c r="IJK12" s="580"/>
      <c r="IJL12" s="580"/>
      <c r="IJM12" s="580"/>
      <c r="IJN12" s="580"/>
      <c r="IJO12" s="580"/>
      <c r="IJP12" s="580"/>
      <c r="IJQ12" s="580"/>
      <c r="IJR12" s="580"/>
      <c r="IJS12" s="580"/>
      <c r="IJT12" s="580"/>
      <c r="IJU12" s="580"/>
      <c r="IJV12" s="580"/>
      <c r="IJW12" s="580"/>
      <c r="IJX12" s="580"/>
      <c r="IJY12" s="580"/>
      <c r="IJZ12" s="580"/>
      <c r="IKA12" s="580"/>
      <c r="IKB12" s="580"/>
      <c r="IKC12" s="580"/>
      <c r="IKD12" s="580"/>
      <c r="IKE12" s="580"/>
      <c r="IKF12" s="580"/>
      <c r="IKG12" s="580"/>
      <c r="IKH12" s="580"/>
      <c r="IKI12" s="580"/>
      <c r="IKJ12" s="580"/>
      <c r="IKK12" s="580"/>
      <c r="IKL12" s="580"/>
      <c r="IKM12" s="580"/>
      <c r="IKN12" s="580"/>
      <c r="IKO12" s="580"/>
      <c r="IKP12" s="580"/>
      <c r="IKQ12" s="580"/>
      <c r="IKR12" s="580"/>
      <c r="IKS12" s="580"/>
      <c r="IKT12" s="580"/>
      <c r="IKU12" s="580"/>
      <c r="IKV12" s="580"/>
      <c r="IKW12" s="580"/>
      <c r="IKX12" s="580"/>
      <c r="IKY12" s="580"/>
      <c r="IKZ12" s="580"/>
      <c r="ILA12" s="580"/>
      <c r="ILB12" s="580"/>
      <c r="ILC12" s="580"/>
      <c r="ILD12" s="580"/>
      <c r="ILE12" s="580"/>
      <c r="ILF12" s="580"/>
      <c r="ILG12" s="580"/>
      <c r="ILH12" s="580"/>
      <c r="ILI12" s="580"/>
      <c r="ILJ12" s="580"/>
      <c r="ILK12" s="580"/>
      <c r="ILL12" s="580"/>
      <c r="ILM12" s="580"/>
      <c r="ILN12" s="580"/>
      <c r="ILO12" s="580"/>
      <c r="ILP12" s="580"/>
      <c r="ILQ12" s="580"/>
      <c r="ILR12" s="580"/>
      <c r="ILS12" s="580"/>
      <c r="ILT12" s="580"/>
      <c r="ILU12" s="580"/>
      <c r="ILV12" s="580"/>
      <c r="ILW12" s="580"/>
      <c r="ILX12" s="580"/>
      <c r="ILY12" s="580"/>
      <c r="ILZ12" s="580"/>
      <c r="IMA12" s="580"/>
      <c r="IMB12" s="580"/>
      <c r="IMC12" s="580"/>
      <c r="IMD12" s="580"/>
      <c r="IME12" s="580"/>
      <c r="IMF12" s="580"/>
      <c r="IMG12" s="580"/>
      <c r="IMH12" s="580"/>
      <c r="IMI12" s="580"/>
      <c r="IMJ12" s="580"/>
      <c r="IMK12" s="580"/>
      <c r="IML12" s="580"/>
      <c r="IMM12" s="580"/>
      <c r="IMN12" s="580"/>
      <c r="IMO12" s="580"/>
      <c r="IMP12" s="580"/>
      <c r="IMQ12" s="580"/>
      <c r="IMR12" s="580"/>
      <c r="IMS12" s="580"/>
      <c r="IMT12" s="580"/>
      <c r="IMU12" s="580"/>
      <c r="IMV12" s="580"/>
      <c r="IMW12" s="580"/>
      <c r="IMX12" s="580"/>
      <c r="IMY12" s="580"/>
      <c r="IMZ12" s="580"/>
      <c r="INA12" s="580"/>
      <c r="INB12" s="580"/>
      <c r="INC12" s="580"/>
      <c r="IND12" s="580"/>
      <c r="INE12" s="580"/>
      <c r="INF12" s="580"/>
      <c r="ING12" s="580"/>
      <c r="INH12" s="580"/>
      <c r="INI12" s="580"/>
      <c r="INJ12" s="580"/>
      <c r="INK12" s="580"/>
      <c r="INL12" s="580"/>
      <c r="INM12" s="580"/>
      <c r="INN12" s="580"/>
      <c r="INO12" s="580"/>
      <c r="INP12" s="580"/>
      <c r="INQ12" s="580"/>
      <c r="INR12" s="580"/>
      <c r="INS12" s="580"/>
      <c r="INT12" s="580"/>
      <c r="INU12" s="580"/>
      <c r="INV12" s="580"/>
      <c r="INW12" s="580"/>
      <c r="INX12" s="580"/>
      <c r="INY12" s="580"/>
      <c r="INZ12" s="580"/>
      <c r="IOA12" s="580"/>
      <c r="IOB12" s="580"/>
      <c r="IOC12" s="580"/>
      <c r="IOD12" s="580"/>
      <c r="IOE12" s="580"/>
      <c r="IOF12" s="580"/>
      <c r="IOG12" s="580"/>
      <c r="IOH12" s="580"/>
      <c r="IOI12" s="580"/>
      <c r="IOJ12" s="580"/>
      <c r="IOK12" s="580"/>
      <c r="IOL12" s="580"/>
      <c r="IOM12" s="580"/>
      <c r="ION12" s="580"/>
      <c r="IOO12" s="580"/>
      <c r="IOP12" s="580"/>
      <c r="IOQ12" s="580"/>
      <c r="IOR12" s="580"/>
      <c r="IOS12" s="580"/>
      <c r="IOT12" s="580"/>
      <c r="IOU12" s="580"/>
      <c r="IOV12" s="580"/>
      <c r="IOW12" s="580"/>
      <c r="IOX12" s="580"/>
      <c r="IOY12" s="580"/>
      <c r="IOZ12" s="580"/>
      <c r="IPA12" s="580"/>
      <c r="IPB12" s="580"/>
      <c r="IPC12" s="580"/>
      <c r="IPD12" s="580"/>
      <c r="IPE12" s="580"/>
      <c r="IPF12" s="580"/>
      <c r="IPG12" s="580"/>
      <c r="IPH12" s="580"/>
      <c r="IPI12" s="580"/>
      <c r="IPJ12" s="580"/>
      <c r="IPK12" s="580"/>
      <c r="IPL12" s="580"/>
      <c r="IPM12" s="580"/>
      <c r="IPN12" s="580"/>
      <c r="IPO12" s="580"/>
      <c r="IPP12" s="580"/>
      <c r="IPQ12" s="580"/>
      <c r="IPR12" s="580"/>
      <c r="IPS12" s="580"/>
      <c r="IPT12" s="580"/>
      <c r="IPU12" s="580"/>
      <c r="IPV12" s="580"/>
      <c r="IPW12" s="580"/>
      <c r="IPX12" s="580"/>
      <c r="IPY12" s="580"/>
      <c r="IPZ12" s="580"/>
      <c r="IQA12" s="580"/>
      <c r="IQB12" s="580"/>
      <c r="IQC12" s="580"/>
      <c r="IQD12" s="580"/>
      <c r="IQE12" s="580"/>
      <c r="IQF12" s="580"/>
      <c r="IQG12" s="580"/>
      <c r="IQH12" s="580"/>
      <c r="IQI12" s="580"/>
      <c r="IQJ12" s="580"/>
      <c r="IQK12" s="580"/>
      <c r="IQL12" s="580"/>
      <c r="IQM12" s="580"/>
      <c r="IQN12" s="580"/>
      <c r="IQO12" s="580"/>
      <c r="IQP12" s="580"/>
      <c r="IQQ12" s="580"/>
      <c r="IQR12" s="580"/>
      <c r="IQS12" s="580"/>
      <c r="IQT12" s="580"/>
      <c r="IQU12" s="580"/>
      <c r="IQV12" s="580"/>
      <c r="IQW12" s="580"/>
      <c r="IQX12" s="580"/>
      <c r="IQY12" s="580"/>
      <c r="IQZ12" s="580"/>
      <c r="IRA12" s="580"/>
      <c r="IRB12" s="580"/>
      <c r="IRC12" s="580"/>
      <c r="IRD12" s="580"/>
      <c r="IRE12" s="580"/>
      <c r="IRF12" s="580"/>
      <c r="IRG12" s="580"/>
      <c r="IRH12" s="580"/>
      <c r="IRI12" s="580"/>
      <c r="IRJ12" s="580"/>
      <c r="IRK12" s="580"/>
      <c r="IRL12" s="580"/>
      <c r="IRM12" s="580"/>
      <c r="IRN12" s="580"/>
      <c r="IRO12" s="580"/>
      <c r="IRP12" s="580"/>
      <c r="IRQ12" s="580"/>
      <c r="IRR12" s="580"/>
      <c r="IRS12" s="580"/>
      <c r="IRT12" s="580"/>
      <c r="IRU12" s="580"/>
      <c r="IRV12" s="580"/>
      <c r="IRW12" s="580"/>
      <c r="IRX12" s="580"/>
      <c r="IRY12" s="580"/>
      <c r="IRZ12" s="580"/>
      <c r="ISA12" s="580"/>
      <c r="ISB12" s="580"/>
      <c r="ISC12" s="580"/>
      <c r="ISD12" s="580"/>
      <c r="ISE12" s="580"/>
      <c r="ISF12" s="580"/>
      <c r="ISG12" s="580"/>
      <c r="ISH12" s="580"/>
      <c r="ISI12" s="580"/>
      <c r="ISJ12" s="580"/>
      <c r="ISK12" s="580"/>
      <c r="ISL12" s="580"/>
      <c r="ISM12" s="580"/>
      <c r="ISN12" s="580"/>
      <c r="ISO12" s="580"/>
      <c r="ISP12" s="580"/>
      <c r="ISQ12" s="580"/>
      <c r="ISR12" s="580"/>
      <c r="ISS12" s="580"/>
      <c r="IST12" s="580"/>
      <c r="ISU12" s="580"/>
      <c r="ISV12" s="580"/>
      <c r="ISW12" s="580"/>
      <c r="ISX12" s="580"/>
      <c r="ISY12" s="580"/>
      <c r="ISZ12" s="580"/>
      <c r="ITA12" s="580"/>
      <c r="ITB12" s="580"/>
      <c r="ITC12" s="580"/>
      <c r="ITD12" s="580"/>
      <c r="ITE12" s="580"/>
      <c r="ITF12" s="580"/>
      <c r="ITG12" s="580"/>
      <c r="ITH12" s="580"/>
      <c r="ITI12" s="580"/>
      <c r="ITJ12" s="580"/>
      <c r="ITK12" s="580"/>
      <c r="ITL12" s="580"/>
      <c r="ITM12" s="580"/>
      <c r="ITN12" s="580"/>
      <c r="ITO12" s="580"/>
      <c r="ITP12" s="580"/>
      <c r="ITQ12" s="580"/>
      <c r="ITR12" s="580"/>
      <c r="ITS12" s="580"/>
      <c r="ITT12" s="580"/>
      <c r="ITU12" s="580"/>
      <c r="ITV12" s="580"/>
      <c r="ITW12" s="580"/>
      <c r="ITX12" s="580"/>
      <c r="ITY12" s="580"/>
      <c r="ITZ12" s="580"/>
      <c r="IUA12" s="580"/>
      <c r="IUB12" s="580"/>
      <c r="IUC12" s="580"/>
      <c r="IUD12" s="580"/>
      <c r="IUE12" s="580"/>
      <c r="IUF12" s="580"/>
      <c r="IUG12" s="580"/>
      <c r="IUH12" s="580"/>
      <c r="IUI12" s="580"/>
      <c r="IUJ12" s="580"/>
      <c r="IUK12" s="580"/>
      <c r="IUL12" s="580"/>
      <c r="IUM12" s="580"/>
      <c r="IUN12" s="580"/>
      <c r="IUO12" s="580"/>
      <c r="IUP12" s="580"/>
      <c r="IUQ12" s="580"/>
      <c r="IUR12" s="580"/>
      <c r="IUS12" s="580"/>
      <c r="IUT12" s="580"/>
      <c r="IUU12" s="580"/>
      <c r="IUV12" s="580"/>
      <c r="IUW12" s="580"/>
      <c r="IUX12" s="580"/>
      <c r="IUY12" s="580"/>
      <c r="IUZ12" s="580"/>
      <c r="IVA12" s="580"/>
      <c r="IVB12" s="580"/>
      <c r="IVC12" s="580"/>
      <c r="IVD12" s="580"/>
      <c r="IVE12" s="580"/>
      <c r="IVF12" s="580"/>
      <c r="IVG12" s="580"/>
      <c r="IVH12" s="580"/>
      <c r="IVI12" s="580"/>
      <c r="IVJ12" s="580"/>
      <c r="IVK12" s="580"/>
      <c r="IVL12" s="580"/>
      <c r="IVM12" s="580"/>
      <c r="IVN12" s="580"/>
      <c r="IVO12" s="580"/>
      <c r="IVP12" s="580"/>
      <c r="IVQ12" s="580"/>
      <c r="IVR12" s="580"/>
      <c r="IVS12" s="580"/>
      <c r="IVT12" s="580"/>
      <c r="IVU12" s="580"/>
      <c r="IVV12" s="580"/>
      <c r="IVW12" s="580"/>
      <c r="IVX12" s="580"/>
      <c r="IVY12" s="580"/>
      <c r="IVZ12" s="580"/>
      <c r="IWA12" s="580"/>
      <c r="IWB12" s="580"/>
      <c r="IWC12" s="580"/>
      <c r="IWD12" s="580"/>
      <c r="IWE12" s="580"/>
      <c r="IWF12" s="580"/>
      <c r="IWG12" s="580"/>
      <c r="IWH12" s="580"/>
      <c r="IWI12" s="580"/>
      <c r="IWJ12" s="580"/>
      <c r="IWK12" s="580"/>
      <c r="IWL12" s="580"/>
      <c r="IWM12" s="580"/>
      <c r="IWN12" s="580"/>
      <c r="IWO12" s="580"/>
      <c r="IWP12" s="580"/>
      <c r="IWQ12" s="580"/>
      <c r="IWR12" s="580"/>
      <c r="IWS12" s="580"/>
      <c r="IWT12" s="580"/>
      <c r="IWU12" s="580"/>
      <c r="IWV12" s="580"/>
      <c r="IWW12" s="580"/>
      <c r="IWX12" s="580"/>
      <c r="IWY12" s="580"/>
      <c r="IWZ12" s="580"/>
      <c r="IXA12" s="580"/>
      <c r="IXB12" s="580"/>
      <c r="IXC12" s="580"/>
      <c r="IXD12" s="580"/>
      <c r="IXE12" s="580"/>
      <c r="IXF12" s="580"/>
      <c r="IXG12" s="580"/>
      <c r="IXH12" s="580"/>
      <c r="IXI12" s="580"/>
      <c r="IXJ12" s="580"/>
      <c r="IXK12" s="580"/>
      <c r="IXL12" s="580"/>
      <c r="IXM12" s="580"/>
      <c r="IXN12" s="580"/>
      <c r="IXO12" s="580"/>
      <c r="IXP12" s="580"/>
      <c r="IXQ12" s="580"/>
      <c r="IXR12" s="580"/>
      <c r="IXS12" s="580"/>
      <c r="IXT12" s="580"/>
      <c r="IXU12" s="580"/>
      <c r="IXV12" s="580"/>
      <c r="IXW12" s="580"/>
      <c r="IXX12" s="580"/>
      <c r="IXY12" s="580"/>
      <c r="IXZ12" s="580"/>
      <c r="IYA12" s="580"/>
      <c r="IYB12" s="580"/>
      <c r="IYC12" s="580"/>
      <c r="IYD12" s="580"/>
      <c r="IYE12" s="580"/>
      <c r="IYF12" s="580"/>
      <c r="IYG12" s="580"/>
      <c r="IYH12" s="580"/>
      <c r="IYI12" s="580"/>
      <c r="IYJ12" s="580"/>
      <c r="IYK12" s="580"/>
      <c r="IYL12" s="580"/>
      <c r="IYM12" s="580"/>
      <c r="IYN12" s="580"/>
      <c r="IYO12" s="580"/>
      <c r="IYP12" s="580"/>
      <c r="IYQ12" s="580"/>
      <c r="IYR12" s="580"/>
      <c r="IYS12" s="580"/>
      <c r="IYT12" s="580"/>
      <c r="IYU12" s="580"/>
      <c r="IYV12" s="580"/>
      <c r="IYW12" s="580"/>
      <c r="IYX12" s="580"/>
      <c r="IYY12" s="580"/>
      <c r="IYZ12" s="580"/>
      <c r="IZA12" s="580"/>
      <c r="IZB12" s="580"/>
      <c r="IZC12" s="580"/>
      <c r="IZD12" s="580"/>
      <c r="IZE12" s="580"/>
      <c r="IZF12" s="580"/>
      <c r="IZG12" s="580"/>
      <c r="IZH12" s="580"/>
      <c r="IZI12" s="580"/>
      <c r="IZJ12" s="580"/>
      <c r="IZK12" s="580"/>
      <c r="IZL12" s="580"/>
      <c r="IZM12" s="580"/>
      <c r="IZN12" s="580"/>
      <c r="IZO12" s="580"/>
      <c r="IZP12" s="580"/>
      <c r="IZQ12" s="580"/>
      <c r="IZR12" s="580"/>
      <c r="IZS12" s="580"/>
      <c r="IZT12" s="580"/>
      <c r="IZU12" s="580"/>
      <c r="IZV12" s="580"/>
      <c r="IZW12" s="580"/>
      <c r="IZX12" s="580"/>
      <c r="IZY12" s="580"/>
      <c r="IZZ12" s="580"/>
      <c r="JAA12" s="580"/>
      <c r="JAB12" s="580"/>
      <c r="JAC12" s="580"/>
      <c r="JAD12" s="580"/>
      <c r="JAE12" s="580"/>
      <c r="JAF12" s="580"/>
      <c r="JAG12" s="580"/>
      <c r="JAH12" s="580"/>
      <c r="JAI12" s="580"/>
      <c r="JAJ12" s="580"/>
      <c r="JAK12" s="580"/>
      <c r="JAL12" s="580"/>
      <c r="JAM12" s="580"/>
      <c r="JAN12" s="580"/>
      <c r="JAO12" s="580"/>
      <c r="JAP12" s="580"/>
      <c r="JAQ12" s="580"/>
      <c r="JAR12" s="580"/>
      <c r="JAS12" s="580"/>
      <c r="JAT12" s="580"/>
      <c r="JAU12" s="580"/>
      <c r="JAV12" s="580"/>
      <c r="JAW12" s="580"/>
      <c r="JAX12" s="580"/>
      <c r="JAY12" s="580"/>
      <c r="JAZ12" s="580"/>
      <c r="JBA12" s="580"/>
      <c r="JBB12" s="580"/>
      <c r="JBC12" s="580"/>
      <c r="JBD12" s="580"/>
      <c r="JBE12" s="580"/>
      <c r="JBF12" s="580"/>
      <c r="JBG12" s="580"/>
      <c r="JBH12" s="580"/>
      <c r="JBI12" s="580"/>
      <c r="JBJ12" s="580"/>
      <c r="JBK12" s="580"/>
      <c r="JBL12" s="580"/>
      <c r="JBM12" s="580"/>
      <c r="JBN12" s="580"/>
      <c r="JBO12" s="580"/>
      <c r="JBP12" s="580"/>
      <c r="JBQ12" s="580"/>
      <c r="JBR12" s="580"/>
      <c r="JBS12" s="580"/>
      <c r="JBT12" s="580"/>
      <c r="JBU12" s="580"/>
      <c r="JBV12" s="580"/>
      <c r="JBW12" s="580"/>
      <c r="JBX12" s="580"/>
      <c r="JBY12" s="580"/>
      <c r="JBZ12" s="580"/>
      <c r="JCA12" s="580"/>
      <c r="JCB12" s="580"/>
      <c r="JCC12" s="580"/>
      <c r="JCD12" s="580"/>
      <c r="JCE12" s="580"/>
      <c r="JCF12" s="580"/>
      <c r="JCG12" s="580"/>
      <c r="JCH12" s="580"/>
      <c r="JCI12" s="580"/>
      <c r="JCJ12" s="580"/>
      <c r="JCK12" s="580"/>
      <c r="JCL12" s="580"/>
      <c r="JCM12" s="580"/>
      <c r="JCN12" s="580"/>
      <c r="JCO12" s="580"/>
      <c r="JCP12" s="580"/>
      <c r="JCQ12" s="580"/>
      <c r="JCR12" s="580"/>
      <c r="JCS12" s="580"/>
      <c r="JCT12" s="580"/>
      <c r="JCU12" s="580"/>
      <c r="JCV12" s="580"/>
      <c r="JCW12" s="580"/>
      <c r="JCX12" s="580"/>
      <c r="JCY12" s="580"/>
      <c r="JCZ12" s="580"/>
      <c r="JDA12" s="580"/>
      <c r="JDB12" s="580"/>
      <c r="JDC12" s="580"/>
      <c r="JDD12" s="580"/>
      <c r="JDE12" s="580"/>
      <c r="JDF12" s="580"/>
      <c r="JDG12" s="580"/>
      <c r="JDH12" s="580"/>
      <c r="JDI12" s="580"/>
      <c r="JDJ12" s="580"/>
      <c r="JDK12" s="580"/>
      <c r="JDL12" s="580"/>
      <c r="JDM12" s="580"/>
      <c r="JDN12" s="580"/>
      <c r="JDO12" s="580"/>
      <c r="JDP12" s="580"/>
      <c r="JDQ12" s="580"/>
      <c r="JDR12" s="580"/>
      <c r="JDS12" s="580"/>
      <c r="JDT12" s="580"/>
      <c r="JDU12" s="580"/>
      <c r="JDV12" s="580"/>
      <c r="JDW12" s="580"/>
      <c r="JDX12" s="580"/>
      <c r="JDY12" s="580"/>
      <c r="JDZ12" s="580"/>
      <c r="JEA12" s="580"/>
      <c r="JEB12" s="580"/>
      <c r="JEC12" s="580"/>
      <c r="JED12" s="580"/>
      <c r="JEE12" s="580"/>
      <c r="JEF12" s="580"/>
      <c r="JEG12" s="580"/>
      <c r="JEH12" s="580"/>
      <c r="JEI12" s="580"/>
      <c r="JEJ12" s="580"/>
      <c r="JEK12" s="580"/>
      <c r="JEL12" s="580"/>
      <c r="JEM12" s="580"/>
      <c r="JEN12" s="580"/>
      <c r="JEO12" s="580"/>
      <c r="JEP12" s="580"/>
      <c r="JEQ12" s="580"/>
      <c r="JER12" s="580"/>
      <c r="JES12" s="580"/>
      <c r="JET12" s="580"/>
      <c r="JEU12" s="580"/>
      <c r="JEV12" s="580"/>
      <c r="JEW12" s="580"/>
      <c r="JEX12" s="580"/>
      <c r="JEY12" s="580"/>
      <c r="JEZ12" s="580"/>
      <c r="JFA12" s="580"/>
      <c r="JFB12" s="580"/>
      <c r="JFC12" s="580"/>
      <c r="JFD12" s="580"/>
      <c r="JFE12" s="580"/>
      <c r="JFF12" s="580"/>
      <c r="JFG12" s="580"/>
      <c r="JFH12" s="580"/>
      <c r="JFI12" s="580"/>
      <c r="JFJ12" s="580"/>
      <c r="JFK12" s="580"/>
      <c r="JFL12" s="580"/>
      <c r="JFM12" s="580"/>
      <c r="JFN12" s="580"/>
      <c r="JFO12" s="580"/>
      <c r="JFP12" s="580"/>
      <c r="JFQ12" s="580"/>
      <c r="JFR12" s="580"/>
      <c r="JFS12" s="580"/>
      <c r="JFT12" s="580"/>
      <c r="JFU12" s="580"/>
      <c r="JFV12" s="580"/>
      <c r="JFW12" s="580"/>
      <c r="JFX12" s="580"/>
      <c r="JFY12" s="580"/>
      <c r="JFZ12" s="580"/>
      <c r="JGA12" s="580"/>
      <c r="JGB12" s="580"/>
      <c r="JGC12" s="580"/>
      <c r="JGD12" s="580"/>
      <c r="JGE12" s="580"/>
      <c r="JGF12" s="580"/>
      <c r="JGG12" s="580"/>
      <c r="JGH12" s="580"/>
      <c r="JGI12" s="580"/>
      <c r="JGJ12" s="580"/>
      <c r="JGK12" s="580"/>
      <c r="JGL12" s="580"/>
      <c r="JGM12" s="580"/>
      <c r="JGN12" s="580"/>
      <c r="JGO12" s="580"/>
      <c r="JGP12" s="580"/>
      <c r="JGQ12" s="580"/>
      <c r="JGR12" s="580"/>
      <c r="JGS12" s="580"/>
      <c r="JGT12" s="580"/>
      <c r="JGU12" s="580"/>
      <c r="JGV12" s="580"/>
      <c r="JGW12" s="580"/>
      <c r="JGX12" s="580"/>
      <c r="JGY12" s="580"/>
      <c r="JGZ12" s="580"/>
      <c r="JHA12" s="580"/>
      <c r="JHB12" s="580"/>
      <c r="JHC12" s="580"/>
      <c r="JHD12" s="580"/>
      <c r="JHE12" s="580"/>
      <c r="JHF12" s="580"/>
      <c r="JHG12" s="580"/>
      <c r="JHH12" s="580"/>
      <c r="JHI12" s="580"/>
      <c r="JHJ12" s="580"/>
      <c r="JHK12" s="580"/>
      <c r="JHL12" s="580"/>
      <c r="JHM12" s="580"/>
      <c r="JHN12" s="580"/>
      <c r="JHO12" s="580"/>
      <c r="JHP12" s="580"/>
      <c r="JHQ12" s="580"/>
      <c r="JHR12" s="580"/>
      <c r="JHS12" s="580"/>
      <c r="JHT12" s="580"/>
      <c r="JHU12" s="580"/>
      <c r="JHV12" s="580"/>
      <c r="JHW12" s="580"/>
      <c r="JHX12" s="580"/>
      <c r="JHY12" s="580"/>
      <c r="JHZ12" s="580"/>
      <c r="JIA12" s="580"/>
      <c r="JIB12" s="580"/>
      <c r="JIC12" s="580"/>
      <c r="JID12" s="580"/>
      <c r="JIE12" s="580"/>
      <c r="JIF12" s="580"/>
      <c r="JIG12" s="580"/>
      <c r="JIH12" s="580"/>
      <c r="JII12" s="580"/>
      <c r="JIJ12" s="580"/>
      <c r="JIK12" s="580"/>
      <c r="JIL12" s="580"/>
      <c r="JIM12" s="580"/>
      <c r="JIN12" s="580"/>
      <c r="JIO12" s="580"/>
      <c r="JIP12" s="580"/>
      <c r="JIQ12" s="580"/>
      <c r="JIR12" s="580"/>
      <c r="JIS12" s="580"/>
      <c r="JIT12" s="580"/>
      <c r="JIU12" s="580"/>
      <c r="JIV12" s="580"/>
      <c r="JIW12" s="580"/>
      <c r="JIX12" s="580"/>
      <c r="JIY12" s="580"/>
      <c r="JIZ12" s="580"/>
      <c r="JJA12" s="580"/>
      <c r="JJB12" s="580"/>
      <c r="JJC12" s="580"/>
      <c r="JJD12" s="580"/>
      <c r="JJE12" s="580"/>
      <c r="JJF12" s="580"/>
      <c r="JJG12" s="580"/>
      <c r="JJH12" s="580"/>
      <c r="JJI12" s="580"/>
      <c r="JJJ12" s="580"/>
      <c r="JJK12" s="580"/>
      <c r="JJL12" s="580"/>
      <c r="JJM12" s="580"/>
      <c r="JJN12" s="580"/>
      <c r="JJO12" s="580"/>
      <c r="JJP12" s="580"/>
      <c r="JJQ12" s="580"/>
      <c r="JJR12" s="580"/>
      <c r="JJS12" s="580"/>
      <c r="JJT12" s="580"/>
      <c r="JJU12" s="580"/>
      <c r="JJV12" s="580"/>
      <c r="JJW12" s="580"/>
      <c r="JJX12" s="580"/>
      <c r="JJY12" s="580"/>
      <c r="JJZ12" s="580"/>
      <c r="JKA12" s="580"/>
      <c r="JKB12" s="580"/>
      <c r="JKC12" s="580"/>
      <c r="JKD12" s="580"/>
      <c r="JKE12" s="580"/>
      <c r="JKF12" s="580"/>
      <c r="JKG12" s="580"/>
      <c r="JKH12" s="580"/>
      <c r="JKI12" s="580"/>
      <c r="JKJ12" s="580"/>
      <c r="JKK12" s="580"/>
      <c r="JKL12" s="580"/>
      <c r="JKM12" s="580"/>
      <c r="JKN12" s="580"/>
      <c r="JKO12" s="580"/>
      <c r="JKP12" s="580"/>
      <c r="JKQ12" s="580"/>
      <c r="JKR12" s="580"/>
      <c r="JKS12" s="580"/>
      <c r="JKT12" s="580"/>
      <c r="JKU12" s="580"/>
      <c r="JKV12" s="580"/>
      <c r="JKW12" s="580"/>
      <c r="JKX12" s="580"/>
      <c r="JKY12" s="580"/>
      <c r="JKZ12" s="580"/>
      <c r="JLA12" s="580"/>
      <c r="JLB12" s="580"/>
      <c r="JLC12" s="580"/>
      <c r="JLD12" s="580"/>
      <c r="JLE12" s="580"/>
      <c r="JLF12" s="580"/>
      <c r="JLG12" s="580"/>
      <c r="JLH12" s="580"/>
      <c r="JLI12" s="580"/>
      <c r="JLJ12" s="580"/>
      <c r="JLK12" s="580"/>
      <c r="JLL12" s="580"/>
      <c r="JLM12" s="580"/>
      <c r="JLN12" s="580"/>
      <c r="JLO12" s="580"/>
      <c r="JLP12" s="580"/>
      <c r="JLQ12" s="580"/>
      <c r="JLR12" s="580"/>
      <c r="JLS12" s="580"/>
      <c r="JLT12" s="580"/>
      <c r="JLU12" s="580"/>
      <c r="JLV12" s="580"/>
      <c r="JLW12" s="580"/>
      <c r="JLX12" s="580"/>
      <c r="JLY12" s="580"/>
      <c r="JLZ12" s="580"/>
      <c r="JMA12" s="580"/>
      <c r="JMB12" s="580"/>
      <c r="JMC12" s="580"/>
      <c r="JMD12" s="580"/>
      <c r="JME12" s="580"/>
      <c r="JMF12" s="580"/>
      <c r="JMG12" s="580"/>
      <c r="JMH12" s="580"/>
      <c r="JMI12" s="580"/>
      <c r="JMJ12" s="580"/>
      <c r="JMK12" s="580"/>
      <c r="JML12" s="580"/>
      <c r="JMM12" s="580"/>
      <c r="JMN12" s="580"/>
      <c r="JMO12" s="580"/>
      <c r="JMP12" s="580"/>
      <c r="JMQ12" s="580"/>
      <c r="JMR12" s="580"/>
      <c r="JMS12" s="580"/>
      <c r="JMT12" s="580"/>
      <c r="JMU12" s="580"/>
      <c r="JMV12" s="580"/>
      <c r="JMW12" s="580"/>
      <c r="JMX12" s="580"/>
      <c r="JMY12" s="580"/>
      <c r="JMZ12" s="580"/>
      <c r="JNA12" s="580"/>
      <c r="JNB12" s="580"/>
      <c r="JNC12" s="580"/>
      <c r="JND12" s="580"/>
      <c r="JNE12" s="580"/>
      <c r="JNF12" s="580"/>
      <c r="JNG12" s="580"/>
      <c r="JNH12" s="580"/>
      <c r="JNI12" s="580"/>
      <c r="JNJ12" s="580"/>
      <c r="JNK12" s="580"/>
      <c r="JNL12" s="580"/>
      <c r="JNM12" s="580"/>
      <c r="JNN12" s="580"/>
      <c r="JNO12" s="580"/>
      <c r="JNP12" s="580"/>
      <c r="JNQ12" s="580"/>
      <c r="JNR12" s="580"/>
      <c r="JNS12" s="580"/>
      <c r="JNT12" s="580"/>
      <c r="JNU12" s="580"/>
      <c r="JNV12" s="580"/>
      <c r="JNW12" s="580"/>
      <c r="JNX12" s="580"/>
      <c r="JNY12" s="580"/>
      <c r="JNZ12" s="580"/>
      <c r="JOA12" s="580"/>
      <c r="JOB12" s="580"/>
      <c r="JOC12" s="580"/>
      <c r="JOD12" s="580"/>
      <c r="JOE12" s="580"/>
      <c r="JOF12" s="580"/>
      <c r="JOG12" s="580"/>
      <c r="JOH12" s="580"/>
      <c r="JOI12" s="580"/>
      <c r="JOJ12" s="580"/>
      <c r="JOK12" s="580"/>
      <c r="JOL12" s="580"/>
      <c r="JOM12" s="580"/>
      <c r="JON12" s="580"/>
      <c r="JOO12" s="580"/>
      <c r="JOP12" s="580"/>
      <c r="JOQ12" s="580"/>
      <c r="JOR12" s="580"/>
      <c r="JOS12" s="580"/>
      <c r="JOT12" s="580"/>
      <c r="JOU12" s="580"/>
      <c r="JOV12" s="580"/>
      <c r="JOW12" s="580"/>
      <c r="JOX12" s="580"/>
      <c r="JOY12" s="580"/>
      <c r="JOZ12" s="580"/>
      <c r="JPA12" s="580"/>
      <c r="JPB12" s="580"/>
      <c r="JPC12" s="580"/>
      <c r="JPD12" s="580"/>
      <c r="JPE12" s="580"/>
      <c r="JPF12" s="580"/>
      <c r="JPG12" s="580"/>
      <c r="JPH12" s="580"/>
      <c r="JPI12" s="580"/>
      <c r="JPJ12" s="580"/>
      <c r="JPK12" s="580"/>
      <c r="JPL12" s="580"/>
      <c r="JPM12" s="580"/>
      <c r="JPN12" s="580"/>
      <c r="JPO12" s="580"/>
      <c r="JPP12" s="580"/>
      <c r="JPQ12" s="580"/>
      <c r="JPR12" s="580"/>
      <c r="JPS12" s="580"/>
      <c r="JPT12" s="580"/>
      <c r="JPU12" s="580"/>
      <c r="JPV12" s="580"/>
      <c r="JPW12" s="580"/>
      <c r="JPX12" s="580"/>
      <c r="JPY12" s="580"/>
      <c r="JPZ12" s="580"/>
      <c r="JQA12" s="580"/>
      <c r="JQB12" s="580"/>
      <c r="JQC12" s="580"/>
      <c r="JQD12" s="580"/>
      <c r="JQE12" s="580"/>
      <c r="JQF12" s="580"/>
      <c r="JQG12" s="580"/>
      <c r="JQH12" s="580"/>
      <c r="JQI12" s="580"/>
      <c r="JQJ12" s="580"/>
      <c r="JQK12" s="580"/>
      <c r="JQL12" s="580"/>
      <c r="JQM12" s="580"/>
      <c r="JQN12" s="580"/>
      <c r="JQO12" s="580"/>
      <c r="JQP12" s="580"/>
      <c r="JQQ12" s="580"/>
      <c r="JQR12" s="580"/>
      <c r="JQS12" s="580"/>
      <c r="JQT12" s="580"/>
      <c r="JQU12" s="580"/>
      <c r="JQV12" s="580"/>
      <c r="JQW12" s="580"/>
      <c r="JQX12" s="580"/>
      <c r="JQY12" s="580"/>
      <c r="JQZ12" s="580"/>
      <c r="JRA12" s="580"/>
      <c r="JRB12" s="580"/>
      <c r="JRC12" s="580"/>
      <c r="JRD12" s="580"/>
      <c r="JRE12" s="580"/>
      <c r="JRF12" s="580"/>
      <c r="JRG12" s="580"/>
      <c r="JRH12" s="580"/>
      <c r="JRI12" s="580"/>
      <c r="JRJ12" s="580"/>
      <c r="JRK12" s="580"/>
      <c r="JRL12" s="580"/>
      <c r="JRM12" s="580"/>
      <c r="JRN12" s="580"/>
      <c r="JRO12" s="580"/>
      <c r="JRP12" s="580"/>
      <c r="JRQ12" s="580"/>
      <c r="JRR12" s="580"/>
      <c r="JRS12" s="580"/>
      <c r="JRT12" s="580"/>
      <c r="JRU12" s="580"/>
      <c r="JRV12" s="580"/>
      <c r="JRW12" s="580"/>
      <c r="JRX12" s="580"/>
      <c r="JRY12" s="580"/>
      <c r="JRZ12" s="580"/>
      <c r="JSA12" s="580"/>
      <c r="JSB12" s="580"/>
      <c r="JSC12" s="580"/>
      <c r="JSD12" s="580"/>
      <c r="JSE12" s="580"/>
      <c r="JSF12" s="580"/>
      <c r="JSG12" s="580"/>
      <c r="JSH12" s="580"/>
      <c r="JSI12" s="580"/>
      <c r="JSJ12" s="580"/>
      <c r="JSK12" s="580"/>
      <c r="JSL12" s="580"/>
      <c r="JSM12" s="580"/>
      <c r="JSN12" s="580"/>
      <c r="JSO12" s="580"/>
      <c r="JSP12" s="580"/>
      <c r="JSQ12" s="580"/>
      <c r="JSR12" s="580"/>
      <c r="JSS12" s="580"/>
      <c r="JST12" s="580"/>
      <c r="JSU12" s="580"/>
      <c r="JSV12" s="580"/>
      <c r="JSW12" s="580"/>
      <c r="JSX12" s="580"/>
      <c r="JSY12" s="580"/>
      <c r="JSZ12" s="580"/>
      <c r="JTA12" s="580"/>
      <c r="JTB12" s="580"/>
      <c r="JTC12" s="580"/>
      <c r="JTD12" s="580"/>
      <c r="JTE12" s="580"/>
      <c r="JTF12" s="580"/>
      <c r="JTG12" s="580"/>
      <c r="JTH12" s="580"/>
      <c r="JTI12" s="580"/>
      <c r="JTJ12" s="580"/>
      <c r="JTK12" s="580"/>
      <c r="JTL12" s="580"/>
      <c r="JTM12" s="580"/>
      <c r="JTN12" s="580"/>
      <c r="JTO12" s="580"/>
      <c r="JTP12" s="580"/>
      <c r="JTQ12" s="580"/>
      <c r="JTR12" s="580"/>
      <c r="JTS12" s="580"/>
      <c r="JTT12" s="580"/>
      <c r="JTU12" s="580"/>
      <c r="JTV12" s="580"/>
      <c r="JTW12" s="580"/>
      <c r="JTX12" s="580"/>
      <c r="JTY12" s="580"/>
      <c r="JTZ12" s="580"/>
      <c r="JUA12" s="580"/>
      <c r="JUB12" s="580"/>
      <c r="JUC12" s="580"/>
      <c r="JUD12" s="580"/>
      <c r="JUE12" s="580"/>
      <c r="JUF12" s="580"/>
      <c r="JUG12" s="580"/>
      <c r="JUH12" s="580"/>
      <c r="JUI12" s="580"/>
      <c r="JUJ12" s="580"/>
      <c r="JUK12" s="580"/>
      <c r="JUL12" s="580"/>
      <c r="JUM12" s="580"/>
      <c r="JUN12" s="580"/>
      <c r="JUO12" s="580"/>
      <c r="JUP12" s="580"/>
      <c r="JUQ12" s="580"/>
      <c r="JUR12" s="580"/>
      <c r="JUS12" s="580"/>
      <c r="JUT12" s="580"/>
      <c r="JUU12" s="580"/>
      <c r="JUV12" s="580"/>
      <c r="JUW12" s="580"/>
      <c r="JUX12" s="580"/>
      <c r="JUY12" s="580"/>
      <c r="JUZ12" s="580"/>
      <c r="JVA12" s="580"/>
      <c r="JVB12" s="580"/>
      <c r="JVC12" s="580"/>
      <c r="JVD12" s="580"/>
      <c r="JVE12" s="580"/>
      <c r="JVF12" s="580"/>
      <c r="JVG12" s="580"/>
      <c r="JVH12" s="580"/>
      <c r="JVI12" s="580"/>
      <c r="JVJ12" s="580"/>
      <c r="JVK12" s="580"/>
      <c r="JVL12" s="580"/>
      <c r="JVM12" s="580"/>
      <c r="JVN12" s="580"/>
      <c r="JVO12" s="580"/>
      <c r="JVP12" s="580"/>
      <c r="JVQ12" s="580"/>
      <c r="JVR12" s="580"/>
      <c r="JVS12" s="580"/>
      <c r="JVT12" s="580"/>
      <c r="JVU12" s="580"/>
      <c r="JVV12" s="580"/>
      <c r="JVW12" s="580"/>
      <c r="JVX12" s="580"/>
      <c r="JVY12" s="580"/>
      <c r="JVZ12" s="580"/>
      <c r="JWA12" s="580"/>
      <c r="JWB12" s="580"/>
      <c r="JWC12" s="580"/>
      <c r="JWD12" s="580"/>
      <c r="JWE12" s="580"/>
      <c r="JWF12" s="580"/>
      <c r="JWG12" s="580"/>
      <c r="JWH12" s="580"/>
      <c r="JWI12" s="580"/>
      <c r="JWJ12" s="580"/>
      <c r="JWK12" s="580"/>
      <c r="JWL12" s="580"/>
      <c r="JWM12" s="580"/>
      <c r="JWN12" s="580"/>
      <c r="JWO12" s="580"/>
      <c r="JWP12" s="580"/>
      <c r="JWQ12" s="580"/>
      <c r="JWR12" s="580"/>
      <c r="JWS12" s="580"/>
      <c r="JWT12" s="580"/>
      <c r="JWU12" s="580"/>
      <c r="JWV12" s="580"/>
      <c r="JWW12" s="580"/>
      <c r="JWX12" s="580"/>
      <c r="JWY12" s="580"/>
      <c r="JWZ12" s="580"/>
      <c r="JXA12" s="580"/>
      <c r="JXB12" s="580"/>
      <c r="JXC12" s="580"/>
      <c r="JXD12" s="580"/>
      <c r="JXE12" s="580"/>
      <c r="JXF12" s="580"/>
      <c r="JXG12" s="580"/>
      <c r="JXH12" s="580"/>
      <c r="JXI12" s="580"/>
      <c r="JXJ12" s="580"/>
      <c r="JXK12" s="580"/>
      <c r="JXL12" s="580"/>
      <c r="JXM12" s="580"/>
      <c r="JXN12" s="580"/>
      <c r="JXO12" s="580"/>
      <c r="JXP12" s="580"/>
      <c r="JXQ12" s="580"/>
      <c r="JXR12" s="580"/>
      <c r="JXS12" s="580"/>
      <c r="JXT12" s="580"/>
      <c r="JXU12" s="580"/>
      <c r="JXV12" s="580"/>
      <c r="JXW12" s="580"/>
      <c r="JXX12" s="580"/>
      <c r="JXY12" s="580"/>
      <c r="JXZ12" s="580"/>
      <c r="JYA12" s="580"/>
      <c r="JYB12" s="580"/>
      <c r="JYC12" s="580"/>
      <c r="JYD12" s="580"/>
      <c r="JYE12" s="580"/>
      <c r="JYF12" s="580"/>
      <c r="JYG12" s="580"/>
      <c r="JYH12" s="580"/>
      <c r="JYI12" s="580"/>
      <c r="JYJ12" s="580"/>
      <c r="JYK12" s="580"/>
      <c r="JYL12" s="580"/>
      <c r="JYM12" s="580"/>
      <c r="JYN12" s="580"/>
      <c r="JYO12" s="580"/>
      <c r="JYP12" s="580"/>
      <c r="JYQ12" s="580"/>
      <c r="JYR12" s="580"/>
      <c r="JYS12" s="580"/>
      <c r="JYT12" s="580"/>
      <c r="JYU12" s="580"/>
      <c r="JYV12" s="580"/>
      <c r="JYW12" s="580"/>
      <c r="JYX12" s="580"/>
      <c r="JYY12" s="580"/>
      <c r="JYZ12" s="580"/>
      <c r="JZA12" s="580"/>
      <c r="JZB12" s="580"/>
      <c r="JZC12" s="580"/>
      <c r="JZD12" s="580"/>
      <c r="JZE12" s="580"/>
      <c r="JZF12" s="580"/>
      <c r="JZG12" s="580"/>
      <c r="JZH12" s="580"/>
      <c r="JZI12" s="580"/>
      <c r="JZJ12" s="580"/>
      <c r="JZK12" s="580"/>
      <c r="JZL12" s="580"/>
      <c r="JZM12" s="580"/>
      <c r="JZN12" s="580"/>
      <c r="JZO12" s="580"/>
      <c r="JZP12" s="580"/>
      <c r="JZQ12" s="580"/>
      <c r="JZR12" s="580"/>
      <c r="JZS12" s="580"/>
      <c r="JZT12" s="580"/>
      <c r="JZU12" s="580"/>
      <c r="JZV12" s="580"/>
      <c r="JZW12" s="580"/>
      <c r="JZX12" s="580"/>
      <c r="JZY12" s="580"/>
      <c r="JZZ12" s="580"/>
      <c r="KAA12" s="580"/>
      <c r="KAB12" s="580"/>
      <c r="KAC12" s="580"/>
      <c r="KAD12" s="580"/>
      <c r="KAE12" s="580"/>
      <c r="KAF12" s="580"/>
      <c r="KAG12" s="580"/>
      <c r="KAH12" s="580"/>
      <c r="KAI12" s="580"/>
      <c r="KAJ12" s="580"/>
      <c r="KAK12" s="580"/>
      <c r="KAL12" s="580"/>
      <c r="KAM12" s="580"/>
      <c r="KAN12" s="580"/>
      <c r="KAO12" s="580"/>
      <c r="KAP12" s="580"/>
      <c r="KAQ12" s="580"/>
      <c r="KAR12" s="580"/>
      <c r="KAS12" s="580"/>
      <c r="KAT12" s="580"/>
      <c r="KAU12" s="580"/>
      <c r="KAV12" s="580"/>
      <c r="KAW12" s="580"/>
      <c r="KAX12" s="580"/>
      <c r="KAY12" s="580"/>
      <c r="KAZ12" s="580"/>
      <c r="KBA12" s="580"/>
      <c r="KBB12" s="580"/>
      <c r="KBC12" s="580"/>
      <c r="KBD12" s="580"/>
      <c r="KBE12" s="580"/>
      <c r="KBF12" s="580"/>
      <c r="KBG12" s="580"/>
      <c r="KBH12" s="580"/>
      <c r="KBI12" s="580"/>
      <c r="KBJ12" s="580"/>
      <c r="KBK12" s="580"/>
      <c r="KBL12" s="580"/>
      <c r="KBM12" s="580"/>
      <c r="KBN12" s="580"/>
      <c r="KBO12" s="580"/>
      <c r="KBP12" s="580"/>
      <c r="KBQ12" s="580"/>
      <c r="KBR12" s="580"/>
      <c r="KBS12" s="580"/>
      <c r="KBT12" s="580"/>
      <c r="KBU12" s="580"/>
      <c r="KBV12" s="580"/>
      <c r="KBW12" s="580"/>
      <c r="KBX12" s="580"/>
      <c r="KBY12" s="580"/>
      <c r="KBZ12" s="580"/>
      <c r="KCA12" s="580"/>
      <c r="KCB12" s="580"/>
      <c r="KCC12" s="580"/>
      <c r="KCD12" s="580"/>
      <c r="KCE12" s="580"/>
      <c r="KCF12" s="580"/>
      <c r="KCG12" s="580"/>
      <c r="KCH12" s="580"/>
      <c r="KCI12" s="580"/>
      <c r="KCJ12" s="580"/>
      <c r="KCK12" s="580"/>
      <c r="KCL12" s="580"/>
      <c r="KCM12" s="580"/>
      <c r="KCN12" s="580"/>
      <c r="KCO12" s="580"/>
      <c r="KCP12" s="580"/>
      <c r="KCQ12" s="580"/>
      <c r="KCR12" s="580"/>
      <c r="KCS12" s="580"/>
      <c r="KCT12" s="580"/>
      <c r="KCU12" s="580"/>
      <c r="KCV12" s="580"/>
      <c r="KCW12" s="580"/>
      <c r="KCX12" s="580"/>
      <c r="KCY12" s="580"/>
      <c r="KCZ12" s="580"/>
      <c r="KDA12" s="580"/>
      <c r="KDB12" s="580"/>
      <c r="KDC12" s="580"/>
      <c r="KDD12" s="580"/>
      <c r="KDE12" s="580"/>
      <c r="KDF12" s="580"/>
      <c r="KDG12" s="580"/>
      <c r="KDH12" s="580"/>
      <c r="KDI12" s="580"/>
      <c r="KDJ12" s="580"/>
      <c r="KDK12" s="580"/>
      <c r="KDL12" s="580"/>
      <c r="KDM12" s="580"/>
      <c r="KDN12" s="580"/>
      <c r="KDO12" s="580"/>
      <c r="KDP12" s="580"/>
      <c r="KDQ12" s="580"/>
      <c r="KDR12" s="580"/>
      <c r="KDS12" s="580"/>
      <c r="KDT12" s="580"/>
      <c r="KDU12" s="580"/>
      <c r="KDV12" s="580"/>
      <c r="KDW12" s="580"/>
      <c r="KDX12" s="580"/>
      <c r="KDY12" s="580"/>
      <c r="KDZ12" s="580"/>
      <c r="KEA12" s="580"/>
      <c r="KEB12" s="580"/>
      <c r="KEC12" s="580"/>
      <c r="KED12" s="580"/>
      <c r="KEE12" s="580"/>
      <c r="KEF12" s="580"/>
      <c r="KEG12" s="580"/>
      <c r="KEH12" s="580"/>
      <c r="KEI12" s="580"/>
      <c r="KEJ12" s="580"/>
      <c r="KEK12" s="580"/>
      <c r="KEL12" s="580"/>
      <c r="KEM12" s="580"/>
      <c r="KEN12" s="580"/>
      <c r="KEO12" s="580"/>
      <c r="KEP12" s="580"/>
      <c r="KEQ12" s="580"/>
      <c r="KER12" s="580"/>
      <c r="KES12" s="580"/>
      <c r="KET12" s="580"/>
      <c r="KEU12" s="580"/>
      <c r="KEV12" s="580"/>
      <c r="KEW12" s="580"/>
      <c r="KEX12" s="580"/>
      <c r="KEY12" s="580"/>
      <c r="KEZ12" s="580"/>
      <c r="KFA12" s="580"/>
      <c r="KFB12" s="580"/>
      <c r="KFC12" s="580"/>
      <c r="KFD12" s="580"/>
      <c r="KFE12" s="580"/>
      <c r="KFF12" s="580"/>
      <c r="KFG12" s="580"/>
      <c r="KFH12" s="580"/>
      <c r="KFI12" s="580"/>
      <c r="KFJ12" s="580"/>
      <c r="KFK12" s="580"/>
      <c r="KFL12" s="580"/>
      <c r="KFM12" s="580"/>
      <c r="KFN12" s="580"/>
      <c r="KFO12" s="580"/>
      <c r="KFP12" s="580"/>
      <c r="KFQ12" s="580"/>
      <c r="KFR12" s="580"/>
      <c r="KFS12" s="580"/>
      <c r="KFT12" s="580"/>
      <c r="KFU12" s="580"/>
      <c r="KFV12" s="580"/>
      <c r="KFW12" s="580"/>
      <c r="KFX12" s="580"/>
      <c r="KFY12" s="580"/>
      <c r="KFZ12" s="580"/>
      <c r="KGA12" s="580"/>
      <c r="KGB12" s="580"/>
      <c r="KGC12" s="580"/>
      <c r="KGD12" s="580"/>
      <c r="KGE12" s="580"/>
      <c r="KGF12" s="580"/>
      <c r="KGG12" s="580"/>
      <c r="KGH12" s="580"/>
      <c r="KGI12" s="580"/>
      <c r="KGJ12" s="580"/>
      <c r="KGK12" s="580"/>
      <c r="KGL12" s="580"/>
      <c r="KGM12" s="580"/>
      <c r="KGN12" s="580"/>
      <c r="KGO12" s="580"/>
      <c r="KGP12" s="580"/>
      <c r="KGQ12" s="580"/>
      <c r="KGR12" s="580"/>
      <c r="KGS12" s="580"/>
      <c r="KGT12" s="580"/>
      <c r="KGU12" s="580"/>
      <c r="KGV12" s="580"/>
      <c r="KGW12" s="580"/>
      <c r="KGX12" s="580"/>
      <c r="KGY12" s="580"/>
      <c r="KGZ12" s="580"/>
      <c r="KHA12" s="580"/>
      <c r="KHB12" s="580"/>
      <c r="KHC12" s="580"/>
      <c r="KHD12" s="580"/>
      <c r="KHE12" s="580"/>
      <c r="KHF12" s="580"/>
      <c r="KHG12" s="580"/>
      <c r="KHH12" s="580"/>
      <c r="KHI12" s="580"/>
      <c r="KHJ12" s="580"/>
      <c r="KHK12" s="580"/>
      <c r="KHL12" s="580"/>
      <c r="KHM12" s="580"/>
      <c r="KHN12" s="580"/>
      <c r="KHO12" s="580"/>
      <c r="KHP12" s="580"/>
      <c r="KHQ12" s="580"/>
      <c r="KHR12" s="580"/>
      <c r="KHS12" s="580"/>
      <c r="KHT12" s="580"/>
      <c r="KHU12" s="580"/>
      <c r="KHV12" s="580"/>
      <c r="KHW12" s="580"/>
      <c r="KHX12" s="580"/>
      <c r="KHY12" s="580"/>
      <c r="KHZ12" s="580"/>
      <c r="KIA12" s="580"/>
      <c r="KIB12" s="580"/>
      <c r="KIC12" s="580"/>
      <c r="KID12" s="580"/>
      <c r="KIE12" s="580"/>
      <c r="KIF12" s="580"/>
      <c r="KIG12" s="580"/>
      <c r="KIH12" s="580"/>
      <c r="KII12" s="580"/>
      <c r="KIJ12" s="580"/>
      <c r="KIK12" s="580"/>
      <c r="KIL12" s="580"/>
      <c r="KIM12" s="580"/>
      <c r="KIN12" s="580"/>
      <c r="KIO12" s="580"/>
      <c r="KIP12" s="580"/>
      <c r="KIQ12" s="580"/>
      <c r="KIR12" s="580"/>
      <c r="KIS12" s="580"/>
      <c r="KIT12" s="580"/>
      <c r="KIU12" s="580"/>
      <c r="KIV12" s="580"/>
      <c r="KIW12" s="580"/>
      <c r="KIX12" s="580"/>
      <c r="KIY12" s="580"/>
      <c r="KIZ12" s="580"/>
      <c r="KJA12" s="580"/>
      <c r="KJB12" s="580"/>
      <c r="KJC12" s="580"/>
      <c r="KJD12" s="580"/>
      <c r="KJE12" s="580"/>
      <c r="KJF12" s="580"/>
      <c r="KJG12" s="580"/>
      <c r="KJH12" s="580"/>
      <c r="KJI12" s="580"/>
      <c r="KJJ12" s="580"/>
      <c r="KJK12" s="580"/>
      <c r="KJL12" s="580"/>
      <c r="KJM12" s="580"/>
      <c r="KJN12" s="580"/>
      <c r="KJO12" s="580"/>
      <c r="KJP12" s="580"/>
      <c r="KJQ12" s="580"/>
      <c r="KJR12" s="580"/>
      <c r="KJS12" s="580"/>
      <c r="KJT12" s="580"/>
      <c r="KJU12" s="580"/>
      <c r="KJV12" s="580"/>
      <c r="KJW12" s="580"/>
      <c r="KJX12" s="580"/>
      <c r="KJY12" s="580"/>
      <c r="KJZ12" s="580"/>
      <c r="KKA12" s="580"/>
      <c r="KKB12" s="580"/>
      <c r="KKC12" s="580"/>
      <c r="KKD12" s="580"/>
      <c r="KKE12" s="580"/>
      <c r="KKF12" s="580"/>
      <c r="KKG12" s="580"/>
      <c r="KKH12" s="580"/>
      <c r="KKI12" s="580"/>
      <c r="KKJ12" s="580"/>
      <c r="KKK12" s="580"/>
      <c r="KKL12" s="580"/>
      <c r="KKM12" s="580"/>
      <c r="KKN12" s="580"/>
      <c r="KKO12" s="580"/>
      <c r="KKP12" s="580"/>
      <c r="KKQ12" s="580"/>
      <c r="KKR12" s="580"/>
      <c r="KKS12" s="580"/>
      <c r="KKT12" s="580"/>
      <c r="KKU12" s="580"/>
      <c r="KKV12" s="580"/>
      <c r="KKW12" s="580"/>
      <c r="KKX12" s="580"/>
      <c r="KKY12" s="580"/>
      <c r="KKZ12" s="580"/>
      <c r="KLA12" s="580"/>
      <c r="KLB12" s="580"/>
      <c r="KLC12" s="580"/>
      <c r="KLD12" s="580"/>
      <c r="KLE12" s="580"/>
      <c r="KLF12" s="580"/>
      <c r="KLG12" s="580"/>
      <c r="KLH12" s="580"/>
      <c r="KLI12" s="580"/>
      <c r="KLJ12" s="580"/>
      <c r="KLK12" s="580"/>
      <c r="KLL12" s="580"/>
      <c r="KLM12" s="580"/>
      <c r="KLN12" s="580"/>
      <c r="KLO12" s="580"/>
      <c r="KLP12" s="580"/>
      <c r="KLQ12" s="580"/>
      <c r="KLR12" s="580"/>
      <c r="KLS12" s="580"/>
      <c r="KLT12" s="580"/>
      <c r="KLU12" s="580"/>
      <c r="KLV12" s="580"/>
      <c r="KLW12" s="580"/>
      <c r="KLX12" s="580"/>
      <c r="KLY12" s="580"/>
      <c r="KLZ12" s="580"/>
      <c r="KMA12" s="580"/>
      <c r="KMB12" s="580"/>
      <c r="KMC12" s="580"/>
      <c r="KMD12" s="580"/>
      <c r="KME12" s="580"/>
      <c r="KMF12" s="580"/>
      <c r="KMG12" s="580"/>
      <c r="KMH12" s="580"/>
      <c r="KMI12" s="580"/>
      <c r="KMJ12" s="580"/>
      <c r="KMK12" s="580"/>
      <c r="KML12" s="580"/>
      <c r="KMM12" s="580"/>
      <c r="KMN12" s="580"/>
      <c r="KMO12" s="580"/>
      <c r="KMP12" s="580"/>
      <c r="KMQ12" s="580"/>
      <c r="KMR12" s="580"/>
      <c r="KMS12" s="580"/>
      <c r="KMT12" s="580"/>
      <c r="KMU12" s="580"/>
      <c r="KMV12" s="580"/>
      <c r="KMW12" s="580"/>
      <c r="KMX12" s="580"/>
      <c r="KMY12" s="580"/>
      <c r="KMZ12" s="580"/>
      <c r="KNA12" s="580"/>
      <c r="KNB12" s="580"/>
      <c r="KNC12" s="580"/>
      <c r="KND12" s="580"/>
      <c r="KNE12" s="580"/>
      <c r="KNF12" s="580"/>
      <c r="KNG12" s="580"/>
      <c r="KNH12" s="580"/>
      <c r="KNI12" s="580"/>
      <c r="KNJ12" s="580"/>
      <c r="KNK12" s="580"/>
      <c r="KNL12" s="580"/>
      <c r="KNM12" s="580"/>
      <c r="KNN12" s="580"/>
      <c r="KNO12" s="580"/>
      <c r="KNP12" s="580"/>
      <c r="KNQ12" s="580"/>
      <c r="KNR12" s="580"/>
      <c r="KNS12" s="580"/>
      <c r="KNT12" s="580"/>
      <c r="KNU12" s="580"/>
      <c r="KNV12" s="580"/>
      <c r="KNW12" s="580"/>
      <c r="KNX12" s="580"/>
      <c r="KNY12" s="580"/>
      <c r="KNZ12" s="580"/>
      <c r="KOA12" s="580"/>
      <c r="KOB12" s="580"/>
      <c r="KOC12" s="580"/>
      <c r="KOD12" s="580"/>
      <c r="KOE12" s="580"/>
      <c r="KOF12" s="580"/>
      <c r="KOG12" s="580"/>
      <c r="KOH12" s="580"/>
      <c r="KOI12" s="580"/>
      <c r="KOJ12" s="580"/>
      <c r="KOK12" s="580"/>
      <c r="KOL12" s="580"/>
      <c r="KOM12" s="580"/>
      <c r="KON12" s="580"/>
      <c r="KOO12" s="580"/>
      <c r="KOP12" s="580"/>
      <c r="KOQ12" s="580"/>
      <c r="KOR12" s="580"/>
      <c r="KOS12" s="580"/>
      <c r="KOT12" s="580"/>
      <c r="KOU12" s="580"/>
      <c r="KOV12" s="580"/>
      <c r="KOW12" s="580"/>
      <c r="KOX12" s="580"/>
      <c r="KOY12" s="580"/>
      <c r="KOZ12" s="580"/>
      <c r="KPA12" s="580"/>
      <c r="KPB12" s="580"/>
      <c r="KPC12" s="580"/>
      <c r="KPD12" s="580"/>
      <c r="KPE12" s="580"/>
      <c r="KPF12" s="580"/>
      <c r="KPG12" s="580"/>
      <c r="KPH12" s="580"/>
      <c r="KPI12" s="580"/>
      <c r="KPJ12" s="580"/>
      <c r="KPK12" s="580"/>
      <c r="KPL12" s="580"/>
      <c r="KPM12" s="580"/>
      <c r="KPN12" s="580"/>
      <c r="KPO12" s="580"/>
      <c r="KPP12" s="580"/>
      <c r="KPQ12" s="580"/>
      <c r="KPR12" s="580"/>
      <c r="KPS12" s="580"/>
      <c r="KPT12" s="580"/>
      <c r="KPU12" s="580"/>
      <c r="KPV12" s="580"/>
      <c r="KPW12" s="580"/>
      <c r="KPX12" s="580"/>
      <c r="KPY12" s="580"/>
      <c r="KPZ12" s="580"/>
      <c r="KQA12" s="580"/>
      <c r="KQB12" s="580"/>
      <c r="KQC12" s="580"/>
      <c r="KQD12" s="580"/>
      <c r="KQE12" s="580"/>
      <c r="KQF12" s="580"/>
      <c r="KQG12" s="580"/>
      <c r="KQH12" s="580"/>
      <c r="KQI12" s="580"/>
      <c r="KQJ12" s="580"/>
      <c r="KQK12" s="580"/>
      <c r="KQL12" s="580"/>
      <c r="KQM12" s="580"/>
      <c r="KQN12" s="580"/>
      <c r="KQO12" s="580"/>
      <c r="KQP12" s="580"/>
      <c r="KQQ12" s="580"/>
      <c r="KQR12" s="580"/>
      <c r="KQS12" s="580"/>
      <c r="KQT12" s="580"/>
      <c r="KQU12" s="580"/>
      <c r="KQV12" s="580"/>
      <c r="KQW12" s="580"/>
      <c r="KQX12" s="580"/>
      <c r="KQY12" s="580"/>
      <c r="KQZ12" s="580"/>
      <c r="KRA12" s="580"/>
      <c r="KRB12" s="580"/>
      <c r="KRC12" s="580"/>
      <c r="KRD12" s="580"/>
      <c r="KRE12" s="580"/>
      <c r="KRF12" s="580"/>
      <c r="KRG12" s="580"/>
      <c r="KRH12" s="580"/>
      <c r="KRI12" s="580"/>
      <c r="KRJ12" s="580"/>
      <c r="KRK12" s="580"/>
      <c r="KRL12" s="580"/>
      <c r="KRM12" s="580"/>
      <c r="KRN12" s="580"/>
      <c r="KRO12" s="580"/>
      <c r="KRP12" s="580"/>
      <c r="KRQ12" s="580"/>
      <c r="KRR12" s="580"/>
      <c r="KRS12" s="580"/>
      <c r="KRT12" s="580"/>
      <c r="KRU12" s="580"/>
      <c r="KRV12" s="580"/>
      <c r="KRW12" s="580"/>
      <c r="KRX12" s="580"/>
      <c r="KRY12" s="580"/>
      <c r="KRZ12" s="580"/>
      <c r="KSA12" s="580"/>
      <c r="KSB12" s="580"/>
      <c r="KSC12" s="580"/>
      <c r="KSD12" s="580"/>
      <c r="KSE12" s="580"/>
      <c r="KSF12" s="580"/>
      <c r="KSG12" s="580"/>
      <c r="KSH12" s="580"/>
      <c r="KSI12" s="580"/>
      <c r="KSJ12" s="580"/>
      <c r="KSK12" s="580"/>
      <c r="KSL12" s="580"/>
      <c r="KSM12" s="580"/>
      <c r="KSN12" s="580"/>
      <c r="KSO12" s="580"/>
      <c r="KSP12" s="580"/>
      <c r="KSQ12" s="580"/>
      <c r="KSR12" s="580"/>
      <c r="KSS12" s="580"/>
      <c r="KST12" s="580"/>
      <c r="KSU12" s="580"/>
      <c r="KSV12" s="580"/>
      <c r="KSW12" s="580"/>
      <c r="KSX12" s="580"/>
      <c r="KSY12" s="580"/>
      <c r="KSZ12" s="580"/>
      <c r="KTA12" s="580"/>
      <c r="KTB12" s="580"/>
      <c r="KTC12" s="580"/>
      <c r="KTD12" s="580"/>
      <c r="KTE12" s="580"/>
      <c r="KTF12" s="580"/>
      <c r="KTG12" s="580"/>
      <c r="KTH12" s="580"/>
      <c r="KTI12" s="580"/>
      <c r="KTJ12" s="580"/>
      <c r="KTK12" s="580"/>
      <c r="KTL12" s="580"/>
      <c r="KTM12" s="580"/>
      <c r="KTN12" s="580"/>
      <c r="KTO12" s="580"/>
      <c r="KTP12" s="580"/>
      <c r="KTQ12" s="580"/>
      <c r="KTR12" s="580"/>
      <c r="KTS12" s="580"/>
      <c r="KTT12" s="580"/>
      <c r="KTU12" s="580"/>
      <c r="KTV12" s="580"/>
      <c r="KTW12" s="580"/>
      <c r="KTX12" s="580"/>
      <c r="KTY12" s="580"/>
      <c r="KTZ12" s="580"/>
      <c r="KUA12" s="580"/>
      <c r="KUB12" s="580"/>
      <c r="KUC12" s="580"/>
      <c r="KUD12" s="580"/>
      <c r="KUE12" s="580"/>
      <c r="KUF12" s="580"/>
      <c r="KUG12" s="580"/>
      <c r="KUH12" s="580"/>
      <c r="KUI12" s="580"/>
      <c r="KUJ12" s="580"/>
      <c r="KUK12" s="580"/>
      <c r="KUL12" s="580"/>
      <c r="KUM12" s="580"/>
      <c r="KUN12" s="580"/>
      <c r="KUO12" s="580"/>
      <c r="KUP12" s="580"/>
      <c r="KUQ12" s="580"/>
      <c r="KUR12" s="580"/>
      <c r="KUS12" s="580"/>
      <c r="KUT12" s="580"/>
      <c r="KUU12" s="580"/>
      <c r="KUV12" s="580"/>
      <c r="KUW12" s="580"/>
      <c r="KUX12" s="580"/>
      <c r="KUY12" s="580"/>
      <c r="KUZ12" s="580"/>
      <c r="KVA12" s="580"/>
      <c r="KVB12" s="580"/>
      <c r="KVC12" s="580"/>
      <c r="KVD12" s="580"/>
      <c r="KVE12" s="580"/>
      <c r="KVF12" s="580"/>
      <c r="KVG12" s="580"/>
      <c r="KVH12" s="580"/>
      <c r="KVI12" s="580"/>
      <c r="KVJ12" s="580"/>
      <c r="KVK12" s="580"/>
      <c r="KVL12" s="580"/>
      <c r="KVM12" s="580"/>
      <c r="KVN12" s="580"/>
      <c r="KVO12" s="580"/>
      <c r="KVP12" s="580"/>
      <c r="KVQ12" s="580"/>
      <c r="KVR12" s="580"/>
      <c r="KVS12" s="580"/>
      <c r="KVT12" s="580"/>
      <c r="KVU12" s="580"/>
      <c r="KVV12" s="580"/>
      <c r="KVW12" s="580"/>
      <c r="KVX12" s="580"/>
      <c r="KVY12" s="580"/>
      <c r="KVZ12" s="580"/>
      <c r="KWA12" s="580"/>
      <c r="KWB12" s="580"/>
      <c r="KWC12" s="580"/>
      <c r="KWD12" s="580"/>
      <c r="KWE12" s="580"/>
      <c r="KWF12" s="580"/>
      <c r="KWG12" s="580"/>
      <c r="KWH12" s="580"/>
      <c r="KWI12" s="580"/>
      <c r="KWJ12" s="580"/>
      <c r="KWK12" s="580"/>
      <c r="KWL12" s="580"/>
      <c r="KWM12" s="580"/>
      <c r="KWN12" s="580"/>
      <c r="KWO12" s="580"/>
      <c r="KWP12" s="580"/>
      <c r="KWQ12" s="580"/>
      <c r="KWR12" s="580"/>
      <c r="KWS12" s="580"/>
      <c r="KWT12" s="580"/>
      <c r="KWU12" s="580"/>
      <c r="KWV12" s="580"/>
      <c r="KWW12" s="580"/>
      <c r="KWX12" s="580"/>
      <c r="KWY12" s="580"/>
      <c r="KWZ12" s="580"/>
      <c r="KXA12" s="580"/>
      <c r="KXB12" s="580"/>
      <c r="KXC12" s="580"/>
      <c r="KXD12" s="580"/>
      <c r="KXE12" s="580"/>
      <c r="KXF12" s="580"/>
      <c r="KXG12" s="580"/>
      <c r="KXH12" s="580"/>
      <c r="KXI12" s="580"/>
      <c r="KXJ12" s="580"/>
      <c r="KXK12" s="580"/>
      <c r="KXL12" s="580"/>
      <c r="KXM12" s="580"/>
      <c r="KXN12" s="580"/>
      <c r="KXO12" s="580"/>
      <c r="KXP12" s="580"/>
      <c r="KXQ12" s="580"/>
      <c r="KXR12" s="580"/>
      <c r="KXS12" s="580"/>
      <c r="KXT12" s="580"/>
      <c r="KXU12" s="580"/>
      <c r="KXV12" s="580"/>
      <c r="KXW12" s="580"/>
      <c r="KXX12" s="580"/>
      <c r="KXY12" s="580"/>
      <c r="KXZ12" s="580"/>
      <c r="KYA12" s="580"/>
      <c r="KYB12" s="580"/>
      <c r="KYC12" s="580"/>
      <c r="KYD12" s="580"/>
      <c r="KYE12" s="580"/>
      <c r="KYF12" s="580"/>
      <c r="KYG12" s="580"/>
      <c r="KYH12" s="580"/>
      <c r="KYI12" s="580"/>
      <c r="KYJ12" s="580"/>
      <c r="KYK12" s="580"/>
      <c r="KYL12" s="580"/>
      <c r="KYM12" s="580"/>
      <c r="KYN12" s="580"/>
      <c r="KYO12" s="580"/>
      <c r="KYP12" s="580"/>
      <c r="KYQ12" s="580"/>
      <c r="KYR12" s="580"/>
      <c r="KYS12" s="580"/>
      <c r="KYT12" s="580"/>
      <c r="KYU12" s="580"/>
      <c r="KYV12" s="580"/>
      <c r="KYW12" s="580"/>
      <c r="KYX12" s="580"/>
      <c r="KYY12" s="580"/>
      <c r="KYZ12" s="580"/>
      <c r="KZA12" s="580"/>
      <c r="KZB12" s="580"/>
      <c r="KZC12" s="580"/>
      <c r="KZD12" s="580"/>
      <c r="KZE12" s="580"/>
      <c r="KZF12" s="580"/>
      <c r="KZG12" s="580"/>
      <c r="KZH12" s="580"/>
      <c r="KZI12" s="580"/>
      <c r="KZJ12" s="580"/>
      <c r="KZK12" s="580"/>
      <c r="KZL12" s="580"/>
      <c r="KZM12" s="580"/>
      <c r="KZN12" s="580"/>
      <c r="KZO12" s="580"/>
      <c r="KZP12" s="580"/>
      <c r="KZQ12" s="580"/>
      <c r="KZR12" s="580"/>
      <c r="KZS12" s="580"/>
      <c r="KZT12" s="580"/>
      <c r="KZU12" s="580"/>
      <c r="KZV12" s="580"/>
      <c r="KZW12" s="580"/>
      <c r="KZX12" s="580"/>
      <c r="KZY12" s="580"/>
      <c r="KZZ12" s="580"/>
      <c r="LAA12" s="580"/>
      <c r="LAB12" s="580"/>
      <c r="LAC12" s="580"/>
      <c r="LAD12" s="580"/>
      <c r="LAE12" s="580"/>
      <c r="LAF12" s="580"/>
      <c r="LAG12" s="580"/>
      <c r="LAH12" s="580"/>
      <c r="LAI12" s="580"/>
      <c r="LAJ12" s="580"/>
      <c r="LAK12" s="580"/>
      <c r="LAL12" s="580"/>
      <c r="LAM12" s="580"/>
      <c r="LAN12" s="580"/>
      <c r="LAO12" s="580"/>
      <c r="LAP12" s="580"/>
      <c r="LAQ12" s="580"/>
      <c r="LAR12" s="580"/>
      <c r="LAS12" s="580"/>
      <c r="LAT12" s="580"/>
      <c r="LAU12" s="580"/>
      <c r="LAV12" s="580"/>
      <c r="LAW12" s="580"/>
      <c r="LAX12" s="580"/>
      <c r="LAY12" s="580"/>
      <c r="LAZ12" s="580"/>
      <c r="LBA12" s="580"/>
      <c r="LBB12" s="580"/>
      <c r="LBC12" s="580"/>
      <c r="LBD12" s="580"/>
      <c r="LBE12" s="580"/>
      <c r="LBF12" s="580"/>
      <c r="LBG12" s="580"/>
      <c r="LBH12" s="580"/>
      <c r="LBI12" s="580"/>
      <c r="LBJ12" s="580"/>
      <c r="LBK12" s="580"/>
      <c r="LBL12" s="580"/>
      <c r="LBM12" s="580"/>
      <c r="LBN12" s="580"/>
      <c r="LBO12" s="580"/>
      <c r="LBP12" s="580"/>
      <c r="LBQ12" s="580"/>
      <c r="LBR12" s="580"/>
      <c r="LBS12" s="580"/>
      <c r="LBT12" s="580"/>
      <c r="LBU12" s="580"/>
      <c r="LBV12" s="580"/>
      <c r="LBW12" s="580"/>
      <c r="LBX12" s="580"/>
      <c r="LBY12" s="580"/>
      <c r="LBZ12" s="580"/>
      <c r="LCA12" s="580"/>
      <c r="LCB12" s="580"/>
      <c r="LCC12" s="580"/>
      <c r="LCD12" s="580"/>
      <c r="LCE12" s="580"/>
      <c r="LCF12" s="580"/>
      <c r="LCG12" s="580"/>
      <c r="LCH12" s="580"/>
      <c r="LCI12" s="580"/>
      <c r="LCJ12" s="580"/>
      <c r="LCK12" s="580"/>
      <c r="LCL12" s="580"/>
      <c r="LCM12" s="580"/>
      <c r="LCN12" s="580"/>
      <c r="LCO12" s="580"/>
      <c r="LCP12" s="580"/>
      <c r="LCQ12" s="580"/>
      <c r="LCR12" s="580"/>
      <c r="LCS12" s="580"/>
      <c r="LCT12" s="580"/>
      <c r="LCU12" s="580"/>
      <c r="LCV12" s="580"/>
      <c r="LCW12" s="580"/>
      <c r="LCX12" s="580"/>
      <c r="LCY12" s="580"/>
      <c r="LCZ12" s="580"/>
      <c r="LDA12" s="580"/>
      <c r="LDB12" s="580"/>
      <c r="LDC12" s="580"/>
      <c r="LDD12" s="580"/>
      <c r="LDE12" s="580"/>
      <c r="LDF12" s="580"/>
      <c r="LDG12" s="580"/>
      <c r="LDH12" s="580"/>
      <c r="LDI12" s="580"/>
      <c r="LDJ12" s="580"/>
      <c r="LDK12" s="580"/>
      <c r="LDL12" s="580"/>
      <c r="LDM12" s="580"/>
      <c r="LDN12" s="580"/>
      <c r="LDO12" s="580"/>
      <c r="LDP12" s="580"/>
      <c r="LDQ12" s="580"/>
      <c r="LDR12" s="580"/>
      <c r="LDS12" s="580"/>
      <c r="LDT12" s="580"/>
      <c r="LDU12" s="580"/>
      <c r="LDV12" s="580"/>
      <c r="LDW12" s="580"/>
      <c r="LDX12" s="580"/>
      <c r="LDY12" s="580"/>
      <c r="LDZ12" s="580"/>
      <c r="LEA12" s="580"/>
      <c r="LEB12" s="580"/>
      <c r="LEC12" s="580"/>
      <c r="LED12" s="580"/>
      <c r="LEE12" s="580"/>
      <c r="LEF12" s="580"/>
      <c r="LEG12" s="580"/>
      <c r="LEH12" s="580"/>
      <c r="LEI12" s="580"/>
      <c r="LEJ12" s="580"/>
      <c r="LEK12" s="580"/>
      <c r="LEL12" s="580"/>
      <c r="LEM12" s="580"/>
      <c r="LEN12" s="580"/>
      <c r="LEO12" s="580"/>
      <c r="LEP12" s="580"/>
      <c r="LEQ12" s="580"/>
      <c r="LER12" s="580"/>
      <c r="LES12" s="580"/>
      <c r="LET12" s="580"/>
      <c r="LEU12" s="580"/>
      <c r="LEV12" s="580"/>
      <c r="LEW12" s="580"/>
      <c r="LEX12" s="580"/>
      <c r="LEY12" s="580"/>
      <c r="LEZ12" s="580"/>
      <c r="LFA12" s="580"/>
      <c r="LFB12" s="580"/>
      <c r="LFC12" s="580"/>
      <c r="LFD12" s="580"/>
      <c r="LFE12" s="580"/>
      <c r="LFF12" s="580"/>
      <c r="LFG12" s="580"/>
      <c r="LFH12" s="580"/>
      <c r="LFI12" s="580"/>
      <c r="LFJ12" s="580"/>
      <c r="LFK12" s="580"/>
      <c r="LFL12" s="580"/>
      <c r="LFM12" s="580"/>
      <c r="LFN12" s="580"/>
      <c r="LFO12" s="580"/>
      <c r="LFP12" s="580"/>
      <c r="LFQ12" s="580"/>
      <c r="LFR12" s="580"/>
      <c r="LFS12" s="580"/>
      <c r="LFT12" s="580"/>
      <c r="LFU12" s="580"/>
      <c r="LFV12" s="580"/>
      <c r="LFW12" s="580"/>
      <c r="LFX12" s="580"/>
      <c r="LFY12" s="580"/>
      <c r="LFZ12" s="580"/>
      <c r="LGA12" s="580"/>
      <c r="LGB12" s="580"/>
      <c r="LGC12" s="580"/>
      <c r="LGD12" s="580"/>
      <c r="LGE12" s="580"/>
      <c r="LGF12" s="580"/>
      <c r="LGG12" s="580"/>
      <c r="LGH12" s="580"/>
      <c r="LGI12" s="580"/>
      <c r="LGJ12" s="580"/>
      <c r="LGK12" s="580"/>
      <c r="LGL12" s="580"/>
      <c r="LGM12" s="580"/>
      <c r="LGN12" s="580"/>
      <c r="LGO12" s="580"/>
      <c r="LGP12" s="580"/>
      <c r="LGQ12" s="580"/>
      <c r="LGR12" s="580"/>
      <c r="LGS12" s="580"/>
      <c r="LGT12" s="580"/>
      <c r="LGU12" s="580"/>
      <c r="LGV12" s="580"/>
      <c r="LGW12" s="580"/>
      <c r="LGX12" s="580"/>
      <c r="LGY12" s="580"/>
      <c r="LGZ12" s="580"/>
      <c r="LHA12" s="580"/>
      <c r="LHB12" s="580"/>
      <c r="LHC12" s="580"/>
      <c r="LHD12" s="580"/>
      <c r="LHE12" s="580"/>
      <c r="LHF12" s="580"/>
      <c r="LHG12" s="580"/>
      <c r="LHH12" s="580"/>
      <c r="LHI12" s="580"/>
      <c r="LHJ12" s="580"/>
      <c r="LHK12" s="580"/>
      <c r="LHL12" s="580"/>
      <c r="LHM12" s="580"/>
      <c r="LHN12" s="580"/>
      <c r="LHO12" s="580"/>
      <c r="LHP12" s="580"/>
      <c r="LHQ12" s="580"/>
      <c r="LHR12" s="580"/>
      <c r="LHS12" s="580"/>
      <c r="LHT12" s="580"/>
      <c r="LHU12" s="580"/>
      <c r="LHV12" s="580"/>
      <c r="LHW12" s="580"/>
      <c r="LHX12" s="580"/>
      <c r="LHY12" s="580"/>
      <c r="LHZ12" s="580"/>
      <c r="LIA12" s="580"/>
      <c r="LIB12" s="580"/>
      <c r="LIC12" s="580"/>
      <c r="LID12" s="580"/>
      <c r="LIE12" s="580"/>
      <c r="LIF12" s="580"/>
      <c r="LIG12" s="580"/>
      <c r="LIH12" s="580"/>
      <c r="LII12" s="580"/>
      <c r="LIJ12" s="580"/>
      <c r="LIK12" s="580"/>
      <c r="LIL12" s="580"/>
      <c r="LIM12" s="580"/>
      <c r="LIN12" s="580"/>
      <c r="LIO12" s="580"/>
      <c r="LIP12" s="580"/>
      <c r="LIQ12" s="580"/>
      <c r="LIR12" s="580"/>
      <c r="LIS12" s="580"/>
      <c r="LIT12" s="580"/>
      <c r="LIU12" s="580"/>
      <c r="LIV12" s="580"/>
      <c r="LIW12" s="580"/>
      <c r="LIX12" s="580"/>
      <c r="LIY12" s="580"/>
      <c r="LIZ12" s="580"/>
      <c r="LJA12" s="580"/>
      <c r="LJB12" s="580"/>
      <c r="LJC12" s="580"/>
      <c r="LJD12" s="580"/>
      <c r="LJE12" s="580"/>
      <c r="LJF12" s="580"/>
      <c r="LJG12" s="580"/>
      <c r="LJH12" s="580"/>
      <c r="LJI12" s="580"/>
      <c r="LJJ12" s="580"/>
      <c r="LJK12" s="580"/>
      <c r="LJL12" s="580"/>
      <c r="LJM12" s="580"/>
      <c r="LJN12" s="580"/>
      <c r="LJO12" s="580"/>
      <c r="LJP12" s="580"/>
      <c r="LJQ12" s="580"/>
      <c r="LJR12" s="580"/>
      <c r="LJS12" s="580"/>
      <c r="LJT12" s="580"/>
      <c r="LJU12" s="580"/>
      <c r="LJV12" s="580"/>
      <c r="LJW12" s="580"/>
      <c r="LJX12" s="580"/>
      <c r="LJY12" s="580"/>
      <c r="LJZ12" s="580"/>
      <c r="LKA12" s="580"/>
      <c r="LKB12" s="580"/>
      <c r="LKC12" s="580"/>
      <c r="LKD12" s="580"/>
      <c r="LKE12" s="580"/>
      <c r="LKF12" s="580"/>
      <c r="LKG12" s="580"/>
      <c r="LKH12" s="580"/>
      <c r="LKI12" s="580"/>
      <c r="LKJ12" s="580"/>
      <c r="LKK12" s="580"/>
      <c r="LKL12" s="580"/>
      <c r="LKM12" s="580"/>
      <c r="LKN12" s="580"/>
      <c r="LKO12" s="580"/>
      <c r="LKP12" s="580"/>
      <c r="LKQ12" s="580"/>
      <c r="LKR12" s="580"/>
      <c r="LKS12" s="580"/>
      <c r="LKT12" s="580"/>
      <c r="LKU12" s="580"/>
      <c r="LKV12" s="580"/>
      <c r="LKW12" s="580"/>
      <c r="LKX12" s="580"/>
      <c r="LKY12" s="580"/>
      <c r="LKZ12" s="580"/>
      <c r="LLA12" s="580"/>
      <c r="LLB12" s="580"/>
      <c r="LLC12" s="580"/>
      <c r="LLD12" s="580"/>
      <c r="LLE12" s="580"/>
      <c r="LLF12" s="580"/>
      <c r="LLG12" s="580"/>
      <c r="LLH12" s="580"/>
      <c r="LLI12" s="580"/>
      <c r="LLJ12" s="580"/>
      <c r="LLK12" s="580"/>
      <c r="LLL12" s="580"/>
      <c r="LLM12" s="580"/>
      <c r="LLN12" s="580"/>
      <c r="LLO12" s="580"/>
      <c r="LLP12" s="580"/>
      <c r="LLQ12" s="580"/>
      <c r="LLR12" s="580"/>
      <c r="LLS12" s="580"/>
      <c r="LLT12" s="580"/>
      <c r="LLU12" s="580"/>
      <c r="LLV12" s="580"/>
      <c r="LLW12" s="580"/>
      <c r="LLX12" s="580"/>
      <c r="LLY12" s="580"/>
      <c r="LLZ12" s="580"/>
      <c r="LMA12" s="580"/>
      <c r="LMB12" s="580"/>
      <c r="LMC12" s="580"/>
      <c r="LMD12" s="580"/>
      <c r="LME12" s="580"/>
      <c r="LMF12" s="580"/>
      <c r="LMG12" s="580"/>
      <c r="LMH12" s="580"/>
      <c r="LMI12" s="580"/>
      <c r="LMJ12" s="580"/>
      <c r="LMK12" s="580"/>
      <c r="LML12" s="580"/>
      <c r="LMM12" s="580"/>
      <c r="LMN12" s="580"/>
      <c r="LMO12" s="580"/>
      <c r="LMP12" s="580"/>
      <c r="LMQ12" s="580"/>
      <c r="LMR12" s="580"/>
      <c r="LMS12" s="580"/>
      <c r="LMT12" s="580"/>
      <c r="LMU12" s="580"/>
      <c r="LMV12" s="580"/>
      <c r="LMW12" s="580"/>
      <c r="LMX12" s="580"/>
      <c r="LMY12" s="580"/>
      <c r="LMZ12" s="580"/>
      <c r="LNA12" s="580"/>
      <c r="LNB12" s="580"/>
      <c r="LNC12" s="580"/>
      <c r="LND12" s="580"/>
      <c r="LNE12" s="580"/>
      <c r="LNF12" s="580"/>
      <c r="LNG12" s="580"/>
      <c r="LNH12" s="580"/>
      <c r="LNI12" s="580"/>
      <c r="LNJ12" s="580"/>
      <c r="LNK12" s="580"/>
      <c r="LNL12" s="580"/>
      <c r="LNM12" s="580"/>
      <c r="LNN12" s="580"/>
      <c r="LNO12" s="580"/>
      <c r="LNP12" s="580"/>
      <c r="LNQ12" s="580"/>
      <c r="LNR12" s="580"/>
      <c r="LNS12" s="580"/>
      <c r="LNT12" s="580"/>
      <c r="LNU12" s="580"/>
      <c r="LNV12" s="580"/>
      <c r="LNW12" s="580"/>
      <c r="LNX12" s="580"/>
      <c r="LNY12" s="580"/>
      <c r="LNZ12" s="580"/>
      <c r="LOA12" s="580"/>
      <c r="LOB12" s="580"/>
      <c r="LOC12" s="580"/>
      <c r="LOD12" s="580"/>
      <c r="LOE12" s="580"/>
      <c r="LOF12" s="580"/>
      <c r="LOG12" s="580"/>
      <c r="LOH12" s="580"/>
      <c r="LOI12" s="580"/>
      <c r="LOJ12" s="580"/>
      <c r="LOK12" s="580"/>
      <c r="LOL12" s="580"/>
      <c r="LOM12" s="580"/>
      <c r="LON12" s="580"/>
      <c r="LOO12" s="580"/>
      <c r="LOP12" s="580"/>
      <c r="LOQ12" s="580"/>
      <c r="LOR12" s="580"/>
      <c r="LOS12" s="580"/>
      <c r="LOT12" s="580"/>
      <c r="LOU12" s="580"/>
      <c r="LOV12" s="580"/>
      <c r="LOW12" s="580"/>
      <c r="LOX12" s="580"/>
      <c r="LOY12" s="580"/>
      <c r="LOZ12" s="580"/>
      <c r="LPA12" s="580"/>
      <c r="LPB12" s="580"/>
      <c r="LPC12" s="580"/>
      <c r="LPD12" s="580"/>
      <c r="LPE12" s="580"/>
      <c r="LPF12" s="580"/>
      <c r="LPG12" s="580"/>
      <c r="LPH12" s="580"/>
      <c r="LPI12" s="580"/>
      <c r="LPJ12" s="580"/>
      <c r="LPK12" s="580"/>
      <c r="LPL12" s="580"/>
      <c r="LPM12" s="580"/>
      <c r="LPN12" s="580"/>
      <c r="LPO12" s="580"/>
      <c r="LPP12" s="580"/>
      <c r="LPQ12" s="580"/>
      <c r="LPR12" s="580"/>
      <c r="LPS12" s="580"/>
      <c r="LPT12" s="580"/>
      <c r="LPU12" s="580"/>
      <c r="LPV12" s="580"/>
      <c r="LPW12" s="580"/>
      <c r="LPX12" s="580"/>
      <c r="LPY12" s="580"/>
      <c r="LPZ12" s="580"/>
      <c r="LQA12" s="580"/>
      <c r="LQB12" s="580"/>
      <c r="LQC12" s="580"/>
      <c r="LQD12" s="580"/>
      <c r="LQE12" s="580"/>
      <c r="LQF12" s="580"/>
      <c r="LQG12" s="580"/>
      <c r="LQH12" s="580"/>
      <c r="LQI12" s="580"/>
      <c r="LQJ12" s="580"/>
      <c r="LQK12" s="580"/>
      <c r="LQL12" s="580"/>
      <c r="LQM12" s="580"/>
      <c r="LQN12" s="580"/>
      <c r="LQO12" s="580"/>
      <c r="LQP12" s="580"/>
      <c r="LQQ12" s="580"/>
      <c r="LQR12" s="580"/>
      <c r="LQS12" s="580"/>
      <c r="LQT12" s="580"/>
      <c r="LQU12" s="580"/>
      <c r="LQV12" s="580"/>
      <c r="LQW12" s="580"/>
      <c r="LQX12" s="580"/>
      <c r="LQY12" s="580"/>
      <c r="LQZ12" s="580"/>
      <c r="LRA12" s="580"/>
      <c r="LRB12" s="580"/>
      <c r="LRC12" s="580"/>
      <c r="LRD12" s="580"/>
      <c r="LRE12" s="580"/>
      <c r="LRF12" s="580"/>
      <c r="LRG12" s="580"/>
      <c r="LRH12" s="580"/>
      <c r="LRI12" s="580"/>
      <c r="LRJ12" s="580"/>
      <c r="LRK12" s="580"/>
      <c r="LRL12" s="580"/>
      <c r="LRM12" s="580"/>
      <c r="LRN12" s="580"/>
      <c r="LRO12" s="580"/>
      <c r="LRP12" s="580"/>
      <c r="LRQ12" s="580"/>
      <c r="LRR12" s="580"/>
      <c r="LRS12" s="580"/>
      <c r="LRT12" s="580"/>
      <c r="LRU12" s="580"/>
      <c r="LRV12" s="580"/>
      <c r="LRW12" s="580"/>
      <c r="LRX12" s="580"/>
      <c r="LRY12" s="580"/>
      <c r="LRZ12" s="580"/>
      <c r="LSA12" s="580"/>
      <c r="LSB12" s="580"/>
      <c r="LSC12" s="580"/>
      <c r="LSD12" s="580"/>
      <c r="LSE12" s="580"/>
      <c r="LSF12" s="580"/>
      <c r="LSG12" s="580"/>
      <c r="LSH12" s="580"/>
      <c r="LSI12" s="580"/>
      <c r="LSJ12" s="580"/>
      <c r="LSK12" s="580"/>
      <c r="LSL12" s="580"/>
      <c r="LSM12" s="580"/>
      <c r="LSN12" s="580"/>
      <c r="LSO12" s="580"/>
      <c r="LSP12" s="580"/>
      <c r="LSQ12" s="580"/>
      <c r="LSR12" s="580"/>
      <c r="LSS12" s="580"/>
      <c r="LST12" s="580"/>
      <c r="LSU12" s="580"/>
      <c r="LSV12" s="580"/>
      <c r="LSW12" s="580"/>
      <c r="LSX12" s="580"/>
      <c r="LSY12" s="580"/>
      <c r="LSZ12" s="580"/>
      <c r="LTA12" s="580"/>
      <c r="LTB12" s="580"/>
      <c r="LTC12" s="580"/>
      <c r="LTD12" s="580"/>
      <c r="LTE12" s="580"/>
      <c r="LTF12" s="580"/>
      <c r="LTG12" s="580"/>
      <c r="LTH12" s="580"/>
      <c r="LTI12" s="580"/>
      <c r="LTJ12" s="580"/>
      <c r="LTK12" s="580"/>
      <c r="LTL12" s="580"/>
      <c r="LTM12" s="580"/>
      <c r="LTN12" s="580"/>
      <c r="LTO12" s="580"/>
      <c r="LTP12" s="580"/>
      <c r="LTQ12" s="580"/>
      <c r="LTR12" s="580"/>
      <c r="LTS12" s="580"/>
      <c r="LTT12" s="580"/>
      <c r="LTU12" s="580"/>
      <c r="LTV12" s="580"/>
      <c r="LTW12" s="580"/>
      <c r="LTX12" s="580"/>
      <c r="LTY12" s="580"/>
      <c r="LTZ12" s="580"/>
      <c r="LUA12" s="580"/>
      <c r="LUB12" s="580"/>
      <c r="LUC12" s="580"/>
      <c r="LUD12" s="580"/>
      <c r="LUE12" s="580"/>
      <c r="LUF12" s="580"/>
      <c r="LUG12" s="580"/>
      <c r="LUH12" s="580"/>
      <c r="LUI12" s="580"/>
      <c r="LUJ12" s="580"/>
      <c r="LUK12" s="580"/>
      <c r="LUL12" s="580"/>
      <c r="LUM12" s="580"/>
      <c r="LUN12" s="580"/>
      <c r="LUO12" s="580"/>
      <c r="LUP12" s="580"/>
      <c r="LUQ12" s="580"/>
      <c r="LUR12" s="580"/>
      <c r="LUS12" s="580"/>
      <c r="LUT12" s="580"/>
      <c r="LUU12" s="580"/>
      <c r="LUV12" s="580"/>
      <c r="LUW12" s="580"/>
      <c r="LUX12" s="580"/>
      <c r="LUY12" s="580"/>
      <c r="LUZ12" s="580"/>
      <c r="LVA12" s="580"/>
      <c r="LVB12" s="580"/>
      <c r="LVC12" s="580"/>
      <c r="LVD12" s="580"/>
      <c r="LVE12" s="580"/>
      <c r="LVF12" s="580"/>
      <c r="LVG12" s="580"/>
      <c r="LVH12" s="580"/>
      <c r="LVI12" s="580"/>
      <c r="LVJ12" s="580"/>
      <c r="LVK12" s="580"/>
      <c r="LVL12" s="580"/>
      <c r="LVM12" s="580"/>
      <c r="LVN12" s="580"/>
      <c r="LVO12" s="580"/>
      <c r="LVP12" s="580"/>
      <c r="LVQ12" s="580"/>
      <c r="LVR12" s="580"/>
      <c r="LVS12" s="580"/>
      <c r="LVT12" s="580"/>
      <c r="LVU12" s="580"/>
      <c r="LVV12" s="580"/>
      <c r="LVW12" s="580"/>
      <c r="LVX12" s="580"/>
      <c r="LVY12" s="580"/>
      <c r="LVZ12" s="580"/>
      <c r="LWA12" s="580"/>
      <c r="LWB12" s="580"/>
      <c r="LWC12" s="580"/>
      <c r="LWD12" s="580"/>
      <c r="LWE12" s="580"/>
      <c r="LWF12" s="580"/>
      <c r="LWG12" s="580"/>
      <c r="LWH12" s="580"/>
      <c r="LWI12" s="580"/>
      <c r="LWJ12" s="580"/>
      <c r="LWK12" s="580"/>
      <c r="LWL12" s="580"/>
      <c r="LWM12" s="580"/>
      <c r="LWN12" s="580"/>
      <c r="LWO12" s="580"/>
      <c r="LWP12" s="580"/>
      <c r="LWQ12" s="580"/>
      <c r="LWR12" s="580"/>
      <c r="LWS12" s="580"/>
      <c r="LWT12" s="580"/>
      <c r="LWU12" s="580"/>
      <c r="LWV12" s="580"/>
      <c r="LWW12" s="580"/>
      <c r="LWX12" s="580"/>
      <c r="LWY12" s="580"/>
      <c r="LWZ12" s="580"/>
      <c r="LXA12" s="580"/>
      <c r="LXB12" s="580"/>
      <c r="LXC12" s="580"/>
      <c r="LXD12" s="580"/>
      <c r="LXE12" s="580"/>
      <c r="LXF12" s="580"/>
      <c r="LXG12" s="580"/>
      <c r="LXH12" s="580"/>
      <c r="LXI12" s="580"/>
      <c r="LXJ12" s="580"/>
      <c r="LXK12" s="580"/>
      <c r="LXL12" s="580"/>
      <c r="LXM12" s="580"/>
      <c r="LXN12" s="580"/>
      <c r="LXO12" s="580"/>
      <c r="LXP12" s="580"/>
      <c r="LXQ12" s="580"/>
      <c r="LXR12" s="580"/>
      <c r="LXS12" s="580"/>
      <c r="LXT12" s="580"/>
      <c r="LXU12" s="580"/>
      <c r="LXV12" s="580"/>
      <c r="LXW12" s="580"/>
      <c r="LXX12" s="580"/>
      <c r="LXY12" s="580"/>
      <c r="LXZ12" s="580"/>
      <c r="LYA12" s="580"/>
      <c r="LYB12" s="580"/>
      <c r="LYC12" s="580"/>
      <c r="LYD12" s="580"/>
      <c r="LYE12" s="580"/>
      <c r="LYF12" s="580"/>
      <c r="LYG12" s="580"/>
      <c r="LYH12" s="580"/>
      <c r="LYI12" s="580"/>
      <c r="LYJ12" s="580"/>
      <c r="LYK12" s="580"/>
      <c r="LYL12" s="580"/>
      <c r="LYM12" s="580"/>
      <c r="LYN12" s="580"/>
      <c r="LYO12" s="580"/>
      <c r="LYP12" s="580"/>
      <c r="LYQ12" s="580"/>
      <c r="LYR12" s="580"/>
      <c r="LYS12" s="580"/>
      <c r="LYT12" s="580"/>
      <c r="LYU12" s="580"/>
      <c r="LYV12" s="580"/>
      <c r="LYW12" s="580"/>
      <c r="LYX12" s="580"/>
      <c r="LYY12" s="580"/>
      <c r="LYZ12" s="580"/>
      <c r="LZA12" s="580"/>
      <c r="LZB12" s="580"/>
      <c r="LZC12" s="580"/>
      <c r="LZD12" s="580"/>
      <c r="LZE12" s="580"/>
      <c r="LZF12" s="580"/>
      <c r="LZG12" s="580"/>
      <c r="LZH12" s="580"/>
      <c r="LZI12" s="580"/>
      <c r="LZJ12" s="580"/>
      <c r="LZK12" s="580"/>
      <c r="LZL12" s="580"/>
      <c r="LZM12" s="580"/>
      <c r="LZN12" s="580"/>
      <c r="LZO12" s="580"/>
      <c r="LZP12" s="580"/>
      <c r="LZQ12" s="580"/>
      <c r="LZR12" s="580"/>
      <c r="LZS12" s="580"/>
      <c r="LZT12" s="580"/>
      <c r="LZU12" s="580"/>
      <c r="LZV12" s="580"/>
      <c r="LZW12" s="580"/>
      <c r="LZX12" s="580"/>
      <c r="LZY12" s="580"/>
      <c r="LZZ12" s="580"/>
      <c r="MAA12" s="580"/>
      <c r="MAB12" s="580"/>
      <c r="MAC12" s="580"/>
      <c r="MAD12" s="580"/>
      <c r="MAE12" s="580"/>
      <c r="MAF12" s="580"/>
      <c r="MAG12" s="580"/>
      <c r="MAH12" s="580"/>
      <c r="MAI12" s="580"/>
      <c r="MAJ12" s="580"/>
      <c r="MAK12" s="580"/>
      <c r="MAL12" s="580"/>
      <c r="MAM12" s="580"/>
      <c r="MAN12" s="580"/>
      <c r="MAO12" s="580"/>
      <c r="MAP12" s="580"/>
      <c r="MAQ12" s="580"/>
      <c r="MAR12" s="580"/>
      <c r="MAS12" s="580"/>
      <c r="MAT12" s="580"/>
      <c r="MAU12" s="580"/>
      <c r="MAV12" s="580"/>
      <c r="MAW12" s="580"/>
      <c r="MAX12" s="580"/>
      <c r="MAY12" s="580"/>
      <c r="MAZ12" s="580"/>
      <c r="MBA12" s="580"/>
      <c r="MBB12" s="580"/>
      <c r="MBC12" s="580"/>
      <c r="MBD12" s="580"/>
      <c r="MBE12" s="580"/>
      <c r="MBF12" s="580"/>
      <c r="MBG12" s="580"/>
      <c r="MBH12" s="580"/>
      <c r="MBI12" s="580"/>
      <c r="MBJ12" s="580"/>
      <c r="MBK12" s="580"/>
      <c r="MBL12" s="580"/>
      <c r="MBM12" s="580"/>
      <c r="MBN12" s="580"/>
      <c r="MBO12" s="580"/>
      <c r="MBP12" s="580"/>
      <c r="MBQ12" s="580"/>
      <c r="MBR12" s="580"/>
      <c r="MBS12" s="580"/>
      <c r="MBT12" s="580"/>
      <c r="MBU12" s="580"/>
      <c r="MBV12" s="580"/>
      <c r="MBW12" s="580"/>
      <c r="MBX12" s="580"/>
      <c r="MBY12" s="580"/>
      <c r="MBZ12" s="580"/>
      <c r="MCA12" s="580"/>
      <c r="MCB12" s="580"/>
      <c r="MCC12" s="580"/>
      <c r="MCD12" s="580"/>
      <c r="MCE12" s="580"/>
      <c r="MCF12" s="580"/>
      <c r="MCG12" s="580"/>
      <c r="MCH12" s="580"/>
      <c r="MCI12" s="580"/>
      <c r="MCJ12" s="580"/>
      <c r="MCK12" s="580"/>
      <c r="MCL12" s="580"/>
      <c r="MCM12" s="580"/>
      <c r="MCN12" s="580"/>
      <c r="MCO12" s="580"/>
      <c r="MCP12" s="580"/>
      <c r="MCQ12" s="580"/>
      <c r="MCR12" s="580"/>
      <c r="MCS12" s="580"/>
      <c r="MCT12" s="580"/>
      <c r="MCU12" s="580"/>
      <c r="MCV12" s="580"/>
      <c r="MCW12" s="580"/>
      <c r="MCX12" s="580"/>
      <c r="MCY12" s="580"/>
      <c r="MCZ12" s="580"/>
      <c r="MDA12" s="580"/>
      <c r="MDB12" s="580"/>
      <c r="MDC12" s="580"/>
      <c r="MDD12" s="580"/>
      <c r="MDE12" s="580"/>
      <c r="MDF12" s="580"/>
      <c r="MDG12" s="580"/>
      <c r="MDH12" s="580"/>
      <c r="MDI12" s="580"/>
      <c r="MDJ12" s="580"/>
      <c r="MDK12" s="580"/>
      <c r="MDL12" s="580"/>
      <c r="MDM12" s="580"/>
      <c r="MDN12" s="580"/>
      <c r="MDO12" s="580"/>
      <c r="MDP12" s="580"/>
      <c r="MDQ12" s="580"/>
      <c r="MDR12" s="580"/>
      <c r="MDS12" s="580"/>
      <c r="MDT12" s="580"/>
      <c r="MDU12" s="580"/>
      <c r="MDV12" s="580"/>
      <c r="MDW12" s="580"/>
      <c r="MDX12" s="580"/>
      <c r="MDY12" s="580"/>
      <c r="MDZ12" s="580"/>
      <c r="MEA12" s="580"/>
      <c r="MEB12" s="580"/>
      <c r="MEC12" s="580"/>
      <c r="MED12" s="580"/>
      <c r="MEE12" s="580"/>
      <c r="MEF12" s="580"/>
      <c r="MEG12" s="580"/>
      <c r="MEH12" s="580"/>
      <c r="MEI12" s="580"/>
      <c r="MEJ12" s="580"/>
      <c r="MEK12" s="580"/>
      <c r="MEL12" s="580"/>
      <c r="MEM12" s="580"/>
      <c r="MEN12" s="580"/>
      <c r="MEO12" s="580"/>
      <c r="MEP12" s="580"/>
      <c r="MEQ12" s="580"/>
      <c r="MER12" s="580"/>
      <c r="MES12" s="580"/>
      <c r="MET12" s="580"/>
      <c r="MEU12" s="580"/>
      <c r="MEV12" s="580"/>
      <c r="MEW12" s="580"/>
      <c r="MEX12" s="580"/>
      <c r="MEY12" s="580"/>
      <c r="MEZ12" s="580"/>
      <c r="MFA12" s="580"/>
      <c r="MFB12" s="580"/>
      <c r="MFC12" s="580"/>
      <c r="MFD12" s="580"/>
      <c r="MFE12" s="580"/>
      <c r="MFF12" s="580"/>
      <c r="MFG12" s="580"/>
      <c r="MFH12" s="580"/>
      <c r="MFI12" s="580"/>
      <c r="MFJ12" s="580"/>
      <c r="MFK12" s="580"/>
      <c r="MFL12" s="580"/>
      <c r="MFM12" s="580"/>
      <c r="MFN12" s="580"/>
      <c r="MFO12" s="580"/>
      <c r="MFP12" s="580"/>
      <c r="MFQ12" s="580"/>
      <c r="MFR12" s="580"/>
      <c r="MFS12" s="580"/>
      <c r="MFT12" s="580"/>
      <c r="MFU12" s="580"/>
      <c r="MFV12" s="580"/>
      <c r="MFW12" s="580"/>
      <c r="MFX12" s="580"/>
      <c r="MFY12" s="580"/>
      <c r="MFZ12" s="580"/>
      <c r="MGA12" s="580"/>
      <c r="MGB12" s="580"/>
      <c r="MGC12" s="580"/>
      <c r="MGD12" s="580"/>
      <c r="MGE12" s="580"/>
      <c r="MGF12" s="580"/>
      <c r="MGG12" s="580"/>
      <c r="MGH12" s="580"/>
      <c r="MGI12" s="580"/>
      <c r="MGJ12" s="580"/>
      <c r="MGK12" s="580"/>
      <c r="MGL12" s="580"/>
      <c r="MGM12" s="580"/>
      <c r="MGN12" s="580"/>
      <c r="MGO12" s="580"/>
      <c r="MGP12" s="580"/>
      <c r="MGQ12" s="580"/>
      <c r="MGR12" s="580"/>
      <c r="MGS12" s="580"/>
      <c r="MGT12" s="580"/>
      <c r="MGU12" s="580"/>
      <c r="MGV12" s="580"/>
      <c r="MGW12" s="580"/>
      <c r="MGX12" s="580"/>
      <c r="MGY12" s="580"/>
      <c r="MGZ12" s="580"/>
      <c r="MHA12" s="580"/>
      <c r="MHB12" s="580"/>
      <c r="MHC12" s="580"/>
      <c r="MHD12" s="580"/>
      <c r="MHE12" s="580"/>
      <c r="MHF12" s="580"/>
      <c r="MHG12" s="580"/>
      <c r="MHH12" s="580"/>
      <c r="MHI12" s="580"/>
      <c r="MHJ12" s="580"/>
      <c r="MHK12" s="580"/>
      <c r="MHL12" s="580"/>
      <c r="MHM12" s="580"/>
      <c r="MHN12" s="580"/>
      <c r="MHO12" s="580"/>
      <c r="MHP12" s="580"/>
      <c r="MHQ12" s="580"/>
      <c r="MHR12" s="580"/>
      <c r="MHS12" s="580"/>
      <c r="MHT12" s="580"/>
      <c r="MHU12" s="580"/>
      <c r="MHV12" s="580"/>
      <c r="MHW12" s="580"/>
      <c r="MHX12" s="580"/>
      <c r="MHY12" s="580"/>
      <c r="MHZ12" s="580"/>
      <c r="MIA12" s="580"/>
      <c r="MIB12" s="580"/>
      <c r="MIC12" s="580"/>
      <c r="MID12" s="580"/>
      <c r="MIE12" s="580"/>
      <c r="MIF12" s="580"/>
      <c r="MIG12" s="580"/>
      <c r="MIH12" s="580"/>
      <c r="MII12" s="580"/>
      <c r="MIJ12" s="580"/>
      <c r="MIK12" s="580"/>
      <c r="MIL12" s="580"/>
      <c r="MIM12" s="580"/>
      <c r="MIN12" s="580"/>
      <c r="MIO12" s="580"/>
      <c r="MIP12" s="580"/>
      <c r="MIQ12" s="580"/>
      <c r="MIR12" s="580"/>
      <c r="MIS12" s="580"/>
      <c r="MIT12" s="580"/>
      <c r="MIU12" s="580"/>
      <c r="MIV12" s="580"/>
      <c r="MIW12" s="580"/>
      <c r="MIX12" s="580"/>
      <c r="MIY12" s="580"/>
      <c r="MIZ12" s="580"/>
      <c r="MJA12" s="580"/>
      <c r="MJB12" s="580"/>
      <c r="MJC12" s="580"/>
      <c r="MJD12" s="580"/>
      <c r="MJE12" s="580"/>
      <c r="MJF12" s="580"/>
      <c r="MJG12" s="580"/>
      <c r="MJH12" s="580"/>
      <c r="MJI12" s="580"/>
      <c r="MJJ12" s="580"/>
      <c r="MJK12" s="580"/>
      <c r="MJL12" s="580"/>
      <c r="MJM12" s="580"/>
      <c r="MJN12" s="580"/>
      <c r="MJO12" s="580"/>
      <c r="MJP12" s="580"/>
      <c r="MJQ12" s="580"/>
      <c r="MJR12" s="580"/>
      <c r="MJS12" s="580"/>
      <c r="MJT12" s="580"/>
      <c r="MJU12" s="580"/>
      <c r="MJV12" s="580"/>
      <c r="MJW12" s="580"/>
      <c r="MJX12" s="580"/>
      <c r="MJY12" s="580"/>
      <c r="MJZ12" s="580"/>
      <c r="MKA12" s="580"/>
      <c r="MKB12" s="580"/>
      <c r="MKC12" s="580"/>
      <c r="MKD12" s="580"/>
      <c r="MKE12" s="580"/>
      <c r="MKF12" s="580"/>
      <c r="MKG12" s="580"/>
      <c r="MKH12" s="580"/>
      <c r="MKI12" s="580"/>
      <c r="MKJ12" s="580"/>
      <c r="MKK12" s="580"/>
      <c r="MKL12" s="580"/>
      <c r="MKM12" s="580"/>
      <c r="MKN12" s="580"/>
      <c r="MKO12" s="580"/>
      <c r="MKP12" s="580"/>
      <c r="MKQ12" s="580"/>
      <c r="MKR12" s="580"/>
      <c r="MKS12" s="580"/>
      <c r="MKT12" s="580"/>
      <c r="MKU12" s="580"/>
      <c r="MKV12" s="580"/>
      <c r="MKW12" s="580"/>
      <c r="MKX12" s="580"/>
      <c r="MKY12" s="580"/>
      <c r="MKZ12" s="580"/>
      <c r="MLA12" s="580"/>
      <c r="MLB12" s="580"/>
      <c r="MLC12" s="580"/>
      <c r="MLD12" s="580"/>
      <c r="MLE12" s="580"/>
      <c r="MLF12" s="580"/>
      <c r="MLG12" s="580"/>
      <c r="MLH12" s="580"/>
      <c r="MLI12" s="580"/>
      <c r="MLJ12" s="580"/>
      <c r="MLK12" s="580"/>
      <c r="MLL12" s="580"/>
      <c r="MLM12" s="580"/>
      <c r="MLN12" s="580"/>
      <c r="MLO12" s="580"/>
      <c r="MLP12" s="580"/>
      <c r="MLQ12" s="580"/>
      <c r="MLR12" s="580"/>
      <c r="MLS12" s="580"/>
      <c r="MLT12" s="580"/>
      <c r="MLU12" s="580"/>
      <c r="MLV12" s="580"/>
      <c r="MLW12" s="580"/>
      <c r="MLX12" s="580"/>
      <c r="MLY12" s="580"/>
      <c r="MLZ12" s="580"/>
      <c r="MMA12" s="580"/>
      <c r="MMB12" s="580"/>
      <c r="MMC12" s="580"/>
      <c r="MMD12" s="580"/>
      <c r="MME12" s="580"/>
      <c r="MMF12" s="580"/>
      <c r="MMG12" s="580"/>
      <c r="MMH12" s="580"/>
      <c r="MMI12" s="580"/>
      <c r="MMJ12" s="580"/>
      <c r="MMK12" s="580"/>
      <c r="MML12" s="580"/>
      <c r="MMM12" s="580"/>
      <c r="MMN12" s="580"/>
      <c r="MMO12" s="580"/>
      <c r="MMP12" s="580"/>
      <c r="MMQ12" s="580"/>
      <c r="MMR12" s="580"/>
      <c r="MMS12" s="580"/>
      <c r="MMT12" s="580"/>
      <c r="MMU12" s="580"/>
      <c r="MMV12" s="580"/>
      <c r="MMW12" s="580"/>
      <c r="MMX12" s="580"/>
      <c r="MMY12" s="580"/>
      <c r="MMZ12" s="580"/>
      <c r="MNA12" s="580"/>
      <c r="MNB12" s="580"/>
      <c r="MNC12" s="580"/>
      <c r="MND12" s="580"/>
      <c r="MNE12" s="580"/>
      <c r="MNF12" s="580"/>
      <c r="MNG12" s="580"/>
      <c r="MNH12" s="580"/>
      <c r="MNI12" s="580"/>
      <c r="MNJ12" s="580"/>
      <c r="MNK12" s="580"/>
      <c r="MNL12" s="580"/>
      <c r="MNM12" s="580"/>
      <c r="MNN12" s="580"/>
      <c r="MNO12" s="580"/>
      <c r="MNP12" s="580"/>
      <c r="MNQ12" s="580"/>
      <c r="MNR12" s="580"/>
      <c r="MNS12" s="580"/>
      <c r="MNT12" s="580"/>
      <c r="MNU12" s="580"/>
      <c r="MNV12" s="580"/>
      <c r="MNW12" s="580"/>
      <c r="MNX12" s="580"/>
      <c r="MNY12" s="580"/>
      <c r="MNZ12" s="580"/>
      <c r="MOA12" s="580"/>
      <c r="MOB12" s="580"/>
      <c r="MOC12" s="580"/>
      <c r="MOD12" s="580"/>
      <c r="MOE12" s="580"/>
      <c r="MOF12" s="580"/>
      <c r="MOG12" s="580"/>
      <c r="MOH12" s="580"/>
      <c r="MOI12" s="580"/>
      <c r="MOJ12" s="580"/>
      <c r="MOK12" s="580"/>
      <c r="MOL12" s="580"/>
      <c r="MOM12" s="580"/>
      <c r="MON12" s="580"/>
      <c r="MOO12" s="580"/>
      <c r="MOP12" s="580"/>
      <c r="MOQ12" s="580"/>
      <c r="MOR12" s="580"/>
      <c r="MOS12" s="580"/>
      <c r="MOT12" s="580"/>
      <c r="MOU12" s="580"/>
      <c r="MOV12" s="580"/>
      <c r="MOW12" s="580"/>
      <c r="MOX12" s="580"/>
      <c r="MOY12" s="580"/>
      <c r="MOZ12" s="580"/>
      <c r="MPA12" s="580"/>
      <c r="MPB12" s="580"/>
      <c r="MPC12" s="580"/>
      <c r="MPD12" s="580"/>
      <c r="MPE12" s="580"/>
      <c r="MPF12" s="580"/>
      <c r="MPG12" s="580"/>
      <c r="MPH12" s="580"/>
      <c r="MPI12" s="580"/>
      <c r="MPJ12" s="580"/>
      <c r="MPK12" s="580"/>
      <c r="MPL12" s="580"/>
      <c r="MPM12" s="580"/>
      <c r="MPN12" s="580"/>
      <c r="MPO12" s="580"/>
      <c r="MPP12" s="580"/>
      <c r="MPQ12" s="580"/>
      <c r="MPR12" s="580"/>
      <c r="MPS12" s="580"/>
      <c r="MPT12" s="580"/>
      <c r="MPU12" s="580"/>
      <c r="MPV12" s="580"/>
      <c r="MPW12" s="580"/>
      <c r="MPX12" s="580"/>
      <c r="MPY12" s="580"/>
      <c r="MPZ12" s="580"/>
      <c r="MQA12" s="580"/>
      <c r="MQB12" s="580"/>
      <c r="MQC12" s="580"/>
      <c r="MQD12" s="580"/>
      <c r="MQE12" s="580"/>
      <c r="MQF12" s="580"/>
      <c r="MQG12" s="580"/>
      <c r="MQH12" s="580"/>
      <c r="MQI12" s="580"/>
      <c r="MQJ12" s="580"/>
      <c r="MQK12" s="580"/>
      <c r="MQL12" s="580"/>
      <c r="MQM12" s="580"/>
      <c r="MQN12" s="580"/>
      <c r="MQO12" s="580"/>
      <c r="MQP12" s="580"/>
      <c r="MQQ12" s="580"/>
      <c r="MQR12" s="580"/>
      <c r="MQS12" s="580"/>
      <c r="MQT12" s="580"/>
      <c r="MQU12" s="580"/>
      <c r="MQV12" s="580"/>
      <c r="MQW12" s="580"/>
      <c r="MQX12" s="580"/>
      <c r="MQY12" s="580"/>
      <c r="MQZ12" s="580"/>
      <c r="MRA12" s="580"/>
      <c r="MRB12" s="580"/>
      <c r="MRC12" s="580"/>
      <c r="MRD12" s="580"/>
      <c r="MRE12" s="580"/>
      <c r="MRF12" s="580"/>
      <c r="MRG12" s="580"/>
      <c r="MRH12" s="580"/>
      <c r="MRI12" s="580"/>
      <c r="MRJ12" s="580"/>
      <c r="MRK12" s="580"/>
      <c r="MRL12" s="580"/>
      <c r="MRM12" s="580"/>
      <c r="MRN12" s="580"/>
      <c r="MRO12" s="580"/>
      <c r="MRP12" s="580"/>
      <c r="MRQ12" s="580"/>
      <c r="MRR12" s="580"/>
      <c r="MRS12" s="580"/>
      <c r="MRT12" s="580"/>
      <c r="MRU12" s="580"/>
      <c r="MRV12" s="580"/>
      <c r="MRW12" s="580"/>
      <c r="MRX12" s="580"/>
      <c r="MRY12" s="580"/>
      <c r="MRZ12" s="580"/>
      <c r="MSA12" s="580"/>
      <c r="MSB12" s="580"/>
      <c r="MSC12" s="580"/>
      <c r="MSD12" s="580"/>
      <c r="MSE12" s="580"/>
      <c r="MSF12" s="580"/>
      <c r="MSG12" s="580"/>
      <c r="MSH12" s="580"/>
      <c r="MSI12" s="580"/>
      <c r="MSJ12" s="580"/>
      <c r="MSK12" s="580"/>
      <c r="MSL12" s="580"/>
      <c r="MSM12" s="580"/>
      <c r="MSN12" s="580"/>
      <c r="MSO12" s="580"/>
      <c r="MSP12" s="580"/>
      <c r="MSQ12" s="580"/>
      <c r="MSR12" s="580"/>
      <c r="MSS12" s="580"/>
      <c r="MST12" s="580"/>
      <c r="MSU12" s="580"/>
      <c r="MSV12" s="580"/>
      <c r="MSW12" s="580"/>
      <c r="MSX12" s="580"/>
      <c r="MSY12" s="580"/>
      <c r="MSZ12" s="580"/>
      <c r="MTA12" s="580"/>
      <c r="MTB12" s="580"/>
      <c r="MTC12" s="580"/>
      <c r="MTD12" s="580"/>
      <c r="MTE12" s="580"/>
      <c r="MTF12" s="580"/>
      <c r="MTG12" s="580"/>
      <c r="MTH12" s="580"/>
      <c r="MTI12" s="580"/>
      <c r="MTJ12" s="580"/>
      <c r="MTK12" s="580"/>
      <c r="MTL12" s="580"/>
      <c r="MTM12" s="580"/>
      <c r="MTN12" s="580"/>
      <c r="MTO12" s="580"/>
      <c r="MTP12" s="580"/>
      <c r="MTQ12" s="580"/>
      <c r="MTR12" s="580"/>
      <c r="MTS12" s="580"/>
      <c r="MTT12" s="580"/>
      <c r="MTU12" s="580"/>
      <c r="MTV12" s="580"/>
      <c r="MTW12" s="580"/>
      <c r="MTX12" s="580"/>
      <c r="MTY12" s="580"/>
      <c r="MTZ12" s="580"/>
      <c r="MUA12" s="580"/>
      <c r="MUB12" s="580"/>
      <c r="MUC12" s="580"/>
      <c r="MUD12" s="580"/>
      <c r="MUE12" s="580"/>
      <c r="MUF12" s="580"/>
      <c r="MUG12" s="580"/>
      <c r="MUH12" s="580"/>
      <c r="MUI12" s="580"/>
      <c r="MUJ12" s="580"/>
      <c r="MUK12" s="580"/>
      <c r="MUL12" s="580"/>
      <c r="MUM12" s="580"/>
      <c r="MUN12" s="580"/>
      <c r="MUO12" s="580"/>
      <c r="MUP12" s="580"/>
      <c r="MUQ12" s="580"/>
      <c r="MUR12" s="580"/>
      <c r="MUS12" s="580"/>
      <c r="MUT12" s="580"/>
      <c r="MUU12" s="580"/>
      <c r="MUV12" s="580"/>
      <c r="MUW12" s="580"/>
      <c r="MUX12" s="580"/>
      <c r="MUY12" s="580"/>
      <c r="MUZ12" s="580"/>
      <c r="MVA12" s="580"/>
      <c r="MVB12" s="580"/>
      <c r="MVC12" s="580"/>
      <c r="MVD12" s="580"/>
      <c r="MVE12" s="580"/>
      <c r="MVF12" s="580"/>
      <c r="MVG12" s="580"/>
      <c r="MVH12" s="580"/>
      <c r="MVI12" s="580"/>
      <c r="MVJ12" s="580"/>
      <c r="MVK12" s="580"/>
      <c r="MVL12" s="580"/>
      <c r="MVM12" s="580"/>
      <c r="MVN12" s="580"/>
      <c r="MVO12" s="580"/>
      <c r="MVP12" s="580"/>
      <c r="MVQ12" s="580"/>
      <c r="MVR12" s="580"/>
      <c r="MVS12" s="580"/>
      <c r="MVT12" s="580"/>
      <c r="MVU12" s="580"/>
      <c r="MVV12" s="580"/>
      <c r="MVW12" s="580"/>
      <c r="MVX12" s="580"/>
      <c r="MVY12" s="580"/>
      <c r="MVZ12" s="580"/>
      <c r="MWA12" s="580"/>
      <c r="MWB12" s="580"/>
      <c r="MWC12" s="580"/>
      <c r="MWD12" s="580"/>
      <c r="MWE12" s="580"/>
      <c r="MWF12" s="580"/>
      <c r="MWG12" s="580"/>
      <c r="MWH12" s="580"/>
      <c r="MWI12" s="580"/>
      <c r="MWJ12" s="580"/>
      <c r="MWK12" s="580"/>
      <c r="MWL12" s="580"/>
      <c r="MWM12" s="580"/>
      <c r="MWN12" s="580"/>
      <c r="MWO12" s="580"/>
      <c r="MWP12" s="580"/>
      <c r="MWQ12" s="580"/>
      <c r="MWR12" s="580"/>
      <c r="MWS12" s="580"/>
      <c r="MWT12" s="580"/>
      <c r="MWU12" s="580"/>
      <c r="MWV12" s="580"/>
      <c r="MWW12" s="580"/>
      <c r="MWX12" s="580"/>
      <c r="MWY12" s="580"/>
      <c r="MWZ12" s="580"/>
      <c r="MXA12" s="580"/>
      <c r="MXB12" s="580"/>
      <c r="MXC12" s="580"/>
      <c r="MXD12" s="580"/>
      <c r="MXE12" s="580"/>
      <c r="MXF12" s="580"/>
      <c r="MXG12" s="580"/>
      <c r="MXH12" s="580"/>
      <c r="MXI12" s="580"/>
      <c r="MXJ12" s="580"/>
      <c r="MXK12" s="580"/>
      <c r="MXL12" s="580"/>
      <c r="MXM12" s="580"/>
      <c r="MXN12" s="580"/>
      <c r="MXO12" s="580"/>
      <c r="MXP12" s="580"/>
      <c r="MXQ12" s="580"/>
      <c r="MXR12" s="580"/>
      <c r="MXS12" s="580"/>
      <c r="MXT12" s="580"/>
      <c r="MXU12" s="580"/>
      <c r="MXV12" s="580"/>
      <c r="MXW12" s="580"/>
      <c r="MXX12" s="580"/>
      <c r="MXY12" s="580"/>
      <c r="MXZ12" s="580"/>
      <c r="MYA12" s="580"/>
      <c r="MYB12" s="580"/>
      <c r="MYC12" s="580"/>
      <c r="MYD12" s="580"/>
      <c r="MYE12" s="580"/>
      <c r="MYF12" s="580"/>
      <c r="MYG12" s="580"/>
      <c r="MYH12" s="580"/>
      <c r="MYI12" s="580"/>
      <c r="MYJ12" s="580"/>
      <c r="MYK12" s="580"/>
      <c r="MYL12" s="580"/>
      <c r="MYM12" s="580"/>
      <c r="MYN12" s="580"/>
      <c r="MYO12" s="580"/>
      <c r="MYP12" s="580"/>
      <c r="MYQ12" s="580"/>
      <c r="MYR12" s="580"/>
      <c r="MYS12" s="580"/>
      <c r="MYT12" s="580"/>
      <c r="MYU12" s="580"/>
      <c r="MYV12" s="580"/>
      <c r="MYW12" s="580"/>
      <c r="MYX12" s="580"/>
      <c r="MYY12" s="580"/>
      <c r="MYZ12" s="580"/>
      <c r="MZA12" s="580"/>
      <c r="MZB12" s="580"/>
      <c r="MZC12" s="580"/>
      <c r="MZD12" s="580"/>
      <c r="MZE12" s="580"/>
      <c r="MZF12" s="580"/>
      <c r="MZG12" s="580"/>
      <c r="MZH12" s="580"/>
      <c r="MZI12" s="580"/>
      <c r="MZJ12" s="580"/>
      <c r="MZK12" s="580"/>
      <c r="MZL12" s="580"/>
      <c r="MZM12" s="580"/>
      <c r="MZN12" s="580"/>
      <c r="MZO12" s="580"/>
      <c r="MZP12" s="580"/>
      <c r="MZQ12" s="580"/>
      <c r="MZR12" s="580"/>
      <c r="MZS12" s="580"/>
      <c r="MZT12" s="580"/>
      <c r="MZU12" s="580"/>
      <c r="MZV12" s="580"/>
      <c r="MZW12" s="580"/>
      <c r="MZX12" s="580"/>
      <c r="MZY12" s="580"/>
      <c r="MZZ12" s="580"/>
      <c r="NAA12" s="580"/>
      <c r="NAB12" s="580"/>
      <c r="NAC12" s="580"/>
      <c r="NAD12" s="580"/>
      <c r="NAE12" s="580"/>
      <c r="NAF12" s="580"/>
      <c r="NAG12" s="580"/>
      <c r="NAH12" s="580"/>
      <c r="NAI12" s="580"/>
      <c r="NAJ12" s="580"/>
      <c r="NAK12" s="580"/>
      <c r="NAL12" s="580"/>
      <c r="NAM12" s="580"/>
      <c r="NAN12" s="580"/>
      <c r="NAO12" s="580"/>
      <c r="NAP12" s="580"/>
      <c r="NAQ12" s="580"/>
      <c r="NAR12" s="580"/>
      <c r="NAS12" s="580"/>
      <c r="NAT12" s="580"/>
      <c r="NAU12" s="580"/>
      <c r="NAV12" s="580"/>
      <c r="NAW12" s="580"/>
      <c r="NAX12" s="580"/>
      <c r="NAY12" s="580"/>
      <c r="NAZ12" s="580"/>
      <c r="NBA12" s="580"/>
      <c r="NBB12" s="580"/>
      <c r="NBC12" s="580"/>
      <c r="NBD12" s="580"/>
      <c r="NBE12" s="580"/>
      <c r="NBF12" s="580"/>
      <c r="NBG12" s="580"/>
      <c r="NBH12" s="580"/>
      <c r="NBI12" s="580"/>
      <c r="NBJ12" s="580"/>
      <c r="NBK12" s="580"/>
      <c r="NBL12" s="580"/>
      <c r="NBM12" s="580"/>
      <c r="NBN12" s="580"/>
      <c r="NBO12" s="580"/>
      <c r="NBP12" s="580"/>
      <c r="NBQ12" s="580"/>
      <c r="NBR12" s="580"/>
      <c r="NBS12" s="580"/>
      <c r="NBT12" s="580"/>
      <c r="NBU12" s="580"/>
      <c r="NBV12" s="580"/>
      <c r="NBW12" s="580"/>
      <c r="NBX12" s="580"/>
      <c r="NBY12" s="580"/>
      <c r="NBZ12" s="580"/>
      <c r="NCA12" s="580"/>
      <c r="NCB12" s="580"/>
      <c r="NCC12" s="580"/>
      <c r="NCD12" s="580"/>
      <c r="NCE12" s="580"/>
      <c r="NCF12" s="580"/>
      <c r="NCG12" s="580"/>
      <c r="NCH12" s="580"/>
      <c r="NCI12" s="580"/>
      <c r="NCJ12" s="580"/>
      <c r="NCK12" s="580"/>
      <c r="NCL12" s="580"/>
      <c r="NCM12" s="580"/>
      <c r="NCN12" s="580"/>
      <c r="NCO12" s="580"/>
      <c r="NCP12" s="580"/>
      <c r="NCQ12" s="580"/>
      <c r="NCR12" s="580"/>
      <c r="NCS12" s="580"/>
      <c r="NCT12" s="580"/>
      <c r="NCU12" s="580"/>
      <c r="NCV12" s="580"/>
      <c r="NCW12" s="580"/>
      <c r="NCX12" s="580"/>
      <c r="NCY12" s="580"/>
      <c r="NCZ12" s="580"/>
      <c r="NDA12" s="580"/>
      <c r="NDB12" s="580"/>
      <c r="NDC12" s="580"/>
      <c r="NDD12" s="580"/>
      <c r="NDE12" s="580"/>
      <c r="NDF12" s="580"/>
      <c r="NDG12" s="580"/>
      <c r="NDH12" s="580"/>
      <c r="NDI12" s="580"/>
      <c r="NDJ12" s="580"/>
      <c r="NDK12" s="580"/>
      <c r="NDL12" s="580"/>
      <c r="NDM12" s="580"/>
      <c r="NDN12" s="580"/>
      <c r="NDO12" s="580"/>
      <c r="NDP12" s="580"/>
      <c r="NDQ12" s="580"/>
      <c r="NDR12" s="580"/>
      <c r="NDS12" s="580"/>
      <c r="NDT12" s="580"/>
      <c r="NDU12" s="580"/>
      <c r="NDV12" s="580"/>
      <c r="NDW12" s="580"/>
      <c r="NDX12" s="580"/>
      <c r="NDY12" s="580"/>
      <c r="NDZ12" s="580"/>
      <c r="NEA12" s="580"/>
      <c r="NEB12" s="580"/>
      <c r="NEC12" s="580"/>
      <c r="NED12" s="580"/>
      <c r="NEE12" s="580"/>
      <c r="NEF12" s="580"/>
      <c r="NEG12" s="580"/>
      <c r="NEH12" s="580"/>
      <c r="NEI12" s="580"/>
      <c r="NEJ12" s="580"/>
      <c r="NEK12" s="580"/>
      <c r="NEL12" s="580"/>
      <c r="NEM12" s="580"/>
      <c r="NEN12" s="580"/>
      <c r="NEO12" s="580"/>
      <c r="NEP12" s="580"/>
      <c r="NEQ12" s="580"/>
      <c r="NER12" s="580"/>
      <c r="NES12" s="580"/>
      <c r="NET12" s="580"/>
      <c r="NEU12" s="580"/>
      <c r="NEV12" s="580"/>
      <c r="NEW12" s="580"/>
      <c r="NEX12" s="580"/>
      <c r="NEY12" s="580"/>
      <c r="NEZ12" s="580"/>
      <c r="NFA12" s="580"/>
      <c r="NFB12" s="580"/>
      <c r="NFC12" s="580"/>
      <c r="NFD12" s="580"/>
      <c r="NFE12" s="580"/>
      <c r="NFF12" s="580"/>
      <c r="NFG12" s="580"/>
      <c r="NFH12" s="580"/>
      <c r="NFI12" s="580"/>
      <c r="NFJ12" s="580"/>
      <c r="NFK12" s="580"/>
      <c r="NFL12" s="580"/>
      <c r="NFM12" s="580"/>
      <c r="NFN12" s="580"/>
      <c r="NFO12" s="580"/>
      <c r="NFP12" s="580"/>
      <c r="NFQ12" s="580"/>
      <c r="NFR12" s="580"/>
      <c r="NFS12" s="580"/>
      <c r="NFT12" s="580"/>
      <c r="NFU12" s="580"/>
      <c r="NFV12" s="580"/>
      <c r="NFW12" s="580"/>
      <c r="NFX12" s="580"/>
      <c r="NFY12" s="580"/>
      <c r="NFZ12" s="580"/>
      <c r="NGA12" s="580"/>
      <c r="NGB12" s="580"/>
      <c r="NGC12" s="580"/>
      <c r="NGD12" s="580"/>
      <c r="NGE12" s="580"/>
      <c r="NGF12" s="580"/>
      <c r="NGG12" s="580"/>
      <c r="NGH12" s="580"/>
      <c r="NGI12" s="580"/>
      <c r="NGJ12" s="580"/>
      <c r="NGK12" s="580"/>
      <c r="NGL12" s="580"/>
      <c r="NGM12" s="580"/>
      <c r="NGN12" s="580"/>
      <c r="NGO12" s="580"/>
      <c r="NGP12" s="580"/>
      <c r="NGQ12" s="580"/>
      <c r="NGR12" s="580"/>
      <c r="NGS12" s="580"/>
      <c r="NGT12" s="580"/>
      <c r="NGU12" s="580"/>
      <c r="NGV12" s="580"/>
      <c r="NGW12" s="580"/>
      <c r="NGX12" s="580"/>
      <c r="NGY12" s="580"/>
      <c r="NGZ12" s="580"/>
      <c r="NHA12" s="580"/>
      <c r="NHB12" s="580"/>
      <c r="NHC12" s="580"/>
      <c r="NHD12" s="580"/>
      <c r="NHE12" s="580"/>
      <c r="NHF12" s="580"/>
      <c r="NHG12" s="580"/>
      <c r="NHH12" s="580"/>
      <c r="NHI12" s="580"/>
      <c r="NHJ12" s="580"/>
      <c r="NHK12" s="580"/>
      <c r="NHL12" s="580"/>
      <c r="NHM12" s="580"/>
      <c r="NHN12" s="580"/>
      <c r="NHO12" s="580"/>
      <c r="NHP12" s="580"/>
      <c r="NHQ12" s="580"/>
      <c r="NHR12" s="580"/>
      <c r="NHS12" s="580"/>
      <c r="NHT12" s="580"/>
      <c r="NHU12" s="580"/>
      <c r="NHV12" s="580"/>
      <c r="NHW12" s="580"/>
      <c r="NHX12" s="580"/>
      <c r="NHY12" s="580"/>
      <c r="NHZ12" s="580"/>
      <c r="NIA12" s="580"/>
      <c r="NIB12" s="580"/>
      <c r="NIC12" s="580"/>
      <c r="NID12" s="580"/>
      <c r="NIE12" s="580"/>
      <c r="NIF12" s="580"/>
      <c r="NIG12" s="580"/>
      <c r="NIH12" s="580"/>
      <c r="NII12" s="580"/>
      <c r="NIJ12" s="580"/>
      <c r="NIK12" s="580"/>
      <c r="NIL12" s="580"/>
      <c r="NIM12" s="580"/>
      <c r="NIN12" s="580"/>
      <c r="NIO12" s="580"/>
      <c r="NIP12" s="580"/>
      <c r="NIQ12" s="580"/>
      <c r="NIR12" s="580"/>
      <c r="NIS12" s="580"/>
      <c r="NIT12" s="580"/>
      <c r="NIU12" s="580"/>
      <c r="NIV12" s="580"/>
      <c r="NIW12" s="580"/>
      <c r="NIX12" s="580"/>
      <c r="NIY12" s="580"/>
      <c r="NIZ12" s="580"/>
      <c r="NJA12" s="580"/>
      <c r="NJB12" s="580"/>
      <c r="NJC12" s="580"/>
      <c r="NJD12" s="580"/>
      <c r="NJE12" s="580"/>
      <c r="NJF12" s="580"/>
      <c r="NJG12" s="580"/>
      <c r="NJH12" s="580"/>
      <c r="NJI12" s="580"/>
      <c r="NJJ12" s="580"/>
      <c r="NJK12" s="580"/>
      <c r="NJL12" s="580"/>
      <c r="NJM12" s="580"/>
      <c r="NJN12" s="580"/>
      <c r="NJO12" s="580"/>
      <c r="NJP12" s="580"/>
      <c r="NJQ12" s="580"/>
      <c r="NJR12" s="580"/>
      <c r="NJS12" s="580"/>
      <c r="NJT12" s="580"/>
      <c r="NJU12" s="580"/>
      <c r="NJV12" s="580"/>
      <c r="NJW12" s="580"/>
      <c r="NJX12" s="580"/>
      <c r="NJY12" s="580"/>
      <c r="NJZ12" s="580"/>
      <c r="NKA12" s="580"/>
      <c r="NKB12" s="580"/>
      <c r="NKC12" s="580"/>
      <c r="NKD12" s="580"/>
      <c r="NKE12" s="580"/>
      <c r="NKF12" s="580"/>
      <c r="NKG12" s="580"/>
      <c r="NKH12" s="580"/>
      <c r="NKI12" s="580"/>
      <c r="NKJ12" s="580"/>
      <c r="NKK12" s="580"/>
      <c r="NKL12" s="580"/>
      <c r="NKM12" s="580"/>
      <c r="NKN12" s="580"/>
      <c r="NKO12" s="580"/>
      <c r="NKP12" s="580"/>
      <c r="NKQ12" s="580"/>
      <c r="NKR12" s="580"/>
      <c r="NKS12" s="580"/>
      <c r="NKT12" s="580"/>
      <c r="NKU12" s="580"/>
      <c r="NKV12" s="580"/>
      <c r="NKW12" s="580"/>
      <c r="NKX12" s="580"/>
      <c r="NKY12" s="580"/>
      <c r="NKZ12" s="580"/>
      <c r="NLA12" s="580"/>
      <c r="NLB12" s="580"/>
      <c r="NLC12" s="580"/>
      <c r="NLD12" s="580"/>
      <c r="NLE12" s="580"/>
      <c r="NLF12" s="580"/>
      <c r="NLG12" s="580"/>
      <c r="NLH12" s="580"/>
      <c r="NLI12" s="580"/>
      <c r="NLJ12" s="580"/>
      <c r="NLK12" s="580"/>
      <c r="NLL12" s="580"/>
      <c r="NLM12" s="580"/>
      <c r="NLN12" s="580"/>
      <c r="NLO12" s="580"/>
      <c r="NLP12" s="580"/>
      <c r="NLQ12" s="580"/>
      <c r="NLR12" s="580"/>
      <c r="NLS12" s="580"/>
      <c r="NLT12" s="580"/>
      <c r="NLU12" s="580"/>
      <c r="NLV12" s="580"/>
      <c r="NLW12" s="580"/>
      <c r="NLX12" s="580"/>
      <c r="NLY12" s="580"/>
      <c r="NLZ12" s="580"/>
      <c r="NMA12" s="580"/>
      <c r="NMB12" s="580"/>
      <c r="NMC12" s="580"/>
      <c r="NMD12" s="580"/>
      <c r="NME12" s="580"/>
      <c r="NMF12" s="580"/>
      <c r="NMG12" s="580"/>
      <c r="NMH12" s="580"/>
      <c r="NMI12" s="580"/>
      <c r="NMJ12" s="580"/>
      <c r="NMK12" s="580"/>
      <c r="NML12" s="580"/>
      <c r="NMM12" s="580"/>
      <c r="NMN12" s="580"/>
      <c r="NMO12" s="580"/>
      <c r="NMP12" s="580"/>
      <c r="NMQ12" s="580"/>
      <c r="NMR12" s="580"/>
      <c r="NMS12" s="580"/>
      <c r="NMT12" s="580"/>
      <c r="NMU12" s="580"/>
      <c r="NMV12" s="580"/>
      <c r="NMW12" s="580"/>
      <c r="NMX12" s="580"/>
      <c r="NMY12" s="580"/>
      <c r="NMZ12" s="580"/>
      <c r="NNA12" s="580"/>
      <c r="NNB12" s="580"/>
      <c r="NNC12" s="580"/>
      <c r="NND12" s="580"/>
      <c r="NNE12" s="580"/>
      <c r="NNF12" s="580"/>
      <c r="NNG12" s="580"/>
      <c r="NNH12" s="580"/>
      <c r="NNI12" s="580"/>
      <c r="NNJ12" s="580"/>
      <c r="NNK12" s="580"/>
      <c r="NNL12" s="580"/>
      <c r="NNM12" s="580"/>
      <c r="NNN12" s="580"/>
      <c r="NNO12" s="580"/>
      <c r="NNP12" s="580"/>
      <c r="NNQ12" s="580"/>
      <c r="NNR12" s="580"/>
      <c r="NNS12" s="580"/>
      <c r="NNT12" s="580"/>
      <c r="NNU12" s="580"/>
      <c r="NNV12" s="580"/>
      <c r="NNW12" s="580"/>
      <c r="NNX12" s="580"/>
      <c r="NNY12" s="580"/>
      <c r="NNZ12" s="580"/>
      <c r="NOA12" s="580"/>
      <c r="NOB12" s="580"/>
      <c r="NOC12" s="580"/>
      <c r="NOD12" s="580"/>
      <c r="NOE12" s="580"/>
      <c r="NOF12" s="580"/>
      <c r="NOG12" s="580"/>
      <c r="NOH12" s="580"/>
      <c r="NOI12" s="580"/>
      <c r="NOJ12" s="580"/>
      <c r="NOK12" s="580"/>
      <c r="NOL12" s="580"/>
      <c r="NOM12" s="580"/>
      <c r="NON12" s="580"/>
      <c r="NOO12" s="580"/>
      <c r="NOP12" s="580"/>
      <c r="NOQ12" s="580"/>
      <c r="NOR12" s="580"/>
      <c r="NOS12" s="580"/>
      <c r="NOT12" s="580"/>
      <c r="NOU12" s="580"/>
      <c r="NOV12" s="580"/>
      <c r="NOW12" s="580"/>
      <c r="NOX12" s="580"/>
      <c r="NOY12" s="580"/>
      <c r="NOZ12" s="580"/>
      <c r="NPA12" s="580"/>
      <c r="NPB12" s="580"/>
      <c r="NPC12" s="580"/>
      <c r="NPD12" s="580"/>
      <c r="NPE12" s="580"/>
      <c r="NPF12" s="580"/>
      <c r="NPG12" s="580"/>
      <c r="NPH12" s="580"/>
      <c r="NPI12" s="580"/>
      <c r="NPJ12" s="580"/>
      <c r="NPK12" s="580"/>
      <c r="NPL12" s="580"/>
      <c r="NPM12" s="580"/>
      <c r="NPN12" s="580"/>
      <c r="NPO12" s="580"/>
      <c r="NPP12" s="580"/>
      <c r="NPQ12" s="580"/>
      <c r="NPR12" s="580"/>
      <c r="NPS12" s="580"/>
      <c r="NPT12" s="580"/>
      <c r="NPU12" s="580"/>
      <c r="NPV12" s="580"/>
      <c r="NPW12" s="580"/>
      <c r="NPX12" s="580"/>
      <c r="NPY12" s="580"/>
      <c r="NPZ12" s="580"/>
      <c r="NQA12" s="580"/>
      <c r="NQB12" s="580"/>
      <c r="NQC12" s="580"/>
      <c r="NQD12" s="580"/>
      <c r="NQE12" s="580"/>
      <c r="NQF12" s="580"/>
      <c r="NQG12" s="580"/>
      <c r="NQH12" s="580"/>
      <c r="NQI12" s="580"/>
      <c r="NQJ12" s="580"/>
      <c r="NQK12" s="580"/>
      <c r="NQL12" s="580"/>
      <c r="NQM12" s="580"/>
      <c r="NQN12" s="580"/>
      <c r="NQO12" s="580"/>
      <c r="NQP12" s="580"/>
      <c r="NQQ12" s="580"/>
      <c r="NQR12" s="580"/>
      <c r="NQS12" s="580"/>
      <c r="NQT12" s="580"/>
      <c r="NQU12" s="580"/>
      <c r="NQV12" s="580"/>
      <c r="NQW12" s="580"/>
      <c r="NQX12" s="580"/>
      <c r="NQY12" s="580"/>
      <c r="NQZ12" s="580"/>
      <c r="NRA12" s="580"/>
      <c r="NRB12" s="580"/>
      <c r="NRC12" s="580"/>
      <c r="NRD12" s="580"/>
      <c r="NRE12" s="580"/>
      <c r="NRF12" s="580"/>
      <c r="NRG12" s="580"/>
      <c r="NRH12" s="580"/>
      <c r="NRI12" s="580"/>
      <c r="NRJ12" s="580"/>
      <c r="NRK12" s="580"/>
      <c r="NRL12" s="580"/>
      <c r="NRM12" s="580"/>
      <c r="NRN12" s="580"/>
      <c r="NRO12" s="580"/>
      <c r="NRP12" s="580"/>
      <c r="NRQ12" s="580"/>
      <c r="NRR12" s="580"/>
      <c r="NRS12" s="580"/>
      <c r="NRT12" s="580"/>
      <c r="NRU12" s="580"/>
      <c r="NRV12" s="580"/>
      <c r="NRW12" s="580"/>
      <c r="NRX12" s="580"/>
      <c r="NRY12" s="580"/>
      <c r="NRZ12" s="580"/>
      <c r="NSA12" s="580"/>
      <c r="NSB12" s="580"/>
      <c r="NSC12" s="580"/>
      <c r="NSD12" s="580"/>
      <c r="NSE12" s="580"/>
      <c r="NSF12" s="580"/>
      <c r="NSG12" s="580"/>
      <c r="NSH12" s="580"/>
      <c r="NSI12" s="580"/>
      <c r="NSJ12" s="580"/>
      <c r="NSK12" s="580"/>
      <c r="NSL12" s="580"/>
      <c r="NSM12" s="580"/>
      <c r="NSN12" s="580"/>
      <c r="NSO12" s="580"/>
      <c r="NSP12" s="580"/>
      <c r="NSQ12" s="580"/>
      <c r="NSR12" s="580"/>
      <c r="NSS12" s="580"/>
      <c r="NST12" s="580"/>
      <c r="NSU12" s="580"/>
      <c r="NSV12" s="580"/>
      <c r="NSW12" s="580"/>
      <c r="NSX12" s="580"/>
      <c r="NSY12" s="580"/>
      <c r="NSZ12" s="580"/>
      <c r="NTA12" s="580"/>
      <c r="NTB12" s="580"/>
      <c r="NTC12" s="580"/>
      <c r="NTD12" s="580"/>
      <c r="NTE12" s="580"/>
      <c r="NTF12" s="580"/>
      <c r="NTG12" s="580"/>
      <c r="NTH12" s="580"/>
      <c r="NTI12" s="580"/>
      <c r="NTJ12" s="580"/>
      <c r="NTK12" s="580"/>
      <c r="NTL12" s="580"/>
      <c r="NTM12" s="580"/>
      <c r="NTN12" s="580"/>
      <c r="NTO12" s="580"/>
      <c r="NTP12" s="580"/>
      <c r="NTQ12" s="580"/>
      <c r="NTR12" s="580"/>
      <c r="NTS12" s="580"/>
      <c r="NTT12" s="580"/>
      <c r="NTU12" s="580"/>
      <c r="NTV12" s="580"/>
      <c r="NTW12" s="580"/>
      <c r="NTX12" s="580"/>
      <c r="NTY12" s="580"/>
      <c r="NTZ12" s="580"/>
      <c r="NUA12" s="580"/>
      <c r="NUB12" s="580"/>
      <c r="NUC12" s="580"/>
      <c r="NUD12" s="580"/>
      <c r="NUE12" s="580"/>
      <c r="NUF12" s="580"/>
      <c r="NUG12" s="580"/>
      <c r="NUH12" s="580"/>
      <c r="NUI12" s="580"/>
      <c r="NUJ12" s="580"/>
      <c r="NUK12" s="580"/>
      <c r="NUL12" s="580"/>
      <c r="NUM12" s="580"/>
      <c r="NUN12" s="580"/>
      <c r="NUO12" s="580"/>
      <c r="NUP12" s="580"/>
      <c r="NUQ12" s="580"/>
      <c r="NUR12" s="580"/>
      <c r="NUS12" s="580"/>
      <c r="NUT12" s="580"/>
      <c r="NUU12" s="580"/>
      <c r="NUV12" s="580"/>
      <c r="NUW12" s="580"/>
      <c r="NUX12" s="580"/>
      <c r="NUY12" s="580"/>
      <c r="NUZ12" s="580"/>
      <c r="NVA12" s="580"/>
      <c r="NVB12" s="580"/>
      <c r="NVC12" s="580"/>
      <c r="NVD12" s="580"/>
      <c r="NVE12" s="580"/>
      <c r="NVF12" s="580"/>
      <c r="NVG12" s="580"/>
      <c r="NVH12" s="580"/>
      <c r="NVI12" s="580"/>
      <c r="NVJ12" s="580"/>
      <c r="NVK12" s="580"/>
      <c r="NVL12" s="580"/>
      <c r="NVM12" s="580"/>
      <c r="NVN12" s="580"/>
      <c r="NVO12" s="580"/>
      <c r="NVP12" s="580"/>
      <c r="NVQ12" s="580"/>
      <c r="NVR12" s="580"/>
      <c r="NVS12" s="580"/>
      <c r="NVT12" s="580"/>
      <c r="NVU12" s="580"/>
      <c r="NVV12" s="580"/>
      <c r="NVW12" s="580"/>
      <c r="NVX12" s="580"/>
      <c r="NVY12" s="580"/>
      <c r="NVZ12" s="580"/>
      <c r="NWA12" s="580"/>
      <c r="NWB12" s="580"/>
      <c r="NWC12" s="580"/>
      <c r="NWD12" s="580"/>
      <c r="NWE12" s="580"/>
      <c r="NWF12" s="580"/>
      <c r="NWG12" s="580"/>
      <c r="NWH12" s="580"/>
      <c r="NWI12" s="580"/>
      <c r="NWJ12" s="580"/>
      <c r="NWK12" s="580"/>
      <c r="NWL12" s="580"/>
      <c r="NWM12" s="580"/>
      <c r="NWN12" s="580"/>
      <c r="NWO12" s="580"/>
      <c r="NWP12" s="580"/>
      <c r="NWQ12" s="580"/>
      <c r="NWR12" s="580"/>
      <c r="NWS12" s="580"/>
      <c r="NWT12" s="580"/>
      <c r="NWU12" s="580"/>
      <c r="NWV12" s="580"/>
      <c r="NWW12" s="580"/>
      <c r="NWX12" s="580"/>
      <c r="NWY12" s="580"/>
      <c r="NWZ12" s="580"/>
      <c r="NXA12" s="580"/>
      <c r="NXB12" s="580"/>
      <c r="NXC12" s="580"/>
      <c r="NXD12" s="580"/>
      <c r="NXE12" s="580"/>
      <c r="NXF12" s="580"/>
      <c r="NXG12" s="580"/>
      <c r="NXH12" s="580"/>
      <c r="NXI12" s="580"/>
      <c r="NXJ12" s="580"/>
      <c r="NXK12" s="580"/>
      <c r="NXL12" s="580"/>
      <c r="NXM12" s="580"/>
      <c r="NXN12" s="580"/>
      <c r="NXO12" s="580"/>
      <c r="NXP12" s="580"/>
      <c r="NXQ12" s="580"/>
      <c r="NXR12" s="580"/>
      <c r="NXS12" s="580"/>
      <c r="NXT12" s="580"/>
      <c r="NXU12" s="580"/>
      <c r="NXV12" s="580"/>
      <c r="NXW12" s="580"/>
      <c r="NXX12" s="580"/>
      <c r="NXY12" s="580"/>
      <c r="NXZ12" s="580"/>
      <c r="NYA12" s="580"/>
      <c r="NYB12" s="580"/>
      <c r="NYC12" s="580"/>
      <c r="NYD12" s="580"/>
      <c r="NYE12" s="580"/>
      <c r="NYF12" s="580"/>
      <c r="NYG12" s="580"/>
      <c r="NYH12" s="580"/>
      <c r="NYI12" s="580"/>
      <c r="NYJ12" s="580"/>
      <c r="NYK12" s="580"/>
      <c r="NYL12" s="580"/>
      <c r="NYM12" s="580"/>
      <c r="NYN12" s="580"/>
      <c r="NYO12" s="580"/>
      <c r="NYP12" s="580"/>
      <c r="NYQ12" s="580"/>
      <c r="NYR12" s="580"/>
      <c r="NYS12" s="580"/>
      <c r="NYT12" s="580"/>
      <c r="NYU12" s="580"/>
      <c r="NYV12" s="580"/>
      <c r="NYW12" s="580"/>
      <c r="NYX12" s="580"/>
      <c r="NYY12" s="580"/>
      <c r="NYZ12" s="580"/>
      <c r="NZA12" s="580"/>
      <c r="NZB12" s="580"/>
      <c r="NZC12" s="580"/>
      <c r="NZD12" s="580"/>
      <c r="NZE12" s="580"/>
      <c r="NZF12" s="580"/>
      <c r="NZG12" s="580"/>
      <c r="NZH12" s="580"/>
      <c r="NZI12" s="580"/>
      <c r="NZJ12" s="580"/>
      <c r="NZK12" s="580"/>
      <c r="NZL12" s="580"/>
      <c r="NZM12" s="580"/>
      <c r="NZN12" s="580"/>
      <c r="NZO12" s="580"/>
      <c r="NZP12" s="580"/>
      <c r="NZQ12" s="580"/>
      <c r="NZR12" s="580"/>
      <c r="NZS12" s="580"/>
      <c r="NZT12" s="580"/>
      <c r="NZU12" s="580"/>
      <c r="NZV12" s="580"/>
      <c r="NZW12" s="580"/>
      <c r="NZX12" s="580"/>
      <c r="NZY12" s="580"/>
      <c r="NZZ12" s="580"/>
      <c r="OAA12" s="580"/>
      <c r="OAB12" s="580"/>
      <c r="OAC12" s="580"/>
      <c r="OAD12" s="580"/>
      <c r="OAE12" s="580"/>
      <c r="OAF12" s="580"/>
      <c r="OAG12" s="580"/>
      <c r="OAH12" s="580"/>
      <c r="OAI12" s="580"/>
      <c r="OAJ12" s="580"/>
      <c r="OAK12" s="580"/>
      <c r="OAL12" s="580"/>
      <c r="OAM12" s="580"/>
      <c r="OAN12" s="580"/>
      <c r="OAO12" s="580"/>
      <c r="OAP12" s="580"/>
      <c r="OAQ12" s="580"/>
      <c r="OAR12" s="580"/>
      <c r="OAS12" s="580"/>
      <c r="OAT12" s="580"/>
      <c r="OAU12" s="580"/>
      <c r="OAV12" s="580"/>
      <c r="OAW12" s="580"/>
      <c r="OAX12" s="580"/>
      <c r="OAY12" s="580"/>
      <c r="OAZ12" s="580"/>
      <c r="OBA12" s="580"/>
      <c r="OBB12" s="580"/>
      <c r="OBC12" s="580"/>
      <c r="OBD12" s="580"/>
      <c r="OBE12" s="580"/>
      <c r="OBF12" s="580"/>
      <c r="OBG12" s="580"/>
      <c r="OBH12" s="580"/>
      <c r="OBI12" s="580"/>
      <c r="OBJ12" s="580"/>
      <c r="OBK12" s="580"/>
      <c r="OBL12" s="580"/>
      <c r="OBM12" s="580"/>
      <c r="OBN12" s="580"/>
      <c r="OBO12" s="580"/>
      <c r="OBP12" s="580"/>
      <c r="OBQ12" s="580"/>
      <c r="OBR12" s="580"/>
      <c r="OBS12" s="580"/>
      <c r="OBT12" s="580"/>
      <c r="OBU12" s="580"/>
      <c r="OBV12" s="580"/>
      <c r="OBW12" s="580"/>
      <c r="OBX12" s="580"/>
      <c r="OBY12" s="580"/>
      <c r="OBZ12" s="580"/>
      <c r="OCA12" s="580"/>
      <c r="OCB12" s="580"/>
      <c r="OCC12" s="580"/>
      <c r="OCD12" s="580"/>
      <c r="OCE12" s="580"/>
      <c r="OCF12" s="580"/>
      <c r="OCG12" s="580"/>
      <c r="OCH12" s="580"/>
      <c r="OCI12" s="580"/>
      <c r="OCJ12" s="580"/>
      <c r="OCK12" s="580"/>
      <c r="OCL12" s="580"/>
      <c r="OCM12" s="580"/>
      <c r="OCN12" s="580"/>
      <c r="OCO12" s="580"/>
      <c r="OCP12" s="580"/>
      <c r="OCQ12" s="580"/>
      <c r="OCR12" s="580"/>
      <c r="OCS12" s="580"/>
      <c r="OCT12" s="580"/>
      <c r="OCU12" s="580"/>
      <c r="OCV12" s="580"/>
      <c r="OCW12" s="580"/>
      <c r="OCX12" s="580"/>
      <c r="OCY12" s="580"/>
      <c r="OCZ12" s="580"/>
      <c r="ODA12" s="580"/>
      <c r="ODB12" s="580"/>
      <c r="ODC12" s="580"/>
      <c r="ODD12" s="580"/>
      <c r="ODE12" s="580"/>
      <c r="ODF12" s="580"/>
      <c r="ODG12" s="580"/>
      <c r="ODH12" s="580"/>
      <c r="ODI12" s="580"/>
      <c r="ODJ12" s="580"/>
      <c r="ODK12" s="580"/>
      <c r="ODL12" s="580"/>
      <c r="ODM12" s="580"/>
      <c r="ODN12" s="580"/>
      <c r="ODO12" s="580"/>
      <c r="ODP12" s="580"/>
      <c r="ODQ12" s="580"/>
      <c r="ODR12" s="580"/>
      <c r="ODS12" s="580"/>
      <c r="ODT12" s="580"/>
      <c r="ODU12" s="580"/>
      <c r="ODV12" s="580"/>
      <c r="ODW12" s="580"/>
      <c r="ODX12" s="580"/>
      <c r="ODY12" s="580"/>
      <c r="ODZ12" s="580"/>
      <c r="OEA12" s="580"/>
      <c r="OEB12" s="580"/>
      <c r="OEC12" s="580"/>
      <c r="OED12" s="580"/>
      <c r="OEE12" s="580"/>
      <c r="OEF12" s="580"/>
      <c r="OEG12" s="580"/>
      <c r="OEH12" s="580"/>
      <c r="OEI12" s="580"/>
      <c r="OEJ12" s="580"/>
      <c r="OEK12" s="580"/>
      <c r="OEL12" s="580"/>
      <c r="OEM12" s="580"/>
      <c r="OEN12" s="580"/>
      <c r="OEO12" s="580"/>
      <c r="OEP12" s="580"/>
      <c r="OEQ12" s="580"/>
      <c r="OER12" s="580"/>
      <c r="OES12" s="580"/>
      <c r="OET12" s="580"/>
      <c r="OEU12" s="580"/>
      <c r="OEV12" s="580"/>
      <c r="OEW12" s="580"/>
      <c r="OEX12" s="580"/>
      <c r="OEY12" s="580"/>
      <c r="OEZ12" s="580"/>
      <c r="OFA12" s="580"/>
      <c r="OFB12" s="580"/>
      <c r="OFC12" s="580"/>
      <c r="OFD12" s="580"/>
      <c r="OFE12" s="580"/>
      <c r="OFF12" s="580"/>
      <c r="OFG12" s="580"/>
      <c r="OFH12" s="580"/>
      <c r="OFI12" s="580"/>
      <c r="OFJ12" s="580"/>
      <c r="OFK12" s="580"/>
      <c r="OFL12" s="580"/>
      <c r="OFM12" s="580"/>
      <c r="OFN12" s="580"/>
      <c r="OFO12" s="580"/>
      <c r="OFP12" s="580"/>
      <c r="OFQ12" s="580"/>
      <c r="OFR12" s="580"/>
      <c r="OFS12" s="580"/>
      <c r="OFT12" s="580"/>
      <c r="OFU12" s="580"/>
      <c r="OFV12" s="580"/>
      <c r="OFW12" s="580"/>
      <c r="OFX12" s="580"/>
      <c r="OFY12" s="580"/>
      <c r="OFZ12" s="580"/>
      <c r="OGA12" s="580"/>
      <c r="OGB12" s="580"/>
      <c r="OGC12" s="580"/>
      <c r="OGD12" s="580"/>
      <c r="OGE12" s="580"/>
      <c r="OGF12" s="580"/>
      <c r="OGG12" s="580"/>
      <c r="OGH12" s="580"/>
      <c r="OGI12" s="580"/>
      <c r="OGJ12" s="580"/>
      <c r="OGK12" s="580"/>
      <c r="OGL12" s="580"/>
      <c r="OGM12" s="580"/>
      <c r="OGN12" s="580"/>
      <c r="OGO12" s="580"/>
      <c r="OGP12" s="580"/>
      <c r="OGQ12" s="580"/>
      <c r="OGR12" s="580"/>
      <c r="OGS12" s="580"/>
      <c r="OGT12" s="580"/>
      <c r="OGU12" s="580"/>
      <c r="OGV12" s="580"/>
      <c r="OGW12" s="580"/>
      <c r="OGX12" s="580"/>
      <c r="OGY12" s="580"/>
      <c r="OGZ12" s="580"/>
      <c r="OHA12" s="580"/>
      <c r="OHB12" s="580"/>
      <c r="OHC12" s="580"/>
      <c r="OHD12" s="580"/>
      <c r="OHE12" s="580"/>
      <c r="OHF12" s="580"/>
      <c r="OHG12" s="580"/>
      <c r="OHH12" s="580"/>
      <c r="OHI12" s="580"/>
      <c r="OHJ12" s="580"/>
      <c r="OHK12" s="580"/>
      <c r="OHL12" s="580"/>
      <c r="OHM12" s="580"/>
      <c r="OHN12" s="580"/>
      <c r="OHO12" s="580"/>
      <c r="OHP12" s="580"/>
      <c r="OHQ12" s="580"/>
      <c r="OHR12" s="580"/>
      <c r="OHS12" s="580"/>
      <c r="OHT12" s="580"/>
      <c r="OHU12" s="580"/>
      <c r="OHV12" s="580"/>
      <c r="OHW12" s="580"/>
      <c r="OHX12" s="580"/>
      <c r="OHY12" s="580"/>
      <c r="OHZ12" s="580"/>
      <c r="OIA12" s="580"/>
      <c r="OIB12" s="580"/>
      <c r="OIC12" s="580"/>
      <c r="OID12" s="580"/>
      <c r="OIE12" s="580"/>
      <c r="OIF12" s="580"/>
      <c r="OIG12" s="580"/>
      <c r="OIH12" s="580"/>
      <c r="OII12" s="580"/>
      <c r="OIJ12" s="580"/>
      <c r="OIK12" s="580"/>
      <c r="OIL12" s="580"/>
      <c r="OIM12" s="580"/>
      <c r="OIN12" s="580"/>
      <c r="OIO12" s="580"/>
      <c r="OIP12" s="580"/>
      <c r="OIQ12" s="580"/>
      <c r="OIR12" s="580"/>
      <c r="OIS12" s="580"/>
      <c r="OIT12" s="580"/>
      <c r="OIU12" s="580"/>
      <c r="OIV12" s="580"/>
      <c r="OIW12" s="580"/>
      <c r="OIX12" s="580"/>
      <c r="OIY12" s="580"/>
      <c r="OIZ12" s="580"/>
      <c r="OJA12" s="580"/>
      <c r="OJB12" s="580"/>
      <c r="OJC12" s="580"/>
      <c r="OJD12" s="580"/>
      <c r="OJE12" s="580"/>
      <c r="OJF12" s="580"/>
      <c r="OJG12" s="580"/>
      <c r="OJH12" s="580"/>
      <c r="OJI12" s="580"/>
      <c r="OJJ12" s="580"/>
      <c r="OJK12" s="580"/>
      <c r="OJL12" s="580"/>
      <c r="OJM12" s="580"/>
      <c r="OJN12" s="580"/>
      <c r="OJO12" s="580"/>
      <c r="OJP12" s="580"/>
      <c r="OJQ12" s="580"/>
      <c r="OJR12" s="580"/>
      <c r="OJS12" s="580"/>
      <c r="OJT12" s="580"/>
      <c r="OJU12" s="580"/>
      <c r="OJV12" s="580"/>
      <c r="OJW12" s="580"/>
      <c r="OJX12" s="580"/>
      <c r="OJY12" s="580"/>
      <c r="OJZ12" s="580"/>
      <c r="OKA12" s="580"/>
      <c r="OKB12" s="580"/>
      <c r="OKC12" s="580"/>
      <c r="OKD12" s="580"/>
      <c r="OKE12" s="580"/>
      <c r="OKF12" s="580"/>
      <c r="OKG12" s="580"/>
      <c r="OKH12" s="580"/>
      <c r="OKI12" s="580"/>
      <c r="OKJ12" s="580"/>
      <c r="OKK12" s="580"/>
      <c r="OKL12" s="580"/>
      <c r="OKM12" s="580"/>
      <c r="OKN12" s="580"/>
      <c r="OKO12" s="580"/>
      <c r="OKP12" s="580"/>
      <c r="OKQ12" s="580"/>
      <c r="OKR12" s="580"/>
      <c r="OKS12" s="580"/>
      <c r="OKT12" s="580"/>
      <c r="OKU12" s="580"/>
      <c r="OKV12" s="580"/>
      <c r="OKW12" s="580"/>
      <c r="OKX12" s="580"/>
      <c r="OKY12" s="580"/>
      <c r="OKZ12" s="580"/>
      <c r="OLA12" s="580"/>
      <c r="OLB12" s="580"/>
      <c r="OLC12" s="580"/>
      <c r="OLD12" s="580"/>
      <c r="OLE12" s="580"/>
      <c r="OLF12" s="580"/>
      <c r="OLG12" s="580"/>
      <c r="OLH12" s="580"/>
      <c r="OLI12" s="580"/>
      <c r="OLJ12" s="580"/>
      <c r="OLK12" s="580"/>
      <c r="OLL12" s="580"/>
      <c r="OLM12" s="580"/>
      <c r="OLN12" s="580"/>
      <c r="OLO12" s="580"/>
      <c r="OLP12" s="580"/>
      <c r="OLQ12" s="580"/>
      <c r="OLR12" s="580"/>
      <c r="OLS12" s="580"/>
      <c r="OLT12" s="580"/>
      <c r="OLU12" s="580"/>
      <c r="OLV12" s="580"/>
      <c r="OLW12" s="580"/>
      <c r="OLX12" s="580"/>
      <c r="OLY12" s="580"/>
      <c r="OLZ12" s="580"/>
      <c r="OMA12" s="580"/>
      <c r="OMB12" s="580"/>
      <c r="OMC12" s="580"/>
      <c r="OMD12" s="580"/>
      <c r="OME12" s="580"/>
      <c r="OMF12" s="580"/>
      <c r="OMG12" s="580"/>
      <c r="OMH12" s="580"/>
      <c r="OMI12" s="580"/>
      <c r="OMJ12" s="580"/>
      <c r="OMK12" s="580"/>
      <c r="OML12" s="580"/>
      <c r="OMM12" s="580"/>
      <c r="OMN12" s="580"/>
      <c r="OMO12" s="580"/>
      <c r="OMP12" s="580"/>
      <c r="OMQ12" s="580"/>
      <c r="OMR12" s="580"/>
      <c r="OMS12" s="580"/>
      <c r="OMT12" s="580"/>
      <c r="OMU12" s="580"/>
      <c r="OMV12" s="580"/>
      <c r="OMW12" s="580"/>
      <c r="OMX12" s="580"/>
      <c r="OMY12" s="580"/>
      <c r="OMZ12" s="580"/>
      <c r="ONA12" s="580"/>
      <c r="ONB12" s="580"/>
      <c r="ONC12" s="580"/>
      <c r="OND12" s="580"/>
      <c r="ONE12" s="580"/>
      <c r="ONF12" s="580"/>
      <c r="ONG12" s="580"/>
      <c r="ONH12" s="580"/>
      <c r="ONI12" s="580"/>
      <c r="ONJ12" s="580"/>
      <c r="ONK12" s="580"/>
      <c r="ONL12" s="580"/>
      <c r="ONM12" s="580"/>
      <c r="ONN12" s="580"/>
      <c r="ONO12" s="580"/>
      <c r="ONP12" s="580"/>
      <c r="ONQ12" s="580"/>
      <c r="ONR12" s="580"/>
      <c r="ONS12" s="580"/>
      <c r="ONT12" s="580"/>
      <c r="ONU12" s="580"/>
      <c r="ONV12" s="580"/>
      <c r="ONW12" s="580"/>
      <c r="ONX12" s="580"/>
      <c r="ONY12" s="580"/>
      <c r="ONZ12" s="580"/>
      <c r="OOA12" s="580"/>
      <c r="OOB12" s="580"/>
      <c r="OOC12" s="580"/>
      <c r="OOD12" s="580"/>
      <c r="OOE12" s="580"/>
      <c r="OOF12" s="580"/>
      <c r="OOG12" s="580"/>
      <c r="OOH12" s="580"/>
      <c r="OOI12" s="580"/>
      <c r="OOJ12" s="580"/>
      <c r="OOK12" s="580"/>
      <c r="OOL12" s="580"/>
      <c r="OOM12" s="580"/>
      <c r="OON12" s="580"/>
      <c r="OOO12" s="580"/>
      <c r="OOP12" s="580"/>
      <c r="OOQ12" s="580"/>
      <c r="OOR12" s="580"/>
      <c r="OOS12" s="580"/>
      <c r="OOT12" s="580"/>
      <c r="OOU12" s="580"/>
      <c r="OOV12" s="580"/>
      <c r="OOW12" s="580"/>
      <c r="OOX12" s="580"/>
      <c r="OOY12" s="580"/>
      <c r="OOZ12" s="580"/>
      <c r="OPA12" s="580"/>
      <c r="OPB12" s="580"/>
      <c r="OPC12" s="580"/>
      <c r="OPD12" s="580"/>
      <c r="OPE12" s="580"/>
      <c r="OPF12" s="580"/>
      <c r="OPG12" s="580"/>
      <c r="OPH12" s="580"/>
      <c r="OPI12" s="580"/>
      <c r="OPJ12" s="580"/>
      <c r="OPK12" s="580"/>
      <c r="OPL12" s="580"/>
      <c r="OPM12" s="580"/>
      <c r="OPN12" s="580"/>
      <c r="OPO12" s="580"/>
      <c r="OPP12" s="580"/>
      <c r="OPQ12" s="580"/>
      <c r="OPR12" s="580"/>
      <c r="OPS12" s="580"/>
      <c r="OPT12" s="580"/>
      <c r="OPU12" s="580"/>
      <c r="OPV12" s="580"/>
      <c r="OPW12" s="580"/>
      <c r="OPX12" s="580"/>
      <c r="OPY12" s="580"/>
      <c r="OPZ12" s="580"/>
      <c r="OQA12" s="580"/>
      <c r="OQB12" s="580"/>
      <c r="OQC12" s="580"/>
      <c r="OQD12" s="580"/>
      <c r="OQE12" s="580"/>
      <c r="OQF12" s="580"/>
      <c r="OQG12" s="580"/>
      <c r="OQH12" s="580"/>
      <c r="OQI12" s="580"/>
      <c r="OQJ12" s="580"/>
      <c r="OQK12" s="580"/>
      <c r="OQL12" s="580"/>
      <c r="OQM12" s="580"/>
      <c r="OQN12" s="580"/>
      <c r="OQO12" s="580"/>
      <c r="OQP12" s="580"/>
      <c r="OQQ12" s="580"/>
      <c r="OQR12" s="580"/>
      <c r="OQS12" s="580"/>
      <c r="OQT12" s="580"/>
      <c r="OQU12" s="580"/>
      <c r="OQV12" s="580"/>
      <c r="OQW12" s="580"/>
      <c r="OQX12" s="580"/>
      <c r="OQY12" s="580"/>
      <c r="OQZ12" s="580"/>
      <c r="ORA12" s="580"/>
      <c r="ORB12" s="580"/>
      <c r="ORC12" s="580"/>
      <c r="ORD12" s="580"/>
      <c r="ORE12" s="580"/>
      <c r="ORF12" s="580"/>
      <c r="ORG12" s="580"/>
      <c r="ORH12" s="580"/>
      <c r="ORI12" s="580"/>
      <c r="ORJ12" s="580"/>
      <c r="ORK12" s="580"/>
      <c r="ORL12" s="580"/>
      <c r="ORM12" s="580"/>
      <c r="ORN12" s="580"/>
      <c r="ORO12" s="580"/>
      <c r="ORP12" s="580"/>
      <c r="ORQ12" s="580"/>
      <c r="ORR12" s="580"/>
      <c r="ORS12" s="580"/>
      <c r="ORT12" s="580"/>
      <c r="ORU12" s="580"/>
      <c r="ORV12" s="580"/>
      <c r="ORW12" s="580"/>
      <c r="ORX12" s="580"/>
      <c r="ORY12" s="580"/>
      <c r="ORZ12" s="580"/>
      <c r="OSA12" s="580"/>
      <c r="OSB12" s="580"/>
      <c r="OSC12" s="580"/>
      <c r="OSD12" s="580"/>
      <c r="OSE12" s="580"/>
      <c r="OSF12" s="580"/>
      <c r="OSG12" s="580"/>
      <c r="OSH12" s="580"/>
      <c r="OSI12" s="580"/>
      <c r="OSJ12" s="580"/>
      <c r="OSK12" s="580"/>
      <c r="OSL12" s="580"/>
      <c r="OSM12" s="580"/>
      <c r="OSN12" s="580"/>
      <c r="OSO12" s="580"/>
      <c r="OSP12" s="580"/>
      <c r="OSQ12" s="580"/>
      <c r="OSR12" s="580"/>
      <c r="OSS12" s="580"/>
      <c r="OST12" s="580"/>
      <c r="OSU12" s="580"/>
      <c r="OSV12" s="580"/>
      <c r="OSW12" s="580"/>
      <c r="OSX12" s="580"/>
      <c r="OSY12" s="580"/>
      <c r="OSZ12" s="580"/>
      <c r="OTA12" s="580"/>
      <c r="OTB12" s="580"/>
      <c r="OTC12" s="580"/>
      <c r="OTD12" s="580"/>
      <c r="OTE12" s="580"/>
      <c r="OTF12" s="580"/>
      <c r="OTG12" s="580"/>
      <c r="OTH12" s="580"/>
      <c r="OTI12" s="580"/>
      <c r="OTJ12" s="580"/>
      <c r="OTK12" s="580"/>
      <c r="OTL12" s="580"/>
      <c r="OTM12" s="580"/>
      <c r="OTN12" s="580"/>
      <c r="OTO12" s="580"/>
      <c r="OTP12" s="580"/>
      <c r="OTQ12" s="580"/>
      <c r="OTR12" s="580"/>
      <c r="OTS12" s="580"/>
      <c r="OTT12" s="580"/>
      <c r="OTU12" s="580"/>
      <c r="OTV12" s="580"/>
      <c r="OTW12" s="580"/>
      <c r="OTX12" s="580"/>
      <c r="OTY12" s="580"/>
      <c r="OTZ12" s="580"/>
      <c r="OUA12" s="580"/>
      <c r="OUB12" s="580"/>
      <c r="OUC12" s="580"/>
      <c r="OUD12" s="580"/>
      <c r="OUE12" s="580"/>
      <c r="OUF12" s="580"/>
      <c r="OUG12" s="580"/>
      <c r="OUH12" s="580"/>
      <c r="OUI12" s="580"/>
      <c r="OUJ12" s="580"/>
      <c r="OUK12" s="580"/>
      <c r="OUL12" s="580"/>
      <c r="OUM12" s="580"/>
      <c r="OUN12" s="580"/>
      <c r="OUO12" s="580"/>
      <c r="OUP12" s="580"/>
      <c r="OUQ12" s="580"/>
      <c r="OUR12" s="580"/>
      <c r="OUS12" s="580"/>
      <c r="OUT12" s="580"/>
      <c r="OUU12" s="580"/>
      <c r="OUV12" s="580"/>
      <c r="OUW12" s="580"/>
      <c r="OUX12" s="580"/>
      <c r="OUY12" s="580"/>
      <c r="OUZ12" s="580"/>
      <c r="OVA12" s="580"/>
      <c r="OVB12" s="580"/>
      <c r="OVC12" s="580"/>
      <c r="OVD12" s="580"/>
      <c r="OVE12" s="580"/>
      <c r="OVF12" s="580"/>
      <c r="OVG12" s="580"/>
      <c r="OVH12" s="580"/>
      <c r="OVI12" s="580"/>
      <c r="OVJ12" s="580"/>
      <c r="OVK12" s="580"/>
      <c r="OVL12" s="580"/>
      <c r="OVM12" s="580"/>
      <c r="OVN12" s="580"/>
      <c r="OVO12" s="580"/>
      <c r="OVP12" s="580"/>
      <c r="OVQ12" s="580"/>
      <c r="OVR12" s="580"/>
      <c r="OVS12" s="580"/>
      <c r="OVT12" s="580"/>
      <c r="OVU12" s="580"/>
      <c r="OVV12" s="580"/>
      <c r="OVW12" s="580"/>
      <c r="OVX12" s="580"/>
      <c r="OVY12" s="580"/>
      <c r="OVZ12" s="580"/>
      <c r="OWA12" s="580"/>
      <c r="OWB12" s="580"/>
      <c r="OWC12" s="580"/>
      <c r="OWD12" s="580"/>
      <c r="OWE12" s="580"/>
      <c r="OWF12" s="580"/>
      <c r="OWG12" s="580"/>
      <c r="OWH12" s="580"/>
      <c r="OWI12" s="580"/>
      <c r="OWJ12" s="580"/>
      <c r="OWK12" s="580"/>
      <c r="OWL12" s="580"/>
      <c r="OWM12" s="580"/>
      <c r="OWN12" s="580"/>
      <c r="OWO12" s="580"/>
      <c r="OWP12" s="580"/>
      <c r="OWQ12" s="580"/>
      <c r="OWR12" s="580"/>
      <c r="OWS12" s="580"/>
      <c r="OWT12" s="580"/>
      <c r="OWU12" s="580"/>
      <c r="OWV12" s="580"/>
      <c r="OWW12" s="580"/>
      <c r="OWX12" s="580"/>
      <c r="OWY12" s="580"/>
      <c r="OWZ12" s="580"/>
      <c r="OXA12" s="580"/>
      <c r="OXB12" s="580"/>
      <c r="OXC12" s="580"/>
      <c r="OXD12" s="580"/>
      <c r="OXE12" s="580"/>
      <c r="OXF12" s="580"/>
      <c r="OXG12" s="580"/>
      <c r="OXH12" s="580"/>
      <c r="OXI12" s="580"/>
      <c r="OXJ12" s="580"/>
      <c r="OXK12" s="580"/>
      <c r="OXL12" s="580"/>
      <c r="OXM12" s="580"/>
      <c r="OXN12" s="580"/>
      <c r="OXO12" s="580"/>
      <c r="OXP12" s="580"/>
      <c r="OXQ12" s="580"/>
      <c r="OXR12" s="580"/>
      <c r="OXS12" s="580"/>
      <c r="OXT12" s="580"/>
      <c r="OXU12" s="580"/>
      <c r="OXV12" s="580"/>
      <c r="OXW12" s="580"/>
      <c r="OXX12" s="580"/>
      <c r="OXY12" s="580"/>
      <c r="OXZ12" s="580"/>
      <c r="OYA12" s="580"/>
      <c r="OYB12" s="580"/>
      <c r="OYC12" s="580"/>
      <c r="OYD12" s="580"/>
      <c r="OYE12" s="580"/>
      <c r="OYF12" s="580"/>
      <c r="OYG12" s="580"/>
      <c r="OYH12" s="580"/>
      <c r="OYI12" s="580"/>
      <c r="OYJ12" s="580"/>
      <c r="OYK12" s="580"/>
      <c r="OYL12" s="580"/>
      <c r="OYM12" s="580"/>
      <c r="OYN12" s="580"/>
      <c r="OYO12" s="580"/>
      <c r="OYP12" s="580"/>
      <c r="OYQ12" s="580"/>
      <c r="OYR12" s="580"/>
      <c r="OYS12" s="580"/>
      <c r="OYT12" s="580"/>
      <c r="OYU12" s="580"/>
      <c r="OYV12" s="580"/>
      <c r="OYW12" s="580"/>
      <c r="OYX12" s="580"/>
      <c r="OYY12" s="580"/>
      <c r="OYZ12" s="580"/>
      <c r="OZA12" s="580"/>
      <c r="OZB12" s="580"/>
      <c r="OZC12" s="580"/>
      <c r="OZD12" s="580"/>
      <c r="OZE12" s="580"/>
      <c r="OZF12" s="580"/>
      <c r="OZG12" s="580"/>
      <c r="OZH12" s="580"/>
      <c r="OZI12" s="580"/>
      <c r="OZJ12" s="580"/>
      <c r="OZK12" s="580"/>
      <c r="OZL12" s="580"/>
      <c r="OZM12" s="580"/>
      <c r="OZN12" s="580"/>
      <c r="OZO12" s="580"/>
      <c r="OZP12" s="580"/>
      <c r="OZQ12" s="580"/>
      <c r="OZR12" s="580"/>
      <c r="OZS12" s="580"/>
      <c r="OZT12" s="580"/>
      <c r="OZU12" s="580"/>
      <c r="OZV12" s="580"/>
      <c r="OZW12" s="580"/>
      <c r="OZX12" s="580"/>
      <c r="OZY12" s="580"/>
      <c r="OZZ12" s="580"/>
      <c r="PAA12" s="580"/>
      <c r="PAB12" s="580"/>
      <c r="PAC12" s="580"/>
      <c r="PAD12" s="580"/>
      <c r="PAE12" s="580"/>
      <c r="PAF12" s="580"/>
      <c r="PAG12" s="580"/>
      <c r="PAH12" s="580"/>
      <c r="PAI12" s="580"/>
      <c r="PAJ12" s="580"/>
      <c r="PAK12" s="580"/>
      <c r="PAL12" s="580"/>
      <c r="PAM12" s="580"/>
      <c r="PAN12" s="580"/>
      <c r="PAO12" s="580"/>
      <c r="PAP12" s="580"/>
      <c r="PAQ12" s="580"/>
      <c r="PAR12" s="580"/>
      <c r="PAS12" s="580"/>
      <c r="PAT12" s="580"/>
      <c r="PAU12" s="580"/>
      <c r="PAV12" s="580"/>
      <c r="PAW12" s="580"/>
      <c r="PAX12" s="580"/>
      <c r="PAY12" s="580"/>
      <c r="PAZ12" s="580"/>
      <c r="PBA12" s="580"/>
      <c r="PBB12" s="580"/>
      <c r="PBC12" s="580"/>
      <c r="PBD12" s="580"/>
      <c r="PBE12" s="580"/>
      <c r="PBF12" s="580"/>
      <c r="PBG12" s="580"/>
      <c r="PBH12" s="580"/>
      <c r="PBI12" s="580"/>
      <c r="PBJ12" s="580"/>
      <c r="PBK12" s="580"/>
      <c r="PBL12" s="580"/>
      <c r="PBM12" s="580"/>
      <c r="PBN12" s="580"/>
      <c r="PBO12" s="580"/>
      <c r="PBP12" s="580"/>
      <c r="PBQ12" s="580"/>
      <c r="PBR12" s="580"/>
      <c r="PBS12" s="580"/>
      <c r="PBT12" s="580"/>
      <c r="PBU12" s="580"/>
      <c r="PBV12" s="580"/>
      <c r="PBW12" s="580"/>
      <c r="PBX12" s="580"/>
      <c r="PBY12" s="580"/>
      <c r="PBZ12" s="580"/>
      <c r="PCA12" s="580"/>
      <c r="PCB12" s="580"/>
      <c r="PCC12" s="580"/>
      <c r="PCD12" s="580"/>
      <c r="PCE12" s="580"/>
      <c r="PCF12" s="580"/>
      <c r="PCG12" s="580"/>
      <c r="PCH12" s="580"/>
      <c r="PCI12" s="580"/>
      <c r="PCJ12" s="580"/>
      <c r="PCK12" s="580"/>
      <c r="PCL12" s="580"/>
      <c r="PCM12" s="580"/>
      <c r="PCN12" s="580"/>
      <c r="PCO12" s="580"/>
      <c r="PCP12" s="580"/>
      <c r="PCQ12" s="580"/>
      <c r="PCR12" s="580"/>
      <c r="PCS12" s="580"/>
      <c r="PCT12" s="580"/>
      <c r="PCU12" s="580"/>
      <c r="PCV12" s="580"/>
      <c r="PCW12" s="580"/>
      <c r="PCX12" s="580"/>
      <c r="PCY12" s="580"/>
      <c r="PCZ12" s="580"/>
      <c r="PDA12" s="580"/>
      <c r="PDB12" s="580"/>
      <c r="PDC12" s="580"/>
      <c r="PDD12" s="580"/>
      <c r="PDE12" s="580"/>
      <c r="PDF12" s="580"/>
      <c r="PDG12" s="580"/>
      <c r="PDH12" s="580"/>
      <c r="PDI12" s="580"/>
      <c r="PDJ12" s="580"/>
      <c r="PDK12" s="580"/>
      <c r="PDL12" s="580"/>
      <c r="PDM12" s="580"/>
      <c r="PDN12" s="580"/>
      <c r="PDO12" s="580"/>
      <c r="PDP12" s="580"/>
      <c r="PDQ12" s="580"/>
      <c r="PDR12" s="580"/>
      <c r="PDS12" s="580"/>
      <c r="PDT12" s="580"/>
      <c r="PDU12" s="580"/>
      <c r="PDV12" s="580"/>
      <c r="PDW12" s="580"/>
      <c r="PDX12" s="580"/>
      <c r="PDY12" s="580"/>
      <c r="PDZ12" s="580"/>
      <c r="PEA12" s="580"/>
      <c r="PEB12" s="580"/>
      <c r="PEC12" s="580"/>
      <c r="PED12" s="580"/>
      <c r="PEE12" s="580"/>
      <c r="PEF12" s="580"/>
      <c r="PEG12" s="580"/>
      <c r="PEH12" s="580"/>
      <c r="PEI12" s="580"/>
      <c r="PEJ12" s="580"/>
      <c r="PEK12" s="580"/>
      <c r="PEL12" s="580"/>
      <c r="PEM12" s="580"/>
      <c r="PEN12" s="580"/>
      <c r="PEO12" s="580"/>
      <c r="PEP12" s="580"/>
      <c r="PEQ12" s="580"/>
      <c r="PER12" s="580"/>
      <c r="PES12" s="580"/>
      <c r="PET12" s="580"/>
      <c r="PEU12" s="580"/>
      <c r="PEV12" s="580"/>
      <c r="PEW12" s="580"/>
      <c r="PEX12" s="580"/>
      <c r="PEY12" s="580"/>
      <c r="PEZ12" s="580"/>
      <c r="PFA12" s="580"/>
      <c r="PFB12" s="580"/>
      <c r="PFC12" s="580"/>
      <c r="PFD12" s="580"/>
      <c r="PFE12" s="580"/>
      <c r="PFF12" s="580"/>
      <c r="PFG12" s="580"/>
      <c r="PFH12" s="580"/>
      <c r="PFI12" s="580"/>
      <c r="PFJ12" s="580"/>
      <c r="PFK12" s="580"/>
      <c r="PFL12" s="580"/>
      <c r="PFM12" s="580"/>
      <c r="PFN12" s="580"/>
      <c r="PFO12" s="580"/>
      <c r="PFP12" s="580"/>
      <c r="PFQ12" s="580"/>
      <c r="PFR12" s="580"/>
      <c r="PFS12" s="580"/>
      <c r="PFT12" s="580"/>
      <c r="PFU12" s="580"/>
      <c r="PFV12" s="580"/>
      <c r="PFW12" s="580"/>
      <c r="PFX12" s="580"/>
      <c r="PFY12" s="580"/>
      <c r="PFZ12" s="580"/>
      <c r="PGA12" s="580"/>
      <c r="PGB12" s="580"/>
      <c r="PGC12" s="580"/>
      <c r="PGD12" s="580"/>
      <c r="PGE12" s="580"/>
      <c r="PGF12" s="580"/>
      <c r="PGG12" s="580"/>
      <c r="PGH12" s="580"/>
      <c r="PGI12" s="580"/>
      <c r="PGJ12" s="580"/>
      <c r="PGK12" s="580"/>
      <c r="PGL12" s="580"/>
      <c r="PGM12" s="580"/>
      <c r="PGN12" s="580"/>
      <c r="PGO12" s="580"/>
      <c r="PGP12" s="580"/>
      <c r="PGQ12" s="580"/>
      <c r="PGR12" s="580"/>
      <c r="PGS12" s="580"/>
      <c r="PGT12" s="580"/>
      <c r="PGU12" s="580"/>
      <c r="PGV12" s="580"/>
      <c r="PGW12" s="580"/>
      <c r="PGX12" s="580"/>
      <c r="PGY12" s="580"/>
      <c r="PGZ12" s="580"/>
      <c r="PHA12" s="580"/>
      <c r="PHB12" s="580"/>
      <c r="PHC12" s="580"/>
      <c r="PHD12" s="580"/>
      <c r="PHE12" s="580"/>
      <c r="PHF12" s="580"/>
      <c r="PHG12" s="580"/>
      <c r="PHH12" s="580"/>
      <c r="PHI12" s="580"/>
      <c r="PHJ12" s="580"/>
      <c r="PHK12" s="580"/>
      <c r="PHL12" s="580"/>
      <c r="PHM12" s="580"/>
      <c r="PHN12" s="580"/>
      <c r="PHO12" s="580"/>
      <c r="PHP12" s="580"/>
      <c r="PHQ12" s="580"/>
      <c r="PHR12" s="580"/>
      <c r="PHS12" s="580"/>
      <c r="PHT12" s="580"/>
      <c r="PHU12" s="580"/>
      <c r="PHV12" s="580"/>
      <c r="PHW12" s="580"/>
      <c r="PHX12" s="580"/>
      <c r="PHY12" s="580"/>
      <c r="PHZ12" s="580"/>
      <c r="PIA12" s="580"/>
      <c r="PIB12" s="580"/>
      <c r="PIC12" s="580"/>
      <c r="PID12" s="580"/>
      <c r="PIE12" s="580"/>
      <c r="PIF12" s="580"/>
      <c r="PIG12" s="580"/>
      <c r="PIH12" s="580"/>
      <c r="PII12" s="580"/>
      <c r="PIJ12" s="580"/>
      <c r="PIK12" s="580"/>
      <c r="PIL12" s="580"/>
      <c r="PIM12" s="580"/>
      <c r="PIN12" s="580"/>
      <c r="PIO12" s="580"/>
      <c r="PIP12" s="580"/>
      <c r="PIQ12" s="580"/>
      <c r="PIR12" s="580"/>
      <c r="PIS12" s="580"/>
      <c r="PIT12" s="580"/>
      <c r="PIU12" s="580"/>
      <c r="PIV12" s="580"/>
      <c r="PIW12" s="580"/>
      <c r="PIX12" s="580"/>
      <c r="PIY12" s="580"/>
      <c r="PIZ12" s="580"/>
      <c r="PJA12" s="580"/>
      <c r="PJB12" s="580"/>
      <c r="PJC12" s="580"/>
      <c r="PJD12" s="580"/>
      <c r="PJE12" s="580"/>
      <c r="PJF12" s="580"/>
      <c r="PJG12" s="580"/>
      <c r="PJH12" s="580"/>
      <c r="PJI12" s="580"/>
      <c r="PJJ12" s="580"/>
      <c r="PJK12" s="580"/>
      <c r="PJL12" s="580"/>
      <c r="PJM12" s="580"/>
      <c r="PJN12" s="580"/>
      <c r="PJO12" s="580"/>
      <c r="PJP12" s="580"/>
      <c r="PJQ12" s="580"/>
      <c r="PJR12" s="580"/>
      <c r="PJS12" s="580"/>
      <c r="PJT12" s="580"/>
      <c r="PJU12" s="580"/>
      <c r="PJV12" s="580"/>
      <c r="PJW12" s="580"/>
      <c r="PJX12" s="580"/>
      <c r="PJY12" s="580"/>
      <c r="PJZ12" s="580"/>
      <c r="PKA12" s="580"/>
      <c r="PKB12" s="580"/>
      <c r="PKC12" s="580"/>
      <c r="PKD12" s="580"/>
      <c r="PKE12" s="580"/>
      <c r="PKF12" s="580"/>
      <c r="PKG12" s="580"/>
      <c r="PKH12" s="580"/>
      <c r="PKI12" s="580"/>
      <c r="PKJ12" s="580"/>
      <c r="PKK12" s="580"/>
      <c r="PKL12" s="580"/>
      <c r="PKM12" s="580"/>
      <c r="PKN12" s="580"/>
      <c r="PKO12" s="580"/>
      <c r="PKP12" s="580"/>
      <c r="PKQ12" s="580"/>
      <c r="PKR12" s="580"/>
      <c r="PKS12" s="580"/>
      <c r="PKT12" s="580"/>
      <c r="PKU12" s="580"/>
      <c r="PKV12" s="580"/>
      <c r="PKW12" s="580"/>
      <c r="PKX12" s="580"/>
      <c r="PKY12" s="580"/>
      <c r="PKZ12" s="580"/>
      <c r="PLA12" s="580"/>
      <c r="PLB12" s="580"/>
      <c r="PLC12" s="580"/>
      <c r="PLD12" s="580"/>
      <c r="PLE12" s="580"/>
      <c r="PLF12" s="580"/>
      <c r="PLG12" s="580"/>
      <c r="PLH12" s="580"/>
      <c r="PLI12" s="580"/>
      <c r="PLJ12" s="580"/>
      <c r="PLK12" s="580"/>
      <c r="PLL12" s="580"/>
      <c r="PLM12" s="580"/>
      <c r="PLN12" s="580"/>
      <c r="PLO12" s="580"/>
      <c r="PLP12" s="580"/>
      <c r="PLQ12" s="580"/>
      <c r="PLR12" s="580"/>
      <c r="PLS12" s="580"/>
      <c r="PLT12" s="580"/>
      <c r="PLU12" s="580"/>
      <c r="PLV12" s="580"/>
      <c r="PLW12" s="580"/>
      <c r="PLX12" s="580"/>
      <c r="PLY12" s="580"/>
      <c r="PLZ12" s="580"/>
      <c r="PMA12" s="580"/>
      <c r="PMB12" s="580"/>
      <c r="PMC12" s="580"/>
      <c r="PMD12" s="580"/>
      <c r="PME12" s="580"/>
      <c r="PMF12" s="580"/>
      <c r="PMG12" s="580"/>
      <c r="PMH12" s="580"/>
      <c r="PMI12" s="580"/>
      <c r="PMJ12" s="580"/>
      <c r="PMK12" s="580"/>
      <c r="PML12" s="580"/>
      <c r="PMM12" s="580"/>
      <c r="PMN12" s="580"/>
      <c r="PMO12" s="580"/>
      <c r="PMP12" s="580"/>
      <c r="PMQ12" s="580"/>
      <c r="PMR12" s="580"/>
      <c r="PMS12" s="580"/>
      <c r="PMT12" s="580"/>
      <c r="PMU12" s="580"/>
      <c r="PMV12" s="580"/>
      <c r="PMW12" s="580"/>
      <c r="PMX12" s="580"/>
      <c r="PMY12" s="580"/>
      <c r="PMZ12" s="580"/>
      <c r="PNA12" s="580"/>
      <c r="PNB12" s="580"/>
      <c r="PNC12" s="580"/>
      <c r="PND12" s="580"/>
      <c r="PNE12" s="580"/>
      <c r="PNF12" s="580"/>
      <c r="PNG12" s="580"/>
      <c r="PNH12" s="580"/>
      <c r="PNI12" s="580"/>
      <c r="PNJ12" s="580"/>
      <c r="PNK12" s="580"/>
      <c r="PNL12" s="580"/>
      <c r="PNM12" s="580"/>
      <c r="PNN12" s="580"/>
      <c r="PNO12" s="580"/>
      <c r="PNP12" s="580"/>
      <c r="PNQ12" s="580"/>
      <c r="PNR12" s="580"/>
      <c r="PNS12" s="580"/>
      <c r="PNT12" s="580"/>
      <c r="PNU12" s="580"/>
      <c r="PNV12" s="580"/>
      <c r="PNW12" s="580"/>
      <c r="PNX12" s="580"/>
      <c r="PNY12" s="580"/>
      <c r="PNZ12" s="580"/>
      <c r="POA12" s="580"/>
      <c r="POB12" s="580"/>
      <c r="POC12" s="580"/>
      <c r="POD12" s="580"/>
      <c r="POE12" s="580"/>
      <c r="POF12" s="580"/>
      <c r="POG12" s="580"/>
      <c r="POH12" s="580"/>
      <c r="POI12" s="580"/>
      <c r="POJ12" s="580"/>
      <c r="POK12" s="580"/>
      <c r="POL12" s="580"/>
      <c r="POM12" s="580"/>
      <c r="PON12" s="580"/>
      <c r="POO12" s="580"/>
      <c r="POP12" s="580"/>
      <c r="POQ12" s="580"/>
      <c r="POR12" s="580"/>
      <c r="POS12" s="580"/>
      <c r="POT12" s="580"/>
      <c r="POU12" s="580"/>
      <c r="POV12" s="580"/>
      <c r="POW12" s="580"/>
      <c r="POX12" s="580"/>
      <c r="POY12" s="580"/>
      <c r="POZ12" s="580"/>
      <c r="PPA12" s="580"/>
      <c r="PPB12" s="580"/>
      <c r="PPC12" s="580"/>
      <c r="PPD12" s="580"/>
      <c r="PPE12" s="580"/>
      <c r="PPF12" s="580"/>
      <c r="PPG12" s="580"/>
      <c r="PPH12" s="580"/>
      <c r="PPI12" s="580"/>
      <c r="PPJ12" s="580"/>
      <c r="PPK12" s="580"/>
      <c r="PPL12" s="580"/>
      <c r="PPM12" s="580"/>
      <c r="PPN12" s="580"/>
      <c r="PPO12" s="580"/>
      <c r="PPP12" s="580"/>
      <c r="PPQ12" s="580"/>
      <c r="PPR12" s="580"/>
      <c r="PPS12" s="580"/>
      <c r="PPT12" s="580"/>
      <c r="PPU12" s="580"/>
      <c r="PPV12" s="580"/>
      <c r="PPW12" s="580"/>
      <c r="PPX12" s="580"/>
      <c r="PPY12" s="580"/>
      <c r="PPZ12" s="580"/>
      <c r="PQA12" s="580"/>
      <c r="PQB12" s="580"/>
      <c r="PQC12" s="580"/>
      <c r="PQD12" s="580"/>
      <c r="PQE12" s="580"/>
      <c r="PQF12" s="580"/>
      <c r="PQG12" s="580"/>
      <c r="PQH12" s="580"/>
      <c r="PQI12" s="580"/>
      <c r="PQJ12" s="580"/>
      <c r="PQK12" s="580"/>
      <c r="PQL12" s="580"/>
      <c r="PQM12" s="580"/>
      <c r="PQN12" s="580"/>
      <c r="PQO12" s="580"/>
      <c r="PQP12" s="580"/>
      <c r="PQQ12" s="580"/>
      <c r="PQR12" s="580"/>
      <c r="PQS12" s="580"/>
      <c r="PQT12" s="580"/>
      <c r="PQU12" s="580"/>
      <c r="PQV12" s="580"/>
      <c r="PQW12" s="580"/>
      <c r="PQX12" s="580"/>
      <c r="PQY12" s="580"/>
      <c r="PQZ12" s="580"/>
      <c r="PRA12" s="580"/>
      <c r="PRB12" s="580"/>
      <c r="PRC12" s="580"/>
      <c r="PRD12" s="580"/>
      <c r="PRE12" s="580"/>
      <c r="PRF12" s="580"/>
      <c r="PRG12" s="580"/>
      <c r="PRH12" s="580"/>
      <c r="PRI12" s="580"/>
      <c r="PRJ12" s="580"/>
      <c r="PRK12" s="580"/>
      <c r="PRL12" s="580"/>
      <c r="PRM12" s="580"/>
      <c r="PRN12" s="580"/>
      <c r="PRO12" s="580"/>
      <c r="PRP12" s="580"/>
      <c r="PRQ12" s="580"/>
      <c r="PRR12" s="580"/>
      <c r="PRS12" s="580"/>
      <c r="PRT12" s="580"/>
      <c r="PRU12" s="580"/>
      <c r="PRV12" s="580"/>
      <c r="PRW12" s="580"/>
      <c r="PRX12" s="580"/>
      <c r="PRY12" s="580"/>
      <c r="PRZ12" s="580"/>
      <c r="PSA12" s="580"/>
      <c r="PSB12" s="580"/>
      <c r="PSC12" s="580"/>
      <c r="PSD12" s="580"/>
      <c r="PSE12" s="580"/>
      <c r="PSF12" s="580"/>
      <c r="PSG12" s="580"/>
      <c r="PSH12" s="580"/>
      <c r="PSI12" s="580"/>
      <c r="PSJ12" s="580"/>
      <c r="PSK12" s="580"/>
      <c r="PSL12" s="580"/>
      <c r="PSM12" s="580"/>
      <c r="PSN12" s="580"/>
      <c r="PSO12" s="580"/>
      <c r="PSP12" s="580"/>
      <c r="PSQ12" s="580"/>
      <c r="PSR12" s="580"/>
      <c r="PSS12" s="580"/>
      <c r="PST12" s="580"/>
      <c r="PSU12" s="580"/>
      <c r="PSV12" s="580"/>
      <c r="PSW12" s="580"/>
      <c r="PSX12" s="580"/>
      <c r="PSY12" s="580"/>
      <c r="PSZ12" s="580"/>
      <c r="PTA12" s="580"/>
      <c r="PTB12" s="580"/>
      <c r="PTC12" s="580"/>
      <c r="PTD12" s="580"/>
      <c r="PTE12" s="580"/>
      <c r="PTF12" s="580"/>
      <c r="PTG12" s="580"/>
      <c r="PTH12" s="580"/>
      <c r="PTI12" s="580"/>
      <c r="PTJ12" s="580"/>
      <c r="PTK12" s="580"/>
      <c r="PTL12" s="580"/>
      <c r="PTM12" s="580"/>
      <c r="PTN12" s="580"/>
      <c r="PTO12" s="580"/>
      <c r="PTP12" s="580"/>
      <c r="PTQ12" s="580"/>
      <c r="PTR12" s="580"/>
      <c r="PTS12" s="580"/>
      <c r="PTT12" s="580"/>
      <c r="PTU12" s="580"/>
      <c r="PTV12" s="580"/>
      <c r="PTW12" s="580"/>
      <c r="PTX12" s="580"/>
      <c r="PTY12" s="580"/>
      <c r="PTZ12" s="580"/>
      <c r="PUA12" s="580"/>
      <c r="PUB12" s="580"/>
      <c r="PUC12" s="580"/>
      <c r="PUD12" s="580"/>
      <c r="PUE12" s="580"/>
      <c r="PUF12" s="580"/>
      <c r="PUG12" s="580"/>
      <c r="PUH12" s="580"/>
      <c r="PUI12" s="580"/>
      <c r="PUJ12" s="580"/>
      <c r="PUK12" s="580"/>
      <c r="PUL12" s="580"/>
      <c r="PUM12" s="580"/>
      <c r="PUN12" s="580"/>
      <c r="PUO12" s="580"/>
      <c r="PUP12" s="580"/>
      <c r="PUQ12" s="580"/>
      <c r="PUR12" s="580"/>
      <c r="PUS12" s="580"/>
      <c r="PUT12" s="580"/>
      <c r="PUU12" s="580"/>
      <c r="PUV12" s="580"/>
      <c r="PUW12" s="580"/>
      <c r="PUX12" s="580"/>
      <c r="PUY12" s="580"/>
      <c r="PUZ12" s="580"/>
      <c r="PVA12" s="580"/>
      <c r="PVB12" s="580"/>
      <c r="PVC12" s="580"/>
      <c r="PVD12" s="580"/>
      <c r="PVE12" s="580"/>
      <c r="PVF12" s="580"/>
      <c r="PVG12" s="580"/>
      <c r="PVH12" s="580"/>
      <c r="PVI12" s="580"/>
      <c r="PVJ12" s="580"/>
      <c r="PVK12" s="580"/>
      <c r="PVL12" s="580"/>
      <c r="PVM12" s="580"/>
      <c r="PVN12" s="580"/>
      <c r="PVO12" s="580"/>
      <c r="PVP12" s="580"/>
      <c r="PVQ12" s="580"/>
      <c r="PVR12" s="580"/>
      <c r="PVS12" s="580"/>
      <c r="PVT12" s="580"/>
      <c r="PVU12" s="580"/>
      <c r="PVV12" s="580"/>
      <c r="PVW12" s="580"/>
      <c r="PVX12" s="580"/>
      <c r="PVY12" s="580"/>
      <c r="PVZ12" s="580"/>
      <c r="PWA12" s="580"/>
      <c r="PWB12" s="580"/>
      <c r="PWC12" s="580"/>
      <c r="PWD12" s="580"/>
      <c r="PWE12" s="580"/>
      <c r="PWF12" s="580"/>
      <c r="PWG12" s="580"/>
      <c r="PWH12" s="580"/>
      <c r="PWI12" s="580"/>
      <c r="PWJ12" s="580"/>
      <c r="PWK12" s="580"/>
      <c r="PWL12" s="580"/>
      <c r="PWM12" s="580"/>
      <c r="PWN12" s="580"/>
      <c r="PWO12" s="580"/>
      <c r="PWP12" s="580"/>
      <c r="PWQ12" s="580"/>
      <c r="PWR12" s="580"/>
      <c r="PWS12" s="580"/>
      <c r="PWT12" s="580"/>
      <c r="PWU12" s="580"/>
      <c r="PWV12" s="580"/>
      <c r="PWW12" s="580"/>
      <c r="PWX12" s="580"/>
      <c r="PWY12" s="580"/>
      <c r="PWZ12" s="580"/>
      <c r="PXA12" s="580"/>
      <c r="PXB12" s="580"/>
      <c r="PXC12" s="580"/>
      <c r="PXD12" s="580"/>
      <c r="PXE12" s="580"/>
      <c r="PXF12" s="580"/>
      <c r="PXG12" s="580"/>
      <c r="PXH12" s="580"/>
      <c r="PXI12" s="580"/>
      <c r="PXJ12" s="580"/>
      <c r="PXK12" s="580"/>
      <c r="PXL12" s="580"/>
      <c r="PXM12" s="580"/>
      <c r="PXN12" s="580"/>
      <c r="PXO12" s="580"/>
      <c r="PXP12" s="580"/>
      <c r="PXQ12" s="580"/>
      <c r="PXR12" s="580"/>
      <c r="PXS12" s="580"/>
      <c r="PXT12" s="580"/>
      <c r="PXU12" s="580"/>
      <c r="PXV12" s="580"/>
      <c r="PXW12" s="580"/>
      <c r="PXX12" s="580"/>
      <c r="PXY12" s="580"/>
      <c r="PXZ12" s="580"/>
      <c r="PYA12" s="580"/>
      <c r="PYB12" s="580"/>
      <c r="PYC12" s="580"/>
      <c r="PYD12" s="580"/>
      <c r="PYE12" s="580"/>
      <c r="PYF12" s="580"/>
      <c r="PYG12" s="580"/>
      <c r="PYH12" s="580"/>
      <c r="PYI12" s="580"/>
      <c r="PYJ12" s="580"/>
      <c r="PYK12" s="580"/>
      <c r="PYL12" s="580"/>
      <c r="PYM12" s="580"/>
      <c r="PYN12" s="580"/>
      <c r="PYO12" s="580"/>
      <c r="PYP12" s="580"/>
      <c r="PYQ12" s="580"/>
      <c r="PYR12" s="580"/>
      <c r="PYS12" s="580"/>
      <c r="PYT12" s="580"/>
      <c r="PYU12" s="580"/>
      <c r="PYV12" s="580"/>
      <c r="PYW12" s="580"/>
      <c r="PYX12" s="580"/>
      <c r="PYY12" s="580"/>
      <c r="PYZ12" s="580"/>
      <c r="PZA12" s="580"/>
      <c r="PZB12" s="580"/>
      <c r="PZC12" s="580"/>
      <c r="PZD12" s="580"/>
      <c r="PZE12" s="580"/>
      <c r="PZF12" s="580"/>
      <c r="PZG12" s="580"/>
      <c r="PZH12" s="580"/>
      <c r="PZI12" s="580"/>
      <c r="PZJ12" s="580"/>
      <c r="PZK12" s="580"/>
      <c r="PZL12" s="580"/>
      <c r="PZM12" s="580"/>
      <c r="PZN12" s="580"/>
      <c r="PZO12" s="580"/>
      <c r="PZP12" s="580"/>
      <c r="PZQ12" s="580"/>
      <c r="PZR12" s="580"/>
      <c r="PZS12" s="580"/>
      <c r="PZT12" s="580"/>
      <c r="PZU12" s="580"/>
      <c r="PZV12" s="580"/>
      <c r="PZW12" s="580"/>
      <c r="PZX12" s="580"/>
      <c r="PZY12" s="580"/>
      <c r="PZZ12" s="580"/>
      <c r="QAA12" s="580"/>
      <c r="QAB12" s="580"/>
      <c r="QAC12" s="580"/>
      <c r="QAD12" s="580"/>
      <c r="QAE12" s="580"/>
      <c r="QAF12" s="580"/>
      <c r="QAG12" s="580"/>
      <c r="QAH12" s="580"/>
      <c r="QAI12" s="580"/>
      <c r="QAJ12" s="580"/>
      <c r="QAK12" s="580"/>
      <c r="QAL12" s="580"/>
      <c r="QAM12" s="580"/>
      <c r="QAN12" s="580"/>
      <c r="QAO12" s="580"/>
      <c r="QAP12" s="580"/>
      <c r="QAQ12" s="580"/>
      <c r="QAR12" s="580"/>
      <c r="QAS12" s="580"/>
      <c r="QAT12" s="580"/>
      <c r="QAU12" s="580"/>
      <c r="QAV12" s="580"/>
      <c r="QAW12" s="580"/>
      <c r="QAX12" s="580"/>
      <c r="QAY12" s="580"/>
      <c r="QAZ12" s="580"/>
      <c r="QBA12" s="580"/>
      <c r="QBB12" s="580"/>
      <c r="QBC12" s="580"/>
      <c r="QBD12" s="580"/>
      <c r="QBE12" s="580"/>
      <c r="QBF12" s="580"/>
      <c r="QBG12" s="580"/>
      <c r="QBH12" s="580"/>
      <c r="QBI12" s="580"/>
      <c r="QBJ12" s="580"/>
      <c r="QBK12" s="580"/>
      <c r="QBL12" s="580"/>
      <c r="QBM12" s="580"/>
      <c r="QBN12" s="580"/>
      <c r="QBO12" s="580"/>
      <c r="QBP12" s="580"/>
      <c r="QBQ12" s="580"/>
      <c r="QBR12" s="580"/>
      <c r="QBS12" s="580"/>
      <c r="QBT12" s="580"/>
      <c r="QBU12" s="580"/>
      <c r="QBV12" s="580"/>
      <c r="QBW12" s="580"/>
      <c r="QBX12" s="580"/>
      <c r="QBY12" s="580"/>
      <c r="QBZ12" s="580"/>
      <c r="QCA12" s="580"/>
      <c r="QCB12" s="580"/>
      <c r="QCC12" s="580"/>
      <c r="QCD12" s="580"/>
      <c r="QCE12" s="580"/>
      <c r="QCF12" s="580"/>
      <c r="QCG12" s="580"/>
      <c r="QCH12" s="580"/>
      <c r="QCI12" s="580"/>
      <c r="QCJ12" s="580"/>
      <c r="QCK12" s="580"/>
      <c r="QCL12" s="580"/>
      <c r="QCM12" s="580"/>
      <c r="QCN12" s="580"/>
      <c r="QCO12" s="580"/>
      <c r="QCP12" s="580"/>
      <c r="QCQ12" s="580"/>
      <c r="QCR12" s="580"/>
      <c r="QCS12" s="580"/>
      <c r="QCT12" s="580"/>
      <c r="QCU12" s="580"/>
      <c r="QCV12" s="580"/>
      <c r="QCW12" s="580"/>
      <c r="QCX12" s="580"/>
      <c r="QCY12" s="580"/>
      <c r="QCZ12" s="580"/>
      <c r="QDA12" s="580"/>
      <c r="QDB12" s="580"/>
      <c r="QDC12" s="580"/>
      <c r="QDD12" s="580"/>
      <c r="QDE12" s="580"/>
      <c r="QDF12" s="580"/>
      <c r="QDG12" s="580"/>
      <c r="QDH12" s="580"/>
      <c r="QDI12" s="580"/>
      <c r="QDJ12" s="580"/>
      <c r="QDK12" s="580"/>
      <c r="QDL12" s="580"/>
      <c r="QDM12" s="580"/>
      <c r="QDN12" s="580"/>
      <c r="QDO12" s="580"/>
      <c r="QDP12" s="580"/>
      <c r="QDQ12" s="580"/>
      <c r="QDR12" s="580"/>
      <c r="QDS12" s="580"/>
      <c r="QDT12" s="580"/>
      <c r="QDU12" s="580"/>
      <c r="QDV12" s="580"/>
      <c r="QDW12" s="580"/>
      <c r="QDX12" s="580"/>
      <c r="QDY12" s="580"/>
      <c r="QDZ12" s="580"/>
      <c r="QEA12" s="580"/>
      <c r="QEB12" s="580"/>
      <c r="QEC12" s="580"/>
      <c r="QED12" s="580"/>
      <c r="QEE12" s="580"/>
      <c r="QEF12" s="580"/>
      <c r="QEG12" s="580"/>
      <c r="QEH12" s="580"/>
      <c r="QEI12" s="580"/>
      <c r="QEJ12" s="580"/>
      <c r="QEK12" s="580"/>
      <c r="QEL12" s="580"/>
      <c r="QEM12" s="580"/>
      <c r="QEN12" s="580"/>
      <c r="QEO12" s="580"/>
      <c r="QEP12" s="580"/>
      <c r="QEQ12" s="580"/>
      <c r="QER12" s="580"/>
      <c r="QES12" s="580"/>
      <c r="QET12" s="580"/>
      <c r="QEU12" s="580"/>
      <c r="QEV12" s="580"/>
      <c r="QEW12" s="580"/>
      <c r="QEX12" s="580"/>
      <c r="QEY12" s="580"/>
      <c r="QEZ12" s="580"/>
      <c r="QFA12" s="580"/>
      <c r="QFB12" s="580"/>
      <c r="QFC12" s="580"/>
      <c r="QFD12" s="580"/>
      <c r="QFE12" s="580"/>
      <c r="QFF12" s="580"/>
      <c r="QFG12" s="580"/>
      <c r="QFH12" s="580"/>
      <c r="QFI12" s="580"/>
      <c r="QFJ12" s="580"/>
      <c r="QFK12" s="580"/>
      <c r="QFL12" s="580"/>
      <c r="QFM12" s="580"/>
      <c r="QFN12" s="580"/>
      <c r="QFO12" s="580"/>
      <c r="QFP12" s="580"/>
      <c r="QFQ12" s="580"/>
      <c r="QFR12" s="580"/>
      <c r="QFS12" s="580"/>
      <c r="QFT12" s="580"/>
      <c r="QFU12" s="580"/>
      <c r="QFV12" s="580"/>
      <c r="QFW12" s="580"/>
      <c r="QFX12" s="580"/>
      <c r="QFY12" s="580"/>
      <c r="QFZ12" s="580"/>
      <c r="QGA12" s="580"/>
      <c r="QGB12" s="580"/>
      <c r="QGC12" s="580"/>
      <c r="QGD12" s="580"/>
      <c r="QGE12" s="580"/>
      <c r="QGF12" s="580"/>
      <c r="QGG12" s="580"/>
      <c r="QGH12" s="580"/>
      <c r="QGI12" s="580"/>
      <c r="QGJ12" s="580"/>
      <c r="QGK12" s="580"/>
      <c r="QGL12" s="580"/>
      <c r="QGM12" s="580"/>
      <c r="QGN12" s="580"/>
      <c r="QGO12" s="580"/>
      <c r="QGP12" s="580"/>
      <c r="QGQ12" s="580"/>
      <c r="QGR12" s="580"/>
      <c r="QGS12" s="580"/>
      <c r="QGT12" s="580"/>
      <c r="QGU12" s="580"/>
      <c r="QGV12" s="580"/>
      <c r="QGW12" s="580"/>
      <c r="QGX12" s="580"/>
      <c r="QGY12" s="580"/>
      <c r="QGZ12" s="580"/>
      <c r="QHA12" s="580"/>
      <c r="QHB12" s="580"/>
      <c r="QHC12" s="580"/>
      <c r="QHD12" s="580"/>
      <c r="QHE12" s="580"/>
      <c r="QHF12" s="580"/>
      <c r="QHG12" s="580"/>
      <c r="QHH12" s="580"/>
      <c r="QHI12" s="580"/>
      <c r="QHJ12" s="580"/>
      <c r="QHK12" s="580"/>
      <c r="QHL12" s="580"/>
      <c r="QHM12" s="580"/>
      <c r="QHN12" s="580"/>
      <c r="QHO12" s="580"/>
      <c r="QHP12" s="580"/>
      <c r="QHQ12" s="580"/>
      <c r="QHR12" s="580"/>
      <c r="QHS12" s="580"/>
      <c r="QHT12" s="580"/>
      <c r="QHU12" s="580"/>
      <c r="QHV12" s="580"/>
      <c r="QHW12" s="580"/>
      <c r="QHX12" s="580"/>
      <c r="QHY12" s="580"/>
      <c r="QHZ12" s="580"/>
      <c r="QIA12" s="580"/>
      <c r="QIB12" s="580"/>
      <c r="QIC12" s="580"/>
      <c r="QID12" s="580"/>
      <c r="QIE12" s="580"/>
      <c r="QIF12" s="580"/>
      <c r="QIG12" s="580"/>
      <c r="QIH12" s="580"/>
      <c r="QII12" s="580"/>
      <c r="QIJ12" s="580"/>
      <c r="QIK12" s="580"/>
      <c r="QIL12" s="580"/>
      <c r="QIM12" s="580"/>
      <c r="QIN12" s="580"/>
      <c r="QIO12" s="580"/>
      <c r="QIP12" s="580"/>
      <c r="QIQ12" s="580"/>
      <c r="QIR12" s="580"/>
      <c r="QIS12" s="580"/>
      <c r="QIT12" s="580"/>
      <c r="QIU12" s="580"/>
      <c r="QIV12" s="580"/>
      <c r="QIW12" s="580"/>
      <c r="QIX12" s="580"/>
      <c r="QIY12" s="580"/>
      <c r="QIZ12" s="580"/>
      <c r="QJA12" s="580"/>
      <c r="QJB12" s="580"/>
      <c r="QJC12" s="580"/>
      <c r="QJD12" s="580"/>
      <c r="QJE12" s="580"/>
      <c r="QJF12" s="580"/>
      <c r="QJG12" s="580"/>
      <c r="QJH12" s="580"/>
      <c r="QJI12" s="580"/>
      <c r="QJJ12" s="580"/>
      <c r="QJK12" s="580"/>
      <c r="QJL12" s="580"/>
      <c r="QJM12" s="580"/>
      <c r="QJN12" s="580"/>
      <c r="QJO12" s="580"/>
      <c r="QJP12" s="580"/>
      <c r="QJQ12" s="580"/>
      <c r="QJR12" s="580"/>
      <c r="QJS12" s="580"/>
      <c r="QJT12" s="580"/>
      <c r="QJU12" s="580"/>
      <c r="QJV12" s="580"/>
      <c r="QJW12" s="580"/>
      <c r="QJX12" s="580"/>
      <c r="QJY12" s="580"/>
      <c r="QJZ12" s="580"/>
      <c r="QKA12" s="580"/>
      <c r="QKB12" s="580"/>
      <c r="QKC12" s="580"/>
      <c r="QKD12" s="580"/>
      <c r="QKE12" s="580"/>
      <c r="QKF12" s="580"/>
      <c r="QKG12" s="580"/>
      <c r="QKH12" s="580"/>
      <c r="QKI12" s="580"/>
      <c r="QKJ12" s="580"/>
      <c r="QKK12" s="580"/>
      <c r="QKL12" s="580"/>
      <c r="QKM12" s="580"/>
      <c r="QKN12" s="580"/>
      <c r="QKO12" s="580"/>
      <c r="QKP12" s="580"/>
      <c r="QKQ12" s="580"/>
      <c r="QKR12" s="580"/>
      <c r="QKS12" s="580"/>
      <c r="QKT12" s="580"/>
      <c r="QKU12" s="580"/>
      <c r="QKV12" s="580"/>
      <c r="QKW12" s="580"/>
      <c r="QKX12" s="580"/>
      <c r="QKY12" s="580"/>
      <c r="QKZ12" s="580"/>
      <c r="QLA12" s="580"/>
      <c r="QLB12" s="580"/>
      <c r="QLC12" s="580"/>
      <c r="QLD12" s="580"/>
      <c r="QLE12" s="580"/>
      <c r="QLF12" s="580"/>
      <c r="QLG12" s="580"/>
      <c r="QLH12" s="580"/>
      <c r="QLI12" s="580"/>
      <c r="QLJ12" s="580"/>
      <c r="QLK12" s="580"/>
      <c r="QLL12" s="580"/>
      <c r="QLM12" s="580"/>
      <c r="QLN12" s="580"/>
      <c r="QLO12" s="580"/>
      <c r="QLP12" s="580"/>
      <c r="QLQ12" s="580"/>
      <c r="QLR12" s="580"/>
      <c r="QLS12" s="580"/>
      <c r="QLT12" s="580"/>
      <c r="QLU12" s="580"/>
      <c r="QLV12" s="580"/>
      <c r="QLW12" s="580"/>
      <c r="QLX12" s="580"/>
      <c r="QLY12" s="580"/>
      <c r="QLZ12" s="580"/>
      <c r="QMA12" s="580"/>
      <c r="QMB12" s="580"/>
      <c r="QMC12" s="580"/>
      <c r="QMD12" s="580"/>
      <c r="QME12" s="580"/>
      <c r="QMF12" s="580"/>
      <c r="QMG12" s="580"/>
      <c r="QMH12" s="580"/>
      <c r="QMI12" s="580"/>
      <c r="QMJ12" s="580"/>
      <c r="QMK12" s="580"/>
      <c r="QML12" s="580"/>
      <c r="QMM12" s="580"/>
      <c r="QMN12" s="580"/>
      <c r="QMO12" s="580"/>
      <c r="QMP12" s="580"/>
      <c r="QMQ12" s="580"/>
      <c r="QMR12" s="580"/>
      <c r="QMS12" s="580"/>
      <c r="QMT12" s="580"/>
      <c r="QMU12" s="580"/>
      <c r="QMV12" s="580"/>
      <c r="QMW12" s="580"/>
      <c r="QMX12" s="580"/>
      <c r="QMY12" s="580"/>
      <c r="QMZ12" s="580"/>
      <c r="QNA12" s="580"/>
      <c r="QNB12" s="580"/>
      <c r="QNC12" s="580"/>
      <c r="QND12" s="580"/>
      <c r="QNE12" s="580"/>
      <c r="QNF12" s="580"/>
      <c r="QNG12" s="580"/>
      <c r="QNH12" s="580"/>
      <c r="QNI12" s="580"/>
      <c r="QNJ12" s="580"/>
      <c r="QNK12" s="580"/>
      <c r="QNL12" s="580"/>
      <c r="QNM12" s="580"/>
      <c r="QNN12" s="580"/>
      <c r="QNO12" s="580"/>
      <c r="QNP12" s="580"/>
      <c r="QNQ12" s="580"/>
      <c r="QNR12" s="580"/>
      <c r="QNS12" s="580"/>
      <c r="QNT12" s="580"/>
      <c r="QNU12" s="580"/>
      <c r="QNV12" s="580"/>
      <c r="QNW12" s="580"/>
      <c r="QNX12" s="580"/>
      <c r="QNY12" s="580"/>
      <c r="QNZ12" s="580"/>
      <c r="QOA12" s="580"/>
      <c r="QOB12" s="580"/>
      <c r="QOC12" s="580"/>
      <c r="QOD12" s="580"/>
      <c r="QOE12" s="580"/>
      <c r="QOF12" s="580"/>
      <c r="QOG12" s="580"/>
      <c r="QOH12" s="580"/>
      <c r="QOI12" s="580"/>
      <c r="QOJ12" s="580"/>
      <c r="QOK12" s="580"/>
      <c r="QOL12" s="580"/>
      <c r="QOM12" s="580"/>
      <c r="QON12" s="580"/>
      <c r="QOO12" s="580"/>
      <c r="QOP12" s="580"/>
      <c r="QOQ12" s="580"/>
      <c r="QOR12" s="580"/>
      <c r="QOS12" s="580"/>
      <c r="QOT12" s="580"/>
      <c r="QOU12" s="580"/>
      <c r="QOV12" s="580"/>
      <c r="QOW12" s="580"/>
      <c r="QOX12" s="580"/>
      <c r="QOY12" s="580"/>
      <c r="QOZ12" s="580"/>
      <c r="QPA12" s="580"/>
      <c r="QPB12" s="580"/>
      <c r="QPC12" s="580"/>
      <c r="QPD12" s="580"/>
      <c r="QPE12" s="580"/>
      <c r="QPF12" s="580"/>
      <c r="QPG12" s="580"/>
      <c r="QPH12" s="580"/>
      <c r="QPI12" s="580"/>
      <c r="QPJ12" s="580"/>
      <c r="QPK12" s="580"/>
      <c r="QPL12" s="580"/>
      <c r="QPM12" s="580"/>
      <c r="QPN12" s="580"/>
      <c r="QPO12" s="580"/>
      <c r="QPP12" s="580"/>
      <c r="QPQ12" s="580"/>
      <c r="QPR12" s="580"/>
      <c r="QPS12" s="580"/>
      <c r="QPT12" s="580"/>
      <c r="QPU12" s="580"/>
      <c r="QPV12" s="580"/>
      <c r="QPW12" s="580"/>
      <c r="QPX12" s="580"/>
      <c r="QPY12" s="580"/>
      <c r="QPZ12" s="580"/>
      <c r="QQA12" s="580"/>
      <c r="QQB12" s="580"/>
      <c r="QQC12" s="580"/>
      <c r="QQD12" s="580"/>
      <c r="QQE12" s="580"/>
      <c r="QQF12" s="580"/>
      <c r="QQG12" s="580"/>
      <c r="QQH12" s="580"/>
      <c r="QQI12" s="580"/>
      <c r="QQJ12" s="580"/>
      <c r="QQK12" s="580"/>
      <c r="QQL12" s="580"/>
      <c r="QQM12" s="580"/>
      <c r="QQN12" s="580"/>
      <c r="QQO12" s="580"/>
      <c r="QQP12" s="580"/>
      <c r="QQQ12" s="580"/>
      <c r="QQR12" s="580"/>
      <c r="QQS12" s="580"/>
      <c r="QQT12" s="580"/>
      <c r="QQU12" s="580"/>
      <c r="QQV12" s="580"/>
      <c r="QQW12" s="580"/>
      <c r="QQX12" s="580"/>
      <c r="QQY12" s="580"/>
      <c r="QQZ12" s="580"/>
      <c r="QRA12" s="580"/>
      <c r="QRB12" s="580"/>
      <c r="QRC12" s="580"/>
      <c r="QRD12" s="580"/>
      <c r="QRE12" s="580"/>
      <c r="QRF12" s="580"/>
      <c r="QRG12" s="580"/>
      <c r="QRH12" s="580"/>
      <c r="QRI12" s="580"/>
      <c r="QRJ12" s="580"/>
      <c r="QRK12" s="580"/>
      <c r="QRL12" s="580"/>
      <c r="QRM12" s="580"/>
      <c r="QRN12" s="580"/>
      <c r="QRO12" s="580"/>
      <c r="QRP12" s="580"/>
      <c r="QRQ12" s="580"/>
      <c r="QRR12" s="580"/>
      <c r="QRS12" s="580"/>
      <c r="QRT12" s="580"/>
      <c r="QRU12" s="580"/>
      <c r="QRV12" s="580"/>
      <c r="QRW12" s="580"/>
      <c r="QRX12" s="580"/>
      <c r="QRY12" s="580"/>
      <c r="QRZ12" s="580"/>
      <c r="QSA12" s="580"/>
      <c r="QSB12" s="580"/>
      <c r="QSC12" s="580"/>
      <c r="QSD12" s="580"/>
      <c r="QSE12" s="580"/>
      <c r="QSF12" s="580"/>
      <c r="QSG12" s="580"/>
      <c r="QSH12" s="580"/>
      <c r="QSI12" s="580"/>
      <c r="QSJ12" s="580"/>
      <c r="QSK12" s="580"/>
      <c r="QSL12" s="580"/>
      <c r="QSM12" s="580"/>
      <c r="QSN12" s="580"/>
      <c r="QSO12" s="580"/>
      <c r="QSP12" s="580"/>
      <c r="QSQ12" s="580"/>
      <c r="QSR12" s="580"/>
      <c r="QSS12" s="580"/>
      <c r="QST12" s="580"/>
      <c r="QSU12" s="580"/>
      <c r="QSV12" s="580"/>
      <c r="QSW12" s="580"/>
      <c r="QSX12" s="580"/>
      <c r="QSY12" s="580"/>
      <c r="QSZ12" s="580"/>
      <c r="QTA12" s="580"/>
      <c r="QTB12" s="580"/>
      <c r="QTC12" s="580"/>
      <c r="QTD12" s="580"/>
      <c r="QTE12" s="580"/>
      <c r="QTF12" s="580"/>
      <c r="QTG12" s="580"/>
      <c r="QTH12" s="580"/>
      <c r="QTI12" s="580"/>
      <c r="QTJ12" s="580"/>
      <c r="QTK12" s="580"/>
      <c r="QTL12" s="580"/>
      <c r="QTM12" s="580"/>
      <c r="QTN12" s="580"/>
      <c r="QTO12" s="580"/>
      <c r="QTP12" s="580"/>
      <c r="QTQ12" s="580"/>
      <c r="QTR12" s="580"/>
      <c r="QTS12" s="580"/>
      <c r="QTT12" s="580"/>
      <c r="QTU12" s="580"/>
      <c r="QTV12" s="580"/>
      <c r="QTW12" s="580"/>
      <c r="QTX12" s="580"/>
      <c r="QTY12" s="580"/>
      <c r="QTZ12" s="580"/>
      <c r="QUA12" s="580"/>
      <c r="QUB12" s="580"/>
      <c r="QUC12" s="580"/>
      <c r="QUD12" s="580"/>
      <c r="QUE12" s="580"/>
      <c r="QUF12" s="580"/>
      <c r="QUG12" s="580"/>
      <c r="QUH12" s="580"/>
      <c r="QUI12" s="580"/>
      <c r="QUJ12" s="580"/>
      <c r="QUK12" s="580"/>
      <c r="QUL12" s="580"/>
      <c r="QUM12" s="580"/>
      <c r="QUN12" s="580"/>
      <c r="QUO12" s="580"/>
      <c r="QUP12" s="580"/>
      <c r="QUQ12" s="580"/>
      <c r="QUR12" s="580"/>
      <c r="QUS12" s="580"/>
      <c r="QUT12" s="580"/>
      <c r="QUU12" s="580"/>
      <c r="QUV12" s="580"/>
      <c r="QUW12" s="580"/>
      <c r="QUX12" s="580"/>
      <c r="QUY12" s="580"/>
      <c r="QUZ12" s="580"/>
      <c r="QVA12" s="580"/>
      <c r="QVB12" s="580"/>
      <c r="QVC12" s="580"/>
      <c r="QVD12" s="580"/>
      <c r="QVE12" s="580"/>
      <c r="QVF12" s="580"/>
      <c r="QVG12" s="580"/>
      <c r="QVH12" s="580"/>
      <c r="QVI12" s="580"/>
      <c r="QVJ12" s="580"/>
      <c r="QVK12" s="580"/>
      <c r="QVL12" s="580"/>
      <c r="QVM12" s="580"/>
      <c r="QVN12" s="580"/>
      <c r="QVO12" s="580"/>
      <c r="QVP12" s="580"/>
      <c r="QVQ12" s="580"/>
      <c r="QVR12" s="580"/>
      <c r="QVS12" s="580"/>
      <c r="QVT12" s="580"/>
      <c r="QVU12" s="580"/>
      <c r="QVV12" s="580"/>
      <c r="QVW12" s="580"/>
      <c r="QVX12" s="580"/>
      <c r="QVY12" s="580"/>
      <c r="QVZ12" s="580"/>
      <c r="QWA12" s="580"/>
      <c r="QWB12" s="580"/>
      <c r="QWC12" s="580"/>
      <c r="QWD12" s="580"/>
      <c r="QWE12" s="580"/>
      <c r="QWF12" s="580"/>
      <c r="QWG12" s="580"/>
      <c r="QWH12" s="580"/>
      <c r="QWI12" s="580"/>
      <c r="QWJ12" s="580"/>
      <c r="QWK12" s="580"/>
      <c r="QWL12" s="580"/>
      <c r="QWM12" s="580"/>
      <c r="QWN12" s="580"/>
      <c r="QWO12" s="580"/>
      <c r="QWP12" s="580"/>
      <c r="QWQ12" s="580"/>
      <c r="QWR12" s="580"/>
      <c r="QWS12" s="580"/>
      <c r="QWT12" s="580"/>
      <c r="QWU12" s="580"/>
      <c r="QWV12" s="580"/>
      <c r="QWW12" s="580"/>
      <c r="QWX12" s="580"/>
      <c r="QWY12" s="580"/>
      <c r="QWZ12" s="580"/>
      <c r="QXA12" s="580"/>
      <c r="QXB12" s="580"/>
      <c r="QXC12" s="580"/>
      <c r="QXD12" s="580"/>
      <c r="QXE12" s="580"/>
      <c r="QXF12" s="580"/>
      <c r="QXG12" s="580"/>
      <c r="QXH12" s="580"/>
      <c r="QXI12" s="580"/>
      <c r="QXJ12" s="580"/>
      <c r="QXK12" s="580"/>
      <c r="QXL12" s="580"/>
      <c r="QXM12" s="580"/>
      <c r="QXN12" s="580"/>
      <c r="QXO12" s="580"/>
      <c r="QXP12" s="580"/>
      <c r="QXQ12" s="580"/>
      <c r="QXR12" s="580"/>
      <c r="QXS12" s="580"/>
      <c r="QXT12" s="580"/>
      <c r="QXU12" s="580"/>
      <c r="QXV12" s="580"/>
      <c r="QXW12" s="580"/>
      <c r="QXX12" s="580"/>
      <c r="QXY12" s="580"/>
      <c r="QXZ12" s="580"/>
      <c r="QYA12" s="580"/>
      <c r="QYB12" s="580"/>
      <c r="QYC12" s="580"/>
      <c r="QYD12" s="580"/>
      <c r="QYE12" s="580"/>
      <c r="QYF12" s="580"/>
      <c r="QYG12" s="580"/>
      <c r="QYH12" s="580"/>
      <c r="QYI12" s="580"/>
      <c r="QYJ12" s="580"/>
      <c r="QYK12" s="580"/>
      <c r="QYL12" s="580"/>
      <c r="QYM12" s="580"/>
      <c r="QYN12" s="580"/>
      <c r="QYO12" s="580"/>
      <c r="QYP12" s="580"/>
      <c r="QYQ12" s="580"/>
      <c r="QYR12" s="580"/>
      <c r="QYS12" s="580"/>
      <c r="QYT12" s="580"/>
      <c r="QYU12" s="580"/>
      <c r="QYV12" s="580"/>
      <c r="QYW12" s="580"/>
      <c r="QYX12" s="580"/>
      <c r="QYY12" s="580"/>
      <c r="QYZ12" s="580"/>
      <c r="QZA12" s="580"/>
      <c r="QZB12" s="580"/>
      <c r="QZC12" s="580"/>
      <c r="QZD12" s="580"/>
      <c r="QZE12" s="580"/>
      <c r="QZF12" s="580"/>
      <c r="QZG12" s="580"/>
      <c r="QZH12" s="580"/>
      <c r="QZI12" s="580"/>
      <c r="QZJ12" s="580"/>
      <c r="QZK12" s="580"/>
      <c r="QZL12" s="580"/>
      <c r="QZM12" s="580"/>
      <c r="QZN12" s="580"/>
      <c r="QZO12" s="580"/>
      <c r="QZP12" s="580"/>
      <c r="QZQ12" s="580"/>
      <c r="QZR12" s="580"/>
      <c r="QZS12" s="580"/>
      <c r="QZT12" s="580"/>
      <c r="QZU12" s="580"/>
      <c r="QZV12" s="580"/>
      <c r="QZW12" s="580"/>
      <c r="QZX12" s="580"/>
      <c r="QZY12" s="580"/>
      <c r="QZZ12" s="580"/>
      <c r="RAA12" s="580"/>
      <c r="RAB12" s="580"/>
      <c r="RAC12" s="580"/>
      <c r="RAD12" s="580"/>
      <c r="RAE12" s="580"/>
      <c r="RAF12" s="580"/>
      <c r="RAG12" s="580"/>
      <c r="RAH12" s="580"/>
      <c r="RAI12" s="580"/>
      <c r="RAJ12" s="580"/>
      <c r="RAK12" s="580"/>
      <c r="RAL12" s="580"/>
      <c r="RAM12" s="580"/>
      <c r="RAN12" s="580"/>
      <c r="RAO12" s="580"/>
      <c r="RAP12" s="580"/>
      <c r="RAQ12" s="580"/>
      <c r="RAR12" s="580"/>
      <c r="RAS12" s="580"/>
      <c r="RAT12" s="580"/>
      <c r="RAU12" s="580"/>
      <c r="RAV12" s="580"/>
      <c r="RAW12" s="580"/>
      <c r="RAX12" s="580"/>
      <c r="RAY12" s="580"/>
      <c r="RAZ12" s="580"/>
      <c r="RBA12" s="580"/>
      <c r="RBB12" s="580"/>
      <c r="RBC12" s="580"/>
      <c r="RBD12" s="580"/>
      <c r="RBE12" s="580"/>
      <c r="RBF12" s="580"/>
      <c r="RBG12" s="580"/>
      <c r="RBH12" s="580"/>
      <c r="RBI12" s="580"/>
      <c r="RBJ12" s="580"/>
      <c r="RBK12" s="580"/>
      <c r="RBL12" s="580"/>
      <c r="RBM12" s="580"/>
      <c r="RBN12" s="580"/>
      <c r="RBO12" s="580"/>
      <c r="RBP12" s="580"/>
      <c r="RBQ12" s="580"/>
      <c r="RBR12" s="580"/>
      <c r="RBS12" s="580"/>
      <c r="RBT12" s="580"/>
      <c r="RBU12" s="580"/>
      <c r="RBV12" s="580"/>
      <c r="RBW12" s="580"/>
      <c r="RBX12" s="580"/>
      <c r="RBY12" s="580"/>
      <c r="RBZ12" s="580"/>
      <c r="RCA12" s="580"/>
      <c r="RCB12" s="580"/>
      <c r="RCC12" s="580"/>
      <c r="RCD12" s="580"/>
      <c r="RCE12" s="580"/>
      <c r="RCF12" s="580"/>
      <c r="RCG12" s="580"/>
      <c r="RCH12" s="580"/>
      <c r="RCI12" s="580"/>
      <c r="RCJ12" s="580"/>
      <c r="RCK12" s="580"/>
      <c r="RCL12" s="580"/>
      <c r="RCM12" s="580"/>
      <c r="RCN12" s="580"/>
      <c r="RCO12" s="580"/>
      <c r="RCP12" s="580"/>
      <c r="RCQ12" s="580"/>
      <c r="RCR12" s="580"/>
      <c r="RCS12" s="580"/>
      <c r="RCT12" s="580"/>
      <c r="RCU12" s="580"/>
      <c r="RCV12" s="580"/>
      <c r="RCW12" s="580"/>
      <c r="RCX12" s="580"/>
      <c r="RCY12" s="580"/>
      <c r="RCZ12" s="580"/>
      <c r="RDA12" s="580"/>
      <c r="RDB12" s="580"/>
      <c r="RDC12" s="580"/>
      <c r="RDD12" s="580"/>
      <c r="RDE12" s="580"/>
      <c r="RDF12" s="580"/>
      <c r="RDG12" s="580"/>
      <c r="RDH12" s="580"/>
      <c r="RDI12" s="580"/>
      <c r="RDJ12" s="580"/>
      <c r="RDK12" s="580"/>
      <c r="RDL12" s="580"/>
      <c r="RDM12" s="580"/>
      <c r="RDN12" s="580"/>
      <c r="RDO12" s="580"/>
      <c r="RDP12" s="580"/>
      <c r="RDQ12" s="580"/>
      <c r="RDR12" s="580"/>
      <c r="RDS12" s="580"/>
      <c r="RDT12" s="580"/>
      <c r="RDU12" s="580"/>
      <c r="RDV12" s="580"/>
      <c r="RDW12" s="580"/>
      <c r="RDX12" s="580"/>
      <c r="RDY12" s="580"/>
      <c r="RDZ12" s="580"/>
      <c r="REA12" s="580"/>
      <c r="REB12" s="580"/>
      <c r="REC12" s="580"/>
      <c r="RED12" s="580"/>
      <c r="REE12" s="580"/>
      <c r="REF12" s="580"/>
      <c r="REG12" s="580"/>
      <c r="REH12" s="580"/>
      <c r="REI12" s="580"/>
      <c r="REJ12" s="580"/>
      <c r="REK12" s="580"/>
      <c r="REL12" s="580"/>
      <c r="REM12" s="580"/>
      <c r="REN12" s="580"/>
      <c r="REO12" s="580"/>
      <c r="REP12" s="580"/>
      <c r="REQ12" s="580"/>
      <c r="RER12" s="580"/>
      <c r="RES12" s="580"/>
      <c r="RET12" s="580"/>
      <c r="REU12" s="580"/>
      <c r="REV12" s="580"/>
      <c r="REW12" s="580"/>
      <c r="REX12" s="580"/>
      <c r="REY12" s="580"/>
      <c r="REZ12" s="580"/>
      <c r="RFA12" s="580"/>
      <c r="RFB12" s="580"/>
      <c r="RFC12" s="580"/>
      <c r="RFD12" s="580"/>
      <c r="RFE12" s="580"/>
      <c r="RFF12" s="580"/>
      <c r="RFG12" s="580"/>
      <c r="RFH12" s="580"/>
      <c r="RFI12" s="580"/>
      <c r="RFJ12" s="580"/>
      <c r="RFK12" s="580"/>
      <c r="RFL12" s="580"/>
      <c r="RFM12" s="580"/>
      <c r="RFN12" s="580"/>
      <c r="RFO12" s="580"/>
      <c r="RFP12" s="580"/>
      <c r="RFQ12" s="580"/>
      <c r="RFR12" s="580"/>
      <c r="RFS12" s="580"/>
      <c r="RFT12" s="580"/>
      <c r="RFU12" s="580"/>
      <c r="RFV12" s="580"/>
      <c r="RFW12" s="580"/>
      <c r="RFX12" s="580"/>
      <c r="RFY12" s="580"/>
      <c r="RFZ12" s="580"/>
      <c r="RGA12" s="580"/>
      <c r="RGB12" s="580"/>
      <c r="RGC12" s="580"/>
      <c r="RGD12" s="580"/>
      <c r="RGE12" s="580"/>
      <c r="RGF12" s="580"/>
      <c r="RGG12" s="580"/>
      <c r="RGH12" s="580"/>
      <c r="RGI12" s="580"/>
      <c r="RGJ12" s="580"/>
      <c r="RGK12" s="580"/>
      <c r="RGL12" s="580"/>
      <c r="RGM12" s="580"/>
      <c r="RGN12" s="580"/>
      <c r="RGO12" s="580"/>
      <c r="RGP12" s="580"/>
      <c r="RGQ12" s="580"/>
      <c r="RGR12" s="580"/>
      <c r="RGS12" s="580"/>
      <c r="RGT12" s="580"/>
      <c r="RGU12" s="580"/>
      <c r="RGV12" s="580"/>
      <c r="RGW12" s="580"/>
      <c r="RGX12" s="580"/>
      <c r="RGY12" s="580"/>
      <c r="RGZ12" s="580"/>
      <c r="RHA12" s="580"/>
      <c r="RHB12" s="580"/>
      <c r="RHC12" s="580"/>
      <c r="RHD12" s="580"/>
      <c r="RHE12" s="580"/>
      <c r="RHF12" s="580"/>
      <c r="RHG12" s="580"/>
      <c r="RHH12" s="580"/>
      <c r="RHI12" s="580"/>
      <c r="RHJ12" s="580"/>
      <c r="RHK12" s="580"/>
      <c r="RHL12" s="580"/>
      <c r="RHM12" s="580"/>
      <c r="RHN12" s="580"/>
      <c r="RHO12" s="580"/>
      <c r="RHP12" s="580"/>
      <c r="RHQ12" s="580"/>
      <c r="RHR12" s="580"/>
      <c r="RHS12" s="580"/>
      <c r="RHT12" s="580"/>
      <c r="RHU12" s="580"/>
      <c r="RHV12" s="580"/>
      <c r="RHW12" s="580"/>
      <c r="RHX12" s="580"/>
      <c r="RHY12" s="580"/>
      <c r="RHZ12" s="580"/>
      <c r="RIA12" s="580"/>
      <c r="RIB12" s="580"/>
      <c r="RIC12" s="580"/>
      <c r="RID12" s="580"/>
      <c r="RIE12" s="580"/>
      <c r="RIF12" s="580"/>
      <c r="RIG12" s="580"/>
      <c r="RIH12" s="580"/>
      <c r="RII12" s="580"/>
      <c r="RIJ12" s="580"/>
      <c r="RIK12" s="580"/>
      <c r="RIL12" s="580"/>
      <c r="RIM12" s="580"/>
      <c r="RIN12" s="580"/>
      <c r="RIO12" s="580"/>
      <c r="RIP12" s="580"/>
      <c r="RIQ12" s="580"/>
      <c r="RIR12" s="580"/>
      <c r="RIS12" s="580"/>
      <c r="RIT12" s="580"/>
      <c r="RIU12" s="580"/>
      <c r="RIV12" s="580"/>
      <c r="RIW12" s="580"/>
      <c r="RIX12" s="580"/>
      <c r="RIY12" s="580"/>
      <c r="RIZ12" s="580"/>
      <c r="RJA12" s="580"/>
      <c r="RJB12" s="580"/>
      <c r="RJC12" s="580"/>
      <c r="RJD12" s="580"/>
      <c r="RJE12" s="580"/>
      <c r="RJF12" s="580"/>
      <c r="RJG12" s="580"/>
      <c r="RJH12" s="580"/>
      <c r="RJI12" s="580"/>
      <c r="RJJ12" s="580"/>
      <c r="RJK12" s="580"/>
      <c r="RJL12" s="580"/>
      <c r="RJM12" s="580"/>
      <c r="RJN12" s="580"/>
      <c r="RJO12" s="580"/>
      <c r="RJP12" s="580"/>
      <c r="RJQ12" s="580"/>
      <c r="RJR12" s="580"/>
      <c r="RJS12" s="580"/>
      <c r="RJT12" s="580"/>
      <c r="RJU12" s="580"/>
      <c r="RJV12" s="580"/>
      <c r="RJW12" s="580"/>
      <c r="RJX12" s="580"/>
      <c r="RJY12" s="580"/>
      <c r="RJZ12" s="580"/>
      <c r="RKA12" s="580"/>
      <c r="RKB12" s="580"/>
      <c r="RKC12" s="580"/>
      <c r="RKD12" s="580"/>
      <c r="RKE12" s="580"/>
      <c r="RKF12" s="580"/>
      <c r="RKG12" s="580"/>
      <c r="RKH12" s="580"/>
      <c r="RKI12" s="580"/>
      <c r="RKJ12" s="580"/>
      <c r="RKK12" s="580"/>
      <c r="RKL12" s="580"/>
      <c r="RKM12" s="580"/>
      <c r="RKN12" s="580"/>
      <c r="RKO12" s="580"/>
      <c r="RKP12" s="580"/>
      <c r="RKQ12" s="580"/>
      <c r="RKR12" s="580"/>
      <c r="RKS12" s="580"/>
      <c r="RKT12" s="580"/>
      <c r="RKU12" s="580"/>
      <c r="RKV12" s="580"/>
      <c r="RKW12" s="580"/>
      <c r="RKX12" s="580"/>
      <c r="RKY12" s="580"/>
      <c r="RKZ12" s="580"/>
      <c r="RLA12" s="580"/>
      <c r="RLB12" s="580"/>
      <c r="RLC12" s="580"/>
      <c r="RLD12" s="580"/>
      <c r="RLE12" s="580"/>
      <c r="RLF12" s="580"/>
      <c r="RLG12" s="580"/>
      <c r="RLH12" s="580"/>
      <c r="RLI12" s="580"/>
      <c r="RLJ12" s="580"/>
      <c r="RLK12" s="580"/>
      <c r="RLL12" s="580"/>
      <c r="RLM12" s="580"/>
      <c r="RLN12" s="580"/>
      <c r="RLO12" s="580"/>
      <c r="RLP12" s="580"/>
      <c r="RLQ12" s="580"/>
      <c r="RLR12" s="580"/>
      <c r="RLS12" s="580"/>
      <c r="RLT12" s="580"/>
      <c r="RLU12" s="580"/>
      <c r="RLV12" s="580"/>
      <c r="RLW12" s="580"/>
      <c r="RLX12" s="580"/>
      <c r="RLY12" s="580"/>
      <c r="RLZ12" s="580"/>
      <c r="RMA12" s="580"/>
      <c r="RMB12" s="580"/>
      <c r="RMC12" s="580"/>
      <c r="RMD12" s="580"/>
      <c r="RME12" s="580"/>
      <c r="RMF12" s="580"/>
      <c r="RMG12" s="580"/>
      <c r="RMH12" s="580"/>
      <c r="RMI12" s="580"/>
      <c r="RMJ12" s="580"/>
      <c r="RMK12" s="580"/>
      <c r="RML12" s="580"/>
      <c r="RMM12" s="580"/>
      <c r="RMN12" s="580"/>
      <c r="RMO12" s="580"/>
      <c r="RMP12" s="580"/>
      <c r="RMQ12" s="580"/>
      <c r="RMR12" s="580"/>
      <c r="RMS12" s="580"/>
      <c r="RMT12" s="580"/>
      <c r="RMU12" s="580"/>
      <c r="RMV12" s="580"/>
      <c r="RMW12" s="580"/>
      <c r="RMX12" s="580"/>
      <c r="RMY12" s="580"/>
      <c r="RMZ12" s="580"/>
      <c r="RNA12" s="580"/>
      <c r="RNB12" s="580"/>
      <c r="RNC12" s="580"/>
      <c r="RND12" s="580"/>
      <c r="RNE12" s="580"/>
      <c r="RNF12" s="580"/>
      <c r="RNG12" s="580"/>
      <c r="RNH12" s="580"/>
      <c r="RNI12" s="580"/>
      <c r="RNJ12" s="580"/>
      <c r="RNK12" s="580"/>
      <c r="RNL12" s="580"/>
      <c r="RNM12" s="580"/>
      <c r="RNN12" s="580"/>
      <c r="RNO12" s="580"/>
      <c r="RNP12" s="580"/>
      <c r="RNQ12" s="580"/>
      <c r="RNR12" s="580"/>
      <c r="RNS12" s="580"/>
      <c r="RNT12" s="580"/>
      <c r="RNU12" s="580"/>
      <c r="RNV12" s="580"/>
      <c r="RNW12" s="580"/>
      <c r="RNX12" s="580"/>
      <c r="RNY12" s="580"/>
      <c r="RNZ12" s="580"/>
      <c r="ROA12" s="580"/>
      <c r="ROB12" s="580"/>
      <c r="ROC12" s="580"/>
      <c r="ROD12" s="580"/>
      <c r="ROE12" s="580"/>
      <c r="ROF12" s="580"/>
      <c r="ROG12" s="580"/>
      <c r="ROH12" s="580"/>
      <c r="ROI12" s="580"/>
      <c r="ROJ12" s="580"/>
      <c r="ROK12" s="580"/>
      <c r="ROL12" s="580"/>
      <c r="ROM12" s="580"/>
      <c r="RON12" s="580"/>
      <c r="ROO12" s="580"/>
      <c r="ROP12" s="580"/>
      <c r="ROQ12" s="580"/>
      <c r="ROR12" s="580"/>
      <c r="ROS12" s="580"/>
      <c r="ROT12" s="580"/>
      <c r="ROU12" s="580"/>
      <c r="ROV12" s="580"/>
      <c r="ROW12" s="580"/>
      <c r="ROX12" s="580"/>
      <c r="ROY12" s="580"/>
      <c r="ROZ12" s="580"/>
      <c r="RPA12" s="580"/>
      <c r="RPB12" s="580"/>
      <c r="RPC12" s="580"/>
      <c r="RPD12" s="580"/>
      <c r="RPE12" s="580"/>
      <c r="RPF12" s="580"/>
      <c r="RPG12" s="580"/>
      <c r="RPH12" s="580"/>
      <c r="RPI12" s="580"/>
      <c r="RPJ12" s="580"/>
      <c r="RPK12" s="580"/>
      <c r="RPL12" s="580"/>
      <c r="RPM12" s="580"/>
      <c r="RPN12" s="580"/>
      <c r="RPO12" s="580"/>
      <c r="RPP12" s="580"/>
      <c r="RPQ12" s="580"/>
      <c r="RPR12" s="580"/>
      <c r="RPS12" s="580"/>
      <c r="RPT12" s="580"/>
      <c r="RPU12" s="580"/>
      <c r="RPV12" s="580"/>
      <c r="RPW12" s="580"/>
      <c r="RPX12" s="580"/>
      <c r="RPY12" s="580"/>
      <c r="RPZ12" s="580"/>
      <c r="RQA12" s="580"/>
      <c r="RQB12" s="580"/>
      <c r="RQC12" s="580"/>
      <c r="RQD12" s="580"/>
      <c r="RQE12" s="580"/>
      <c r="RQF12" s="580"/>
      <c r="RQG12" s="580"/>
      <c r="RQH12" s="580"/>
      <c r="RQI12" s="580"/>
      <c r="RQJ12" s="580"/>
      <c r="RQK12" s="580"/>
      <c r="RQL12" s="580"/>
      <c r="RQM12" s="580"/>
      <c r="RQN12" s="580"/>
      <c r="RQO12" s="580"/>
      <c r="RQP12" s="580"/>
      <c r="RQQ12" s="580"/>
      <c r="RQR12" s="580"/>
      <c r="RQS12" s="580"/>
      <c r="RQT12" s="580"/>
      <c r="RQU12" s="580"/>
      <c r="RQV12" s="580"/>
      <c r="RQW12" s="580"/>
      <c r="RQX12" s="580"/>
      <c r="RQY12" s="580"/>
      <c r="RQZ12" s="580"/>
      <c r="RRA12" s="580"/>
      <c r="RRB12" s="580"/>
      <c r="RRC12" s="580"/>
      <c r="RRD12" s="580"/>
      <c r="RRE12" s="580"/>
      <c r="RRF12" s="580"/>
      <c r="RRG12" s="580"/>
      <c r="RRH12" s="580"/>
      <c r="RRI12" s="580"/>
      <c r="RRJ12" s="580"/>
      <c r="RRK12" s="580"/>
      <c r="RRL12" s="580"/>
      <c r="RRM12" s="580"/>
      <c r="RRN12" s="580"/>
      <c r="RRO12" s="580"/>
      <c r="RRP12" s="580"/>
      <c r="RRQ12" s="580"/>
      <c r="RRR12" s="580"/>
      <c r="RRS12" s="580"/>
      <c r="RRT12" s="580"/>
      <c r="RRU12" s="580"/>
      <c r="RRV12" s="580"/>
      <c r="RRW12" s="580"/>
      <c r="RRX12" s="580"/>
      <c r="RRY12" s="580"/>
      <c r="RRZ12" s="580"/>
      <c r="RSA12" s="580"/>
      <c r="RSB12" s="580"/>
      <c r="RSC12" s="580"/>
      <c r="RSD12" s="580"/>
      <c r="RSE12" s="580"/>
      <c r="RSF12" s="580"/>
      <c r="RSG12" s="580"/>
      <c r="RSH12" s="580"/>
      <c r="RSI12" s="580"/>
      <c r="RSJ12" s="580"/>
      <c r="RSK12" s="580"/>
      <c r="RSL12" s="580"/>
      <c r="RSM12" s="580"/>
      <c r="RSN12" s="580"/>
      <c r="RSO12" s="580"/>
      <c r="RSP12" s="580"/>
      <c r="RSQ12" s="580"/>
      <c r="RSR12" s="580"/>
      <c r="RSS12" s="580"/>
      <c r="RST12" s="580"/>
      <c r="RSU12" s="580"/>
      <c r="RSV12" s="580"/>
      <c r="RSW12" s="580"/>
      <c r="RSX12" s="580"/>
      <c r="RSY12" s="580"/>
      <c r="RSZ12" s="580"/>
      <c r="RTA12" s="580"/>
      <c r="RTB12" s="580"/>
      <c r="RTC12" s="580"/>
      <c r="RTD12" s="580"/>
      <c r="RTE12" s="580"/>
      <c r="RTF12" s="580"/>
      <c r="RTG12" s="580"/>
      <c r="RTH12" s="580"/>
      <c r="RTI12" s="580"/>
      <c r="RTJ12" s="580"/>
      <c r="RTK12" s="580"/>
      <c r="RTL12" s="580"/>
      <c r="RTM12" s="580"/>
      <c r="RTN12" s="580"/>
      <c r="RTO12" s="580"/>
      <c r="RTP12" s="580"/>
      <c r="RTQ12" s="580"/>
      <c r="RTR12" s="580"/>
      <c r="RTS12" s="580"/>
      <c r="RTT12" s="580"/>
      <c r="RTU12" s="580"/>
      <c r="RTV12" s="580"/>
      <c r="RTW12" s="580"/>
      <c r="RTX12" s="580"/>
      <c r="RTY12" s="580"/>
      <c r="RTZ12" s="580"/>
      <c r="RUA12" s="580"/>
      <c r="RUB12" s="580"/>
      <c r="RUC12" s="580"/>
      <c r="RUD12" s="580"/>
      <c r="RUE12" s="580"/>
      <c r="RUF12" s="580"/>
      <c r="RUG12" s="580"/>
      <c r="RUH12" s="580"/>
      <c r="RUI12" s="580"/>
      <c r="RUJ12" s="580"/>
      <c r="RUK12" s="580"/>
      <c r="RUL12" s="580"/>
      <c r="RUM12" s="580"/>
      <c r="RUN12" s="580"/>
      <c r="RUO12" s="580"/>
      <c r="RUP12" s="580"/>
      <c r="RUQ12" s="580"/>
      <c r="RUR12" s="580"/>
      <c r="RUS12" s="580"/>
      <c r="RUT12" s="580"/>
      <c r="RUU12" s="580"/>
      <c r="RUV12" s="580"/>
      <c r="RUW12" s="580"/>
      <c r="RUX12" s="580"/>
      <c r="RUY12" s="580"/>
      <c r="RUZ12" s="580"/>
      <c r="RVA12" s="580"/>
      <c r="RVB12" s="580"/>
      <c r="RVC12" s="580"/>
      <c r="RVD12" s="580"/>
      <c r="RVE12" s="580"/>
      <c r="RVF12" s="580"/>
      <c r="RVG12" s="580"/>
      <c r="RVH12" s="580"/>
      <c r="RVI12" s="580"/>
      <c r="RVJ12" s="580"/>
      <c r="RVK12" s="580"/>
      <c r="RVL12" s="580"/>
      <c r="RVM12" s="580"/>
      <c r="RVN12" s="580"/>
      <c r="RVO12" s="580"/>
      <c r="RVP12" s="580"/>
      <c r="RVQ12" s="580"/>
      <c r="RVR12" s="580"/>
      <c r="RVS12" s="580"/>
      <c r="RVT12" s="580"/>
      <c r="RVU12" s="580"/>
      <c r="RVV12" s="580"/>
      <c r="RVW12" s="580"/>
      <c r="RVX12" s="580"/>
      <c r="RVY12" s="580"/>
      <c r="RVZ12" s="580"/>
      <c r="RWA12" s="580"/>
      <c r="RWB12" s="580"/>
      <c r="RWC12" s="580"/>
      <c r="RWD12" s="580"/>
      <c r="RWE12" s="580"/>
      <c r="RWF12" s="580"/>
      <c r="RWG12" s="580"/>
      <c r="RWH12" s="580"/>
      <c r="RWI12" s="580"/>
      <c r="RWJ12" s="580"/>
      <c r="RWK12" s="580"/>
      <c r="RWL12" s="580"/>
      <c r="RWM12" s="580"/>
      <c r="RWN12" s="580"/>
      <c r="RWO12" s="580"/>
      <c r="RWP12" s="580"/>
      <c r="RWQ12" s="580"/>
      <c r="RWR12" s="580"/>
      <c r="RWS12" s="580"/>
      <c r="RWT12" s="580"/>
      <c r="RWU12" s="580"/>
      <c r="RWV12" s="580"/>
      <c r="RWW12" s="580"/>
      <c r="RWX12" s="580"/>
      <c r="RWY12" s="580"/>
      <c r="RWZ12" s="580"/>
      <c r="RXA12" s="580"/>
      <c r="RXB12" s="580"/>
      <c r="RXC12" s="580"/>
      <c r="RXD12" s="580"/>
      <c r="RXE12" s="580"/>
      <c r="RXF12" s="580"/>
      <c r="RXG12" s="580"/>
      <c r="RXH12" s="580"/>
      <c r="RXI12" s="580"/>
      <c r="RXJ12" s="580"/>
      <c r="RXK12" s="580"/>
      <c r="RXL12" s="580"/>
      <c r="RXM12" s="580"/>
      <c r="RXN12" s="580"/>
      <c r="RXO12" s="580"/>
      <c r="RXP12" s="580"/>
      <c r="RXQ12" s="580"/>
      <c r="RXR12" s="580"/>
      <c r="RXS12" s="580"/>
      <c r="RXT12" s="580"/>
      <c r="RXU12" s="580"/>
      <c r="RXV12" s="580"/>
      <c r="RXW12" s="580"/>
      <c r="RXX12" s="580"/>
      <c r="RXY12" s="580"/>
      <c r="RXZ12" s="580"/>
      <c r="RYA12" s="580"/>
      <c r="RYB12" s="580"/>
      <c r="RYC12" s="580"/>
      <c r="RYD12" s="580"/>
      <c r="RYE12" s="580"/>
      <c r="RYF12" s="580"/>
      <c r="RYG12" s="580"/>
      <c r="RYH12" s="580"/>
      <c r="RYI12" s="580"/>
      <c r="RYJ12" s="580"/>
      <c r="RYK12" s="580"/>
      <c r="RYL12" s="580"/>
      <c r="RYM12" s="580"/>
      <c r="RYN12" s="580"/>
      <c r="RYO12" s="580"/>
      <c r="RYP12" s="580"/>
      <c r="RYQ12" s="580"/>
      <c r="RYR12" s="580"/>
      <c r="RYS12" s="580"/>
      <c r="RYT12" s="580"/>
      <c r="RYU12" s="580"/>
      <c r="RYV12" s="580"/>
      <c r="RYW12" s="580"/>
      <c r="RYX12" s="580"/>
      <c r="RYY12" s="580"/>
      <c r="RYZ12" s="580"/>
      <c r="RZA12" s="580"/>
      <c r="RZB12" s="580"/>
      <c r="RZC12" s="580"/>
      <c r="RZD12" s="580"/>
      <c r="RZE12" s="580"/>
      <c r="RZF12" s="580"/>
      <c r="RZG12" s="580"/>
      <c r="RZH12" s="580"/>
      <c r="RZI12" s="580"/>
      <c r="RZJ12" s="580"/>
      <c r="RZK12" s="580"/>
      <c r="RZL12" s="580"/>
      <c r="RZM12" s="580"/>
      <c r="RZN12" s="580"/>
      <c r="RZO12" s="580"/>
      <c r="RZP12" s="580"/>
      <c r="RZQ12" s="580"/>
      <c r="RZR12" s="580"/>
      <c r="RZS12" s="580"/>
      <c r="RZT12" s="580"/>
      <c r="RZU12" s="580"/>
      <c r="RZV12" s="580"/>
      <c r="RZW12" s="580"/>
      <c r="RZX12" s="580"/>
      <c r="RZY12" s="580"/>
      <c r="RZZ12" s="580"/>
      <c r="SAA12" s="580"/>
      <c r="SAB12" s="580"/>
      <c r="SAC12" s="580"/>
      <c r="SAD12" s="580"/>
      <c r="SAE12" s="580"/>
      <c r="SAF12" s="580"/>
      <c r="SAG12" s="580"/>
      <c r="SAH12" s="580"/>
      <c r="SAI12" s="580"/>
      <c r="SAJ12" s="580"/>
      <c r="SAK12" s="580"/>
      <c r="SAL12" s="580"/>
      <c r="SAM12" s="580"/>
      <c r="SAN12" s="580"/>
      <c r="SAO12" s="580"/>
      <c r="SAP12" s="580"/>
      <c r="SAQ12" s="580"/>
      <c r="SAR12" s="580"/>
      <c r="SAS12" s="580"/>
      <c r="SAT12" s="580"/>
      <c r="SAU12" s="580"/>
      <c r="SAV12" s="580"/>
      <c r="SAW12" s="580"/>
      <c r="SAX12" s="580"/>
      <c r="SAY12" s="580"/>
      <c r="SAZ12" s="580"/>
      <c r="SBA12" s="580"/>
      <c r="SBB12" s="580"/>
      <c r="SBC12" s="580"/>
      <c r="SBD12" s="580"/>
      <c r="SBE12" s="580"/>
      <c r="SBF12" s="580"/>
      <c r="SBG12" s="580"/>
      <c r="SBH12" s="580"/>
      <c r="SBI12" s="580"/>
      <c r="SBJ12" s="580"/>
      <c r="SBK12" s="580"/>
      <c r="SBL12" s="580"/>
      <c r="SBM12" s="580"/>
      <c r="SBN12" s="580"/>
      <c r="SBO12" s="580"/>
      <c r="SBP12" s="580"/>
      <c r="SBQ12" s="580"/>
      <c r="SBR12" s="580"/>
      <c r="SBS12" s="580"/>
      <c r="SBT12" s="580"/>
      <c r="SBU12" s="580"/>
      <c r="SBV12" s="580"/>
      <c r="SBW12" s="580"/>
      <c r="SBX12" s="580"/>
      <c r="SBY12" s="580"/>
      <c r="SBZ12" s="580"/>
      <c r="SCA12" s="580"/>
      <c r="SCB12" s="580"/>
      <c r="SCC12" s="580"/>
      <c r="SCD12" s="580"/>
      <c r="SCE12" s="580"/>
      <c r="SCF12" s="580"/>
      <c r="SCG12" s="580"/>
      <c r="SCH12" s="580"/>
      <c r="SCI12" s="580"/>
      <c r="SCJ12" s="580"/>
      <c r="SCK12" s="580"/>
      <c r="SCL12" s="580"/>
      <c r="SCM12" s="580"/>
      <c r="SCN12" s="580"/>
      <c r="SCO12" s="580"/>
      <c r="SCP12" s="580"/>
      <c r="SCQ12" s="580"/>
      <c r="SCR12" s="580"/>
      <c r="SCS12" s="580"/>
      <c r="SCT12" s="580"/>
      <c r="SCU12" s="580"/>
      <c r="SCV12" s="580"/>
      <c r="SCW12" s="580"/>
      <c r="SCX12" s="580"/>
      <c r="SCY12" s="580"/>
      <c r="SCZ12" s="580"/>
      <c r="SDA12" s="580"/>
      <c r="SDB12" s="580"/>
      <c r="SDC12" s="580"/>
      <c r="SDD12" s="580"/>
      <c r="SDE12" s="580"/>
      <c r="SDF12" s="580"/>
      <c r="SDG12" s="580"/>
      <c r="SDH12" s="580"/>
      <c r="SDI12" s="580"/>
      <c r="SDJ12" s="580"/>
      <c r="SDK12" s="580"/>
      <c r="SDL12" s="580"/>
      <c r="SDM12" s="580"/>
      <c r="SDN12" s="580"/>
      <c r="SDO12" s="580"/>
      <c r="SDP12" s="580"/>
      <c r="SDQ12" s="580"/>
      <c r="SDR12" s="580"/>
      <c r="SDS12" s="580"/>
      <c r="SDT12" s="580"/>
      <c r="SDU12" s="580"/>
      <c r="SDV12" s="580"/>
      <c r="SDW12" s="580"/>
      <c r="SDX12" s="580"/>
      <c r="SDY12" s="580"/>
      <c r="SDZ12" s="580"/>
      <c r="SEA12" s="580"/>
      <c r="SEB12" s="580"/>
      <c r="SEC12" s="580"/>
      <c r="SED12" s="580"/>
      <c r="SEE12" s="580"/>
      <c r="SEF12" s="580"/>
      <c r="SEG12" s="580"/>
      <c r="SEH12" s="580"/>
      <c r="SEI12" s="580"/>
      <c r="SEJ12" s="580"/>
      <c r="SEK12" s="580"/>
      <c r="SEL12" s="580"/>
      <c r="SEM12" s="580"/>
      <c r="SEN12" s="580"/>
      <c r="SEO12" s="580"/>
      <c r="SEP12" s="580"/>
      <c r="SEQ12" s="580"/>
      <c r="SER12" s="580"/>
      <c r="SES12" s="580"/>
      <c r="SET12" s="580"/>
      <c r="SEU12" s="580"/>
      <c r="SEV12" s="580"/>
      <c r="SEW12" s="580"/>
      <c r="SEX12" s="580"/>
      <c r="SEY12" s="580"/>
      <c r="SEZ12" s="580"/>
      <c r="SFA12" s="580"/>
      <c r="SFB12" s="580"/>
      <c r="SFC12" s="580"/>
      <c r="SFD12" s="580"/>
      <c r="SFE12" s="580"/>
      <c r="SFF12" s="580"/>
      <c r="SFG12" s="580"/>
      <c r="SFH12" s="580"/>
      <c r="SFI12" s="580"/>
      <c r="SFJ12" s="580"/>
      <c r="SFK12" s="580"/>
      <c r="SFL12" s="580"/>
      <c r="SFM12" s="580"/>
      <c r="SFN12" s="580"/>
      <c r="SFO12" s="580"/>
      <c r="SFP12" s="580"/>
      <c r="SFQ12" s="580"/>
      <c r="SFR12" s="580"/>
      <c r="SFS12" s="580"/>
      <c r="SFT12" s="580"/>
      <c r="SFU12" s="580"/>
      <c r="SFV12" s="580"/>
      <c r="SFW12" s="580"/>
      <c r="SFX12" s="580"/>
      <c r="SFY12" s="580"/>
      <c r="SFZ12" s="580"/>
      <c r="SGA12" s="580"/>
      <c r="SGB12" s="580"/>
      <c r="SGC12" s="580"/>
      <c r="SGD12" s="580"/>
      <c r="SGE12" s="580"/>
      <c r="SGF12" s="580"/>
      <c r="SGG12" s="580"/>
      <c r="SGH12" s="580"/>
      <c r="SGI12" s="580"/>
      <c r="SGJ12" s="580"/>
      <c r="SGK12" s="580"/>
      <c r="SGL12" s="580"/>
      <c r="SGM12" s="580"/>
      <c r="SGN12" s="580"/>
      <c r="SGO12" s="580"/>
      <c r="SGP12" s="580"/>
      <c r="SGQ12" s="580"/>
      <c r="SGR12" s="580"/>
      <c r="SGS12" s="580"/>
      <c r="SGT12" s="580"/>
      <c r="SGU12" s="580"/>
      <c r="SGV12" s="580"/>
      <c r="SGW12" s="580"/>
      <c r="SGX12" s="580"/>
      <c r="SGY12" s="580"/>
      <c r="SGZ12" s="580"/>
      <c r="SHA12" s="580"/>
      <c r="SHB12" s="580"/>
      <c r="SHC12" s="580"/>
      <c r="SHD12" s="580"/>
      <c r="SHE12" s="580"/>
      <c r="SHF12" s="580"/>
      <c r="SHG12" s="580"/>
      <c r="SHH12" s="580"/>
      <c r="SHI12" s="580"/>
      <c r="SHJ12" s="580"/>
      <c r="SHK12" s="580"/>
      <c r="SHL12" s="580"/>
      <c r="SHM12" s="580"/>
      <c r="SHN12" s="580"/>
      <c r="SHO12" s="580"/>
      <c r="SHP12" s="580"/>
      <c r="SHQ12" s="580"/>
      <c r="SHR12" s="580"/>
      <c r="SHS12" s="580"/>
      <c r="SHT12" s="580"/>
      <c r="SHU12" s="580"/>
      <c r="SHV12" s="580"/>
      <c r="SHW12" s="580"/>
      <c r="SHX12" s="580"/>
      <c r="SHY12" s="580"/>
      <c r="SHZ12" s="580"/>
      <c r="SIA12" s="580"/>
      <c r="SIB12" s="580"/>
      <c r="SIC12" s="580"/>
      <c r="SID12" s="580"/>
      <c r="SIE12" s="580"/>
      <c r="SIF12" s="580"/>
      <c r="SIG12" s="580"/>
      <c r="SIH12" s="580"/>
      <c r="SII12" s="580"/>
      <c r="SIJ12" s="580"/>
      <c r="SIK12" s="580"/>
      <c r="SIL12" s="580"/>
      <c r="SIM12" s="580"/>
      <c r="SIN12" s="580"/>
      <c r="SIO12" s="580"/>
      <c r="SIP12" s="580"/>
      <c r="SIQ12" s="580"/>
      <c r="SIR12" s="580"/>
      <c r="SIS12" s="580"/>
      <c r="SIT12" s="580"/>
      <c r="SIU12" s="580"/>
      <c r="SIV12" s="580"/>
      <c r="SIW12" s="580"/>
      <c r="SIX12" s="580"/>
      <c r="SIY12" s="580"/>
      <c r="SIZ12" s="580"/>
      <c r="SJA12" s="580"/>
      <c r="SJB12" s="580"/>
      <c r="SJC12" s="580"/>
      <c r="SJD12" s="580"/>
      <c r="SJE12" s="580"/>
      <c r="SJF12" s="580"/>
      <c r="SJG12" s="580"/>
      <c r="SJH12" s="580"/>
      <c r="SJI12" s="580"/>
      <c r="SJJ12" s="580"/>
      <c r="SJK12" s="580"/>
      <c r="SJL12" s="580"/>
      <c r="SJM12" s="580"/>
      <c r="SJN12" s="580"/>
      <c r="SJO12" s="580"/>
      <c r="SJP12" s="580"/>
      <c r="SJQ12" s="580"/>
      <c r="SJR12" s="580"/>
      <c r="SJS12" s="580"/>
      <c r="SJT12" s="580"/>
      <c r="SJU12" s="580"/>
      <c r="SJV12" s="580"/>
      <c r="SJW12" s="580"/>
      <c r="SJX12" s="580"/>
      <c r="SJY12" s="580"/>
      <c r="SJZ12" s="580"/>
      <c r="SKA12" s="580"/>
      <c r="SKB12" s="580"/>
      <c r="SKC12" s="580"/>
      <c r="SKD12" s="580"/>
      <c r="SKE12" s="580"/>
      <c r="SKF12" s="580"/>
      <c r="SKG12" s="580"/>
      <c r="SKH12" s="580"/>
      <c r="SKI12" s="580"/>
      <c r="SKJ12" s="580"/>
      <c r="SKK12" s="580"/>
      <c r="SKL12" s="580"/>
      <c r="SKM12" s="580"/>
      <c r="SKN12" s="580"/>
      <c r="SKO12" s="580"/>
      <c r="SKP12" s="580"/>
      <c r="SKQ12" s="580"/>
      <c r="SKR12" s="580"/>
      <c r="SKS12" s="580"/>
      <c r="SKT12" s="580"/>
      <c r="SKU12" s="580"/>
      <c r="SKV12" s="580"/>
      <c r="SKW12" s="580"/>
      <c r="SKX12" s="580"/>
      <c r="SKY12" s="580"/>
      <c r="SKZ12" s="580"/>
      <c r="SLA12" s="580"/>
      <c r="SLB12" s="580"/>
      <c r="SLC12" s="580"/>
      <c r="SLD12" s="580"/>
      <c r="SLE12" s="580"/>
      <c r="SLF12" s="580"/>
      <c r="SLG12" s="580"/>
      <c r="SLH12" s="580"/>
      <c r="SLI12" s="580"/>
      <c r="SLJ12" s="580"/>
      <c r="SLK12" s="580"/>
      <c r="SLL12" s="580"/>
      <c r="SLM12" s="580"/>
      <c r="SLN12" s="580"/>
      <c r="SLO12" s="580"/>
      <c r="SLP12" s="580"/>
      <c r="SLQ12" s="580"/>
      <c r="SLR12" s="580"/>
      <c r="SLS12" s="580"/>
      <c r="SLT12" s="580"/>
      <c r="SLU12" s="580"/>
      <c r="SLV12" s="580"/>
      <c r="SLW12" s="580"/>
      <c r="SLX12" s="580"/>
      <c r="SLY12" s="580"/>
      <c r="SLZ12" s="580"/>
      <c r="SMA12" s="580"/>
      <c r="SMB12" s="580"/>
      <c r="SMC12" s="580"/>
      <c r="SMD12" s="580"/>
      <c r="SME12" s="580"/>
      <c r="SMF12" s="580"/>
      <c r="SMG12" s="580"/>
      <c r="SMH12" s="580"/>
      <c r="SMI12" s="580"/>
      <c r="SMJ12" s="580"/>
      <c r="SMK12" s="580"/>
      <c r="SML12" s="580"/>
      <c r="SMM12" s="580"/>
      <c r="SMN12" s="580"/>
      <c r="SMO12" s="580"/>
      <c r="SMP12" s="580"/>
      <c r="SMQ12" s="580"/>
      <c r="SMR12" s="580"/>
      <c r="SMS12" s="580"/>
      <c r="SMT12" s="580"/>
      <c r="SMU12" s="580"/>
      <c r="SMV12" s="580"/>
      <c r="SMW12" s="580"/>
      <c r="SMX12" s="580"/>
      <c r="SMY12" s="580"/>
      <c r="SMZ12" s="580"/>
      <c r="SNA12" s="580"/>
      <c r="SNB12" s="580"/>
      <c r="SNC12" s="580"/>
      <c r="SND12" s="580"/>
      <c r="SNE12" s="580"/>
      <c r="SNF12" s="580"/>
      <c r="SNG12" s="580"/>
      <c r="SNH12" s="580"/>
      <c r="SNI12" s="580"/>
      <c r="SNJ12" s="580"/>
      <c r="SNK12" s="580"/>
      <c r="SNL12" s="580"/>
      <c r="SNM12" s="580"/>
      <c r="SNN12" s="580"/>
      <c r="SNO12" s="580"/>
      <c r="SNP12" s="580"/>
      <c r="SNQ12" s="580"/>
      <c r="SNR12" s="580"/>
      <c r="SNS12" s="580"/>
      <c r="SNT12" s="580"/>
      <c r="SNU12" s="580"/>
      <c r="SNV12" s="580"/>
      <c r="SNW12" s="580"/>
      <c r="SNX12" s="580"/>
      <c r="SNY12" s="580"/>
      <c r="SNZ12" s="580"/>
      <c r="SOA12" s="580"/>
      <c r="SOB12" s="580"/>
      <c r="SOC12" s="580"/>
      <c r="SOD12" s="580"/>
      <c r="SOE12" s="580"/>
      <c r="SOF12" s="580"/>
      <c r="SOG12" s="580"/>
      <c r="SOH12" s="580"/>
      <c r="SOI12" s="580"/>
      <c r="SOJ12" s="580"/>
      <c r="SOK12" s="580"/>
      <c r="SOL12" s="580"/>
      <c r="SOM12" s="580"/>
      <c r="SON12" s="580"/>
      <c r="SOO12" s="580"/>
      <c r="SOP12" s="580"/>
      <c r="SOQ12" s="580"/>
      <c r="SOR12" s="580"/>
      <c r="SOS12" s="580"/>
      <c r="SOT12" s="580"/>
      <c r="SOU12" s="580"/>
      <c r="SOV12" s="580"/>
      <c r="SOW12" s="580"/>
      <c r="SOX12" s="580"/>
      <c r="SOY12" s="580"/>
      <c r="SOZ12" s="580"/>
      <c r="SPA12" s="580"/>
      <c r="SPB12" s="580"/>
      <c r="SPC12" s="580"/>
      <c r="SPD12" s="580"/>
      <c r="SPE12" s="580"/>
      <c r="SPF12" s="580"/>
      <c r="SPG12" s="580"/>
      <c r="SPH12" s="580"/>
      <c r="SPI12" s="580"/>
      <c r="SPJ12" s="580"/>
      <c r="SPK12" s="580"/>
      <c r="SPL12" s="580"/>
      <c r="SPM12" s="580"/>
      <c r="SPN12" s="580"/>
      <c r="SPO12" s="580"/>
      <c r="SPP12" s="580"/>
      <c r="SPQ12" s="580"/>
      <c r="SPR12" s="580"/>
      <c r="SPS12" s="580"/>
      <c r="SPT12" s="580"/>
      <c r="SPU12" s="580"/>
      <c r="SPV12" s="580"/>
      <c r="SPW12" s="580"/>
      <c r="SPX12" s="580"/>
      <c r="SPY12" s="580"/>
      <c r="SPZ12" s="580"/>
      <c r="SQA12" s="580"/>
      <c r="SQB12" s="580"/>
      <c r="SQC12" s="580"/>
      <c r="SQD12" s="580"/>
      <c r="SQE12" s="580"/>
      <c r="SQF12" s="580"/>
      <c r="SQG12" s="580"/>
      <c r="SQH12" s="580"/>
      <c r="SQI12" s="580"/>
      <c r="SQJ12" s="580"/>
      <c r="SQK12" s="580"/>
      <c r="SQL12" s="580"/>
      <c r="SQM12" s="580"/>
      <c r="SQN12" s="580"/>
      <c r="SQO12" s="580"/>
      <c r="SQP12" s="580"/>
      <c r="SQQ12" s="580"/>
      <c r="SQR12" s="580"/>
      <c r="SQS12" s="580"/>
      <c r="SQT12" s="580"/>
      <c r="SQU12" s="580"/>
      <c r="SQV12" s="580"/>
      <c r="SQW12" s="580"/>
      <c r="SQX12" s="580"/>
      <c r="SQY12" s="580"/>
      <c r="SQZ12" s="580"/>
      <c r="SRA12" s="580"/>
      <c r="SRB12" s="580"/>
      <c r="SRC12" s="580"/>
      <c r="SRD12" s="580"/>
      <c r="SRE12" s="580"/>
      <c r="SRF12" s="580"/>
      <c r="SRG12" s="580"/>
      <c r="SRH12" s="580"/>
      <c r="SRI12" s="580"/>
      <c r="SRJ12" s="580"/>
      <c r="SRK12" s="580"/>
      <c r="SRL12" s="580"/>
      <c r="SRM12" s="580"/>
      <c r="SRN12" s="580"/>
      <c r="SRO12" s="580"/>
      <c r="SRP12" s="580"/>
      <c r="SRQ12" s="580"/>
      <c r="SRR12" s="580"/>
      <c r="SRS12" s="580"/>
      <c r="SRT12" s="580"/>
      <c r="SRU12" s="580"/>
      <c r="SRV12" s="580"/>
      <c r="SRW12" s="580"/>
      <c r="SRX12" s="580"/>
      <c r="SRY12" s="580"/>
      <c r="SRZ12" s="580"/>
      <c r="SSA12" s="580"/>
      <c r="SSB12" s="580"/>
      <c r="SSC12" s="580"/>
      <c r="SSD12" s="580"/>
      <c r="SSE12" s="580"/>
      <c r="SSF12" s="580"/>
      <c r="SSG12" s="580"/>
      <c r="SSH12" s="580"/>
      <c r="SSI12" s="580"/>
      <c r="SSJ12" s="580"/>
      <c r="SSK12" s="580"/>
      <c r="SSL12" s="580"/>
      <c r="SSM12" s="580"/>
      <c r="SSN12" s="580"/>
      <c r="SSO12" s="580"/>
      <c r="SSP12" s="580"/>
      <c r="SSQ12" s="580"/>
      <c r="SSR12" s="580"/>
      <c r="SSS12" s="580"/>
      <c r="SST12" s="580"/>
      <c r="SSU12" s="580"/>
      <c r="SSV12" s="580"/>
      <c r="SSW12" s="580"/>
      <c r="SSX12" s="580"/>
      <c r="SSY12" s="580"/>
      <c r="SSZ12" s="580"/>
      <c r="STA12" s="580"/>
      <c r="STB12" s="580"/>
      <c r="STC12" s="580"/>
      <c r="STD12" s="580"/>
      <c r="STE12" s="580"/>
      <c r="STF12" s="580"/>
      <c r="STG12" s="580"/>
      <c r="STH12" s="580"/>
      <c r="STI12" s="580"/>
      <c r="STJ12" s="580"/>
      <c r="STK12" s="580"/>
      <c r="STL12" s="580"/>
      <c r="STM12" s="580"/>
      <c r="STN12" s="580"/>
      <c r="STO12" s="580"/>
      <c r="STP12" s="580"/>
      <c r="STQ12" s="580"/>
      <c r="STR12" s="580"/>
      <c r="STS12" s="580"/>
      <c r="STT12" s="580"/>
      <c r="STU12" s="580"/>
      <c r="STV12" s="580"/>
      <c r="STW12" s="580"/>
      <c r="STX12" s="580"/>
      <c r="STY12" s="580"/>
      <c r="STZ12" s="580"/>
      <c r="SUA12" s="580"/>
      <c r="SUB12" s="580"/>
      <c r="SUC12" s="580"/>
      <c r="SUD12" s="580"/>
      <c r="SUE12" s="580"/>
      <c r="SUF12" s="580"/>
      <c r="SUG12" s="580"/>
      <c r="SUH12" s="580"/>
      <c r="SUI12" s="580"/>
      <c r="SUJ12" s="580"/>
      <c r="SUK12" s="580"/>
      <c r="SUL12" s="580"/>
      <c r="SUM12" s="580"/>
      <c r="SUN12" s="580"/>
      <c r="SUO12" s="580"/>
      <c r="SUP12" s="580"/>
      <c r="SUQ12" s="580"/>
      <c r="SUR12" s="580"/>
      <c r="SUS12" s="580"/>
      <c r="SUT12" s="580"/>
      <c r="SUU12" s="580"/>
      <c r="SUV12" s="580"/>
      <c r="SUW12" s="580"/>
      <c r="SUX12" s="580"/>
      <c r="SUY12" s="580"/>
      <c r="SUZ12" s="580"/>
      <c r="SVA12" s="580"/>
      <c r="SVB12" s="580"/>
      <c r="SVC12" s="580"/>
      <c r="SVD12" s="580"/>
      <c r="SVE12" s="580"/>
      <c r="SVF12" s="580"/>
      <c r="SVG12" s="580"/>
      <c r="SVH12" s="580"/>
      <c r="SVI12" s="580"/>
      <c r="SVJ12" s="580"/>
      <c r="SVK12" s="580"/>
      <c r="SVL12" s="580"/>
      <c r="SVM12" s="580"/>
      <c r="SVN12" s="580"/>
      <c r="SVO12" s="580"/>
      <c r="SVP12" s="580"/>
      <c r="SVQ12" s="580"/>
      <c r="SVR12" s="580"/>
      <c r="SVS12" s="580"/>
      <c r="SVT12" s="580"/>
      <c r="SVU12" s="580"/>
      <c r="SVV12" s="580"/>
      <c r="SVW12" s="580"/>
      <c r="SVX12" s="580"/>
      <c r="SVY12" s="580"/>
      <c r="SVZ12" s="580"/>
      <c r="SWA12" s="580"/>
      <c r="SWB12" s="580"/>
      <c r="SWC12" s="580"/>
      <c r="SWD12" s="580"/>
      <c r="SWE12" s="580"/>
      <c r="SWF12" s="580"/>
      <c r="SWG12" s="580"/>
      <c r="SWH12" s="580"/>
      <c r="SWI12" s="580"/>
      <c r="SWJ12" s="580"/>
      <c r="SWK12" s="580"/>
      <c r="SWL12" s="580"/>
      <c r="SWM12" s="580"/>
      <c r="SWN12" s="580"/>
      <c r="SWO12" s="580"/>
      <c r="SWP12" s="580"/>
      <c r="SWQ12" s="580"/>
      <c r="SWR12" s="580"/>
      <c r="SWS12" s="580"/>
      <c r="SWT12" s="580"/>
      <c r="SWU12" s="580"/>
      <c r="SWV12" s="580"/>
      <c r="SWW12" s="580"/>
      <c r="SWX12" s="580"/>
      <c r="SWY12" s="580"/>
      <c r="SWZ12" s="580"/>
      <c r="SXA12" s="580"/>
      <c r="SXB12" s="580"/>
      <c r="SXC12" s="580"/>
      <c r="SXD12" s="580"/>
      <c r="SXE12" s="580"/>
      <c r="SXF12" s="580"/>
      <c r="SXG12" s="580"/>
      <c r="SXH12" s="580"/>
      <c r="SXI12" s="580"/>
      <c r="SXJ12" s="580"/>
      <c r="SXK12" s="580"/>
      <c r="SXL12" s="580"/>
      <c r="SXM12" s="580"/>
      <c r="SXN12" s="580"/>
      <c r="SXO12" s="580"/>
      <c r="SXP12" s="580"/>
      <c r="SXQ12" s="580"/>
      <c r="SXR12" s="580"/>
      <c r="SXS12" s="580"/>
      <c r="SXT12" s="580"/>
      <c r="SXU12" s="580"/>
      <c r="SXV12" s="580"/>
      <c r="SXW12" s="580"/>
      <c r="SXX12" s="580"/>
      <c r="SXY12" s="580"/>
      <c r="SXZ12" s="580"/>
      <c r="SYA12" s="580"/>
      <c r="SYB12" s="580"/>
      <c r="SYC12" s="580"/>
      <c r="SYD12" s="580"/>
      <c r="SYE12" s="580"/>
      <c r="SYF12" s="580"/>
      <c r="SYG12" s="580"/>
      <c r="SYH12" s="580"/>
      <c r="SYI12" s="580"/>
      <c r="SYJ12" s="580"/>
      <c r="SYK12" s="580"/>
      <c r="SYL12" s="580"/>
      <c r="SYM12" s="580"/>
      <c r="SYN12" s="580"/>
      <c r="SYO12" s="580"/>
      <c r="SYP12" s="580"/>
      <c r="SYQ12" s="580"/>
      <c r="SYR12" s="580"/>
      <c r="SYS12" s="580"/>
      <c r="SYT12" s="580"/>
      <c r="SYU12" s="580"/>
      <c r="SYV12" s="580"/>
      <c r="SYW12" s="580"/>
      <c r="SYX12" s="580"/>
      <c r="SYY12" s="580"/>
      <c r="SYZ12" s="580"/>
      <c r="SZA12" s="580"/>
      <c r="SZB12" s="580"/>
      <c r="SZC12" s="580"/>
      <c r="SZD12" s="580"/>
      <c r="SZE12" s="580"/>
      <c r="SZF12" s="580"/>
      <c r="SZG12" s="580"/>
      <c r="SZH12" s="580"/>
      <c r="SZI12" s="580"/>
      <c r="SZJ12" s="580"/>
      <c r="SZK12" s="580"/>
      <c r="SZL12" s="580"/>
      <c r="SZM12" s="580"/>
      <c r="SZN12" s="580"/>
      <c r="SZO12" s="580"/>
      <c r="SZP12" s="580"/>
      <c r="SZQ12" s="580"/>
      <c r="SZR12" s="580"/>
      <c r="SZS12" s="580"/>
      <c r="SZT12" s="580"/>
      <c r="SZU12" s="580"/>
      <c r="SZV12" s="580"/>
      <c r="SZW12" s="580"/>
      <c r="SZX12" s="580"/>
      <c r="SZY12" s="580"/>
      <c r="SZZ12" s="580"/>
      <c r="TAA12" s="580"/>
      <c r="TAB12" s="580"/>
      <c r="TAC12" s="580"/>
      <c r="TAD12" s="580"/>
      <c r="TAE12" s="580"/>
      <c r="TAF12" s="580"/>
      <c r="TAG12" s="580"/>
      <c r="TAH12" s="580"/>
      <c r="TAI12" s="580"/>
      <c r="TAJ12" s="580"/>
      <c r="TAK12" s="580"/>
      <c r="TAL12" s="580"/>
      <c r="TAM12" s="580"/>
      <c r="TAN12" s="580"/>
      <c r="TAO12" s="580"/>
      <c r="TAP12" s="580"/>
      <c r="TAQ12" s="580"/>
      <c r="TAR12" s="580"/>
      <c r="TAS12" s="580"/>
      <c r="TAT12" s="580"/>
      <c r="TAU12" s="580"/>
      <c r="TAV12" s="580"/>
      <c r="TAW12" s="580"/>
      <c r="TAX12" s="580"/>
      <c r="TAY12" s="580"/>
      <c r="TAZ12" s="580"/>
      <c r="TBA12" s="580"/>
      <c r="TBB12" s="580"/>
      <c r="TBC12" s="580"/>
      <c r="TBD12" s="580"/>
      <c r="TBE12" s="580"/>
      <c r="TBF12" s="580"/>
      <c r="TBG12" s="580"/>
      <c r="TBH12" s="580"/>
      <c r="TBI12" s="580"/>
      <c r="TBJ12" s="580"/>
      <c r="TBK12" s="580"/>
      <c r="TBL12" s="580"/>
      <c r="TBM12" s="580"/>
      <c r="TBN12" s="580"/>
      <c r="TBO12" s="580"/>
      <c r="TBP12" s="580"/>
      <c r="TBQ12" s="580"/>
      <c r="TBR12" s="580"/>
      <c r="TBS12" s="580"/>
      <c r="TBT12" s="580"/>
      <c r="TBU12" s="580"/>
      <c r="TBV12" s="580"/>
      <c r="TBW12" s="580"/>
      <c r="TBX12" s="580"/>
      <c r="TBY12" s="580"/>
      <c r="TBZ12" s="580"/>
      <c r="TCA12" s="580"/>
      <c r="TCB12" s="580"/>
      <c r="TCC12" s="580"/>
      <c r="TCD12" s="580"/>
      <c r="TCE12" s="580"/>
      <c r="TCF12" s="580"/>
      <c r="TCG12" s="580"/>
      <c r="TCH12" s="580"/>
      <c r="TCI12" s="580"/>
      <c r="TCJ12" s="580"/>
      <c r="TCK12" s="580"/>
      <c r="TCL12" s="580"/>
      <c r="TCM12" s="580"/>
      <c r="TCN12" s="580"/>
      <c r="TCO12" s="580"/>
      <c r="TCP12" s="580"/>
      <c r="TCQ12" s="580"/>
      <c r="TCR12" s="580"/>
      <c r="TCS12" s="580"/>
      <c r="TCT12" s="580"/>
      <c r="TCU12" s="580"/>
      <c r="TCV12" s="580"/>
      <c r="TCW12" s="580"/>
      <c r="TCX12" s="580"/>
      <c r="TCY12" s="580"/>
      <c r="TCZ12" s="580"/>
      <c r="TDA12" s="580"/>
      <c r="TDB12" s="580"/>
      <c r="TDC12" s="580"/>
      <c r="TDD12" s="580"/>
      <c r="TDE12" s="580"/>
      <c r="TDF12" s="580"/>
      <c r="TDG12" s="580"/>
      <c r="TDH12" s="580"/>
      <c r="TDI12" s="580"/>
      <c r="TDJ12" s="580"/>
      <c r="TDK12" s="580"/>
      <c r="TDL12" s="580"/>
      <c r="TDM12" s="580"/>
      <c r="TDN12" s="580"/>
      <c r="TDO12" s="580"/>
      <c r="TDP12" s="580"/>
      <c r="TDQ12" s="580"/>
      <c r="TDR12" s="580"/>
      <c r="TDS12" s="580"/>
      <c r="TDT12" s="580"/>
      <c r="TDU12" s="580"/>
      <c r="TDV12" s="580"/>
      <c r="TDW12" s="580"/>
      <c r="TDX12" s="580"/>
      <c r="TDY12" s="580"/>
      <c r="TDZ12" s="580"/>
      <c r="TEA12" s="580"/>
      <c r="TEB12" s="580"/>
      <c r="TEC12" s="580"/>
      <c r="TED12" s="580"/>
      <c r="TEE12" s="580"/>
      <c r="TEF12" s="580"/>
      <c r="TEG12" s="580"/>
      <c r="TEH12" s="580"/>
      <c r="TEI12" s="580"/>
      <c r="TEJ12" s="580"/>
      <c r="TEK12" s="580"/>
      <c r="TEL12" s="580"/>
      <c r="TEM12" s="580"/>
      <c r="TEN12" s="580"/>
      <c r="TEO12" s="580"/>
      <c r="TEP12" s="580"/>
      <c r="TEQ12" s="580"/>
      <c r="TER12" s="580"/>
      <c r="TES12" s="580"/>
      <c r="TET12" s="580"/>
      <c r="TEU12" s="580"/>
      <c r="TEV12" s="580"/>
      <c r="TEW12" s="580"/>
      <c r="TEX12" s="580"/>
      <c r="TEY12" s="580"/>
      <c r="TEZ12" s="580"/>
      <c r="TFA12" s="580"/>
      <c r="TFB12" s="580"/>
      <c r="TFC12" s="580"/>
      <c r="TFD12" s="580"/>
      <c r="TFE12" s="580"/>
      <c r="TFF12" s="580"/>
      <c r="TFG12" s="580"/>
      <c r="TFH12" s="580"/>
      <c r="TFI12" s="580"/>
      <c r="TFJ12" s="580"/>
      <c r="TFK12" s="580"/>
      <c r="TFL12" s="580"/>
      <c r="TFM12" s="580"/>
      <c r="TFN12" s="580"/>
      <c r="TFO12" s="580"/>
      <c r="TFP12" s="580"/>
      <c r="TFQ12" s="580"/>
      <c r="TFR12" s="580"/>
      <c r="TFS12" s="580"/>
      <c r="TFT12" s="580"/>
      <c r="TFU12" s="580"/>
      <c r="TFV12" s="580"/>
      <c r="TFW12" s="580"/>
      <c r="TFX12" s="580"/>
      <c r="TFY12" s="580"/>
      <c r="TFZ12" s="580"/>
      <c r="TGA12" s="580"/>
      <c r="TGB12" s="580"/>
      <c r="TGC12" s="580"/>
      <c r="TGD12" s="580"/>
      <c r="TGE12" s="580"/>
      <c r="TGF12" s="580"/>
      <c r="TGG12" s="580"/>
      <c r="TGH12" s="580"/>
      <c r="TGI12" s="580"/>
      <c r="TGJ12" s="580"/>
      <c r="TGK12" s="580"/>
      <c r="TGL12" s="580"/>
      <c r="TGM12" s="580"/>
      <c r="TGN12" s="580"/>
      <c r="TGO12" s="580"/>
      <c r="TGP12" s="580"/>
      <c r="TGQ12" s="580"/>
      <c r="TGR12" s="580"/>
      <c r="TGS12" s="580"/>
      <c r="TGT12" s="580"/>
      <c r="TGU12" s="580"/>
      <c r="TGV12" s="580"/>
      <c r="TGW12" s="580"/>
      <c r="TGX12" s="580"/>
      <c r="TGY12" s="580"/>
      <c r="TGZ12" s="580"/>
      <c r="THA12" s="580"/>
      <c r="THB12" s="580"/>
      <c r="THC12" s="580"/>
      <c r="THD12" s="580"/>
      <c r="THE12" s="580"/>
      <c r="THF12" s="580"/>
      <c r="THG12" s="580"/>
      <c r="THH12" s="580"/>
      <c r="THI12" s="580"/>
      <c r="THJ12" s="580"/>
      <c r="THK12" s="580"/>
      <c r="THL12" s="580"/>
      <c r="THM12" s="580"/>
      <c r="THN12" s="580"/>
      <c r="THO12" s="580"/>
      <c r="THP12" s="580"/>
      <c r="THQ12" s="580"/>
      <c r="THR12" s="580"/>
      <c r="THS12" s="580"/>
      <c r="THT12" s="580"/>
      <c r="THU12" s="580"/>
      <c r="THV12" s="580"/>
      <c r="THW12" s="580"/>
      <c r="THX12" s="580"/>
      <c r="THY12" s="580"/>
      <c r="THZ12" s="580"/>
      <c r="TIA12" s="580"/>
      <c r="TIB12" s="580"/>
      <c r="TIC12" s="580"/>
      <c r="TID12" s="580"/>
      <c r="TIE12" s="580"/>
      <c r="TIF12" s="580"/>
      <c r="TIG12" s="580"/>
      <c r="TIH12" s="580"/>
      <c r="TII12" s="580"/>
      <c r="TIJ12" s="580"/>
      <c r="TIK12" s="580"/>
      <c r="TIL12" s="580"/>
      <c r="TIM12" s="580"/>
      <c r="TIN12" s="580"/>
      <c r="TIO12" s="580"/>
      <c r="TIP12" s="580"/>
      <c r="TIQ12" s="580"/>
      <c r="TIR12" s="580"/>
      <c r="TIS12" s="580"/>
      <c r="TIT12" s="580"/>
      <c r="TIU12" s="580"/>
      <c r="TIV12" s="580"/>
      <c r="TIW12" s="580"/>
      <c r="TIX12" s="580"/>
      <c r="TIY12" s="580"/>
      <c r="TIZ12" s="580"/>
      <c r="TJA12" s="580"/>
      <c r="TJB12" s="580"/>
      <c r="TJC12" s="580"/>
      <c r="TJD12" s="580"/>
      <c r="TJE12" s="580"/>
      <c r="TJF12" s="580"/>
      <c r="TJG12" s="580"/>
      <c r="TJH12" s="580"/>
      <c r="TJI12" s="580"/>
      <c r="TJJ12" s="580"/>
      <c r="TJK12" s="580"/>
      <c r="TJL12" s="580"/>
      <c r="TJM12" s="580"/>
      <c r="TJN12" s="580"/>
      <c r="TJO12" s="580"/>
      <c r="TJP12" s="580"/>
      <c r="TJQ12" s="580"/>
      <c r="TJR12" s="580"/>
      <c r="TJS12" s="580"/>
      <c r="TJT12" s="580"/>
      <c r="TJU12" s="580"/>
      <c r="TJV12" s="580"/>
      <c r="TJW12" s="580"/>
      <c r="TJX12" s="580"/>
      <c r="TJY12" s="580"/>
      <c r="TJZ12" s="580"/>
      <c r="TKA12" s="580"/>
      <c r="TKB12" s="580"/>
      <c r="TKC12" s="580"/>
      <c r="TKD12" s="580"/>
      <c r="TKE12" s="580"/>
      <c r="TKF12" s="580"/>
      <c r="TKG12" s="580"/>
      <c r="TKH12" s="580"/>
      <c r="TKI12" s="580"/>
      <c r="TKJ12" s="580"/>
      <c r="TKK12" s="580"/>
      <c r="TKL12" s="580"/>
      <c r="TKM12" s="580"/>
      <c r="TKN12" s="580"/>
      <c r="TKO12" s="580"/>
      <c r="TKP12" s="580"/>
      <c r="TKQ12" s="580"/>
      <c r="TKR12" s="580"/>
      <c r="TKS12" s="580"/>
      <c r="TKT12" s="580"/>
      <c r="TKU12" s="580"/>
      <c r="TKV12" s="580"/>
      <c r="TKW12" s="580"/>
      <c r="TKX12" s="580"/>
      <c r="TKY12" s="580"/>
      <c r="TKZ12" s="580"/>
      <c r="TLA12" s="580"/>
      <c r="TLB12" s="580"/>
      <c r="TLC12" s="580"/>
      <c r="TLD12" s="580"/>
      <c r="TLE12" s="580"/>
      <c r="TLF12" s="580"/>
      <c r="TLG12" s="580"/>
      <c r="TLH12" s="580"/>
      <c r="TLI12" s="580"/>
      <c r="TLJ12" s="580"/>
      <c r="TLK12" s="580"/>
      <c r="TLL12" s="580"/>
      <c r="TLM12" s="580"/>
      <c r="TLN12" s="580"/>
      <c r="TLO12" s="580"/>
      <c r="TLP12" s="580"/>
      <c r="TLQ12" s="580"/>
      <c r="TLR12" s="580"/>
      <c r="TLS12" s="580"/>
      <c r="TLT12" s="580"/>
      <c r="TLU12" s="580"/>
      <c r="TLV12" s="580"/>
      <c r="TLW12" s="580"/>
      <c r="TLX12" s="580"/>
      <c r="TLY12" s="580"/>
      <c r="TLZ12" s="580"/>
      <c r="TMA12" s="580"/>
      <c r="TMB12" s="580"/>
      <c r="TMC12" s="580"/>
      <c r="TMD12" s="580"/>
      <c r="TME12" s="580"/>
      <c r="TMF12" s="580"/>
      <c r="TMG12" s="580"/>
      <c r="TMH12" s="580"/>
      <c r="TMI12" s="580"/>
      <c r="TMJ12" s="580"/>
      <c r="TMK12" s="580"/>
      <c r="TML12" s="580"/>
      <c r="TMM12" s="580"/>
      <c r="TMN12" s="580"/>
      <c r="TMO12" s="580"/>
      <c r="TMP12" s="580"/>
      <c r="TMQ12" s="580"/>
      <c r="TMR12" s="580"/>
      <c r="TMS12" s="580"/>
      <c r="TMT12" s="580"/>
      <c r="TMU12" s="580"/>
      <c r="TMV12" s="580"/>
      <c r="TMW12" s="580"/>
      <c r="TMX12" s="580"/>
      <c r="TMY12" s="580"/>
      <c r="TMZ12" s="580"/>
      <c r="TNA12" s="580"/>
      <c r="TNB12" s="580"/>
      <c r="TNC12" s="580"/>
      <c r="TND12" s="580"/>
      <c r="TNE12" s="580"/>
      <c r="TNF12" s="580"/>
      <c r="TNG12" s="580"/>
      <c r="TNH12" s="580"/>
      <c r="TNI12" s="580"/>
      <c r="TNJ12" s="580"/>
      <c r="TNK12" s="580"/>
      <c r="TNL12" s="580"/>
      <c r="TNM12" s="580"/>
      <c r="TNN12" s="580"/>
      <c r="TNO12" s="580"/>
      <c r="TNP12" s="580"/>
      <c r="TNQ12" s="580"/>
      <c r="TNR12" s="580"/>
      <c r="TNS12" s="580"/>
      <c r="TNT12" s="580"/>
      <c r="TNU12" s="580"/>
      <c r="TNV12" s="580"/>
      <c r="TNW12" s="580"/>
      <c r="TNX12" s="580"/>
      <c r="TNY12" s="580"/>
      <c r="TNZ12" s="580"/>
      <c r="TOA12" s="580"/>
      <c r="TOB12" s="580"/>
      <c r="TOC12" s="580"/>
      <c r="TOD12" s="580"/>
      <c r="TOE12" s="580"/>
      <c r="TOF12" s="580"/>
      <c r="TOG12" s="580"/>
      <c r="TOH12" s="580"/>
      <c r="TOI12" s="580"/>
      <c r="TOJ12" s="580"/>
      <c r="TOK12" s="580"/>
      <c r="TOL12" s="580"/>
      <c r="TOM12" s="580"/>
      <c r="TON12" s="580"/>
      <c r="TOO12" s="580"/>
      <c r="TOP12" s="580"/>
      <c r="TOQ12" s="580"/>
      <c r="TOR12" s="580"/>
      <c r="TOS12" s="580"/>
      <c r="TOT12" s="580"/>
      <c r="TOU12" s="580"/>
      <c r="TOV12" s="580"/>
      <c r="TOW12" s="580"/>
      <c r="TOX12" s="580"/>
      <c r="TOY12" s="580"/>
      <c r="TOZ12" s="580"/>
      <c r="TPA12" s="580"/>
      <c r="TPB12" s="580"/>
      <c r="TPC12" s="580"/>
      <c r="TPD12" s="580"/>
      <c r="TPE12" s="580"/>
      <c r="TPF12" s="580"/>
      <c r="TPG12" s="580"/>
      <c r="TPH12" s="580"/>
      <c r="TPI12" s="580"/>
      <c r="TPJ12" s="580"/>
      <c r="TPK12" s="580"/>
      <c r="TPL12" s="580"/>
      <c r="TPM12" s="580"/>
      <c r="TPN12" s="580"/>
      <c r="TPO12" s="580"/>
      <c r="TPP12" s="580"/>
      <c r="TPQ12" s="580"/>
      <c r="TPR12" s="580"/>
      <c r="TPS12" s="580"/>
      <c r="TPT12" s="580"/>
      <c r="TPU12" s="580"/>
      <c r="TPV12" s="580"/>
      <c r="TPW12" s="580"/>
      <c r="TPX12" s="580"/>
      <c r="TPY12" s="580"/>
      <c r="TPZ12" s="580"/>
      <c r="TQA12" s="580"/>
      <c r="TQB12" s="580"/>
      <c r="TQC12" s="580"/>
      <c r="TQD12" s="580"/>
      <c r="TQE12" s="580"/>
      <c r="TQF12" s="580"/>
      <c r="TQG12" s="580"/>
      <c r="TQH12" s="580"/>
      <c r="TQI12" s="580"/>
      <c r="TQJ12" s="580"/>
      <c r="TQK12" s="580"/>
      <c r="TQL12" s="580"/>
      <c r="TQM12" s="580"/>
      <c r="TQN12" s="580"/>
      <c r="TQO12" s="580"/>
      <c r="TQP12" s="580"/>
      <c r="TQQ12" s="580"/>
      <c r="TQR12" s="580"/>
      <c r="TQS12" s="580"/>
      <c r="TQT12" s="580"/>
      <c r="TQU12" s="580"/>
      <c r="TQV12" s="580"/>
      <c r="TQW12" s="580"/>
      <c r="TQX12" s="580"/>
      <c r="TQY12" s="580"/>
      <c r="TQZ12" s="580"/>
      <c r="TRA12" s="580"/>
      <c r="TRB12" s="580"/>
      <c r="TRC12" s="580"/>
      <c r="TRD12" s="580"/>
      <c r="TRE12" s="580"/>
      <c r="TRF12" s="580"/>
      <c r="TRG12" s="580"/>
      <c r="TRH12" s="580"/>
      <c r="TRI12" s="580"/>
      <c r="TRJ12" s="580"/>
      <c r="TRK12" s="580"/>
      <c r="TRL12" s="580"/>
      <c r="TRM12" s="580"/>
      <c r="TRN12" s="580"/>
      <c r="TRO12" s="580"/>
      <c r="TRP12" s="580"/>
      <c r="TRQ12" s="580"/>
      <c r="TRR12" s="580"/>
      <c r="TRS12" s="580"/>
      <c r="TRT12" s="580"/>
      <c r="TRU12" s="580"/>
      <c r="TRV12" s="580"/>
      <c r="TRW12" s="580"/>
      <c r="TRX12" s="580"/>
      <c r="TRY12" s="580"/>
      <c r="TRZ12" s="580"/>
      <c r="TSA12" s="580"/>
      <c r="TSB12" s="580"/>
      <c r="TSC12" s="580"/>
      <c r="TSD12" s="580"/>
      <c r="TSE12" s="580"/>
      <c r="TSF12" s="580"/>
      <c r="TSG12" s="580"/>
      <c r="TSH12" s="580"/>
      <c r="TSI12" s="580"/>
      <c r="TSJ12" s="580"/>
      <c r="TSK12" s="580"/>
      <c r="TSL12" s="580"/>
      <c r="TSM12" s="580"/>
      <c r="TSN12" s="580"/>
      <c r="TSO12" s="580"/>
      <c r="TSP12" s="580"/>
      <c r="TSQ12" s="580"/>
      <c r="TSR12" s="580"/>
      <c r="TSS12" s="580"/>
      <c r="TST12" s="580"/>
      <c r="TSU12" s="580"/>
      <c r="TSV12" s="580"/>
      <c r="TSW12" s="580"/>
      <c r="TSX12" s="580"/>
      <c r="TSY12" s="580"/>
      <c r="TSZ12" s="580"/>
      <c r="TTA12" s="580"/>
      <c r="TTB12" s="580"/>
      <c r="TTC12" s="580"/>
      <c r="TTD12" s="580"/>
      <c r="TTE12" s="580"/>
      <c r="TTF12" s="580"/>
      <c r="TTG12" s="580"/>
      <c r="TTH12" s="580"/>
      <c r="TTI12" s="580"/>
      <c r="TTJ12" s="580"/>
      <c r="TTK12" s="580"/>
      <c r="TTL12" s="580"/>
      <c r="TTM12" s="580"/>
      <c r="TTN12" s="580"/>
      <c r="TTO12" s="580"/>
      <c r="TTP12" s="580"/>
      <c r="TTQ12" s="580"/>
      <c r="TTR12" s="580"/>
      <c r="TTS12" s="580"/>
      <c r="TTT12" s="580"/>
      <c r="TTU12" s="580"/>
      <c r="TTV12" s="580"/>
      <c r="TTW12" s="580"/>
      <c r="TTX12" s="580"/>
      <c r="TTY12" s="580"/>
      <c r="TTZ12" s="580"/>
      <c r="TUA12" s="580"/>
      <c r="TUB12" s="580"/>
      <c r="TUC12" s="580"/>
      <c r="TUD12" s="580"/>
      <c r="TUE12" s="580"/>
      <c r="TUF12" s="580"/>
      <c r="TUG12" s="580"/>
      <c r="TUH12" s="580"/>
      <c r="TUI12" s="580"/>
      <c r="TUJ12" s="580"/>
      <c r="TUK12" s="580"/>
      <c r="TUL12" s="580"/>
      <c r="TUM12" s="580"/>
      <c r="TUN12" s="580"/>
      <c r="TUO12" s="580"/>
      <c r="TUP12" s="580"/>
      <c r="TUQ12" s="580"/>
      <c r="TUR12" s="580"/>
      <c r="TUS12" s="580"/>
      <c r="TUT12" s="580"/>
      <c r="TUU12" s="580"/>
      <c r="TUV12" s="580"/>
      <c r="TUW12" s="580"/>
      <c r="TUX12" s="580"/>
      <c r="TUY12" s="580"/>
      <c r="TUZ12" s="580"/>
      <c r="TVA12" s="580"/>
      <c r="TVB12" s="580"/>
      <c r="TVC12" s="580"/>
      <c r="TVD12" s="580"/>
      <c r="TVE12" s="580"/>
      <c r="TVF12" s="580"/>
      <c r="TVG12" s="580"/>
      <c r="TVH12" s="580"/>
      <c r="TVI12" s="580"/>
      <c r="TVJ12" s="580"/>
      <c r="TVK12" s="580"/>
      <c r="TVL12" s="580"/>
      <c r="TVM12" s="580"/>
      <c r="TVN12" s="580"/>
      <c r="TVO12" s="580"/>
      <c r="TVP12" s="580"/>
      <c r="TVQ12" s="580"/>
      <c r="TVR12" s="580"/>
      <c r="TVS12" s="580"/>
      <c r="TVT12" s="580"/>
      <c r="TVU12" s="580"/>
      <c r="TVV12" s="580"/>
      <c r="TVW12" s="580"/>
      <c r="TVX12" s="580"/>
      <c r="TVY12" s="580"/>
      <c r="TVZ12" s="580"/>
      <c r="TWA12" s="580"/>
      <c r="TWB12" s="580"/>
      <c r="TWC12" s="580"/>
      <c r="TWD12" s="580"/>
      <c r="TWE12" s="580"/>
      <c r="TWF12" s="580"/>
      <c r="TWG12" s="580"/>
      <c r="TWH12" s="580"/>
      <c r="TWI12" s="580"/>
      <c r="TWJ12" s="580"/>
      <c r="TWK12" s="580"/>
      <c r="TWL12" s="580"/>
      <c r="TWM12" s="580"/>
      <c r="TWN12" s="580"/>
      <c r="TWO12" s="580"/>
      <c r="TWP12" s="580"/>
      <c r="TWQ12" s="580"/>
      <c r="TWR12" s="580"/>
      <c r="TWS12" s="580"/>
      <c r="TWT12" s="580"/>
      <c r="TWU12" s="580"/>
      <c r="TWV12" s="580"/>
      <c r="TWW12" s="580"/>
      <c r="TWX12" s="580"/>
      <c r="TWY12" s="580"/>
      <c r="TWZ12" s="580"/>
      <c r="TXA12" s="580"/>
      <c r="TXB12" s="580"/>
      <c r="TXC12" s="580"/>
      <c r="TXD12" s="580"/>
      <c r="TXE12" s="580"/>
      <c r="TXF12" s="580"/>
      <c r="TXG12" s="580"/>
      <c r="TXH12" s="580"/>
      <c r="TXI12" s="580"/>
      <c r="TXJ12" s="580"/>
      <c r="TXK12" s="580"/>
      <c r="TXL12" s="580"/>
      <c r="TXM12" s="580"/>
      <c r="TXN12" s="580"/>
      <c r="TXO12" s="580"/>
      <c r="TXP12" s="580"/>
      <c r="TXQ12" s="580"/>
      <c r="TXR12" s="580"/>
      <c r="TXS12" s="580"/>
      <c r="TXT12" s="580"/>
      <c r="TXU12" s="580"/>
      <c r="TXV12" s="580"/>
      <c r="TXW12" s="580"/>
      <c r="TXX12" s="580"/>
      <c r="TXY12" s="580"/>
      <c r="TXZ12" s="580"/>
      <c r="TYA12" s="580"/>
      <c r="TYB12" s="580"/>
      <c r="TYC12" s="580"/>
      <c r="TYD12" s="580"/>
      <c r="TYE12" s="580"/>
      <c r="TYF12" s="580"/>
      <c r="TYG12" s="580"/>
      <c r="TYH12" s="580"/>
      <c r="TYI12" s="580"/>
      <c r="TYJ12" s="580"/>
      <c r="TYK12" s="580"/>
      <c r="TYL12" s="580"/>
      <c r="TYM12" s="580"/>
      <c r="TYN12" s="580"/>
      <c r="TYO12" s="580"/>
      <c r="TYP12" s="580"/>
      <c r="TYQ12" s="580"/>
      <c r="TYR12" s="580"/>
      <c r="TYS12" s="580"/>
      <c r="TYT12" s="580"/>
      <c r="TYU12" s="580"/>
      <c r="TYV12" s="580"/>
      <c r="TYW12" s="580"/>
      <c r="TYX12" s="580"/>
      <c r="TYY12" s="580"/>
      <c r="TYZ12" s="580"/>
      <c r="TZA12" s="580"/>
      <c r="TZB12" s="580"/>
      <c r="TZC12" s="580"/>
      <c r="TZD12" s="580"/>
      <c r="TZE12" s="580"/>
      <c r="TZF12" s="580"/>
      <c r="TZG12" s="580"/>
      <c r="TZH12" s="580"/>
      <c r="TZI12" s="580"/>
      <c r="TZJ12" s="580"/>
      <c r="TZK12" s="580"/>
      <c r="TZL12" s="580"/>
      <c r="TZM12" s="580"/>
      <c r="TZN12" s="580"/>
      <c r="TZO12" s="580"/>
      <c r="TZP12" s="580"/>
      <c r="TZQ12" s="580"/>
      <c r="TZR12" s="580"/>
      <c r="TZS12" s="580"/>
      <c r="TZT12" s="580"/>
      <c r="TZU12" s="580"/>
      <c r="TZV12" s="580"/>
      <c r="TZW12" s="580"/>
      <c r="TZX12" s="580"/>
      <c r="TZY12" s="580"/>
      <c r="TZZ12" s="580"/>
      <c r="UAA12" s="580"/>
      <c r="UAB12" s="580"/>
      <c r="UAC12" s="580"/>
      <c r="UAD12" s="580"/>
      <c r="UAE12" s="580"/>
      <c r="UAF12" s="580"/>
      <c r="UAG12" s="580"/>
      <c r="UAH12" s="580"/>
      <c r="UAI12" s="580"/>
      <c r="UAJ12" s="580"/>
      <c r="UAK12" s="580"/>
      <c r="UAL12" s="580"/>
      <c r="UAM12" s="580"/>
      <c r="UAN12" s="580"/>
      <c r="UAO12" s="580"/>
      <c r="UAP12" s="580"/>
      <c r="UAQ12" s="580"/>
      <c r="UAR12" s="580"/>
      <c r="UAS12" s="580"/>
      <c r="UAT12" s="580"/>
      <c r="UAU12" s="580"/>
      <c r="UAV12" s="580"/>
      <c r="UAW12" s="580"/>
      <c r="UAX12" s="580"/>
      <c r="UAY12" s="580"/>
      <c r="UAZ12" s="580"/>
      <c r="UBA12" s="580"/>
      <c r="UBB12" s="580"/>
      <c r="UBC12" s="580"/>
      <c r="UBD12" s="580"/>
      <c r="UBE12" s="580"/>
      <c r="UBF12" s="580"/>
      <c r="UBG12" s="580"/>
      <c r="UBH12" s="580"/>
      <c r="UBI12" s="580"/>
      <c r="UBJ12" s="580"/>
      <c r="UBK12" s="580"/>
      <c r="UBL12" s="580"/>
      <c r="UBM12" s="580"/>
      <c r="UBN12" s="580"/>
      <c r="UBO12" s="580"/>
      <c r="UBP12" s="580"/>
      <c r="UBQ12" s="580"/>
      <c r="UBR12" s="580"/>
      <c r="UBS12" s="580"/>
      <c r="UBT12" s="580"/>
      <c r="UBU12" s="580"/>
      <c r="UBV12" s="580"/>
      <c r="UBW12" s="580"/>
      <c r="UBX12" s="580"/>
      <c r="UBY12" s="580"/>
      <c r="UBZ12" s="580"/>
      <c r="UCA12" s="580"/>
      <c r="UCB12" s="580"/>
      <c r="UCC12" s="580"/>
      <c r="UCD12" s="580"/>
      <c r="UCE12" s="580"/>
      <c r="UCF12" s="580"/>
      <c r="UCG12" s="580"/>
      <c r="UCH12" s="580"/>
      <c r="UCI12" s="580"/>
      <c r="UCJ12" s="580"/>
      <c r="UCK12" s="580"/>
      <c r="UCL12" s="580"/>
      <c r="UCM12" s="580"/>
      <c r="UCN12" s="580"/>
      <c r="UCO12" s="580"/>
      <c r="UCP12" s="580"/>
      <c r="UCQ12" s="580"/>
      <c r="UCR12" s="580"/>
      <c r="UCS12" s="580"/>
      <c r="UCT12" s="580"/>
      <c r="UCU12" s="580"/>
      <c r="UCV12" s="580"/>
      <c r="UCW12" s="580"/>
      <c r="UCX12" s="580"/>
      <c r="UCY12" s="580"/>
      <c r="UCZ12" s="580"/>
      <c r="UDA12" s="580"/>
      <c r="UDB12" s="580"/>
      <c r="UDC12" s="580"/>
      <c r="UDD12" s="580"/>
      <c r="UDE12" s="580"/>
      <c r="UDF12" s="580"/>
      <c r="UDG12" s="580"/>
      <c r="UDH12" s="580"/>
      <c r="UDI12" s="580"/>
      <c r="UDJ12" s="580"/>
      <c r="UDK12" s="580"/>
      <c r="UDL12" s="580"/>
      <c r="UDM12" s="580"/>
      <c r="UDN12" s="580"/>
      <c r="UDO12" s="580"/>
      <c r="UDP12" s="580"/>
      <c r="UDQ12" s="580"/>
      <c r="UDR12" s="580"/>
      <c r="UDS12" s="580"/>
      <c r="UDT12" s="580"/>
      <c r="UDU12" s="580"/>
      <c r="UDV12" s="580"/>
      <c r="UDW12" s="580"/>
      <c r="UDX12" s="580"/>
      <c r="UDY12" s="580"/>
      <c r="UDZ12" s="580"/>
      <c r="UEA12" s="580"/>
      <c r="UEB12" s="580"/>
      <c r="UEC12" s="580"/>
      <c r="UED12" s="580"/>
      <c r="UEE12" s="580"/>
      <c r="UEF12" s="580"/>
      <c r="UEG12" s="580"/>
      <c r="UEH12" s="580"/>
      <c r="UEI12" s="580"/>
      <c r="UEJ12" s="580"/>
      <c r="UEK12" s="580"/>
      <c r="UEL12" s="580"/>
      <c r="UEM12" s="580"/>
      <c r="UEN12" s="580"/>
      <c r="UEO12" s="580"/>
      <c r="UEP12" s="580"/>
      <c r="UEQ12" s="580"/>
      <c r="UER12" s="580"/>
      <c r="UES12" s="580"/>
      <c r="UET12" s="580"/>
      <c r="UEU12" s="580"/>
      <c r="UEV12" s="580"/>
      <c r="UEW12" s="580"/>
      <c r="UEX12" s="580"/>
      <c r="UEY12" s="580"/>
      <c r="UEZ12" s="580"/>
      <c r="UFA12" s="580"/>
      <c r="UFB12" s="580"/>
      <c r="UFC12" s="580"/>
      <c r="UFD12" s="580"/>
      <c r="UFE12" s="580"/>
      <c r="UFF12" s="580"/>
      <c r="UFG12" s="580"/>
      <c r="UFH12" s="580"/>
      <c r="UFI12" s="580"/>
      <c r="UFJ12" s="580"/>
      <c r="UFK12" s="580"/>
      <c r="UFL12" s="580"/>
      <c r="UFM12" s="580"/>
      <c r="UFN12" s="580"/>
      <c r="UFO12" s="580"/>
      <c r="UFP12" s="580"/>
      <c r="UFQ12" s="580"/>
      <c r="UFR12" s="580"/>
      <c r="UFS12" s="580"/>
      <c r="UFT12" s="580"/>
      <c r="UFU12" s="580"/>
      <c r="UFV12" s="580"/>
      <c r="UFW12" s="580"/>
      <c r="UFX12" s="580"/>
      <c r="UFY12" s="580"/>
      <c r="UFZ12" s="580"/>
      <c r="UGA12" s="580"/>
      <c r="UGB12" s="580"/>
      <c r="UGC12" s="580"/>
      <c r="UGD12" s="580"/>
      <c r="UGE12" s="580"/>
      <c r="UGF12" s="580"/>
      <c r="UGG12" s="580"/>
      <c r="UGH12" s="580"/>
      <c r="UGI12" s="580"/>
      <c r="UGJ12" s="580"/>
      <c r="UGK12" s="580"/>
      <c r="UGL12" s="580"/>
      <c r="UGM12" s="580"/>
      <c r="UGN12" s="580"/>
      <c r="UGO12" s="580"/>
      <c r="UGP12" s="580"/>
      <c r="UGQ12" s="580"/>
      <c r="UGR12" s="580"/>
      <c r="UGS12" s="580"/>
      <c r="UGT12" s="580"/>
      <c r="UGU12" s="580"/>
      <c r="UGV12" s="580"/>
      <c r="UGW12" s="580"/>
      <c r="UGX12" s="580"/>
      <c r="UGY12" s="580"/>
      <c r="UGZ12" s="580"/>
      <c r="UHA12" s="580"/>
      <c r="UHB12" s="580"/>
      <c r="UHC12" s="580"/>
      <c r="UHD12" s="580"/>
      <c r="UHE12" s="580"/>
      <c r="UHF12" s="580"/>
      <c r="UHG12" s="580"/>
      <c r="UHH12" s="580"/>
      <c r="UHI12" s="580"/>
      <c r="UHJ12" s="580"/>
      <c r="UHK12" s="580"/>
      <c r="UHL12" s="580"/>
      <c r="UHM12" s="580"/>
      <c r="UHN12" s="580"/>
      <c r="UHO12" s="580"/>
      <c r="UHP12" s="580"/>
      <c r="UHQ12" s="580"/>
      <c r="UHR12" s="580"/>
      <c r="UHS12" s="580"/>
      <c r="UHT12" s="580"/>
      <c r="UHU12" s="580"/>
      <c r="UHV12" s="580"/>
      <c r="UHW12" s="580"/>
      <c r="UHX12" s="580"/>
      <c r="UHY12" s="580"/>
      <c r="UHZ12" s="580"/>
      <c r="UIA12" s="580"/>
      <c r="UIB12" s="580"/>
      <c r="UIC12" s="580"/>
      <c r="UID12" s="580"/>
      <c r="UIE12" s="580"/>
      <c r="UIF12" s="580"/>
      <c r="UIG12" s="580"/>
      <c r="UIH12" s="580"/>
      <c r="UII12" s="580"/>
      <c r="UIJ12" s="580"/>
      <c r="UIK12" s="580"/>
      <c r="UIL12" s="580"/>
      <c r="UIM12" s="580"/>
      <c r="UIN12" s="580"/>
      <c r="UIO12" s="580"/>
      <c r="UIP12" s="580"/>
      <c r="UIQ12" s="580"/>
      <c r="UIR12" s="580"/>
      <c r="UIS12" s="580"/>
      <c r="UIT12" s="580"/>
      <c r="UIU12" s="580"/>
      <c r="UIV12" s="580"/>
      <c r="UIW12" s="580"/>
      <c r="UIX12" s="580"/>
      <c r="UIY12" s="580"/>
      <c r="UIZ12" s="580"/>
      <c r="UJA12" s="580"/>
      <c r="UJB12" s="580"/>
      <c r="UJC12" s="580"/>
      <c r="UJD12" s="580"/>
      <c r="UJE12" s="580"/>
      <c r="UJF12" s="580"/>
      <c r="UJG12" s="580"/>
      <c r="UJH12" s="580"/>
      <c r="UJI12" s="580"/>
      <c r="UJJ12" s="580"/>
      <c r="UJK12" s="580"/>
      <c r="UJL12" s="580"/>
      <c r="UJM12" s="580"/>
      <c r="UJN12" s="580"/>
      <c r="UJO12" s="580"/>
      <c r="UJP12" s="580"/>
      <c r="UJQ12" s="580"/>
      <c r="UJR12" s="580"/>
      <c r="UJS12" s="580"/>
      <c r="UJT12" s="580"/>
      <c r="UJU12" s="580"/>
      <c r="UJV12" s="580"/>
      <c r="UJW12" s="580"/>
      <c r="UJX12" s="580"/>
      <c r="UJY12" s="580"/>
      <c r="UJZ12" s="580"/>
      <c r="UKA12" s="580"/>
      <c r="UKB12" s="580"/>
      <c r="UKC12" s="580"/>
      <c r="UKD12" s="580"/>
      <c r="UKE12" s="580"/>
      <c r="UKF12" s="580"/>
      <c r="UKG12" s="580"/>
      <c r="UKH12" s="580"/>
      <c r="UKI12" s="580"/>
      <c r="UKJ12" s="580"/>
      <c r="UKK12" s="580"/>
      <c r="UKL12" s="580"/>
      <c r="UKM12" s="580"/>
      <c r="UKN12" s="580"/>
      <c r="UKO12" s="580"/>
      <c r="UKP12" s="580"/>
      <c r="UKQ12" s="580"/>
      <c r="UKR12" s="580"/>
      <c r="UKS12" s="580"/>
      <c r="UKT12" s="580"/>
      <c r="UKU12" s="580"/>
      <c r="UKV12" s="580"/>
      <c r="UKW12" s="580"/>
      <c r="UKX12" s="580"/>
      <c r="UKY12" s="580"/>
      <c r="UKZ12" s="580"/>
      <c r="ULA12" s="580"/>
      <c r="ULB12" s="580"/>
      <c r="ULC12" s="580"/>
      <c r="ULD12" s="580"/>
      <c r="ULE12" s="580"/>
      <c r="ULF12" s="580"/>
      <c r="ULG12" s="580"/>
      <c r="ULH12" s="580"/>
      <c r="ULI12" s="580"/>
      <c r="ULJ12" s="580"/>
      <c r="ULK12" s="580"/>
      <c r="ULL12" s="580"/>
      <c r="ULM12" s="580"/>
      <c r="ULN12" s="580"/>
      <c r="ULO12" s="580"/>
      <c r="ULP12" s="580"/>
      <c r="ULQ12" s="580"/>
      <c r="ULR12" s="580"/>
      <c r="ULS12" s="580"/>
      <c r="ULT12" s="580"/>
      <c r="ULU12" s="580"/>
      <c r="ULV12" s="580"/>
      <c r="ULW12" s="580"/>
      <c r="ULX12" s="580"/>
      <c r="ULY12" s="580"/>
      <c r="ULZ12" s="580"/>
      <c r="UMA12" s="580"/>
      <c r="UMB12" s="580"/>
      <c r="UMC12" s="580"/>
      <c r="UMD12" s="580"/>
      <c r="UME12" s="580"/>
      <c r="UMF12" s="580"/>
      <c r="UMG12" s="580"/>
      <c r="UMH12" s="580"/>
      <c r="UMI12" s="580"/>
      <c r="UMJ12" s="580"/>
      <c r="UMK12" s="580"/>
      <c r="UML12" s="580"/>
      <c r="UMM12" s="580"/>
      <c r="UMN12" s="580"/>
      <c r="UMO12" s="580"/>
      <c r="UMP12" s="580"/>
      <c r="UMQ12" s="580"/>
      <c r="UMR12" s="580"/>
      <c r="UMS12" s="580"/>
      <c r="UMT12" s="580"/>
      <c r="UMU12" s="580"/>
      <c r="UMV12" s="580"/>
      <c r="UMW12" s="580"/>
      <c r="UMX12" s="580"/>
      <c r="UMY12" s="580"/>
      <c r="UMZ12" s="580"/>
      <c r="UNA12" s="580"/>
      <c r="UNB12" s="580"/>
      <c r="UNC12" s="580"/>
      <c r="UND12" s="580"/>
      <c r="UNE12" s="580"/>
      <c r="UNF12" s="580"/>
      <c r="UNG12" s="580"/>
      <c r="UNH12" s="580"/>
      <c r="UNI12" s="580"/>
      <c r="UNJ12" s="580"/>
      <c r="UNK12" s="580"/>
      <c r="UNL12" s="580"/>
      <c r="UNM12" s="580"/>
      <c r="UNN12" s="580"/>
      <c r="UNO12" s="580"/>
      <c r="UNP12" s="580"/>
      <c r="UNQ12" s="580"/>
      <c r="UNR12" s="580"/>
      <c r="UNS12" s="580"/>
      <c r="UNT12" s="580"/>
      <c r="UNU12" s="580"/>
      <c r="UNV12" s="580"/>
      <c r="UNW12" s="580"/>
      <c r="UNX12" s="580"/>
      <c r="UNY12" s="580"/>
      <c r="UNZ12" s="580"/>
      <c r="UOA12" s="580"/>
      <c r="UOB12" s="580"/>
      <c r="UOC12" s="580"/>
      <c r="UOD12" s="580"/>
      <c r="UOE12" s="580"/>
      <c r="UOF12" s="580"/>
      <c r="UOG12" s="580"/>
      <c r="UOH12" s="580"/>
      <c r="UOI12" s="580"/>
      <c r="UOJ12" s="580"/>
      <c r="UOK12" s="580"/>
      <c r="UOL12" s="580"/>
      <c r="UOM12" s="580"/>
      <c r="UON12" s="580"/>
      <c r="UOO12" s="580"/>
      <c r="UOP12" s="580"/>
      <c r="UOQ12" s="580"/>
      <c r="UOR12" s="580"/>
      <c r="UOS12" s="580"/>
      <c r="UOT12" s="580"/>
      <c r="UOU12" s="580"/>
      <c r="UOV12" s="580"/>
      <c r="UOW12" s="580"/>
      <c r="UOX12" s="580"/>
      <c r="UOY12" s="580"/>
      <c r="UOZ12" s="580"/>
      <c r="UPA12" s="580"/>
      <c r="UPB12" s="580"/>
      <c r="UPC12" s="580"/>
      <c r="UPD12" s="580"/>
      <c r="UPE12" s="580"/>
      <c r="UPF12" s="580"/>
      <c r="UPG12" s="580"/>
      <c r="UPH12" s="580"/>
      <c r="UPI12" s="580"/>
      <c r="UPJ12" s="580"/>
      <c r="UPK12" s="580"/>
      <c r="UPL12" s="580"/>
      <c r="UPM12" s="580"/>
      <c r="UPN12" s="580"/>
      <c r="UPO12" s="580"/>
      <c r="UPP12" s="580"/>
      <c r="UPQ12" s="580"/>
      <c r="UPR12" s="580"/>
      <c r="UPS12" s="580"/>
      <c r="UPT12" s="580"/>
      <c r="UPU12" s="580"/>
      <c r="UPV12" s="580"/>
      <c r="UPW12" s="580"/>
      <c r="UPX12" s="580"/>
      <c r="UPY12" s="580"/>
      <c r="UPZ12" s="580"/>
      <c r="UQA12" s="580"/>
      <c r="UQB12" s="580"/>
      <c r="UQC12" s="580"/>
      <c r="UQD12" s="580"/>
      <c r="UQE12" s="580"/>
      <c r="UQF12" s="580"/>
      <c r="UQG12" s="580"/>
      <c r="UQH12" s="580"/>
      <c r="UQI12" s="580"/>
      <c r="UQJ12" s="580"/>
      <c r="UQK12" s="580"/>
      <c r="UQL12" s="580"/>
      <c r="UQM12" s="580"/>
      <c r="UQN12" s="580"/>
      <c r="UQO12" s="580"/>
      <c r="UQP12" s="580"/>
      <c r="UQQ12" s="580"/>
      <c r="UQR12" s="580"/>
      <c r="UQS12" s="580"/>
      <c r="UQT12" s="580"/>
      <c r="UQU12" s="580"/>
      <c r="UQV12" s="580"/>
      <c r="UQW12" s="580"/>
      <c r="UQX12" s="580"/>
      <c r="UQY12" s="580"/>
      <c r="UQZ12" s="580"/>
      <c r="URA12" s="580"/>
      <c r="URB12" s="580"/>
      <c r="URC12" s="580"/>
      <c r="URD12" s="580"/>
      <c r="URE12" s="580"/>
      <c r="URF12" s="580"/>
      <c r="URG12" s="580"/>
      <c r="URH12" s="580"/>
      <c r="URI12" s="580"/>
      <c r="URJ12" s="580"/>
      <c r="URK12" s="580"/>
      <c r="URL12" s="580"/>
      <c r="URM12" s="580"/>
      <c r="URN12" s="580"/>
      <c r="URO12" s="580"/>
      <c r="URP12" s="580"/>
      <c r="URQ12" s="580"/>
      <c r="URR12" s="580"/>
      <c r="URS12" s="580"/>
      <c r="URT12" s="580"/>
      <c r="URU12" s="580"/>
      <c r="URV12" s="580"/>
      <c r="URW12" s="580"/>
      <c r="URX12" s="580"/>
      <c r="URY12" s="580"/>
      <c r="URZ12" s="580"/>
      <c r="USA12" s="580"/>
      <c r="USB12" s="580"/>
      <c r="USC12" s="580"/>
      <c r="USD12" s="580"/>
      <c r="USE12" s="580"/>
      <c r="USF12" s="580"/>
      <c r="USG12" s="580"/>
      <c r="USH12" s="580"/>
      <c r="USI12" s="580"/>
      <c r="USJ12" s="580"/>
      <c r="USK12" s="580"/>
      <c r="USL12" s="580"/>
      <c r="USM12" s="580"/>
      <c r="USN12" s="580"/>
      <c r="USO12" s="580"/>
      <c r="USP12" s="580"/>
      <c r="USQ12" s="580"/>
      <c r="USR12" s="580"/>
      <c r="USS12" s="580"/>
      <c r="UST12" s="580"/>
      <c r="USU12" s="580"/>
      <c r="USV12" s="580"/>
      <c r="USW12" s="580"/>
      <c r="USX12" s="580"/>
      <c r="USY12" s="580"/>
      <c r="USZ12" s="580"/>
      <c r="UTA12" s="580"/>
      <c r="UTB12" s="580"/>
      <c r="UTC12" s="580"/>
      <c r="UTD12" s="580"/>
      <c r="UTE12" s="580"/>
      <c r="UTF12" s="580"/>
      <c r="UTG12" s="580"/>
      <c r="UTH12" s="580"/>
      <c r="UTI12" s="580"/>
      <c r="UTJ12" s="580"/>
      <c r="UTK12" s="580"/>
      <c r="UTL12" s="580"/>
      <c r="UTM12" s="580"/>
      <c r="UTN12" s="580"/>
      <c r="UTO12" s="580"/>
      <c r="UTP12" s="580"/>
      <c r="UTQ12" s="580"/>
      <c r="UTR12" s="580"/>
      <c r="UTS12" s="580"/>
      <c r="UTT12" s="580"/>
      <c r="UTU12" s="580"/>
      <c r="UTV12" s="580"/>
      <c r="UTW12" s="580"/>
      <c r="UTX12" s="580"/>
      <c r="UTY12" s="580"/>
      <c r="UTZ12" s="580"/>
      <c r="UUA12" s="580"/>
      <c r="UUB12" s="580"/>
      <c r="UUC12" s="580"/>
      <c r="UUD12" s="580"/>
      <c r="UUE12" s="580"/>
      <c r="UUF12" s="580"/>
      <c r="UUG12" s="580"/>
      <c r="UUH12" s="580"/>
      <c r="UUI12" s="580"/>
      <c r="UUJ12" s="580"/>
      <c r="UUK12" s="580"/>
      <c r="UUL12" s="580"/>
      <c r="UUM12" s="580"/>
      <c r="UUN12" s="580"/>
      <c r="UUO12" s="580"/>
      <c r="UUP12" s="580"/>
      <c r="UUQ12" s="580"/>
      <c r="UUR12" s="580"/>
      <c r="UUS12" s="580"/>
      <c r="UUT12" s="580"/>
      <c r="UUU12" s="580"/>
      <c r="UUV12" s="580"/>
      <c r="UUW12" s="580"/>
      <c r="UUX12" s="580"/>
      <c r="UUY12" s="580"/>
      <c r="UUZ12" s="580"/>
      <c r="UVA12" s="580"/>
      <c r="UVB12" s="580"/>
      <c r="UVC12" s="580"/>
      <c r="UVD12" s="580"/>
      <c r="UVE12" s="580"/>
      <c r="UVF12" s="580"/>
      <c r="UVG12" s="580"/>
      <c r="UVH12" s="580"/>
      <c r="UVI12" s="580"/>
      <c r="UVJ12" s="580"/>
      <c r="UVK12" s="580"/>
      <c r="UVL12" s="580"/>
      <c r="UVM12" s="580"/>
      <c r="UVN12" s="580"/>
      <c r="UVO12" s="580"/>
      <c r="UVP12" s="580"/>
      <c r="UVQ12" s="580"/>
      <c r="UVR12" s="580"/>
      <c r="UVS12" s="580"/>
      <c r="UVT12" s="580"/>
      <c r="UVU12" s="580"/>
      <c r="UVV12" s="580"/>
      <c r="UVW12" s="580"/>
      <c r="UVX12" s="580"/>
      <c r="UVY12" s="580"/>
      <c r="UVZ12" s="580"/>
      <c r="UWA12" s="580"/>
      <c r="UWB12" s="580"/>
      <c r="UWC12" s="580"/>
      <c r="UWD12" s="580"/>
      <c r="UWE12" s="580"/>
      <c r="UWF12" s="580"/>
      <c r="UWG12" s="580"/>
      <c r="UWH12" s="580"/>
      <c r="UWI12" s="580"/>
      <c r="UWJ12" s="580"/>
      <c r="UWK12" s="580"/>
      <c r="UWL12" s="580"/>
      <c r="UWM12" s="580"/>
      <c r="UWN12" s="580"/>
      <c r="UWO12" s="580"/>
      <c r="UWP12" s="580"/>
      <c r="UWQ12" s="580"/>
      <c r="UWR12" s="580"/>
      <c r="UWS12" s="580"/>
      <c r="UWT12" s="580"/>
      <c r="UWU12" s="580"/>
      <c r="UWV12" s="580"/>
      <c r="UWW12" s="580"/>
      <c r="UWX12" s="580"/>
      <c r="UWY12" s="580"/>
      <c r="UWZ12" s="580"/>
      <c r="UXA12" s="580"/>
      <c r="UXB12" s="580"/>
      <c r="UXC12" s="580"/>
      <c r="UXD12" s="580"/>
      <c r="UXE12" s="580"/>
      <c r="UXF12" s="580"/>
      <c r="UXG12" s="580"/>
      <c r="UXH12" s="580"/>
      <c r="UXI12" s="580"/>
      <c r="UXJ12" s="580"/>
      <c r="UXK12" s="580"/>
      <c r="UXL12" s="580"/>
      <c r="UXM12" s="580"/>
      <c r="UXN12" s="580"/>
      <c r="UXO12" s="580"/>
      <c r="UXP12" s="580"/>
      <c r="UXQ12" s="580"/>
      <c r="UXR12" s="580"/>
      <c r="UXS12" s="580"/>
      <c r="UXT12" s="580"/>
      <c r="UXU12" s="580"/>
      <c r="UXV12" s="580"/>
      <c r="UXW12" s="580"/>
      <c r="UXX12" s="580"/>
      <c r="UXY12" s="580"/>
      <c r="UXZ12" s="580"/>
      <c r="UYA12" s="580"/>
      <c r="UYB12" s="580"/>
      <c r="UYC12" s="580"/>
      <c r="UYD12" s="580"/>
      <c r="UYE12" s="580"/>
      <c r="UYF12" s="580"/>
      <c r="UYG12" s="580"/>
      <c r="UYH12" s="580"/>
      <c r="UYI12" s="580"/>
      <c r="UYJ12" s="580"/>
      <c r="UYK12" s="580"/>
      <c r="UYL12" s="580"/>
      <c r="UYM12" s="580"/>
      <c r="UYN12" s="580"/>
      <c r="UYO12" s="580"/>
      <c r="UYP12" s="580"/>
      <c r="UYQ12" s="580"/>
      <c r="UYR12" s="580"/>
      <c r="UYS12" s="580"/>
      <c r="UYT12" s="580"/>
      <c r="UYU12" s="580"/>
      <c r="UYV12" s="580"/>
      <c r="UYW12" s="580"/>
      <c r="UYX12" s="580"/>
      <c r="UYY12" s="580"/>
      <c r="UYZ12" s="580"/>
      <c r="UZA12" s="580"/>
      <c r="UZB12" s="580"/>
      <c r="UZC12" s="580"/>
      <c r="UZD12" s="580"/>
      <c r="UZE12" s="580"/>
      <c r="UZF12" s="580"/>
      <c r="UZG12" s="580"/>
      <c r="UZH12" s="580"/>
      <c r="UZI12" s="580"/>
      <c r="UZJ12" s="580"/>
      <c r="UZK12" s="580"/>
      <c r="UZL12" s="580"/>
      <c r="UZM12" s="580"/>
      <c r="UZN12" s="580"/>
      <c r="UZO12" s="580"/>
      <c r="UZP12" s="580"/>
      <c r="UZQ12" s="580"/>
      <c r="UZR12" s="580"/>
      <c r="UZS12" s="580"/>
      <c r="UZT12" s="580"/>
      <c r="UZU12" s="580"/>
      <c r="UZV12" s="580"/>
      <c r="UZW12" s="580"/>
      <c r="UZX12" s="580"/>
      <c r="UZY12" s="580"/>
      <c r="UZZ12" s="580"/>
      <c r="VAA12" s="580"/>
      <c r="VAB12" s="580"/>
      <c r="VAC12" s="580"/>
      <c r="VAD12" s="580"/>
      <c r="VAE12" s="580"/>
      <c r="VAF12" s="580"/>
      <c r="VAG12" s="580"/>
      <c r="VAH12" s="580"/>
      <c r="VAI12" s="580"/>
      <c r="VAJ12" s="580"/>
      <c r="VAK12" s="580"/>
      <c r="VAL12" s="580"/>
      <c r="VAM12" s="580"/>
      <c r="VAN12" s="580"/>
      <c r="VAO12" s="580"/>
      <c r="VAP12" s="580"/>
      <c r="VAQ12" s="580"/>
      <c r="VAR12" s="580"/>
      <c r="VAS12" s="580"/>
      <c r="VAT12" s="580"/>
      <c r="VAU12" s="580"/>
      <c r="VAV12" s="580"/>
      <c r="VAW12" s="580"/>
      <c r="VAX12" s="580"/>
      <c r="VAY12" s="580"/>
      <c r="VAZ12" s="580"/>
      <c r="VBA12" s="580"/>
      <c r="VBB12" s="580"/>
      <c r="VBC12" s="580"/>
      <c r="VBD12" s="580"/>
      <c r="VBE12" s="580"/>
      <c r="VBF12" s="580"/>
      <c r="VBG12" s="580"/>
      <c r="VBH12" s="580"/>
      <c r="VBI12" s="580"/>
      <c r="VBJ12" s="580"/>
      <c r="VBK12" s="580"/>
      <c r="VBL12" s="580"/>
      <c r="VBM12" s="580"/>
      <c r="VBN12" s="580"/>
      <c r="VBO12" s="580"/>
      <c r="VBP12" s="580"/>
      <c r="VBQ12" s="580"/>
      <c r="VBR12" s="580"/>
      <c r="VBS12" s="580"/>
      <c r="VBT12" s="580"/>
      <c r="VBU12" s="580"/>
      <c r="VBV12" s="580"/>
      <c r="VBW12" s="580"/>
      <c r="VBX12" s="580"/>
      <c r="VBY12" s="580"/>
      <c r="VBZ12" s="580"/>
      <c r="VCA12" s="580"/>
      <c r="VCB12" s="580"/>
      <c r="VCC12" s="580"/>
      <c r="VCD12" s="580"/>
      <c r="VCE12" s="580"/>
      <c r="VCF12" s="580"/>
      <c r="VCG12" s="580"/>
      <c r="VCH12" s="580"/>
      <c r="VCI12" s="580"/>
      <c r="VCJ12" s="580"/>
      <c r="VCK12" s="580"/>
      <c r="VCL12" s="580"/>
      <c r="VCM12" s="580"/>
      <c r="VCN12" s="580"/>
      <c r="VCO12" s="580"/>
      <c r="VCP12" s="580"/>
      <c r="VCQ12" s="580"/>
      <c r="VCR12" s="580"/>
      <c r="VCS12" s="580"/>
      <c r="VCT12" s="580"/>
      <c r="VCU12" s="580"/>
      <c r="VCV12" s="580"/>
      <c r="VCW12" s="580"/>
      <c r="VCX12" s="580"/>
      <c r="VCY12" s="580"/>
      <c r="VCZ12" s="580"/>
      <c r="VDA12" s="580"/>
      <c r="VDB12" s="580"/>
      <c r="VDC12" s="580"/>
      <c r="VDD12" s="580"/>
      <c r="VDE12" s="580"/>
      <c r="VDF12" s="580"/>
      <c r="VDG12" s="580"/>
      <c r="VDH12" s="580"/>
      <c r="VDI12" s="580"/>
      <c r="VDJ12" s="580"/>
      <c r="VDK12" s="580"/>
      <c r="VDL12" s="580"/>
      <c r="VDM12" s="580"/>
      <c r="VDN12" s="580"/>
      <c r="VDO12" s="580"/>
      <c r="VDP12" s="580"/>
      <c r="VDQ12" s="580"/>
      <c r="VDR12" s="580"/>
      <c r="VDS12" s="580"/>
      <c r="VDT12" s="580"/>
      <c r="VDU12" s="580"/>
      <c r="VDV12" s="580"/>
      <c r="VDW12" s="580"/>
      <c r="VDX12" s="580"/>
      <c r="VDY12" s="580"/>
      <c r="VDZ12" s="580"/>
      <c r="VEA12" s="580"/>
      <c r="VEB12" s="580"/>
      <c r="VEC12" s="580"/>
      <c r="VED12" s="580"/>
      <c r="VEE12" s="580"/>
      <c r="VEF12" s="580"/>
      <c r="VEG12" s="580"/>
      <c r="VEH12" s="580"/>
      <c r="VEI12" s="580"/>
      <c r="VEJ12" s="580"/>
      <c r="VEK12" s="580"/>
      <c r="VEL12" s="580"/>
      <c r="VEM12" s="580"/>
      <c r="VEN12" s="580"/>
      <c r="VEO12" s="580"/>
      <c r="VEP12" s="580"/>
      <c r="VEQ12" s="580"/>
      <c r="VER12" s="580"/>
      <c r="VES12" s="580"/>
      <c r="VET12" s="580"/>
      <c r="VEU12" s="580"/>
      <c r="VEV12" s="580"/>
      <c r="VEW12" s="580"/>
      <c r="VEX12" s="580"/>
      <c r="VEY12" s="580"/>
      <c r="VEZ12" s="580"/>
      <c r="VFA12" s="580"/>
      <c r="VFB12" s="580"/>
      <c r="VFC12" s="580"/>
      <c r="VFD12" s="580"/>
      <c r="VFE12" s="580"/>
      <c r="VFF12" s="580"/>
      <c r="VFG12" s="580"/>
      <c r="VFH12" s="580"/>
      <c r="VFI12" s="580"/>
      <c r="VFJ12" s="580"/>
      <c r="VFK12" s="580"/>
      <c r="VFL12" s="580"/>
      <c r="VFM12" s="580"/>
      <c r="VFN12" s="580"/>
      <c r="VFO12" s="580"/>
      <c r="VFP12" s="580"/>
      <c r="VFQ12" s="580"/>
      <c r="VFR12" s="580"/>
      <c r="VFS12" s="580"/>
      <c r="VFT12" s="580"/>
      <c r="VFU12" s="580"/>
      <c r="VFV12" s="580"/>
      <c r="VFW12" s="580"/>
      <c r="VFX12" s="580"/>
      <c r="VFY12" s="580"/>
      <c r="VFZ12" s="580"/>
      <c r="VGA12" s="580"/>
      <c r="VGB12" s="580"/>
      <c r="VGC12" s="580"/>
      <c r="VGD12" s="580"/>
      <c r="VGE12" s="580"/>
      <c r="VGF12" s="580"/>
      <c r="VGG12" s="580"/>
      <c r="VGH12" s="580"/>
      <c r="VGI12" s="580"/>
      <c r="VGJ12" s="580"/>
      <c r="VGK12" s="580"/>
      <c r="VGL12" s="580"/>
      <c r="VGM12" s="580"/>
      <c r="VGN12" s="580"/>
      <c r="VGO12" s="580"/>
      <c r="VGP12" s="580"/>
      <c r="VGQ12" s="580"/>
      <c r="VGR12" s="580"/>
      <c r="VGS12" s="580"/>
      <c r="VGT12" s="580"/>
      <c r="VGU12" s="580"/>
      <c r="VGV12" s="580"/>
      <c r="VGW12" s="580"/>
      <c r="VGX12" s="580"/>
      <c r="VGY12" s="580"/>
      <c r="VGZ12" s="580"/>
      <c r="VHA12" s="580"/>
      <c r="VHB12" s="580"/>
      <c r="VHC12" s="580"/>
      <c r="VHD12" s="580"/>
      <c r="VHE12" s="580"/>
      <c r="VHF12" s="580"/>
      <c r="VHG12" s="580"/>
      <c r="VHH12" s="580"/>
      <c r="VHI12" s="580"/>
      <c r="VHJ12" s="580"/>
      <c r="VHK12" s="580"/>
      <c r="VHL12" s="580"/>
      <c r="VHM12" s="580"/>
      <c r="VHN12" s="580"/>
      <c r="VHO12" s="580"/>
      <c r="VHP12" s="580"/>
      <c r="VHQ12" s="580"/>
      <c r="VHR12" s="580"/>
      <c r="VHS12" s="580"/>
      <c r="VHT12" s="580"/>
      <c r="VHU12" s="580"/>
      <c r="VHV12" s="580"/>
      <c r="VHW12" s="580"/>
      <c r="VHX12" s="580"/>
      <c r="VHY12" s="580"/>
      <c r="VHZ12" s="580"/>
      <c r="VIA12" s="580"/>
      <c r="VIB12" s="580"/>
      <c r="VIC12" s="580"/>
      <c r="VID12" s="580"/>
      <c r="VIE12" s="580"/>
      <c r="VIF12" s="580"/>
      <c r="VIG12" s="580"/>
      <c r="VIH12" s="580"/>
      <c r="VII12" s="580"/>
      <c r="VIJ12" s="580"/>
      <c r="VIK12" s="580"/>
      <c r="VIL12" s="580"/>
      <c r="VIM12" s="580"/>
      <c r="VIN12" s="580"/>
      <c r="VIO12" s="580"/>
      <c r="VIP12" s="580"/>
      <c r="VIQ12" s="580"/>
      <c r="VIR12" s="580"/>
      <c r="VIS12" s="580"/>
      <c r="VIT12" s="580"/>
      <c r="VIU12" s="580"/>
      <c r="VIV12" s="580"/>
      <c r="VIW12" s="580"/>
      <c r="VIX12" s="580"/>
      <c r="VIY12" s="580"/>
      <c r="VIZ12" s="580"/>
      <c r="VJA12" s="580"/>
      <c r="VJB12" s="580"/>
      <c r="VJC12" s="580"/>
      <c r="VJD12" s="580"/>
      <c r="VJE12" s="580"/>
      <c r="VJF12" s="580"/>
      <c r="VJG12" s="580"/>
      <c r="VJH12" s="580"/>
      <c r="VJI12" s="580"/>
      <c r="VJJ12" s="580"/>
      <c r="VJK12" s="580"/>
      <c r="VJL12" s="580"/>
      <c r="VJM12" s="580"/>
      <c r="VJN12" s="580"/>
      <c r="VJO12" s="580"/>
      <c r="VJP12" s="580"/>
      <c r="VJQ12" s="580"/>
      <c r="VJR12" s="580"/>
      <c r="VJS12" s="580"/>
      <c r="VJT12" s="580"/>
      <c r="VJU12" s="580"/>
      <c r="VJV12" s="580"/>
      <c r="VJW12" s="580"/>
      <c r="VJX12" s="580"/>
      <c r="VJY12" s="580"/>
      <c r="VJZ12" s="580"/>
      <c r="VKA12" s="580"/>
      <c r="VKB12" s="580"/>
      <c r="VKC12" s="580"/>
      <c r="VKD12" s="580"/>
      <c r="VKE12" s="580"/>
      <c r="VKF12" s="580"/>
      <c r="VKG12" s="580"/>
      <c r="VKH12" s="580"/>
      <c r="VKI12" s="580"/>
      <c r="VKJ12" s="580"/>
      <c r="VKK12" s="580"/>
      <c r="VKL12" s="580"/>
      <c r="VKM12" s="580"/>
      <c r="VKN12" s="580"/>
      <c r="VKO12" s="580"/>
      <c r="VKP12" s="580"/>
      <c r="VKQ12" s="580"/>
      <c r="VKR12" s="580"/>
      <c r="VKS12" s="580"/>
      <c r="VKT12" s="580"/>
      <c r="VKU12" s="580"/>
      <c r="VKV12" s="580"/>
      <c r="VKW12" s="580"/>
      <c r="VKX12" s="580"/>
      <c r="VKY12" s="580"/>
      <c r="VKZ12" s="580"/>
      <c r="VLA12" s="580"/>
      <c r="VLB12" s="580"/>
      <c r="VLC12" s="580"/>
      <c r="VLD12" s="580"/>
      <c r="VLE12" s="580"/>
      <c r="VLF12" s="580"/>
      <c r="VLG12" s="580"/>
      <c r="VLH12" s="580"/>
      <c r="VLI12" s="580"/>
      <c r="VLJ12" s="580"/>
      <c r="VLK12" s="580"/>
      <c r="VLL12" s="580"/>
      <c r="VLM12" s="580"/>
      <c r="VLN12" s="580"/>
      <c r="VLO12" s="580"/>
      <c r="VLP12" s="580"/>
      <c r="VLQ12" s="580"/>
      <c r="VLR12" s="580"/>
      <c r="VLS12" s="580"/>
      <c r="VLT12" s="580"/>
      <c r="VLU12" s="580"/>
      <c r="VLV12" s="580"/>
      <c r="VLW12" s="580"/>
      <c r="VLX12" s="580"/>
      <c r="VLY12" s="580"/>
      <c r="VLZ12" s="580"/>
      <c r="VMA12" s="580"/>
      <c r="VMB12" s="580"/>
      <c r="VMC12" s="580"/>
      <c r="VMD12" s="580"/>
      <c r="VME12" s="580"/>
      <c r="VMF12" s="580"/>
      <c r="VMG12" s="580"/>
      <c r="VMH12" s="580"/>
      <c r="VMI12" s="580"/>
      <c r="VMJ12" s="580"/>
      <c r="VMK12" s="580"/>
      <c r="VML12" s="580"/>
      <c r="VMM12" s="580"/>
      <c r="VMN12" s="580"/>
      <c r="VMO12" s="580"/>
      <c r="VMP12" s="580"/>
      <c r="VMQ12" s="580"/>
      <c r="VMR12" s="580"/>
      <c r="VMS12" s="580"/>
      <c r="VMT12" s="580"/>
      <c r="VMU12" s="580"/>
      <c r="VMV12" s="580"/>
      <c r="VMW12" s="580"/>
      <c r="VMX12" s="580"/>
      <c r="VMY12" s="580"/>
      <c r="VMZ12" s="580"/>
      <c r="VNA12" s="580"/>
      <c r="VNB12" s="580"/>
      <c r="VNC12" s="580"/>
      <c r="VND12" s="580"/>
      <c r="VNE12" s="580"/>
      <c r="VNF12" s="580"/>
      <c r="VNG12" s="580"/>
      <c r="VNH12" s="580"/>
      <c r="VNI12" s="580"/>
      <c r="VNJ12" s="580"/>
      <c r="VNK12" s="580"/>
      <c r="VNL12" s="580"/>
      <c r="VNM12" s="580"/>
      <c r="VNN12" s="580"/>
      <c r="VNO12" s="580"/>
      <c r="VNP12" s="580"/>
      <c r="VNQ12" s="580"/>
      <c r="VNR12" s="580"/>
      <c r="VNS12" s="580"/>
      <c r="VNT12" s="580"/>
      <c r="VNU12" s="580"/>
      <c r="VNV12" s="580"/>
      <c r="VNW12" s="580"/>
      <c r="VNX12" s="580"/>
      <c r="VNY12" s="580"/>
      <c r="VNZ12" s="580"/>
      <c r="VOA12" s="580"/>
      <c r="VOB12" s="580"/>
      <c r="VOC12" s="580"/>
      <c r="VOD12" s="580"/>
      <c r="VOE12" s="580"/>
      <c r="VOF12" s="580"/>
      <c r="VOG12" s="580"/>
      <c r="VOH12" s="580"/>
      <c r="VOI12" s="580"/>
      <c r="VOJ12" s="580"/>
      <c r="VOK12" s="580"/>
      <c r="VOL12" s="580"/>
      <c r="VOM12" s="580"/>
      <c r="VON12" s="580"/>
      <c r="VOO12" s="580"/>
      <c r="VOP12" s="580"/>
      <c r="VOQ12" s="580"/>
      <c r="VOR12" s="580"/>
      <c r="VOS12" s="580"/>
      <c r="VOT12" s="580"/>
      <c r="VOU12" s="580"/>
      <c r="VOV12" s="580"/>
      <c r="VOW12" s="580"/>
      <c r="VOX12" s="580"/>
      <c r="VOY12" s="580"/>
      <c r="VOZ12" s="580"/>
      <c r="VPA12" s="580"/>
      <c r="VPB12" s="580"/>
      <c r="VPC12" s="580"/>
      <c r="VPD12" s="580"/>
      <c r="VPE12" s="580"/>
      <c r="VPF12" s="580"/>
      <c r="VPG12" s="580"/>
      <c r="VPH12" s="580"/>
      <c r="VPI12" s="580"/>
      <c r="VPJ12" s="580"/>
      <c r="VPK12" s="580"/>
      <c r="VPL12" s="580"/>
      <c r="VPM12" s="580"/>
      <c r="VPN12" s="580"/>
      <c r="VPO12" s="580"/>
      <c r="VPP12" s="580"/>
      <c r="VPQ12" s="580"/>
      <c r="VPR12" s="580"/>
      <c r="VPS12" s="580"/>
      <c r="VPT12" s="580"/>
      <c r="VPU12" s="580"/>
      <c r="VPV12" s="580"/>
      <c r="VPW12" s="580"/>
      <c r="VPX12" s="580"/>
      <c r="VPY12" s="580"/>
      <c r="VPZ12" s="580"/>
      <c r="VQA12" s="580"/>
      <c r="VQB12" s="580"/>
      <c r="VQC12" s="580"/>
      <c r="VQD12" s="580"/>
      <c r="VQE12" s="580"/>
      <c r="VQF12" s="580"/>
      <c r="VQG12" s="580"/>
      <c r="VQH12" s="580"/>
      <c r="VQI12" s="580"/>
      <c r="VQJ12" s="580"/>
      <c r="VQK12" s="580"/>
      <c r="VQL12" s="580"/>
      <c r="VQM12" s="580"/>
      <c r="VQN12" s="580"/>
      <c r="VQO12" s="580"/>
      <c r="VQP12" s="580"/>
      <c r="VQQ12" s="580"/>
      <c r="VQR12" s="580"/>
      <c r="VQS12" s="580"/>
      <c r="VQT12" s="580"/>
      <c r="VQU12" s="580"/>
      <c r="VQV12" s="580"/>
      <c r="VQW12" s="580"/>
      <c r="VQX12" s="580"/>
      <c r="VQY12" s="580"/>
      <c r="VQZ12" s="580"/>
      <c r="VRA12" s="580"/>
      <c r="VRB12" s="580"/>
      <c r="VRC12" s="580"/>
      <c r="VRD12" s="580"/>
      <c r="VRE12" s="580"/>
      <c r="VRF12" s="580"/>
      <c r="VRG12" s="580"/>
      <c r="VRH12" s="580"/>
      <c r="VRI12" s="580"/>
      <c r="VRJ12" s="580"/>
      <c r="VRK12" s="580"/>
      <c r="VRL12" s="580"/>
      <c r="VRM12" s="580"/>
      <c r="VRN12" s="580"/>
      <c r="VRO12" s="580"/>
      <c r="VRP12" s="580"/>
      <c r="VRQ12" s="580"/>
      <c r="VRR12" s="580"/>
      <c r="VRS12" s="580"/>
      <c r="VRT12" s="580"/>
      <c r="VRU12" s="580"/>
      <c r="VRV12" s="580"/>
      <c r="VRW12" s="580"/>
      <c r="VRX12" s="580"/>
      <c r="VRY12" s="580"/>
      <c r="VRZ12" s="580"/>
      <c r="VSA12" s="580"/>
      <c r="VSB12" s="580"/>
      <c r="VSC12" s="580"/>
      <c r="VSD12" s="580"/>
      <c r="VSE12" s="580"/>
      <c r="VSF12" s="580"/>
      <c r="VSG12" s="580"/>
      <c r="VSH12" s="580"/>
      <c r="VSI12" s="580"/>
      <c r="VSJ12" s="580"/>
      <c r="VSK12" s="580"/>
      <c r="VSL12" s="580"/>
      <c r="VSM12" s="580"/>
      <c r="VSN12" s="580"/>
      <c r="VSO12" s="580"/>
      <c r="VSP12" s="580"/>
      <c r="VSQ12" s="580"/>
      <c r="VSR12" s="580"/>
      <c r="VSS12" s="580"/>
      <c r="VST12" s="580"/>
      <c r="VSU12" s="580"/>
      <c r="VSV12" s="580"/>
      <c r="VSW12" s="580"/>
      <c r="VSX12" s="580"/>
      <c r="VSY12" s="580"/>
      <c r="VSZ12" s="580"/>
      <c r="VTA12" s="580"/>
      <c r="VTB12" s="580"/>
      <c r="VTC12" s="580"/>
      <c r="VTD12" s="580"/>
      <c r="VTE12" s="580"/>
      <c r="VTF12" s="580"/>
      <c r="VTG12" s="580"/>
      <c r="VTH12" s="580"/>
      <c r="VTI12" s="580"/>
      <c r="VTJ12" s="580"/>
      <c r="VTK12" s="580"/>
      <c r="VTL12" s="580"/>
      <c r="VTM12" s="580"/>
      <c r="VTN12" s="580"/>
      <c r="VTO12" s="580"/>
      <c r="VTP12" s="580"/>
      <c r="VTQ12" s="580"/>
      <c r="VTR12" s="580"/>
      <c r="VTS12" s="580"/>
      <c r="VTT12" s="580"/>
      <c r="VTU12" s="580"/>
      <c r="VTV12" s="580"/>
      <c r="VTW12" s="580"/>
      <c r="VTX12" s="580"/>
      <c r="VTY12" s="580"/>
      <c r="VTZ12" s="580"/>
      <c r="VUA12" s="580"/>
      <c r="VUB12" s="580"/>
      <c r="VUC12" s="580"/>
      <c r="VUD12" s="580"/>
      <c r="VUE12" s="580"/>
      <c r="VUF12" s="580"/>
      <c r="VUG12" s="580"/>
      <c r="VUH12" s="580"/>
      <c r="VUI12" s="580"/>
      <c r="VUJ12" s="580"/>
      <c r="VUK12" s="580"/>
      <c r="VUL12" s="580"/>
      <c r="VUM12" s="580"/>
      <c r="VUN12" s="580"/>
      <c r="VUO12" s="580"/>
      <c r="VUP12" s="580"/>
      <c r="VUQ12" s="580"/>
      <c r="VUR12" s="580"/>
      <c r="VUS12" s="580"/>
      <c r="VUT12" s="580"/>
      <c r="VUU12" s="580"/>
      <c r="VUV12" s="580"/>
      <c r="VUW12" s="580"/>
      <c r="VUX12" s="580"/>
      <c r="VUY12" s="580"/>
      <c r="VUZ12" s="580"/>
      <c r="VVA12" s="580"/>
      <c r="VVB12" s="580"/>
      <c r="VVC12" s="580"/>
      <c r="VVD12" s="580"/>
      <c r="VVE12" s="580"/>
      <c r="VVF12" s="580"/>
      <c r="VVG12" s="580"/>
      <c r="VVH12" s="580"/>
      <c r="VVI12" s="580"/>
      <c r="VVJ12" s="580"/>
      <c r="VVK12" s="580"/>
      <c r="VVL12" s="580"/>
      <c r="VVM12" s="580"/>
      <c r="VVN12" s="580"/>
      <c r="VVO12" s="580"/>
      <c r="VVP12" s="580"/>
      <c r="VVQ12" s="580"/>
      <c r="VVR12" s="580"/>
      <c r="VVS12" s="580"/>
      <c r="VVT12" s="580"/>
      <c r="VVU12" s="580"/>
      <c r="VVV12" s="580"/>
      <c r="VVW12" s="580"/>
      <c r="VVX12" s="580"/>
      <c r="VVY12" s="580"/>
      <c r="VVZ12" s="580"/>
      <c r="VWA12" s="580"/>
      <c r="VWB12" s="580"/>
      <c r="VWC12" s="580"/>
      <c r="VWD12" s="580"/>
      <c r="VWE12" s="580"/>
      <c r="VWF12" s="580"/>
      <c r="VWG12" s="580"/>
      <c r="VWH12" s="580"/>
      <c r="VWI12" s="580"/>
      <c r="VWJ12" s="580"/>
      <c r="VWK12" s="580"/>
      <c r="VWL12" s="580"/>
      <c r="VWM12" s="580"/>
      <c r="VWN12" s="580"/>
      <c r="VWO12" s="580"/>
      <c r="VWP12" s="580"/>
      <c r="VWQ12" s="580"/>
      <c r="VWR12" s="580"/>
      <c r="VWS12" s="580"/>
      <c r="VWT12" s="580"/>
      <c r="VWU12" s="580"/>
      <c r="VWV12" s="580"/>
      <c r="VWW12" s="580"/>
      <c r="VWX12" s="580"/>
      <c r="VWY12" s="580"/>
      <c r="VWZ12" s="580"/>
      <c r="VXA12" s="580"/>
      <c r="VXB12" s="580"/>
      <c r="VXC12" s="580"/>
      <c r="VXD12" s="580"/>
      <c r="VXE12" s="580"/>
      <c r="VXF12" s="580"/>
      <c r="VXG12" s="580"/>
      <c r="VXH12" s="580"/>
      <c r="VXI12" s="580"/>
      <c r="VXJ12" s="580"/>
      <c r="VXK12" s="580"/>
      <c r="VXL12" s="580"/>
      <c r="VXM12" s="580"/>
      <c r="VXN12" s="580"/>
      <c r="VXO12" s="580"/>
      <c r="VXP12" s="580"/>
      <c r="VXQ12" s="580"/>
      <c r="VXR12" s="580"/>
      <c r="VXS12" s="580"/>
      <c r="VXT12" s="580"/>
      <c r="VXU12" s="580"/>
      <c r="VXV12" s="580"/>
      <c r="VXW12" s="580"/>
      <c r="VXX12" s="580"/>
      <c r="VXY12" s="580"/>
      <c r="VXZ12" s="580"/>
      <c r="VYA12" s="580"/>
      <c r="VYB12" s="580"/>
      <c r="VYC12" s="580"/>
      <c r="VYD12" s="580"/>
      <c r="VYE12" s="580"/>
      <c r="VYF12" s="580"/>
      <c r="VYG12" s="580"/>
      <c r="VYH12" s="580"/>
      <c r="VYI12" s="580"/>
      <c r="VYJ12" s="580"/>
      <c r="VYK12" s="580"/>
      <c r="VYL12" s="580"/>
      <c r="VYM12" s="580"/>
      <c r="VYN12" s="580"/>
      <c r="VYO12" s="580"/>
      <c r="VYP12" s="580"/>
      <c r="VYQ12" s="580"/>
      <c r="VYR12" s="580"/>
      <c r="VYS12" s="580"/>
      <c r="VYT12" s="580"/>
      <c r="VYU12" s="580"/>
      <c r="VYV12" s="580"/>
      <c r="VYW12" s="580"/>
      <c r="VYX12" s="580"/>
      <c r="VYY12" s="580"/>
      <c r="VYZ12" s="580"/>
      <c r="VZA12" s="580"/>
      <c r="VZB12" s="580"/>
      <c r="VZC12" s="580"/>
      <c r="VZD12" s="580"/>
      <c r="VZE12" s="580"/>
      <c r="VZF12" s="580"/>
      <c r="VZG12" s="580"/>
      <c r="VZH12" s="580"/>
      <c r="VZI12" s="580"/>
      <c r="VZJ12" s="580"/>
      <c r="VZK12" s="580"/>
      <c r="VZL12" s="580"/>
      <c r="VZM12" s="580"/>
      <c r="VZN12" s="580"/>
      <c r="VZO12" s="580"/>
      <c r="VZP12" s="580"/>
      <c r="VZQ12" s="580"/>
      <c r="VZR12" s="580"/>
      <c r="VZS12" s="580"/>
      <c r="VZT12" s="580"/>
      <c r="VZU12" s="580"/>
      <c r="VZV12" s="580"/>
      <c r="VZW12" s="580"/>
      <c r="VZX12" s="580"/>
      <c r="VZY12" s="580"/>
      <c r="VZZ12" s="580"/>
      <c r="WAA12" s="580"/>
      <c r="WAB12" s="580"/>
      <c r="WAC12" s="580"/>
      <c r="WAD12" s="580"/>
      <c r="WAE12" s="580"/>
      <c r="WAF12" s="580"/>
      <c r="WAG12" s="580"/>
      <c r="WAH12" s="580"/>
      <c r="WAI12" s="580"/>
      <c r="WAJ12" s="580"/>
      <c r="WAK12" s="580"/>
      <c r="WAL12" s="580"/>
      <c r="WAM12" s="580"/>
      <c r="WAN12" s="580"/>
      <c r="WAO12" s="580"/>
      <c r="WAP12" s="580"/>
      <c r="WAQ12" s="580"/>
      <c r="WAR12" s="580"/>
      <c r="WAS12" s="580"/>
      <c r="WAT12" s="580"/>
      <c r="WAU12" s="580"/>
      <c r="WAV12" s="580"/>
      <c r="WAW12" s="580"/>
      <c r="WAX12" s="580"/>
      <c r="WAY12" s="580"/>
      <c r="WAZ12" s="580"/>
      <c r="WBA12" s="580"/>
      <c r="WBB12" s="580"/>
      <c r="WBC12" s="580"/>
      <c r="WBD12" s="580"/>
      <c r="WBE12" s="580"/>
      <c r="WBF12" s="580"/>
      <c r="WBG12" s="580"/>
      <c r="WBH12" s="580"/>
      <c r="WBI12" s="580"/>
      <c r="WBJ12" s="580"/>
      <c r="WBK12" s="580"/>
      <c r="WBL12" s="580"/>
      <c r="WBM12" s="580"/>
      <c r="WBN12" s="580"/>
      <c r="WBO12" s="580"/>
      <c r="WBP12" s="580"/>
      <c r="WBQ12" s="580"/>
      <c r="WBR12" s="580"/>
      <c r="WBS12" s="580"/>
      <c r="WBT12" s="580"/>
      <c r="WBU12" s="580"/>
      <c r="WBV12" s="580"/>
      <c r="WBW12" s="580"/>
      <c r="WBX12" s="580"/>
      <c r="WBY12" s="580"/>
      <c r="WBZ12" s="580"/>
      <c r="WCA12" s="580"/>
      <c r="WCB12" s="580"/>
      <c r="WCC12" s="580"/>
      <c r="WCD12" s="580"/>
      <c r="WCE12" s="580"/>
      <c r="WCF12" s="580"/>
      <c r="WCG12" s="580"/>
      <c r="WCH12" s="580"/>
      <c r="WCI12" s="580"/>
      <c r="WCJ12" s="580"/>
      <c r="WCK12" s="580"/>
      <c r="WCL12" s="580"/>
      <c r="WCM12" s="580"/>
      <c r="WCN12" s="580"/>
      <c r="WCO12" s="580"/>
      <c r="WCP12" s="580"/>
      <c r="WCQ12" s="580"/>
      <c r="WCR12" s="580"/>
      <c r="WCS12" s="580"/>
      <c r="WCT12" s="580"/>
      <c r="WCU12" s="580"/>
      <c r="WCV12" s="580"/>
      <c r="WCW12" s="580"/>
      <c r="WCX12" s="580"/>
      <c r="WCY12" s="580"/>
      <c r="WCZ12" s="580"/>
      <c r="WDA12" s="580"/>
      <c r="WDB12" s="580"/>
      <c r="WDC12" s="580"/>
      <c r="WDD12" s="580"/>
      <c r="WDE12" s="580"/>
      <c r="WDF12" s="580"/>
      <c r="WDG12" s="580"/>
      <c r="WDH12" s="580"/>
      <c r="WDI12" s="580"/>
      <c r="WDJ12" s="580"/>
      <c r="WDK12" s="580"/>
      <c r="WDL12" s="580"/>
      <c r="WDM12" s="580"/>
      <c r="WDN12" s="580"/>
      <c r="WDO12" s="580"/>
      <c r="WDP12" s="580"/>
      <c r="WDQ12" s="580"/>
      <c r="WDR12" s="580"/>
      <c r="WDS12" s="580"/>
      <c r="WDT12" s="580"/>
      <c r="WDU12" s="580"/>
      <c r="WDV12" s="580"/>
      <c r="WDW12" s="580"/>
      <c r="WDX12" s="580"/>
      <c r="WDY12" s="580"/>
      <c r="WDZ12" s="580"/>
      <c r="WEA12" s="580"/>
      <c r="WEB12" s="580"/>
      <c r="WEC12" s="580"/>
      <c r="WED12" s="580"/>
      <c r="WEE12" s="580"/>
      <c r="WEF12" s="580"/>
      <c r="WEG12" s="580"/>
      <c r="WEH12" s="580"/>
      <c r="WEI12" s="580"/>
      <c r="WEJ12" s="580"/>
      <c r="WEK12" s="580"/>
      <c r="WEL12" s="580"/>
      <c r="WEM12" s="580"/>
      <c r="WEN12" s="580"/>
      <c r="WEO12" s="580"/>
      <c r="WEP12" s="580"/>
      <c r="WEQ12" s="580"/>
      <c r="WER12" s="580"/>
      <c r="WES12" s="580"/>
      <c r="WET12" s="580"/>
      <c r="WEU12" s="580"/>
      <c r="WEV12" s="580"/>
      <c r="WEW12" s="580"/>
      <c r="WEX12" s="580"/>
      <c r="WEY12" s="580"/>
      <c r="WEZ12" s="580"/>
      <c r="WFA12" s="580"/>
      <c r="WFB12" s="580"/>
      <c r="WFC12" s="580"/>
      <c r="WFD12" s="580"/>
      <c r="WFE12" s="580"/>
      <c r="WFF12" s="580"/>
      <c r="WFG12" s="580"/>
      <c r="WFH12" s="580"/>
      <c r="WFI12" s="580"/>
      <c r="WFJ12" s="580"/>
      <c r="WFK12" s="580"/>
      <c r="WFL12" s="580"/>
      <c r="WFM12" s="580"/>
      <c r="WFN12" s="580"/>
      <c r="WFO12" s="580"/>
      <c r="WFP12" s="580"/>
      <c r="WFQ12" s="580"/>
      <c r="WFR12" s="580"/>
      <c r="WFS12" s="580"/>
      <c r="WFT12" s="580"/>
      <c r="WFU12" s="580"/>
      <c r="WFV12" s="580"/>
      <c r="WFW12" s="580"/>
      <c r="WFX12" s="580"/>
      <c r="WFY12" s="580"/>
      <c r="WFZ12" s="580"/>
      <c r="WGA12" s="580"/>
      <c r="WGB12" s="580"/>
      <c r="WGC12" s="580"/>
      <c r="WGD12" s="580"/>
      <c r="WGE12" s="580"/>
      <c r="WGF12" s="580"/>
      <c r="WGG12" s="580"/>
      <c r="WGH12" s="580"/>
      <c r="WGI12" s="580"/>
      <c r="WGJ12" s="580"/>
      <c r="WGK12" s="580"/>
      <c r="WGL12" s="580"/>
      <c r="WGM12" s="580"/>
      <c r="WGN12" s="580"/>
      <c r="WGO12" s="580"/>
      <c r="WGP12" s="580"/>
      <c r="WGQ12" s="580"/>
      <c r="WGR12" s="580"/>
      <c r="WGS12" s="580"/>
      <c r="WGT12" s="580"/>
      <c r="WGU12" s="580"/>
      <c r="WGV12" s="580"/>
      <c r="WGW12" s="580"/>
      <c r="WGX12" s="580"/>
      <c r="WGY12" s="580"/>
      <c r="WGZ12" s="580"/>
      <c r="WHA12" s="580"/>
      <c r="WHB12" s="580"/>
      <c r="WHC12" s="580"/>
      <c r="WHD12" s="580"/>
      <c r="WHE12" s="580"/>
      <c r="WHF12" s="580"/>
      <c r="WHG12" s="580"/>
      <c r="WHH12" s="580"/>
      <c r="WHI12" s="580"/>
      <c r="WHJ12" s="580"/>
      <c r="WHK12" s="580"/>
      <c r="WHL12" s="580"/>
      <c r="WHM12" s="580"/>
      <c r="WHN12" s="580"/>
      <c r="WHO12" s="580"/>
      <c r="WHP12" s="580"/>
      <c r="WHQ12" s="580"/>
      <c r="WHR12" s="580"/>
      <c r="WHS12" s="580"/>
      <c r="WHT12" s="580"/>
      <c r="WHU12" s="580"/>
      <c r="WHV12" s="580"/>
      <c r="WHW12" s="580"/>
      <c r="WHX12" s="580"/>
      <c r="WHY12" s="580"/>
      <c r="WHZ12" s="580"/>
      <c r="WIA12" s="580"/>
      <c r="WIB12" s="580"/>
      <c r="WIC12" s="580"/>
      <c r="WID12" s="580"/>
      <c r="WIE12" s="580"/>
      <c r="WIF12" s="580"/>
      <c r="WIG12" s="580"/>
      <c r="WIH12" s="580"/>
      <c r="WII12" s="580"/>
      <c r="WIJ12" s="580"/>
      <c r="WIK12" s="580"/>
      <c r="WIL12" s="580"/>
      <c r="WIM12" s="580"/>
      <c r="WIN12" s="580"/>
      <c r="WIO12" s="580"/>
      <c r="WIP12" s="580"/>
      <c r="WIQ12" s="580"/>
      <c r="WIR12" s="580"/>
      <c r="WIS12" s="580"/>
      <c r="WIT12" s="580"/>
      <c r="WIU12" s="580"/>
      <c r="WIV12" s="580"/>
      <c r="WIW12" s="580"/>
      <c r="WIX12" s="580"/>
      <c r="WIY12" s="580"/>
      <c r="WIZ12" s="580"/>
      <c r="WJA12" s="580"/>
      <c r="WJB12" s="580"/>
      <c r="WJC12" s="580"/>
      <c r="WJD12" s="580"/>
      <c r="WJE12" s="580"/>
      <c r="WJF12" s="580"/>
      <c r="WJG12" s="580"/>
      <c r="WJH12" s="580"/>
      <c r="WJI12" s="580"/>
      <c r="WJJ12" s="580"/>
      <c r="WJK12" s="580"/>
      <c r="WJL12" s="580"/>
      <c r="WJM12" s="580"/>
      <c r="WJN12" s="580"/>
      <c r="WJO12" s="580"/>
      <c r="WJP12" s="580"/>
      <c r="WJQ12" s="580"/>
      <c r="WJR12" s="580"/>
      <c r="WJS12" s="580"/>
      <c r="WJT12" s="580"/>
      <c r="WJU12" s="580"/>
      <c r="WJV12" s="580"/>
      <c r="WJW12" s="580"/>
      <c r="WJX12" s="580"/>
      <c r="WJY12" s="580"/>
      <c r="WJZ12" s="580"/>
      <c r="WKA12" s="580"/>
      <c r="WKB12" s="580"/>
      <c r="WKC12" s="580"/>
      <c r="WKD12" s="580"/>
      <c r="WKE12" s="580"/>
      <c r="WKF12" s="580"/>
      <c r="WKG12" s="580"/>
      <c r="WKH12" s="580"/>
      <c r="WKI12" s="580"/>
      <c r="WKJ12" s="580"/>
      <c r="WKK12" s="580"/>
      <c r="WKL12" s="580"/>
      <c r="WKM12" s="580"/>
      <c r="WKN12" s="580"/>
      <c r="WKO12" s="580"/>
      <c r="WKP12" s="580"/>
      <c r="WKQ12" s="580"/>
      <c r="WKR12" s="580"/>
      <c r="WKS12" s="580"/>
      <c r="WKT12" s="580"/>
      <c r="WKU12" s="580"/>
      <c r="WKV12" s="580"/>
      <c r="WKW12" s="580"/>
      <c r="WKX12" s="580"/>
      <c r="WKY12" s="580"/>
      <c r="WKZ12" s="580"/>
      <c r="WLA12" s="580"/>
      <c r="WLB12" s="580"/>
      <c r="WLC12" s="580"/>
      <c r="WLD12" s="580"/>
      <c r="WLE12" s="580"/>
      <c r="WLF12" s="580"/>
      <c r="WLG12" s="580"/>
      <c r="WLH12" s="580"/>
      <c r="WLI12" s="580"/>
      <c r="WLJ12" s="580"/>
      <c r="WLK12" s="580"/>
      <c r="WLL12" s="580"/>
      <c r="WLM12" s="580"/>
      <c r="WLN12" s="580"/>
      <c r="WLO12" s="580"/>
      <c r="WLP12" s="580"/>
      <c r="WLQ12" s="580"/>
      <c r="WLR12" s="580"/>
      <c r="WLS12" s="580"/>
      <c r="WLT12" s="580"/>
      <c r="WLU12" s="580"/>
      <c r="WLV12" s="580"/>
      <c r="WLW12" s="580"/>
      <c r="WLX12" s="580"/>
      <c r="WLY12" s="580"/>
      <c r="WLZ12" s="580"/>
      <c r="WMA12" s="580"/>
      <c r="WMB12" s="580"/>
      <c r="WMC12" s="580"/>
      <c r="WMD12" s="580"/>
      <c r="WME12" s="580"/>
      <c r="WMF12" s="580"/>
      <c r="WMG12" s="580"/>
      <c r="WMH12" s="580"/>
      <c r="WMI12" s="580"/>
      <c r="WMJ12" s="580"/>
      <c r="WMK12" s="580"/>
      <c r="WML12" s="580"/>
      <c r="WMM12" s="580"/>
      <c r="WMN12" s="580"/>
      <c r="WMO12" s="580"/>
      <c r="WMP12" s="580"/>
      <c r="WMQ12" s="580"/>
      <c r="WMR12" s="580"/>
      <c r="WMS12" s="580"/>
      <c r="WMT12" s="580"/>
      <c r="WMU12" s="580"/>
      <c r="WMV12" s="580"/>
      <c r="WMW12" s="580"/>
      <c r="WMX12" s="580"/>
      <c r="WMY12" s="580"/>
      <c r="WMZ12" s="580"/>
      <c r="WNA12" s="580"/>
      <c r="WNB12" s="580"/>
      <c r="WNC12" s="580"/>
      <c r="WND12" s="580"/>
      <c r="WNE12" s="580"/>
      <c r="WNF12" s="580"/>
      <c r="WNG12" s="580"/>
      <c r="WNH12" s="580"/>
      <c r="WNI12" s="580"/>
      <c r="WNJ12" s="580"/>
      <c r="WNK12" s="580"/>
      <c r="WNL12" s="580"/>
      <c r="WNM12" s="580"/>
      <c r="WNN12" s="580"/>
      <c r="WNO12" s="580"/>
      <c r="WNP12" s="580"/>
      <c r="WNQ12" s="580"/>
      <c r="WNR12" s="580"/>
      <c r="WNS12" s="580"/>
      <c r="WNT12" s="580"/>
      <c r="WNU12" s="580"/>
      <c r="WNV12" s="580"/>
      <c r="WNW12" s="580"/>
      <c r="WNX12" s="580"/>
      <c r="WNY12" s="580"/>
      <c r="WNZ12" s="580"/>
      <c r="WOA12" s="580"/>
      <c r="WOB12" s="580"/>
      <c r="WOC12" s="580"/>
      <c r="WOD12" s="580"/>
      <c r="WOE12" s="580"/>
      <c r="WOF12" s="580"/>
      <c r="WOG12" s="580"/>
      <c r="WOH12" s="580"/>
      <c r="WOI12" s="580"/>
      <c r="WOJ12" s="580"/>
      <c r="WOK12" s="580"/>
      <c r="WOL12" s="580"/>
      <c r="WOM12" s="580"/>
      <c r="WON12" s="580"/>
      <c r="WOO12" s="580"/>
      <c r="WOP12" s="580"/>
      <c r="WOQ12" s="580"/>
      <c r="WOR12" s="580"/>
      <c r="WOS12" s="580"/>
      <c r="WOT12" s="580"/>
      <c r="WOU12" s="580"/>
      <c r="WOV12" s="580"/>
      <c r="WOW12" s="580"/>
      <c r="WOX12" s="580"/>
      <c r="WOY12" s="580"/>
      <c r="WOZ12" s="580"/>
      <c r="WPA12" s="580"/>
      <c r="WPB12" s="580"/>
      <c r="WPC12" s="580"/>
      <c r="WPD12" s="580"/>
      <c r="WPE12" s="580"/>
      <c r="WPF12" s="580"/>
      <c r="WPG12" s="580"/>
      <c r="WPH12" s="580"/>
      <c r="WPI12" s="580"/>
      <c r="WPJ12" s="580"/>
      <c r="WPK12" s="580"/>
      <c r="WPL12" s="580"/>
      <c r="WPM12" s="580"/>
      <c r="WPN12" s="580"/>
      <c r="WPO12" s="580"/>
      <c r="WPP12" s="580"/>
      <c r="WPQ12" s="580"/>
      <c r="WPR12" s="580"/>
      <c r="WPS12" s="580"/>
      <c r="WPT12" s="580"/>
      <c r="WPU12" s="580"/>
      <c r="WPV12" s="580"/>
      <c r="WPW12" s="580"/>
      <c r="WPX12" s="580"/>
      <c r="WPY12" s="580"/>
      <c r="WPZ12" s="580"/>
      <c r="WQA12" s="580"/>
      <c r="WQB12" s="580"/>
      <c r="WQC12" s="580"/>
      <c r="WQD12" s="580"/>
      <c r="WQE12" s="580"/>
      <c r="WQF12" s="580"/>
      <c r="WQG12" s="580"/>
      <c r="WQH12" s="580"/>
      <c r="WQI12" s="580"/>
      <c r="WQJ12" s="580"/>
      <c r="WQK12" s="580"/>
      <c r="WQL12" s="580"/>
      <c r="WQM12" s="580"/>
      <c r="WQN12" s="580"/>
      <c r="WQO12" s="580"/>
      <c r="WQP12" s="580"/>
      <c r="WQQ12" s="580"/>
      <c r="WQR12" s="580"/>
      <c r="WQS12" s="580"/>
      <c r="WQT12" s="580"/>
      <c r="WQU12" s="580"/>
      <c r="WQV12" s="580"/>
      <c r="WQW12" s="580"/>
      <c r="WQX12" s="580"/>
      <c r="WQY12" s="580"/>
      <c r="WQZ12" s="580"/>
      <c r="WRA12" s="580"/>
      <c r="WRB12" s="580"/>
      <c r="WRC12" s="580"/>
      <c r="WRD12" s="580"/>
      <c r="WRE12" s="580"/>
      <c r="WRF12" s="580"/>
      <c r="WRG12" s="580"/>
      <c r="WRH12" s="580"/>
      <c r="WRI12" s="580"/>
      <c r="WRJ12" s="580"/>
      <c r="WRK12" s="580"/>
      <c r="WRL12" s="580"/>
      <c r="WRM12" s="580"/>
      <c r="WRN12" s="580"/>
      <c r="WRO12" s="580"/>
      <c r="WRP12" s="580"/>
      <c r="WRQ12" s="580"/>
      <c r="WRR12" s="580"/>
      <c r="WRS12" s="580"/>
      <c r="WRT12" s="580"/>
      <c r="WRU12" s="580"/>
      <c r="WRV12" s="580"/>
      <c r="WRW12" s="580"/>
      <c r="WRX12" s="580"/>
      <c r="WRY12" s="580"/>
      <c r="WRZ12" s="580"/>
      <c r="WSA12" s="580"/>
      <c r="WSB12" s="580"/>
      <c r="WSC12" s="580"/>
      <c r="WSD12" s="580"/>
      <c r="WSE12" s="580"/>
      <c r="WSF12" s="580"/>
      <c r="WSG12" s="580"/>
      <c r="WSH12" s="580"/>
      <c r="WSI12" s="580"/>
      <c r="WSJ12" s="580"/>
      <c r="WSK12" s="580"/>
      <c r="WSL12" s="580"/>
      <c r="WSM12" s="580"/>
      <c r="WSN12" s="580"/>
      <c r="WSO12" s="580"/>
      <c r="WSP12" s="580"/>
      <c r="WSQ12" s="580"/>
      <c r="WSR12" s="580"/>
      <c r="WSS12" s="580"/>
      <c r="WST12" s="580"/>
      <c r="WSU12" s="580"/>
      <c r="WSV12" s="580"/>
      <c r="WSW12" s="580"/>
      <c r="WSX12" s="580"/>
      <c r="WSY12" s="580"/>
      <c r="WSZ12" s="580"/>
      <c r="WTA12" s="580"/>
      <c r="WTB12" s="580"/>
      <c r="WTC12" s="580"/>
      <c r="WTD12" s="580"/>
      <c r="WTE12" s="580"/>
      <c r="WTF12" s="580"/>
      <c r="WTG12" s="580"/>
      <c r="WTH12" s="580"/>
      <c r="WTI12" s="580"/>
      <c r="WTJ12" s="580"/>
      <c r="WTK12" s="580"/>
      <c r="WTL12" s="580"/>
      <c r="WTM12" s="580"/>
      <c r="WTN12" s="580"/>
      <c r="WTO12" s="580"/>
      <c r="WTP12" s="580"/>
      <c r="WTQ12" s="580"/>
      <c r="WTR12" s="580"/>
      <c r="WTS12" s="580"/>
      <c r="WTT12" s="580"/>
      <c r="WTU12" s="580"/>
      <c r="WTV12" s="580"/>
      <c r="WTW12" s="580"/>
      <c r="WTX12" s="580"/>
      <c r="WTY12" s="580"/>
      <c r="WTZ12" s="580"/>
      <c r="WUA12" s="580"/>
      <c r="WUB12" s="580"/>
      <c r="WUC12" s="580"/>
      <c r="WUD12" s="580"/>
      <c r="WUE12" s="580"/>
      <c r="WUF12" s="580"/>
      <c r="WUG12" s="580"/>
      <c r="WUH12" s="580"/>
      <c r="WUI12" s="580"/>
      <c r="WUJ12" s="580"/>
      <c r="WUK12" s="580"/>
      <c r="WUL12" s="580"/>
      <c r="WUM12" s="580"/>
      <c r="WUN12" s="580"/>
      <c r="WUO12" s="580"/>
      <c r="WUP12" s="580"/>
      <c r="WUQ12" s="580"/>
      <c r="WUR12" s="580"/>
      <c r="WUS12" s="580"/>
      <c r="WUT12" s="580"/>
      <c r="WUU12" s="580"/>
      <c r="WUV12" s="580"/>
      <c r="WUW12" s="580"/>
      <c r="WUX12" s="580"/>
      <c r="WUY12" s="580"/>
      <c r="WUZ12" s="580"/>
      <c r="WVA12" s="580"/>
      <c r="WVB12" s="580"/>
      <c r="WVC12" s="580"/>
      <c r="WVD12" s="580"/>
      <c r="WVE12" s="580"/>
      <c r="WVF12" s="580"/>
      <c r="WVG12" s="580"/>
      <c r="WVH12" s="580"/>
      <c r="WVI12" s="580"/>
      <c r="WVJ12" s="580"/>
      <c r="WVK12" s="580"/>
      <c r="WVL12" s="580"/>
      <c r="WVM12" s="580"/>
      <c r="WVN12" s="580"/>
      <c r="WVO12" s="580"/>
      <c r="WVP12" s="580"/>
      <c r="WVQ12" s="580"/>
      <c r="WVR12" s="580"/>
      <c r="WVS12" s="580"/>
      <c r="WVT12" s="580"/>
      <c r="WVU12" s="580"/>
      <c r="WVV12" s="580"/>
      <c r="WVW12" s="580"/>
      <c r="WVX12" s="580"/>
      <c r="WVY12" s="580"/>
      <c r="WVZ12" s="580"/>
      <c r="WWA12" s="580"/>
      <c r="WWB12" s="580"/>
      <c r="WWC12" s="580"/>
      <c r="WWD12" s="580"/>
      <c r="WWE12" s="580"/>
      <c r="WWF12" s="580"/>
      <c r="WWG12" s="580"/>
      <c r="WWH12" s="580"/>
      <c r="WWI12" s="580"/>
      <c r="WWJ12" s="580"/>
      <c r="WWK12" s="580"/>
      <c r="WWL12" s="580"/>
      <c r="WWM12" s="580"/>
      <c r="WWN12" s="580"/>
      <c r="WWO12" s="580"/>
      <c r="WWP12" s="580"/>
      <c r="WWQ12" s="580"/>
      <c r="WWR12" s="580"/>
      <c r="WWS12" s="580"/>
      <c r="WWT12" s="580"/>
      <c r="WWU12" s="580"/>
      <c r="WWV12" s="580"/>
      <c r="WWW12" s="580"/>
      <c r="WWX12" s="580"/>
      <c r="WWY12" s="580"/>
      <c r="WWZ12" s="580"/>
      <c r="WXA12" s="580"/>
      <c r="WXB12" s="580"/>
      <c r="WXC12" s="580"/>
      <c r="WXD12" s="580"/>
      <c r="WXE12" s="580"/>
      <c r="WXF12" s="580"/>
      <c r="WXG12" s="580"/>
      <c r="WXH12" s="580"/>
      <c r="WXI12" s="580"/>
      <c r="WXJ12" s="580"/>
      <c r="WXK12" s="580"/>
      <c r="WXL12" s="580"/>
      <c r="WXM12" s="580"/>
      <c r="WXN12" s="580"/>
      <c r="WXO12" s="580"/>
      <c r="WXP12" s="580"/>
      <c r="WXQ12" s="580"/>
      <c r="WXR12" s="580"/>
      <c r="WXS12" s="580"/>
      <c r="WXT12" s="580"/>
      <c r="WXU12" s="580"/>
      <c r="WXV12" s="580"/>
      <c r="WXW12" s="580"/>
      <c r="WXX12" s="580"/>
      <c r="WXY12" s="580"/>
      <c r="WXZ12" s="580"/>
      <c r="WYA12" s="580"/>
      <c r="WYB12" s="580"/>
      <c r="WYC12" s="580"/>
      <c r="WYD12" s="580"/>
      <c r="WYE12" s="580"/>
      <c r="WYF12" s="580"/>
      <c r="WYG12" s="580"/>
      <c r="WYH12" s="580"/>
      <c r="WYI12" s="580"/>
      <c r="WYJ12" s="580"/>
      <c r="WYK12" s="580"/>
      <c r="WYL12" s="580"/>
      <c r="WYM12" s="580"/>
      <c r="WYN12" s="580"/>
      <c r="WYO12" s="580"/>
      <c r="WYP12" s="580"/>
      <c r="WYQ12" s="580"/>
      <c r="WYR12" s="580"/>
      <c r="WYS12" s="580"/>
      <c r="WYT12" s="580"/>
      <c r="WYU12" s="580"/>
      <c r="WYV12" s="580"/>
      <c r="WYW12" s="580"/>
      <c r="WYX12" s="580"/>
      <c r="WYY12" s="580"/>
      <c r="WYZ12" s="580"/>
      <c r="WZA12" s="580"/>
      <c r="WZB12" s="580"/>
      <c r="WZC12" s="580"/>
      <c r="WZD12" s="580"/>
      <c r="WZE12" s="580"/>
      <c r="WZF12" s="580"/>
      <c r="WZG12" s="580"/>
      <c r="WZH12" s="580"/>
      <c r="WZI12" s="580"/>
      <c r="WZJ12" s="580"/>
      <c r="WZK12" s="580"/>
      <c r="WZL12" s="580"/>
      <c r="WZM12" s="580"/>
      <c r="WZN12" s="580"/>
      <c r="WZO12" s="580"/>
      <c r="WZP12" s="580"/>
      <c r="WZQ12" s="580"/>
      <c r="WZR12" s="580"/>
      <c r="WZS12" s="580"/>
      <c r="WZT12" s="580"/>
      <c r="WZU12" s="580"/>
      <c r="WZV12" s="580"/>
      <c r="WZW12" s="580"/>
      <c r="WZX12" s="580"/>
      <c r="WZY12" s="580"/>
      <c r="WZZ12" s="580"/>
      <c r="XAA12" s="580"/>
      <c r="XAB12" s="580"/>
      <c r="XAC12" s="580"/>
      <c r="XAD12" s="580"/>
      <c r="XAE12" s="580"/>
      <c r="XAF12" s="580"/>
      <c r="XAG12" s="580"/>
      <c r="XAH12" s="580"/>
      <c r="XAI12" s="580"/>
      <c r="XAJ12" s="580"/>
      <c r="XAK12" s="580"/>
      <c r="XAL12" s="580"/>
      <c r="XAM12" s="580"/>
      <c r="XAN12" s="580"/>
      <c r="XAO12" s="580"/>
      <c r="XAP12" s="580"/>
      <c r="XAQ12" s="580"/>
      <c r="XAR12" s="580"/>
      <c r="XAS12" s="580"/>
      <c r="XAT12" s="580"/>
      <c r="XAU12" s="580"/>
      <c r="XAV12" s="580"/>
      <c r="XAW12" s="580"/>
      <c r="XAX12" s="580"/>
      <c r="XAY12" s="580"/>
      <c r="XAZ12" s="580"/>
      <c r="XBA12" s="580"/>
      <c r="XBB12" s="580"/>
      <c r="XBC12" s="580"/>
      <c r="XBD12" s="580"/>
      <c r="XBE12" s="580"/>
      <c r="XBF12" s="580"/>
      <c r="XBG12" s="580"/>
      <c r="XBH12" s="580"/>
      <c r="XBI12" s="580"/>
      <c r="XBJ12" s="580"/>
      <c r="XBK12" s="580"/>
      <c r="XBL12" s="580"/>
      <c r="XBM12" s="580"/>
      <c r="XBN12" s="580"/>
      <c r="XBO12" s="580"/>
      <c r="XBP12" s="580"/>
      <c r="XBQ12" s="580"/>
      <c r="XBR12" s="580"/>
      <c r="XBS12" s="580"/>
      <c r="XBT12" s="580"/>
      <c r="XBU12" s="580"/>
      <c r="XBV12" s="580"/>
      <c r="XBW12" s="580"/>
      <c r="XBX12" s="580"/>
      <c r="XBY12" s="580"/>
      <c r="XBZ12" s="580"/>
      <c r="XCA12" s="580"/>
      <c r="XCB12" s="580"/>
      <c r="XCC12" s="580"/>
      <c r="XCD12" s="580"/>
      <c r="XCE12" s="580"/>
      <c r="XCF12" s="580"/>
      <c r="XCG12" s="580"/>
      <c r="XCH12" s="580"/>
      <c r="XCI12" s="580"/>
      <c r="XCJ12" s="580"/>
      <c r="XCK12" s="580"/>
      <c r="XCL12" s="580"/>
      <c r="XCM12" s="580"/>
      <c r="XCN12" s="580"/>
      <c r="XCO12" s="580"/>
      <c r="XCP12" s="580"/>
      <c r="XCQ12" s="580"/>
      <c r="XCR12" s="580"/>
      <c r="XCS12" s="580"/>
      <c r="XCT12" s="580"/>
      <c r="XCU12" s="580"/>
      <c r="XCV12" s="580"/>
      <c r="XCW12" s="580"/>
      <c r="XCX12" s="580"/>
      <c r="XCY12" s="580"/>
      <c r="XCZ12" s="580"/>
      <c r="XDA12" s="580"/>
      <c r="XDB12" s="580"/>
      <c r="XDC12" s="580"/>
      <c r="XDD12" s="580"/>
      <c r="XDE12" s="580"/>
      <c r="XDF12" s="580"/>
      <c r="XDG12" s="580"/>
      <c r="XDH12" s="580"/>
      <c r="XDI12" s="580"/>
      <c r="XDJ12" s="580"/>
      <c r="XDK12" s="580"/>
      <c r="XDL12" s="580"/>
      <c r="XDM12" s="580"/>
      <c r="XDN12" s="580"/>
      <c r="XDO12" s="580"/>
      <c r="XDP12" s="580"/>
      <c r="XDQ12" s="580"/>
      <c r="XDR12" s="580"/>
      <c r="XDS12" s="580"/>
      <c r="XDT12" s="580"/>
      <c r="XDU12" s="580"/>
      <c r="XDV12" s="580"/>
      <c r="XDW12" s="580"/>
      <c r="XDX12" s="580"/>
      <c r="XDY12" s="580"/>
      <c r="XDZ12" s="580"/>
      <c r="XEA12" s="580"/>
      <c r="XEB12" s="580"/>
      <c r="XEC12" s="580"/>
      <c r="XED12" s="580"/>
      <c r="XEE12" s="580"/>
      <c r="XEF12" s="580"/>
      <c r="XEG12" s="580"/>
      <c r="XEH12" s="580"/>
      <c r="XEI12" s="580"/>
      <c r="XEJ12" s="580"/>
      <c r="XEK12" s="580"/>
      <c r="XEL12" s="580"/>
      <c r="XEM12" s="580"/>
      <c r="XEN12" s="580"/>
      <c r="XEO12" s="580"/>
      <c r="XEP12" s="580"/>
      <c r="XEQ12" s="580"/>
      <c r="XER12" s="580"/>
      <c r="XES12" s="580"/>
      <c r="XET12" s="580"/>
      <c r="XEU12" s="580"/>
      <c r="XEV12" s="580"/>
      <c r="XEW12" s="580"/>
      <c r="XEX12" s="580"/>
      <c r="XEY12" s="580"/>
      <c r="XEZ12" s="580"/>
      <c r="XFA12" s="580"/>
      <c r="XFB12" s="580"/>
      <c r="XFC12" s="580"/>
      <c r="XFD12" s="585"/>
    </row>
    <row r="13" spans="1:16384" s="531" customFormat="1" ht="39.950000000000003" customHeight="1">
      <c r="A13" s="538">
        <v>17</v>
      </c>
      <c r="B13" s="538">
        <v>3</v>
      </c>
      <c r="C13" s="538" t="s">
        <v>31</v>
      </c>
      <c r="D13" s="538" t="s">
        <v>214</v>
      </c>
      <c r="E13" s="538" t="s">
        <v>214</v>
      </c>
      <c r="F13" s="538" t="s">
        <v>215</v>
      </c>
      <c r="G13" s="538" t="s">
        <v>478</v>
      </c>
      <c r="H13" s="538" t="s">
        <v>363</v>
      </c>
      <c r="I13" s="538"/>
      <c r="J13" s="538"/>
      <c r="K13" s="538" t="s">
        <v>342</v>
      </c>
      <c r="L13" s="538" t="s">
        <v>208</v>
      </c>
      <c r="M13" s="538" t="s">
        <v>342</v>
      </c>
      <c r="N13" s="538" t="s">
        <v>344</v>
      </c>
      <c r="O13" s="538" t="s">
        <v>345</v>
      </c>
      <c r="P13" s="538" t="s">
        <v>478</v>
      </c>
      <c r="Q13" s="538" t="s">
        <v>521</v>
      </c>
      <c r="R13" s="538" t="s">
        <v>715</v>
      </c>
      <c r="S13" s="538" t="s">
        <v>716</v>
      </c>
      <c r="T13" s="538" t="s">
        <v>717</v>
      </c>
      <c r="U13" s="538" t="s">
        <v>348</v>
      </c>
      <c r="V13" s="538">
        <v>0.18079999999999999</v>
      </c>
      <c r="W13" s="538"/>
      <c r="X13" s="538"/>
      <c r="Y13" s="538"/>
      <c r="Z13" s="538"/>
      <c r="AA13" s="550" t="s">
        <v>611</v>
      </c>
      <c r="AB13" s="538"/>
      <c r="AC13" s="551">
        <f>V13/0.395*1000</f>
        <v>457.72151898734171</v>
      </c>
      <c r="AD13" s="552"/>
      <c r="AE13" s="552"/>
      <c r="AF13" s="553">
        <f>AC13*0.395/1000</f>
        <v>0.18079999999999999</v>
      </c>
      <c r="AG13" s="565">
        <f t="shared" si="1"/>
        <v>1</v>
      </c>
      <c r="AH13" s="538"/>
      <c r="AI13" s="553"/>
      <c r="AJ13" s="566"/>
      <c r="AK13" s="566"/>
      <c r="AL13" s="538"/>
      <c r="AM13" s="538"/>
      <c r="AN13" s="538"/>
      <c r="AO13" s="538"/>
      <c r="AP13" s="538"/>
      <c r="AQ13" s="538"/>
      <c r="AR13" s="538"/>
      <c r="AS13" s="538"/>
      <c r="AT13" s="538"/>
      <c r="AU13" s="538"/>
      <c r="AV13" s="538"/>
      <c r="AW13" s="576"/>
      <c r="AX13" s="577"/>
      <c r="AY13" s="576">
        <v>1</v>
      </c>
      <c r="AZ13" s="578"/>
      <c r="BA13" s="579"/>
      <c r="BB13" s="529"/>
      <c r="BC13" s="529"/>
      <c r="BD13" s="580"/>
      <c r="BE13" s="580"/>
      <c r="BF13" s="580"/>
      <c r="BG13" s="580"/>
      <c r="BH13" s="580"/>
      <c r="BI13" s="580"/>
      <c r="BJ13" s="580"/>
      <c r="BK13" s="580"/>
      <c r="BL13" s="580"/>
      <c r="BM13" s="580"/>
      <c r="BN13" s="580"/>
      <c r="BO13" s="580"/>
      <c r="BP13" s="580"/>
      <c r="BQ13" s="580"/>
      <c r="BR13" s="580"/>
      <c r="BS13" s="580"/>
      <c r="BT13" s="580"/>
      <c r="BU13" s="580"/>
      <c r="BV13" s="580"/>
      <c r="BW13" s="580"/>
      <c r="BX13" s="580"/>
      <c r="BY13" s="580"/>
      <c r="BZ13" s="580"/>
      <c r="CA13" s="580"/>
      <c r="CB13" s="580"/>
      <c r="CC13" s="580"/>
      <c r="CD13" s="580"/>
      <c r="CE13" s="580"/>
      <c r="CF13" s="580"/>
      <c r="CG13" s="580"/>
      <c r="CH13" s="580"/>
      <c r="CI13" s="580"/>
      <c r="CJ13" s="580"/>
      <c r="CK13" s="580"/>
      <c r="CL13" s="580"/>
      <c r="CM13" s="580"/>
      <c r="CN13" s="580"/>
      <c r="CO13" s="580"/>
      <c r="CP13" s="580"/>
      <c r="CQ13" s="580"/>
      <c r="CR13" s="580"/>
      <c r="CS13" s="580"/>
      <c r="CT13" s="580"/>
      <c r="CU13" s="580"/>
      <c r="CV13" s="580"/>
      <c r="CW13" s="580"/>
      <c r="CX13" s="580"/>
      <c r="CY13" s="580"/>
      <c r="CZ13" s="580"/>
      <c r="DA13" s="580"/>
      <c r="DB13" s="580"/>
      <c r="DC13" s="580"/>
      <c r="DD13" s="580"/>
      <c r="DE13" s="580"/>
      <c r="DF13" s="580"/>
      <c r="DG13" s="580"/>
      <c r="DH13" s="580"/>
      <c r="DI13" s="580"/>
      <c r="DJ13" s="580"/>
      <c r="DK13" s="580"/>
      <c r="DL13" s="580"/>
      <c r="DM13" s="580"/>
      <c r="DN13" s="580"/>
      <c r="DO13" s="580"/>
      <c r="DP13" s="580"/>
      <c r="DQ13" s="580"/>
      <c r="DR13" s="580"/>
      <c r="DS13" s="580"/>
      <c r="DT13" s="580"/>
      <c r="DU13" s="580"/>
      <c r="DV13" s="580"/>
      <c r="DW13" s="580"/>
      <c r="DX13" s="580"/>
      <c r="DY13" s="580"/>
      <c r="DZ13" s="580"/>
      <c r="EA13" s="580"/>
      <c r="EB13" s="580"/>
      <c r="EC13" s="580"/>
      <c r="ED13" s="580"/>
      <c r="EE13" s="580"/>
      <c r="EF13" s="580"/>
      <c r="EG13" s="580"/>
      <c r="EH13" s="580"/>
      <c r="EI13" s="580"/>
      <c r="EJ13" s="580"/>
      <c r="EK13" s="580"/>
      <c r="EL13" s="580"/>
      <c r="EM13" s="580"/>
      <c r="EN13" s="580"/>
      <c r="EO13" s="580"/>
      <c r="EP13" s="580"/>
      <c r="EQ13" s="580"/>
      <c r="ER13" s="580"/>
      <c r="ES13" s="580"/>
      <c r="ET13" s="580"/>
      <c r="EU13" s="580"/>
      <c r="EV13" s="580"/>
      <c r="EW13" s="580"/>
      <c r="EX13" s="580"/>
      <c r="EY13" s="580"/>
      <c r="EZ13" s="580"/>
      <c r="FA13" s="580"/>
      <c r="FB13" s="580"/>
      <c r="FC13" s="580"/>
      <c r="FD13" s="580"/>
      <c r="FE13" s="580"/>
      <c r="FF13" s="580"/>
      <c r="FG13" s="580"/>
      <c r="FH13" s="580"/>
      <c r="FI13" s="580"/>
      <c r="FJ13" s="580"/>
      <c r="FK13" s="580"/>
      <c r="FL13" s="580"/>
      <c r="FM13" s="580"/>
      <c r="FN13" s="580"/>
      <c r="FO13" s="580"/>
      <c r="FP13" s="580"/>
      <c r="FQ13" s="580"/>
      <c r="FR13" s="580"/>
      <c r="FS13" s="580"/>
      <c r="FT13" s="580"/>
      <c r="FU13" s="580"/>
      <c r="FV13" s="580"/>
      <c r="FW13" s="580"/>
      <c r="FX13" s="580"/>
      <c r="FY13" s="580"/>
      <c r="FZ13" s="580"/>
      <c r="GA13" s="580"/>
      <c r="GB13" s="580"/>
      <c r="GC13" s="580"/>
      <c r="GD13" s="580"/>
      <c r="GE13" s="580"/>
      <c r="GF13" s="580"/>
      <c r="GG13" s="580"/>
      <c r="GH13" s="580"/>
      <c r="GI13" s="580"/>
      <c r="GJ13" s="580"/>
      <c r="GK13" s="580"/>
      <c r="GL13" s="580"/>
      <c r="GM13" s="580"/>
      <c r="GN13" s="580"/>
      <c r="GO13" s="580"/>
      <c r="GP13" s="580"/>
      <c r="GQ13" s="580"/>
      <c r="GR13" s="580"/>
      <c r="GS13" s="580"/>
      <c r="GT13" s="580"/>
      <c r="GU13" s="580"/>
      <c r="GV13" s="580"/>
      <c r="GW13" s="580"/>
      <c r="GX13" s="580"/>
      <c r="GY13" s="580"/>
      <c r="GZ13" s="580"/>
      <c r="HA13" s="580"/>
      <c r="HB13" s="580"/>
      <c r="HC13" s="580"/>
      <c r="HD13" s="580"/>
      <c r="HE13" s="580"/>
      <c r="HF13" s="580"/>
      <c r="HG13" s="580"/>
      <c r="HH13" s="580"/>
      <c r="HI13" s="580"/>
      <c r="HJ13" s="580"/>
      <c r="HK13" s="580"/>
      <c r="HL13" s="580"/>
      <c r="HM13" s="580"/>
      <c r="HN13" s="580"/>
      <c r="HO13" s="580"/>
      <c r="HP13" s="580"/>
      <c r="HQ13" s="580"/>
      <c r="HR13" s="580"/>
      <c r="HS13" s="580"/>
      <c r="HT13" s="580"/>
      <c r="HU13" s="580"/>
      <c r="HV13" s="580"/>
      <c r="HW13" s="580"/>
      <c r="HX13" s="580"/>
      <c r="HY13" s="580"/>
      <c r="HZ13" s="580"/>
      <c r="IA13" s="580"/>
      <c r="IB13" s="580"/>
      <c r="IC13" s="580"/>
      <c r="ID13" s="580"/>
      <c r="IE13" s="580"/>
      <c r="IF13" s="580"/>
      <c r="IG13" s="580"/>
      <c r="IH13" s="580"/>
      <c r="II13" s="580"/>
      <c r="IJ13" s="580"/>
      <c r="IK13" s="580"/>
      <c r="IL13" s="580"/>
      <c r="IM13" s="580"/>
      <c r="IN13" s="580"/>
      <c r="IO13" s="580"/>
      <c r="IP13" s="580"/>
      <c r="IQ13" s="580"/>
      <c r="IR13" s="580"/>
      <c r="IS13" s="580"/>
      <c r="IT13" s="580"/>
      <c r="IU13" s="580"/>
      <c r="IV13" s="580"/>
      <c r="IW13" s="580"/>
      <c r="IX13" s="580"/>
      <c r="IY13" s="580"/>
      <c r="IZ13" s="580"/>
      <c r="JA13" s="580"/>
      <c r="JB13" s="580"/>
      <c r="JC13" s="580"/>
      <c r="JD13" s="580"/>
      <c r="JE13" s="580"/>
      <c r="JF13" s="580"/>
      <c r="JG13" s="580"/>
      <c r="JH13" s="580"/>
      <c r="JI13" s="580"/>
      <c r="JJ13" s="580"/>
      <c r="JK13" s="580"/>
      <c r="JL13" s="580"/>
      <c r="JM13" s="580"/>
      <c r="JN13" s="580"/>
      <c r="JO13" s="580"/>
      <c r="JP13" s="580"/>
      <c r="JQ13" s="580"/>
      <c r="JR13" s="580"/>
      <c r="JS13" s="580"/>
      <c r="JT13" s="580"/>
      <c r="JU13" s="580"/>
      <c r="JV13" s="580"/>
      <c r="JW13" s="580"/>
      <c r="JX13" s="580"/>
      <c r="JY13" s="580"/>
      <c r="JZ13" s="580"/>
      <c r="KA13" s="580"/>
      <c r="KB13" s="580"/>
      <c r="KC13" s="580"/>
      <c r="KD13" s="580"/>
      <c r="KE13" s="580"/>
      <c r="KF13" s="580"/>
      <c r="KG13" s="580"/>
      <c r="KH13" s="580"/>
      <c r="KI13" s="580"/>
      <c r="KJ13" s="580"/>
      <c r="KK13" s="580"/>
      <c r="KL13" s="580"/>
      <c r="KM13" s="580"/>
      <c r="KN13" s="580"/>
      <c r="KO13" s="580"/>
      <c r="KP13" s="580"/>
      <c r="KQ13" s="580"/>
      <c r="KR13" s="580"/>
      <c r="KS13" s="580"/>
      <c r="KT13" s="580"/>
      <c r="KU13" s="580"/>
      <c r="KV13" s="580"/>
      <c r="KW13" s="580"/>
      <c r="KX13" s="580"/>
      <c r="KY13" s="580"/>
      <c r="KZ13" s="580"/>
      <c r="LA13" s="580"/>
      <c r="LB13" s="580"/>
      <c r="LC13" s="580"/>
      <c r="LD13" s="580"/>
      <c r="LE13" s="580"/>
      <c r="LF13" s="580"/>
      <c r="LG13" s="580"/>
      <c r="LH13" s="580"/>
      <c r="LI13" s="580"/>
      <c r="LJ13" s="580"/>
      <c r="LK13" s="580"/>
      <c r="LL13" s="580"/>
      <c r="LM13" s="580"/>
      <c r="LN13" s="580"/>
      <c r="LO13" s="580"/>
      <c r="LP13" s="580"/>
      <c r="LQ13" s="580"/>
      <c r="LR13" s="580"/>
      <c r="LS13" s="580"/>
      <c r="LT13" s="580"/>
      <c r="LU13" s="580"/>
      <c r="LV13" s="580"/>
      <c r="LW13" s="580"/>
      <c r="LX13" s="580"/>
      <c r="LY13" s="580"/>
      <c r="LZ13" s="580"/>
      <c r="MA13" s="580"/>
      <c r="MB13" s="580"/>
      <c r="MC13" s="580"/>
      <c r="MD13" s="580"/>
      <c r="ME13" s="580"/>
      <c r="MF13" s="580"/>
      <c r="MG13" s="580"/>
      <c r="MH13" s="580"/>
      <c r="MI13" s="580"/>
      <c r="MJ13" s="580"/>
      <c r="MK13" s="580"/>
      <c r="ML13" s="580"/>
      <c r="MM13" s="580"/>
      <c r="MN13" s="580"/>
      <c r="MO13" s="580"/>
      <c r="MP13" s="580"/>
      <c r="MQ13" s="580"/>
      <c r="MR13" s="580"/>
      <c r="MS13" s="580"/>
      <c r="MT13" s="580"/>
      <c r="MU13" s="580"/>
      <c r="MV13" s="580"/>
      <c r="MW13" s="580"/>
      <c r="MX13" s="580"/>
      <c r="MY13" s="580"/>
      <c r="MZ13" s="580"/>
      <c r="NA13" s="580"/>
      <c r="NB13" s="580"/>
      <c r="NC13" s="580"/>
      <c r="ND13" s="580"/>
      <c r="NE13" s="580"/>
      <c r="NF13" s="580"/>
      <c r="NG13" s="580"/>
      <c r="NH13" s="580"/>
      <c r="NI13" s="580"/>
      <c r="NJ13" s="580"/>
      <c r="NK13" s="580"/>
      <c r="NL13" s="580"/>
      <c r="NM13" s="580"/>
      <c r="NN13" s="580"/>
      <c r="NO13" s="580"/>
      <c r="NP13" s="580"/>
      <c r="NQ13" s="580"/>
      <c r="NR13" s="580"/>
      <c r="NS13" s="580"/>
      <c r="NT13" s="580"/>
      <c r="NU13" s="580"/>
      <c r="NV13" s="580"/>
      <c r="NW13" s="580"/>
      <c r="NX13" s="580"/>
      <c r="NY13" s="580"/>
      <c r="NZ13" s="580"/>
      <c r="OA13" s="580"/>
      <c r="OB13" s="580"/>
      <c r="OC13" s="580"/>
      <c r="OD13" s="580"/>
      <c r="OE13" s="580"/>
      <c r="OF13" s="580"/>
      <c r="OG13" s="580"/>
      <c r="OH13" s="580"/>
      <c r="OI13" s="580"/>
      <c r="OJ13" s="580"/>
      <c r="OK13" s="580"/>
      <c r="OL13" s="580"/>
      <c r="OM13" s="580"/>
      <c r="ON13" s="580"/>
      <c r="OO13" s="580"/>
      <c r="OP13" s="580"/>
      <c r="OQ13" s="580"/>
      <c r="OR13" s="580"/>
      <c r="OS13" s="580"/>
      <c r="OT13" s="580"/>
      <c r="OU13" s="580"/>
      <c r="OV13" s="580"/>
      <c r="OW13" s="580"/>
      <c r="OX13" s="580"/>
      <c r="OY13" s="580"/>
      <c r="OZ13" s="580"/>
      <c r="PA13" s="580"/>
      <c r="PB13" s="580"/>
      <c r="PC13" s="580"/>
      <c r="PD13" s="580"/>
      <c r="PE13" s="580"/>
      <c r="PF13" s="580"/>
      <c r="PG13" s="580"/>
      <c r="PH13" s="580"/>
      <c r="PI13" s="580"/>
      <c r="PJ13" s="580"/>
      <c r="PK13" s="580"/>
      <c r="PL13" s="580"/>
      <c r="PM13" s="580"/>
      <c r="PN13" s="580"/>
      <c r="PO13" s="580"/>
      <c r="PP13" s="580"/>
      <c r="PQ13" s="580"/>
      <c r="PR13" s="580"/>
      <c r="PS13" s="580"/>
      <c r="PT13" s="580"/>
      <c r="PU13" s="580"/>
      <c r="PV13" s="580"/>
      <c r="PW13" s="580"/>
      <c r="PX13" s="580"/>
      <c r="PY13" s="580"/>
      <c r="PZ13" s="580"/>
      <c r="QA13" s="580"/>
      <c r="QB13" s="580"/>
      <c r="QC13" s="580"/>
      <c r="QD13" s="580"/>
      <c r="QE13" s="580"/>
      <c r="QF13" s="580"/>
      <c r="QG13" s="580"/>
      <c r="QH13" s="580"/>
      <c r="QI13" s="580"/>
      <c r="QJ13" s="580"/>
      <c r="QK13" s="580"/>
      <c r="QL13" s="580"/>
      <c r="QM13" s="580"/>
      <c r="QN13" s="580"/>
      <c r="QO13" s="580"/>
      <c r="QP13" s="580"/>
      <c r="QQ13" s="580"/>
      <c r="QR13" s="580"/>
      <c r="QS13" s="580"/>
      <c r="QT13" s="580"/>
      <c r="QU13" s="580"/>
      <c r="QV13" s="580"/>
      <c r="QW13" s="580"/>
      <c r="QX13" s="580"/>
      <c r="QY13" s="580"/>
      <c r="QZ13" s="580"/>
      <c r="RA13" s="580"/>
      <c r="RB13" s="580"/>
      <c r="RC13" s="580"/>
      <c r="RD13" s="580"/>
      <c r="RE13" s="580"/>
      <c r="RF13" s="580"/>
      <c r="RG13" s="580"/>
      <c r="RH13" s="580"/>
      <c r="RI13" s="580"/>
      <c r="RJ13" s="580"/>
      <c r="RK13" s="580"/>
      <c r="RL13" s="580"/>
      <c r="RM13" s="580"/>
      <c r="RN13" s="580"/>
      <c r="RO13" s="580"/>
      <c r="RP13" s="580"/>
      <c r="RQ13" s="580"/>
      <c r="RR13" s="580"/>
      <c r="RS13" s="580"/>
      <c r="RT13" s="580"/>
      <c r="RU13" s="580"/>
      <c r="RV13" s="580"/>
      <c r="RW13" s="580"/>
      <c r="RX13" s="580"/>
      <c r="RY13" s="580"/>
      <c r="RZ13" s="580"/>
      <c r="SA13" s="580"/>
      <c r="SB13" s="580"/>
      <c r="SC13" s="580"/>
      <c r="SD13" s="580"/>
      <c r="SE13" s="580"/>
      <c r="SF13" s="580"/>
      <c r="SG13" s="580"/>
      <c r="SH13" s="580"/>
      <c r="SI13" s="580"/>
      <c r="SJ13" s="580"/>
      <c r="SK13" s="580"/>
      <c r="SL13" s="580"/>
      <c r="SM13" s="580"/>
      <c r="SN13" s="580"/>
      <c r="SO13" s="580"/>
      <c r="SP13" s="580"/>
      <c r="SQ13" s="580"/>
      <c r="SR13" s="580"/>
      <c r="SS13" s="580"/>
      <c r="ST13" s="580"/>
      <c r="SU13" s="580"/>
      <c r="SV13" s="580"/>
      <c r="SW13" s="580"/>
      <c r="SX13" s="580"/>
      <c r="SY13" s="580"/>
      <c r="SZ13" s="580"/>
      <c r="TA13" s="580"/>
      <c r="TB13" s="580"/>
      <c r="TC13" s="580"/>
      <c r="TD13" s="580"/>
      <c r="TE13" s="580"/>
      <c r="TF13" s="580"/>
      <c r="TG13" s="580"/>
      <c r="TH13" s="580"/>
      <c r="TI13" s="580"/>
      <c r="TJ13" s="580"/>
      <c r="TK13" s="580"/>
      <c r="TL13" s="580"/>
      <c r="TM13" s="580"/>
      <c r="TN13" s="580"/>
      <c r="TO13" s="580"/>
      <c r="TP13" s="580"/>
      <c r="TQ13" s="580"/>
      <c r="TR13" s="580"/>
      <c r="TS13" s="580"/>
      <c r="TT13" s="580"/>
      <c r="TU13" s="580"/>
      <c r="TV13" s="580"/>
      <c r="TW13" s="580"/>
      <c r="TX13" s="580"/>
      <c r="TY13" s="580"/>
      <c r="TZ13" s="580"/>
      <c r="UA13" s="580"/>
      <c r="UB13" s="580"/>
      <c r="UC13" s="580"/>
      <c r="UD13" s="580"/>
      <c r="UE13" s="580"/>
      <c r="UF13" s="580"/>
      <c r="UG13" s="580"/>
      <c r="UH13" s="580"/>
      <c r="UI13" s="580"/>
      <c r="UJ13" s="580"/>
      <c r="UK13" s="580"/>
      <c r="UL13" s="580"/>
      <c r="UM13" s="580"/>
      <c r="UN13" s="580"/>
      <c r="UO13" s="580"/>
      <c r="UP13" s="580"/>
      <c r="UQ13" s="580"/>
      <c r="UR13" s="580"/>
      <c r="US13" s="580"/>
      <c r="UT13" s="580"/>
      <c r="UU13" s="580"/>
      <c r="UV13" s="580"/>
      <c r="UW13" s="580"/>
      <c r="UX13" s="580"/>
      <c r="UY13" s="580"/>
      <c r="UZ13" s="580"/>
      <c r="VA13" s="580"/>
      <c r="VB13" s="580"/>
      <c r="VC13" s="580"/>
      <c r="VD13" s="580"/>
      <c r="VE13" s="580"/>
      <c r="VF13" s="580"/>
      <c r="VG13" s="580"/>
      <c r="VH13" s="580"/>
      <c r="VI13" s="580"/>
      <c r="VJ13" s="580"/>
      <c r="VK13" s="580"/>
      <c r="VL13" s="580"/>
      <c r="VM13" s="580"/>
      <c r="VN13" s="580"/>
      <c r="VO13" s="580"/>
      <c r="VP13" s="580"/>
      <c r="VQ13" s="580"/>
      <c r="VR13" s="580"/>
      <c r="VS13" s="580"/>
      <c r="VT13" s="580"/>
      <c r="VU13" s="580"/>
      <c r="VV13" s="580"/>
      <c r="VW13" s="580"/>
      <c r="VX13" s="580"/>
      <c r="VY13" s="580"/>
      <c r="VZ13" s="580"/>
      <c r="WA13" s="580"/>
      <c r="WB13" s="580"/>
      <c r="WC13" s="580"/>
      <c r="WD13" s="580"/>
      <c r="WE13" s="580"/>
      <c r="WF13" s="580"/>
      <c r="WG13" s="580"/>
      <c r="WH13" s="580"/>
      <c r="WI13" s="580"/>
      <c r="WJ13" s="580"/>
      <c r="WK13" s="580"/>
      <c r="WL13" s="580"/>
      <c r="WM13" s="580"/>
      <c r="WN13" s="580"/>
      <c r="WO13" s="580"/>
      <c r="WP13" s="580"/>
      <c r="WQ13" s="580"/>
      <c r="WR13" s="580"/>
      <c r="WS13" s="580"/>
      <c r="WT13" s="580"/>
      <c r="WU13" s="580"/>
      <c r="WV13" s="580"/>
      <c r="WW13" s="580"/>
      <c r="WX13" s="580"/>
      <c r="WY13" s="580"/>
      <c r="WZ13" s="580"/>
      <c r="XA13" s="580"/>
      <c r="XB13" s="580"/>
      <c r="XC13" s="580"/>
      <c r="XD13" s="580"/>
      <c r="XE13" s="580"/>
      <c r="XF13" s="580"/>
      <c r="XG13" s="580"/>
      <c r="XH13" s="580"/>
      <c r="XI13" s="580"/>
      <c r="XJ13" s="580"/>
      <c r="XK13" s="580"/>
      <c r="XL13" s="580"/>
      <c r="XM13" s="580"/>
      <c r="XN13" s="580"/>
      <c r="XO13" s="580"/>
      <c r="XP13" s="580"/>
      <c r="XQ13" s="580"/>
      <c r="XR13" s="580"/>
      <c r="XS13" s="580"/>
      <c r="XT13" s="580"/>
      <c r="XU13" s="580"/>
      <c r="XV13" s="580"/>
      <c r="XW13" s="580"/>
      <c r="XX13" s="580"/>
      <c r="XY13" s="580"/>
      <c r="XZ13" s="580"/>
      <c r="YA13" s="580"/>
      <c r="YB13" s="580"/>
      <c r="YC13" s="580"/>
      <c r="YD13" s="580"/>
      <c r="YE13" s="580"/>
      <c r="YF13" s="580"/>
      <c r="YG13" s="580"/>
      <c r="YH13" s="580"/>
      <c r="YI13" s="580"/>
      <c r="YJ13" s="580"/>
      <c r="YK13" s="580"/>
      <c r="YL13" s="580"/>
      <c r="YM13" s="580"/>
      <c r="YN13" s="580"/>
      <c r="YO13" s="580"/>
      <c r="YP13" s="580"/>
      <c r="YQ13" s="580"/>
      <c r="YR13" s="580"/>
      <c r="YS13" s="580"/>
      <c r="YT13" s="580"/>
      <c r="YU13" s="580"/>
      <c r="YV13" s="580"/>
      <c r="YW13" s="580"/>
      <c r="YX13" s="580"/>
      <c r="YY13" s="580"/>
      <c r="YZ13" s="580"/>
      <c r="ZA13" s="580"/>
      <c r="ZB13" s="580"/>
      <c r="ZC13" s="580"/>
      <c r="ZD13" s="580"/>
      <c r="ZE13" s="580"/>
      <c r="ZF13" s="580"/>
      <c r="ZG13" s="580"/>
      <c r="ZH13" s="580"/>
      <c r="ZI13" s="580"/>
      <c r="ZJ13" s="580"/>
      <c r="ZK13" s="580"/>
      <c r="ZL13" s="580"/>
      <c r="ZM13" s="580"/>
      <c r="ZN13" s="580"/>
      <c r="ZO13" s="580"/>
      <c r="ZP13" s="580"/>
      <c r="ZQ13" s="580"/>
      <c r="ZR13" s="580"/>
      <c r="ZS13" s="580"/>
      <c r="ZT13" s="580"/>
      <c r="ZU13" s="580"/>
      <c r="ZV13" s="580"/>
      <c r="ZW13" s="580"/>
      <c r="ZX13" s="580"/>
      <c r="ZY13" s="580"/>
      <c r="ZZ13" s="580"/>
      <c r="AAA13" s="580"/>
      <c r="AAB13" s="580"/>
      <c r="AAC13" s="580"/>
      <c r="AAD13" s="580"/>
      <c r="AAE13" s="580"/>
      <c r="AAF13" s="580"/>
      <c r="AAG13" s="580"/>
      <c r="AAH13" s="580"/>
      <c r="AAI13" s="580"/>
      <c r="AAJ13" s="580"/>
      <c r="AAK13" s="580"/>
      <c r="AAL13" s="580"/>
      <c r="AAM13" s="580"/>
      <c r="AAN13" s="580"/>
      <c r="AAO13" s="580"/>
      <c r="AAP13" s="580"/>
      <c r="AAQ13" s="580"/>
      <c r="AAR13" s="580"/>
      <c r="AAS13" s="580"/>
      <c r="AAT13" s="580"/>
      <c r="AAU13" s="580"/>
      <c r="AAV13" s="580"/>
      <c r="AAW13" s="580"/>
      <c r="AAX13" s="580"/>
      <c r="AAY13" s="580"/>
      <c r="AAZ13" s="580"/>
      <c r="ABA13" s="580"/>
      <c r="ABB13" s="580"/>
      <c r="ABC13" s="580"/>
      <c r="ABD13" s="580"/>
      <c r="ABE13" s="580"/>
      <c r="ABF13" s="580"/>
      <c r="ABG13" s="580"/>
      <c r="ABH13" s="580"/>
      <c r="ABI13" s="580"/>
      <c r="ABJ13" s="580"/>
      <c r="ABK13" s="580"/>
      <c r="ABL13" s="580"/>
      <c r="ABM13" s="580"/>
      <c r="ABN13" s="580"/>
      <c r="ABO13" s="580"/>
      <c r="ABP13" s="580"/>
      <c r="ABQ13" s="580"/>
      <c r="ABR13" s="580"/>
      <c r="ABS13" s="580"/>
      <c r="ABT13" s="580"/>
      <c r="ABU13" s="580"/>
      <c r="ABV13" s="580"/>
      <c r="ABW13" s="580"/>
      <c r="ABX13" s="580"/>
      <c r="ABY13" s="580"/>
      <c r="ABZ13" s="580"/>
      <c r="ACA13" s="580"/>
      <c r="ACB13" s="580"/>
      <c r="ACC13" s="580"/>
      <c r="ACD13" s="580"/>
      <c r="ACE13" s="580"/>
      <c r="ACF13" s="580"/>
      <c r="ACG13" s="580"/>
      <c r="ACH13" s="580"/>
      <c r="ACI13" s="580"/>
      <c r="ACJ13" s="580"/>
      <c r="ACK13" s="580"/>
      <c r="ACL13" s="580"/>
      <c r="ACM13" s="580"/>
      <c r="ACN13" s="580"/>
      <c r="ACO13" s="580"/>
      <c r="ACP13" s="580"/>
      <c r="ACQ13" s="580"/>
      <c r="ACR13" s="580"/>
      <c r="ACS13" s="580"/>
      <c r="ACT13" s="580"/>
      <c r="ACU13" s="580"/>
      <c r="ACV13" s="580"/>
      <c r="ACW13" s="580"/>
      <c r="ACX13" s="580"/>
      <c r="ACY13" s="580"/>
      <c r="ACZ13" s="580"/>
      <c r="ADA13" s="580"/>
      <c r="ADB13" s="580"/>
      <c r="ADC13" s="580"/>
      <c r="ADD13" s="580"/>
      <c r="ADE13" s="580"/>
      <c r="ADF13" s="580"/>
      <c r="ADG13" s="580"/>
      <c r="ADH13" s="580"/>
      <c r="ADI13" s="580"/>
      <c r="ADJ13" s="580"/>
      <c r="ADK13" s="580"/>
      <c r="ADL13" s="580"/>
      <c r="ADM13" s="580"/>
      <c r="ADN13" s="580"/>
      <c r="ADO13" s="580"/>
      <c r="ADP13" s="580"/>
      <c r="ADQ13" s="580"/>
      <c r="ADR13" s="580"/>
      <c r="ADS13" s="580"/>
      <c r="ADT13" s="580"/>
      <c r="ADU13" s="580"/>
      <c r="ADV13" s="580"/>
      <c r="ADW13" s="580"/>
      <c r="ADX13" s="580"/>
      <c r="ADY13" s="580"/>
      <c r="ADZ13" s="580"/>
      <c r="AEA13" s="580"/>
      <c r="AEB13" s="580"/>
      <c r="AEC13" s="580"/>
      <c r="AED13" s="580"/>
      <c r="AEE13" s="580"/>
      <c r="AEF13" s="580"/>
      <c r="AEG13" s="580"/>
      <c r="AEH13" s="580"/>
      <c r="AEI13" s="580"/>
      <c r="AEJ13" s="580"/>
      <c r="AEK13" s="580"/>
      <c r="AEL13" s="580"/>
      <c r="AEM13" s="580"/>
      <c r="AEN13" s="580"/>
      <c r="AEO13" s="580"/>
      <c r="AEP13" s="580"/>
      <c r="AEQ13" s="580"/>
      <c r="AER13" s="580"/>
      <c r="AES13" s="580"/>
      <c r="AET13" s="580"/>
      <c r="AEU13" s="580"/>
      <c r="AEV13" s="580"/>
      <c r="AEW13" s="580"/>
      <c r="AEX13" s="580"/>
      <c r="AEY13" s="580"/>
      <c r="AEZ13" s="580"/>
      <c r="AFA13" s="580"/>
      <c r="AFB13" s="580"/>
      <c r="AFC13" s="580"/>
      <c r="AFD13" s="580"/>
      <c r="AFE13" s="580"/>
      <c r="AFF13" s="580"/>
      <c r="AFG13" s="580"/>
      <c r="AFH13" s="580"/>
      <c r="AFI13" s="580"/>
      <c r="AFJ13" s="580"/>
      <c r="AFK13" s="580"/>
      <c r="AFL13" s="580"/>
      <c r="AFM13" s="580"/>
      <c r="AFN13" s="580"/>
      <c r="AFO13" s="580"/>
      <c r="AFP13" s="580"/>
      <c r="AFQ13" s="580"/>
      <c r="AFR13" s="580"/>
      <c r="AFS13" s="580"/>
      <c r="AFT13" s="580"/>
      <c r="AFU13" s="580"/>
      <c r="AFV13" s="580"/>
      <c r="AFW13" s="580"/>
      <c r="AFX13" s="580"/>
      <c r="AFY13" s="580"/>
      <c r="AFZ13" s="580"/>
      <c r="AGA13" s="580"/>
      <c r="AGB13" s="580"/>
      <c r="AGC13" s="580"/>
      <c r="AGD13" s="580"/>
      <c r="AGE13" s="580"/>
      <c r="AGF13" s="580"/>
      <c r="AGG13" s="580"/>
      <c r="AGH13" s="580"/>
      <c r="AGI13" s="580"/>
      <c r="AGJ13" s="580"/>
      <c r="AGK13" s="580"/>
      <c r="AGL13" s="580"/>
      <c r="AGM13" s="580"/>
      <c r="AGN13" s="580"/>
      <c r="AGO13" s="580"/>
      <c r="AGP13" s="580"/>
      <c r="AGQ13" s="580"/>
      <c r="AGR13" s="580"/>
      <c r="AGS13" s="580"/>
      <c r="AGT13" s="580"/>
      <c r="AGU13" s="580"/>
      <c r="AGV13" s="580"/>
      <c r="AGW13" s="580"/>
      <c r="AGX13" s="580"/>
      <c r="AGY13" s="580"/>
      <c r="AGZ13" s="580"/>
      <c r="AHA13" s="580"/>
      <c r="AHB13" s="580"/>
      <c r="AHC13" s="580"/>
      <c r="AHD13" s="580"/>
      <c r="AHE13" s="580"/>
      <c r="AHF13" s="580"/>
      <c r="AHG13" s="580"/>
      <c r="AHH13" s="580"/>
      <c r="AHI13" s="580"/>
      <c r="AHJ13" s="580"/>
      <c r="AHK13" s="580"/>
      <c r="AHL13" s="580"/>
      <c r="AHM13" s="580"/>
      <c r="AHN13" s="580"/>
      <c r="AHO13" s="580"/>
      <c r="AHP13" s="580"/>
      <c r="AHQ13" s="580"/>
      <c r="AHR13" s="580"/>
      <c r="AHS13" s="580"/>
      <c r="AHT13" s="580"/>
      <c r="AHU13" s="580"/>
      <c r="AHV13" s="580"/>
      <c r="AHW13" s="580"/>
      <c r="AHX13" s="580"/>
      <c r="AHY13" s="580"/>
      <c r="AHZ13" s="580"/>
      <c r="AIA13" s="580"/>
      <c r="AIB13" s="580"/>
      <c r="AIC13" s="580"/>
      <c r="AID13" s="580"/>
      <c r="AIE13" s="580"/>
      <c r="AIF13" s="580"/>
      <c r="AIG13" s="580"/>
      <c r="AIH13" s="580"/>
      <c r="AII13" s="580"/>
      <c r="AIJ13" s="580"/>
      <c r="AIK13" s="580"/>
      <c r="AIL13" s="580"/>
      <c r="AIM13" s="580"/>
      <c r="AIN13" s="580"/>
      <c r="AIO13" s="580"/>
      <c r="AIP13" s="580"/>
      <c r="AIQ13" s="580"/>
      <c r="AIR13" s="580"/>
      <c r="AIS13" s="580"/>
      <c r="AIT13" s="580"/>
      <c r="AIU13" s="580"/>
      <c r="AIV13" s="580"/>
      <c r="AIW13" s="580"/>
      <c r="AIX13" s="580"/>
      <c r="AIY13" s="580"/>
      <c r="AIZ13" s="580"/>
      <c r="AJA13" s="580"/>
      <c r="AJB13" s="580"/>
      <c r="AJC13" s="580"/>
      <c r="AJD13" s="580"/>
      <c r="AJE13" s="580"/>
      <c r="AJF13" s="580"/>
      <c r="AJG13" s="580"/>
      <c r="AJH13" s="580"/>
      <c r="AJI13" s="580"/>
      <c r="AJJ13" s="580"/>
      <c r="AJK13" s="580"/>
      <c r="AJL13" s="580"/>
      <c r="AJM13" s="580"/>
      <c r="AJN13" s="580"/>
      <c r="AJO13" s="580"/>
      <c r="AJP13" s="580"/>
      <c r="AJQ13" s="580"/>
      <c r="AJR13" s="580"/>
      <c r="AJS13" s="580"/>
      <c r="AJT13" s="580"/>
      <c r="AJU13" s="580"/>
      <c r="AJV13" s="580"/>
      <c r="AJW13" s="580"/>
      <c r="AJX13" s="580"/>
      <c r="AJY13" s="580"/>
      <c r="AJZ13" s="580"/>
      <c r="AKA13" s="580"/>
      <c r="AKB13" s="580"/>
      <c r="AKC13" s="580"/>
      <c r="AKD13" s="580"/>
      <c r="AKE13" s="580"/>
      <c r="AKF13" s="580"/>
      <c r="AKG13" s="580"/>
      <c r="AKH13" s="580"/>
      <c r="AKI13" s="580"/>
      <c r="AKJ13" s="580"/>
      <c r="AKK13" s="580"/>
      <c r="AKL13" s="580"/>
      <c r="AKM13" s="580"/>
      <c r="AKN13" s="580"/>
      <c r="AKO13" s="580"/>
      <c r="AKP13" s="580"/>
      <c r="AKQ13" s="580"/>
      <c r="AKR13" s="580"/>
      <c r="AKS13" s="580"/>
      <c r="AKT13" s="580"/>
      <c r="AKU13" s="580"/>
      <c r="AKV13" s="580"/>
      <c r="AKW13" s="580"/>
      <c r="AKX13" s="580"/>
      <c r="AKY13" s="580"/>
      <c r="AKZ13" s="580"/>
      <c r="ALA13" s="580"/>
      <c r="ALB13" s="580"/>
      <c r="ALC13" s="580"/>
      <c r="ALD13" s="580"/>
      <c r="ALE13" s="580"/>
      <c r="ALF13" s="580"/>
      <c r="ALG13" s="580"/>
      <c r="ALH13" s="580"/>
      <c r="ALI13" s="580"/>
      <c r="ALJ13" s="580"/>
      <c r="ALK13" s="580"/>
      <c r="ALL13" s="580"/>
      <c r="ALM13" s="580"/>
      <c r="ALN13" s="580"/>
      <c r="ALO13" s="580"/>
      <c r="ALP13" s="580"/>
      <c r="ALQ13" s="580"/>
      <c r="ALR13" s="580"/>
      <c r="ALS13" s="580"/>
      <c r="ALT13" s="580"/>
      <c r="ALU13" s="580"/>
      <c r="ALV13" s="580"/>
      <c r="ALW13" s="580"/>
      <c r="ALX13" s="580"/>
      <c r="ALY13" s="580"/>
      <c r="ALZ13" s="580"/>
      <c r="AMA13" s="580"/>
      <c r="AMB13" s="580"/>
      <c r="AMC13" s="580"/>
      <c r="AMD13" s="580"/>
      <c r="AME13" s="580"/>
      <c r="AMF13" s="580"/>
      <c r="AMG13" s="580"/>
      <c r="AMH13" s="580"/>
      <c r="AMI13" s="580"/>
      <c r="AMJ13" s="580"/>
      <c r="AMK13" s="580"/>
      <c r="AML13" s="580"/>
      <c r="AMM13" s="580"/>
      <c r="AMN13" s="580"/>
      <c r="AMO13" s="580"/>
      <c r="AMP13" s="580"/>
      <c r="AMQ13" s="580"/>
      <c r="AMR13" s="580"/>
      <c r="AMS13" s="580"/>
      <c r="AMT13" s="580"/>
      <c r="AMU13" s="580"/>
      <c r="AMV13" s="580"/>
      <c r="AMW13" s="580"/>
      <c r="AMX13" s="580"/>
      <c r="AMY13" s="580"/>
      <c r="AMZ13" s="580"/>
      <c r="ANA13" s="580"/>
      <c r="ANB13" s="580"/>
      <c r="ANC13" s="580"/>
      <c r="AND13" s="580"/>
      <c r="ANE13" s="580"/>
      <c r="ANF13" s="580"/>
      <c r="ANG13" s="580"/>
      <c r="ANH13" s="580"/>
      <c r="ANI13" s="580"/>
      <c r="ANJ13" s="580"/>
      <c r="ANK13" s="580"/>
      <c r="ANL13" s="580"/>
      <c r="ANM13" s="580"/>
      <c r="ANN13" s="580"/>
      <c r="ANO13" s="580"/>
      <c r="ANP13" s="580"/>
      <c r="ANQ13" s="580"/>
      <c r="ANR13" s="580"/>
      <c r="ANS13" s="580"/>
      <c r="ANT13" s="580"/>
      <c r="ANU13" s="580"/>
      <c r="ANV13" s="580"/>
      <c r="ANW13" s="580"/>
      <c r="ANX13" s="580"/>
      <c r="ANY13" s="580"/>
      <c r="ANZ13" s="580"/>
      <c r="AOA13" s="580"/>
      <c r="AOB13" s="580"/>
      <c r="AOC13" s="580"/>
      <c r="AOD13" s="580"/>
      <c r="AOE13" s="580"/>
      <c r="AOF13" s="580"/>
      <c r="AOG13" s="580"/>
      <c r="AOH13" s="580"/>
      <c r="AOI13" s="580"/>
      <c r="AOJ13" s="580"/>
      <c r="AOK13" s="580"/>
      <c r="AOL13" s="580"/>
      <c r="AOM13" s="580"/>
      <c r="AON13" s="580"/>
      <c r="AOO13" s="580"/>
      <c r="AOP13" s="580"/>
      <c r="AOQ13" s="580"/>
      <c r="AOR13" s="580"/>
      <c r="AOS13" s="580"/>
      <c r="AOT13" s="580"/>
      <c r="AOU13" s="580"/>
      <c r="AOV13" s="580"/>
      <c r="AOW13" s="580"/>
      <c r="AOX13" s="580"/>
      <c r="AOY13" s="580"/>
      <c r="AOZ13" s="580"/>
      <c r="APA13" s="580"/>
      <c r="APB13" s="580"/>
      <c r="APC13" s="580"/>
      <c r="APD13" s="580"/>
      <c r="APE13" s="580"/>
      <c r="APF13" s="580"/>
      <c r="APG13" s="580"/>
      <c r="APH13" s="580"/>
      <c r="API13" s="580"/>
      <c r="APJ13" s="580"/>
      <c r="APK13" s="580"/>
      <c r="APL13" s="580"/>
      <c r="APM13" s="580"/>
      <c r="APN13" s="580"/>
      <c r="APO13" s="580"/>
      <c r="APP13" s="580"/>
      <c r="APQ13" s="580"/>
      <c r="APR13" s="580"/>
      <c r="APS13" s="580"/>
      <c r="APT13" s="580"/>
      <c r="APU13" s="580"/>
      <c r="APV13" s="580"/>
      <c r="APW13" s="580"/>
      <c r="APX13" s="580"/>
      <c r="APY13" s="580"/>
      <c r="APZ13" s="580"/>
      <c r="AQA13" s="580"/>
      <c r="AQB13" s="580"/>
      <c r="AQC13" s="580"/>
      <c r="AQD13" s="580"/>
      <c r="AQE13" s="580"/>
      <c r="AQF13" s="580"/>
      <c r="AQG13" s="580"/>
      <c r="AQH13" s="580"/>
      <c r="AQI13" s="580"/>
      <c r="AQJ13" s="580"/>
      <c r="AQK13" s="580"/>
      <c r="AQL13" s="580"/>
      <c r="AQM13" s="580"/>
      <c r="AQN13" s="580"/>
      <c r="AQO13" s="580"/>
      <c r="AQP13" s="580"/>
      <c r="AQQ13" s="580"/>
      <c r="AQR13" s="580"/>
      <c r="AQS13" s="580"/>
      <c r="AQT13" s="580"/>
      <c r="AQU13" s="580"/>
      <c r="AQV13" s="580"/>
      <c r="AQW13" s="580"/>
      <c r="AQX13" s="580"/>
      <c r="AQY13" s="580"/>
      <c r="AQZ13" s="580"/>
      <c r="ARA13" s="580"/>
      <c r="ARB13" s="580"/>
      <c r="ARC13" s="580"/>
      <c r="ARD13" s="580"/>
      <c r="ARE13" s="580"/>
      <c r="ARF13" s="580"/>
      <c r="ARG13" s="580"/>
      <c r="ARH13" s="580"/>
      <c r="ARI13" s="580"/>
      <c r="ARJ13" s="580"/>
      <c r="ARK13" s="580"/>
      <c r="ARL13" s="580"/>
      <c r="ARM13" s="580"/>
      <c r="ARN13" s="580"/>
      <c r="ARO13" s="580"/>
      <c r="ARP13" s="580"/>
      <c r="ARQ13" s="580"/>
      <c r="ARR13" s="580"/>
      <c r="ARS13" s="580"/>
      <c r="ART13" s="580"/>
      <c r="ARU13" s="580"/>
      <c r="ARV13" s="580"/>
      <c r="ARW13" s="580"/>
      <c r="ARX13" s="580"/>
      <c r="ARY13" s="580"/>
      <c r="ARZ13" s="580"/>
      <c r="ASA13" s="580"/>
      <c r="ASB13" s="580"/>
      <c r="ASC13" s="580"/>
      <c r="ASD13" s="580"/>
      <c r="ASE13" s="580"/>
      <c r="ASF13" s="580"/>
      <c r="ASG13" s="580"/>
      <c r="ASH13" s="580"/>
      <c r="ASI13" s="580"/>
      <c r="ASJ13" s="580"/>
      <c r="ASK13" s="580"/>
      <c r="ASL13" s="580"/>
      <c r="ASM13" s="580"/>
      <c r="ASN13" s="580"/>
      <c r="ASO13" s="580"/>
      <c r="ASP13" s="580"/>
      <c r="ASQ13" s="580"/>
      <c r="ASR13" s="580"/>
      <c r="ASS13" s="580"/>
      <c r="AST13" s="580"/>
      <c r="ASU13" s="580"/>
      <c r="ASV13" s="580"/>
      <c r="ASW13" s="580"/>
      <c r="ASX13" s="580"/>
      <c r="ASY13" s="580"/>
      <c r="ASZ13" s="580"/>
      <c r="ATA13" s="580"/>
      <c r="ATB13" s="580"/>
      <c r="ATC13" s="580"/>
      <c r="ATD13" s="580"/>
      <c r="ATE13" s="580"/>
      <c r="ATF13" s="580"/>
      <c r="ATG13" s="580"/>
      <c r="ATH13" s="580"/>
      <c r="ATI13" s="580"/>
      <c r="ATJ13" s="580"/>
      <c r="ATK13" s="580"/>
      <c r="ATL13" s="580"/>
      <c r="ATM13" s="580"/>
      <c r="ATN13" s="580"/>
      <c r="ATO13" s="580"/>
      <c r="ATP13" s="580"/>
      <c r="ATQ13" s="580"/>
      <c r="ATR13" s="580"/>
      <c r="ATS13" s="580"/>
      <c r="ATT13" s="580"/>
      <c r="ATU13" s="580"/>
      <c r="ATV13" s="580"/>
      <c r="ATW13" s="580"/>
      <c r="ATX13" s="580"/>
      <c r="ATY13" s="580"/>
      <c r="ATZ13" s="580"/>
      <c r="AUA13" s="580"/>
      <c r="AUB13" s="580"/>
      <c r="AUC13" s="580"/>
      <c r="AUD13" s="580"/>
      <c r="AUE13" s="580"/>
      <c r="AUF13" s="580"/>
      <c r="AUG13" s="580"/>
      <c r="AUH13" s="580"/>
      <c r="AUI13" s="580"/>
      <c r="AUJ13" s="580"/>
      <c r="AUK13" s="580"/>
      <c r="AUL13" s="580"/>
      <c r="AUM13" s="580"/>
      <c r="AUN13" s="580"/>
      <c r="AUO13" s="580"/>
      <c r="AUP13" s="580"/>
      <c r="AUQ13" s="580"/>
      <c r="AUR13" s="580"/>
      <c r="AUS13" s="580"/>
      <c r="AUT13" s="580"/>
      <c r="AUU13" s="580"/>
      <c r="AUV13" s="580"/>
      <c r="AUW13" s="580"/>
      <c r="AUX13" s="580"/>
      <c r="AUY13" s="580"/>
      <c r="AUZ13" s="580"/>
      <c r="AVA13" s="580"/>
      <c r="AVB13" s="580"/>
      <c r="AVC13" s="580"/>
      <c r="AVD13" s="580"/>
      <c r="AVE13" s="580"/>
      <c r="AVF13" s="580"/>
      <c r="AVG13" s="580"/>
      <c r="AVH13" s="580"/>
      <c r="AVI13" s="580"/>
      <c r="AVJ13" s="580"/>
      <c r="AVK13" s="580"/>
      <c r="AVL13" s="580"/>
      <c r="AVM13" s="580"/>
      <c r="AVN13" s="580"/>
      <c r="AVO13" s="580"/>
      <c r="AVP13" s="580"/>
      <c r="AVQ13" s="580"/>
      <c r="AVR13" s="580"/>
      <c r="AVS13" s="580"/>
      <c r="AVT13" s="580"/>
      <c r="AVU13" s="580"/>
      <c r="AVV13" s="580"/>
      <c r="AVW13" s="580"/>
      <c r="AVX13" s="580"/>
      <c r="AVY13" s="580"/>
      <c r="AVZ13" s="580"/>
      <c r="AWA13" s="580"/>
      <c r="AWB13" s="580"/>
      <c r="AWC13" s="580"/>
      <c r="AWD13" s="580"/>
      <c r="AWE13" s="580"/>
      <c r="AWF13" s="580"/>
      <c r="AWG13" s="580"/>
      <c r="AWH13" s="580"/>
      <c r="AWI13" s="580"/>
      <c r="AWJ13" s="580"/>
      <c r="AWK13" s="580"/>
      <c r="AWL13" s="580"/>
      <c r="AWM13" s="580"/>
      <c r="AWN13" s="580"/>
      <c r="AWO13" s="580"/>
      <c r="AWP13" s="580"/>
      <c r="AWQ13" s="580"/>
      <c r="AWR13" s="580"/>
      <c r="AWS13" s="580"/>
      <c r="AWT13" s="580"/>
      <c r="AWU13" s="580"/>
      <c r="AWV13" s="580"/>
      <c r="AWW13" s="580"/>
      <c r="AWX13" s="580"/>
      <c r="AWY13" s="580"/>
      <c r="AWZ13" s="580"/>
      <c r="AXA13" s="580"/>
      <c r="AXB13" s="580"/>
      <c r="AXC13" s="580"/>
      <c r="AXD13" s="580"/>
      <c r="AXE13" s="580"/>
      <c r="AXF13" s="580"/>
      <c r="AXG13" s="580"/>
      <c r="AXH13" s="580"/>
      <c r="AXI13" s="580"/>
      <c r="AXJ13" s="580"/>
      <c r="AXK13" s="580"/>
      <c r="AXL13" s="580"/>
      <c r="AXM13" s="580"/>
      <c r="AXN13" s="580"/>
      <c r="AXO13" s="580"/>
      <c r="AXP13" s="580"/>
      <c r="AXQ13" s="580"/>
      <c r="AXR13" s="580"/>
      <c r="AXS13" s="580"/>
      <c r="AXT13" s="580"/>
      <c r="AXU13" s="580"/>
      <c r="AXV13" s="580"/>
      <c r="AXW13" s="580"/>
      <c r="AXX13" s="580"/>
      <c r="AXY13" s="580"/>
      <c r="AXZ13" s="580"/>
      <c r="AYA13" s="580"/>
      <c r="AYB13" s="580"/>
      <c r="AYC13" s="580"/>
      <c r="AYD13" s="580"/>
      <c r="AYE13" s="580"/>
      <c r="AYF13" s="580"/>
      <c r="AYG13" s="580"/>
      <c r="AYH13" s="580"/>
      <c r="AYI13" s="580"/>
      <c r="AYJ13" s="580"/>
      <c r="AYK13" s="580"/>
      <c r="AYL13" s="580"/>
      <c r="AYM13" s="580"/>
      <c r="AYN13" s="580"/>
      <c r="AYO13" s="580"/>
      <c r="AYP13" s="580"/>
      <c r="AYQ13" s="580"/>
      <c r="AYR13" s="580"/>
      <c r="AYS13" s="580"/>
      <c r="AYT13" s="580"/>
      <c r="AYU13" s="580"/>
      <c r="AYV13" s="580"/>
      <c r="AYW13" s="580"/>
      <c r="AYX13" s="580"/>
      <c r="AYY13" s="580"/>
      <c r="AYZ13" s="580"/>
      <c r="AZA13" s="580"/>
      <c r="AZB13" s="580"/>
      <c r="AZC13" s="580"/>
      <c r="AZD13" s="580"/>
      <c r="AZE13" s="580"/>
      <c r="AZF13" s="580"/>
      <c r="AZG13" s="580"/>
      <c r="AZH13" s="580"/>
      <c r="AZI13" s="580"/>
      <c r="AZJ13" s="580"/>
      <c r="AZK13" s="580"/>
      <c r="AZL13" s="580"/>
      <c r="AZM13" s="580"/>
      <c r="AZN13" s="580"/>
      <c r="AZO13" s="580"/>
      <c r="AZP13" s="580"/>
      <c r="AZQ13" s="580"/>
      <c r="AZR13" s="580"/>
      <c r="AZS13" s="580"/>
      <c r="AZT13" s="580"/>
      <c r="AZU13" s="580"/>
      <c r="AZV13" s="580"/>
      <c r="AZW13" s="580"/>
      <c r="AZX13" s="580"/>
      <c r="AZY13" s="580"/>
      <c r="AZZ13" s="580"/>
      <c r="BAA13" s="580"/>
      <c r="BAB13" s="580"/>
      <c r="BAC13" s="580"/>
      <c r="BAD13" s="580"/>
      <c r="BAE13" s="580"/>
      <c r="BAF13" s="580"/>
      <c r="BAG13" s="580"/>
      <c r="BAH13" s="580"/>
      <c r="BAI13" s="580"/>
      <c r="BAJ13" s="580"/>
      <c r="BAK13" s="580"/>
      <c r="BAL13" s="580"/>
      <c r="BAM13" s="580"/>
      <c r="BAN13" s="580"/>
      <c r="BAO13" s="580"/>
      <c r="BAP13" s="580"/>
      <c r="BAQ13" s="580"/>
      <c r="BAR13" s="580"/>
      <c r="BAS13" s="580"/>
      <c r="BAT13" s="580"/>
      <c r="BAU13" s="580"/>
      <c r="BAV13" s="580"/>
      <c r="BAW13" s="580"/>
      <c r="BAX13" s="580"/>
      <c r="BAY13" s="580"/>
      <c r="BAZ13" s="580"/>
      <c r="BBA13" s="580"/>
      <c r="BBB13" s="580"/>
      <c r="BBC13" s="580"/>
      <c r="BBD13" s="580"/>
      <c r="BBE13" s="580"/>
      <c r="BBF13" s="580"/>
      <c r="BBG13" s="580"/>
      <c r="BBH13" s="580"/>
      <c r="BBI13" s="580"/>
      <c r="BBJ13" s="580"/>
      <c r="BBK13" s="580"/>
      <c r="BBL13" s="580"/>
      <c r="BBM13" s="580"/>
      <c r="BBN13" s="580"/>
      <c r="BBO13" s="580"/>
      <c r="BBP13" s="580"/>
      <c r="BBQ13" s="580"/>
      <c r="BBR13" s="580"/>
      <c r="BBS13" s="580"/>
      <c r="BBT13" s="580"/>
      <c r="BBU13" s="580"/>
      <c r="BBV13" s="580"/>
      <c r="BBW13" s="580"/>
      <c r="BBX13" s="580"/>
      <c r="BBY13" s="580"/>
      <c r="BBZ13" s="580"/>
      <c r="BCA13" s="580"/>
      <c r="BCB13" s="580"/>
      <c r="BCC13" s="580"/>
      <c r="BCD13" s="580"/>
      <c r="BCE13" s="580"/>
      <c r="BCF13" s="580"/>
      <c r="BCG13" s="580"/>
      <c r="BCH13" s="580"/>
      <c r="BCI13" s="580"/>
      <c r="BCJ13" s="580"/>
      <c r="BCK13" s="580"/>
      <c r="BCL13" s="580"/>
      <c r="BCM13" s="580"/>
      <c r="BCN13" s="580"/>
      <c r="BCO13" s="580"/>
      <c r="BCP13" s="580"/>
      <c r="BCQ13" s="580"/>
      <c r="BCR13" s="580"/>
      <c r="BCS13" s="580"/>
      <c r="BCT13" s="580"/>
      <c r="BCU13" s="580"/>
      <c r="BCV13" s="580"/>
      <c r="BCW13" s="580"/>
      <c r="BCX13" s="580"/>
      <c r="BCY13" s="580"/>
      <c r="BCZ13" s="580"/>
      <c r="BDA13" s="580"/>
      <c r="BDB13" s="580"/>
      <c r="BDC13" s="580"/>
      <c r="BDD13" s="580"/>
      <c r="BDE13" s="580"/>
      <c r="BDF13" s="580"/>
      <c r="BDG13" s="580"/>
      <c r="BDH13" s="580"/>
      <c r="BDI13" s="580"/>
      <c r="BDJ13" s="580"/>
      <c r="BDK13" s="580"/>
      <c r="BDL13" s="580"/>
      <c r="BDM13" s="580"/>
      <c r="BDN13" s="580"/>
      <c r="BDO13" s="580"/>
      <c r="BDP13" s="580"/>
      <c r="BDQ13" s="580"/>
      <c r="BDR13" s="580"/>
      <c r="BDS13" s="580"/>
      <c r="BDT13" s="580"/>
      <c r="BDU13" s="580"/>
      <c r="BDV13" s="580"/>
      <c r="BDW13" s="580"/>
      <c r="BDX13" s="580"/>
      <c r="BDY13" s="580"/>
      <c r="BDZ13" s="580"/>
      <c r="BEA13" s="580"/>
      <c r="BEB13" s="580"/>
      <c r="BEC13" s="580"/>
      <c r="BED13" s="580"/>
      <c r="BEE13" s="580"/>
      <c r="BEF13" s="580"/>
      <c r="BEG13" s="580"/>
      <c r="BEH13" s="580"/>
      <c r="BEI13" s="580"/>
      <c r="BEJ13" s="580"/>
      <c r="BEK13" s="580"/>
      <c r="BEL13" s="580"/>
      <c r="BEM13" s="580"/>
      <c r="BEN13" s="580"/>
      <c r="BEO13" s="580"/>
      <c r="BEP13" s="580"/>
      <c r="BEQ13" s="580"/>
      <c r="BER13" s="580"/>
      <c r="BES13" s="580"/>
      <c r="BET13" s="580"/>
      <c r="BEU13" s="580"/>
      <c r="BEV13" s="580"/>
      <c r="BEW13" s="580"/>
      <c r="BEX13" s="580"/>
      <c r="BEY13" s="580"/>
      <c r="BEZ13" s="580"/>
      <c r="BFA13" s="580"/>
      <c r="BFB13" s="580"/>
      <c r="BFC13" s="580"/>
      <c r="BFD13" s="580"/>
      <c r="BFE13" s="580"/>
      <c r="BFF13" s="580"/>
      <c r="BFG13" s="580"/>
      <c r="BFH13" s="580"/>
      <c r="BFI13" s="580"/>
      <c r="BFJ13" s="580"/>
      <c r="BFK13" s="580"/>
      <c r="BFL13" s="580"/>
      <c r="BFM13" s="580"/>
      <c r="BFN13" s="580"/>
      <c r="BFO13" s="580"/>
      <c r="BFP13" s="580"/>
      <c r="BFQ13" s="580"/>
      <c r="BFR13" s="580"/>
      <c r="BFS13" s="580"/>
      <c r="BFT13" s="580"/>
      <c r="BFU13" s="580"/>
      <c r="BFV13" s="580"/>
      <c r="BFW13" s="580"/>
      <c r="BFX13" s="580"/>
      <c r="BFY13" s="580"/>
      <c r="BFZ13" s="580"/>
      <c r="BGA13" s="580"/>
      <c r="BGB13" s="580"/>
      <c r="BGC13" s="580"/>
      <c r="BGD13" s="580"/>
      <c r="BGE13" s="580"/>
      <c r="BGF13" s="580"/>
      <c r="BGG13" s="580"/>
      <c r="BGH13" s="580"/>
      <c r="BGI13" s="580"/>
      <c r="BGJ13" s="580"/>
      <c r="BGK13" s="580"/>
      <c r="BGL13" s="580"/>
      <c r="BGM13" s="580"/>
      <c r="BGN13" s="580"/>
      <c r="BGO13" s="580"/>
      <c r="BGP13" s="580"/>
      <c r="BGQ13" s="580"/>
      <c r="BGR13" s="580"/>
      <c r="BGS13" s="580"/>
      <c r="BGT13" s="580"/>
      <c r="BGU13" s="580"/>
      <c r="BGV13" s="580"/>
      <c r="BGW13" s="580"/>
      <c r="BGX13" s="580"/>
      <c r="BGY13" s="580"/>
      <c r="BGZ13" s="580"/>
      <c r="BHA13" s="580"/>
      <c r="BHB13" s="580"/>
      <c r="BHC13" s="580"/>
      <c r="BHD13" s="580"/>
      <c r="BHE13" s="580"/>
      <c r="BHF13" s="580"/>
      <c r="BHG13" s="580"/>
      <c r="BHH13" s="580"/>
      <c r="BHI13" s="580"/>
      <c r="BHJ13" s="580"/>
      <c r="BHK13" s="580"/>
      <c r="BHL13" s="580"/>
      <c r="BHM13" s="580"/>
      <c r="BHN13" s="580"/>
      <c r="BHO13" s="580"/>
      <c r="BHP13" s="580"/>
      <c r="BHQ13" s="580"/>
      <c r="BHR13" s="580"/>
      <c r="BHS13" s="580"/>
      <c r="BHT13" s="580"/>
      <c r="BHU13" s="580"/>
      <c r="BHV13" s="580"/>
      <c r="BHW13" s="580"/>
      <c r="BHX13" s="580"/>
      <c r="BHY13" s="580"/>
      <c r="BHZ13" s="580"/>
      <c r="BIA13" s="580"/>
      <c r="BIB13" s="580"/>
      <c r="BIC13" s="580"/>
      <c r="BID13" s="580"/>
      <c r="BIE13" s="580"/>
      <c r="BIF13" s="580"/>
      <c r="BIG13" s="580"/>
      <c r="BIH13" s="580"/>
      <c r="BII13" s="580"/>
      <c r="BIJ13" s="580"/>
      <c r="BIK13" s="580"/>
      <c r="BIL13" s="580"/>
      <c r="BIM13" s="580"/>
      <c r="BIN13" s="580"/>
      <c r="BIO13" s="580"/>
      <c r="BIP13" s="580"/>
      <c r="BIQ13" s="580"/>
      <c r="BIR13" s="580"/>
      <c r="BIS13" s="580"/>
      <c r="BIT13" s="580"/>
      <c r="BIU13" s="580"/>
      <c r="BIV13" s="580"/>
      <c r="BIW13" s="580"/>
      <c r="BIX13" s="580"/>
      <c r="BIY13" s="580"/>
      <c r="BIZ13" s="580"/>
      <c r="BJA13" s="580"/>
      <c r="BJB13" s="580"/>
      <c r="BJC13" s="580"/>
      <c r="BJD13" s="580"/>
      <c r="BJE13" s="580"/>
      <c r="BJF13" s="580"/>
      <c r="BJG13" s="580"/>
      <c r="BJH13" s="580"/>
      <c r="BJI13" s="580"/>
      <c r="BJJ13" s="580"/>
      <c r="BJK13" s="580"/>
      <c r="BJL13" s="580"/>
      <c r="BJM13" s="580"/>
      <c r="BJN13" s="580"/>
      <c r="BJO13" s="580"/>
      <c r="BJP13" s="580"/>
      <c r="BJQ13" s="580"/>
      <c r="BJR13" s="580"/>
      <c r="BJS13" s="580"/>
      <c r="BJT13" s="580"/>
      <c r="BJU13" s="580"/>
      <c r="BJV13" s="580"/>
      <c r="BJW13" s="580"/>
      <c r="BJX13" s="580"/>
      <c r="BJY13" s="580"/>
      <c r="BJZ13" s="580"/>
      <c r="BKA13" s="580"/>
      <c r="BKB13" s="580"/>
      <c r="BKC13" s="580"/>
      <c r="BKD13" s="580"/>
      <c r="BKE13" s="580"/>
      <c r="BKF13" s="580"/>
      <c r="BKG13" s="580"/>
      <c r="BKH13" s="580"/>
      <c r="BKI13" s="580"/>
      <c r="BKJ13" s="580"/>
      <c r="BKK13" s="580"/>
      <c r="BKL13" s="580"/>
      <c r="BKM13" s="580"/>
      <c r="BKN13" s="580"/>
      <c r="BKO13" s="580"/>
      <c r="BKP13" s="580"/>
      <c r="BKQ13" s="580"/>
      <c r="BKR13" s="580"/>
      <c r="BKS13" s="580"/>
      <c r="BKT13" s="580"/>
      <c r="BKU13" s="580"/>
      <c r="BKV13" s="580"/>
      <c r="BKW13" s="580"/>
      <c r="BKX13" s="580"/>
      <c r="BKY13" s="580"/>
      <c r="BKZ13" s="580"/>
      <c r="BLA13" s="580"/>
      <c r="BLB13" s="580"/>
      <c r="BLC13" s="580"/>
      <c r="BLD13" s="580"/>
      <c r="BLE13" s="580"/>
      <c r="BLF13" s="580"/>
      <c r="BLG13" s="580"/>
      <c r="BLH13" s="580"/>
      <c r="BLI13" s="580"/>
      <c r="BLJ13" s="580"/>
      <c r="BLK13" s="580"/>
      <c r="BLL13" s="580"/>
      <c r="BLM13" s="580"/>
      <c r="BLN13" s="580"/>
      <c r="BLO13" s="580"/>
      <c r="BLP13" s="580"/>
      <c r="BLQ13" s="580"/>
      <c r="BLR13" s="580"/>
      <c r="BLS13" s="580"/>
      <c r="BLT13" s="580"/>
      <c r="BLU13" s="580"/>
      <c r="BLV13" s="580"/>
      <c r="BLW13" s="580"/>
      <c r="BLX13" s="580"/>
      <c r="BLY13" s="580"/>
      <c r="BLZ13" s="580"/>
      <c r="BMA13" s="580"/>
      <c r="BMB13" s="580"/>
      <c r="BMC13" s="580"/>
      <c r="BMD13" s="580"/>
      <c r="BME13" s="580"/>
      <c r="BMF13" s="580"/>
      <c r="BMG13" s="580"/>
      <c r="BMH13" s="580"/>
      <c r="BMI13" s="580"/>
      <c r="BMJ13" s="580"/>
      <c r="BMK13" s="580"/>
      <c r="BML13" s="580"/>
      <c r="BMM13" s="580"/>
      <c r="BMN13" s="580"/>
      <c r="BMO13" s="580"/>
      <c r="BMP13" s="580"/>
      <c r="BMQ13" s="580"/>
      <c r="BMR13" s="580"/>
      <c r="BMS13" s="580"/>
      <c r="BMT13" s="580"/>
      <c r="BMU13" s="580"/>
      <c r="BMV13" s="580"/>
      <c r="BMW13" s="580"/>
      <c r="BMX13" s="580"/>
      <c r="BMY13" s="580"/>
      <c r="BMZ13" s="580"/>
      <c r="BNA13" s="580"/>
      <c r="BNB13" s="580"/>
      <c r="BNC13" s="580"/>
      <c r="BND13" s="580"/>
      <c r="BNE13" s="580"/>
      <c r="BNF13" s="580"/>
      <c r="BNG13" s="580"/>
      <c r="BNH13" s="580"/>
      <c r="BNI13" s="580"/>
      <c r="BNJ13" s="580"/>
      <c r="BNK13" s="580"/>
      <c r="BNL13" s="580"/>
      <c r="BNM13" s="580"/>
      <c r="BNN13" s="580"/>
      <c r="BNO13" s="580"/>
      <c r="BNP13" s="580"/>
      <c r="BNQ13" s="580"/>
      <c r="BNR13" s="580"/>
      <c r="BNS13" s="580"/>
      <c r="BNT13" s="580"/>
      <c r="BNU13" s="580"/>
      <c r="BNV13" s="580"/>
      <c r="BNW13" s="580"/>
      <c r="BNX13" s="580"/>
      <c r="BNY13" s="580"/>
      <c r="BNZ13" s="580"/>
      <c r="BOA13" s="580"/>
      <c r="BOB13" s="580"/>
      <c r="BOC13" s="580"/>
      <c r="BOD13" s="580"/>
      <c r="BOE13" s="580"/>
      <c r="BOF13" s="580"/>
      <c r="BOG13" s="580"/>
      <c r="BOH13" s="580"/>
      <c r="BOI13" s="580"/>
      <c r="BOJ13" s="580"/>
      <c r="BOK13" s="580"/>
      <c r="BOL13" s="580"/>
      <c r="BOM13" s="580"/>
      <c r="BON13" s="580"/>
      <c r="BOO13" s="580"/>
      <c r="BOP13" s="580"/>
      <c r="BOQ13" s="580"/>
      <c r="BOR13" s="580"/>
      <c r="BOS13" s="580"/>
      <c r="BOT13" s="580"/>
      <c r="BOU13" s="580"/>
      <c r="BOV13" s="580"/>
      <c r="BOW13" s="580"/>
      <c r="BOX13" s="580"/>
      <c r="BOY13" s="580"/>
      <c r="BOZ13" s="580"/>
      <c r="BPA13" s="580"/>
      <c r="BPB13" s="580"/>
      <c r="BPC13" s="580"/>
      <c r="BPD13" s="580"/>
      <c r="BPE13" s="580"/>
      <c r="BPF13" s="580"/>
      <c r="BPG13" s="580"/>
      <c r="BPH13" s="580"/>
      <c r="BPI13" s="580"/>
      <c r="BPJ13" s="580"/>
      <c r="BPK13" s="580"/>
      <c r="BPL13" s="580"/>
      <c r="BPM13" s="580"/>
      <c r="BPN13" s="580"/>
      <c r="BPO13" s="580"/>
      <c r="BPP13" s="580"/>
      <c r="BPQ13" s="580"/>
      <c r="BPR13" s="580"/>
      <c r="BPS13" s="580"/>
      <c r="BPT13" s="580"/>
      <c r="BPU13" s="580"/>
      <c r="BPV13" s="580"/>
      <c r="BPW13" s="580"/>
      <c r="BPX13" s="580"/>
      <c r="BPY13" s="580"/>
      <c r="BPZ13" s="580"/>
      <c r="BQA13" s="580"/>
      <c r="BQB13" s="580"/>
      <c r="BQC13" s="580"/>
      <c r="BQD13" s="580"/>
      <c r="BQE13" s="580"/>
      <c r="BQF13" s="580"/>
      <c r="BQG13" s="580"/>
      <c r="BQH13" s="580"/>
      <c r="BQI13" s="580"/>
      <c r="BQJ13" s="580"/>
      <c r="BQK13" s="580"/>
      <c r="BQL13" s="580"/>
      <c r="BQM13" s="580"/>
      <c r="BQN13" s="580"/>
      <c r="BQO13" s="580"/>
      <c r="BQP13" s="580"/>
      <c r="BQQ13" s="580"/>
      <c r="BQR13" s="580"/>
      <c r="BQS13" s="580"/>
      <c r="BQT13" s="580"/>
      <c r="BQU13" s="580"/>
      <c r="BQV13" s="580"/>
      <c r="BQW13" s="580"/>
      <c r="BQX13" s="580"/>
      <c r="BQY13" s="580"/>
      <c r="BQZ13" s="580"/>
      <c r="BRA13" s="580"/>
      <c r="BRB13" s="580"/>
      <c r="BRC13" s="580"/>
      <c r="BRD13" s="580"/>
      <c r="BRE13" s="580"/>
      <c r="BRF13" s="580"/>
      <c r="BRG13" s="580"/>
      <c r="BRH13" s="580"/>
      <c r="BRI13" s="580"/>
      <c r="BRJ13" s="580"/>
      <c r="BRK13" s="580"/>
      <c r="BRL13" s="580"/>
      <c r="BRM13" s="580"/>
      <c r="BRN13" s="580"/>
      <c r="BRO13" s="580"/>
      <c r="BRP13" s="580"/>
      <c r="BRQ13" s="580"/>
      <c r="BRR13" s="580"/>
      <c r="BRS13" s="580"/>
      <c r="BRT13" s="580"/>
      <c r="BRU13" s="580"/>
      <c r="BRV13" s="580"/>
      <c r="BRW13" s="580"/>
      <c r="BRX13" s="580"/>
      <c r="BRY13" s="580"/>
      <c r="BRZ13" s="580"/>
      <c r="BSA13" s="580"/>
      <c r="BSB13" s="580"/>
      <c r="BSC13" s="580"/>
      <c r="BSD13" s="580"/>
      <c r="BSE13" s="580"/>
      <c r="BSF13" s="580"/>
      <c r="BSG13" s="580"/>
      <c r="BSH13" s="580"/>
      <c r="BSI13" s="580"/>
      <c r="BSJ13" s="580"/>
      <c r="BSK13" s="580"/>
      <c r="BSL13" s="580"/>
      <c r="BSM13" s="580"/>
      <c r="BSN13" s="580"/>
      <c r="BSO13" s="580"/>
      <c r="BSP13" s="580"/>
      <c r="BSQ13" s="580"/>
      <c r="BSR13" s="580"/>
      <c r="BSS13" s="580"/>
      <c r="BST13" s="580"/>
      <c r="BSU13" s="580"/>
      <c r="BSV13" s="580"/>
      <c r="BSW13" s="580"/>
      <c r="BSX13" s="580"/>
      <c r="BSY13" s="580"/>
      <c r="BSZ13" s="580"/>
      <c r="BTA13" s="580"/>
      <c r="BTB13" s="580"/>
      <c r="BTC13" s="580"/>
      <c r="BTD13" s="580"/>
      <c r="BTE13" s="580"/>
      <c r="BTF13" s="580"/>
      <c r="BTG13" s="580"/>
      <c r="BTH13" s="580"/>
      <c r="BTI13" s="580"/>
      <c r="BTJ13" s="580"/>
      <c r="BTK13" s="580"/>
      <c r="BTL13" s="580"/>
      <c r="BTM13" s="580"/>
      <c r="BTN13" s="580"/>
      <c r="BTO13" s="580"/>
      <c r="BTP13" s="580"/>
      <c r="BTQ13" s="580"/>
      <c r="BTR13" s="580"/>
      <c r="BTS13" s="580"/>
      <c r="BTT13" s="580"/>
      <c r="BTU13" s="580"/>
      <c r="BTV13" s="580"/>
      <c r="BTW13" s="580"/>
      <c r="BTX13" s="580"/>
      <c r="BTY13" s="580"/>
      <c r="BTZ13" s="580"/>
      <c r="BUA13" s="580"/>
      <c r="BUB13" s="580"/>
      <c r="BUC13" s="580"/>
      <c r="BUD13" s="580"/>
      <c r="BUE13" s="580"/>
      <c r="BUF13" s="580"/>
      <c r="BUG13" s="580"/>
      <c r="BUH13" s="580"/>
      <c r="BUI13" s="580"/>
      <c r="BUJ13" s="580"/>
      <c r="BUK13" s="580"/>
      <c r="BUL13" s="580"/>
      <c r="BUM13" s="580"/>
      <c r="BUN13" s="580"/>
      <c r="BUO13" s="580"/>
      <c r="BUP13" s="580"/>
      <c r="BUQ13" s="580"/>
      <c r="BUR13" s="580"/>
      <c r="BUS13" s="580"/>
      <c r="BUT13" s="580"/>
      <c r="BUU13" s="580"/>
      <c r="BUV13" s="580"/>
      <c r="BUW13" s="580"/>
      <c r="BUX13" s="580"/>
      <c r="BUY13" s="580"/>
      <c r="BUZ13" s="580"/>
      <c r="BVA13" s="580"/>
      <c r="BVB13" s="580"/>
      <c r="BVC13" s="580"/>
      <c r="BVD13" s="580"/>
      <c r="BVE13" s="580"/>
      <c r="BVF13" s="580"/>
      <c r="BVG13" s="580"/>
      <c r="BVH13" s="580"/>
      <c r="BVI13" s="580"/>
      <c r="BVJ13" s="580"/>
      <c r="BVK13" s="580"/>
      <c r="BVL13" s="580"/>
      <c r="BVM13" s="580"/>
      <c r="BVN13" s="580"/>
      <c r="BVO13" s="580"/>
      <c r="BVP13" s="580"/>
      <c r="BVQ13" s="580"/>
      <c r="BVR13" s="580"/>
      <c r="BVS13" s="580"/>
      <c r="BVT13" s="580"/>
      <c r="BVU13" s="580"/>
      <c r="BVV13" s="580"/>
      <c r="BVW13" s="580"/>
      <c r="BVX13" s="580"/>
      <c r="BVY13" s="580"/>
      <c r="BVZ13" s="580"/>
      <c r="BWA13" s="580"/>
      <c r="BWB13" s="580"/>
      <c r="BWC13" s="580"/>
      <c r="BWD13" s="580"/>
      <c r="BWE13" s="580"/>
      <c r="BWF13" s="580"/>
      <c r="BWG13" s="580"/>
      <c r="BWH13" s="580"/>
      <c r="BWI13" s="580"/>
      <c r="BWJ13" s="580"/>
      <c r="BWK13" s="580"/>
      <c r="BWL13" s="580"/>
      <c r="BWM13" s="580"/>
      <c r="BWN13" s="580"/>
      <c r="BWO13" s="580"/>
      <c r="BWP13" s="580"/>
      <c r="BWQ13" s="580"/>
      <c r="BWR13" s="580"/>
      <c r="BWS13" s="580"/>
      <c r="BWT13" s="580"/>
      <c r="BWU13" s="580"/>
      <c r="BWV13" s="580"/>
      <c r="BWW13" s="580"/>
      <c r="BWX13" s="580"/>
      <c r="BWY13" s="580"/>
      <c r="BWZ13" s="580"/>
      <c r="BXA13" s="580"/>
      <c r="BXB13" s="580"/>
      <c r="BXC13" s="580"/>
      <c r="BXD13" s="580"/>
      <c r="BXE13" s="580"/>
      <c r="BXF13" s="580"/>
      <c r="BXG13" s="580"/>
      <c r="BXH13" s="580"/>
      <c r="BXI13" s="580"/>
      <c r="BXJ13" s="580"/>
      <c r="BXK13" s="580"/>
      <c r="BXL13" s="580"/>
      <c r="BXM13" s="580"/>
      <c r="BXN13" s="580"/>
      <c r="BXO13" s="580"/>
      <c r="BXP13" s="580"/>
      <c r="BXQ13" s="580"/>
      <c r="BXR13" s="580"/>
      <c r="BXS13" s="580"/>
      <c r="BXT13" s="580"/>
      <c r="BXU13" s="580"/>
      <c r="BXV13" s="580"/>
      <c r="BXW13" s="580"/>
      <c r="BXX13" s="580"/>
      <c r="BXY13" s="580"/>
      <c r="BXZ13" s="580"/>
      <c r="BYA13" s="580"/>
      <c r="BYB13" s="580"/>
      <c r="BYC13" s="580"/>
      <c r="BYD13" s="580"/>
      <c r="BYE13" s="580"/>
      <c r="BYF13" s="580"/>
      <c r="BYG13" s="580"/>
      <c r="BYH13" s="580"/>
      <c r="BYI13" s="580"/>
      <c r="BYJ13" s="580"/>
      <c r="BYK13" s="580"/>
      <c r="BYL13" s="580"/>
      <c r="BYM13" s="580"/>
      <c r="BYN13" s="580"/>
      <c r="BYO13" s="580"/>
      <c r="BYP13" s="580"/>
      <c r="BYQ13" s="580"/>
      <c r="BYR13" s="580"/>
      <c r="BYS13" s="580"/>
      <c r="BYT13" s="580"/>
      <c r="BYU13" s="580"/>
      <c r="BYV13" s="580"/>
      <c r="BYW13" s="580"/>
      <c r="BYX13" s="580"/>
      <c r="BYY13" s="580"/>
      <c r="BYZ13" s="580"/>
      <c r="BZA13" s="580"/>
      <c r="BZB13" s="580"/>
      <c r="BZC13" s="580"/>
      <c r="BZD13" s="580"/>
      <c r="BZE13" s="580"/>
      <c r="BZF13" s="580"/>
      <c r="BZG13" s="580"/>
      <c r="BZH13" s="580"/>
      <c r="BZI13" s="580"/>
      <c r="BZJ13" s="580"/>
      <c r="BZK13" s="580"/>
      <c r="BZL13" s="580"/>
      <c r="BZM13" s="580"/>
      <c r="BZN13" s="580"/>
      <c r="BZO13" s="580"/>
      <c r="BZP13" s="580"/>
      <c r="BZQ13" s="580"/>
      <c r="BZR13" s="580"/>
      <c r="BZS13" s="580"/>
      <c r="BZT13" s="580"/>
      <c r="BZU13" s="580"/>
      <c r="BZV13" s="580"/>
      <c r="BZW13" s="580"/>
      <c r="BZX13" s="580"/>
      <c r="BZY13" s="580"/>
      <c r="BZZ13" s="580"/>
      <c r="CAA13" s="580"/>
      <c r="CAB13" s="580"/>
      <c r="CAC13" s="580"/>
      <c r="CAD13" s="580"/>
      <c r="CAE13" s="580"/>
      <c r="CAF13" s="580"/>
      <c r="CAG13" s="580"/>
      <c r="CAH13" s="580"/>
      <c r="CAI13" s="580"/>
      <c r="CAJ13" s="580"/>
      <c r="CAK13" s="580"/>
      <c r="CAL13" s="580"/>
      <c r="CAM13" s="580"/>
      <c r="CAN13" s="580"/>
      <c r="CAO13" s="580"/>
      <c r="CAP13" s="580"/>
      <c r="CAQ13" s="580"/>
      <c r="CAR13" s="580"/>
      <c r="CAS13" s="580"/>
      <c r="CAT13" s="580"/>
      <c r="CAU13" s="580"/>
      <c r="CAV13" s="580"/>
      <c r="CAW13" s="580"/>
      <c r="CAX13" s="580"/>
      <c r="CAY13" s="580"/>
      <c r="CAZ13" s="580"/>
      <c r="CBA13" s="580"/>
      <c r="CBB13" s="580"/>
      <c r="CBC13" s="580"/>
      <c r="CBD13" s="580"/>
      <c r="CBE13" s="580"/>
      <c r="CBF13" s="580"/>
      <c r="CBG13" s="580"/>
      <c r="CBH13" s="580"/>
      <c r="CBI13" s="580"/>
      <c r="CBJ13" s="580"/>
      <c r="CBK13" s="580"/>
      <c r="CBL13" s="580"/>
      <c r="CBM13" s="580"/>
      <c r="CBN13" s="580"/>
      <c r="CBO13" s="580"/>
      <c r="CBP13" s="580"/>
      <c r="CBQ13" s="580"/>
      <c r="CBR13" s="580"/>
      <c r="CBS13" s="580"/>
      <c r="CBT13" s="580"/>
      <c r="CBU13" s="580"/>
      <c r="CBV13" s="580"/>
      <c r="CBW13" s="580"/>
      <c r="CBX13" s="580"/>
      <c r="CBY13" s="580"/>
      <c r="CBZ13" s="580"/>
      <c r="CCA13" s="580"/>
      <c r="CCB13" s="580"/>
      <c r="CCC13" s="580"/>
      <c r="CCD13" s="580"/>
      <c r="CCE13" s="580"/>
      <c r="CCF13" s="580"/>
      <c r="CCG13" s="580"/>
      <c r="CCH13" s="580"/>
      <c r="CCI13" s="580"/>
      <c r="CCJ13" s="580"/>
      <c r="CCK13" s="580"/>
      <c r="CCL13" s="580"/>
      <c r="CCM13" s="580"/>
      <c r="CCN13" s="580"/>
      <c r="CCO13" s="580"/>
      <c r="CCP13" s="580"/>
      <c r="CCQ13" s="580"/>
      <c r="CCR13" s="580"/>
      <c r="CCS13" s="580"/>
      <c r="CCT13" s="580"/>
      <c r="CCU13" s="580"/>
      <c r="CCV13" s="580"/>
      <c r="CCW13" s="580"/>
      <c r="CCX13" s="580"/>
      <c r="CCY13" s="580"/>
      <c r="CCZ13" s="580"/>
      <c r="CDA13" s="580"/>
      <c r="CDB13" s="580"/>
      <c r="CDC13" s="580"/>
      <c r="CDD13" s="580"/>
      <c r="CDE13" s="580"/>
      <c r="CDF13" s="580"/>
      <c r="CDG13" s="580"/>
      <c r="CDH13" s="580"/>
      <c r="CDI13" s="580"/>
      <c r="CDJ13" s="580"/>
      <c r="CDK13" s="580"/>
      <c r="CDL13" s="580"/>
      <c r="CDM13" s="580"/>
      <c r="CDN13" s="580"/>
      <c r="CDO13" s="580"/>
      <c r="CDP13" s="580"/>
      <c r="CDQ13" s="580"/>
      <c r="CDR13" s="580"/>
      <c r="CDS13" s="580"/>
      <c r="CDT13" s="580"/>
      <c r="CDU13" s="580"/>
      <c r="CDV13" s="580"/>
      <c r="CDW13" s="580"/>
      <c r="CDX13" s="580"/>
      <c r="CDY13" s="580"/>
      <c r="CDZ13" s="580"/>
      <c r="CEA13" s="580"/>
      <c r="CEB13" s="580"/>
      <c r="CEC13" s="580"/>
      <c r="CED13" s="580"/>
      <c r="CEE13" s="580"/>
      <c r="CEF13" s="580"/>
      <c r="CEG13" s="580"/>
      <c r="CEH13" s="580"/>
      <c r="CEI13" s="580"/>
      <c r="CEJ13" s="580"/>
      <c r="CEK13" s="580"/>
      <c r="CEL13" s="580"/>
      <c r="CEM13" s="580"/>
      <c r="CEN13" s="580"/>
      <c r="CEO13" s="580"/>
      <c r="CEP13" s="580"/>
      <c r="CEQ13" s="580"/>
      <c r="CER13" s="580"/>
      <c r="CES13" s="580"/>
      <c r="CET13" s="580"/>
      <c r="CEU13" s="580"/>
      <c r="CEV13" s="580"/>
      <c r="CEW13" s="580"/>
      <c r="CEX13" s="580"/>
      <c r="CEY13" s="580"/>
      <c r="CEZ13" s="580"/>
      <c r="CFA13" s="580"/>
      <c r="CFB13" s="580"/>
      <c r="CFC13" s="580"/>
      <c r="CFD13" s="580"/>
      <c r="CFE13" s="580"/>
      <c r="CFF13" s="580"/>
      <c r="CFG13" s="580"/>
      <c r="CFH13" s="580"/>
      <c r="CFI13" s="580"/>
      <c r="CFJ13" s="580"/>
      <c r="CFK13" s="580"/>
      <c r="CFL13" s="580"/>
      <c r="CFM13" s="580"/>
      <c r="CFN13" s="580"/>
      <c r="CFO13" s="580"/>
      <c r="CFP13" s="580"/>
      <c r="CFQ13" s="580"/>
      <c r="CFR13" s="580"/>
      <c r="CFS13" s="580"/>
      <c r="CFT13" s="580"/>
      <c r="CFU13" s="580"/>
      <c r="CFV13" s="580"/>
      <c r="CFW13" s="580"/>
      <c r="CFX13" s="580"/>
      <c r="CFY13" s="580"/>
      <c r="CFZ13" s="580"/>
      <c r="CGA13" s="580"/>
      <c r="CGB13" s="580"/>
      <c r="CGC13" s="580"/>
      <c r="CGD13" s="580"/>
      <c r="CGE13" s="580"/>
      <c r="CGF13" s="580"/>
      <c r="CGG13" s="580"/>
      <c r="CGH13" s="580"/>
      <c r="CGI13" s="580"/>
      <c r="CGJ13" s="580"/>
      <c r="CGK13" s="580"/>
      <c r="CGL13" s="580"/>
      <c r="CGM13" s="580"/>
      <c r="CGN13" s="580"/>
      <c r="CGO13" s="580"/>
      <c r="CGP13" s="580"/>
      <c r="CGQ13" s="580"/>
      <c r="CGR13" s="580"/>
      <c r="CGS13" s="580"/>
      <c r="CGT13" s="580"/>
      <c r="CGU13" s="580"/>
      <c r="CGV13" s="580"/>
      <c r="CGW13" s="580"/>
      <c r="CGX13" s="580"/>
      <c r="CGY13" s="580"/>
      <c r="CGZ13" s="580"/>
      <c r="CHA13" s="580"/>
      <c r="CHB13" s="580"/>
      <c r="CHC13" s="580"/>
      <c r="CHD13" s="580"/>
      <c r="CHE13" s="580"/>
      <c r="CHF13" s="580"/>
      <c r="CHG13" s="580"/>
      <c r="CHH13" s="580"/>
      <c r="CHI13" s="580"/>
      <c r="CHJ13" s="580"/>
      <c r="CHK13" s="580"/>
      <c r="CHL13" s="580"/>
      <c r="CHM13" s="580"/>
      <c r="CHN13" s="580"/>
      <c r="CHO13" s="580"/>
      <c r="CHP13" s="580"/>
      <c r="CHQ13" s="580"/>
      <c r="CHR13" s="580"/>
      <c r="CHS13" s="580"/>
      <c r="CHT13" s="580"/>
      <c r="CHU13" s="580"/>
      <c r="CHV13" s="580"/>
      <c r="CHW13" s="580"/>
      <c r="CHX13" s="580"/>
      <c r="CHY13" s="580"/>
      <c r="CHZ13" s="580"/>
      <c r="CIA13" s="580"/>
      <c r="CIB13" s="580"/>
      <c r="CIC13" s="580"/>
      <c r="CID13" s="580"/>
      <c r="CIE13" s="580"/>
      <c r="CIF13" s="580"/>
      <c r="CIG13" s="580"/>
      <c r="CIH13" s="580"/>
      <c r="CII13" s="580"/>
      <c r="CIJ13" s="580"/>
      <c r="CIK13" s="580"/>
      <c r="CIL13" s="580"/>
      <c r="CIM13" s="580"/>
      <c r="CIN13" s="580"/>
      <c r="CIO13" s="580"/>
      <c r="CIP13" s="580"/>
      <c r="CIQ13" s="580"/>
      <c r="CIR13" s="580"/>
      <c r="CIS13" s="580"/>
      <c r="CIT13" s="580"/>
      <c r="CIU13" s="580"/>
      <c r="CIV13" s="580"/>
      <c r="CIW13" s="580"/>
      <c r="CIX13" s="580"/>
      <c r="CIY13" s="580"/>
      <c r="CIZ13" s="580"/>
      <c r="CJA13" s="580"/>
      <c r="CJB13" s="580"/>
      <c r="CJC13" s="580"/>
      <c r="CJD13" s="580"/>
      <c r="CJE13" s="580"/>
      <c r="CJF13" s="580"/>
      <c r="CJG13" s="580"/>
      <c r="CJH13" s="580"/>
      <c r="CJI13" s="580"/>
      <c r="CJJ13" s="580"/>
      <c r="CJK13" s="580"/>
      <c r="CJL13" s="580"/>
      <c r="CJM13" s="580"/>
      <c r="CJN13" s="580"/>
      <c r="CJO13" s="580"/>
      <c r="CJP13" s="580"/>
      <c r="CJQ13" s="580"/>
      <c r="CJR13" s="580"/>
      <c r="CJS13" s="580"/>
      <c r="CJT13" s="580"/>
      <c r="CJU13" s="580"/>
      <c r="CJV13" s="580"/>
      <c r="CJW13" s="580"/>
      <c r="CJX13" s="580"/>
      <c r="CJY13" s="580"/>
      <c r="CJZ13" s="580"/>
      <c r="CKA13" s="580"/>
      <c r="CKB13" s="580"/>
      <c r="CKC13" s="580"/>
      <c r="CKD13" s="580"/>
      <c r="CKE13" s="580"/>
      <c r="CKF13" s="580"/>
      <c r="CKG13" s="580"/>
      <c r="CKH13" s="580"/>
      <c r="CKI13" s="580"/>
      <c r="CKJ13" s="580"/>
      <c r="CKK13" s="580"/>
      <c r="CKL13" s="580"/>
      <c r="CKM13" s="580"/>
      <c r="CKN13" s="580"/>
      <c r="CKO13" s="580"/>
      <c r="CKP13" s="580"/>
      <c r="CKQ13" s="580"/>
      <c r="CKR13" s="580"/>
      <c r="CKS13" s="580"/>
      <c r="CKT13" s="580"/>
      <c r="CKU13" s="580"/>
      <c r="CKV13" s="580"/>
      <c r="CKW13" s="580"/>
      <c r="CKX13" s="580"/>
      <c r="CKY13" s="580"/>
      <c r="CKZ13" s="580"/>
      <c r="CLA13" s="580"/>
      <c r="CLB13" s="580"/>
      <c r="CLC13" s="580"/>
      <c r="CLD13" s="580"/>
      <c r="CLE13" s="580"/>
      <c r="CLF13" s="580"/>
      <c r="CLG13" s="580"/>
      <c r="CLH13" s="580"/>
      <c r="CLI13" s="580"/>
      <c r="CLJ13" s="580"/>
      <c r="CLK13" s="580"/>
      <c r="CLL13" s="580"/>
      <c r="CLM13" s="580"/>
      <c r="CLN13" s="580"/>
      <c r="CLO13" s="580"/>
      <c r="CLP13" s="580"/>
      <c r="CLQ13" s="580"/>
      <c r="CLR13" s="580"/>
      <c r="CLS13" s="580"/>
      <c r="CLT13" s="580"/>
      <c r="CLU13" s="580"/>
      <c r="CLV13" s="580"/>
      <c r="CLW13" s="580"/>
      <c r="CLX13" s="580"/>
      <c r="CLY13" s="580"/>
      <c r="CLZ13" s="580"/>
      <c r="CMA13" s="580"/>
      <c r="CMB13" s="580"/>
      <c r="CMC13" s="580"/>
      <c r="CMD13" s="580"/>
      <c r="CME13" s="580"/>
      <c r="CMF13" s="580"/>
      <c r="CMG13" s="580"/>
      <c r="CMH13" s="580"/>
      <c r="CMI13" s="580"/>
      <c r="CMJ13" s="580"/>
      <c r="CMK13" s="580"/>
      <c r="CML13" s="580"/>
      <c r="CMM13" s="580"/>
      <c r="CMN13" s="580"/>
      <c r="CMO13" s="580"/>
      <c r="CMP13" s="580"/>
      <c r="CMQ13" s="580"/>
      <c r="CMR13" s="580"/>
      <c r="CMS13" s="580"/>
      <c r="CMT13" s="580"/>
      <c r="CMU13" s="580"/>
      <c r="CMV13" s="580"/>
      <c r="CMW13" s="580"/>
      <c r="CMX13" s="580"/>
      <c r="CMY13" s="580"/>
      <c r="CMZ13" s="580"/>
      <c r="CNA13" s="580"/>
      <c r="CNB13" s="580"/>
      <c r="CNC13" s="580"/>
      <c r="CND13" s="580"/>
      <c r="CNE13" s="580"/>
      <c r="CNF13" s="580"/>
      <c r="CNG13" s="580"/>
      <c r="CNH13" s="580"/>
      <c r="CNI13" s="580"/>
      <c r="CNJ13" s="580"/>
      <c r="CNK13" s="580"/>
      <c r="CNL13" s="580"/>
      <c r="CNM13" s="580"/>
      <c r="CNN13" s="580"/>
      <c r="CNO13" s="580"/>
      <c r="CNP13" s="580"/>
      <c r="CNQ13" s="580"/>
      <c r="CNR13" s="580"/>
      <c r="CNS13" s="580"/>
      <c r="CNT13" s="580"/>
      <c r="CNU13" s="580"/>
      <c r="CNV13" s="580"/>
      <c r="CNW13" s="580"/>
      <c r="CNX13" s="580"/>
      <c r="CNY13" s="580"/>
      <c r="CNZ13" s="580"/>
      <c r="COA13" s="580"/>
      <c r="COB13" s="580"/>
      <c r="COC13" s="580"/>
      <c r="COD13" s="580"/>
      <c r="COE13" s="580"/>
      <c r="COF13" s="580"/>
      <c r="COG13" s="580"/>
      <c r="COH13" s="580"/>
      <c r="COI13" s="580"/>
      <c r="COJ13" s="580"/>
      <c r="COK13" s="580"/>
      <c r="COL13" s="580"/>
      <c r="COM13" s="580"/>
      <c r="CON13" s="580"/>
      <c r="COO13" s="580"/>
      <c r="COP13" s="580"/>
      <c r="COQ13" s="580"/>
      <c r="COR13" s="580"/>
      <c r="COS13" s="580"/>
      <c r="COT13" s="580"/>
      <c r="COU13" s="580"/>
      <c r="COV13" s="580"/>
      <c r="COW13" s="580"/>
      <c r="COX13" s="580"/>
      <c r="COY13" s="580"/>
      <c r="COZ13" s="580"/>
      <c r="CPA13" s="580"/>
      <c r="CPB13" s="580"/>
      <c r="CPC13" s="580"/>
      <c r="CPD13" s="580"/>
      <c r="CPE13" s="580"/>
      <c r="CPF13" s="580"/>
      <c r="CPG13" s="580"/>
      <c r="CPH13" s="580"/>
      <c r="CPI13" s="580"/>
      <c r="CPJ13" s="580"/>
      <c r="CPK13" s="580"/>
      <c r="CPL13" s="580"/>
      <c r="CPM13" s="580"/>
      <c r="CPN13" s="580"/>
      <c r="CPO13" s="580"/>
      <c r="CPP13" s="580"/>
      <c r="CPQ13" s="580"/>
      <c r="CPR13" s="580"/>
      <c r="CPS13" s="580"/>
      <c r="CPT13" s="580"/>
      <c r="CPU13" s="580"/>
      <c r="CPV13" s="580"/>
      <c r="CPW13" s="580"/>
      <c r="CPX13" s="580"/>
      <c r="CPY13" s="580"/>
      <c r="CPZ13" s="580"/>
      <c r="CQA13" s="580"/>
      <c r="CQB13" s="580"/>
      <c r="CQC13" s="580"/>
      <c r="CQD13" s="580"/>
      <c r="CQE13" s="580"/>
      <c r="CQF13" s="580"/>
      <c r="CQG13" s="580"/>
      <c r="CQH13" s="580"/>
      <c r="CQI13" s="580"/>
      <c r="CQJ13" s="580"/>
      <c r="CQK13" s="580"/>
      <c r="CQL13" s="580"/>
      <c r="CQM13" s="580"/>
      <c r="CQN13" s="580"/>
      <c r="CQO13" s="580"/>
      <c r="CQP13" s="580"/>
      <c r="CQQ13" s="580"/>
      <c r="CQR13" s="580"/>
      <c r="CQS13" s="580"/>
      <c r="CQT13" s="580"/>
      <c r="CQU13" s="580"/>
      <c r="CQV13" s="580"/>
      <c r="CQW13" s="580"/>
      <c r="CQX13" s="580"/>
      <c r="CQY13" s="580"/>
      <c r="CQZ13" s="580"/>
      <c r="CRA13" s="580"/>
      <c r="CRB13" s="580"/>
      <c r="CRC13" s="580"/>
      <c r="CRD13" s="580"/>
      <c r="CRE13" s="580"/>
      <c r="CRF13" s="580"/>
      <c r="CRG13" s="580"/>
      <c r="CRH13" s="580"/>
      <c r="CRI13" s="580"/>
      <c r="CRJ13" s="580"/>
      <c r="CRK13" s="580"/>
      <c r="CRL13" s="580"/>
      <c r="CRM13" s="580"/>
      <c r="CRN13" s="580"/>
      <c r="CRO13" s="580"/>
      <c r="CRP13" s="580"/>
      <c r="CRQ13" s="580"/>
      <c r="CRR13" s="580"/>
      <c r="CRS13" s="580"/>
      <c r="CRT13" s="580"/>
      <c r="CRU13" s="580"/>
      <c r="CRV13" s="580"/>
      <c r="CRW13" s="580"/>
      <c r="CRX13" s="580"/>
      <c r="CRY13" s="580"/>
      <c r="CRZ13" s="580"/>
      <c r="CSA13" s="580"/>
      <c r="CSB13" s="580"/>
      <c r="CSC13" s="580"/>
      <c r="CSD13" s="580"/>
      <c r="CSE13" s="580"/>
      <c r="CSF13" s="580"/>
      <c r="CSG13" s="580"/>
      <c r="CSH13" s="580"/>
      <c r="CSI13" s="580"/>
      <c r="CSJ13" s="580"/>
      <c r="CSK13" s="580"/>
      <c r="CSL13" s="580"/>
      <c r="CSM13" s="580"/>
      <c r="CSN13" s="580"/>
      <c r="CSO13" s="580"/>
      <c r="CSP13" s="580"/>
      <c r="CSQ13" s="580"/>
      <c r="CSR13" s="580"/>
      <c r="CSS13" s="580"/>
      <c r="CST13" s="580"/>
      <c r="CSU13" s="580"/>
      <c r="CSV13" s="580"/>
      <c r="CSW13" s="580"/>
      <c r="CSX13" s="580"/>
      <c r="CSY13" s="580"/>
      <c r="CSZ13" s="580"/>
      <c r="CTA13" s="580"/>
      <c r="CTB13" s="580"/>
      <c r="CTC13" s="580"/>
      <c r="CTD13" s="580"/>
      <c r="CTE13" s="580"/>
      <c r="CTF13" s="580"/>
      <c r="CTG13" s="580"/>
      <c r="CTH13" s="580"/>
      <c r="CTI13" s="580"/>
      <c r="CTJ13" s="580"/>
      <c r="CTK13" s="580"/>
      <c r="CTL13" s="580"/>
      <c r="CTM13" s="580"/>
      <c r="CTN13" s="580"/>
      <c r="CTO13" s="580"/>
      <c r="CTP13" s="580"/>
      <c r="CTQ13" s="580"/>
      <c r="CTR13" s="580"/>
      <c r="CTS13" s="580"/>
      <c r="CTT13" s="580"/>
      <c r="CTU13" s="580"/>
      <c r="CTV13" s="580"/>
      <c r="CTW13" s="580"/>
      <c r="CTX13" s="580"/>
      <c r="CTY13" s="580"/>
      <c r="CTZ13" s="580"/>
      <c r="CUA13" s="580"/>
      <c r="CUB13" s="580"/>
      <c r="CUC13" s="580"/>
      <c r="CUD13" s="580"/>
      <c r="CUE13" s="580"/>
      <c r="CUF13" s="580"/>
      <c r="CUG13" s="580"/>
      <c r="CUH13" s="580"/>
      <c r="CUI13" s="580"/>
      <c r="CUJ13" s="580"/>
      <c r="CUK13" s="580"/>
      <c r="CUL13" s="580"/>
      <c r="CUM13" s="580"/>
      <c r="CUN13" s="580"/>
      <c r="CUO13" s="580"/>
      <c r="CUP13" s="580"/>
      <c r="CUQ13" s="580"/>
      <c r="CUR13" s="580"/>
      <c r="CUS13" s="580"/>
      <c r="CUT13" s="580"/>
      <c r="CUU13" s="580"/>
      <c r="CUV13" s="580"/>
      <c r="CUW13" s="580"/>
      <c r="CUX13" s="580"/>
      <c r="CUY13" s="580"/>
      <c r="CUZ13" s="580"/>
      <c r="CVA13" s="580"/>
      <c r="CVB13" s="580"/>
      <c r="CVC13" s="580"/>
      <c r="CVD13" s="580"/>
      <c r="CVE13" s="580"/>
      <c r="CVF13" s="580"/>
      <c r="CVG13" s="580"/>
      <c r="CVH13" s="580"/>
      <c r="CVI13" s="580"/>
      <c r="CVJ13" s="580"/>
      <c r="CVK13" s="580"/>
      <c r="CVL13" s="580"/>
      <c r="CVM13" s="580"/>
      <c r="CVN13" s="580"/>
      <c r="CVO13" s="580"/>
      <c r="CVP13" s="580"/>
      <c r="CVQ13" s="580"/>
      <c r="CVR13" s="580"/>
      <c r="CVS13" s="580"/>
      <c r="CVT13" s="580"/>
      <c r="CVU13" s="580"/>
      <c r="CVV13" s="580"/>
      <c r="CVW13" s="580"/>
      <c r="CVX13" s="580"/>
      <c r="CVY13" s="580"/>
      <c r="CVZ13" s="580"/>
      <c r="CWA13" s="580"/>
      <c r="CWB13" s="580"/>
      <c r="CWC13" s="580"/>
      <c r="CWD13" s="580"/>
      <c r="CWE13" s="580"/>
      <c r="CWF13" s="580"/>
      <c r="CWG13" s="580"/>
      <c r="CWH13" s="580"/>
      <c r="CWI13" s="580"/>
      <c r="CWJ13" s="580"/>
      <c r="CWK13" s="580"/>
      <c r="CWL13" s="580"/>
      <c r="CWM13" s="580"/>
      <c r="CWN13" s="580"/>
      <c r="CWO13" s="580"/>
      <c r="CWP13" s="580"/>
      <c r="CWQ13" s="580"/>
      <c r="CWR13" s="580"/>
      <c r="CWS13" s="580"/>
      <c r="CWT13" s="580"/>
      <c r="CWU13" s="580"/>
      <c r="CWV13" s="580"/>
      <c r="CWW13" s="580"/>
      <c r="CWX13" s="580"/>
      <c r="CWY13" s="580"/>
      <c r="CWZ13" s="580"/>
      <c r="CXA13" s="580"/>
      <c r="CXB13" s="580"/>
      <c r="CXC13" s="580"/>
      <c r="CXD13" s="580"/>
      <c r="CXE13" s="580"/>
      <c r="CXF13" s="580"/>
      <c r="CXG13" s="580"/>
      <c r="CXH13" s="580"/>
      <c r="CXI13" s="580"/>
      <c r="CXJ13" s="580"/>
      <c r="CXK13" s="580"/>
      <c r="CXL13" s="580"/>
      <c r="CXM13" s="580"/>
      <c r="CXN13" s="580"/>
      <c r="CXO13" s="580"/>
      <c r="CXP13" s="580"/>
      <c r="CXQ13" s="580"/>
      <c r="CXR13" s="580"/>
      <c r="CXS13" s="580"/>
      <c r="CXT13" s="580"/>
      <c r="CXU13" s="580"/>
      <c r="CXV13" s="580"/>
      <c r="CXW13" s="580"/>
      <c r="CXX13" s="580"/>
      <c r="CXY13" s="580"/>
      <c r="CXZ13" s="580"/>
      <c r="CYA13" s="580"/>
      <c r="CYB13" s="580"/>
      <c r="CYC13" s="580"/>
      <c r="CYD13" s="580"/>
      <c r="CYE13" s="580"/>
      <c r="CYF13" s="580"/>
      <c r="CYG13" s="580"/>
      <c r="CYH13" s="580"/>
      <c r="CYI13" s="580"/>
      <c r="CYJ13" s="580"/>
      <c r="CYK13" s="580"/>
      <c r="CYL13" s="580"/>
      <c r="CYM13" s="580"/>
      <c r="CYN13" s="580"/>
      <c r="CYO13" s="580"/>
      <c r="CYP13" s="580"/>
      <c r="CYQ13" s="580"/>
      <c r="CYR13" s="580"/>
      <c r="CYS13" s="580"/>
      <c r="CYT13" s="580"/>
      <c r="CYU13" s="580"/>
      <c r="CYV13" s="580"/>
      <c r="CYW13" s="580"/>
      <c r="CYX13" s="580"/>
      <c r="CYY13" s="580"/>
      <c r="CYZ13" s="580"/>
      <c r="CZA13" s="580"/>
      <c r="CZB13" s="580"/>
      <c r="CZC13" s="580"/>
      <c r="CZD13" s="580"/>
      <c r="CZE13" s="580"/>
      <c r="CZF13" s="580"/>
      <c r="CZG13" s="580"/>
      <c r="CZH13" s="580"/>
      <c r="CZI13" s="580"/>
      <c r="CZJ13" s="580"/>
      <c r="CZK13" s="580"/>
      <c r="CZL13" s="580"/>
      <c r="CZM13" s="580"/>
      <c r="CZN13" s="580"/>
      <c r="CZO13" s="580"/>
      <c r="CZP13" s="580"/>
      <c r="CZQ13" s="580"/>
      <c r="CZR13" s="580"/>
      <c r="CZS13" s="580"/>
      <c r="CZT13" s="580"/>
      <c r="CZU13" s="580"/>
      <c r="CZV13" s="580"/>
      <c r="CZW13" s="580"/>
      <c r="CZX13" s="580"/>
      <c r="CZY13" s="580"/>
      <c r="CZZ13" s="580"/>
      <c r="DAA13" s="580"/>
      <c r="DAB13" s="580"/>
      <c r="DAC13" s="580"/>
      <c r="DAD13" s="580"/>
      <c r="DAE13" s="580"/>
      <c r="DAF13" s="580"/>
      <c r="DAG13" s="580"/>
      <c r="DAH13" s="580"/>
      <c r="DAI13" s="580"/>
      <c r="DAJ13" s="580"/>
      <c r="DAK13" s="580"/>
      <c r="DAL13" s="580"/>
      <c r="DAM13" s="580"/>
      <c r="DAN13" s="580"/>
      <c r="DAO13" s="580"/>
      <c r="DAP13" s="580"/>
      <c r="DAQ13" s="580"/>
      <c r="DAR13" s="580"/>
      <c r="DAS13" s="580"/>
      <c r="DAT13" s="580"/>
      <c r="DAU13" s="580"/>
      <c r="DAV13" s="580"/>
      <c r="DAW13" s="580"/>
      <c r="DAX13" s="580"/>
      <c r="DAY13" s="580"/>
      <c r="DAZ13" s="580"/>
      <c r="DBA13" s="580"/>
      <c r="DBB13" s="580"/>
      <c r="DBC13" s="580"/>
      <c r="DBD13" s="580"/>
      <c r="DBE13" s="580"/>
      <c r="DBF13" s="580"/>
      <c r="DBG13" s="580"/>
      <c r="DBH13" s="580"/>
      <c r="DBI13" s="580"/>
      <c r="DBJ13" s="580"/>
      <c r="DBK13" s="580"/>
      <c r="DBL13" s="580"/>
      <c r="DBM13" s="580"/>
      <c r="DBN13" s="580"/>
      <c r="DBO13" s="580"/>
      <c r="DBP13" s="580"/>
      <c r="DBQ13" s="580"/>
      <c r="DBR13" s="580"/>
      <c r="DBS13" s="580"/>
      <c r="DBT13" s="580"/>
      <c r="DBU13" s="580"/>
      <c r="DBV13" s="580"/>
      <c r="DBW13" s="580"/>
      <c r="DBX13" s="580"/>
      <c r="DBY13" s="580"/>
      <c r="DBZ13" s="580"/>
      <c r="DCA13" s="580"/>
      <c r="DCB13" s="580"/>
      <c r="DCC13" s="580"/>
      <c r="DCD13" s="580"/>
      <c r="DCE13" s="580"/>
      <c r="DCF13" s="580"/>
      <c r="DCG13" s="580"/>
      <c r="DCH13" s="580"/>
      <c r="DCI13" s="580"/>
      <c r="DCJ13" s="580"/>
      <c r="DCK13" s="580"/>
      <c r="DCL13" s="580"/>
      <c r="DCM13" s="580"/>
      <c r="DCN13" s="580"/>
      <c r="DCO13" s="580"/>
      <c r="DCP13" s="580"/>
      <c r="DCQ13" s="580"/>
      <c r="DCR13" s="580"/>
      <c r="DCS13" s="580"/>
      <c r="DCT13" s="580"/>
      <c r="DCU13" s="580"/>
      <c r="DCV13" s="580"/>
      <c r="DCW13" s="580"/>
      <c r="DCX13" s="580"/>
      <c r="DCY13" s="580"/>
      <c r="DCZ13" s="580"/>
      <c r="DDA13" s="580"/>
      <c r="DDB13" s="580"/>
      <c r="DDC13" s="580"/>
      <c r="DDD13" s="580"/>
      <c r="DDE13" s="580"/>
      <c r="DDF13" s="580"/>
      <c r="DDG13" s="580"/>
      <c r="DDH13" s="580"/>
      <c r="DDI13" s="580"/>
      <c r="DDJ13" s="580"/>
      <c r="DDK13" s="580"/>
      <c r="DDL13" s="580"/>
      <c r="DDM13" s="580"/>
      <c r="DDN13" s="580"/>
      <c r="DDO13" s="580"/>
      <c r="DDP13" s="580"/>
      <c r="DDQ13" s="580"/>
      <c r="DDR13" s="580"/>
      <c r="DDS13" s="580"/>
      <c r="DDT13" s="580"/>
      <c r="DDU13" s="580"/>
      <c r="DDV13" s="580"/>
      <c r="DDW13" s="580"/>
      <c r="DDX13" s="580"/>
      <c r="DDY13" s="580"/>
      <c r="DDZ13" s="580"/>
      <c r="DEA13" s="580"/>
      <c r="DEB13" s="580"/>
      <c r="DEC13" s="580"/>
      <c r="DED13" s="580"/>
      <c r="DEE13" s="580"/>
      <c r="DEF13" s="580"/>
      <c r="DEG13" s="580"/>
      <c r="DEH13" s="580"/>
      <c r="DEI13" s="580"/>
      <c r="DEJ13" s="580"/>
      <c r="DEK13" s="580"/>
      <c r="DEL13" s="580"/>
      <c r="DEM13" s="580"/>
      <c r="DEN13" s="580"/>
      <c r="DEO13" s="580"/>
      <c r="DEP13" s="580"/>
      <c r="DEQ13" s="580"/>
      <c r="DER13" s="580"/>
      <c r="DES13" s="580"/>
      <c r="DET13" s="580"/>
      <c r="DEU13" s="580"/>
      <c r="DEV13" s="580"/>
      <c r="DEW13" s="580"/>
      <c r="DEX13" s="580"/>
      <c r="DEY13" s="580"/>
      <c r="DEZ13" s="580"/>
      <c r="DFA13" s="580"/>
      <c r="DFB13" s="580"/>
      <c r="DFC13" s="580"/>
      <c r="DFD13" s="580"/>
      <c r="DFE13" s="580"/>
      <c r="DFF13" s="580"/>
      <c r="DFG13" s="580"/>
      <c r="DFH13" s="580"/>
      <c r="DFI13" s="580"/>
      <c r="DFJ13" s="580"/>
      <c r="DFK13" s="580"/>
      <c r="DFL13" s="580"/>
      <c r="DFM13" s="580"/>
      <c r="DFN13" s="580"/>
      <c r="DFO13" s="580"/>
      <c r="DFP13" s="580"/>
      <c r="DFQ13" s="580"/>
      <c r="DFR13" s="580"/>
      <c r="DFS13" s="580"/>
      <c r="DFT13" s="580"/>
      <c r="DFU13" s="580"/>
      <c r="DFV13" s="580"/>
      <c r="DFW13" s="580"/>
      <c r="DFX13" s="580"/>
      <c r="DFY13" s="580"/>
      <c r="DFZ13" s="580"/>
      <c r="DGA13" s="580"/>
      <c r="DGB13" s="580"/>
      <c r="DGC13" s="580"/>
      <c r="DGD13" s="580"/>
      <c r="DGE13" s="580"/>
      <c r="DGF13" s="580"/>
      <c r="DGG13" s="580"/>
      <c r="DGH13" s="580"/>
      <c r="DGI13" s="580"/>
      <c r="DGJ13" s="580"/>
      <c r="DGK13" s="580"/>
      <c r="DGL13" s="580"/>
      <c r="DGM13" s="580"/>
      <c r="DGN13" s="580"/>
      <c r="DGO13" s="580"/>
      <c r="DGP13" s="580"/>
      <c r="DGQ13" s="580"/>
      <c r="DGR13" s="580"/>
      <c r="DGS13" s="580"/>
      <c r="DGT13" s="580"/>
      <c r="DGU13" s="580"/>
      <c r="DGV13" s="580"/>
      <c r="DGW13" s="580"/>
      <c r="DGX13" s="580"/>
      <c r="DGY13" s="580"/>
      <c r="DGZ13" s="580"/>
      <c r="DHA13" s="580"/>
      <c r="DHB13" s="580"/>
      <c r="DHC13" s="580"/>
      <c r="DHD13" s="580"/>
      <c r="DHE13" s="580"/>
      <c r="DHF13" s="580"/>
      <c r="DHG13" s="580"/>
      <c r="DHH13" s="580"/>
      <c r="DHI13" s="580"/>
      <c r="DHJ13" s="580"/>
      <c r="DHK13" s="580"/>
      <c r="DHL13" s="580"/>
      <c r="DHM13" s="580"/>
      <c r="DHN13" s="580"/>
      <c r="DHO13" s="580"/>
      <c r="DHP13" s="580"/>
      <c r="DHQ13" s="580"/>
      <c r="DHR13" s="580"/>
      <c r="DHS13" s="580"/>
      <c r="DHT13" s="580"/>
      <c r="DHU13" s="580"/>
      <c r="DHV13" s="580"/>
      <c r="DHW13" s="580"/>
      <c r="DHX13" s="580"/>
      <c r="DHY13" s="580"/>
      <c r="DHZ13" s="580"/>
      <c r="DIA13" s="580"/>
      <c r="DIB13" s="580"/>
      <c r="DIC13" s="580"/>
      <c r="DID13" s="580"/>
      <c r="DIE13" s="580"/>
      <c r="DIF13" s="580"/>
      <c r="DIG13" s="580"/>
      <c r="DIH13" s="580"/>
      <c r="DII13" s="580"/>
      <c r="DIJ13" s="580"/>
      <c r="DIK13" s="580"/>
      <c r="DIL13" s="580"/>
      <c r="DIM13" s="580"/>
      <c r="DIN13" s="580"/>
      <c r="DIO13" s="580"/>
      <c r="DIP13" s="580"/>
      <c r="DIQ13" s="580"/>
      <c r="DIR13" s="580"/>
      <c r="DIS13" s="580"/>
      <c r="DIT13" s="580"/>
      <c r="DIU13" s="580"/>
      <c r="DIV13" s="580"/>
      <c r="DIW13" s="580"/>
      <c r="DIX13" s="580"/>
      <c r="DIY13" s="580"/>
      <c r="DIZ13" s="580"/>
      <c r="DJA13" s="580"/>
      <c r="DJB13" s="580"/>
      <c r="DJC13" s="580"/>
      <c r="DJD13" s="580"/>
      <c r="DJE13" s="580"/>
      <c r="DJF13" s="580"/>
      <c r="DJG13" s="580"/>
      <c r="DJH13" s="580"/>
      <c r="DJI13" s="580"/>
      <c r="DJJ13" s="580"/>
      <c r="DJK13" s="580"/>
      <c r="DJL13" s="580"/>
      <c r="DJM13" s="580"/>
      <c r="DJN13" s="580"/>
      <c r="DJO13" s="580"/>
      <c r="DJP13" s="580"/>
      <c r="DJQ13" s="580"/>
      <c r="DJR13" s="580"/>
      <c r="DJS13" s="580"/>
      <c r="DJT13" s="580"/>
      <c r="DJU13" s="580"/>
      <c r="DJV13" s="580"/>
      <c r="DJW13" s="580"/>
      <c r="DJX13" s="580"/>
      <c r="DJY13" s="580"/>
      <c r="DJZ13" s="580"/>
      <c r="DKA13" s="580"/>
      <c r="DKB13" s="580"/>
      <c r="DKC13" s="580"/>
      <c r="DKD13" s="580"/>
      <c r="DKE13" s="580"/>
      <c r="DKF13" s="580"/>
      <c r="DKG13" s="580"/>
      <c r="DKH13" s="580"/>
      <c r="DKI13" s="580"/>
      <c r="DKJ13" s="580"/>
      <c r="DKK13" s="580"/>
      <c r="DKL13" s="580"/>
      <c r="DKM13" s="580"/>
      <c r="DKN13" s="580"/>
      <c r="DKO13" s="580"/>
      <c r="DKP13" s="580"/>
      <c r="DKQ13" s="580"/>
      <c r="DKR13" s="580"/>
      <c r="DKS13" s="580"/>
      <c r="DKT13" s="580"/>
      <c r="DKU13" s="580"/>
      <c r="DKV13" s="580"/>
      <c r="DKW13" s="580"/>
      <c r="DKX13" s="580"/>
      <c r="DKY13" s="580"/>
      <c r="DKZ13" s="580"/>
      <c r="DLA13" s="580"/>
      <c r="DLB13" s="580"/>
      <c r="DLC13" s="580"/>
      <c r="DLD13" s="580"/>
      <c r="DLE13" s="580"/>
      <c r="DLF13" s="580"/>
      <c r="DLG13" s="580"/>
      <c r="DLH13" s="580"/>
      <c r="DLI13" s="580"/>
      <c r="DLJ13" s="580"/>
      <c r="DLK13" s="580"/>
      <c r="DLL13" s="580"/>
      <c r="DLM13" s="580"/>
      <c r="DLN13" s="580"/>
      <c r="DLO13" s="580"/>
      <c r="DLP13" s="580"/>
      <c r="DLQ13" s="580"/>
      <c r="DLR13" s="580"/>
      <c r="DLS13" s="580"/>
      <c r="DLT13" s="580"/>
      <c r="DLU13" s="580"/>
      <c r="DLV13" s="580"/>
      <c r="DLW13" s="580"/>
      <c r="DLX13" s="580"/>
      <c r="DLY13" s="580"/>
      <c r="DLZ13" s="580"/>
      <c r="DMA13" s="580"/>
      <c r="DMB13" s="580"/>
      <c r="DMC13" s="580"/>
      <c r="DMD13" s="580"/>
      <c r="DME13" s="580"/>
      <c r="DMF13" s="580"/>
      <c r="DMG13" s="580"/>
      <c r="DMH13" s="580"/>
      <c r="DMI13" s="580"/>
      <c r="DMJ13" s="580"/>
      <c r="DMK13" s="580"/>
      <c r="DML13" s="580"/>
      <c r="DMM13" s="580"/>
      <c r="DMN13" s="580"/>
      <c r="DMO13" s="580"/>
      <c r="DMP13" s="580"/>
      <c r="DMQ13" s="580"/>
      <c r="DMR13" s="580"/>
      <c r="DMS13" s="580"/>
      <c r="DMT13" s="580"/>
      <c r="DMU13" s="580"/>
      <c r="DMV13" s="580"/>
      <c r="DMW13" s="580"/>
      <c r="DMX13" s="580"/>
      <c r="DMY13" s="580"/>
      <c r="DMZ13" s="580"/>
      <c r="DNA13" s="580"/>
      <c r="DNB13" s="580"/>
      <c r="DNC13" s="580"/>
      <c r="DND13" s="580"/>
      <c r="DNE13" s="580"/>
      <c r="DNF13" s="580"/>
      <c r="DNG13" s="580"/>
      <c r="DNH13" s="580"/>
      <c r="DNI13" s="580"/>
      <c r="DNJ13" s="580"/>
      <c r="DNK13" s="580"/>
      <c r="DNL13" s="580"/>
      <c r="DNM13" s="580"/>
      <c r="DNN13" s="580"/>
      <c r="DNO13" s="580"/>
      <c r="DNP13" s="580"/>
      <c r="DNQ13" s="580"/>
      <c r="DNR13" s="580"/>
      <c r="DNS13" s="580"/>
      <c r="DNT13" s="580"/>
      <c r="DNU13" s="580"/>
      <c r="DNV13" s="580"/>
      <c r="DNW13" s="580"/>
      <c r="DNX13" s="580"/>
      <c r="DNY13" s="580"/>
      <c r="DNZ13" s="580"/>
      <c r="DOA13" s="580"/>
      <c r="DOB13" s="580"/>
      <c r="DOC13" s="580"/>
      <c r="DOD13" s="580"/>
      <c r="DOE13" s="580"/>
      <c r="DOF13" s="580"/>
      <c r="DOG13" s="580"/>
      <c r="DOH13" s="580"/>
      <c r="DOI13" s="580"/>
      <c r="DOJ13" s="580"/>
      <c r="DOK13" s="580"/>
      <c r="DOL13" s="580"/>
      <c r="DOM13" s="580"/>
      <c r="DON13" s="580"/>
      <c r="DOO13" s="580"/>
      <c r="DOP13" s="580"/>
      <c r="DOQ13" s="580"/>
      <c r="DOR13" s="580"/>
      <c r="DOS13" s="580"/>
      <c r="DOT13" s="580"/>
      <c r="DOU13" s="580"/>
      <c r="DOV13" s="580"/>
      <c r="DOW13" s="580"/>
      <c r="DOX13" s="580"/>
      <c r="DOY13" s="580"/>
      <c r="DOZ13" s="580"/>
      <c r="DPA13" s="580"/>
      <c r="DPB13" s="580"/>
      <c r="DPC13" s="580"/>
      <c r="DPD13" s="580"/>
      <c r="DPE13" s="580"/>
      <c r="DPF13" s="580"/>
      <c r="DPG13" s="580"/>
      <c r="DPH13" s="580"/>
      <c r="DPI13" s="580"/>
      <c r="DPJ13" s="580"/>
      <c r="DPK13" s="580"/>
      <c r="DPL13" s="580"/>
      <c r="DPM13" s="580"/>
      <c r="DPN13" s="580"/>
      <c r="DPO13" s="580"/>
      <c r="DPP13" s="580"/>
      <c r="DPQ13" s="580"/>
      <c r="DPR13" s="580"/>
      <c r="DPS13" s="580"/>
      <c r="DPT13" s="580"/>
      <c r="DPU13" s="580"/>
      <c r="DPV13" s="580"/>
      <c r="DPW13" s="580"/>
      <c r="DPX13" s="580"/>
      <c r="DPY13" s="580"/>
      <c r="DPZ13" s="580"/>
      <c r="DQA13" s="580"/>
      <c r="DQB13" s="580"/>
      <c r="DQC13" s="580"/>
      <c r="DQD13" s="580"/>
      <c r="DQE13" s="580"/>
      <c r="DQF13" s="580"/>
      <c r="DQG13" s="580"/>
      <c r="DQH13" s="580"/>
      <c r="DQI13" s="580"/>
      <c r="DQJ13" s="580"/>
      <c r="DQK13" s="580"/>
      <c r="DQL13" s="580"/>
      <c r="DQM13" s="580"/>
      <c r="DQN13" s="580"/>
      <c r="DQO13" s="580"/>
      <c r="DQP13" s="580"/>
      <c r="DQQ13" s="580"/>
      <c r="DQR13" s="580"/>
      <c r="DQS13" s="580"/>
      <c r="DQT13" s="580"/>
      <c r="DQU13" s="580"/>
      <c r="DQV13" s="580"/>
      <c r="DQW13" s="580"/>
      <c r="DQX13" s="580"/>
      <c r="DQY13" s="580"/>
      <c r="DQZ13" s="580"/>
      <c r="DRA13" s="580"/>
      <c r="DRB13" s="580"/>
      <c r="DRC13" s="580"/>
      <c r="DRD13" s="580"/>
      <c r="DRE13" s="580"/>
      <c r="DRF13" s="580"/>
      <c r="DRG13" s="580"/>
      <c r="DRH13" s="580"/>
      <c r="DRI13" s="580"/>
      <c r="DRJ13" s="580"/>
      <c r="DRK13" s="580"/>
      <c r="DRL13" s="580"/>
      <c r="DRM13" s="580"/>
      <c r="DRN13" s="580"/>
      <c r="DRO13" s="580"/>
      <c r="DRP13" s="580"/>
      <c r="DRQ13" s="580"/>
      <c r="DRR13" s="580"/>
      <c r="DRS13" s="580"/>
      <c r="DRT13" s="580"/>
      <c r="DRU13" s="580"/>
      <c r="DRV13" s="580"/>
      <c r="DRW13" s="580"/>
      <c r="DRX13" s="580"/>
      <c r="DRY13" s="580"/>
      <c r="DRZ13" s="580"/>
      <c r="DSA13" s="580"/>
      <c r="DSB13" s="580"/>
      <c r="DSC13" s="580"/>
      <c r="DSD13" s="580"/>
      <c r="DSE13" s="580"/>
      <c r="DSF13" s="580"/>
      <c r="DSG13" s="580"/>
      <c r="DSH13" s="580"/>
      <c r="DSI13" s="580"/>
      <c r="DSJ13" s="580"/>
      <c r="DSK13" s="580"/>
      <c r="DSL13" s="580"/>
      <c r="DSM13" s="580"/>
      <c r="DSN13" s="580"/>
      <c r="DSO13" s="580"/>
      <c r="DSP13" s="580"/>
      <c r="DSQ13" s="580"/>
      <c r="DSR13" s="580"/>
      <c r="DSS13" s="580"/>
      <c r="DST13" s="580"/>
      <c r="DSU13" s="580"/>
      <c r="DSV13" s="580"/>
      <c r="DSW13" s="580"/>
      <c r="DSX13" s="580"/>
      <c r="DSY13" s="580"/>
      <c r="DSZ13" s="580"/>
      <c r="DTA13" s="580"/>
      <c r="DTB13" s="580"/>
      <c r="DTC13" s="580"/>
      <c r="DTD13" s="580"/>
      <c r="DTE13" s="580"/>
      <c r="DTF13" s="580"/>
      <c r="DTG13" s="580"/>
      <c r="DTH13" s="580"/>
      <c r="DTI13" s="580"/>
      <c r="DTJ13" s="580"/>
      <c r="DTK13" s="580"/>
      <c r="DTL13" s="580"/>
      <c r="DTM13" s="580"/>
      <c r="DTN13" s="580"/>
      <c r="DTO13" s="580"/>
      <c r="DTP13" s="580"/>
      <c r="DTQ13" s="580"/>
      <c r="DTR13" s="580"/>
      <c r="DTS13" s="580"/>
      <c r="DTT13" s="580"/>
      <c r="DTU13" s="580"/>
      <c r="DTV13" s="580"/>
      <c r="DTW13" s="580"/>
      <c r="DTX13" s="580"/>
      <c r="DTY13" s="580"/>
      <c r="DTZ13" s="580"/>
      <c r="DUA13" s="580"/>
      <c r="DUB13" s="580"/>
      <c r="DUC13" s="580"/>
      <c r="DUD13" s="580"/>
      <c r="DUE13" s="580"/>
      <c r="DUF13" s="580"/>
      <c r="DUG13" s="580"/>
      <c r="DUH13" s="580"/>
      <c r="DUI13" s="580"/>
      <c r="DUJ13" s="580"/>
      <c r="DUK13" s="580"/>
      <c r="DUL13" s="580"/>
      <c r="DUM13" s="580"/>
      <c r="DUN13" s="580"/>
      <c r="DUO13" s="580"/>
      <c r="DUP13" s="580"/>
      <c r="DUQ13" s="580"/>
      <c r="DUR13" s="580"/>
      <c r="DUS13" s="580"/>
      <c r="DUT13" s="580"/>
      <c r="DUU13" s="580"/>
      <c r="DUV13" s="580"/>
      <c r="DUW13" s="580"/>
      <c r="DUX13" s="580"/>
      <c r="DUY13" s="580"/>
      <c r="DUZ13" s="580"/>
      <c r="DVA13" s="580"/>
      <c r="DVB13" s="580"/>
      <c r="DVC13" s="580"/>
      <c r="DVD13" s="580"/>
      <c r="DVE13" s="580"/>
      <c r="DVF13" s="580"/>
      <c r="DVG13" s="580"/>
      <c r="DVH13" s="580"/>
      <c r="DVI13" s="580"/>
      <c r="DVJ13" s="580"/>
      <c r="DVK13" s="580"/>
      <c r="DVL13" s="580"/>
      <c r="DVM13" s="580"/>
      <c r="DVN13" s="580"/>
      <c r="DVO13" s="580"/>
      <c r="DVP13" s="580"/>
      <c r="DVQ13" s="580"/>
      <c r="DVR13" s="580"/>
      <c r="DVS13" s="580"/>
      <c r="DVT13" s="580"/>
      <c r="DVU13" s="580"/>
      <c r="DVV13" s="580"/>
      <c r="DVW13" s="580"/>
      <c r="DVX13" s="580"/>
      <c r="DVY13" s="580"/>
      <c r="DVZ13" s="580"/>
      <c r="DWA13" s="580"/>
      <c r="DWB13" s="580"/>
      <c r="DWC13" s="580"/>
      <c r="DWD13" s="580"/>
      <c r="DWE13" s="580"/>
      <c r="DWF13" s="580"/>
      <c r="DWG13" s="580"/>
      <c r="DWH13" s="580"/>
      <c r="DWI13" s="580"/>
      <c r="DWJ13" s="580"/>
      <c r="DWK13" s="580"/>
      <c r="DWL13" s="580"/>
      <c r="DWM13" s="580"/>
      <c r="DWN13" s="580"/>
      <c r="DWO13" s="580"/>
      <c r="DWP13" s="580"/>
      <c r="DWQ13" s="580"/>
      <c r="DWR13" s="580"/>
      <c r="DWS13" s="580"/>
      <c r="DWT13" s="580"/>
      <c r="DWU13" s="580"/>
      <c r="DWV13" s="580"/>
      <c r="DWW13" s="580"/>
      <c r="DWX13" s="580"/>
      <c r="DWY13" s="580"/>
      <c r="DWZ13" s="580"/>
      <c r="DXA13" s="580"/>
      <c r="DXB13" s="580"/>
      <c r="DXC13" s="580"/>
      <c r="DXD13" s="580"/>
      <c r="DXE13" s="580"/>
      <c r="DXF13" s="580"/>
      <c r="DXG13" s="580"/>
      <c r="DXH13" s="580"/>
      <c r="DXI13" s="580"/>
      <c r="DXJ13" s="580"/>
      <c r="DXK13" s="580"/>
      <c r="DXL13" s="580"/>
      <c r="DXM13" s="580"/>
      <c r="DXN13" s="580"/>
      <c r="DXO13" s="580"/>
      <c r="DXP13" s="580"/>
      <c r="DXQ13" s="580"/>
      <c r="DXR13" s="580"/>
      <c r="DXS13" s="580"/>
      <c r="DXT13" s="580"/>
      <c r="DXU13" s="580"/>
      <c r="DXV13" s="580"/>
      <c r="DXW13" s="580"/>
      <c r="DXX13" s="580"/>
      <c r="DXY13" s="580"/>
      <c r="DXZ13" s="580"/>
      <c r="DYA13" s="580"/>
      <c r="DYB13" s="580"/>
      <c r="DYC13" s="580"/>
      <c r="DYD13" s="580"/>
      <c r="DYE13" s="580"/>
      <c r="DYF13" s="580"/>
      <c r="DYG13" s="580"/>
      <c r="DYH13" s="580"/>
      <c r="DYI13" s="580"/>
      <c r="DYJ13" s="580"/>
      <c r="DYK13" s="580"/>
      <c r="DYL13" s="580"/>
      <c r="DYM13" s="580"/>
      <c r="DYN13" s="580"/>
      <c r="DYO13" s="580"/>
      <c r="DYP13" s="580"/>
      <c r="DYQ13" s="580"/>
      <c r="DYR13" s="580"/>
      <c r="DYS13" s="580"/>
      <c r="DYT13" s="580"/>
      <c r="DYU13" s="580"/>
      <c r="DYV13" s="580"/>
      <c r="DYW13" s="580"/>
      <c r="DYX13" s="580"/>
      <c r="DYY13" s="580"/>
      <c r="DYZ13" s="580"/>
      <c r="DZA13" s="580"/>
      <c r="DZB13" s="580"/>
      <c r="DZC13" s="580"/>
      <c r="DZD13" s="580"/>
      <c r="DZE13" s="580"/>
      <c r="DZF13" s="580"/>
      <c r="DZG13" s="580"/>
      <c r="DZH13" s="580"/>
      <c r="DZI13" s="580"/>
      <c r="DZJ13" s="580"/>
      <c r="DZK13" s="580"/>
      <c r="DZL13" s="580"/>
      <c r="DZM13" s="580"/>
      <c r="DZN13" s="580"/>
      <c r="DZO13" s="580"/>
      <c r="DZP13" s="580"/>
      <c r="DZQ13" s="580"/>
      <c r="DZR13" s="580"/>
      <c r="DZS13" s="580"/>
      <c r="DZT13" s="580"/>
      <c r="DZU13" s="580"/>
      <c r="DZV13" s="580"/>
      <c r="DZW13" s="580"/>
      <c r="DZX13" s="580"/>
      <c r="DZY13" s="580"/>
      <c r="DZZ13" s="580"/>
      <c r="EAA13" s="580"/>
      <c r="EAB13" s="580"/>
      <c r="EAC13" s="580"/>
      <c r="EAD13" s="580"/>
      <c r="EAE13" s="580"/>
      <c r="EAF13" s="580"/>
      <c r="EAG13" s="580"/>
      <c r="EAH13" s="580"/>
      <c r="EAI13" s="580"/>
      <c r="EAJ13" s="580"/>
      <c r="EAK13" s="580"/>
      <c r="EAL13" s="580"/>
      <c r="EAM13" s="580"/>
      <c r="EAN13" s="580"/>
      <c r="EAO13" s="580"/>
      <c r="EAP13" s="580"/>
      <c r="EAQ13" s="580"/>
      <c r="EAR13" s="580"/>
      <c r="EAS13" s="580"/>
      <c r="EAT13" s="580"/>
      <c r="EAU13" s="580"/>
      <c r="EAV13" s="580"/>
      <c r="EAW13" s="580"/>
      <c r="EAX13" s="580"/>
      <c r="EAY13" s="580"/>
      <c r="EAZ13" s="580"/>
      <c r="EBA13" s="580"/>
      <c r="EBB13" s="580"/>
      <c r="EBC13" s="580"/>
      <c r="EBD13" s="580"/>
      <c r="EBE13" s="580"/>
      <c r="EBF13" s="580"/>
      <c r="EBG13" s="580"/>
      <c r="EBH13" s="580"/>
      <c r="EBI13" s="580"/>
      <c r="EBJ13" s="580"/>
      <c r="EBK13" s="580"/>
      <c r="EBL13" s="580"/>
      <c r="EBM13" s="580"/>
      <c r="EBN13" s="580"/>
      <c r="EBO13" s="580"/>
      <c r="EBP13" s="580"/>
      <c r="EBQ13" s="580"/>
      <c r="EBR13" s="580"/>
      <c r="EBS13" s="580"/>
      <c r="EBT13" s="580"/>
      <c r="EBU13" s="580"/>
      <c r="EBV13" s="580"/>
      <c r="EBW13" s="580"/>
      <c r="EBX13" s="580"/>
      <c r="EBY13" s="580"/>
      <c r="EBZ13" s="580"/>
      <c r="ECA13" s="580"/>
      <c r="ECB13" s="580"/>
      <c r="ECC13" s="580"/>
      <c r="ECD13" s="580"/>
      <c r="ECE13" s="580"/>
      <c r="ECF13" s="580"/>
      <c r="ECG13" s="580"/>
      <c r="ECH13" s="580"/>
      <c r="ECI13" s="580"/>
      <c r="ECJ13" s="580"/>
      <c r="ECK13" s="580"/>
      <c r="ECL13" s="580"/>
      <c r="ECM13" s="580"/>
      <c r="ECN13" s="580"/>
      <c r="ECO13" s="580"/>
      <c r="ECP13" s="580"/>
      <c r="ECQ13" s="580"/>
      <c r="ECR13" s="580"/>
      <c r="ECS13" s="580"/>
      <c r="ECT13" s="580"/>
      <c r="ECU13" s="580"/>
      <c r="ECV13" s="580"/>
      <c r="ECW13" s="580"/>
      <c r="ECX13" s="580"/>
      <c r="ECY13" s="580"/>
      <c r="ECZ13" s="580"/>
      <c r="EDA13" s="580"/>
      <c r="EDB13" s="580"/>
      <c r="EDC13" s="580"/>
      <c r="EDD13" s="580"/>
      <c r="EDE13" s="580"/>
      <c r="EDF13" s="580"/>
      <c r="EDG13" s="580"/>
      <c r="EDH13" s="580"/>
      <c r="EDI13" s="580"/>
      <c r="EDJ13" s="580"/>
      <c r="EDK13" s="580"/>
      <c r="EDL13" s="580"/>
      <c r="EDM13" s="580"/>
      <c r="EDN13" s="580"/>
      <c r="EDO13" s="580"/>
      <c r="EDP13" s="580"/>
      <c r="EDQ13" s="580"/>
      <c r="EDR13" s="580"/>
      <c r="EDS13" s="580"/>
      <c r="EDT13" s="580"/>
      <c r="EDU13" s="580"/>
      <c r="EDV13" s="580"/>
      <c r="EDW13" s="580"/>
      <c r="EDX13" s="580"/>
      <c r="EDY13" s="580"/>
      <c r="EDZ13" s="580"/>
      <c r="EEA13" s="580"/>
      <c r="EEB13" s="580"/>
      <c r="EEC13" s="580"/>
      <c r="EED13" s="580"/>
      <c r="EEE13" s="580"/>
      <c r="EEF13" s="580"/>
      <c r="EEG13" s="580"/>
      <c r="EEH13" s="580"/>
      <c r="EEI13" s="580"/>
      <c r="EEJ13" s="580"/>
      <c r="EEK13" s="580"/>
      <c r="EEL13" s="580"/>
      <c r="EEM13" s="580"/>
      <c r="EEN13" s="580"/>
      <c r="EEO13" s="580"/>
      <c r="EEP13" s="580"/>
      <c r="EEQ13" s="580"/>
      <c r="EER13" s="580"/>
      <c r="EES13" s="580"/>
      <c r="EET13" s="580"/>
      <c r="EEU13" s="580"/>
      <c r="EEV13" s="580"/>
      <c r="EEW13" s="580"/>
      <c r="EEX13" s="580"/>
      <c r="EEY13" s="580"/>
      <c r="EEZ13" s="580"/>
      <c r="EFA13" s="580"/>
      <c r="EFB13" s="580"/>
      <c r="EFC13" s="580"/>
      <c r="EFD13" s="580"/>
      <c r="EFE13" s="580"/>
      <c r="EFF13" s="580"/>
      <c r="EFG13" s="580"/>
      <c r="EFH13" s="580"/>
      <c r="EFI13" s="580"/>
      <c r="EFJ13" s="580"/>
      <c r="EFK13" s="580"/>
      <c r="EFL13" s="580"/>
      <c r="EFM13" s="580"/>
      <c r="EFN13" s="580"/>
      <c r="EFO13" s="580"/>
      <c r="EFP13" s="580"/>
      <c r="EFQ13" s="580"/>
      <c r="EFR13" s="580"/>
      <c r="EFS13" s="580"/>
      <c r="EFT13" s="580"/>
      <c r="EFU13" s="580"/>
      <c r="EFV13" s="580"/>
      <c r="EFW13" s="580"/>
      <c r="EFX13" s="580"/>
      <c r="EFY13" s="580"/>
      <c r="EFZ13" s="580"/>
      <c r="EGA13" s="580"/>
      <c r="EGB13" s="580"/>
      <c r="EGC13" s="580"/>
      <c r="EGD13" s="580"/>
      <c r="EGE13" s="580"/>
      <c r="EGF13" s="580"/>
      <c r="EGG13" s="580"/>
      <c r="EGH13" s="580"/>
      <c r="EGI13" s="580"/>
      <c r="EGJ13" s="580"/>
      <c r="EGK13" s="580"/>
      <c r="EGL13" s="580"/>
      <c r="EGM13" s="580"/>
      <c r="EGN13" s="580"/>
      <c r="EGO13" s="580"/>
      <c r="EGP13" s="580"/>
      <c r="EGQ13" s="580"/>
      <c r="EGR13" s="580"/>
      <c r="EGS13" s="580"/>
      <c r="EGT13" s="580"/>
      <c r="EGU13" s="580"/>
      <c r="EGV13" s="580"/>
      <c r="EGW13" s="580"/>
      <c r="EGX13" s="580"/>
      <c r="EGY13" s="580"/>
      <c r="EGZ13" s="580"/>
      <c r="EHA13" s="580"/>
      <c r="EHB13" s="580"/>
      <c r="EHC13" s="580"/>
      <c r="EHD13" s="580"/>
      <c r="EHE13" s="580"/>
      <c r="EHF13" s="580"/>
      <c r="EHG13" s="580"/>
      <c r="EHH13" s="580"/>
      <c r="EHI13" s="580"/>
      <c r="EHJ13" s="580"/>
      <c r="EHK13" s="580"/>
      <c r="EHL13" s="580"/>
      <c r="EHM13" s="580"/>
      <c r="EHN13" s="580"/>
      <c r="EHO13" s="580"/>
      <c r="EHP13" s="580"/>
      <c r="EHQ13" s="580"/>
      <c r="EHR13" s="580"/>
      <c r="EHS13" s="580"/>
      <c r="EHT13" s="580"/>
      <c r="EHU13" s="580"/>
      <c r="EHV13" s="580"/>
      <c r="EHW13" s="580"/>
      <c r="EHX13" s="580"/>
      <c r="EHY13" s="580"/>
      <c r="EHZ13" s="580"/>
      <c r="EIA13" s="580"/>
      <c r="EIB13" s="580"/>
      <c r="EIC13" s="580"/>
      <c r="EID13" s="580"/>
      <c r="EIE13" s="580"/>
      <c r="EIF13" s="580"/>
      <c r="EIG13" s="580"/>
      <c r="EIH13" s="580"/>
      <c r="EII13" s="580"/>
      <c r="EIJ13" s="580"/>
      <c r="EIK13" s="580"/>
      <c r="EIL13" s="580"/>
      <c r="EIM13" s="580"/>
      <c r="EIN13" s="580"/>
      <c r="EIO13" s="580"/>
      <c r="EIP13" s="580"/>
      <c r="EIQ13" s="580"/>
      <c r="EIR13" s="580"/>
      <c r="EIS13" s="580"/>
      <c r="EIT13" s="580"/>
      <c r="EIU13" s="580"/>
      <c r="EIV13" s="580"/>
      <c r="EIW13" s="580"/>
      <c r="EIX13" s="580"/>
      <c r="EIY13" s="580"/>
      <c r="EIZ13" s="580"/>
      <c r="EJA13" s="580"/>
      <c r="EJB13" s="580"/>
      <c r="EJC13" s="580"/>
      <c r="EJD13" s="580"/>
      <c r="EJE13" s="580"/>
      <c r="EJF13" s="580"/>
      <c r="EJG13" s="580"/>
      <c r="EJH13" s="580"/>
      <c r="EJI13" s="580"/>
      <c r="EJJ13" s="580"/>
      <c r="EJK13" s="580"/>
      <c r="EJL13" s="580"/>
      <c r="EJM13" s="580"/>
      <c r="EJN13" s="580"/>
      <c r="EJO13" s="580"/>
      <c r="EJP13" s="580"/>
      <c r="EJQ13" s="580"/>
      <c r="EJR13" s="580"/>
      <c r="EJS13" s="580"/>
      <c r="EJT13" s="580"/>
      <c r="EJU13" s="580"/>
      <c r="EJV13" s="580"/>
      <c r="EJW13" s="580"/>
      <c r="EJX13" s="580"/>
      <c r="EJY13" s="580"/>
      <c r="EJZ13" s="580"/>
      <c r="EKA13" s="580"/>
      <c r="EKB13" s="580"/>
      <c r="EKC13" s="580"/>
      <c r="EKD13" s="580"/>
      <c r="EKE13" s="580"/>
      <c r="EKF13" s="580"/>
      <c r="EKG13" s="580"/>
      <c r="EKH13" s="580"/>
      <c r="EKI13" s="580"/>
      <c r="EKJ13" s="580"/>
      <c r="EKK13" s="580"/>
      <c r="EKL13" s="580"/>
      <c r="EKM13" s="580"/>
      <c r="EKN13" s="580"/>
      <c r="EKO13" s="580"/>
      <c r="EKP13" s="580"/>
      <c r="EKQ13" s="580"/>
      <c r="EKR13" s="580"/>
      <c r="EKS13" s="580"/>
      <c r="EKT13" s="580"/>
      <c r="EKU13" s="580"/>
      <c r="EKV13" s="580"/>
      <c r="EKW13" s="580"/>
      <c r="EKX13" s="580"/>
      <c r="EKY13" s="580"/>
      <c r="EKZ13" s="580"/>
      <c r="ELA13" s="580"/>
      <c r="ELB13" s="580"/>
      <c r="ELC13" s="580"/>
      <c r="ELD13" s="580"/>
      <c r="ELE13" s="580"/>
      <c r="ELF13" s="580"/>
      <c r="ELG13" s="580"/>
      <c r="ELH13" s="580"/>
      <c r="ELI13" s="580"/>
      <c r="ELJ13" s="580"/>
      <c r="ELK13" s="580"/>
      <c r="ELL13" s="580"/>
      <c r="ELM13" s="580"/>
      <c r="ELN13" s="580"/>
      <c r="ELO13" s="580"/>
      <c r="ELP13" s="580"/>
      <c r="ELQ13" s="580"/>
      <c r="ELR13" s="580"/>
      <c r="ELS13" s="580"/>
      <c r="ELT13" s="580"/>
      <c r="ELU13" s="580"/>
      <c r="ELV13" s="580"/>
      <c r="ELW13" s="580"/>
      <c r="ELX13" s="580"/>
      <c r="ELY13" s="580"/>
      <c r="ELZ13" s="580"/>
      <c r="EMA13" s="580"/>
      <c r="EMB13" s="580"/>
      <c r="EMC13" s="580"/>
      <c r="EMD13" s="580"/>
      <c r="EME13" s="580"/>
      <c r="EMF13" s="580"/>
      <c r="EMG13" s="580"/>
      <c r="EMH13" s="580"/>
      <c r="EMI13" s="580"/>
      <c r="EMJ13" s="580"/>
      <c r="EMK13" s="580"/>
      <c r="EML13" s="580"/>
      <c r="EMM13" s="580"/>
      <c r="EMN13" s="580"/>
      <c r="EMO13" s="580"/>
      <c r="EMP13" s="580"/>
      <c r="EMQ13" s="580"/>
      <c r="EMR13" s="580"/>
      <c r="EMS13" s="580"/>
      <c r="EMT13" s="580"/>
      <c r="EMU13" s="580"/>
      <c r="EMV13" s="580"/>
      <c r="EMW13" s="580"/>
      <c r="EMX13" s="580"/>
      <c r="EMY13" s="580"/>
      <c r="EMZ13" s="580"/>
      <c r="ENA13" s="580"/>
      <c r="ENB13" s="580"/>
      <c r="ENC13" s="580"/>
      <c r="END13" s="580"/>
      <c r="ENE13" s="580"/>
      <c r="ENF13" s="580"/>
      <c r="ENG13" s="580"/>
      <c r="ENH13" s="580"/>
      <c r="ENI13" s="580"/>
      <c r="ENJ13" s="580"/>
      <c r="ENK13" s="580"/>
      <c r="ENL13" s="580"/>
      <c r="ENM13" s="580"/>
      <c r="ENN13" s="580"/>
      <c r="ENO13" s="580"/>
      <c r="ENP13" s="580"/>
      <c r="ENQ13" s="580"/>
      <c r="ENR13" s="580"/>
      <c r="ENS13" s="580"/>
      <c r="ENT13" s="580"/>
      <c r="ENU13" s="580"/>
      <c r="ENV13" s="580"/>
      <c r="ENW13" s="580"/>
      <c r="ENX13" s="580"/>
      <c r="ENY13" s="580"/>
      <c r="ENZ13" s="580"/>
      <c r="EOA13" s="580"/>
      <c r="EOB13" s="580"/>
      <c r="EOC13" s="580"/>
      <c r="EOD13" s="580"/>
      <c r="EOE13" s="580"/>
      <c r="EOF13" s="580"/>
      <c r="EOG13" s="580"/>
      <c r="EOH13" s="580"/>
      <c r="EOI13" s="580"/>
      <c r="EOJ13" s="580"/>
      <c r="EOK13" s="580"/>
      <c r="EOL13" s="580"/>
      <c r="EOM13" s="580"/>
      <c r="EON13" s="580"/>
      <c r="EOO13" s="580"/>
      <c r="EOP13" s="580"/>
      <c r="EOQ13" s="580"/>
      <c r="EOR13" s="580"/>
      <c r="EOS13" s="580"/>
      <c r="EOT13" s="580"/>
      <c r="EOU13" s="580"/>
      <c r="EOV13" s="580"/>
      <c r="EOW13" s="580"/>
      <c r="EOX13" s="580"/>
      <c r="EOY13" s="580"/>
      <c r="EOZ13" s="580"/>
      <c r="EPA13" s="580"/>
      <c r="EPB13" s="580"/>
      <c r="EPC13" s="580"/>
      <c r="EPD13" s="580"/>
      <c r="EPE13" s="580"/>
      <c r="EPF13" s="580"/>
      <c r="EPG13" s="580"/>
      <c r="EPH13" s="580"/>
      <c r="EPI13" s="580"/>
      <c r="EPJ13" s="580"/>
      <c r="EPK13" s="580"/>
      <c r="EPL13" s="580"/>
      <c r="EPM13" s="580"/>
      <c r="EPN13" s="580"/>
      <c r="EPO13" s="580"/>
      <c r="EPP13" s="580"/>
      <c r="EPQ13" s="580"/>
      <c r="EPR13" s="580"/>
      <c r="EPS13" s="580"/>
      <c r="EPT13" s="580"/>
      <c r="EPU13" s="580"/>
      <c r="EPV13" s="580"/>
      <c r="EPW13" s="580"/>
      <c r="EPX13" s="580"/>
      <c r="EPY13" s="580"/>
      <c r="EPZ13" s="580"/>
      <c r="EQA13" s="580"/>
      <c r="EQB13" s="580"/>
      <c r="EQC13" s="580"/>
      <c r="EQD13" s="580"/>
      <c r="EQE13" s="580"/>
      <c r="EQF13" s="580"/>
      <c r="EQG13" s="580"/>
      <c r="EQH13" s="580"/>
      <c r="EQI13" s="580"/>
      <c r="EQJ13" s="580"/>
      <c r="EQK13" s="580"/>
      <c r="EQL13" s="580"/>
      <c r="EQM13" s="580"/>
      <c r="EQN13" s="580"/>
      <c r="EQO13" s="580"/>
      <c r="EQP13" s="580"/>
      <c r="EQQ13" s="580"/>
      <c r="EQR13" s="580"/>
      <c r="EQS13" s="580"/>
      <c r="EQT13" s="580"/>
      <c r="EQU13" s="580"/>
      <c r="EQV13" s="580"/>
      <c r="EQW13" s="580"/>
      <c r="EQX13" s="580"/>
      <c r="EQY13" s="580"/>
      <c r="EQZ13" s="580"/>
      <c r="ERA13" s="580"/>
      <c r="ERB13" s="580"/>
      <c r="ERC13" s="580"/>
      <c r="ERD13" s="580"/>
      <c r="ERE13" s="580"/>
      <c r="ERF13" s="580"/>
      <c r="ERG13" s="580"/>
      <c r="ERH13" s="580"/>
      <c r="ERI13" s="580"/>
      <c r="ERJ13" s="580"/>
      <c r="ERK13" s="580"/>
      <c r="ERL13" s="580"/>
      <c r="ERM13" s="580"/>
      <c r="ERN13" s="580"/>
      <c r="ERO13" s="580"/>
      <c r="ERP13" s="580"/>
      <c r="ERQ13" s="580"/>
      <c r="ERR13" s="580"/>
      <c r="ERS13" s="580"/>
      <c r="ERT13" s="580"/>
      <c r="ERU13" s="580"/>
      <c r="ERV13" s="580"/>
      <c r="ERW13" s="580"/>
      <c r="ERX13" s="580"/>
      <c r="ERY13" s="580"/>
      <c r="ERZ13" s="580"/>
      <c r="ESA13" s="580"/>
      <c r="ESB13" s="580"/>
      <c r="ESC13" s="580"/>
      <c r="ESD13" s="580"/>
      <c r="ESE13" s="580"/>
      <c r="ESF13" s="580"/>
      <c r="ESG13" s="580"/>
      <c r="ESH13" s="580"/>
      <c r="ESI13" s="580"/>
      <c r="ESJ13" s="580"/>
      <c r="ESK13" s="580"/>
      <c r="ESL13" s="580"/>
      <c r="ESM13" s="580"/>
      <c r="ESN13" s="580"/>
      <c r="ESO13" s="580"/>
      <c r="ESP13" s="580"/>
      <c r="ESQ13" s="580"/>
      <c r="ESR13" s="580"/>
      <c r="ESS13" s="580"/>
      <c r="EST13" s="580"/>
      <c r="ESU13" s="580"/>
      <c r="ESV13" s="580"/>
      <c r="ESW13" s="580"/>
      <c r="ESX13" s="580"/>
      <c r="ESY13" s="580"/>
      <c r="ESZ13" s="580"/>
      <c r="ETA13" s="580"/>
      <c r="ETB13" s="580"/>
      <c r="ETC13" s="580"/>
      <c r="ETD13" s="580"/>
      <c r="ETE13" s="580"/>
      <c r="ETF13" s="580"/>
      <c r="ETG13" s="580"/>
      <c r="ETH13" s="580"/>
      <c r="ETI13" s="580"/>
      <c r="ETJ13" s="580"/>
      <c r="ETK13" s="580"/>
      <c r="ETL13" s="580"/>
      <c r="ETM13" s="580"/>
      <c r="ETN13" s="580"/>
      <c r="ETO13" s="580"/>
      <c r="ETP13" s="580"/>
      <c r="ETQ13" s="580"/>
      <c r="ETR13" s="580"/>
      <c r="ETS13" s="580"/>
      <c r="ETT13" s="580"/>
      <c r="ETU13" s="580"/>
      <c r="ETV13" s="580"/>
      <c r="ETW13" s="580"/>
      <c r="ETX13" s="580"/>
      <c r="ETY13" s="580"/>
      <c r="ETZ13" s="580"/>
      <c r="EUA13" s="580"/>
      <c r="EUB13" s="580"/>
      <c r="EUC13" s="580"/>
      <c r="EUD13" s="580"/>
      <c r="EUE13" s="580"/>
      <c r="EUF13" s="580"/>
      <c r="EUG13" s="580"/>
      <c r="EUH13" s="580"/>
      <c r="EUI13" s="580"/>
      <c r="EUJ13" s="580"/>
      <c r="EUK13" s="580"/>
      <c r="EUL13" s="580"/>
      <c r="EUM13" s="580"/>
      <c r="EUN13" s="580"/>
      <c r="EUO13" s="580"/>
      <c r="EUP13" s="580"/>
      <c r="EUQ13" s="580"/>
      <c r="EUR13" s="580"/>
      <c r="EUS13" s="580"/>
      <c r="EUT13" s="580"/>
      <c r="EUU13" s="580"/>
      <c r="EUV13" s="580"/>
      <c r="EUW13" s="580"/>
      <c r="EUX13" s="580"/>
      <c r="EUY13" s="580"/>
      <c r="EUZ13" s="580"/>
      <c r="EVA13" s="580"/>
      <c r="EVB13" s="580"/>
      <c r="EVC13" s="580"/>
      <c r="EVD13" s="580"/>
      <c r="EVE13" s="580"/>
      <c r="EVF13" s="580"/>
      <c r="EVG13" s="580"/>
      <c r="EVH13" s="580"/>
      <c r="EVI13" s="580"/>
      <c r="EVJ13" s="580"/>
      <c r="EVK13" s="580"/>
      <c r="EVL13" s="580"/>
      <c r="EVM13" s="580"/>
      <c r="EVN13" s="580"/>
      <c r="EVO13" s="580"/>
      <c r="EVP13" s="580"/>
      <c r="EVQ13" s="580"/>
      <c r="EVR13" s="580"/>
      <c r="EVS13" s="580"/>
      <c r="EVT13" s="580"/>
      <c r="EVU13" s="580"/>
      <c r="EVV13" s="580"/>
      <c r="EVW13" s="580"/>
      <c r="EVX13" s="580"/>
      <c r="EVY13" s="580"/>
      <c r="EVZ13" s="580"/>
      <c r="EWA13" s="580"/>
      <c r="EWB13" s="580"/>
      <c r="EWC13" s="580"/>
      <c r="EWD13" s="580"/>
      <c r="EWE13" s="580"/>
      <c r="EWF13" s="580"/>
      <c r="EWG13" s="580"/>
      <c r="EWH13" s="580"/>
      <c r="EWI13" s="580"/>
      <c r="EWJ13" s="580"/>
      <c r="EWK13" s="580"/>
      <c r="EWL13" s="580"/>
      <c r="EWM13" s="580"/>
      <c r="EWN13" s="580"/>
      <c r="EWO13" s="580"/>
      <c r="EWP13" s="580"/>
      <c r="EWQ13" s="580"/>
      <c r="EWR13" s="580"/>
      <c r="EWS13" s="580"/>
      <c r="EWT13" s="580"/>
      <c r="EWU13" s="580"/>
      <c r="EWV13" s="580"/>
      <c r="EWW13" s="580"/>
      <c r="EWX13" s="580"/>
      <c r="EWY13" s="580"/>
      <c r="EWZ13" s="580"/>
      <c r="EXA13" s="580"/>
      <c r="EXB13" s="580"/>
      <c r="EXC13" s="580"/>
      <c r="EXD13" s="580"/>
      <c r="EXE13" s="580"/>
      <c r="EXF13" s="580"/>
      <c r="EXG13" s="580"/>
      <c r="EXH13" s="580"/>
      <c r="EXI13" s="580"/>
      <c r="EXJ13" s="580"/>
      <c r="EXK13" s="580"/>
      <c r="EXL13" s="580"/>
      <c r="EXM13" s="580"/>
      <c r="EXN13" s="580"/>
      <c r="EXO13" s="580"/>
      <c r="EXP13" s="580"/>
      <c r="EXQ13" s="580"/>
      <c r="EXR13" s="580"/>
      <c r="EXS13" s="580"/>
      <c r="EXT13" s="580"/>
      <c r="EXU13" s="580"/>
      <c r="EXV13" s="580"/>
      <c r="EXW13" s="580"/>
      <c r="EXX13" s="580"/>
      <c r="EXY13" s="580"/>
      <c r="EXZ13" s="580"/>
      <c r="EYA13" s="580"/>
      <c r="EYB13" s="580"/>
      <c r="EYC13" s="580"/>
      <c r="EYD13" s="580"/>
      <c r="EYE13" s="580"/>
      <c r="EYF13" s="580"/>
      <c r="EYG13" s="580"/>
      <c r="EYH13" s="580"/>
      <c r="EYI13" s="580"/>
      <c r="EYJ13" s="580"/>
      <c r="EYK13" s="580"/>
      <c r="EYL13" s="580"/>
      <c r="EYM13" s="580"/>
      <c r="EYN13" s="580"/>
      <c r="EYO13" s="580"/>
      <c r="EYP13" s="580"/>
      <c r="EYQ13" s="580"/>
      <c r="EYR13" s="580"/>
      <c r="EYS13" s="580"/>
      <c r="EYT13" s="580"/>
      <c r="EYU13" s="580"/>
      <c r="EYV13" s="580"/>
      <c r="EYW13" s="580"/>
      <c r="EYX13" s="580"/>
      <c r="EYY13" s="580"/>
      <c r="EYZ13" s="580"/>
      <c r="EZA13" s="580"/>
      <c r="EZB13" s="580"/>
      <c r="EZC13" s="580"/>
      <c r="EZD13" s="580"/>
      <c r="EZE13" s="580"/>
      <c r="EZF13" s="580"/>
      <c r="EZG13" s="580"/>
      <c r="EZH13" s="580"/>
      <c r="EZI13" s="580"/>
      <c r="EZJ13" s="580"/>
      <c r="EZK13" s="580"/>
      <c r="EZL13" s="580"/>
      <c r="EZM13" s="580"/>
      <c r="EZN13" s="580"/>
      <c r="EZO13" s="580"/>
      <c r="EZP13" s="580"/>
      <c r="EZQ13" s="580"/>
      <c r="EZR13" s="580"/>
      <c r="EZS13" s="580"/>
      <c r="EZT13" s="580"/>
      <c r="EZU13" s="580"/>
      <c r="EZV13" s="580"/>
      <c r="EZW13" s="580"/>
      <c r="EZX13" s="580"/>
      <c r="EZY13" s="580"/>
      <c r="EZZ13" s="580"/>
      <c r="FAA13" s="580"/>
      <c r="FAB13" s="580"/>
      <c r="FAC13" s="580"/>
      <c r="FAD13" s="580"/>
      <c r="FAE13" s="580"/>
      <c r="FAF13" s="580"/>
      <c r="FAG13" s="580"/>
      <c r="FAH13" s="580"/>
      <c r="FAI13" s="580"/>
      <c r="FAJ13" s="580"/>
      <c r="FAK13" s="580"/>
      <c r="FAL13" s="580"/>
      <c r="FAM13" s="580"/>
      <c r="FAN13" s="580"/>
      <c r="FAO13" s="580"/>
      <c r="FAP13" s="580"/>
      <c r="FAQ13" s="580"/>
      <c r="FAR13" s="580"/>
      <c r="FAS13" s="580"/>
      <c r="FAT13" s="580"/>
      <c r="FAU13" s="580"/>
      <c r="FAV13" s="580"/>
      <c r="FAW13" s="580"/>
      <c r="FAX13" s="580"/>
      <c r="FAY13" s="580"/>
      <c r="FAZ13" s="580"/>
      <c r="FBA13" s="580"/>
      <c r="FBB13" s="580"/>
      <c r="FBC13" s="580"/>
      <c r="FBD13" s="580"/>
      <c r="FBE13" s="580"/>
      <c r="FBF13" s="580"/>
      <c r="FBG13" s="580"/>
      <c r="FBH13" s="580"/>
      <c r="FBI13" s="580"/>
      <c r="FBJ13" s="580"/>
      <c r="FBK13" s="580"/>
      <c r="FBL13" s="580"/>
      <c r="FBM13" s="580"/>
      <c r="FBN13" s="580"/>
      <c r="FBO13" s="580"/>
      <c r="FBP13" s="580"/>
      <c r="FBQ13" s="580"/>
      <c r="FBR13" s="580"/>
      <c r="FBS13" s="580"/>
      <c r="FBT13" s="580"/>
      <c r="FBU13" s="580"/>
      <c r="FBV13" s="580"/>
      <c r="FBW13" s="580"/>
      <c r="FBX13" s="580"/>
      <c r="FBY13" s="580"/>
      <c r="FBZ13" s="580"/>
      <c r="FCA13" s="580"/>
      <c r="FCB13" s="580"/>
      <c r="FCC13" s="580"/>
      <c r="FCD13" s="580"/>
      <c r="FCE13" s="580"/>
      <c r="FCF13" s="580"/>
      <c r="FCG13" s="580"/>
      <c r="FCH13" s="580"/>
      <c r="FCI13" s="580"/>
      <c r="FCJ13" s="580"/>
      <c r="FCK13" s="580"/>
      <c r="FCL13" s="580"/>
      <c r="FCM13" s="580"/>
      <c r="FCN13" s="580"/>
      <c r="FCO13" s="580"/>
      <c r="FCP13" s="580"/>
      <c r="FCQ13" s="580"/>
      <c r="FCR13" s="580"/>
      <c r="FCS13" s="580"/>
      <c r="FCT13" s="580"/>
      <c r="FCU13" s="580"/>
      <c r="FCV13" s="580"/>
      <c r="FCW13" s="580"/>
      <c r="FCX13" s="580"/>
      <c r="FCY13" s="580"/>
      <c r="FCZ13" s="580"/>
      <c r="FDA13" s="580"/>
      <c r="FDB13" s="580"/>
      <c r="FDC13" s="580"/>
      <c r="FDD13" s="580"/>
      <c r="FDE13" s="580"/>
      <c r="FDF13" s="580"/>
      <c r="FDG13" s="580"/>
      <c r="FDH13" s="580"/>
      <c r="FDI13" s="580"/>
      <c r="FDJ13" s="580"/>
      <c r="FDK13" s="580"/>
      <c r="FDL13" s="580"/>
      <c r="FDM13" s="580"/>
      <c r="FDN13" s="580"/>
      <c r="FDO13" s="580"/>
      <c r="FDP13" s="580"/>
      <c r="FDQ13" s="580"/>
      <c r="FDR13" s="580"/>
      <c r="FDS13" s="580"/>
      <c r="FDT13" s="580"/>
      <c r="FDU13" s="580"/>
      <c r="FDV13" s="580"/>
      <c r="FDW13" s="580"/>
      <c r="FDX13" s="580"/>
      <c r="FDY13" s="580"/>
      <c r="FDZ13" s="580"/>
      <c r="FEA13" s="580"/>
      <c r="FEB13" s="580"/>
      <c r="FEC13" s="580"/>
      <c r="FED13" s="580"/>
      <c r="FEE13" s="580"/>
      <c r="FEF13" s="580"/>
      <c r="FEG13" s="580"/>
      <c r="FEH13" s="580"/>
      <c r="FEI13" s="580"/>
      <c r="FEJ13" s="580"/>
      <c r="FEK13" s="580"/>
      <c r="FEL13" s="580"/>
      <c r="FEM13" s="580"/>
      <c r="FEN13" s="580"/>
      <c r="FEO13" s="580"/>
      <c r="FEP13" s="580"/>
      <c r="FEQ13" s="580"/>
      <c r="FER13" s="580"/>
      <c r="FES13" s="580"/>
      <c r="FET13" s="580"/>
      <c r="FEU13" s="580"/>
      <c r="FEV13" s="580"/>
      <c r="FEW13" s="580"/>
      <c r="FEX13" s="580"/>
      <c r="FEY13" s="580"/>
      <c r="FEZ13" s="580"/>
      <c r="FFA13" s="580"/>
      <c r="FFB13" s="580"/>
      <c r="FFC13" s="580"/>
      <c r="FFD13" s="580"/>
      <c r="FFE13" s="580"/>
      <c r="FFF13" s="580"/>
      <c r="FFG13" s="580"/>
      <c r="FFH13" s="580"/>
      <c r="FFI13" s="580"/>
      <c r="FFJ13" s="580"/>
      <c r="FFK13" s="580"/>
      <c r="FFL13" s="580"/>
      <c r="FFM13" s="580"/>
      <c r="FFN13" s="580"/>
      <c r="FFO13" s="580"/>
      <c r="FFP13" s="580"/>
      <c r="FFQ13" s="580"/>
      <c r="FFR13" s="580"/>
      <c r="FFS13" s="580"/>
      <c r="FFT13" s="580"/>
      <c r="FFU13" s="580"/>
      <c r="FFV13" s="580"/>
      <c r="FFW13" s="580"/>
      <c r="FFX13" s="580"/>
      <c r="FFY13" s="580"/>
      <c r="FFZ13" s="580"/>
      <c r="FGA13" s="580"/>
      <c r="FGB13" s="580"/>
      <c r="FGC13" s="580"/>
      <c r="FGD13" s="580"/>
      <c r="FGE13" s="580"/>
      <c r="FGF13" s="580"/>
      <c r="FGG13" s="580"/>
      <c r="FGH13" s="580"/>
      <c r="FGI13" s="580"/>
      <c r="FGJ13" s="580"/>
      <c r="FGK13" s="580"/>
      <c r="FGL13" s="580"/>
      <c r="FGM13" s="580"/>
      <c r="FGN13" s="580"/>
      <c r="FGO13" s="580"/>
      <c r="FGP13" s="580"/>
      <c r="FGQ13" s="580"/>
      <c r="FGR13" s="580"/>
      <c r="FGS13" s="580"/>
      <c r="FGT13" s="580"/>
      <c r="FGU13" s="580"/>
      <c r="FGV13" s="580"/>
      <c r="FGW13" s="580"/>
      <c r="FGX13" s="580"/>
      <c r="FGY13" s="580"/>
      <c r="FGZ13" s="580"/>
      <c r="FHA13" s="580"/>
      <c r="FHB13" s="580"/>
      <c r="FHC13" s="580"/>
      <c r="FHD13" s="580"/>
      <c r="FHE13" s="580"/>
      <c r="FHF13" s="580"/>
      <c r="FHG13" s="580"/>
      <c r="FHH13" s="580"/>
      <c r="FHI13" s="580"/>
      <c r="FHJ13" s="580"/>
      <c r="FHK13" s="580"/>
      <c r="FHL13" s="580"/>
      <c r="FHM13" s="580"/>
      <c r="FHN13" s="580"/>
      <c r="FHO13" s="580"/>
      <c r="FHP13" s="580"/>
      <c r="FHQ13" s="580"/>
      <c r="FHR13" s="580"/>
      <c r="FHS13" s="580"/>
      <c r="FHT13" s="580"/>
      <c r="FHU13" s="580"/>
      <c r="FHV13" s="580"/>
      <c r="FHW13" s="580"/>
      <c r="FHX13" s="580"/>
      <c r="FHY13" s="580"/>
      <c r="FHZ13" s="580"/>
      <c r="FIA13" s="580"/>
      <c r="FIB13" s="580"/>
      <c r="FIC13" s="580"/>
      <c r="FID13" s="580"/>
      <c r="FIE13" s="580"/>
      <c r="FIF13" s="580"/>
      <c r="FIG13" s="580"/>
      <c r="FIH13" s="580"/>
      <c r="FII13" s="580"/>
      <c r="FIJ13" s="580"/>
      <c r="FIK13" s="580"/>
      <c r="FIL13" s="580"/>
      <c r="FIM13" s="580"/>
      <c r="FIN13" s="580"/>
      <c r="FIO13" s="580"/>
      <c r="FIP13" s="580"/>
      <c r="FIQ13" s="580"/>
      <c r="FIR13" s="580"/>
      <c r="FIS13" s="580"/>
      <c r="FIT13" s="580"/>
      <c r="FIU13" s="580"/>
      <c r="FIV13" s="580"/>
      <c r="FIW13" s="580"/>
      <c r="FIX13" s="580"/>
      <c r="FIY13" s="580"/>
      <c r="FIZ13" s="580"/>
      <c r="FJA13" s="580"/>
      <c r="FJB13" s="580"/>
      <c r="FJC13" s="580"/>
      <c r="FJD13" s="580"/>
      <c r="FJE13" s="580"/>
      <c r="FJF13" s="580"/>
      <c r="FJG13" s="580"/>
      <c r="FJH13" s="580"/>
      <c r="FJI13" s="580"/>
      <c r="FJJ13" s="580"/>
      <c r="FJK13" s="580"/>
      <c r="FJL13" s="580"/>
      <c r="FJM13" s="580"/>
      <c r="FJN13" s="580"/>
      <c r="FJO13" s="580"/>
      <c r="FJP13" s="580"/>
      <c r="FJQ13" s="580"/>
      <c r="FJR13" s="580"/>
      <c r="FJS13" s="580"/>
      <c r="FJT13" s="580"/>
      <c r="FJU13" s="580"/>
      <c r="FJV13" s="580"/>
      <c r="FJW13" s="580"/>
      <c r="FJX13" s="580"/>
      <c r="FJY13" s="580"/>
      <c r="FJZ13" s="580"/>
      <c r="FKA13" s="580"/>
      <c r="FKB13" s="580"/>
      <c r="FKC13" s="580"/>
      <c r="FKD13" s="580"/>
      <c r="FKE13" s="580"/>
      <c r="FKF13" s="580"/>
      <c r="FKG13" s="580"/>
      <c r="FKH13" s="580"/>
      <c r="FKI13" s="580"/>
      <c r="FKJ13" s="580"/>
      <c r="FKK13" s="580"/>
      <c r="FKL13" s="580"/>
      <c r="FKM13" s="580"/>
      <c r="FKN13" s="580"/>
      <c r="FKO13" s="580"/>
      <c r="FKP13" s="580"/>
      <c r="FKQ13" s="580"/>
      <c r="FKR13" s="580"/>
      <c r="FKS13" s="580"/>
      <c r="FKT13" s="580"/>
      <c r="FKU13" s="580"/>
      <c r="FKV13" s="580"/>
      <c r="FKW13" s="580"/>
      <c r="FKX13" s="580"/>
      <c r="FKY13" s="580"/>
      <c r="FKZ13" s="580"/>
      <c r="FLA13" s="580"/>
      <c r="FLB13" s="580"/>
      <c r="FLC13" s="580"/>
      <c r="FLD13" s="580"/>
      <c r="FLE13" s="580"/>
      <c r="FLF13" s="580"/>
      <c r="FLG13" s="580"/>
      <c r="FLH13" s="580"/>
      <c r="FLI13" s="580"/>
      <c r="FLJ13" s="580"/>
      <c r="FLK13" s="580"/>
      <c r="FLL13" s="580"/>
      <c r="FLM13" s="580"/>
      <c r="FLN13" s="580"/>
      <c r="FLO13" s="580"/>
      <c r="FLP13" s="580"/>
      <c r="FLQ13" s="580"/>
      <c r="FLR13" s="580"/>
      <c r="FLS13" s="580"/>
      <c r="FLT13" s="580"/>
      <c r="FLU13" s="580"/>
      <c r="FLV13" s="580"/>
      <c r="FLW13" s="580"/>
      <c r="FLX13" s="580"/>
      <c r="FLY13" s="580"/>
      <c r="FLZ13" s="580"/>
      <c r="FMA13" s="580"/>
      <c r="FMB13" s="580"/>
      <c r="FMC13" s="580"/>
      <c r="FMD13" s="580"/>
      <c r="FME13" s="580"/>
      <c r="FMF13" s="580"/>
      <c r="FMG13" s="580"/>
      <c r="FMH13" s="580"/>
      <c r="FMI13" s="580"/>
      <c r="FMJ13" s="580"/>
      <c r="FMK13" s="580"/>
      <c r="FML13" s="580"/>
      <c r="FMM13" s="580"/>
      <c r="FMN13" s="580"/>
      <c r="FMO13" s="580"/>
      <c r="FMP13" s="580"/>
      <c r="FMQ13" s="580"/>
      <c r="FMR13" s="580"/>
      <c r="FMS13" s="580"/>
      <c r="FMT13" s="580"/>
      <c r="FMU13" s="580"/>
      <c r="FMV13" s="580"/>
      <c r="FMW13" s="580"/>
      <c r="FMX13" s="580"/>
      <c r="FMY13" s="580"/>
      <c r="FMZ13" s="580"/>
      <c r="FNA13" s="580"/>
      <c r="FNB13" s="580"/>
      <c r="FNC13" s="580"/>
      <c r="FND13" s="580"/>
      <c r="FNE13" s="580"/>
      <c r="FNF13" s="580"/>
      <c r="FNG13" s="580"/>
      <c r="FNH13" s="580"/>
      <c r="FNI13" s="580"/>
      <c r="FNJ13" s="580"/>
      <c r="FNK13" s="580"/>
      <c r="FNL13" s="580"/>
      <c r="FNM13" s="580"/>
      <c r="FNN13" s="580"/>
      <c r="FNO13" s="580"/>
      <c r="FNP13" s="580"/>
      <c r="FNQ13" s="580"/>
      <c r="FNR13" s="580"/>
      <c r="FNS13" s="580"/>
      <c r="FNT13" s="580"/>
      <c r="FNU13" s="580"/>
      <c r="FNV13" s="580"/>
      <c r="FNW13" s="580"/>
      <c r="FNX13" s="580"/>
      <c r="FNY13" s="580"/>
      <c r="FNZ13" s="580"/>
      <c r="FOA13" s="580"/>
      <c r="FOB13" s="580"/>
      <c r="FOC13" s="580"/>
      <c r="FOD13" s="580"/>
      <c r="FOE13" s="580"/>
      <c r="FOF13" s="580"/>
      <c r="FOG13" s="580"/>
      <c r="FOH13" s="580"/>
      <c r="FOI13" s="580"/>
      <c r="FOJ13" s="580"/>
      <c r="FOK13" s="580"/>
      <c r="FOL13" s="580"/>
      <c r="FOM13" s="580"/>
      <c r="FON13" s="580"/>
      <c r="FOO13" s="580"/>
      <c r="FOP13" s="580"/>
      <c r="FOQ13" s="580"/>
      <c r="FOR13" s="580"/>
      <c r="FOS13" s="580"/>
      <c r="FOT13" s="580"/>
      <c r="FOU13" s="580"/>
      <c r="FOV13" s="580"/>
      <c r="FOW13" s="580"/>
      <c r="FOX13" s="580"/>
      <c r="FOY13" s="580"/>
      <c r="FOZ13" s="580"/>
      <c r="FPA13" s="580"/>
      <c r="FPB13" s="580"/>
      <c r="FPC13" s="580"/>
      <c r="FPD13" s="580"/>
      <c r="FPE13" s="580"/>
      <c r="FPF13" s="580"/>
      <c r="FPG13" s="580"/>
      <c r="FPH13" s="580"/>
      <c r="FPI13" s="580"/>
      <c r="FPJ13" s="580"/>
      <c r="FPK13" s="580"/>
      <c r="FPL13" s="580"/>
      <c r="FPM13" s="580"/>
      <c r="FPN13" s="580"/>
      <c r="FPO13" s="580"/>
      <c r="FPP13" s="580"/>
      <c r="FPQ13" s="580"/>
      <c r="FPR13" s="580"/>
      <c r="FPS13" s="580"/>
      <c r="FPT13" s="580"/>
      <c r="FPU13" s="580"/>
      <c r="FPV13" s="580"/>
      <c r="FPW13" s="580"/>
      <c r="FPX13" s="580"/>
      <c r="FPY13" s="580"/>
      <c r="FPZ13" s="580"/>
      <c r="FQA13" s="580"/>
      <c r="FQB13" s="580"/>
      <c r="FQC13" s="580"/>
      <c r="FQD13" s="580"/>
      <c r="FQE13" s="580"/>
      <c r="FQF13" s="580"/>
      <c r="FQG13" s="580"/>
      <c r="FQH13" s="580"/>
      <c r="FQI13" s="580"/>
      <c r="FQJ13" s="580"/>
      <c r="FQK13" s="580"/>
      <c r="FQL13" s="580"/>
      <c r="FQM13" s="580"/>
      <c r="FQN13" s="580"/>
      <c r="FQO13" s="580"/>
      <c r="FQP13" s="580"/>
      <c r="FQQ13" s="580"/>
      <c r="FQR13" s="580"/>
      <c r="FQS13" s="580"/>
      <c r="FQT13" s="580"/>
      <c r="FQU13" s="580"/>
      <c r="FQV13" s="580"/>
      <c r="FQW13" s="580"/>
      <c r="FQX13" s="580"/>
      <c r="FQY13" s="580"/>
      <c r="FQZ13" s="580"/>
      <c r="FRA13" s="580"/>
      <c r="FRB13" s="580"/>
      <c r="FRC13" s="580"/>
      <c r="FRD13" s="580"/>
      <c r="FRE13" s="580"/>
      <c r="FRF13" s="580"/>
      <c r="FRG13" s="580"/>
      <c r="FRH13" s="580"/>
      <c r="FRI13" s="580"/>
      <c r="FRJ13" s="580"/>
      <c r="FRK13" s="580"/>
      <c r="FRL13" s="580"/>
      <c r="FRM13" s="580"/>
      <c r="FRN13" s="580"/>
      <c r="FRO13" s="580"/>
      <c r="FRP13" s="580"/>
      <c r="FRQ13" s="580"/>
      <c r="FRR13" s="580"/>
      <c r="FRS13" s="580"/>
      <c r="FRT13" s="580"/>
      <c r="FRU13" s="580"/>
      <c r="FRV13" s="580"/>
      <c r="FRW13" s="580"/>
      <c r="FRX13" s="580"/>
      <c r="FRY13" s="580"/>
      <c r="FRZ13" s="580"/>
      <c r="FSA13" s="580"/>
      <c r="FSB13" s="580"/>
      <c r="FSC13" s="580"/>
      <c r="FSD13" s="580"/>
      <c r="FSE13" s="580"/>
      <c r="FSF13" s="580"/>
      <c r="FSG13" s="580"/>
      <c r="FSH13" s="580"/>
      <c r="FSI13" s="580"/>
      <c r="FSJ13" s="580"/>
      <c r="FSK13" s="580"/>
      <c r="FSL13" s="580"/>
      <c r="FSM13" s="580"/>
      <c r="FSN13" s="580"/>
      <c r="FSO13" s="580"/>
      <c r="FSP13" s="580"/>
      <c r="FSQ13" s="580"/>
      <c r="FSR13" s="580"/>
      <c r="FSS13" s="580"/>
      <c r="FST13" s="580"/>
      <c r="FSU13" s="580"/>
      <c r="FSV13" s="580"/>
      <c r="FSW13" s="580"/>
      <c r="FSX13" s="580"/>
      <c r="FSY13" s="580"/>
      <c r="FSZ13" s="580"/>
      <c r="FTA13" s="580"/>
      <c r="FTB13" s="580"/>
      <c r="FTC13" s="580"/>
      <c r="FTD13" s="580"/>
      <c r="FTE13" s="580"/>
      <c r="FTF13" s="580"/>
      <c r="FTG13" s="580"/>
      <c r="FTH13" s="580"/>
      <c r="FTI13" s="580"/>
      <c r="FTJ13" s="580"/>
      <c r="FTK13" s="580"/>
      <c r="FTL13" s="580"/>
      <c r="FTM13" s="580"/>
      <c r="FTN13" s="580"/>
      <c r="FTO13" s="580"/>
      <c r="FTP13" s="580"/>
      <c r="FTQ13" s="580"/>
      <c r="FTR13" s="580"/>
      <c r="FTS13" s="580"/>
      <c r="FTT13" s="580"/>
      <c r="FTU13" s="580"/>
      <c r="FTV13" s="580"/>
      <c r="FTW13" s="580"/>
      <c r="FTX13" s="580"/>
      <c r="FTY13" s="580"/>
      <c r="FTZ13" s="580"/>
      <c r="FUA13" s="580"/>
      <c r="FUB13" s="580"/>
      <c r="FUC13" s="580"/>
      <c r="FUD13" s="580"/>
      <c r="FUE13" s="580"/>
      <c r="FUF13" s="580"/>
      <c r="FUG13" s="580"/>
      <c r="FUH13" s="580"/>
      <c r="FUI13" s="580"/>
      <c r="FUJ13" s="580"/>
      <c r="FUK13" s="580"/>
      <c r="FUL13" s="580"/>
      <c r="FUM13" s="580"/>
      <c r="FUN13" s="580"/>
      <c r="FUO13" s="580"/>
      <c r="FUP13" s="580"/>
      <c r="FUQ13" s="580"/>
      <c r="FUR13" s="580"/>
      <c r="FUS13" s="580"/>
      <c r="FUT13" s="580"/>
      <c r="FUU13" s="580"/>
      <c r="FUV13" s="580"/>
      <c r="FUW13" s="580"/>
      <c r="FUX13" s="580"/>
      <c r="FUY13" s="580"/>
      <c r="FUZ13" s="580"/>
      <c r="FVA13" s="580"/>
      <c r="FVB13" s="580"/>
      <c r="FVC13" s="580"/>
      <c r="FVD13" s="580"/>
      <c r="FVE13" s="580"/>
      <c r="FVF13" s="580"/>
      <c r="FVG13" s="580"/>
      <c r="FVH13" s="580"/>
      <c r="FVI13" s="580"/>
      <c r="FVJ13" s="580"/>
      <c r="FVK13" s="580"/>
      <c r="FVL13" s="580"/>
      <c r="FVM13" s="580"/>
      <c r="FVN13" s="580"/>
      <c r="FVO13" s="580"/>
      <c r="FVP13" s="580"/>
      <c r="FVQ13" s="580"/>
      <c r="FVR13" s="580"/>
      <c r="FVS13" s="580"/>
      <c r="FVT13" s="580"/>
      <c r="FVU13" s="580"/>
      <c r="FVV13" s="580"/>
      <c r="FVW13" s="580"/>
      <c r="FVX13" s="580"/>
      <c r="FVY13" s="580"/>
      <c r="FVZ13" s="580"/>
      <c r="FWA13" s="580"/>
      <c r="FWB13" s="580"/>
      <c r="FWC13" s="580"/>
      <c r="FWD13" s="580"/>
      <c r="FWE13" s="580"/>
      <c r="FWF13" s="580"/>
      <c r="FWG13" s="580"/>
      <c r="FWH13" s="580"/>
      <c r="FWI13" s="580"/>
      <c r="FWJ13" s="580"/>
      <c r="FWK13" s="580"/>
      <c r="FWL13" s="580"/>
      <c r="FWM13" s="580"/>
      <c r="FWN13" s="580"/>
      <c r="FWO13" s="580"/>
      <c r="FWP13" s="580"/>
      <c r="FWQ13" s="580"/>
      <c r="FWR13" s="580"/>
      <c r="FWS13" s="580"/>
      <c r="FWT13" s="580"/>
      <c r="FWU13" s="580"/>
      <c r="FWV13" s="580"/>
      <c r="FWW13" s="580"/>
      <c r="FWX13" s="580"/>
      <c r="FWY13" s="580"/>
      <c r="FWZ13" s="580"/>
      <c r="FXA13" s="580"/>
      <c r="FXB13" s="580"/>
      <c r="FXC13" s="580"/>
      <c r="FXD13" s="580"/>
      <c r="FXE13" s="580"/>
      <c r="FXF13" s="580"/>
      <c r="FXG13" s="580"/>
      <c r="FXH13" s="580"/>
      <c r="FXI13" s="580"/>
      <c r="FXJ13" s="580"/>
      <c r="FXK13" s="580"/>
      <c r="FXL13" s="580"/>
      <c r="FXM13" s="580"/>
      <c r="FXN13" s="580"/>
      <c r="FXO13" s="580"/>
      <c r="FXP13" s="580"/>
      <c r="FXQ13" s="580"/>
      <c r="FXR13" s="580"/>
      <c r="FXS13" s="580"/>
      <c r="FXT13" s="580"/>
      <c r="FXU13" s="580"/>
      <c r="FXV13" s="580"/>
      <c r="FXW13" s="580"/>
      <c r="FXX13" s="580"/>
      <c r="FXY13" s="580"/>
      <c r="FXZ13" s="580"/>
      <c r="FYA13" s="580"/>
      <c r="FYB13" s="580"/>
      <c r="FYC13" s="580"/>
      <c r="FYD13" s="580"/>
      <c r="FYE13" s="580"/>
      <c r="FYF13" s="580"/>
      <c r="FYG13" s="580"/>
      <c r="FYH13" s="580"/>
      <c r="FYI13" s="580"/>
      <c r="FYJ13" s="580"/>
      <c r="FYK13" s="580"/>
      <c r="FYL13" s="580"/>
      <c r="FYM13" s="580"/>
      <c r="FYN13" s="580"/>
      <c r="FYO13" s="580"/>
      <c r="FYP13" s="580"/>
      <c r="FYQ13" s="580"/>
      <c r="FYR13" s="580"/>
      <c r="FYS13" s="580"/>
      <c r="FYT13" s="580"/>
      <c r="FYU13" s="580"/>
      <c r="FYV13" s="580"/>
      <c r="FYW13" s="580"/>
      <c r="FYX13" s="580"/>
      <c r="FYY13" s="580"/>
      <c r="FYZ13" s="580"/>
      <c r="FZA13" s="580"/>
      <c r="FZB13" s="580"/>
      <c r="FZC13" s="580"/>
      <c r="FZD13" s="580"/>
      <c r="FZE13" s="580"/>
      <c r="FZF13" s="580"/>
      <c r="FZG13" s="580"/>
      <c r="FZH13" s="580"/>
      <c r="FZI13" s="580"/>
      <c r="FZJ13" s="580"/>
      <c r="FZK13" s="580"/>
      <c r="FZL13" s="580"/>
      <c r="FZM13" s="580"/>
      <c r="FZN13" s="580"/>
      <c r="FZO13" s="580"/>
      <c r="FZP13" s="580"/>
      <c r="FZQ13" s="580"/>
      <c r="FZR13" s="580"/>
      <c r="FZS13" s="580"/>
      <c r="FZT13" s="580"/>
      <c r="FZU13" s="580"/>
      <c r="FZV13" s="580"/>
      <c r="FZW13" s="580"/>
      <c r="FZX13" s="580"/>
      <c r="FZY13" s="580"/>
      <c r="FZZ13" s="580"/>
      <c r="GAA13" s="580"/>
      <c r="GAB13" s="580"/>
      <c r="GAC13" s="580"/>
      <c r="GAD13" s="580"/>
      <c r="GAE13" s="580"/>
      <c r="GAF13" s="580"/>
      <c r="GAG13" s="580"/>
      <c r="GAH13" s="580"/>
      <c r="GAI13" s="580"/>
      <c r="GAJ13" s="580"/>
      <c r="GAK13" s="580"/>
      <c r="GAL13" s="580"/>
      <c r="GAM13" s="580"/>
      <c r="GAN13" s="580"/>
      <c r="GAO13" s="580"/>
      <c r="GAP13" s="580"/>
      <c r="GAQ13" s="580"/>
      <c r="GAR13" s="580"/>
      <c r="GAS13" s="580"/>
      <c r="GAT13" s="580"/>
      <c r="GAU13" s="580"/>
      <c r="GAV13" s="580"/>
      <c r="GAW13" s="580"/>
      <c r="GAX13" s="580"/>
      <c r="GAY13" s="580"/>
      <c r="GAZ13" s="580"/>
      <c r="GBA13" s="580"/>
      <c r="GBB13" s="580"/>
      <c r="GBC13" s="580"/>
      <c r="GBD13" s="580"/>
      <c r="GBE13" s="580"/>
      <c r="GBF13" s="580"/>
      <c r="GBG13" s="580"/>
      <c r="GBH13" s="580"/>
      <c r="GBI13" s="580"/>
      <c r="GBJ13" s="580"/>
      <c r="GBK13" s="580"/>
      <c r="GBL13" s="580"/>
      <c r="GBM13" s="580"/>
      <c r="GBN13" s="580"/>
      <c r="GBO13" s="580"/>
      <c r="GBP13" s="580"/>
      <c r="GBQ13" s="580"/>
      <c r="GBR13" s="580"/>
      <c r="GBS13" s="580"/>
      <c r="GBT13" s="580"/>
      <c r="GBU13" s="580"/>
      <c r="GBV13" s="580"/>
      <c r="GBW13" s="580"/>
      <c r="GBX13" s="580"/>
      <c r="GBY13" s="580"/>
      <c r="GBZ13" s="580"/>
      <c r="GCA13" s="580"/>
      <c r="GCB13" s="580"/>
      <c r="GCC13" s="580"/>
      <c r="GCD13" s="580"/>
      <c r="GCE13" s="580"/>
      <c r="GCF13" s="580"/>
      <c r="GCG13" s="580"/>
      <c r="GCH13" s="580"/>
      <c r="GCI13" s="580"/>
      <c r="GCJ13" s="580"/>
      <c r="GCK13" s="580"/>
      <c r="GCL13" s="580"/>
      <c r="GCM13" s="580"/>
      <c r="GCN13" s="580"/>
      <c r="GCO13" s="580"/>
      <c r="GCP13" s="580"/>
      <c r="GCQ13" s="580"/>
      <c r="GCR13" s="580"/>
      <c r="GCS13" s="580"/>
      <c r="GCT13" s="580"/>
      <c r="GCU13" s="580"/>
      <c r="GCV13" s="580"/>
      <c r="GCW13" s="580"/>
      <c r="GCX13" s="580"/>
      <c r="GCY13" s="580"/>
      <c r="GCZ13" s="580"/>
      <c r="GDA13" s="580"/>
      <c r="GDB13" s="580"/>
      <c r="GDC13" s="580"/>
      <c r="GDD13" s="580"/>
      <c r="GDE13" s="580"/>
      <c r="GDF13" s="580"/>
      <c r="GDG13" s="580"/>
      <c r="GDH13" s="580"/>
      <c r="GDI13" s="580"/>
      <c r="GDJ13" s="580"/>
      <c r="GDK13" s="580"/>
      <c r="GDL13" s="580"/>
      <c r="GDM13" s="580"/>
      <c r="GDN13" s="580"/>
      <c r="GDO13" s="580"/>
      <c r="GDP13" s="580"/>
      <c r="GDQ13" s="580"/>
      <c r="GDR13" s="580"/>
      <c r="GDS13" s="580"/>
      <c r="GDT13" s="580"/>
      <c r="GDU13" s="580"/>
      <c r="GDV13" s="580"/>
      <c r="GDW13" s="580"/>
      <c r="GDX13" s="580"/>
      <c r="GDY13" s="580"/>
      <c r="GDZ13" s="580"/>
      <c r="GEA13" s="580"/>
      <c r="GEB13" s="580"/>
      <c r="GEC13" s="580"/>
      <c r="GED13" s="580"/>
      <c r="GEE13" s="580"/>
      <c r="GEF13" s="580"/>
      <c r="GEG13" s="580"/>
      <c r="GEH13" s="580"/>
      <c r="GEI13" s="580"/>
      <c r="GEJ13" s="580"/>
      <c r="GEK13" s="580"/>
      <c r="GEL13" s="580"/>
      <c r="GEM13" s="580"/>
      <c r="GEN13" s="580"/>
      <c r="GEO13" s="580"/>
      <c r="GEP13" s="580"/>
      <c r="GEQ13" s="580"/>
      <c r="GER13" s="580"/>
      <c r="GES13" s="580"/>
      <c r="GET13" s="580"/>
      <c r="GEU13" s="580"/>
      <c r="GEV13" s="580"/>
      <c r="GEW13" s="580"/>
      <c r="GEX13" s="580"/>
      <c r="GEY13" s="580"/>
      <c r="GEZ13" s="580"/>
      <c r="GFA13" s="580"/>
      <c r="GFB13" s="580"/>
      <c r="GFC13" s="580"/>
      <c r="GFD13" s="580"/>
      <c r="GFE13" s="580"/>
      <c r="GFF13" s="580"/>
      <c r="GFG13" s="580"/>
      <c r="GFH13" s="580"/>
      <c r="GFI13" s="580"/>
      <c r="GFJ13" s="580"/>
      <c r="GFK13" s="580"/>
      <c r="GFL13" s="580"/>
      <c r="GFM13" s="580"/>
      <c r="GFN13" s="580"/>
      <c r="GFO13" s="580"/>
      <c r="GFP13" s="580"/>
      <c r="GFQ13" s="580"/>
      <c r="GFR13" s="580"/>
      <c r="GFS13" s="580"/>
      <c r="GFT13" s="580"/>
      <c r="GFU13" s="580"/>
      <c r="GFV13" s="580"/>
      <c r="GFW13" s="580"/>
      <c r="GFX13" s="580"/>
      <c r="GFY13" s="580"/>
      <c r="GFZ13" s="580"/>
      <c r="GGA13" s="580"/>
      <c r="GGB13" s="580"/>
      <c r="GGC13" s="580"/>
      <c r="GGD13" s="580"/>
      <c r="GGE13" s="580"/>
      <c r="GGF13" s="580"/>
      <c r="GGG13" s="580"/>
      <c r="GGH13" s="580"/>
      <c r="GGI13" s="580"/>
      <c r="GGJ13" s="580"/>
      <c r="GGK13" s="580"/>
      <c r="GGL13" s="580"/>
      <c r="GGM13" s="580"/>
      <c r="GGN13" s="580"/>
      <c r="GGO13" s="580"/>
      <c r="GGP13" s="580"/>
      <c r="GGQ13" s="580"/>
      <c r="GGR13" s="580"/>
      <c r="GGS13" s="580"/>
      <c r="GGT13" s="580"/>
      <c r="GGU13" s="580"/>
      <c r="GGV13" s="580"/>
      <c r="GGW13" s="580"/>
      <c r="GGX13" s="580"/>
      <c r="GGY13" s="580"/>
      <c r="GGZ13" s="580"/>
      <c r="GHA13" s="580"/>
      <c r="GHB13" s="580"/>
      <c r="GHC13" s="580"/>
      <c r="GHD13" s="580"/>
      <c r="GHE13" s="580"/>
      <c r="GHF13" s="580"/>
      <c r="GHG13" s="580"/>
      <c r="GHH13" s="580"/>
      <c r="GHI13" s="580"/>
      <c r="GHJ13" s="580"/>
      <c r="GHK13" s="580"/>
      <c r="GHL13" s="580"/>
      <c r="GHM13" s="580"/>
      <c r="GHN13" s="580"/>
      <c r="GHO13" s="580"/>
      <c r="GHP13" s="580"/>
      <c r="GHQ13" s="580"/>
      <c r="GHR13" s="580"/>
      <c r="GHS13" s="580"/>
      <c r="GHT13" s="580"/>
      <c r="GHU13" s="580"/>
      <c r="GHV13" s="580"/>
      <c r="GHW13" s="580"/>
      <c r="GHX13" s="580"/>
      <c r="GHY13" s="580"/>
      <c r="GHZ13" s="580"/>
      <c r="GIA13" s="580"/>
      <c r="GIB13" s="580"/>
      <c r="GIC13" s="580"/>
      <c r="GID13" s="580"/>
      <c r="GIE13" s="580"/>
      <c r="GIF13" s="580"/>
      <c r="GIG13" s="580"/>
      <c r="GIH13" s="580"/>
      <c r="GII13" s="580"/>
      <c r="GIJ13" s="580"/>
      <c r="GIK13" s="580"/>
      <c r="GIL13" s="580"/>
      <c r="GIM13" s="580"/>
      <c r="GIN13" s="580"/>
      <c r="GIO13" s="580"/>
      <c r="GIP13" s="580"/>
      <c r="GIQ13" s="580"/>
      <c r="GIR13" s="580"/>
      <c r="GIS13" s="580"/>
      <c r="GIT13" s="580"/>
      <c r="GIU13" s="580"/>
      <c r="GIV13" s="580"/>
      <c r="GIW13" s="580"/>
      <c r="GIX13" s="580"/>
      <c r="GIY13" s="580"/>
      <c r="GIZ13" s="580"/>
      <c r="GJA13" s="580"/>
      <c r="GJB13" s="580"/>
      <c r="GJC13" s="580"/>
      <c r="GJD13" s="580"/>
      <c r="GJE13" s="580"/>
      <c r="GJF13" s="580"/>
      <c r="GJG13" s="580"/>
      <c r="GJH13" s="580"/>
      <c r="GJI13" s="580"/>
      <c r="GJJ13" s="580"/>
      <c r="GJK13" s="580"/>
      <c r="GJL13" s="580"/>
      <c r="GJM13" s="580"/>
      <c r="GJN13" s="580"/>
      <c r="GJO13" s="580"/>
      <c r="GJP13" s="580"/>
      <c r="GJQ13" s="580"/>
      <c r="GJR13" s="580"/>
      <c r="GJS13" s="580"/>
      <c r="GJT13" s="580"/>
      <c r="GJU13" s="580"/>
      <c r="GJV13" s="580"/>
      <c r="GJW13" s="580"/>
      <c r="GJX13" s="580"/>
      <c r="GJY13" s="580"/>
      <c r="GJZ13" s="580"/>
      <c r="GKA13" s="580"/>
      <c r="GKB13" s="580"/>
      <c r="GKC13" s="580"/>
      <c r="GKD13" s="580"/>
      <c r="GKE13" s="580"/>
      <c r="GKF13" s="580"/>
      <c r="GKG13" s="580"/>
      <c r="GKH13" s="580"/>
      <c r="GKI13" s="580"/>
      <c r="GKJ13" s="580"/>
      <c r="GKK13" s="580"/>
      <c r="GKL13" s="580"/>
      <c r="GKM13" s="580"/>
      <c r="GKN13" s="580"/>
      <c r="GKO13" s="580"/>
      <c r="GKP13" s="580"/>
      <c r="GKQ13" s="580"/>
      <c r="GKR13" s="580"/>
      <c r="GKS13" s="580"/>
      <c r="GKT13" s="580"/>
      <c r="GKU13" s="580"/>
      <c r="GKV13" s="580"/>
      <c r="GKW13" s="580"/>
      <c r="GKX13" s="580"/>
      <c r="GKY13" s="580"/>
      <c r="GKZ13" s="580"/>
      <c r="GLA13" s="580"/>
      <c r="GLB13" s="580"/>
      <c r="GLC13" s="580"/>
      <c r="GLD13" s="580"/>
      <c r="GLE13" s="580"/>
      <c r="GLF13" s="580"/>
      <c r="GLG13" s="580"/>
      <c r="GLH13" s="580"/>
      <c r="GLI13" s="580"/>
      <c r="GLJ13" s="580"/>
      <c r="GLK13" s="580"/>
      <c r="GLL13" s="580"/>
      <c r="GLM13" s="580"/>
      <c r="GLN13" s="580"/>
      <c r="GLO13" s="580"/>
      <c r="GLP13" s="580"/>
      <c r="GLQ13" s="580"/>
      <c r="GLR13" s="580"/>
      <c r="GLS13" s="580"/>
      <c r="GLT13" s="580"/>
      <c r="GLU13" s="580"/>
      <c r="GLV13" s="580"/>
      <c r="GLW13" s="580"/>
      <c r="GLX13" s="580"/>
      <c r="GLY13" s="580"/>
      <c r="GLZ13" s="580"/>
      <c r="GMA13" s="580"/>
      <c r="GMB13" s="580"/>
      <c r="GMC13" s="580"/>
      <c r="GMD13" s="580"/>
      <c r="GME13" s="580"/>
      <c r="GMF13" s="580"/>
      <c r="GMG13" s="580"/>
      <c r="GMH13" s="580"/>
      <c r="GMI13" s="580"/>
      <c r="GMJ13" s="580"/>
      <c r="GMK13" s="580"/>
      <c r="GML13" s="580"/>
      <c r="GMM13" s="580"/>
      <c r="GMN13" s="580"/>
      <c r="GMO13" s="580"/>
      <c r="GMP13" s="580"/>
      <c r="GMQ13" s="580"/>
      <c r="GMR13" s="580"/>
      <c r="GMS13" s="580"/>
      <c r="GMT13" s="580"/>
      <c r="GMU13" s="580"/>
      <c r="GMV13" s="580"/>
      <c r="GMW13" s="580"/>
      <c r="GMX13" s="580"/>
      <c r="GMY13" s="580"/>
      <c r="GMZ13" s="580"/>
      <c r="GNA13" s="580"/>
      <c r="GNB13" s="580"/>
      <c r="GNC13" s="580"/>
      <c r="GND13" s="580"/>
      <c r="GNE13" s="580"/>
      <c r="GNF13" s="580"/>
      <c r="GNG13" s="580"/>
      <c r="GNH13" s="580"/>
      <c r="GNI13" s="580"/>
      <c r="GNJ13" s="580"/>
      <c r="GNK13" s="580"/>
      <c r="GNL13" s="580"/>
      <c r="GNM13" s="580"/>
      <c r="GNN13" s="580"/>
      <c r="GNO13" s="580"/>
      <c r="GNP13" s="580"/>
      <c r="GNQ13" s="580"/>
      <c r="GNR13" s="580"/>
      <c r="GNS13" s="580"/>
      <c r="GNT13" s="580"/>
      <c r="GNU13" s="580"/>
      <c r="GNV13" s="580"/>
      <c r="GNW13" s="580"/>
      <c r="GNX13" s="580"/>
      <c r="GNY13" s="580"/>
      <c r="GNZ13" s="580"/>
      <c r="GOA13" s="580"/>
      <c r="GOB13" s="580"/>
      <c r="GOC13" s="580"/>
      <c r="GOD13" s="580"/>
      <c r="GOE13" s="580"/>
      <c r="GOF13" s="580"/>
      <c r="GOG13" s="580"/>
      <c r="GOH13" s="580"/>
      <c r="GOI13" s="580"/>
      <c r="GOJ13" s="580"/>
      <c r="GOK13" s="580"/>
      <c r="GOL13" s="580"/>
      <c r="GOM13" s="580"/>
      <c r="GON13" s="580"/>
      <c r="GOO13" s="580"/>
      <c r="GOP13" s="580"/>
      <c r="GOQ13" s="580"/>
      <c r="GOR13" s="580"/>
      <c r="GOS13" s="580"/>
      <c r="GOT13" s="580"/>
      <c r="GOU13" s="580"/>
      <c r="GOV13" s="580"/>
      <c r="GOW13" s="580"/>
      <c r="GOX13" s="580"/>
      <c r="GOY13" s="580"/>
      <c r="GOZ13" s="580"/>
      <c r="GPA13" s="580"/>
      <c r="GPB13" s="580"/>
      <c r="GPC13" s="580"/>
      <c r="GPD13" s="580"/>
      <c r="GPE13" s="580"/>
      <c r="GPF13" s="580"/>
      <c r="GPG13" s="580"/>
      <c r="GPH13" s="580"/>
      <c r="GPI13" s="580"/>
      <c r="GPJ13" s="580"/>
      <c r="GPK13" s="580"/>
      <c r="GPL13" s="580"/>
      <c r="GPM13" s="580"/>
      <c r="GPN13" s="580"/>
      <c r="GPO13" s="580"/>
      <c r="GPP13" s="580"/>
      <c r="GPQ13" s="580"/>
      <c r="GPR13" s="580"/>
      <c r="GPS13" s="580"/>
      <c r="GPT13" s="580"/>
      <c r="GPU13" s="580"/>
      <c r="GPV13" s="580"/>
      <c r="GPW13" s="580"/>
      <c r="GPX13" s="580"/>
      <c r="GPY13" s="580"/>
      <c r="GPZ13" s="580"/>
      <c r="GQA13" s="580"/>
      <c r="GQB13" s="580"/>
      <c r="GQC13" s="580"/>
      <c r="GQD13" s="580"/>
      <c r="GQE13" s="580"/>
      <c r="GQF13" s="580"/>
      <c r="GQG13" s="580"/>
      <c r="GQH13" s="580"/>
      <c r="GQI13" s="580"/>
      <c r="GQJ13" s="580"/>
      <c r="GQK13" s="580"/>
      <c r="GQL13" s="580"/>
      <c r="GQM13" s="580"/>
      <c r="GQN13" s="580"/>
      <c r="GQO13" s="580"/>
      <c r="GQP13" s="580"/>
      <c r="GQQ13" s="580"/>
      <c r="GQR13" s="580"/>
      <c r="GQS13" s="580"/>
      <c r="GQT13" s="580"/>
      <c r="GQU13" s="580"/>
      <c r="GQV13" s="580"/>
      <c r="GQW13" s="580"/>
      <c r="GQX13" s="580"/>
      <c r="GQY13" s="580"/>
      <c r="GQZ13" s="580"/>
      <c r="GRA13" s="580"/>
      <c r="GRB13" s="580"/>
      <c r="GRC13" s="580"/>
      <c r="GRD13" s="580"/>
      <c r="GRE13" s="580"/>
      <c r="GRF13" s="580"/>
      <c r="GRG13" s="580"/>
      <c r="GRH13" s="580"/>
      <c r="GRI13" s="580"/>
      <c r="GRJ13" s="580"/>
      <c r="GRK13" s="580"/>
      <c r="GRL13" s="580"/>
      <c r="GRM13" s="580"/>
      <c r="GRN13" s="580"/>
      <c r="GRO13" s="580"/>
      <c r="GRP13" s="580"/>
      <c r="GRQ13" s="580"/>
      <c r="GRR13" s="580"/>
      <c r="GRS13" s="580"/>
      <c r="GRT13" s="580"/>
      <c r="GRU13" s="580"/>
      <c r="GRV13" s="580"/>
      <c r="GRW13" s="580"/>
      <c r="GRX13" s="580"/>
      <c r="GRY13" s="580"/>
      <c r="GRZ13" s="580"/>
      <c r="GSA13" s="580"/>
      <c r="GSB13" s="580"/>
      <c r="GSC13" s="580"/>
      <c r="GSD13" s="580"/>
      <c r="GSE13" s="580"/>
      <c r="GSF13" s="580"/>
      <c r="GSG13" s="580"/>
      <c r="GSH13" s="580"/>
      <c r="GSI13" s="580"/>
      <c r="GSJ13" s="580"/>
      <c r="GSK13" s="580"/>
      <c r="GSL13" s="580"/>
      <c r="GSM13" s="580"/>
      <c r="GSN13" s="580"/>
      <c r="GSO13" s="580"/>
      <c r="GSP13" s="580"/>
      <c r="GSQ13" s="580"/>
      <c r="GSR13" s="580"/>
      <c r="GSS13" s="580"/>
      <c r="GST13" s="580"/>
      <c r="GSU13" s="580"/>
      <c r="GSV13" s="580"/>
      <c r="GSW13" s="580"/>
      <c r="GSX13" s="580"/>
      <c r="GSY13" s="580"/>
      <c r="GSZ13" s="580"/>
      <c r="GTA13" s="580"/>
      <c r="GTB13" s="580"/>
      <c r="GTC13" s="580"/>
      <c r="GTD13" s="580"/>
      <c r="GTE13" s="580"/>
      <c r="GTF13" s="580"/>
      <c r="GTG13" s="580"/>
      <c r="GTH13" s="580"/>
      <c r="GTI13" s="580"/>
      <c r="GTJ13" s="580"/>
      <c r="GTK13" s="580"/>
      <c r="GTL13" s="580"/>
      <c r="GTM13" s="580"/>
      <c r="GTN13" s="580"/>
      <c r="GTO13" s="580"/>
      <c r="GTP13" s="580"/>
      <c r="GTQ13" s="580"/>
      <c r="GTR13" s="580"/>
      <c r="GTS13" s="580"/>
      <c r="GTT13" s="580"/>
      <c r="GTU13" s="580"/>
      <c r="GTV13" s="580"/>
      <c r="GTW13" s="580"/>
      <c r="GTX13" s="580"/>
      <c r="GTY13" s="580"/>
      <c r="GTZ13" s="580"/>
      <c r="GUA13" s="580"/>
      <c r="GUB13" s="580"/>
      <c r="GUC13" s="580"/>
      <c r="GUD13" s="580"/>
      <c r="GUE13" s="580"/>
      <c r="GUF13" s="580"/>
      <c r="GUG13" s="580"/>
      <c r="GUH13" s="580"/>
      <c r="GUI13" s="580"/>
      <c r="GUJ13" s="580"/>
      <c r="GUK13" s="580"/>
      <c r="GUL13" s="580"/>
      <c r="GUM13" s="580"/>
      <c r="GUN13" s="580"/>
      <c r="GUO13" s="580"/>
      <c r="GUP13" s="580"/>
      <c r="GUQ13" s="580"/>
      <c r="GUR13" s="580"/>
      <c r="GUS13" s="580"/>
      <c r="GUT13" s="580"/>
      <c r="GUU13" s="580"/>
      <c r="GUV13" s="580"/>
      <c r="GUW13" s="580"/>
      <c r="GUX13" s="580"/>
      <c r="GUY13" s="580"/>
      <c r="GUZ13" s="580"/>
      <c r="GVA13" s="580"/>
      <c r="GVB13" s="580"/>
      <c r="GVC13" s="580"/>
      <c r="GVD13" s="580"/>
      <c r="GVE13" s="580"/>
      <c r="GVF13" s="580"/>
      <c r="GVG13" s="580"/>
      <c r="GVH13" s="580"/>
      <c r="GVI13" s="580"/>
      <c r="GVJ13" s="580"/>
      <c r="GVK13" s="580"/>
      <c r="GVL13" s="580"/>
      <c r="GVM13" s="580"/>
      <c r="GVN13" s="580"/>
      <c r="GVO13" s="580"/>
      <c r="GVP13" s="580"/>
      <c r="GVQ13" s="580"/>
      <c r="GVR13" s="580"/>
      <c r="GVS13" s="580"/>
      <c r="GVT13" s="580"/>
      <c r="GVU13" s="580"/>
      <c r="GVV13" s="580"/>
      <c r="GVW13" s="580"/>
      <c r="GVX13" s="580"/>
      <c r="GVY13" s="580"/>
      <c r="GVZ13" s="580"/>
      <c r="GWA13" s="580"/>
      <c r="GWB13" s="580"/>
      <c r="GWC13" s="580"/>
      <c r="GWD13" s="580"/>
      <c r="GWE13" s="580"/>
      <c r="GWF13" s="580"/>
      <c r="GWG13" s="580"/>
      <c r="GWH13" s="580"/>
      <c r="GWI13" s="580"/>
      <c r="GWJ13" s="580"/>
      <c r="GWK13" s="580"/>
      <c r="GWL13" s="580"/>
      <c r="GWM13" s="580"/>
      <c r="GWN13" s="580"/>
      <c r="GWO13" s="580"/>
      <c r="GWP13" s="580"/>
      <c r="GWQ13" s="580"/>
      <c r="GWR13" s="580"/>
      <c r="GWS13" s="580"/>
      <c r="GWT13" s="580"/>
      <c r="GWU13" s="580"/>
      <c r="GWV13" s="580"/>
      <c r="GWW13" s="580"/>
      <c r="GWX13" s="580"/>
      <c r="GWY13" s="580"/>
      <c r="GWZ13" s="580"/>
      <c r="GXA13" s="580"/>
      <c r="GXB13" s="580"/>
      <c r="GXC13" s="580"/>
      <c r="GXD13" s="580"/>
      <c r="GXE13" s="580"/>
      <c r="GXF13" s="580"/>
      <c r="GXG13" s="580"/>
      <c r="GXH13" s="580"/>
      <c r="GXI13" s="580"/>
      <c r="GXJ13" s="580"/>
      <c r="GXK13" s="580"/>
      <c r="GXL13" s="580"/>
      <c r="GXM13" s="580"/>
      <c r="GXN13" s="580"/>
      <c r="GXO13" s="580"/>
      <c r="GXP13" s="580"/>
      <c r="GXQ13" s="580"/>
      <c r="GXR13" s="580"/>
      <c r="GXS13" s="580"/>
      <c r="GXT13" s="580"/>
      <c r="GXU13" s="580"/>
      <c r="GXV13" s="580"/>
      <c r="GXW13" s="580"/>
      <c r="GXX13" s="580"/>
      <c r="GXY13" s="580"/>
      <c r="GXZ13" s="580"/>
      <c r="GYA13" s="580"/>
      <c r="GYB13" s="580"/>
      <c r="GYC13" s="580"/>
      <c r="GYD13" s="580"/>
      <c r="GYE13" s="580"/>
      <c r="GYF13" s="580"/>
      <c r="GYG13" s="580"/>
      <c r="GYH13" s="580"/>
      <c r="GYI13" s="580"/>
      <c r="GYJ13" s="580"/>
      <c r="GYK13" s="580"/>
      <c r="GYL13" s="580"/>
      <c r="GYM13" s="580"/>
      <c r="GYN13" s="580"/>
      <c r="GYO13" s="580"/>
      <c r="GYP13" s="580"/>
      <c r="GYQ13" s="580"/>
      <c r="GYR13" s="580"/>
      <c r="GYS13" s="580"/>
      <c r="GYT13" s="580"/>
      <c r="GYU13" s="580"/>
      <c r="GYV13" s="580"/>
      <c r="GYW13" s="580"/>
      <c r="GYX13" s="580"/>
      <c r="GYY13" s="580"/>
      <c r="GYZ13" s="580"/>
      <c r="GZA13" s="580"/>
      <c r="GZB13" s="580"/>
      <c r="GZC13" s="580"/>
      <c r="GZD13" s="580"/>
      <c r="GZE13" s="580"/>
      <c r="GZF13" s="580"/>
      <c r="GZG13" s="580"/>
      <c r="GZH13" s="580"/>
      <c r="GZI13" s="580"/>
      <c r="GZJ13" s="580"/>
      <c r="GZK13" s="580"/>
      <c r="GZL13" s="580"/>
      <c r="GZM13" s="580"/>
      <c r="GZN13" s="580"/>
      <c r="GZO13" s="580"/>
      <c r="GZP13" s="580"/>
      <c r="GZQ13" s="580"/>
      <c r="GZR13" s="580"/>
      <c r="GZS13" s="580"/>
      <c r="GZT13" s="580"/>
      <c r="GZU13" s="580"/>
      <c r="GZV13" s="580"/>
      <c r="GZW13" s="580"/>
      <c r="GZX13" s="580"/>
      <c r="GZY13" s="580"/>
      <c r="GZZ13" s="580"/>
      <c r="HAA13" s="580"/>
      <c r="HAB13" s="580"/>
      <c r="HAC13" s="580"/>
      <c r="HAD13" s="580"/>
      <c r="HAE13" s="580"/>
      <c r="HAF13" s="580"/>
      <c r="HAG13" s="580"/>
      <c r="HAH13" s="580"/>
      <c r="HAI13" s="580"/>
      <c r="HAJ13" s="580"/>
      <c r="HAK13" s="580"/>
      <c r="HAL13" s="580"/>
      <c r="HAM13" s="580"/>
      <c r="HAN13" s="580"/>
      <c r="HAO13" s="580"/>
      <c r="HAP13" s="580"/>
      <c r="HAQ13" s="580"/>
      <c r="HAR13" s="580"/>
      <c r="HAS13" s="580"/>
      <c r="HAT13" s="580"/>
      <c r="HAU13" s="580"/>
      <c r="HAV13" s="580"/>
      <c r="HAW13" s="580"/>
      <c r="HAX13" s="580"/>
      <c r="HAY13" s="580"/>
      <c r="HAZ13" s="580"/>
      <c r="HBA13" s="580"/>
      <c r="HBB13" s="580"/>
      <c r="HBC13" s="580"/>
      <c r="HBD13" s="580"/>
      <c r="HBE13" s="580"/>
      <c r="HBF13" s="580"/>
      <c r="HBG13" s="580"/>
      <c r="HBH13" s="580"/>
      <c r="HBI13" s="580"/>
      <c r="HBJ13" s="580"/>
      <c r="HBK13" s="580"/>
      <c r="HBL13" s="580"/>
      <c r="HBM13" s="580"/>
      <c r="HBN13" s="580"/>
      <c r="HBO13" s="580"/>
      <c r="HBP13" s="580"/>
      <c r="HBQ13" s="580"/>
      <c r="HBR13" s="580"/>
      <c r="HBS13" s="580"/>
      <c r="HBT13" s="580"/>
      <c r="HBU13" s="580"/>
      <c r="HBV13" s="580"/>
      <c r="HBW13" s="580"/>
      <c r="HBX13" s="580"/>
      <c r="HBY13" s="580"/>
      <c r="HBZ13" s="580"/>
      <c r="HCA13" s="580"/>
      <c r="HCB13" s="580"/>
      <c r="HCC13" s="580"/>
      <c r="HCD13" s="580"/>
      <c r="HCE13" s="580"/>
      <c r="HCF13" s="580"/>
      <c r="HCG13" s="580"/>
      <c r="HCH13" s="580"/>
      <c r="HCI13" s="580"/>
      <c r="HCJ13" s="580"/>
      <c r="HCK13" s="580"/>
      <c r="HCL13" s="580"/>
      <c r="HCM13" s="580"/>
      <c r="HCN13" s="580"/>
      <c r="HCO13" s="580"/>
      <c r="HCP13" s="580"/>
      <c r="HCQ13" s="580"/>
      <c r="HCR13" s="580"/>
      <c r="HCS13" s="580"/>
      <c r="HCT13" s="580"/>
      <c r="HCU13" s="580"/>
      <c r="HCV13" s="580"/>
      <c r="HCW13" s="580"/>
      <c r="HCX13" s="580"/>
      <c r="HCY13" s="580"/>
      <c r="HCZ13" s="580"/>
      <c r="HDA13" s="580"/>
      <c r="HDB13" s="580"/>
      <c r="HDC13" s="580"/>
      <c r="HDD13" s="580"/>
      <c r="HDE13" s="580"/>
      <c r="HDF13" s="580"/>
      <c r="HDG13" s="580"/>
      <c r="HDH13" s="580"/>
      <c r="HDI13" s="580"/>
      <c r="HDJ13" s="580"/>
      <c r="HDK13" s="580"/>
      <c r="HDL13" s="580"/>
      <c r="HDM13" s="580"/>
      <c r="HDN13" s="580"/>
      <c r="HDO13" s="580"/>
      <c r="HDP13" s="580"/>
      <c r="HDQ13" s="580"/>
      <c r="HDR13" s="580"/>
      <c r="HDS13" s="580"/>
      <c r="HDT13" s="580"/>
      <c r="HDU13" s="580"/>
      <c r="HDV13" s="580"/>
      <c r="HDW13" s="580"/>
      <c r="HDX13" s="580"/>
      <c r="HDY13" s="580"/>
      <c r="HDZ13" s="580"/>
      <c r="HEA13" s="580"/>
      <c r="HEB13" s="580"/>
      <c r="HEC13" s="580"/>
      <c r="HED13" s="580"/>
      <c r="HEE13" s="580"/>
      <c r="HEF13" s="580"/>
      <c r="HEG13" s="580"/>
      <c r="HEH13" s="580"/>
      <c r="HEI13" s="580"/>
      <c r="HEJ13" s="580"/>
      <c r="HEK13" s="580"/>
      <c r="HEL13" s="580"/>
      <c r="HEM13" s="580"/>
      <c r="HEN13" s="580"/>
      <c r="HEO13" s="580"/>
      <c r="HEP13" s="580"/>
      <c r="HEQ13" s="580"/>
      <c r="HER13" s="580"/>
      <c r="HES13" s="580"/>
      <c r="HET13" s="580"/>
      <c r="HEU13" s="580"/>
      <c r="HEV13" s="580"/>
      <c r="HEW13" s="580"/>
      <c r="HEX13" s="580"/>
      <c r="HEY13" s="580"/>
      <c r="HEZ13" s="580"/>
      <c r="HFA13" s="580"/>
      <c r="HFB13" s="580"/>
      <c r="HFC13" s="580"/>
      <c r="HFD13" s="580"/>
      <c r="HFE13" s="580"/>
      <c r="HFF13" s="580"/>
      <c r="HFG13" s="580"/>
      <c r="HFH13" s="580"/>
      <c r="HFI13" s="580"/>
      <c r="HFJ13" s="580"/>
      <c r="HFK13" s="580"/>
      <c r="HFL13" s="580"/>
      <c r="HFM13" s="580"/>
      <c r="HFN13" s="580"/>
      <c r="HFO13" s="580"/>
      <c r="HFP13" s="580"/>
      <c r="HFQ13" s="580"/>
      <c r="HFR13" s="580"/>
      <c r="HFS13" s="580"/>
      <c r="HFT13" s="580"/>
      <c r="HFU13" s="580"/>
      <c r="HFV13" s="580"/>
      <c r="HFW13" s="580"/>
      <c r="HFX13" s="580"/>
      <c r="HFY13" s="580"/>
      <c r="HFZ13" s="580"/>
      <c r="HGA13" s="580"/>
      <c r="HGB13" s="580"/>
      <c r="HGC13" s="580"/>
      <c r="HGD13" s="580"/>
      <c r="HGE13" s="580"/>
      <c r="HGF13" s="580"/>
      <c r="HGG13" s="580"/>
      <c r="HGH13" s="580"/>
      <c r="HGI13" s="580"/>
      <c r="HGJ13" s="580"/>
      <c r="HGK13" s="580"/>
      <c r="HGL13" s="580"/>
      <c r="HGM13" s="580"/>
      <c r="HGN13" s="580"/>
      <c r="HGO13" s="580"/>
      <c r="HGP13" s="580"/>
      <c r="HGQ13" s="580"/>
      <c r="HGR13" s="580"/>
      <c r="HGS13" s="580"/>
      <c r="HGT13" s="580"/>
      <c r="HGU13" s="580"/>
      <c r="HGV13" s="580"/>
      <c r="HGW13" s="580"/>
      <c r="HGX13" s="580"/>
      <c r="HGY13" s="580"/>
      <c r="HGZ13" s="580"/>
      <c r="HHA13" s="580"/>
      <c r="HHB13" s="580"/>
      <c r="HHC13" s="580"/>
      <c r="HHD13" s="580"/>
      <c r="HHE13" s="580"/>
      <c r="HHF13" s="580"/>
      <c r="HHG13" s="580"/>
      <c r="HHH13" s="580"/>
      <c r="HHI13" s="580"/>
      <c r="HHJ13" s="580"/>
      <c r="HHK13" s="580"/>
      <c r="HHL13" s="580"/>
      <c r="HHM13" s="580"/>
      <c r="HHN13" s="580"/>
      <c r="HHO13" s="580"/>
      <c r="HHP13" s="580"/>
      <c r="HHQ13" s="580"/>
      <c r="HHR13" s="580"/>
      <c r="HHS13" s="580"/>
      <c r="HHT13" s="580"/>
      <c r="HHU13" s="580"/>
      <c r="HHV13" s="580"/>
      <c r="HHW13" s="580"/>
      <c r="HHX13" s="580"/>
      <c r="HHY13" s="580"/>
      <c r="HHZ13" s="580"/>
      <c r="HIA13" s="580"/>
      <c r="HIB13" s="580"/>
      <c r="HIC13" s="580"/>
      <c r="HID13" s="580"/>
      <c r="HIE13" s="580"/>
      <c r="HIF13" s="580"/>
      <c r="HIG13" s="580"/>
      <c r="HIH13" s="580"/>
      <c r="HII13" s="580"/>
      <c r="HIJ13" s="580"/>
      <c r="HIK13" s="580"/>
      <c r="HIL13" s="580"/>
      <c r="HIM13" s="580"/>
      <c r="HIN13" s="580"/>
      <c r="HIO13" s="580"/>
      <c r="HIP13" s="580"/>
      <c r="HIQ13" s="580"/>
      <c r="HIR13" s="580"/>
      <c r="HIS13" s="580"/>
      <c r="HIT13" s="580"/>
      <c r="HIU13" s="580"/>
      <c r="HIV13" s="580"/>
      <c r="HIW13" s="580"/>
      <c r="HIX13" s="580"/>
      <c r="HIY13" s="580"/>
      <c r="HIZ13" s="580"/>
      <c r="HJA13" s="580"/>
      <c r="HJB13" s="580"/>
      <c r="HJC13" s="580"/>
      <c r="HJD13" s="580"/>
      <c r="HJE13" s="580"/>
      <c r="HJF13" s="580"/>
      <c r="HJG13" s="580"/>
      <c r="HJH13" s="580"/>
      <c r="HJI13" s="580"/>
      <c r="HJJ13" s="580"/>
      <c r="HJK13" s="580"/>
      <c r="HJL13" s="580"/>
      <c r="HJM13" s="580"/>
      <c r="HJN13" s="580"/>
      <c r="HJO13" s="580"/>
      <c r="HJP13" s="580"/>
      <c r="HJQ13" s="580"/>
      <c r="HJR13" s="580"/>
      <c r="HJS13" s="580"/>
      <c r="HJT13" s="580"/>
      <c r="HJU13" s="580"/>
      <c r="HJV13" s="580"/>
      <c r="HJW13" s="580"/>
      <c r="HJX13" s="580"/>
      <c r="HJY13" s="580"/>
      <c r="HJZ13" s="580"/>
      <c r="HKA13" s="580"/>
      <c r="HKB13" s="580"/>
      <c r="HKC13" s="580"/>
      <c r="HKD13" s="580"/>
      <c r="HKE13" s="580"/>
      <c r="HKF13" s="580"/>
      <c r="HKG13" s="580"/>
      <c r="HKH13" s="580"/>
      <c r="HKI13" s="580"/>
      <c r="HKJ13" s="580"/>
      <c r="HKK13" s="580"/>
      <c r="HKL13" s="580"/>
      <c r="HKM13" s="580"/>
      <c r="HKN13" s="580"/>
      <c r="HKO13" s="580"/>
      <c r="HKP13" s="580"/>
      <c r="HKQ13" s="580"/>
      <c r="HKR13" s="580"/>
      <c r="HKS13" s="580"/>
      <c r="HKT13" s="580"/>
      <c r="HKU13" s="580"/>
      <c r="HKV13" s="580"/>
      <c r="HKW13" s="580"/>
      <c r="HKX13" s="580"/>
      <c r="HKY13" s="580"/>
      <c r="HKZ13" s="580"/>
      <c r="HLA13" s="580"/>
      <c r="HLB13" s="580"/>
      <c r="HLC13" s="580"/>
      <c r="HLD13" s="580"/>
      <c r="HLE13" s="580"/>
      <c r="HLF13" s="580"/>
      <c r="HLG13" s="580"/>
      <c r="HLH13" s="580"/>
      <c r="HLI13" s="580"/>
      <c r="HLJ13" s="580"/>
      <c r="HLK13" s="580"/>
      <c r="HLL13" s="580"/>
      <c r="HLM13" s="580"/>
      <c r="HLN13" s="580"/>
      <c r="HLO13" s="580"/>
      <c r="HLP13" s="580"/>
      <c r="HLQ13" s="580"/>
      <c r="HLR13" s="580"/>
      <c r="HLS13" s="580"/>
      <c r="HLT13" s="580"/>
      <c r="HLU13" s="580"/>
      <c r="HLV13" s="580"/>
      <c r="HLW13" s="580"/>
      <c r="HLX13" s="580"/>
      <c r="HLY13" s="580"/>
      <c r="HLZ13" s="580"/>
      <c r="HMA13" s="580"/>
      <c r="HMB13" s="580"/>
      <c r="HMC13" s="580"/>
      <c r="HMD13" s="580"/>
      <c r="HME13" s="580"/>
      <c r="HMF13" s="580"/>
      <c r="HMG13" s="580"/>
      <c r="HMH13" s="580"/>
      <c r="HMI13" s="580"/>
      <c r="HMJ13" s="580"/>
      <c r="HMK13" s="580"/>
      <c r="HML13" s="580"/>
      <c r="HMM13" s="580"/>
      <c r="HMN13" s="580"/>
      <c r="HMO13" s="580"/>
      <c r="HMP13" s="580"/>
      <c r="HMQ13" s="580"/>
      <c r="HMR13" s="580"/>
      <c r="HMS13" s="580"/>
      <c r="HMT13" s="580"/>
      <c r="HMU13" s="580"/>
      <c r="HMV13" s="580"/>
      <c r="HMW13" s="580"/>
      <c r="HMX13" s="580"/>
      <c r="HMY13" s="580"/>
      <c r="HMZ13" s="580"/>
      <c r="HNA13" s="580"/>
      <c r="HNB13" s="580"/>
      <c r="HNC13" s="580"/>
      <c r="HND13" s="580"/>
      <c r="HNE13" s="580"/>
      <c r="HNF13" s="580"/>
      <c r="HNG13" s="580"/>
      <c r="HNH13" s="580"/>
      <c r="HNI13" s="580"/>
      <c r="HNJ13" s="580"/>
      <c r="HNK13" s="580"/>
      <c r="HNL13" s="580"/>
      <c r="HNM13" s="580"/>
      <c r="HNN13" s="580"/>
      <c r="HNO13" s="580"/>
      <c r="HNP13" s="580"/>
      <c r="HNQ13" s="580"/>
      <c r="HNR13" s="580"/>
      <c r="HNS13" s="580"/>
      <c r="HNT13" s="580"/>
      <c r="HNU13" s="580"/>
      <c r="HNV13" s="580"/>
      <c r="HNW13" s="580"/>
      <c r="HNX13" s="580"/>
      <c r="HNY13" s="580"/>
      <c r="HNZ13" s="580"/>
      <c r="HOA13" s="580"/>
      <c r="HOB13" s="580"/>
      <c r="HOC13" s="580"/>
      <c r="HOD13" s="580"/>
      <c r="HOE13" s="580"/>
      <c r="HOF13" s="580"/>
      <c r="HOG13" s="580"/>
      <c r="HOH13" s="580"/>
      <c r="HOI13" s="580"/>
      <c r="HOJ13" s="580"/>
      <c r="HOK13" s="580"/>
      <c r="HOL13" s="580"/>
      <c r="HOM13" s="580"/>
      <c r="HON13" s="580"/>
      <c r="HOO13" s="580"/>
      <c r="HOP13" s="580"/>
      <c r="HOQ13" s="580"/>
      <c r="HOR13" s="580"/>
      <c r="HOS13" s="580"/>
      <c r="HOT13" s="580"/>
      <c r="HOU13" s="580"/>
      <c r="HOV13" s="580"/>
      <c r="HOW13" s="580"/>
      <c r="HOX13" s="580"/>
      <c r="HOY13" s="580"/>
      <c r="HOZ13" s="580"/>
      <c r="HPA13" s="580"/>
      <c r="HPB13" s="580"/>
      <c r="HPC13" s="580"/>
      <c r="HPD13" s="580"/>
      <c r="HPE13" s="580"/>
      <c r="HPF13" s="580"/>
      <c r="HPG13" s="580"/>
      <c r="HPH13" s="580"/>
      <c r="HPI13" s="580"/>
      <c r="HPJ13" s="580"/>
      <c r="HPK13" s="580"/>
      <c r="HPL13" s="580"/>
      <c r="HPM13" s="580"/>
      <c r="HPN13" s="580"/>
      <c r="HPO13" s="580"/>
      <c r="HPP13" s="580"/>
      <c r="HPQ13" s="580"/>
      <c r="HPR13" s="580"/>
      <c r="HPS13" s="580"/>
      <c r="HPT13" s="580"/>
      <c r="HPU13" s="580"/>
      <c r="HPV13" s="580"/>
      <c r="HPW13" s="580"/>
      <c r="HPX13" s="580"/>
      <c r="HPY13" s="580"/>
      <c r="HPZ13" s="580"/>
      <c r="HQA13" s="580"/>
      <c r="HQB13" s="580"/>
      <c r="HQC13" s="580"/>
      <c r="HQD13" s="580"/>
      <c r="HQE13" s="580"/>
      <c r="HQF13" s="580"/>
      <c r="HQG13" s="580"/>
      <c r="HQH13" s="580"/>
      <c r="HQI13" s="580"/>
      <c r="HQJ13" s="580"/>
      <c r="HQK13" s="580"/>
      <c r="HQL13" s="580"/>
      <c r="HQM13" s="580"/>
      <c r="HQN13" s="580"/>
      <c r="HQO13" s="580"/>
      <c r="HQP13" s="580"/>
      <c r="HQQ13" s="580"/>
      <c r="HQR13" s="580"/>
      <c r="HQS13" s="580"/>
      <c r="HQT13" s="580"/>
      <c r="HQU13" s="580"/>
      <c r="HQV13" s="580"/>
      <c r="HQW13" s="580"/>
      <c r="HQX13" s="580"/>
      <c r="HQY13" s="580"/>
      <c r="HQZ13" s="580"/>
      <c r="HRA13" s="580"/>
      <c r="HRB13" s="580"/>
      <c r="HRC13" s="580"/>
      <c r="HRD13" s="580"/>
      <c r="HRE13" s="580"/>
      <c r="HRF13" s="580"/>
      <c r="HRG13" s="580"/>
      <c r="HRH13" s="580"/>
      <c r="HRI13" s="580"/>
      <c r="HRJ13" s="580"/>
      <c r="HRK13" s="580"/>
      <c r="HRL13" s="580"/>
      <c r="HRM13" s="580"/>
      <c r="HRN13" s="580"/>
      <c r="HRO13" s="580"/>
      <c r="HRP13" s="580"/>
      <c r="HRQ13" s="580"/>
      <c r="HRR13" s="580"/>
      <c r="HRS13" s="580"/>
      <c r="HRT13" s="580"/>
      <c r="HRU13" s="580"/>
      <c r="HRV13" s="580"/>
      <c r="HRW13" s="580"/>
      <c r="HRX13" s="580"/>
      <c r="HRY13" s="580"/>
      <c r="HRZ13" s="580"/>
      <c r="HSA13" s="580"/>
      <c r="HSB13" s="580"/>
      <c r="HSC13" s="580"/>
      <c r="HSD13" s="580"/>
      <c r="HSE13" s="580"/>
      <c r="HSF13" s="580"/>
      <c r="HSG13" s="580"/>
      <c r="HSH13" s="580"/>
      <c r="HSI13" s="580"/>
      <c r="HSJ13" s="580"/>
      <c r="HSK13" s="580"/>
      <c r="HSL13" s="580"/>
      <c r="HSM13" s="580"/>
      <c r="HSN13" s="580"/>
      <c r="HSO13" s="580"/>
      <c r="HSP13" s="580"/>
      <c r="HSQ13" s="580"/>
      <c r="HSR13" s="580"/>
      <c r="HSS13" s="580"/>
      <c r="HST13" s="580"/>
      <c r="HSU13" s="580"/>
      <c r="HSV13" s="580"/>
      <c r="HSW13" s="580"/>
      <c r="HSX13" s="580"/>
      <c r="HSY13" s="580"/>
      <c r="HSZ13" s="580"/>
      <c r="HTA13" s="580"/>
      <c r="HTB13" s="580"/>
      <c r="HTC13" s="580"/>
      <c r="HTD13" s="580"/>
      <c r="HTE13" s="580"/>
      <c r="HTF13" s="580"/>
      <c r="HTG13" s="580"/>
      <c r="HTH13" s="580"/>
      <c r="HTI13" s="580"/>
      <c r="HTJ13" s="580"/>
      <c r="HTK13" s="580"/>
      <c r="HTL13" s="580"/>
      <c r="HTM13" s="580"/>
      <c r="HTN13" s="580"/>
      <c r="HTO13" s="580"/>
      <c r="HTP13" s="580"/>
      <c r="HTQ13" s="580"/>
      <c r="HTR13" s="580"/>
      <c r="HTS13" s="580"/>
      <c r="HTT13" s="580"/>
      <c r="HTU13" s="580"/>
      <c r="HTV13" s="580"/>
      <c r="HTW13" s="580"/>
      <c r="HTX13" s="580"/>
      <c r="HTY13" s="580"/>
      <c r="HTZ13" s="580"/>
      <c r="HUA13" s="580"/>
      <c r="HUB13" s="580"/>
      <c r="HUC13" s="580"/>
      <c r="HUD13" s="580"/>
      <c r="HUE13" s="580"/>
      <c r="HUF13" s="580"/>
      <c r="HUG13" s="580"/>
      <c r="HUH13" s="580"/>
      <c r="HUI13" s="580"/>
      <c r="HUJ13" s="580"/>
      <c r="HUK13" s="580"/>
      <c r="HUL13" s="580"/>
      <c r="HUM13" s="580"/>
      <c r="HUN13" s="580"/>
      <c r="HUO13" s="580"/>
      <c r="HUP13" s="580"/>
      <c r="HUQ13" s="580"/>
      <c r="HUR13" s="580"/>
      <c r="HUS13" s="580"/>
      <c r="HUT13" s="580"/>
      <c r="HUU13" s="580"/>
      <c r="HUV13" s="580"/>
      <c r="HUW13" s="580"/>
      <c r="HUX13" s="580"/>
      <c r="HUY13" s="580"/>
      <c r="HUZ13" s="580"/>
      <c r="HVA13" s="580"/>
      <c r="HVB13" s="580"/>
      <c r="HVC13" s="580"/>
      <c r="HVD13" s="580"/>
      <c r="HVE13" s="580"/>
      <c r="HVF13" s="580"/>
      <c r="HVG13" s="580"/>
      <c r="HVH13" s="580"/>
      <c r="HVI13" s="580"/>
      <c r="HVJ13" s="580"/>
      <c r="HVK13" s="580"/>
      <c r="HVL13" s="580"/>
      <c r="HVM13" s="580"/>
      <c r="HVN13" s="580"/>
      <c r="HVO13" s="580"/>
      <c r="HVP13" s="580"/>
      <c r="HVQ13" s="580"/>
      <c r="HVR13" s="580"/>
      <c r="HVS13" s="580"/>
      <c r="HVT13" s="580"/>
      <c r="HVU13" s="580"/>
      <c r="HVV13" s="580"/>
      <c r="HVW13" s="580"/>
      <c r="HVX13" s="580"/>
      <c r="HVY13" s="580"/>
      <c r="HVZ13" s="580"/>
      <c r="HWA13" s="580"/>
      <c r="HWB13" s="580"/>
      <c r="HWC13" s="580"/>
      <c r="HWD13" s="580"/>
      <c r="HWE13" s="580"/>
      <c r="HWF13" s="580"/>
      <c r="HWG13" s="580"/>
      <c r="HWH13" s="580"/>
      <c r="HWI13" s="580"/>
      <c r="HWJ13" s="580"/>
      <c r="HWK13" s="580"/>
      <c r="HWL13" s="580"/>
      <c r="HWM13" s="580"/>
      <c r="HWN13" s="580"/>
      <c r="HWO13" s="580"/>
      <c r="HWP13" s="580"/>
      <c r="HWQ13" s="580"/>
      <c r="HWR13" s="580"/>
      <c r="HWS13" s="580"/>
      <c r="HWT13" s="580"/>
      <c r="HWU13" s="580"/>
      <c r="HWV13" s="580"/>
      <c r="HWW13" s="580"/>
      <c r="HWX13" s="580"/>
      <c r="HWY13" s="580"/>
      <c r="HWZ13" s="580"/>
      <c r="HXA13" s="580"/>
      <c r="HXB13" s="580"/>
      <c r="HXC13" s="580"/>
      <c r="HXD13" s="580"/>
      <c r="HXE13" s="580"/>
      <c r="HXF13" s="580"/>
      <c r="HXG13" s="580"/>
      <c r="HXH13" s="580"/>
      <c r="HXI13" s="580"/>
      <c r="HXJ13" s="580"/>
      <c r="HXK13" s="580"/>
      <c r="HXL13" s="580"/>
      <c r="HXM13" s="580"/>
      <c r="HXN13" s="580"/>
      <c r="HXO13" s="580"/>
      <c r="HXP13" s="580"/>
      <c r="HXQ13" s="580"/>
      <c r="HXR13" s="580"/>
      <c r="HXS13" s="580"/>
      <c r="HXT13" s="580"/>
      <c r="HXU13" s="580"/>
      <c r="HXV13" s="580"/>
      <c r="HXW13" s="580"/>
      <c r="HXX13" s="580"/>
      <c r="HXY13" s="580"/>
      <c r="HXZ13" s="580"/>
      <c r="HYA13" s="580"/>
      <c r="HYB13" s="580"/>
      <c r="HYC13" s="580"/>
      <c r="HYD13" s="580"/>
      <c r="HYE13" s="580"/>
      <c r="HYF13" s="580"/>
      <c r="HYG13" s="580"/>
      <c r="HYH13" s="580"/>
      <c r="HYI13" s="580"/>
      <c r="HYJ13" s="580"/>
      <c r="HYK13" s="580"/>
      <c r="HYL13" s="580"/>
      <c r="HYM13" s="580"/>
      <c r="HYN13" s="580"/>
      <c r="HYO13" s="580"/>
      <c r="HYP13" s="580"/>
      <c r="HYQ13" s="580"/>
      <c r="HYR13" s="580"/>
      <c r="HYS13" s="580"/>
      <c r="HYT13" s="580"/>
      <c r="HYU13" s="580"/>
      <c r="HYV13" s="580"/>
      <c r="HYW13" s="580"/>
      <c r="HYX13" s="580"/>
      <c r="HYY13" s="580"/>
      <c r="HYZ13" s="580"/>
      <c r="HZA13" s="580"/>
      <c r="HZB13" s="580"/>
      <c r="HZC13" s="580"/>
      <c r="HZD13" s="580"/>
      <c r="HZE13" s="580"/>
      <c r="HZF13" s="580"/>
      <c r="HZG13" s="580"/>
      <c r="HZH13" s="580"/>
      <c r="HZI13" s="580"/>
      <c r="HZJ13" s="580"/>
      <c r="HZK13" s="580"/>
      <c r="HZL13" s="580"/>
      <c r="HZM13" s="580"/>
      <c r="HZN13" s="580"/>
      <c r="HZO13" s="580"/>
      <c r="HZP13" s="580"/>
      <c r="HZQ13" s="580"/>
      <c r="HZR13" s="580"/>
      <c r="HZS13" s="580"/>
      <c r="HZT13" s="580"/>
      <c r="HZU13" s="580"/>
      <c r="HZV13" s="580"/>
      <c r="HZW13" s="580"/>
      <c r="HZX13" s="580"/>
      <c r="HZY13" s="580"/>
      <c r="HZZ13" s="580"/>
      <c r="IAA13" s="580"/>
      <c r="IAB13" s="580"/>
      <c r="IAC13" s="580"/>
      <c r="IAD13" s="580"/>
      <c r="IAE13" s="580"/>
      <c r="IAF13" s="580"/>
      <c r="IAG13" s="580"/>
      <c r="IAH13" s="580"/>
      <c r="IAI13" s="580"/>
      <c r="IAJ13" s="580"/>
      <c r="IAK13" s="580"/>
      <c r="IAL13" s="580"/>
      <c r="IAM13" s="580"/>
      <c r="IAN13" s="580"/>
      <c r="IAO13" s="580"/>
      <c r="IAP13" s="580"/>
      <c r="IAQ13" s="580"/>
      <c r="IAR13" s="580"/>
      <c r="IAS13" s="580"/>
      <c r="IAT13" s="580"/>
      <c r="IAU13" s="580"/>
      <c r="IAV13" s="580"/>
      <c r="IAW13" s="580"/>
      <c r="IAX13" s="580"/>
      <c r="IAY13" s="580"/>
      <c r="IAZ13" s="580"/>
      <c r="IBA13" s="580"/>
      <c r="IBB13" s="580"/>
      <c r="IBC13" s="580"/>
      <c r="IBD13" s="580"/>
      <c r="IBE13" s="580"/>
      <c r="IBF13" s="580"/>
      <c r="IBG13" s="580"/>
      <c r="IBH13" s="580"/>
      <c r="IBI13" s="580"/>
      <c r="IBJ13" s="580"/>
      <c r="IBK13" s="580"/>
      <c r="IBL13" s="580"/>
      <c r="IBM13" s="580"/>
      <c r="IBN13" s="580"/>
      <c r="IBO13" s="580"/>
      <c r="IBP13" s="580"/>
      <c r="IBQ13" s="580"/>
      <c r="IBR13" s="580"/>
      <c r="IBS13" s="580"/>
      <c r="IBT13" s="580"/>
      <c r="IBU13" s="580"/>
      <c r="IBV13" s="580"/>
      <c r="IBW13" s="580"/>
      <c r="IBX13" s="580"/>
      <c r="IBY13" s="580"/>
      <c r="IBZ13" s="580"/>
      <c r="ICA13" s="580"/>
      <c r="ICB13" s="580"/>
      <c r="ICC13" s="580"/>
      <c r="ICD13" s="580"/>
      <c r="ICE13" s="580"/>
      <c r="ICF13" s="580"/>
      <c r="ICG13" s="580"/>
      <c r="ICH13" s="580"/>
      <c r="ICI13" s="580"/>
      <c r="ICJ13" s="580"/>
      <c r="ICK13" s="580"/>
      <c r="ICL13" s="580"/>
      <c r="ICM13" s="580"/>
      <c r="ICN13" s="580"/>
      <c r="ICO13" s="580"/>
      <c r="ICP13" s="580"/>
      <c r="ICQ13" s="580"/>
      <c r="ICR13" s="580"/>
      <c r="ICS13" s="580"/>
      <c r="ICT13" s="580"/>
      <c r="ICU13" s="580"/>
      <c r="ICV13" s="580"/>
      <c r="ICW13" s="580"/>
      <c r="ICX13" s="580"/>
      <c r="ICY13" s="580"/>
      <c r="ICZ13" s="580"/>
      <c r="IDA13" s="580"/>
      <c r="IDB13" s="580"/>
      <c r="IDC13" s="580"/>
      <c r="IDD13" s="580"/>
      <c r="IDE13" s="580"/>
      <c r="IDF13" s="580"/>
      <c r="IDG13" s="580"/>
      <c r="IDH13" s="580"/>
      <c r="IDI13" s="580"/>
      <c r="IDJ13" s="580"/>
      <c r="IDK13" s="580"/>
      <c r="IDL13" s="580"/>
      <c r="IDM13" s="580"/>
      <c r="IDN13" s="580"/>
      <c r="IDO13" s="580"/>
      <c r="IDP13" s="580"/>
      <c r="IDQ13" s="580"/>
      <c r="IDR13" s="580"/>
      <c r="IDS13" s="580"/>
      <c r="IDT13" s="580"/>
      <c r="IDU13" s="580"/>
      <c r="IDV13" s="580"/>
      <c r="IDW13" s="580"/>
      <c r="IDX13" s="580"/>
      <c r="IDY13" s="580"/>
      <c r="IDZ13" s="580"/>
      <c r="IEA13" s="580"/>
      <c r="IEB13" s="580"/>
      <c r="IEC13" s="580"/>
      <c r="IED13" s="580"/>
      <c r="IEE13" s="580"/>
      <c r="IEF13" s="580"/>
      <c r="IEG13" s="580"/>
      <c r="IEH13" s="580"/>
      <c r="IEI13" s="580"/>
      <c r="IEJ13" s="580"/>
      <c r="IEK13" s="580"/>
      <c r="IEL13" s="580"/>
      <c r="IEM13" s="580"/>
      <c r="IEN13" s="580"/>
      <c r="IEO13" s="580"/>
      <c r="IEP13" s="580"/>
      <c r="IEQ13" s="580"/>
      <c r="IER13" s="580"/>
      <c r="IES13" s="580"/>
      <c r="IET13" s="580"/>
      <c r="IEU13" s="580"/>
      <c r="IEV13" s="580"/>
      <c r="IEW13" s="580"/>
      <c r="IEX13" s="580"/>
      <c r="IEY13" s="580"/>
      <c r="IEZ13" s="580"/>
      <c r="IFA13" s="580"/>
      <c r="IFB13" s="580"/>
      <c r="IFC13" s="580"/>
      <c r="IFD13" s="580"/>
      <c r="IFE13" s="580"/>
      <c r="IFF13" s="580"/>
      <c r="IFG13" s="580"/>
      <c r="IFH13" s="580"/>
      <c r="IFI13" s="580"/>
      <c r="IFJ13" s="580"/>
      <c r="IFK13" s="580"/>
      <c r="IFL13" s="580"/>
      <c r="IFM13" s="580"/>
      <c r="IFN13" s="580"/>
      <c r="IFO13" s="580"/>
      <c r="IFP13" s="580"/>
      <c r="IFQ13" s="580"/>
      <c r="IFR13" s="580"/>
      <c r="IFS13" s="580"/>
      <c r="IFT13" s="580"/>
      <c r="IFU13" s="580"/>
      <c r="IFV13" s="580"/>
      <c r="IFW13" s="580"/>
      <c r="IFX13" s="580"/>
      <c r="IFY13" s="580"/>
      <c r="IFZ13" s="580"/>
      <c r="IGA13" s="580"/>
      <c r="IGB13" s="580"/>
      <c r="IGC13" s="580"/>
      <c r="IGD13" s="580"/>
      <c r="IGE13" s="580"/>
      <c r="IGF13" s="580"/>
      <c r="IGG13" s="580"/>
      <c r="IGH13" s="580"/>
      <c r="IGI13" s="580"/>
      <c r="IGJ13" s="580"/>
      <c r="IGK13" s="580"/>
      <c r="IGL13" s="580"/>
      <c r="IGM13" s="580"/>
      <c r="IGN13" s="580"/>
      <c r="IGO13" s="580"/>
      <c r="IGP13" s="580"/>
      <c r="IGQ13" s="580"/>
      <c r="IGR13" s="580"/>
      <c r="IGS13" s="580"/>
      <c r="IGT13" s="580"/>
      <c r="IGU13" s="580"/>
      <c r="IGV13" s="580"/>
      <c r="IGW13" s="580"/>
      <c r="IGX13" s="580"/>
      <c r="IGY13" s="580"/>
      <c r="IGZ13" s="580"/>
      <c r="IHA13" s="580"/>
      <c r="IHB13" s="580"/>
      <c r="IHC13" s="580"/>
      <c r="IHD13" s="580"/>
      <c r="IHE13" s="580"/>
      <c r="IHF13" s="580"/>
      <c r="IHG13" s="580"/>
      <c r="IHH13" s="580"/>
      <c r="IHI13" s="580"/>
      <c r="IHJ13" s="580"/>
      <c r="IHK13" s="580"/>
      <c r="IHL13" s="580"/>
      <c r="IHM13" s="580"/>
      <c r="IHN13" s="580"/>
      <c r="IHO13" s="580"/>
      <c r="IHP13" s="580"/>
      <c r="IHQ13" s="580"/>
      <c r="IHR13" s="580"/>
      <c r="IHS13" s="580"/>
      <c r="IHT13" s="580"/>
      <c r="IHU13" s="580"/>
      <c r="IHV13" s="580"/>
      <c r="IHW13" s="580"/>
      <c r="IHX13" s="580"/>
      <c r="IHY13" s="580"/>
      <c r="IHZ13" s="580"/>
      <c r="IIA13" s="580"/>
      <c r="IIB13" s="580"/>
      <c r="IIC13" s="580"/>
      <c r="IID13" s="580"/>
      <c r="IIE13" s="580"/>
      <c r="IIF13" s="580"/>
      <c r="IIG13" s="580"/>
      <c r="IIH13" s="580"/>
      <c r="III13" s="580"/>
      <c r="IIJ13" s="580"/>
      <c r="IIK13" s="580"/>
      <c r="IIL13" s="580"/>
      <c r="IIM13" s="580"/>
      <c r="IIN13" s="580"/>
      <c r="IIO13" s="580"/>
      <c r="IIP13" s="580"/>
      <c r="IIQ13" s="580"/>
      <c r="IIR13" s="580"/>
      <c r="IIS13" s="580"/>
      <c r="IIT13" s="580"/>
      <c r="IIU13" s="580"/>
      <c r="IIV13" s="580"/>
      <c r="IIW13" s="580"/>
      <c r="IIX13" s="580"/>
      <c r="IIY13" s="580"/>
      <c r="IIZ13" s="580"/>
      <c r="IJA13" s="580"/>
      <c r="IJB13" s="580"/>
      <c r="IJC13" s="580"/>
      <c r="IJD13" s="580"/>
      <c r="IJE13" s="580"/>
      <c r="IJF13" s="580"/>
      <c r="IJG13" s="580"/>
      <c r="IJH13" s="580"/>
      <c r="IJI13" s="580"/>
      <c r="IJJ13" s="580"/>
      <c r="IJK13" s="580"/>
      <c r="IJL13" s="580"/>
      <c r="IJM13" s="580"/>
      <c r="IJN13" s="580"/>
      <c r="IJO13" s="580"/>
      <c r="IJP13" s="580"/>
      <c r="IJQ13" s="580"/>
      <c r="IJR13" s="580"/>
      <c r="IJS13" s="580"/>
      <c r="IJT13" s="580"/>
      <c r="IJU13" s="580"/>
      <c r="IJV13" s="580"/>
      <c r="IJW13" s="580"/>
      <c r="IJX13" s="580"/>
      <c r="IJY13" s="580"/>
      <c r="IJZ13" s="580"/>
      <c r="IKA13" s="580"/>
      <c r="IKB13" s="580"/>
      <c r="IKC13" s="580"/>
      <c r="IKD13" s="580"/>
      <c r="IKE13" s="580"/>
      <c r="IKF13" s="580"/>
      <c r="IKG13" s="580"/>
      <c r="IKH13" s="580"/>
      <c r="IKI13" s="580"/>
      <c r="IKJ13" s="580"/>
      <c r="IKK13" s="580"/>
      <c r="IKL13" s="580"/>
      <c r="IKM13" s="580"/>
      <c r="IKN13" s="580"/>
      <c r="IKO13" s="580"/>
      <c r="IKP13" s="580"/>
      <c r="IKQ13" s="580"/>
      <c r="IKR13" s="580"/>
      <c r="IKS13" s="580"/>
      <c r="IKT13" s="580"/>
      <c r="IKU13" s="580"/>
      <c r="IKV13" s="580"/>
      <c r="IKW13" s="580"/>
      <c r="IKX13" s="580"/>
      <c r="IKY13" s="580"/>
      <c r="IKZ13" s="580"/>
      <c r="ILA13" s="580"/>
      <c r="ILB13" s="580"/>
      <c r="ILC13" s="580"/>
      <c r="ILD13" s="580"/>
      <c r="ILE13" s="580"/>
      <c r="ILF13" s="580"/>
      <c r="ILG13" s="580"/>
      <c r="ILH13" s="580"/>
      <c r="ILI13" s="580"/>
      <c r="ILJ13" s="580"/>
      <c r="ILK13" s="580"/>
      <c r="ILL13" s="580"/>
      <c r="ILM13" s="580"/>
      <c r="ILN13" s="580"/>
      <c r="ILO13" s="580"/>
      <c r="ILP13" s="580"/>
      <c r="ILQ13" s="580"/>
      <c r="ILR13" s="580"/>
      <c r="ILS13" s="580"/>
      <c r="ILT13" s="580"/>
      <c r="ILU13" s="580"/>
      <c r="ILV13" s="580"/>
      <c r="ILW13" s="580"/>
      <c r="ILX13" s="580"/>
      <c r="ILY13" s="580"/>
      <c r="ILZ13" s="580"/>
      <c r="IMA13" s="580"/>
      <c r="IMB13" s="580"/>
      <c r="IMC13" s="580"/>
      <c r="IMD13" s="580"/>
      <c r="IME13" s="580"/>
      <c r="IMF13" s="580"/>
      <c r="IMG13" s="580"/>
      <c r="IMH13" s="580"/>
      <c r="IMI13" s="580"/>
      <c r="IMJ13" s="580"/>
      <c r="IMK13" s="580"/>
      <c r="IML13" s="580"/>
      <c r="IMM13" s="580"/>
      <c r="IMN13" s="580"/>
      <c r="IMO13" s="580"/>
      <c r="IMP13" s="580"/>
      <c r="IMQ13" s="580"/>
      <c r="IMR13" s="580"/>
      <c r="IMS13" s="580"/>
      <c r="IMT13" s="580"/>
      <c r="IMU13" s="580"/>
      <c r="IMV13" s="580"/>
      <c r="IMW13" s="580"/>
      <c r="IMX13" s="580"/>
      <c r="IMY13" s="580"/>
      <c r="IMZ13" s="580"/>
      <c r="INA13" s="580"/>
      <c r="INB13" s="580"/>
      <c r="INC13" s="580"/>
      <c r="IND13" s="580"/>
      <c r="INE13" s="580"/>
      <c r="INF13" s="580"/>
      <c r="ING13" s="580"/>
      <c r="INH13" s="580"/>
      <c r="INI13" s="580"/>
      <c r="INJ13" s="580"/>
      <c r="INK13" s="580"/>
      <c r="INL13" s="580"/>
      <c r="INM13" s="580"/>
      <c r="INN13" s="580"/>
      <c r="INO13" s="580"/>
      <c r="INP13" s="580"/>
      <c r="INQ13" s="580"/>
      <c r="INR13" s="580"/>
      <c r="INS13" s="580"/>
      <c r="INT13" s="580"/>
      <c r="INU13" s="580"/>
      <c r="INV13" s="580"/>
      <c r="INW13" s="580"/>
      <c r="INX13" s="580"/>
      <c r="INY13" s="580"/>
      <c r="INZ13" s="580"/>
      <c r="IOA13" s="580"/>
      <c r="IOB13" s="580"/>
      <c r="IOC13" s="580"/>
      <c r="IOD13" s="580"/>
      <c r="IOE13" s="580"/>
      <c r="IOF13" s="580"/>
      <c r="IOG13" s="580"/>
      <c r="IOH13" s="580"/>
      <c r="IOI13" s="580"/>
      <c r="IOJ13" s="580"/>
      <c r="IOK13" s="580"/>
      <c r="IOL13" s="580"/>
      <c r="IOM13" s="580"/>
      <c r="ION13" s="580"/>
      <c r="IOO13" s="580"/>
      <c r="IOP13" s="580"/>
      <c r="IOQ13" s="580"/>
      <c r="IOR13" s="580"/>
      <c r="IOS13" s="580"/>
      <c r="IOT13" s="580"/>
      <c r="IOU13" s="580"/>
      <c r="IOV13" s="580"/>
      <c r="IOW13" s="580"/>
      <c r="IOX13" s="580"/>
      <c r="IOY13" s="580"/>
      <c r="IOZ13" s="580"/>
      <c r="IPA13" s="580"/>
      <c r="IPB13" s="580"/>
      <c r="IPC13" s="580"/>
      <c r="IPD13" s="580"/>
      <c r="IPE13" s="580"/>
      <c r="IPF13" s="580"/>
      <c r="IPG13" s="580"/>
      <c r="IPH13" s="580"/>
      <c r="IPI13" s="580"/>
      <c r="IPJ13" s="580"/>
      <c r="IPK13" s="580"/>
      <c r="IPL13" s="580"/>
      <c r="IPM13" s="580"/>
      <c r="IPN13" s="580"/>
      <c r="IPO13" s="580"/>
      <c r="IPP13" s="580"/>
      <c r="IPQ13" s="580"/>
      <c r="IPR13" s="580"/>
      <c r="IPS13" s="580"/>
      <c r="IPT13" s="580"/>
      <c r="IPU13" s="580"/>
      <c r="IPV13" s="580"/>
      <c r="IPW13" s="580"/>
      <c r="IPX13" s="580"/>
      <c r="IPY13" s="580"/>
      <c r="IPZ13" s="580"/>
      <c r="IQA13" s="580"/>
      <c r="IQB13" s="580"/>
      <c r="IQC13" s="580"/>
      <c r="IQD13" s="580"/>
      <c r="IQE13" s="580"/>
      <c r="IQF13" s="580"/>
      <c r="IQG13" s="580"/>
      <c r="IQH13" s="580"/>
      <c r="IQI13" s="580"/>
      <c r="IQJ13" s="580"/>
      <c r="IQK13" s="580"/>
      <c r="IQL13" s="580"/>
      <c r="IQM13" s="580"/>
      <c r="IQN13" s="580"/>
      <c r="IQO13" s="580"/>
      <c r="IQP13" s="580"/>
      <c r="IQQ13" s="580"/>
      <c r="IQR13" s="580"/>
      <c r="IQS13" s="580"/>
      <c r="IQT13" s="580"/>
      <c r="IQU13" s="580"/>
      <c r="IQV13" s="580"/>
      <c r="IQW13" s="580"/>
      <c r="IQX13" s="580"/>
      <c r="IQY13" s="580"/>
      <c r="IQZ13" s="580"/>
      <c r="IRA13" s="580"/>
      <c r="IRB13" s="580"/>
      <c r="IRC13" s="580"/>
      <c r="IRD13" s="580"/>
      <c r="IRE13" s="580"/>
      <c r="IRF13" s="580"/>
      <c r="IRG13" s="580"/>
      <c r="IRH13" s="580"/>
      <c r="IRI13" s="580"/>
      <c r="IRJ13" s="580"/>
      <c r="IRK13" s="580"/>
      <c r="IRL13" s="580"/>
      <c r="IRM13" s="580"/>
      <c r="IRN13" s="580"/>
      <c r="IRO13" s="580"/>
      <c r="IRP13" s="580"/>
      <c r="IRQ13" s="580"/>
      <c r="IRR13" s="580"/>
      <c r="IRS13" s="580"/>
      <c r="IRT13" s="580"/>
      <c r="IRU13" s="580"/>
      <c r="IRV13" s="580"/>
      <c r="IRW13" s="580"/>
      <c r="IRX13" s="580"/>
      <c r="IRY13" s="580"/>
      <c r="IRZ13" s="580"/>
      <c r="ISA13" s="580"/>
      <c r="ISB13" s="580"/>
      <c r="ISC13" s="580"/>
      <c r="ISD13" s="580"/>
      <c r="ISE13" s="580"/>
      <c r="ISF13" s="580"/>
      <c r="ISG13" s="580"/>
      <c r="ISH13" s="580"/>
      <c r="ISI13" s="580"/>
      <c r="ISJ13" s="580"/>
      <c r="ISK13" s="580"/>
      <c r="ISL13" s="580"/>
      <c r="ISM13" s="580"/>
      <c r="ISN13" s="580"/>
      <c r="ISO13" s="580"/>
      <c r="ISP13" s="580"/>
      <c r="ISQ13" s="580"/>
      <c r="ISR13" s="580"/>
      <c r="ISS13" s="580"/>
      <c r="IST13" s="580"/>
      <c r="ISU13" s="580"/>
      <c r="ISV13" s="580"/>
      <c r="ISW13" s="580"/>
      <c r="ISX13" s="580"/>
      <c r="ISY13" s="580"/>
      <c r="ISZ13" s="580"/>
      <c r="ITA13" s="580"/>
      <c r="ITB13" s="580"/>
      <c r="ITC13" s="580"/>
      <c r="ITD13" s="580"/>
      <c r="ITE13" s="580"/>
      <c r="ITF13" s="580"/>
      <c r="ITG13" s="580"/>
      <c r="ITH13" s="580"/>
      <c r="ITI13" s="580"/>
      <c r="ITJ13" s="580"/>
      <c r="ITK13" s="580"/>
      <c r="ITL13" s="580"/>
      <c r="ITM13" s="580"/>
      <c r="ITN13" s="580"/>
      <c r="ITO13" s="580"/>
      <c r="ITP13" s="580"/>
      <c r="ITQ13" s="580"/>
      <c r="ITR13" s="580"/>
      <c r="ITS13" s="580"/>
      <c r="ITT13" s="580"/>
      <c r="ITU13" s="580"/>
      <c r="ITV13" s="580"/>
      <c r="ITW13" s="580"/>
      <c r="ITX13" s="580"/>
      <c r="ITY13" s="580"/>
      <c r="ITZ13" s="580"/>
      <c r="IUA13" s="580"/>
      <c r="IUB13" s="580"/>
      <c r="IUC13" s="580"/>
      <c r="IUD13" s="580"/>
      <c r="IUE13" s="580"/>
      <c r="IUF13" s="580"/>
      <c r="IUG13" s="580"/>
      <c r="IUH13" s="580"/>
      <c r="IUI13" s="580"/>
      <c r="IUJ13" s="580"/>
      <c r="IUK13" s="580"/>
      <c r="IUL13" s="580"/>
      <c r="IUM13" s="580"/>
      <c r="IUN13" s="580"/>
      <c r="IUO13" s="580"/>
      <c r="IUP13" s="580"/>
      <c r="IUQ13" s="580"/>
      <c r="IUR13" s="580"/>
      <c r="IUS13" s="580"/>
      <c r="IUT13" s="580"/>
      <c r="IUU13" s="580"/>
      <c r="IUV13" s="580"/>
      <c r="IUW13" s="580"/>
      <c r="IUX13" s="580"/>
      <c r="IUY13" s="580"/>
      <c r="IUZ13" s="580"/>
      <c r="IVA13" s="580"/>
      <c r="IVB13" s="580"/>
      <c r="IVC13" s="580"/>
      <c r="IVD13" s="580"/>
      <c r="IVE13" s="580"/>
      <c r="IVF13" s="580"/>
      <c r="IVG13" s="580"/>
      <c r="IVH13" s="580"/>
      <c r="IVI13" s="580"/>
      <c r="IVJ13" s="580"/>
      <c r="IVK13" s="580"/>
      <c r="IVL13" s="580"/>
      <c r="IVM13" s="580"/>
      <c r="IVN13" s="580"/>
      <c r="IVO13" s="580"/>
      <c r="IVP13" s="580"/>
      <c r="IVQ13" s="580"/>
      <c r="IVR13" s="580"/>
      <c r="IVS13" s="580"/>
      <c r="IVT13" s="580"/>
      <c r="IVU13" s="580"/>
      <c r="IVV13" s="580"/>
      <c r="IVW13" s="580"/>
      <c r="IVX13" s="580"/>
      <c r="IVY13" s="580"/>
      <c r="IVZ13" s="580"/>
      <c r="IWA13" s="580"/>
      <c r="IWB13" s="580"/>
      <c r="IWC13" s="580"/>
      <c r="IWD13" s="580"/>
      <c r="IWE13" s="580"/>
      <c r="IWF13" s="580"/>
      <c r="IWG13" s="580"/>
      <c r="IWH13" s="580"/>
      <c r="IWI13" s="580"/>
      <c r="IWJ13" s="580"/>
      <c r="IWK13" s="580"/>
      <c r="IWL13" s="580"/>
      <c r="IWM13" s="580"/>
      <c r="IWN13" s="580"/>
      <c r="IWO13" s="580"/>
      <c r="IWP13" s="580"/>
      <c r="IWQ13" s="580"/>
      <c r="IWR13" s="580"/>
      <c r="IWS13" s="580"/>
      <c r="IWT13" s="580"/>
      <c r="IWU13" s="580"/>
      <c r="IWV13" s="580"/>
      <c r="IWW13" s="580"/>
      <c r="IWX13" s="580"/>
      <c r="IWY13" s="580"/>
      <c r="IWZ13" s="580"/>
      <c r="IXA13" s="580"/>
      <c r="IXB13" s="580"/>
      <c r="IXC13" s="580"/>
      <c r="IXD13" s="580"/>
      <c r="IXE13" s="580"/>
      <c r="IXF13" s="580"/>
      <c r="IXG13" s="580"/>
      <c r="IXH13" s="580"/>
      <c r="IXI13" s="580"/>
      <c r="IXJ13" s="580"/>
      <c r="IXK13" s="580"/>
      <c r="IXL13" s="580"/>
      <c r="IXM13" s="580"/>
      <c r="IXN13" s="580"/>
      <c r="IXO13" s="580"/>
      <c r="IXP13" s="580"/>
      <c r="IXQ13" s="580"/>
      <c r="IXR13" s="580"/>
      <c r="IXS13" s="580"/>
      <c r="IXT13" s="580"/>
      <c r="IXU13" s="580"/>
      <c r="IXV13" s="580"/>
      <c r="IXW13" s="580"/>
      <c r="IXX13" s="580"/>
      <c r="IXY13" s="580"/>
      <c r="IXZ13" s="580"/>
      <c r="IYA13" s="580"/>
      <c r="IYB13" s="580"/>
      <c r="IYC13" s="580"/>
      <c r="IYD13" s="580"/>
      <c r="IYE13" s="580"/>
      <c r="IYF13" s="580"/>
      <c r="IYG13" s="580"/>
      <c r="IYH13" s="580"/>
      <c r="IYI13" s="580"/>
      <c r="IYJ13" s="580"/>
      <c r="IYK13" s="580"/>
      <c r="IYL13" s="580"/>
      <c r="IYM13" s="580"/>
      <c r="IYN13" s="580"/>
      <c r="IYO13" s="580"/>
      <c r="IYP13" s="580"/>
      <c r="IYQ13" s="580"/>
      <c r="IYR13" s="580"/>
      <c r="IYS13" s="580"/>
      <c r="IYT13" s="580"/>
      <c r="IYU13" s="580"/>
      <c r="IYV13" s="580"/>
      <c r="IYW13" s="580"/>
      <c r="IYX13" s="580"/>
      <c r="IYY13" s="580"/>
      <c r="IYZ13" s="580"/>
      <c r="IZA13" s="580"/>
      <c r="IZB13" s="580"/>
      <c r="IZC13" s="580"/>
      <c r="IZD13" s="580"/>
      <c r="IZE13" s="580"/>
      <c r="IZF13" s="580"/>
      <c r="IZG13" s="580"/>
      <c r="IZH13" s="580"/>
      <c r="IZI13" s="580"/>
      <c r="IZJ13" s="580"/>
      <c r="IZK13" s="580"/>
      <c r="IZL13" s="580"/>
      <c r="IZM13" s="580"/>
      <c r="IZN13" s="580"/>
      <c r="IZO13" s="580"/>
      <c r="IZP13" s="580"/>
      <c r="IZQ13" s="580"/>
      <c r="IZR13" s="580"/>
      <c r="IZS13" s="580"/>
      <c r="IZT13" s="580"/>
      <c r="IZU13" s="580"/>
      <c r="IZV13" s="580"/>
      <c r="IZW13" s="580"/>
      <c r="IZX13" s="580"/>
      <c r="IZY13" s="580"/>
      <c r="IZZ13" s="580"/>
      <c r="JAA13" s="580"/>
      <c r="JAB13" s="580"/>
      <c r="JAC13" s="580"/>
      <c r="JAD13" s="580"/>
      <c r="JAE13" s="580"/>
      <c r="JAF13" s="580"/>
      <c r="JAG13" s="580"/>
      <c r="JAH13" s="580"/>
      <c r="JAI13" s="580"/>
      <c r="JAJ13" s="580"/>
      <c r="JAK13" s="580"/>
      <c r="JAL13" s="580"/>
      <c r="JAM13" s="580"/>
      <c r="JAN13" s="580"/>
      <c r="JAO13" s="580"/>
      <c r="JAP13" s="580"/>
      <c r="JAQ13" s="580"/>
      <c r="JAR13" s="580"/>
      <c r="JAS13" s="580"/>
      <c r="JAT13" s="580"/>
      <c r="JAU13" s="580"/>
      <c r="JAV13" s="580"/>
      <c r="JAW13" s="580"/>
      <c r="JAX13" s="580"/>
      <c r="JAY13" s="580"/>
      <c r="JAZ13" s="580"/>
      <c r="JBA13" s="580"/>
      <c r="JBB13" s="580"/>
      <c r="JBC13" s="580"/>
      <c r="JBD13" s="580"/>
      <c r="JBE13" s="580"/>
      <c r="JBF13" s="580"/>
      <c r="JBG13" s="580"/>
      <c r="JBH13" s="580"/>
      <c r="JBI13" s="580"/>
      <c r="JBJ13" s="580"/>
      <c r="JBK13" s="580"/>
      <c r="JBL13" s="580"/>
      <c r="JBM13" s="580"/>
      <c r="JBN13" s="580"/>
      <c r="JBO13" s="580"/>
      <c r="JBP13" s="580"/>
      <c r="JBQ13" s="580"/>
      <c r="JBR13" s="580"/>
      <c r="JBS13" s="580"/>
      <c r="JBT13" s="580"/>
      <c r="JBU13" s="580"/>
      <c r="JBV13" s="580"/>
      <c r="JBW13" s="580"/>
      <c r="JBX13" s="580"/>
      <c r="JBY13" s="580"/>
      <c r="JBZ13" s="580"/>
      <c r="JCA13" s="580"/>
      <c r="JCB13" s="580"/>
      <c r="JCC13" s="580"/>
      <c r="JCD13" s="580"/>
      <c r="JCE13" s="580"/>
      <c r="JCF13" s="580"/>
      <c r="JCG13" s="580"/>
      <c r="JCH13" s="580"/>
      <c r="JCI13" s="580"/>
      <c r="JCJ13" s="580"/>
      <c r="JCK13" s="580"/>
      <c r="JCL13" s="580"/>
      <c r="JCM13" s="580"/>
      <c r="JCN13" s="580"/>
      <c r="JCO13" s="580"/>
      <c r="JCP13" s="580"/>
      <c r="JCQ13" s="580"/>
      <c r="JCR13" s="580"/>
      <c r="JCS13" s="580"/>
      <c r="JCT13" s="580"/>
      <c r="JCU13" s="580"/>
      <c r="JCV13" s="580"/>
      <c r="JCW13" s="580"/>
      <c r="JCX13" s="580"/>
      <c r="JCY13" s="580"/>
      <c r="JCZ13" s="580"/>
      <c r="JDA13" s="580"/>
      <c r="JDB13" s="580"/>
      <c r="JDC13" s="580"/>
      <c r="JDD13" s="580"/>
      <c r="JDE13" s="580"/>
      <c r="JDF13" s="580"/>
      <c r="JDG13" s="580"/>
      <c r="JDH13" s="580"/>
      <c r="JDI13" s="580"/>
      <c r="JDJ13" s="580"/>
      <c r="JDK13" s="580"/>
      <c r="JDL13" s="580"/>
      <c r="JDM13" s="580"/>
      <c r="JDN13" s="580"/>
      <c r="JDO13" s="580"/>
      <c r="JDP13" s="580"/>
      <c r="JDQ13" s="580"/>
      <c r="JDR13" s="580"/>
      <c r="JDS13" s="580"/>
      <c r="JDT13" s="580"/>
      <c r="JDU13" s="580"/>
      <c r="JDV13" s="580"/>
      <c r="JDW13" s="580"/>
      <c r="JDX13" s="580"/>
      <c r="JDY13" s="580"/>
      <c r="JDZ13" s="580"/>
      <c r="JEA13" s="580"/>
      <c r="JEB13" s="580"/>
      <c r="JEC13" s="580"/>
      <c r="JED13" s="580"/>
      <c r="JEE13" s="580"/>
      <c r="JEF13" s="580"/>
      <c r="JEG13" s="580"/>
      <c r="JEH13" s="580"/>
      <c r="JEI13" s="580"/>
      <c r="JEJ13" s="580"/>
      <c r="JEK13" s="580"/>
      <c r="JEL13" s="580"/>
      <c r="JEM13" s="580"/>
      <c r="JEN13" s="580"/>
      <c r="JEO13" s="580"/>
      <c r="JEP13" s="580"/>
      <c r="JEQ13" s="580"/>
      <c r="JER13" s="580"/>
      <c r="JES13" s="580"/>
      <c r="JET13" s="580"/>
      <c r="JEU13" s="580"/>
      <c r="JEV13" s="580"/>
      <c r="JEW13" s="580"/>
      <c r="JEX13" s="580"/>
      <c r="JEY13" s="580"/>
      <c r="JEZ13" s="580"/>
      <c r="JFA13" s="580"/>
      <c r="JFB13" s="580"/>
      <c r="JFC13" s="580"/>
      <c r="JFD13" s="580"/>
      <c r="JFE13" s="580"/>
      <c r="JFF13" s="580"/>
      <c r="JFG13" s="580"/>
      <c r="JFH13" s="580"/>
      <c r="JFI13" s="580"/>
      <c r="JFJ13" s="580"/>
      <c r="JFK13" s="580"/>
      <c r="JFL13" s="580"/>
      <c r="JFM13" s="580"/>
      <c r="JFN13" s="580"/>
      <c r="JFO13" s="580"/>
      <c r="JFP13" s="580"/>
      <c r="JFQ13" s="580"/>
      <c r="JFR13" s="580"/>
      <c r="JFS13" s="580"/>
      <c r="JFT13" s="580"/>
      <c r="JFU13" s="580"/>
      <c r="JFV13" s="580"/>
      <c r="JFW13" s="580"/>
      <c r="JFX13" s="580"/>
      <c r="JFY13" s="580"/>
      <c r="JFZ13" s="580"/>
      <c r="JGA13" s="580"/>
      <c r="JGB13" s="580"/>
      <c r="JGC13" s="580"/>
      <c r="JGD13" s="580"/>
      <c r="JGE13" s="580"/>
      <c r="JGF13" s="580"/>
      <c r="JGG13" s="580"/>
      <c r="JGH13" s="580"/>
      <c r="JGI13" s="580"/>
      <c r="JGJ13" s="580"/>
      <c r="JGK13" s="580"/>
      <c r="JGL13" s="580"/>
      <c r="JGM13" s="580"/>
      <c r="JGN13" s="580"/>
      <c r="JGO13" s="580"/>
      <c r="JGP13" s="580"/>
      <c r="JGQ13" s="580"/>
      <c r="JGR13" s="580"/>
      <c r="JGS13" s="580"/>
      <c r="JGT13" s="580"/>
      <c r="JGU13" s="580"/>
      <c r="JGV13" s="580"/>
      <c r="JGW13" s="580"/>
      <c r="JGX13" s="580"/>
      <c r="JGY13" s="580"/>
      <c r="JGZ13" s="580"/>
      <c r="JHA13" s="580"/>
      <c r="JHB13" s="580"/>
      <c r="JHC13" s="580"/>
      <c r="JHD13" s="580"/>
      <c r="JHE13" s="580"/>
      <c r="JHF13" s="580"/>
      <c r="JHG13" s="580"/>
      <c r="JHH13" s="580"/>
      <c r="JHI13" s="580"/>
      <c r="JHJ13" s="580"/>
      <c r="JHK13" s="580"/>
      <c r="JHL13" s="580"/>
      <c r="JHM13" s="580"/>
      <c r="JHN13" s="580"/>
      <c r="JHO13" s="580"/>
      <c r="JHP13" s="580"/>
      <c r="JHQ13" s="580"/>
      <c r="JHR13" s="580"/>
      <c r="JHS13" s="580"/>
      <c r="JHT13" s="580"/>
      <c r="JHU13" s="580"/>
      <c r="JHV13" s="580"/>
      <c r="JHW13" s="580"/>
      <c r="JHX13" s="580"/>
      <c r="JHY13" s="580"/>
      <c r="JHZ13" s="580"/>
      <c r="JIA13" s="580"/>
      <c r="JIB13" s="580"/>
      <c r="JIC13" s="580"/>
      <c r="JID13" s="580"/>
      <c r="JIE13" s="580"/>
      <c r="JIF13" s="580"/>
      <c r="JIG13" s="580"/>
      <c r="JIH13" s="580"/>
      <c r="JII13" s="580"/>
      <c r="JIJ13" s="580"/>
      <c r="JIK13" s="580"/>
      <c r="JIL13" s="580"/>
      <c r="JIM13" s="580"/>
      <c r="JIN13" s="580"/>
      <c r="JIO13" s="580"/>
      <c r="JIP13" s="580"/>
      <c r="JIQ13" s="580"/>
      <c r="JIR13" s="580"/>
      <c r="JIS13" s="580"/>
      <c r="JIT13" s="580"/>
      <c r="JIU13" s="580"/>
      <c r="JIV13" s="580"/>
      <c r="JIW13" s="580"/>
      <c r="JIX13" s="580"/>
      <c r="JIY13" s="580"/>
      <c r="JIZ13" s="580"/>
      <c r="JJA13" s="580"/>
      <c r="JJB13" s="580"/>
      <c r="JJC13" s="580"/>
      <c r="JJD13" s="580"/>
      <c r="JJE13" s="580"/>
      <c r="JJF13" s="580"/>
      <c r="JJG13" s="580"/>
      <c r="JJH13" s="580"/>
      <c r="JJI13" s="580"/>
      <c r="JJJ13" s="580"/>
      <c r="JJK13" s="580"/>
      <c r="JJL13" s="580"/>
      <c r="JJM13" s="580"/>
      <c r="JJN13" s="580"/>
      <c r="JJO13" s="580"/>
      <c r="JJP13" s="580"/>
      <c r="JJQ13" s="580"/>
      <c r="JJR13" s="580"/>
      <c r="JJS13" s="580"/>
      <c r="JJT13" s="580"/>
      <c r="JJU13" s="580"/>
      <c r="JJV13" s="580"/>
      <c r="JJW13" s="580"/>
      <c r="JJX13" s="580"/>
      <c r="JJY13" s="580"/>
      <c r="JJZ13" s="580"/>
      <c r="JKA13" s="580"/>
      <c r="JKB13" s="580"/>
      <c r="JKC13" s="580"/>
      <c r="JKD13" s="580"/>
      <c r="JKE13" s="580"/>
      <c r="JKF13" s="580"/>
      <c r="JKG13" s="580"/>
      <c r="JKH13" s="580"/>
      <c r="JKI13" s="580"/>
      <c r="JKJ13" s="580"/>
      <c r="JKK13" s="580"/>
      <c r="JKL13" s="580"/>
      <c r="JKM13" s="580"/>
      <c r="JKN13" s="580"/>
      <c r="JKO13" s="580"/>
      <c r="JKP13" s="580"/>
      <c r="JKQ13" s="580"/>
      <c r="JKR13" s="580"/>
      <c r="JKS13" s="580"/>
      <c r="JKT13" s="580"/>
      <c r="JKU13" s="580"/>
      <c r="JKV13" s="580"/>
      <c r="JKW13" s="580"/>
      <c r="JKX13" s="580"/>
      <c r="JKY13" s="580"/>
      <c r="JKZ13" s="580"/>
      <c r="JLA13" s="580"/>
      <c r="JLB13" s="580"/>
      <c r="JLC13" s="580"/>
      <c r="JLD13" s="580"/>
      <c r="JLE13" s="580"/>
      <c r="JLF13" s="580"/>
      <c r="JLG13" s="580"/>
      <c r="JLH13" s="580"/>
      <c r="JLI13" s="580"/>
      <c r="JLJ13" s="580"/>
      <c r="JLK13" s="580"/>
      <c r="JLL13" s="580"/>
      <c r="JLM13" s="580"/>
      <c r="JLN13" s="580"/>
      <c r="JLO13" s="580"/>
      <c r="JLP13" s="580"/>
      <c r="JLQ13" s="580"/>
      <c r="JLR13" s="580"/>
      <c r="JLS13" s="580"/>
      <c r="JLT13" s="580"/>
      <c r="JLU13" s="580"/>
      <c r="JLV13" s="580"/>
      <c r="JLW13" s="580"/>
      <c r="JLX13" s="580"/>
      <c r="JLY13" s="580"/>
      <c r="JLZ13" s="580"/>
      <c r="JMA13" s="580"/>
      <c r="JMB13" s="580"/>
      <c r="JMC13" s="580"/>
      <c r="JMD13" s="580"/>
      <c r="JME13" s="580"/>
      <c r="JMF13" s="580"/>
      <c r="JMG13" s="580"/>
      <c r="JMH13" s="580"/>
      <c r="JMI13" s="580"/>
      <c r="JMJ13" s="580"/>
      <c r="JMK13" s="580"/>
      <c r="JML13" s="580"/>
      <c r="JMM13" s="580"/>
      <c r="JMN13" s="580"/>
      <c r="JMO13" s="580"/>
      <c r="JMP13" s="580"/>
      <c r="JMQ13" s="580"/>
      <c r="JMR13" s="580"/>
      <c r="JMS13" s="580"/>
      <c r="JMT13" s="580"/>
      <c r="JMU13" s="580"/>
      <c r="JMV13" s="580"/>
      <c r="JMW13" s="580"/>
      <c r="JMX13" s="580"/>
      <c r="JMY13" s="580"/>
      <c r="JMZ13" s="580"/>
      <c r="JNA13" s="580"/>
      <c r="JNB13" s="580"/>
      <c r="JNC13" s="580"/>
      <c r="JND13" s="580"/>
      <c r="JNE13" s="580"/>
      <c r="JNF13" s="580"/>
      <c r="JNG13" s="580"/>
      <c r="JNH13" s="580"/>
      <c r="JNI13" s="580"/>
      <c r="JNJ13" s="580"/>
      <c r="JNK13" s="580"/>
      <c r="JNL13" s="580"/>
      <c r="JNM13" s="580"/>
      <c r="JNN13" s="580"/>
      <c r="JNO13" s="580"/>
      <c r="JNP13" s="580"/>
      <c r="JNQ13" s="580"/>
      <c r="JNR13" s="580"/>
      <c r="JNS13" s="580"/>
      <c r="JNT13" s="580"/>
      <c r="JNU13" s="580"/>
      <c r="JNV13" s="580"/>
      <c r="JNW13" s="580"/>
      <c r="JNX13" s="580"/>
      <c r="JNY13" s="580"/>
      <c r="JNZ13" s="580"/>
      <c r="JOA13" s="580"/>
      <c r="JOB13" s="580"/>
      <c r="JOC13" s="580"/>
      <c r="JOD13" s="580"/>
      <c r="JOE13" s="580"/>
      <c r="JOF13" s="580"/>
      <c r="JOG13" s="580"/>
      <c r="JOH13" s="580"/>
      <c r="JOI13" s="580"/>
      <c r="JOJ13" s="580"/>
      <c r="JOK13" s="580"/>
      <c r="JOL13" s="580"/>
      <c r="JOM13" s="580"/>
      <c r="JON13" s="580"/>
      <c r="JOO13" s="580"/>
      <c r="JOP13" s="580"/>
      <c r="JOQ13" s="580"/>
      <c r="JOR13" s="580"/>
      <c r="JOS13" s="580"/>
      <c r="JOT13" s="580"/>
      <c r="JOU13" s="580"/>
      <c r="JOV13" s="580"/>
      <c r="JOW13" s="580"/>
      <c r="JOX13" s="580"/>
      <c r="JOY13" s="580"/>
      <c r="JOZ13" s="580"/>
      <c r="JPA13" s="580"/>
      <c r="JPB13" s="580"/>
      <c r="JPC13" s="580"/>
      <c r="JPD13" s="580"/>
      <c r="JPE13" s="580"/>
      <c r="JPF13" s="580"/>
      <c r="JPG13" s="580"/>
      <c r="JPH13" s="580"/>
      <c r="JPI13" s="580"/>
      <c r="JPJ13" s="580"/>
      <c r="JPK13" s="580"/>
      <c r="JPL13" s="580"/>
      <c r="JPM13" s="580"/>
      <c r="JPN13" s="580"/>
      <c r="JPO13" s="580"/>
      <c r="JPP13" s="580"/>
      <c r="JPQ13" s="580"/>
      <c r="JPR13" s="580"/>
      <c r="JPS13" s="580"/>
      <c r="JPT13" s="580"/>
      <c r="JPU13" s="580"/>
      <c r="JPV13" s="580"/>
      <c r="JPW13" s="580"/>
      <c r="JPX13" s="580"/>
      <c r="JPY13" s="580"/>
      <c r="JPZ13" s="580"/>
      <c r="JQA13" s="580"/>
      <c r="JQB13" s="580"/>
      <c r="JQC13" s="580"/>
      <c r="JQD13" s="580"/>
      <c r="JQE13" s="580"/>
      <c r="JQF13" s="580"/>
      <c r="JQG13" s="580"/>
      <c r="JQH13" s="580"/>
      <c r="JQI13" s="580"/>
      <c r="JQJ13" s="580"/>
      <c r="JQK13" s="580"/>
      <c r="JQL13" s="580"/>
      <c r="JQM13" s="580"/>
      <c r="JQN13" s="580"/>
      <c r="JQO13" s="580"/>
      <c r="JQP13" s="580"/>
      <c r="JQQ13" s="580"/>
      <c r="JQR13" s="580"/>
      <c r="JQS13" s="580"/>
      <c r="JQT13" s="580"/>
      <c r="JQU13" s="580"/>
      <c r="JQV13" s="580"/>
      <c r="JQW13" s="580"/>
      <c r="JQX13" s="580"/>
      <c r="JQY13" s="580"/>
      <c r="JQZ13" s="580"/>
      <c r="JRA13" s="580"/>
      <c r="JRB13" s="580"/>
      <c r="JRC13" s="580"/>
      <c r="JRD13" s="580"/>
      <c r="JRE13" s="580"/>
      <c r="JRF13" s="580"/>
      <c r="JRG13" s="580"/>
      <c r="JRH13" s="580"/>
      <c r="JRI13" s="580"/>
      <c r="JRJ13" s="580"/>
      <c r="JRK13" s="580"/>
      <c r="JRL13" s="580"/>
      <c r="JRM13" s="580"/>
      <c r="JRN13" s="580"/>
      <c r="JRO13" s="580"/>
      <c r="JRP13" s="580"/>
      <c r="JRQ13" s="580"/>
      <c r="JRR13" s="580"/>
      <c r="JRS13" s="580"/>
      <c r="JRT13" s="580"/>
      <c r="JRU13" s="580"/>
      <c r="JRV13" s="580"/>
      <c r="JRW13" s="580"/>
      <c r="JRX13" s="580"/>
      <c r="JRY13" s="580"/>
      <c r="JRZ13" s="580"/>
      <c r="JSA13" s="580"/>
      <c r="JSB13" s="580"/>
      <c r="JSC13" s="580"/>
      <c r="JSD13" s="580"/>
      <c r="JSE13" s="580"/>
      <c r="JSF13" s="580"/>
      <c r="JSG13" s="580"/>
      <c r="JSH13" s="580"/>
      <c r="JSI13" s="580"/>
      <c r="JSJ13" s="580"/>
      <c r="JSK13" s="580"/>
      <c r="JSL13" s="580"/>
      <c r="JSM13" s="580"/>
      <c r="JSN13" s="580"/>
      <c r="JSO13" s="580"/>
      <c r="JSP13" s="580"/>
      <c r="JSQ13" s="580"/>
      <c r="JSR13" s="580"/>
      <c r="JSS13" s="580"/>
      <c r="JST13" s="580"/>
      <c r="JSU13" s="580"/>
      <c r="JSV13" s="580"/>
      <c r="JSW13" s="580"/>
      <c r="JSX13" s="580"/>
      <c r="JSY13" s="580"/>
      <c r="JSZ13" s="580"/>
      <c r="JTA13" s="580"/>
      <c r="JTB13" s="580"/>
      <c r="JTC13" s="580"/>
      <c r="JTD13" s="580"/>
      <c r="JTE13" s="580"/>
      <c r="JTF13" s="580"/>
      <c r="JTG13" s="580"/>
      <c r="JTH13" s="580"/>
      <c r="JTI13" s="580"/>
      <c r="JTJ13" s="580"/>
      <c r="JTK13" s="580"/>
      <c r="JTL13" s="580"/>
      <c r="JTM13" s="580"/>
      <c r="JTN13" s="580"/>
      <c r="JTO13" s="580"/>
      <c r="JTP13" s="580"/>
      <c r="JTQ13" s="580"/>
      <c r="JTR13" s="580"/>
      <c r="JTS13" s="580"/>
      <c r="JTT13" s="580"/>
      <c r="JTU13" s="580"/>
      <c r="JTV13" s="580"/>
      <c r="JTW13" s="580"/>
      <c r="JTX13" s="580"/>
      <c r="JTY13" s="580"/>
      <c r="JTZ13" s="580"/>
      <c r="JUA13" s="580"/>
      <c r="JUB13" s="580"/>
      <c r="JUC13" s="580"/>
      <c r="JUD13" s="580"/>
      <c r="JUE13" s="580"/>
      <c r="JUF13" s="580"/>
      <c r="JUG13" s="580"/>
      <c r="JUH13" s="580"/>
      <c r="JUI13" s="580"/>
      <c r="JUJ13" s="580"/>
      <c r="JUK13" s="580"/>
      <c r="JUL13" s="580"/>
      <c r="JUM13" s="580"/>
      <c r="JUN13" s="580"/>
      <c r="JUO13" s="580"/>
      <c r="JUP13" s="580"/>
      <c r="JUQ13" s="580"/>
      <c r="JUR13" s="580"/>
      <c r="JUS13" s="580"/>
      <c r="JUT13" s="580"/>
      <c r="JUU13" s="580"/>
      <c r="JUV13" s="580"/>
      <c r="JUW13" s="580"/>
      <c r="JUX13" s="580"/>
      <c r="JUY13" s="580"/>
      <c r="JUZ13" s="580"/>
      <c r="JVA13" s="580"/>
      <c r="JVB13" s="580"/>
      <c r="JVC13" s="580"/>
      <c r="JVD13" s="580"/>
      <c r="JVE13" s="580"/>
      <c r="JVF13" s="580"/>
      <c r="JVG13" s="580"/>
      <c r="JVH13" s="580"/>
      <c r="JVI13" s="580"/>
      <c r="JVJ13" s="580"/>
      <c r="JVK13" s="580"/>
      <c r="JVL13" s="580"/>
      <c r="JVM13" s="580"/>
      <c r="JVN13" s="580"/>
      <c r="JVO13" s="580"/>
      <c r="JVP13" s="580"/>
      <c r="JVQ13" s="580"/>
      <c r="JVR13" s="580"/>
      <c r="JVS13" s="580"/>
      <c r="JVT13" s="580"/>
      <c r="JVU13" s="580"/>
      <c r="JVV13" s="580"/>
      <c r="JVW13" s="580"/>
      <c r="JVX13" s="580"/>
      <c r="JVY13" s="580"/>
      <c r="JVZ13" s="580"/>
      <c r="JWA13" s="580"/>
      <c r="JWB13" s="580"/>
      <c r="JWC13" s="580"/>
      <c r="JWD13" s="580"/>
      <c r="JWE13" s="580"/>
      <c r="JWF13" s="580"/>
      <c r="JWG13" s="580"/>
      <c r="JWH13" s="580"/>
      <c r="JWI13" s="580"/>
      <c r="JWJ13" s="580"/>
      <c r="JWK13" s="580"/>
      <c r="JWL13" s="580"/>
      <c r="JWM13" s="580"/>
      <c r="JWN13" s="580"/>
      <c r="JWO13" s="580"/>
      <c r="JWP13" s="580"/>
      <c r="JWQ13" s="580"/>
      <c r="JWR13" s="580"/>
      <c r="JWS13" s="580"/>
      <c r="JWT13" s="580"/>
      <c r="JWU13" s="580"/>
      <c r="JWV13" s="580"/>
      <c r="JWW13" s="580"/>
      <c r="JWX13" s="580"/>
      <c r="JWY13" s="580"/>
      <c r="JWZ13" s="580"/>
      <c r="JXA13" s="580"/>
      <c r="JXB13" s="580"/>
      <c r="JXC13" s="580"/>
      <c r="JXD13" s="580"/>
      <c r="JXE13" s="580"/>
      <c r="JXF13" s="580"/>
      <c r="JXG13" s="580"/>
      <c r="JXH13" s="580"/>
      <c r="JXI13" s="580"/>
      <c r="JXJ13" s="580"/>
      <c r="JXK13" s="580"/>
      <c r="JXL13" s="580"/>
      <c r="JXM13" s="580"/>
      <c r="JXN13" s="580"/>
      <c r="JXO13" s="580"/>
      <c r="JXP13" s="580"/>
      <c r="JXQ13" s="580"/>
      <c r="JXR13" s="580"/>
      <c r="JXS13" s="580"/>
      <c r="JXT13" s="580"/>
      <c r="JXU13" s="580"/>
      <c r="JXV13" s="580"/>
      <c r="JXW13" s="580"/>
      <c r="JXX13" s="580"/>
      <c r="JXY13" s="580"/>
      <c r="JXZ13" s="580"/>
      <c r="JYA13" s="580"/>
      <c r="JYB13" s="580"/>
      <c r="JYC13" s="580"/>
      <c r="JYD13" s="580"/>
      <c r="JYE13" s="580"/>
      <c r="JYF13" s="580"/>
      <c r="JYG13" s="580"/>
      <c r="JYH13" s="580"/>
      <c r="JYI13" s="580"/>
      <c r="JYJ13" s="580"/>
      <c r="JYK13" s="580"/>
      <c r="JYL13" s="580"/>
      <c r="JYM13" s="580"/>
      <c r="JYN13" s="580"/>
      <c r="JYO13" s="580"/>
      <c r="JYP13" s="580"/>
      <c r="JYQ13" s="580"/>
      <c r="JYR13" s="580"/>
      <c r="JYS13" s="580"/>
      <c r="JYT13" s="580"/>
      <c r="JYU13" s="580"/>
      <c r="JYV13" s="580"/>
      <c r="JYW13" s="580"/>
      <c r="JYX13" s="580"/>
      <c r="JYY13" s="580"/>
      <c r="JYZ13" s="580"/>
      <c r="JZA13" s="580"/>
      <c r="JZB13" s="580"/>
      <c r="JZC13" s="580"/>
      <c r="JZD13" s="580"/>
      <c r="JZE13" s="580"/>
      <c r="JZF13" s="580"/>
      <c r="JZG13" s="580"/>
      <c r="JZH13" s="580"/>
      <c r="JZI13" s="580"/>
      <c r="JZJ13" s="580"/>
      <c r="JZK13" s="580"/>
      <c r="JZL13" s="580"/>
      <c r="JZM13" s="580"/>
      <c r="JZN13" s="580"/>
      <c r="JZO13" s="580"/>
      <c r="JZP13" s="580"/>
      <c r="JZQ13" s="580"/>
      <c r="JZR13" s="580"/>
      <c r="JZS13" s="580"/>
      <c r="JZT13" s="580"/>
      <c r="JZU13" s="580"/>
      <c r="JZV13" s="580"/>
      <c r="JZW13" s="580"/>
      <c r="JZX13" s="580"/>
      <c r="JZY13" s="580"/>
      <c r="JZZ13" s="580"/>
      <c r="KAA13" s="580"/>
      <c r="KAB13" s="580"/>
      <c r="KAC13" s="580"/>
      <c r="KAD13" s="580"/>
      <c r="KAE13" s="580"/>
      <c r="KAF13" s="580"/>
      <c r="KAG13" s="580"/>
      <c r="KAH13" s="580"/>
      <c r="KAI13" s="580"/>
      <c r="KAJ13" s="580"/>
      <c r="KAK13" s="580"/>
      <c r="KAL13" s="580"/>
      <c r="KAM13" s="580"/>
      <c r="KAN13" s="580"/>
      <c r="KAO13" s="580"/>
      <c r="KAP13" s="580"/>
      <c r="KAQ13" s="580"/>
      <c r="KAR13" s="580"/>
      <c r="KAS13" s="580"/>
      <c r="KAT13" s="580"/>
      <c r="KAU13" s="580"/>
      <c r="KAV13" s="580"/>
      <c r="KAW13" s="580"/>
      <c r="KAX13" s="580"/>
      <c r="KAY13" s="580"/>
      <c r="KAZ13" s="580"/>
      <c r="KBA13" s="580"/>
      <c r="KBB13" s="580"/>
      <c r="KBC13" s="580"/>
      <c r="KBD13" s="580"/>
      <c r="KBE13" s="580"/>
      <c r="KBF13" s="580"/>
      <c r="KBG13" s="580"/>
      <c r="KBH13" s="580"/>
      <c r="KBI13" s="580"/>
      <c r="KBJ13" s="580"/>
      <c r="KBK13" s="580"/>
      <c r="KBL13" s="580"/>
      <c r="KBM13" s="580"/>
      <c r="KBN13" s="580"/>
      <c r="KBO13" s="580"/>
      <c r="KBP13" s="580"/>
      <c r="KBQ13" s="580"/>
      <c r="KBR13" s="580"/>
      <c r="KBS13" s="580"/>
      <c r="KBT13" s="580"/>
      <c r="KBU13" s="580"/>
      <c r="KBV13" s="580"/>
      <c r="KBW13" s="580"/>
      <c r="KBX13" s="580"/>
      <c r="KBY13" s="580"/>
      <c r="KBZ13" s="580"/>
      <c r="KCA13" s="580"/>
      <c r="KCB13" s="580"/>
      <c r="KCC13" s="580"/>
      <c r="KCD13" s="580"/>
      <c r="KCE13" s="580"/>
      <c r="KCF13" s="580"/>
      <c r="KCG13" s="580"/>
      <c r="KCH13" s="580"/>
      <c r="KCI13" s="580"/>
      <c r="KCJ13" s="580"/>
      <c r="KCK13" s="580"/>
      <c r="KCL13" s="580"/>
      <c r="KCM13" s="580"/>
      <c r="KCN13" s="580"/>
      <c r="KCO13" s="580"/>
      <c r="KCP13" s="580"/>
      <c r="KCQ13" s="580"/>
      <c r="KCR13" s="580"/>
      <c r="KCS13" s="580"/>
      <c r="KCT13" s="580"/>
      <c r="KCU13" s="580"/>
      <c r="KCV13" s="580"/>
      <c r="KCW13" s="580"/>
      <c r="KCX13" s="580"/>
      <c r="KCY13" s="580"/>
      <c r="KCZ13" s="580"/>
      <c r="KDA13" s="580"/>
      <c r="KDB13" s="580"/>
      <c r="KDC13" s="580"/>
      <c r="KDD13" s="580"/>
      <c r="KDE13" s="580"/>
      <c r="KDF13" s="580"/>
      <c r="KDG13" s="580"/>
      <c r="KDH13" s="580"/>
      <c r="KDI13" s="580"/>
      <c r="KDJ13" s="580"/>
      <c r="KDK13" s="580"/>
      <c r="KDL13" s="580"/>
      <c r="KDM13" s="580"/>
      <c r="KDN13" s="580"/>
      <c r="KDO13" s="580"/>
      <c r="KDP13" s="580"/>
      <c r="KDQ13" s="580"/>
      <c r="KDR13" s="580"/>
      <c r="KDS13" s="580"/>
      <c r="KDT13" s="580"/>
      <c r="KDU13" s="580"/>
      <c r="KDV13" s="580"/>
      <c r="KDW13" s="580"/>
      <c r="KDX13" s="580"/>
      <c r="KDY13" s="580"/>
      <c r="KDZ13" s="580"/>
      <c r="KEA13" s="580"/>
      <c r="KEB13" s="580"/>
      <c r="KEC13" s="580"/>
      <c r="KED13" s="580"/>
      <c r="KEE13" s="580"/>
      <c r="KEF13" s="580"/>
      <c r="KEG13" s="580"/>
      <c r="KEH13" s="580"/>
      <c r="KEI13" s="580"/>
      <c r="KEJ13" s="580"/>
      <c r="KEK13" s="580"/>
      <c r="KEL13" s="580"/>
      <c r="KEM13" s="580"/>
      <c r="KEN13" s="580"/>
      <c r="KEO13" s="580"/>
      <c r="KEP13" s="580"/>
      <c r="KEQ13" s="580"/>
      <c r="KER13" s="580"/>
      <c r="KES13" s="580"/>
      <c r="KET13" s="580"/>
      <c r="KEU13" s="580"/>
      <c r="KEV13" s="580"/>
      <c r="KEW13" s="580"/>
      <c r="KEX13" s="580"/>
      <c r="KEY13" s="580"/>
      <c r="KEZ13" s="580"/>
      <c r="KFA13" s="580"/>
      <c r="KFB13" s="580"/>
      <c r="KFC13" s="580"/>
      <c r="KFD13" s="580"/>
      <c r="KFE13" s="580"/>
      <c r="KFF13" s="580"/>
      <c r="KFG13" s="580"/>
      <c r="KFH13" s="580"/>
      <c r="KFI13" s="580"/>
      <c r="KFJ13" s="580"/>
      <c r="KFK13" s="580"/>
      <c r="KFL13" s="580"/>
      <c r="KFM13" s="580"/>
      <c r="KFN13" s="580"/>
      <c r="KFO13" s="580"/>
      <c r="KFP13" s="580"/>
      <c r="KFQ13" s="580"/>
      <c r="KFR13" s="580"/>
      <c r="KFS13" s="580"/>
      <c r="KFT13" s="580"/>
      <c r="KFU13" s="580"/>
      <c r="KFV13" s="580"/>
      <c r="KFW13" s="580"/>
      <c r="KFX13" s="580"/>
      <c r="KFY13" s="580"/>
      <c r="KFZ13" s="580"/>
      <c r="KGA13" s="580"/>
      <c r="KGB13" s="580"/>
      <c r="KGC13" s="580"/>
      <c r="KGD13" s="580"/>
      <c r="KGE13" s="580"/>
      <c r="KGF13" s="580"/>
      <c r="KGG13" s="580"/>
      <c r="KGH13" s="580"/>
      <c r="KGI13" s="580"/>
      <c r="KGJ13" s="580"/>
      <c r="KGK13" s="580"/>
      <c r="KGL13" s="580"/>
      <c r="KGM13" s="580"/>
      <c r="KGN13" s="580"/>
      <c r="KGO13" s="580"/>
      <c r="KGP13" s="580"/>
      <c r="KGQ13" s="580"/>
      <c r="KGR13" s="580"/>
      <c r="KGS13" s="580"/>
      <c r="KGT13" s="580"/>
      <c r="KGU13" s="580"/>
      <c r="KGV13" s="580"/>
      <c r="KGW13" s="580"/>
      <c r="KGX13" s="580"/>
      <c r="KGY13" s="580"/>
      <c r="KGZ13" s="580"/>
      <c r="KHA13" s="580"/>
      <c r="KHB13" s="580"/>
      <c r="KHC13" s="580"/>
      <c r="KHD13" s="580"/>
      <c r="KHE13" s="580"/>
      <c r="KHF13" s="580"/>
      <c r="KHG13" s="580"/>
      <c r="KHH13" s="580"/>
      <c r="KHI13" s="580"/>
      <c r="KHJ13" s="580"/>
      <c r="KHK13" s="580"/>
      <c r="KHL13" s="580"/>
      <c r="KHM13" s="580"/>
      <c r="KHN13" s="580"/>
      <c r="KHO13" s="580"/>
      <c r="KHP13" s="580"/>
      <c r="KHQ13" s="580"/>
      <c r="KHR13" s="580"/>
      <c r="KHS13" s="580"/>
      <c r="KHT13" s="580"/>
      <c r="KHU13" s="580"/>
      <c r="KHV13" s="580"/>
      <c r="KHW13" s="580"/>
      <c r="KHX13" s="580"/>
      <c r="KHY13" s="580"/>
      <c r="KHZ13" s="580"/>
      <c r="KIA13" s="580"/>
      <c r="KIB13" s="580"/>
      <c r="KIC13" s="580"/>
      <c r="KID13" s="580"/>
      <c r="KIE13" s="580"/>
      <c r="KIF13" s="580"/>
      <c r="KIG13" s="580"/>
      <c r="KIH13" s="580"/>
      <c r="KII13" s="580"/>
      <c r="KIJ13" s="580"/>
      <c r="KIK13" s="580"/>
      <c r="KIL13" s="580"/>
      <c r="KIM13" s="580"/>
      <c r="KIN13" s="580"/>
      <c r="KIO13" s="580"/>
      <c r="KIP13" s="580"/>
      <c r="KIQ13" s="580"/>
      <c r="KIR13" s="580"/>
      <c r="KIS13" s="580"/>
      <c r="KIT13" s="580"/>
      <c r="KIU13" s="580"/>
      <c r="KIV13" s="580"/>
      <c r="KIW13" s="580"/>
      <c r="KIX13" s="580"/>
      <c r="KIY13" s="580"/>
      <c r="KIZ13" s="580"/>
      <c r="KJA13" s="580"/>
      <c r="KJB13" s="580"/>
      <c r="KJC13" s="580"/>
      <c r="KJD13" s="580"/>
      <c r="KJE13" s="580"/>
      <c r="KJF13" s="580"/>
      <c r="KJG13" s="580"/>
      <c r="KJH13" s="580"/>
      <c r="KJI13" s="580"/>
      <c r="KJJ13" s="580"/>
      <c r="KJK13" s="580"/>
      <c r="KJL13" s="580"/>
      <c r="KJM13" s="580"/>
      <c r="KJN13" s="580"/>
      <c r="KJO13" s="580"/>
      <c r="KJP13" s="580"/>
      <c r="KJQ13" s="580"/>
      <c r="KJR13" s="580"/>
      <c r="KJS13" s="580"/>
      <c r="KJT13" s="580"/>
      <c r="KJU13" s="580"/>
      <c r="KJV13" s="580"/>
      <c r="KJW13" s="580"/>
      <c r="KJX13" s="580"/>
      <c r="KJY13" s="580"/>
      <c r="KJZ13" s="580"/>
      <c r="KKA13" s="580"/>
      <c r="KKB13" s="580"/>
      <c r="KKC13" s="580"/>
      <c r="KKD13" s="580"/>
      <c r="KKE13" s="580"/>
      <c r="KKF13" s="580"/>
      <c r="KKG13" s="580"/>
      <c r="KKH13" s="580"/>
      <c r="KKI13" s="580"/>
      <c r="KKJ13" s="580"/>
      <c r="KKK13" s="580"/>
      <c r="KKL13" s="580"/>
      <c r="KKM13" s="580"/>
      <c r="KKN13" s="580"/>
      <c r="KKO13" s="580"/>
      <c r="KKP13" s="580"/>
      <c r="KKQ13" s="580"/>
      <c r="KKR13" s="580"/>
      <c r="KKS13" s="580"/>
      <c r="KKT13" s="580"/>
      <c r="KKU13" s="580"/>
      <c r="KKV13" s="580"/>
      <c r="KKW13" s="580"/>
      <c r="KKX13" s="580"/>
      <c r="KKY13" s="580"/>
      <c r="KKZ13" s="580"/>
      <c r="KLA13" s="580"/>
      <c r="KLB13" s="580"/>
      <c r="KLC13" s="580"/>
      <c r="KLD13" s="580"/>
      <c r="KLE13" s="580"/>
      <c r="KLF13" s="580"/>
      <c r="KLG13" s="580"/>
      <c r="KLH13" s="580"/>
      <c r="KLI13" s="580"/>
      <c r="KLJ13" s="580"/>
      <c r="KLK13" s="580"/>
      <c r="KLL13" s="580"/>
      <c r="KLM13" s="580"/>
      <c r="KLN13" s="580"/>
      <c r="KLO13" s="580"/>
      <c r="KLP13" s="580"/>
      <c r="KLQ13" s="580"/>
      <c r="KLR13" s="580"/>
      <c r="KLS13" s="580"/>
      <c r="KLT13" s="580"/>
      <c r="KLU13" s="580"/>
      <c r="KLV13" s="580"/>
      <c r="KLW13" s="580"/>
      <c r="KLX13" s="580"/>
      <c r="KLY13" s="580"/>
      <c r="KLZ13" s="580"/>
      <c r="KMA13" s="580"/>
      <c r="KMB13" s="580"/>
      <c r="KMC13" s="580"/>
      <c r="KMD13" s="580"/>
      <c r="KME13" s="580"/>
      <c r="KMF13" s="580"/>
      <c r="KMG13" s="580"/>
      <c r="KMH13" s="580"/>
      <c r="KMI13" s="580"/>
      <c r="KMJ13" s="580"/>
      <c r="KMK13" s="580"/>
      <c r="KML13" s="580"/>
      <c r="KMM13" s="580"/>
      <c r="KMN13" s="580"/>
      <c r="KMO13" s="580"/>
      <c r="KMP13" s="580"/>
      <c r="KMQ13" s="580"/>
      <c r="KMR13" s="580"/>
      <c r="KMS13" s="580"/>
      <c r="KMT13" s="580"/>
      <c r="KMU13" s="580"/>
      <c r="KMV13" s="580"/>
      <c r="KMW13" s="580"/>
      <c r="KMX13" s="580"/>
      <c r="KMY13" s="580"/>
      <c r="KMZ13" s="580"/>
      <c r="KNA13" s="580"/>
      <c r="KNB13" s="580"/>
      <c r="KNC13" s="580"/>
      <c r="KND13" s="580"/>
      <c r="KNE13" s="580"/>
      <c r="KNF13" s="580"/>
      <c r="KNG13" s="580"/>
      <c r="KNH13" s="580"/>
      <c r="KNI13" s="580"/>
      <c r="KNJ13" s="580"/>
      <c r="KNK13" s="580"/>
      <c r="KNL13" s="580"/>
      <c r="KNM13" s="580"/>
      <c r="KNN13" s="580"/>
      <c r="KNO13" s="580"/>
      <c r="KNP13" s="580"/>
      <c r="KNQ13" s="580"/>
      <c r="KNR13" s="580"/>
      <c r="KNS13" s="580"/>
      <c r="KNT13" s="580"/>
      <c r="KNU13" s="580"/>
      <c r="KNV13" s="580"/>
      <c r="KNW13" s="580"/>
      <c r="KNX13" s="580"/>
      <c r="KNY13" s="580"/>
      <c r="KNZ13" s="580"/>
      <c r="KOA13" s="580"/>
      <c r="KOB13" s="580"/>
      <c r="KOC13" s="580"/>
      <c r="KOD13" s="580"/>
      <c r="KOE13" s="580"/>
      <c r="KOF13" s="580"/>
      <c r="KOG13" s="580"/>
      <c r="KOH13" s="580"/>
      <c r="KOI13" s="580"/>
      <c r="KOJ13" s="580"/>
      <c r="KOK13" s="580"/>
      <c r="KOL13" s="580"/>
      <c r="KOM13" s="580"/>
      <c r="KON13" s="580"/>
      <c r="KOO13" s="580"/>
      <c r="KOP13" s="580"/>
      <c r="KOQ13" s="580"/>
      <c r="KOR13" s="580"/>
      <c r="KOS13" s="580"/>
      <c r="KOT13" s="580"/>
      <c r="KOU13" s="580"/>
      <c r="KOV13" s="580"/>
      <c r="KOW13" s="580"/>
      <c r="KOX13" s="580"/>
      <c r="KOY13" s="580"/>
      <c r="KOZ13" s="580"/>
      <c r="KPA13" s="580"/>
      <c r="KPB13" s="580"/>
      <c r="KPC13" s="580"/>
      <c r="KPD13" s="580"/>
      <c r="KPE13" s="580"/>
      <c r="KPF13" s="580"/>
      <c r="KPG13" s="580"/>
      <c r="KPH13" s="580"/>
      <c r="KPI13" s="580"/>
      <c r="KPJ13" s="580"/>
      <c r="KPK13" s="580"/>
      <c r="KPL13" s="580"/>
      <c r="KPM13" s="580"/>
      <c r="KPN13" s="580"/>
      <c r="KPO13" s="580"/>
      <c r="KPP13" s="580"/>
      <c r="KPQ13" s="580"/>
      <c r="KPR13" s="580"/>
      <c r="KPS13" s="580"/>
      <c r="KPT13" s="580"/>
      <c r="KPU13" s="580"/>
      <c r="KPV13" s="580"/>
      <c r="KPW13" s="580"/>
      <c r="KPX13" s="580"/>
      <c r="KPY13" s="580"/>
      <c r="KPZ13" s="580"/>
      <c r="KQA13" s="580"/>
      <c r="KQB13" s="580"/>
      <c r="KQC13" s="580"/>
      <c r="KQD13" s="580"/>
      <c r="KQE13" s="580"/>
      <c r="KQF13" s="580"/>
      <c r="KQG13" s="580"/>
      <c r="KQH13" s="580"/>
      <c r="KQI13" s="580"/>
      <c r="KQJ13" s="580"/>
      <c r="KQK13" s="580"/>
      <c r="KQL13" s="580"/>
      <c r="KQM13" s="580"/>
      <c r="KQN13" s="580"/>
      <c r="KQO13" s="580"/>
      <c r="KQP13" s="580"/>
      <c r="KQQ13" s="580"/>
      <c r="KQR13" s="580"/>
      <c r="KQS13" s="580"/>
      <c r="KQT13" s="580"/>
      <c r="KQU13" s="580"/>
      <c r="KQV13" s="580"/>
      <c r="KQW13" s="580"/>
      <c r="KQX13" s="580"/>
      <c r="KQY13" s="580"/>
      <c r="KQZ13" s="580"/>
      <c r="KRA13" s="580"/>
      <c r="KRB13" s="580"/>
      <c r="KRC13" s="580"/>
      <c r="KRD13" s="580"/>
      <c r="KRE13" s="580"/>
      <c r="KRF13" s="580"/>
      <c r="KRG13" s="580"/>
      <c r="KRH13" s="580"/>
      <c r="KRI13" s="580"/>
      <c r="KRJ13" s="580"/>
      <c r="KRK13" s="580"/>
      <c r="KRL13" s="580"/>
      <c r="KRM13" s="580"/>
      <c r="KRN13" s="580"/>
      <c r="KRO13" s="580"/>
      <c r="KRP13" s="580"/>
      <c r="KRQ13" s="580"/>
      <c r="KRR13" s="580"/>
      <c r="KRS13" s="580"/>
      <c r="KRT13" s="580"/>
      <c r="KRU13" s="580"/>
      <c r="KRV13" s="580"/>
      <c r="KRW13" s="580"/>
      <c r="KRX13" s="580"/>
      <c r="KRY13" s="580"/>
      <c r="KRZ13" s="580"/>
      <c r="KSA13" s="580"/>
      <c r="KSB13" s="580"/>
      <c r="KSC13" s="580"/>
      <c r="KSD13" s="580"/>
      <c r="KSE13" s="580"/>
      <c r="KSF13" s="580"/>
      <c r="KSG13" s="580"/>
      <c r="KSH13" s="580"/>
      <c r="KSI13" s="580"/>
      <c r="KSJ13" s="580"/>
      <c r="KSK13" s="580"/>
      <c r="KSL13" s="580"/>
      <c r="KSM13" s="580"/>
      <c r="KSN13" s="580"/>
      <c r="KSO13" s="580"/>
      <c r="KSP13" s="580"/>
      <c r="KSQ13" s="580"/>
      <c r="KSR13" s="580"/>
      <c r="KSS13" s="580"/>
      <c r="KST13" s="580"/>
      <c r="KSU13" s="580"/>
      <c r="KSV13" s="580"/>
      <c r="KSW13" s="580"/>
      <c r="KSX13" s="580"/>
      <c r="KSY13" s="580"/>
      <c r="KSZ13" s="580"/>
      <c r="KTA13" s="580"/>
      <c r="KTB13" s="580"/>
      <c r="KTC13" s="580"/>
      <c r="KTD13" s="580"/>
      <c r="KTE13" s="580"/>
      <c r="KTF13" s="580"/>
      <c r="KTG13" s="580"/>
      <c r="KTH13" s="580"/>
      <c r="KTI13" s="580"/>
      <c r="KTJ13" s="580"/>
      <c r="KTK13" s="580"/>
      <c r="KTL13" s="580"/>
      <c r="KTM13" s="580"/>
      <c r="KTN13" s="580"/>
      <c r="KTO13" s="580"/>
      <c r="KTP13" s="580"/>
      <c r="KTQ13" s="580"/>
      <c r="KTR13" s="580"/>
      <c r="KTS13" s="580"/>
      <c r="KTT13" s="580"/>
      <c r="KTU13" s="580"/>
      <c r="KTV13" s="580"/>
      <c r="KTW13" s="580"/>
      <c r="KTX13" s="580"/>
      <c r="KTY13" s="580"/>
      <c r="KTZ13" s="580"/>
      <c r="KUA13" s="580"/>
      <c r="KUB13" s="580"/>
      <c r="KUC13" s="580"/>
      <c r="KUD13" s="580"/>
      <c r="KUE13" s="580"/>
      <c r="KUF13" s="580"/>
      <c r="KUG13" s="580"/>
      <c r="KUH13" s="580"/>
      <c r="KUI13" s="580"/>
      <c r="KUJ13" s="580"/>
      <c r="KUK13" s="580"/>
      <c r="KUL13" s="580"/>
      <c r="KUM13" s="580"/>
      <c r="KUN13" s="580"/>
      <c r="KUO13" s="580"/>
      <c r="KUP13" s="580"/>
      <c r="KUQ13" s="580"/>
      <c r="KUR13" s="580"/>
      <c r="KUS13" s="580"/>
      <c r="KUT13" s="580"/>
      <c r="KUU13" s="580"/>
      <c r="KUV13" s="580"/>
      <c r="KUW13" s="580"/>
      <c r="KUX13" s="580"/>
      <c r="KUY13" s="580"/>
      <c r="KUZ13" s="580"/>
      <c r="KVA13" s="580"/>
      <c r="KVB13" s="580"/>
      <c r="KVC13" s="580"/>
      <c r="KVD13" s="580"/>
      <c r="KVE13" s="580"/>
      <c r="KVF13" s="580"/>
      <c r="KVG13" s="580"/>
      <c r="KVH13" s="580"/>
      <c r="KVI13" s="580"/>
      <c r="KVJ13" s="580"/>
      <c r="KVK13" s="580"/>
      <c r="KVL13" s="580"/>
      <c r="KVM13" s="580"/>
      <c r="KVN13" s="580"/>
      <c r="KVO13" s="580"/>
      <c r="KVP13" s="580"/>
      <c r="KVQ13" s="580"/>
      <c r="KVR13" s="580"/>
      <c r="KVS13" s="580"/>
      <c r="KVT13" s="580"/>
      <c r="KVU13" s="580"/>
      <c r="KVV13" s="580"/>
      <c r="KVW13" s="580"/>
      <c r="KVX13" s="580"/>
      <c r="KVY13" s="580"/>
      <c r="KVZ13" s="580"/>
      <c r="KWA13" s="580"/>
      <c r="KWB13" s="580"/>
      <c r="KWC13" s="580"/>
      <c r="KWD13" s="580"/>
      <c r="KWE13" s="580"/>
      <c r="KWF13" s="580"/>
      <c r="KWG13" s="580"/>
      <c r="KWH13" s="580"/>
      <c r="KWI13" s="580"/>
      <c r="KWJ13" s="580"/>
      <c r="KWK13" s="580"/>
      <c r="KWL13" s="580"/>
      <c r="KWM13" s="580"/>
      <c r="KWN13" s="580"/>
      <c r="KWO13" s="580"/>
      <c r="KWP13" s="580"/>
      <c r="KWQ13" s="580"/>
      <c r="KWR13" s="580"/>
      <c r="KWS13" s="580"/>
      <c r="KWT13" s="580"/>
      <c r="KWU13" s="580"/>
      <c r="KWV13" s="580"/>
      <c r="KWW13" s="580"/>
      <c r="KWX13" s="580"/>
      <c r="KWY13" s="580"/>
      <c r="KWZ13" s="580"/>
      <c r="KXA13" s="580"/>
      <c r="KXB13" s="580"/>
      <c r="KXC13" s="580"/>
      <c r="KXD13" s="580"/>
      <c r="KXE13" s="580"/>
      <c r="KXF13" s="580"/>
      <c r="KXG13" s="580"/>
      <c r="KXH13" s="580"/>
      <c r="KXI13" s="580"/>
      <c r="KXJ13" s="580"/>
      <c r="KXK13" s="580"/>
      <c r="KXL13" s="580"/>
      <c r="KXM13" s="580"/>
      <c r="KXN13" s="580"/>
      <c r="KXO13" s="580"/>
      <c r="KXP13" s="580"/>
      <c r="KXQ13" s="580"/>
      <c r="KXR13" s="580"/>
      <c r="KXS13" s="580"/>
      <c r="KXT13" s="580"/>
      <c r="KXU13" s="580"/>
      <c r="KXV13" s="580"/>
      <c r="KXW13" s="580"/>
      <c r="KXX13" s="580"/>
      <c r="KXY13" s="580"/>
      <c r="KXZ13" s="580"/>
      <c r="KYA13" s="580"/>
      <c r="KYB13" s="580"/>
      <c r="KYC13" s="580"/>
      <c r="KYD13" s="580"/>
      <c r="KYE13" s="580"/>
      <c r="KYF13" s="580"/>
      <c r="KYG13" s="580"/>
      <c r="KYH13" s="580"/>
      <c r="KYI13" s="580"/>
      <c r="KYJ13" s="580"/>
      <c r="KYK13" s="580"/>
      <c r="KYL13" s="580"/>
      <c r="KYM13" s="580"/>
      <c r="KYN13" s="580"/>
      <c r="KYO13" s="580"/>
      <c r="KYP13" s="580"/>
      <c r="KYQ13" s="580"/>
      <c r="KYR13" s="580"/>
      <c r="KYS13" s="580"/>
      <c r="KYT13" s="580"/>
      <c r="KYU13" s="580"/>
      <c r="KYV13" s="580"/>
      <c r="KYW13" s="580"/>
      <c r="KYX13" s="580"/>
      <c r="KYY13" s="580"/>
      <c r="KYZ13" s="580"/>
      <c r="KZA13" s="580"/>
      <c r="KZB13" s="580"/>
      <c r="KZC13" s="580"/>
      <c r="KZD13" s="580"/>
      <c r="KZE13" s="580"/>
      <c r="KZF13" s="580"/>
      <c r="KZG13" s="580"/>
      <c r="KZH13" s="580"/>
      <c r="KZI13" s="580"/>
      <c r="KZJ13" s="580"/>
      <c r="KZK13" s="580"/>
      <c r="KZL13" s="580"/>
      <c r="KZM13" s="580"/>
      <c r="KZN13" s="580"/>
      <c r="KZO13" s="580"/>
      <c r="KZP13" s="580"/>
      <c r="KZQ13" s="580"/>
      <c r="KZR13" s="580"/>
      <c r="KZS13" s="580"/>
      <c r="KZT13" s="580"/>
      <c r="KZU13" s="580"/>
      <c r="KZV13" s="580"/>
      <c r="KZW13" s="580"/>
      <c r="KZX13" s="580"/>
      <c r="KZY13" s="580"/>
      <c r="KZZ13" s="580"/>
      <c r="LAA13" s="580"/>
      <c r="LAB13" s="580"/>
      <c r="LAC13" s="580"/>
      <c r="LAD13" s="580"/>
      <c r="LAE13" s="580"/>
      <c r="LAF13" s="580"/>
      <c r="LAG13" s="580"/>
      <c r="LAH13" s="580"/>
      <c r="LAI13" s="580"/>
      <c r="LAJ13" s="580"/>
      <c r="LAK13" s="580"/>
      <c r="LAL13" s="580"/>
      <c r="LAM13" s="580"/>
      <c r="LAN13" s="580"/>
      <c r="LAO13" s="580"/>
      <c r="LAP13" s="580"/>
      <c r="LAQ13" s="580"/>
      <c r="LAR13" s="580"/>
      <c r="LAS13" s="580"/>
      <c r="LAT13" s="580"/>
      <c r="LAU13" s="580"/>
      <c r="LAV13" s="580"/>
      <c r="LAW13" s="580"/>
      <c r="LAX13" s="580"/>
      <c r="LAY13" s="580"/>
      <c r="LAZ13" s="580"/>
      <c r="LBA13" s="580"/>
      <c r="LBB13" s="580"/>
      <c r="LBC13" s="580"/>
      <c r="LBD13" s="580"/>
      <c r="LBE13" s="580"/>
      <c r="LBF13" s="580"/>
      <c r="LBG13" s="580"/>
      <c r="LBH13" s="580"/>
      <c r="LBI13" s="580"/>
      <c r="LBJ13" s="580"/>
      <c r="LBK13" s="580"/>
      <c r="LBL13" s="580"/>
      <c r="LBM13" s="580"/>
      <c r="LBN13" s="580"/>
      <c r="LBO13" s="580"/>
      <c r="LBP13" s="580"/>
      <c r="LBQ13" s="580"/>
      <c r="LBR13" s="580"/>
      <c r="LBS13" s="580"/>
      <c r="LBT13" s="580"/>
      <c r="LBU13" s="580"/>
      <c r="LBV13" s="580"/>
      <c r="LBW13" s="580"/>
      <c r="LBX13" s="580"/>
      <c r="LBY13" s="580"/>
      <c r="LBZ13" s="580"/>
      <c r="LCA13" s="580"/>
      <c r="LCB13" s="580"/>
      <c r="LCC13" s="580"/>
      <c r="LCD13" s="580"/>
      <c r="LCE13" s="580"/>
      <c r="LCF13" s="580"/>
      <c r="LCG13" s="580"/>
      <c r="LCH13" s="580"/>
      <c r="LCI13" s="580"/>
      <c r="LCJ13" s="580"/>
      <c r="LCK13" s="580"/>
      <c r="LCL13" s="580"/>
      <c r="LCM13" s="580"/>
      <c r="LCN13" s="580"/>
      <c r="LCO13" s="580"/>
      <c r="LCP13" s="580"/>
      <c r="LCQ13" s="580"/>
      <c r="LCR13" s="580"/>
      <c r="LCS13" s="580"/>
      <c r="LCT13" s="580"/>
      <c r="LCU13" s="580"/>
      <c r="LCV13" s="580"/>
      <c r="LCW13" s="580"/>
      <c r="LCX13" s="580"/>
      <c r="LCY13" s="580"/>
      <c r="LCZ13" s="580"/>
      <c r="LDA13" s="580"/>
      <c r="LDB13" s="580"/>
      <c r="LDC13" s="580"/>
      <c r="LDD13" s="580"/>
      <c r="LDE13" s="580"/>
      <c r="LDF13" s="580"/>
      <c r="LDG13" s="580"/>
      <c r="LDH13" s="580"/>
      <c r="LDI13" s="580"/>
      <c r="LDJ13" s="580"/>
      <c r="LDK13" s="580"/>
      <c r="LDL13" s="580"/>
      <c r="LDM13" s="580"/>
      <c r="LDN13" s="580"/>
      <c r="LDO13" s="580"/>
      <c r="LDP13" s="580"/>
      <c r="LDQ13" s="580"/>
      <c r="LDR13" s="580"/>
      <c r="LDS13" s="580"/>
      <c r="LDT13" s="580"/>
      <c r="LDU13" s="580"/>
      <c r="LDV13" s="580"/>
      <c r="LDW13" s="580"/>
      <c r="LDX13" s="580"/>
      <c r="LDY13" s="580"/>
      <c r="LDZ13" s="580"/>
      <c r="LEA13" s="580"/>
      <c r="LEB13" s="580"/>
      <c r="LEC13" s="580"/>
      <c r="LED13" s="580"/>
      <c r="LEE13" s="580"/>
      <c r="LEF13" s="580"/>
      <c r="LEG13" s="580"/>
      <c r="LEH13" s="580"/>
      <c r="LEI13" s="580"/>
      <c r="LEJ13" s="580"/>
      <c r="LEK13" s="580"/>
      <c r="LEL13" s="580"/>
      <c r="LEM13" s="580"/>
      <c r="LEN13" s="580"/>
      <c r="LEO13" s="580"/>
      <c r="LEP13" s="580"/>
      <c r="LEQ13" s="580"/>
      <c r="LER13" s="580"/>
      <c r="LES13" s="580"/>
      <c r="LET13" s="580"/>
      <c r="LEU13" s="580"/>
      <c r="LEV13" s="580"/>
      <c r="LEW13" s="580"/>
      <c r="LEX13" s="580"/>
      <c r="LEY13" s="580"/>
      <c r="LEZ13" s="580"/>
      <c r="LFA13" s="580"/>
      <c r="LFB13" s="580"/>
      <c r="LFC13" s="580"/>
      <c r="LFD13" s="580"/>
      <c r="LFE13" s="580"/>
      <c r="LFF13" s="580"/>
      <c r="LFG13" s="580"/>
      <c r="LFH13" s="580"/>
      <c r="LFI13" s="580"/>
      <c r="LFJ13" s="580"/>
      <c r="LFK13" s="580"/>
      <c r="LFL13" s="580"/>
      <c r="LFM13" s="580"/>
      <c r="LFN13" s="580"/>
      <c r="LFO13" s="580"/>
      <c r="LFP13" s="580"/>
      <c r="LFQ13" s="580"/>
      <c r="LFR13" s="580"/>
      <c r="LFS13" s="580"/>
      <c r="LFT13" s="580"/>
      <c r="LFU13" s="580"/>
      <c r="LFV13" s="580"/>
      <c r="LFW13" s="580"/>
      <c r="LFX13" s="580"/>
      <c r="LFY13" s="580"/>
      <c r="LFZ13" s="580"/>
      <c r="LGA13" s="580"/>
      <c r="LGB13" s="580"/>
      <c r="LGC13" s="580"/>
      <c r="LGD13" s="580"/>
      <c r="LGE13" s="580"/>
      <c r="LGF13" s="580"/>
      <c r="LGG13" s="580"/>
      <c r="LGH13" s="580"/>
      <c r="LGI13" s="580"/>
      <c r="LGJ13" s="580"/>
      <c r="LGK13" s="580"/>
      <c r="LGL13" s="580"/>
      <c r="LGM13" s="580"/>
      <c r="LGN13" s="580"/>
      <c r="LGO13" s="580"/>
      <c r="LGP13" s="580"/>
      <c r="LGQ13" s="580"/>
      <c r="LGR13" s="580"/>
      <c r="LGS13" s="580"/>
      <c r="LGT13" s="580"/>
      <c r="LGU13" s="580"/>
      <c r="LGV13" s="580"/>
      <c r="LGW13" s="580"/>
      <c r="LGX13" s="580"/>
      <c r="LGY13" s="580"/>
      <c r="LGZ13" s="580"/>
      <c r="LHA13" s="580"/>
      <c r="LHB13" s="580"/>
      <c r="LHC13" s="580"/>
      <c r="LHD13" s="580"/>
      <c r="LHE13" s="580"/>
      <c r="LHF13" s="580"/>
      <c r="LHG13" s="580"/>
      <c r="LHH13" s="580"/>
      <c r="LHI13" s="580"/>
      <c r="LHJ13" s="580"/>
      <c r="LHK13" s="580"/>
      <c r="LHL13" s="580"/>
      <c r="LHM13" s="580"/>
      <c r="LHN13" s="580"/>
      <c r="LHO13" s="580"/>
      <c r="LHP13" s="580"/>
      <c r="LHQ13" s="580"/>
      <c r="LHR13" s="580"/>
      <c r="LHS13" s="580"/>
      <c r="LHT13" s="580"/>
      <c r="LHU13" s="580"/>
      <c r="LHV13" s="580"/>
      <c r="LHW13" s="580"/>
      <c r="LHX13" s="580"/>
      <c r="LHY13" s="580"/>
      <c r="LHZ13" s="580"/>
      <c r="LIA13" s="580"/>
      <c r="LIB13" s="580"/>
      <c r="LIC13" s="580"/>
      <c r="LID13" s="580"/>
      <c r="LIE13" s="580"/>
      <c r="LIF13" s="580"/>
      <c r="LIG13" s="580"/>
      <c r="LIH13" s="580"/>
      <c r="LII13" s="580"/>
      <c r="LIJ13" s="580"/>
      <c r="LIK13" s="580"/>
      <c r="LIL13" s="580"/>
      <c r="LIM13" s="580"/>
      <c r="LIN13" s="580"/>
      <c r="LIO13" s="580"/>
      <c r="LIP13" s="580"/>
      <c r="LIQ13" s="580"/>
      <c r="LIR13" s="580"/>
      <c r="LIS13" s="580"/>
      <c r="LIT13" s="580"/>
      <c r="LIU13" s="580"/>
      <c r="LIV13" s="580"/>
      <c r="LIW13" s="580"/>
      <c r="LIX13" s="580"/>
      <c r="LIY13" s="580"/>
      <c r="LIZ13" s="580"/>
      <c r="LJA13" s="580"/>
      <c r="LJB13" s="580"/>
      <c r="LJC13" s="580"/>
      <c r="LJD13" s="580"/>
      <c r="LJE13" s="580"/>
      <c r="LJF13" s="580"/>
      <c r="LJG13" s="580"/>
      <c r="LJH13" s="580"/>
      <c r="LJI13" s="580"/>
      <c r="LJJ13" s="580"/>
      <c r="LJK13" s="580"/>
      <c r="LJL13" s="580"/>
      <c r="LJM13" s="580"/>
      <c r="LJN13" s="580"/>
      <c r="LJO13" s="580"/>
      <c r="LJP13" s="580"/>
      <c r="LJQ13" s="580"/>
      <c r="LJR13" s="580"/>
      <c r="LJS13" s="580"/>
      <c r="LJT13" s="580"/>
      <c r="LJU13" s="580"/>
      <c r="LJV13" s="580"/>
      <c r="LJW13" s="580"/>
      <c r="LJX13" s="580"/>
      <c r="LJY13" s="580"/>
      <c r="LJZ13" s="580"/>
      <c r="LKA13" s="580"/>
      <c r="LKB13" s="580"/>
      <c r="LKC13" s="580"/>
      <c r="LKD13" s="580"/>
      <c r="LKE13" s="580"/>
      <c r="LKF13" s="580"/>
      <c r="LKG13" s="580"/>
      <c r="LKH13" s="580"/>
      <c r="LKI13" s="580"/>
      <c r="LKJ13" s="580"/>
      <c r="LKK13" s="580"/>
      <c r="LKL13" s="580"/>
      <c r="LKM13" s="580"/>
      <c r="LKN13" s="580"/>
      <c r="LKO13" s="580"/>
      <c r="LKP13" s="580"/>
      <c r="LKQ13" s="580"/>
      <c r="LKR13" s="580"/>
      <c r="LKS13" s="580"/>
      <c r="LKT13" s="580"/>
      <c r="LKU13" s="580"/>
      <c r="LKV13" s="580"/>
      <c r="LKW13" s="580"/>
      <c r="LKX13" s="580"/>
      <c r="LKY13" s="580"/>
      <c r="LKZ13" s="580"/>
      <c r="LLA13" s="580"/>
      <c r="LLB13" s="580"/>
      <c r="LLC13" s="580"/>
      <c r="LLD13" s="580"/>
      <c r="LLE13" s="580"/>
      <c r="LLF13" s="580"/>
      <c r="LLG13" s="580"/>
      <c r="LLH13" s="580"/>
      <c r="LLI13" s="580"/>
      <c r="LLJ13" s="580"/>
      <c r="LLK13" s="580"/>
      <c r="LLL13" s="580"/>
      <c r="LLM13" s="580"/>
      <c r="LLN13" s="580"/>
      <c r="LLO13" s="580"/>
      <c r="LLP13" s="580"/>
      <c r="LLQ13" s="580"/>
      <c r="LLR13" s="580"/>
      <c r="LLS13" s="580"/>
      <c r="LLT13" s="580"/>
      <c r="LLU13" s="580"/>
      <c r="LLV13" s="580"/>
      <c r="LLW13" s="580"/>
      <c r="LLX13" s="580"/>
      <c r="LLY13" s="580"/>
      <c r="LLZ13" s="580"/>
      <c r="LMA13" s="580"/>
      <c r="LMB13" s="580"/>
      <c r="LMC13" s="580"/>
      <c r="LMD13" s="580"/>
      <c r="LME13" s="580"/>
      <c r="LMF13" s="580"/>
      <c r="LMG13" s="580"/>
      <c r="LMH13" s="580"/>
      <c r="LMI13" s="580"/>
      <c r="LMJ13" s="580"/>
      <c r="LMK13" s="580"/>
      <c r="LML13" s="580"/>
      <c r="LMM13" s="580"/>
      <c r="LMN13" s="580"/>
      <c r="LMO13" s="580"/>
      <c r="LMP13" s="580"/>
      <c r="LMQ13" s="580"/>
      <c r="LMR13" s="580"/>
      <c r="LMS13" s="580"/>
      <c r="LMT13" s="580"/>
      <c r="LMU13" s="580"/>
      <c r="LMV13" s="580"/>
      <c r="LMW13" s="580"/>
      <c r="LMX13" s="580"/>
      <c r="LMY13" s="580"/>
      <c r="LMZ13" s="580"/>
      <c r="LNA13" s="580"/>
      <c r="LNB13" s="580"/>
      <c r="LNC13" s="580"/>
      <c r="LND13" s="580"/>
      <c r="LNE13" s="580"/>
      <c r="LNF13" s="580"/>
      <c r="LNG13" s="580"/>
      <c r="LNH13" s="580"/>
      <c r="LNI13" s="580"/>
      <c r="LNJ13" s="580"/>
      <c r="LNK13" s="580"/>
      <c r="LNL13" s="580"/>
      <c r="LNM13" s="580"/>
      <c r="LNN13" s="580"/>
      <c r="LNO13" s="580"/>
      <c r="LNP13" s="580"/>
      <c r="LNQ13" s="580"/>
      <c r="LNR13" s="580"/>
      <c r="LNS13" s="580"/>
      <c r="LNT13" s="580"/>
      <c r="LNU13" s="580"/>
      <c r="LNV13" s="580"/>
      <c r="LNW13" s="580"/>
      <c r="LNX13" s="580"/>
      <c r="LNY13" s="580"/>
      <c r="LNZ13" s="580"/>
      <c r="LOA13" s="580"/>
      <c r="LOB13" s="580"/>
      <c r="LOC13" s="580"/>
      <c r="LOD13" s="580"/>
      <c r="LOE13" s="580"/>
      <c r="LOF13" s="580"/>
      <c r="LOG13" s="580"/>
      <c r="LOH13" s="580"/>
      <c r="LOI13" s="580"/>
      <c r="LOJ13" s="580"/>
      <c r="LOK13" s="580"/>
      <c r="LOL13" s="580"/>
      <c r="LOM13" s="580"/>
      <c r="LON13" s="580"/>
      <c r="LOO13" s="580"/>
      <c r="LOP13" s="580"/>
      <c r="LOQ13" s="580"/>
      <c r="LOR13" s="580"/>
      <c r="LOS13" s="580"/>
      <c r="LOT13" s="580"/>
      <c r="LOU13" s="580"/>
      <c r="LOV13" s="580"/>
      <c r="LOW13" s="580"/>
      <c r="LOX13" s="580"/>
      <c r="LOY13" s="580"/>
      <c r="LOZ13" s="580"/>
      <c r="LPA13" s="580"/>
      <c r="LPB13" s="580"/>
      <c r="LPC13" s="580"/>
      <c r="LPD13" s="580"/>
      <c r="LPE13" s="580"/>
      <c r="LPF13" s="580"/>
      <c r="LPG13" s="580"/>
      <c r="LPH13" s="580"/>
      <c r="LPI13" s="580"/>
      <c r="LPJ13" s="580"/>
      <c r="LPK13" s="580"/>
      <c r="LPL13" s="580"/>
      <c r="LPM13" s="580"/>
      <c r="LPN13" s="580"/>
      <c r="LPO13" s="580"/>
      <c r="LPP13" s="580"/>
      <c r="LPQ13" s="580"/>
      <c r="LPR13" s="580"/>
      <c r="LPS13" s="580"/>
      <c r="LPT13" s="580"/>
      <c r="LPU13" s="580"/>
      <c r="LPV13" s="580"/>
      <c r="LPW13" s="580"/>
      <c r="LPX13" s="580"/>
      <c r="LPY13" s="580"/>
      <c r="LPZ13" s="580"/>
      <c r="LQA13" s="580"/>
      <c r="LQB13" s="580"/>
      <c r="LQC13" s="580"/>
      <c r="LQD13" s="580"/>
      <c r="LQE13" s="580"/>
      <c r="LQF13" s="580"/>
      <c r="LQG13" s="580"/>
      <c r="LQH13" s="580"/>
      <c r="LQI13" s="580"/>
      <c r="LQJ13" s="580"/>
      <c r="LQK13" s="580"/>
      <c r="LQL13" s="580"/>
      <c r="LQM13" s="580"/>
      <c r="LQN13" s="580"/>
      <c r="LQO13" s="580"/>
      <c r="LQP13" s="580"/>
      <c r="LQQ13" s="580"/>
      <c r="LQR13" s="580"/>
      <c r="LQS13" s="580"/>
      <c r="LQT13" s="580"/>
      <c r="LQU13" s="580"/>
      <c r="LQV13" s="580"/>
      <c r="LQW13" s="580"/>
      <c r="LQX13" s="580"/>
      <c r="LQY13" s="580"/>
      <c r="LQZ13" s="580"/>
      <c r="LRA13" s="580"/>
      <c r="LRB13" s="580"/>
      <c r="LRC13" s="580"/>
      <c r="LRD13" s="580"/>
      <c r="LRE13" s="580"/>
      <c r="LRF13" s="580"/>
      <c r="LRG13" s="580"/>
      <c r="LRH13" s="580"/>
      <c r="LRI13" s="580"/>
      <c r="LRJ13" s="580"/>
      <c r="LRK13" s="580"/>
      <c r="LRL13" s="580"/>
      <c r="LRM13" s="580"/>
      <c r="LRN13" s="580"/>
      <c r="LRO13" s="580"/>
      <c r="LRP13" s="580"/>
      <c r="LRQ13" s="580"/>
      <c r="LRR13" s="580"/>
      <c r="LRS13" s="580"/>
      <c r="LRT13" s="580"/>
      <c r="LRU13" s="580"/>
      <c r="LRV13" s="580"/>
      <c r="LRW13" s="580"/>
      <c r="LRX13" s="580"/>
      <c r="LRY13" s="580"/>
      <c r="LRZ13" s="580"/>
      <c r="LSA13" s="580"/>
      <c r="LSB13" s="580"/>
      <c r="LSC13" s="580"/>
      <c r="LSD13" s="580"/>
      <c r="LSE13" s="580"/>
      <c r="LSF13" s="580"/>
      <c r="LSG13" s="580"/>
      <c r="LSH13" s="580"/>
      <c r="LSI13" s="580"/>
      <c r="LSJ13" s="580"/>
      <c r="LSK13" s="580"/>
      <c r="LSL13" s="580"/>
      <c r="LSM13" s="580"/>
      <c r="LSN13" s="580"/>
      <c r="LSO13" s="580"/>
      <c r="LSP13" s="580"/>
      <c r="LSQ13" s="580"/>
      <c r="LSR13" s="580"/>
      <c r="LSS13" s="580"/>
      <c r="LST13" s="580"/>
      <c r="LSU13" s="580"/>
      <c r="LSV13" s="580"/>
      <c r="LSW13" s="580"/>
      <c r="LSX13" s="580"/>
      <c r="LSY13" s="580"/>
      <c r="LSZ13" s="580"/>
      <c r="LTA13" s="580"/>
      <c r="LTB13" s="580"/>
      <c r="LTC13" s="580"/>
      <c r="LTD13" s="580"/>
      <c r="LTE13" s="580"/>
      <c r="LTF13" s="580"/>
      <c r="LTG13" s="580"/>
      <c r="LTH13" s="580"/>
      <c r="LTI13" s="580"/>
      <c r="LTJ13" s="580"/>
      <c r="LTK13" s="580"/>
      <c r="LTL13" s="580"/>
      <c r="LTM13" s="580"/>
      <c r="LTN13" s="580"/>
      <c r="LTO13" s="580"/>
      <c r="LTP13" s="580"/>
      <c r="LTQ13" s="580"/>
      <c r="LTR13" s="580"/>
      <c r="LTS13" s="580"/>
      <c r="LTT13" s="580"/>
      <c r="LTU13" s="580"/>
      <c r="LTV13" s="580"/>
      <c r="LTW13" s="580"/>
      <c r="LTX13" s="580"/>
      <c r="LTY13" s="580"/>
      <c r="LTZ13" s="580"/>
      <c r="LUA13" s="580"/>
      <c r="LUB13" s="580"/>
      <c r="LUC13" s="580"/>
      <c r="LUD13" s="580"/>
      <c r="LUE13" s="580"/>
      <c r="LUF13" s="580"/>
      <c r="LUG13" s="580"/>
      <c r="LUH13" s="580"/>
      <c r="LUI13" s="580"/>
      <c r="LUJ13" s="580"/>
      <c r="LUK13" s="580"/>
      <c r="LUL13" s="580"/>
      <c r="LUM13" s="580"/>
      <c r="LUN13" s="580"/>
      <c r="LUO13" s="580"/>
      <c r="LUP13" s="580"/>
      <c r="LUQ13" s="580"/>
      <c r="LUR13" s="580"/>
      <c r="LUS13" s="580"/>
      <c r="LUT13" s="580"/>
      <c r="LUU13" s="580"/>
      <c r="LUV13" s="580"/>
      <c r="LUW13" s="580"/>
      <c r="LUX13" s="580"/>
      <c r="LUY13" s="580"/>
      <c r="LUZ13" s="580"/>
      <c r="LVA13" s="580"/>
      <c r="LVB13" s="580"/>
      <c r="LVC13" s="580"/>
      <c r="LVD13" s="580"/>
      <c r="LVE13" s="580"/>
      <c r="LVF13" s="580"/>
      <c r="LVG13" s="580"/>
      <c r="LVH13" s="580"/>
      <c r="LVI13" s="580"/>
      <c r="LVJ13" s="580"/>
      <c r="LVK13" s="580"/>
      <c r="LVL13" s="580"/>
      <c r="LVM13" s="580"/>
      <c r="LVN13" s="580"/>
      <c r="LVO13" s="580"/>
      <c r="LVP13" s="580"/>
      <c r="LVQ13" s="580"/>
      <c r="LVR13" s="580"/>
      <c r="LVS13" s="580"/>
      <c r="LVT13" s="580"/>
      <c r="LVU13" s="580"/>
      <c r="LVV13" s="580"/>
      <c r="LVW13" s="580"/>
      <c r="LVX13" s="580"/>
      <c r="LVY13" s="580"/>
      <c r="LVZ13" s="580"/>
      <c r="LWA13" s="580"/>
      <c r="LWB13" s="580"/>
      <c r="LWC13" s="580"/>
      <c r="LWD13" s="580"/>
      <c r="LWE13" s="580"/>
      <c r="LWF13" s="580"/>
      <c r="LWG13" s="580"/>
      <c r="LWH13" s="580"/>
      <c r="LWI13" s="580"/>
      <c r="LWJ13" s="580"/>
      <c r="LWK13" s="580"/>
      <c r="LWL13" s="580"/>
      <c r="LWM13" s="580"/>
      <c r="LWN13" s="580"/>
      <c r="LWO13" s="580"/>
      <c r="LWP13" s="580"/>
      <c r="LWQ13" s="580"/>
      <c r="LWR13" s="580"/>
      <c r="LWS13" s="580"/>
      <c r="LWT13" s="580"/>
      <c r="LWU13" s="580"/>
      <c r="LWV13" s="580"/>
      <c r="LWW13" s="580"/>
      <c r="LWX13" s="580"/>
      <c r="LWY13" s="580"/>
      <c r="LWZ13" s="580"/>
      <c r="LXA13" s="580"/>
      <c r="LXB13" s="580"/>
      <c r="LXC13" s="580"/>
      <c r="LXD13" s="580"/>
      <c r="LXE13" s="580"/>
      <c r="LXF13" s="580"/>
      <c r="LXG13" s="580"/>
      <c r="LXH13" s="580"/>
      <c r="LXI13" s="580"/>
      <c r="LXJ13" s="580"/>
      <c r="LXK13" s="580"/>
      <c r="LXL13" s="580"/>
      <c r="LXM13" s="580"/>
      <c r="LXN13" s="580"/>
      <c r="LXO13" s="580"/>
      <c r="LXP13" s="580"/>
      <c r="LXQ13" s="580"/>
      <c r="LXR13" s="580"/>
      <c r="LXS13" s="580"/>
      <c r="LXT13" s="580"/>
      <c r="LXU13" s="580"/>
      <c r="LXV13" s="580"/>
      <c r="LXW13" s="580"/>
      <c r="LXX13" s="580"/>
      <c r="LXY13" s="580"/>
      <c r="LXZ13" s="580"/>
      <c r="LYA13" s="580"/>
      <c r="LYB13" s="580"/>
      <c r="LYC13" s="580"/>
      <c r="LYD13" s="580"/>
      <c r="LYE13" s="580"/>
      <c r="LYF13" s="580"/>
      <c r="LYG13" s="580"/>
      <c r="LYH13" s="580"/>
      <c r="LYI13" s="580"/>
      <c r="LYJ13" s="580"/>
      <c r="LYK13" s="580"/>
      <c r="LYL13" s="580"/>
      <c r="LYM13" s="580"/>
      <c r="LYN13" s="580"/>
      <c r="LYO13" s="580"/>
      <c r="LYP13" s="580"/>
      <c r="LYQ13" s="580"/>
      <c r="LYR13" s="580"/>
      <c r="LYS13" s="580"/>
      <c r="LYT13" s="580"/>
      <c r="LYU13" s="580"/>
      <c r="LYV13" s="580"/>
      <c r="LYW13" s="580"/>
      <c r="LYX13" s="580"/>
      <c r="LYY13" s="580"/>
      <c r="LYZ13" s="580"/>
      <c r="LZA13" s="580"/>
      <c r="LZB13" s="580"/>
      <c r="LZC13" s="580"/>
      <c r="LZD13" s="580"/>
      <c r="LZE13" s="580"/>
      <c r="LZF13" s="580"/>
      <c r="LZG13" s="580"/>
      <c r="LZH13" s="580"/>
      <c r="LZI13" s="580"/>
      <c r="LZJ13" s="580"/>
      <c r="LZK13" s="580"/>
      <c r="LZL13" s="580"/>
      <c r="LZM13" s="580"/>
      <c r="LZN13" s="580"/>
      <c r="LZO13" s="580"/>
      <c r="LZP13" s="580"/>
      <c r="LZQ13" s="580"/>
      <c r="LZR13" s="580"/>
      <c r="LZS13" s="580"/>
      <c r="LZT13" s="580"/>
      <c r="LZU13" s="580"/>
      <c r="LZV13" s="580"/>
      <c r="LZW13" s="580"/>
      <c r="LZX13" s="580"/>
      <c r="LZY13" s="580"/>
      <c r="LZZ13" s="580"/>
      <c r="MAA13" s="580"/>
      <c r="MAB13" s="580"/>
      <c r="MAC13" s="580"/>
      <c r="MAD13" s="580"/>
      <c r="MAE13" s="580"/>
      <c r="MAF13" s="580"/>
      <c r="MAG13" s="580"/>
      <c r="MAH13" s="580"/>
      <c r="MAI13" s="580"/>
      <c r="MAJ13" s="580"/>
      <c r="MAK13" s="580"/>
      <c r="MAL13" s="580"/>
      <c r="MAM13" s="580"/>
      <c r="MAN13" s="580"/>
      <c r="MAO13" s="580"/>
      <c r="MAP13" s="580"/>
      <c r="MAQ13" s="580"/>
      <c r="MAR13" s="580"/>
      <c r="MAS13" s="580"/>
      <c r="MAT13" s="580"/>
      <c r="MAU13" s="580"/>
      <c r="MAV13" s="580"/>
      <c r="MAW13" s="580"/>
      <c r="MAX13" s="580"/>
      <c r="MAY13" s="580"/>
      <c r="MAZ13" s="580"/>
      <c r="MBA13" s="580"/>
      <c r="MBB13" s="580"/>
      <c r="MBC13" s="580"/>
      <c r="MBD13" s="580"/>
      <c r="MBE13" s="580"/>
      <c r="MBF13" s="580"/>
      <c r="MBG13" s="580"/>
      <c r="MBH13" s="580"/>
      <c r="MBI13" s="580"/>
      <c r="MBJ13" s="580"/>
      <c r="MBK13" s="580"/>
      <c r="MBL13" s="580"/>
      <c r="MBM13" s="580"/>
      <c r="MBN13" s="580"/>
      <c r="MBO13" s="580"/>
      <c r="MBP13" s="580"/>
      <c r="MBQ13" s="580"/>
      <c r="MBR13" s="580"/>
      <c r="MBS13" s="580"/>
      <c r="MBT13" s="580"/>
      <c r="MBU13" s="580"/>
      <c r="MBV13" s="580"/>
      <c r="MBW13" s="580"/>
      <c r="MBX13" s="580"/>
      <c r="MBY13" s="580"/>
      <c r="MBZ13" s="580"/>
      <c r="MCA13" s="580"/>
      <c r="MCB13" s="580"/>
      <c r="MCC13" s="580"/>
      <c r="MCD13" s="580"/>
      <c r="MCE13" s="580"/>
      <c r="MCF13" s="580"/>
      <c r="MCG13" s="580"/>
      <c r="MCH13" s="580"/>
      <c r="MCI13" s="580"/>
      <c r="MCJ13" s="580"/>
      <c r="MCK13" s="580"/>
      <c r="MCL13" s="580"/>
      <c r="MCM13" s="580"/>
      <c r="MCN13" s="580"/>
      <c r="MCO13" s="580"/>
      <c r="MCP13" s="580"/>
      <c r="MCQ13" s="580"/>
      <c r="MCR13" s="580"/>
      <c r="MCS13" s="580"/>
      <c r="MCT13" s="580"/>
      <c r="MCU13" s="580"/>
      <c r="MCV13" s="580"/>
      <c r="MCW13" s="580"/>
      <c r="MCX13" s="580"/>
      <c r="MCY13" s="580"/>
      <c r="MCZ13" s="580"/>
      <c r="MDA13" s="580"/>
      <c r="MDB13" s="580"/>
      <c r="MDC13" s="580"/>
      <c r="MDD13" s="580"/>
      <c r="MDE13" s="580"/>
      <c r="MDF13" s="580"/>
      <c r="MDG13" s="580"/>
      <c r="MDH13" s="580"/>
      <c r="MDI13" s="580"/>
      <c r="MDJ13" s="580"/>
      <c r="MDK13" s="580"/>
      <c r="MDL13" s="580"/>
      <c r="MDM13" s="580"/>
      <c r="MDN13" s="580"/>
      <c r="MDO13" s="580"/>
      <c r="MDP13" s="580"/>
      <c r="MDQ13" s="580"/>
      <c r="MDR13" s="580"/>
      <c r="MDS13" s="580"/>
      <c r="MDT13" s="580"/>
      <c r="MDU13" s="580"/>
      <c r="MDV13" s="580"/>
      <c r="MDW13" s="580"/>
      <c r="MDX13" s="580"/>
      <c r="MDY13" s="580"/>
      <c r="MDZ13" s="580"/>
      <c r="MEA13" s="580"/>
      <c r="MEB13" s="580"/>
      <c r="MEC13" s="580"/>
      <c r="MED13" s="580"/>
      <c r="MEE13" s="580"/>
      <c r="MEF13" s="580"/>
      <c r="MEG13" s="580"/>
      <c r="MEH13" s="580"/>
      <c r="MEI13" s="580"/>
      <c r="MEJ13" s="580"/>
      <c r="MEK13" s="580"/>
      <c r="MEL13" s="580"/>
      <c r="MEM13" s="580"/>
      <c r="MEN13" s="580"/>
      <c r="MEO13" s="580"/>
      <c r="MEP13" s="580"/>
      <c r="MEQ13" s="580"/>
      <c r="MER13" s="580"/>
      <c r="MES13" s="580"/>
      <c r="MET13" s="580"/>
      <c r="MEU13" s="580"/>
      <c r="MEV13" s="580"/>
      <c r="MEW13" s="580"/>
      <c r="MEX13" s="580"/>
      <c r="MEY13" s="580"/>
      <c r="MEZ13" s="580"/>
      <c r="MFA13" s="580"/>
      <c r="MFB13" s="580"/>
      <c r="MFC13" s="580"/>
      <c r="MFD13" s="580"/>
      <c r="MFE13" s="580"/>
      <c r="MFF13" s="580"/>
      <c r="MFG13" s="580"/>
      <c r="MFH13" s="580"/>
      <c r="MFI13" s="580"/>
      <c r="MFJ13" s="580"/>
      <c r="MFK13" s="580"/>
      <c r="MFL13" s="580"/>
      <c r="MFM13" s="580"/>
      <c r="MFN13" s="580"/>
      <c r="MFO13" s="580"/>
      <c r="MFP13" s="580"/>
      <c r="MFQ13" s="580"/>
      <c r="MFR13" s="580"/>
      <c r="MFS13" s="580"/>
      <c r="MFT13" s="580"/>
      <c r="MFU13" s="580"/>
      <c r="MFV13" s="580"/>
      <c r="MFW13" s="580"/>
      <c r="MFX13" s="580"/>
      <c r="MFY13" s="580"/>
      <c r="MFZ13" s="580"/>
      <c r="MGA13" s="580"/>
      <c r="MGB13" s="580"/>
      <c r="MGC13" s="580"/>
      <c r="MGD13" s="580"/>
      <c r="MGE13" s="580"/>
      <c r="MGF13" s="580"/>
      <c r="MGG13" s="580"/>
      <c r="MGH13" s="580"/>
      <c r="MGI13" s="580"/>
      <c r="MGJ13" s="580"/>
      <c r="MGK13" s="580"/>
      <c r="MGL13" s="580"/>
      <c r="MGM13" s="580"/>
      <c r="MGN13" s="580"/>
      <c r="MGO13" s="580"/>
      <c r="MGP13" s="580"/>
      <c r="MGQ13" s="580"/>
      <c r="MGR13" s="580"/>
      <c r="MGS13" s="580"/>
      <c r="MGT13" s="580"/>
      <c r="MGU13" s="580"/>
      <c r="MGV13" s="580"/>
      <c r="MGW13" s="580"/>
      <c r="MGX13" s="580"/>
      <c r="MGY13" s="580"/>
      <c r="MGZ13" s="580"/>
      <c r="MHA13" s="580"/>
      <c r="MHB13" s="580"/>
      <c r="MHC13" s="580"/>
      <c r="MHD13" s="580"/>
      <c r="MHE13" s="580"/>
      <c r="MHF13" s="580"/>
      <c r="MHG13" s="580"/>
      <c r="MHH13" s="580"/>
      <c r="MHI13" s="580"/>
      <c r="MHJ13" s="580"/>
      <c r="MHK13" s="580"/>
      <c r="MHL13" s="580"/>
      <c r="MHM13" s="580"/>
      <c r="MHN13" s="580"/>
      <c r="MHO13" s="580"/>
      <c r="MHP13" s="580"/>
      <c r="MHQ13" s="580"/>
      <c r="MHR13" s="580"/>
      <c r="MHS13" s="580"/>
      <c r="MHT13" s="580"/>
      <c r="MHU13" s="580"/>
      <c r="MHV13" s="580"/>
      <c r="MHW13" s="580"/>
      <c r="MHX13" s="580"/>
      <c r="MHY13" s="580"/>
      <c r="MHZ13" s="580"/>
      <c r="MIA13" s="580"/>
      <c r="MIB13" s="580"/>
      <c r="MIC13" s="580"/>
      <c r="MID13" s="580"/>
      <c r="MIE13" s="580"/>
      <c r="MIF13" s="580"/>
      <c r="MIG13" s="580"/>
      <c r="MIH13" s="580"/>
      <c r="MII13" s="580"/>
      <c r="MIJ13" s="580"/>
      <c r="MIK13" s="580"/>
      <c r="MIL13" s="580"/>
      <c r="MIM13" s="580"/>
      <c r="MIN13" s="580"/>
      <c r="MIO13" s="580"/>
      <c r="MIP13" s="580"/>
      <c r="MIQ13" s="580"/>
      <c r="MIR13" s="580"/>
      <c r="MIS13" s="580"/>
      <c r="MIT13" s="580"/>
      <c r="MIU13" s="580"/>
      <c r="MIV13" s="580"/>
      <c r="MIW13" s="580"/>
      <c r="MIX13" s="580"/>
      <c r="MIY13" s="580"/>
      <c r="MIZ13" s="580"/>
      <c r="MJA13" s="580"/>
      <c r="MJB13" s="580"/>
      <c r="MJC13" s="580"/>
      <c r="MJD13" s="580"/>
      <c r="MJE13" s="580"/>
      <c r="MJF13" s="580"/>
      <c r="MJG13" s="580"/>
      <c r="MJH13" s="580"/>
      <c r="MJI13" s="580"/>
      <c r="MJJ13" s="580"/>
      <c r="MJK13" s="580"/>
      <c r="MJL13" s="580"/>
      <c r="MJM13" s="580"/>
      <c r="MJN13" s="580"/>
      <c r="MJO13" s="580"/>
      <c r="MJP13" s="580"/>
      <c r="MJQ13" s="580"/>
      <c r="MJR13" s="580"/>
      <c r="MJS13" s="580"/>
      <c r="MJT13" s="580"/>
      <c r="MJU13" s="580"/>
      <c r="MJV13" s="580"/>
      <c r="MJW13" s="580"/>
      <c r="MJX13" s="580"/>
      <c r="MJY13" s="580"/>
      <c r="MJZ13" s="580"/>
      <c r="MKA13" s="580"/>
      <c r="MKB13" s="580"/>
      <c r="MKC13" s="580"/>
      <c r="MKD13" s="580"/>
      <c r="MKE13" s="580"/>
      <c r="MKF13" s="580"/>
      <c r="MKG13" s="580"/>
      <c r="MKH13" s="580"/>
      <c r="MKI13" s="580"/>
      <c r="MKJ13" s="580"/>
      <c r="MKK13" s="580"/>
      <c r="MKL13" s="580"/>
      <c r="MKM13" s="580"/>
      <c r="MKN13" s="580"/>
      <c r="MKO13" s="580"/>
      <c r="MKP13" s="580"/>
      <c r="MKQ13" s="580"/>
      <c r="MKR13" s="580"/>
      <c r="MKS13" s="580"/>
      <c r="MKT13" s="580"/>
      <c r="MKU13" s="580"/>
      <c r="MKV13" s="580"/>
      <c r="MKW13" s="580"/>
      <c r="MKX13" s="580"/>
      <c r="MKY13" s="580"/>
      <c r="MKZ13" s="580"/>
      <c r="MLA13" s="580"/>
      <c r="MLB13" s="580"/>
      <c r="MLC13" s="580"/>
      <c r="MLD13" s="580"/>
      <c r="MLE13" s="580"/>
      <c r="MLF13" s="580"/>
      <c r="MLG13" s="580"/>
      <c r="MLH13" s="580"/>
      <c r="MLI13" s="580"/>
      <c r="MLJ13" s="580"/>
      <c r="MLK13" s="580"/>
      <c r="MLL13" s="580"/>
      <c r="MLM13" s="580"/>
      <c r="MLN13" s="580"/>
      <c r="MLO13" s="580"/>
      <c r="MLP13" s="580"/>
      <c r="MLQ13" s="580"/>
      <c r="MLR13" s="580"/>
      <c r="MLS13" s="580"/>
      <c r="MLT13" s="580"/>
      <c r="MLU13" s="580"/>
      <c r="MLV13" s="580"/>
      <c r="MLW13" s="580"/>
      <c r="MLX13" s="580"/>
      <c r="MLY13" s="580"/>
      <c r="MLZ13" s="580"/>
      <c r="MMA13" s="580"/>
      <c r="MMB13" s="580"/>
      <c r="MMC13" s="580"/>
      <c r="MMD13" s="580"/>
      <c r="MME13" s="580"/>
      <c r="MMF13" s="580"/>
      <c r="MMG13" s="580"/>
      <c r="MMH13" s="580"/>
      <c r="MMI13" s="580"/>
      <c r="MMJ13" s="580"/>
      <c r="MMK13" s="580"/>
      <c r="MML13" s="580"/>
      <c r="MMM13" s="580"/>
      <c r="MMN13" s="580"/>
      <c r="MMO13" s="580"/>
      <c r="MMP13" s="580"/>
      <c r="MMQ13" s="580"/>
      <c r="MMR13" s="580"/>
      <c r="MMS13" s="580"/>
      <c r="MMT13" s="580"/>
      <c r="MMU13" s="580"/>
      <c r="MMV13" s="580"/>
      <c r="MMW13" s="580"/>
      <c r="MMX13" s="580"/>
      <c r="MMY13" s="580"/>
      <c r="MMZ13" s="580"/>
      <c r="MNA13" s="580"/>
      <c r="MNB13" s="580"/>
      <c r="MNC13" s="580"/>
      <c r="MND13" s="580"/>
      <c r="MNE13" s="580"/>
      <c r="MNF13" s="580"/>
      <c r="MNG13" s="580"/>
      <c r="MNH13" s="580"/>
      <c r="MNI13" s="580"/>
      <c r="MNJ13" s="580"/>
      <c r="MNK13" s="580"/>
      <c r="MNL13" s="580"/>
      <c r="MNM13" s="580"/>
      <c r="MNN13" s="580"/>
      <c r="MNO13" s="580"/>
      <c r="MNP13" s="580"/>
      <c r="MNQ13" s="580"/>
      <c r="MNR13" s="580"/>
      <c r="MNS13" s="580"/>
      <c r="MNT13" s="580"/>
      <c r="MNU13" s="580"/>
      <c r="MNV13" s="580"/>
      <c r="MNW13" s="580"/>
      <c r="MNX13" s="580"/>
      <c r="MNY13" s="580"/>
      <c r="MNZ13" s="580"/>
      <c r="MOA13" s="580"/>
      <c r="MOB13" s="580"/>
      <c r="MOC13" s="580"/>
      <c r="MOD13" s="580"/>
      <c r="MOE13" s="580"/>
      <c r="MOF13" s="580"/>
      <c r="MOG13" s="580"/>
      <c r="MOH13" s="580"/>
      <c r="MOI13" s="580"/>
      <c r="MOJ13" s="580"/>
      <c r="MOK13" s="580"/>
      <c r="MOL13" s="580"/>
      <c r="MOM13" s="580"/>
      <c r="MON13" s="580"/>
      <c r="MOO13" s="580"/>
      <c r="MOP13" s="580"/>
      <c r="MOQ13" s="580"/>
      <c r="MOR13" s="580"/>
      <c r="MOS13" s="580"/>
      <c r="MOT13" s="580"/>
      <c r="MOU13" s="580"/>
      <c r="MOV13" s="580"/>
      <c r="MOW13" s="580"/>
      <c r="MOX13" s="580"/>
      <c r="MOY13" s="580"/>
      <c r="MOZ13" s="580"/>
      <c r="MPA13" s="580"/>
      <c r="MPB13" s="580"/>
      <c r="MPC13" s="580"/>
      <c r="MPD13" s="580"/>
      <c r="MPE13" s="580"/>
      <c r="MPF13" s="580"/>
      <c r="MPG13" s="580"/>
      <c r="MPH13" s="580"/>
      <c r="MPI13" s="580"/>
      <c r="MPJ13" s="580"/>
      <c r="MPK13" s="580"/>
      <c r="MPL13" s="580"/>
      <c r="MPM13" s="580"/>
      <c r="MPN13" s="580"/>
      <c r="MPO13" s="580"/>
      <c r="MPP13" s="580"/>
      <c r="MPQ13" s="580"/>
      <c r="MPR13" s="580"/>
      <c r="MPS13" s="580"/>
      <c r="MPT13" s="580"/>
      <c r="MPU13" s="580"/>
      <c r="MPV13" s="580"/>
      <c r="MPW13" s="580"/>
      <c r="MPX13" s="580"/>
      <c r="MPY13" s="580"/>
      <c r="MPZ13" s="580"/>
      <c r="MQA13" s="580"/>
      <c r="MQB13" s="580"/>
      <c r="MQC13" s="580"/>
      <c r="MQD13" s="580"/>
      <c r="MQE13" s="580"/>
      <c r="MQF13" s="580"/>
      <c r="MQG13" s="580"/>
      <c r="MQH13" s="580"/>
      <c r="MQI13" s="580"/>
      <c r="MQJ13" s="580"/>
      <c r="MQK13" s="580"/>
      <c r="MQL13" s="580"/>
      <c r="MQM13" s="580"/>
      <c r="MQN13" s="580"/>
      <c r="MQO13" s="580"/>
      <c r="MQP13" s="580"/>
      <c r="MQQ13" s="580"/>
      <c r="MQR13" s="580"/>
      <c r="MQS13" s="580"/>
      <c r="MQT13" s="580"/>
      <c r="MQU13" s="580"/>
      <c r="MQV13" s="580"/>
      <c r="MQW13" s="580"/>
      <c r="MQX13" s="580"/>
      <c r="MQY13" s="580"/>
      <c r="MQZ13" s="580"/>
      <c r="MRA13" s="580"/>
      <c r="MRB13" s="580"/>
      <c r="MRC13" s="580"/>
      <c r="MRD13" s="580"/>
      <c r="MRE13" s="580"/>
      <c r="MRF13" s="580"/>
      <c r="MRG13" s="580"/>
      <c r="MRH13" s="580"/>
      <c r="MRI13" s="580"/>
      <c r="MRJ13" s="580"/>
      <c r="MRK13" s="580"/>
      <c r="MRL13" s="580"/>
      <c r="MRM13" s="580"/>
      <c r="MRN13" s="580"/>
      <c r="MRO13" s="580"/>
      <c r="MRP13" s="580"/>
      <c r="MRQ13" s="580"/>
      <c r="MRR13" s="580"/>
      <c r="MRS13" s="580"/>
      <c r="MRT13" s="580"/>
      <c r="MRU13" s="580"/>
      <c r="MRV13" s="580"/>
      <c r="MRW13" s="580"/>
      <c r="MRX13" s="580"/>
      <c r="MRY13" s="580"/>
      <c r="MRZ13" s="580"/>
      <c r="MSA13" s="580"/>
      <c r="MSB13" s="580"/>
      <c r="MSC13" s="580"/>
      <c r="MSD13" s="580"/>
      <c r="MSE13" s="580"/>
      <c r="MSF13" s="580"/>
      <c r="MSG13" s="580"/>
      <c r="MSH13" s="580"/>
      <c r="MSI13" s="580"/>
      <c r="MSJ13" s="580"/>
      <c r="MSK13" s="580"/>
      <c r="MSL13" s="580"/>
      <c r="MSM13" s="580"/>
      <c r="MSN13" s="580"/>
      <c r="MSO13" s="580"/>
      <c r="MSP13" s="580"/>
      <c r="MSQ13" s="580"/>
      <c r="MSR13" s="580"/>
      <c r="MSS13" s="580"/>
      <c r="MST13" s="580"/>
      <c r="MSU13" s="580"/>
      <c r="MSV13" s="580"/>
      <c r="MSW13" s="580"/>
      <c r="MSX13" s="580"/>
      <c r="MSY13" s="580"/>
      <c r="MSZ13" s="580"/>
      <c r="MTA13" s="580"/>
      <c r="MTB13" s="580"/>
      <c r="MTC13" s="580"/>
      <c r="MTD13" s="580"/>
      <c r="MTE13" s="580"/>
      <c r="MTF13" s="580"/>
      <c r="MTG13" s="580"/>
      <c r="MTH13" s="580"/>
      <c r="MTI13" s="580"/>
      <c r="MTJ13" s="580"/>
      <c r="MTK13" s="580"/>
      <c r="MTL13" s="580"/>
      <c r="MTM13" s="580"/>
      <c r="MTN13" s="580"/>
      <c r="MTO13" s="580"/>
      <c r="MTP13" s="580"/>
      <c r="MTQ13" s="580"/>
      <c r="MTR13" s="580"/>
      <c r="MTS13" s="580"/>
      <c r="MTT13" s="580"/>
      <c r="MTU13" s="580"/>
      <c r="MTV13" s="580"/>
      <c r="MTW13" s="580"/>
      <c r="MTX13" s="580"/>
      <c r="MTY13" s="580"/>
      <c r="MTZ13" s="580"/>
      <c r="MUA13" s="580"/>
      <c r="MUB13" s="580"/>
      <c r="MUC13" s="580"/>
      <c r="MUD13" s="580"/>
      <c r="MUE13" s="580"/>
      <c r="MUF13" s="580"/>
      <c r="MUG13" s="580"/>
      <c r="MUH13" s="580"/>
      <c r="MUI13" s="580"/>
      <c r="MUJ13" s="580"/>
      <c r="MUK13" s="580"/>
      <c r="MUL13" s="580"/>
      <c r="MUM13" s="580"/>
      <c r="MUN13" s="580"/>
      <c r="MUO13" s="580"/>
      <c r="MUP13" s="580"/>
      <c r="MUQ13" s="580"/>
      <c r="MUR13" s="580"/>
      <c r="MUS13" s="580"/>
      <c r="MUT13" s="580"/>
      <c r="MUU13" s="580"/>
      <c r="MUV13" s="580"/>
      <c r="MUW13" s="580"/>
      <c r="MUX13" s="580"/>
      <c r="MUY13" s="580"/>
      <c r="MUZ13" s="580"/>
      <c r="MVA13" s="580"/>
      <c r="MVB13" s="580"/>
      <c r="MVC13" s="580"/>
      <c r="MVD13" s="580"/>
      <c r="MVE13" s="580"/>
      <c r="MVF13" s="580"/>
      <c r="MVG13" s="580"/>
      <c r="MVH13" s="580"/>
      <c r="MVI13" s="580"/>
      <c r="MVJ13" s="580"/>
      <c r="MVK13" s="580"/>
      <c r="MVL13" s="580"/>
      <c r="MVM13" s="580"/>
      <c r="MVN13" s="580"/>
      <c r="MVO13" s="580"/>
      <c r="MVP13" s="580"/>
      <c r="MVQ13" s="580"/>
      <c r="MVR13" s="580"/>
      <c r="MVS13" s="580"/>
      <c r="MVT13" s="580"/>
      <c r="MVU13" s="580"/>
      <c r="MVV13" s="580"/>
      <c r="MVW13" s="580"/>
      <c r="MVX13" s="580"/>
      <c r="MVY13" s="580"/>
      <c r="MVZ13" s="580"/>
      <c r="MWA13" s="580"/>
      <c r="MWB13" s="580"/>
      <c r="MWC13" s="580"/>
      <c r="MWD13" s="580"/>
      <c r="MWE13" s="580"/>
      <c r="MWF13" s="580"/>
      <c r="MWG13" s="580"/>
      <c r="MWH13" s="580"/>
      <c r="MWI13" s="580"/>
      <c r="MWJ13" s="580"/>
      <c r="MWK13" s="580"/>
      <c r="MWL13" s="580"/>
      <c r="MWM13" s="580"/>
      <c r="MWN13" s="580"/>
      <c r="MWO13" s="580"/>
      <c r="MWP13" s="580"/>
      <c r="MWQ13" s="580"/>
      <c r="MWR13" s="580"/>
      <c r="MWS13" s="580"/>
      <c r="MWT13" s="580"/>
      <c r="MWU13" s="580"/>
      <c r="MWV13" s="580"/>
      <c r="MWW13" s="580"/>
      <c r="MWX13" s="580"/>
      <c r="MWY13" s="580"/>
      <c r="MWZ13" s="580"/>
      <c r="MXA13" s="580"/>
      <c r="MXB13" s="580"/>
      <c r="MXC13" s="580"/>
      <c r="MXD13" s="580"/>
      <c r="MXE13" s="580"/>
      <c r="MXF13" s="580"/>
      <c r="MXG13" s="580"/>
      <c r="MXH13" s="580"/>
      <c r="MXI13" s="580"/>
      <c r="MXJ13" s="580"/>
      <c r="MXK13" s="580"/>
      <c r="MXL13" s="580"/>
      <c r="MXM13" s="580"/>
      <c r="MXN13" s="580"/>
      <c r="MXO13" s="580"/>
      <c r="MXP13" s="580"/>
      <c r="MXQ13" s="580"/>
      <c r="MXR13" s="580"/>
      <c r="MXS13" s="580"/>
      <c r="MXT13" s="580"/>
      <c r="MXU13" s="580"/>
      <c r="MXV13" s="580"/>
      <c r="MXW13" s="580"/>
      <c r="MXX13" s="580"/>
      <c r="MXY13" s="580"/>
      <c r="MXZ13" s="580"/>
      <c r="MYA13" s="580"/>
      <c r="MYB13" s="580"/>
      <c r="MYC13" s="580"/>
      <c r="MYD13" s="580"/>
      <c r="MYE13" s="580"/>
      <c r="MYF13" s="580"/>
      <c r="MYG13" s="580"/>
      <c r="MYH13" s="580"/>
      <c r="MYI13" s="580"/>
      <c r="MYJ13" s="580"/>
      <c r="MYK13" s="580"/>
      <c r="MYL13" s="580"/>
      <c r="MYM13" s="580"/>
      <c r="MYN13" s="580"/>
      <c r="MYO13" s="580"/>
      <c r="MYP13" s="580"/>
      <c r="MYQ13" s="580"/>
      <c r="MYR13" s="580"/>
      <c r="MYS13" s="580"/>
      <c r="MYT13" s="580"/>
      <c r="MYU13" s="580"/>
      <c r="MYV13" s="580"/>
      <c r="MYW13" s="580"/>
      <c r="MYX13" s="580"/>
      <c r="MYY13" s="580"/>
      <c r="MYZ13" s="580"/>
      <c r="MZA13" s="580"/>
      <c r="MZB13" s="580"/>
      <c r="MZC13" s="580"/>
      <c r="MZD13" s="580"/>
      <c r="MZE13" s="580"/>
      <c r="MZF13" s="580"/>
      <c r="MZG13" s="580"/>
      <c r="MZH13" s="580"/>
      <c r="MZI13" s="580"/>
      <c r="MZJ13" s="580"/>
      <c r="MZK13" s="580"/>
      <c r="MZL13" s="580"/>
      <c r="MZM13" s="580"/>
      <c r="MZN13" s="580"/>
      <c r="MZO13" s="580"/>
      <c r="MZP13" s="580"/>
      <c r="MZQ13" s="580"/>
      <c r="MZR13" s="580"/>
      <c r="MZS13" s="580"/>
      <c r="MZT13" s="580"/>
      <c r="MZU13" s="580"/>
      <c r="MZV13" s="580"/>
      <c r="MZW13" s="580"/>
      <c r="MZX13" s="580"/>
      <c r="MZY13" s="580"/>
      <c r="MZZ13" s="580"/>
      <c r="NAA13" s="580"/>
      <c r="NAB13" s="580"/>
      <c r="NAC13" s="580"/>
      <c r="NAD13" s="580"/>
      <c r="NAE13" s="580"/>
      <c r="NAF13" s="580"/>
      <c r="NAG13" s="580"/>
      <c r="NAH13" s="580"/>
      <c r="NAI13" s="580"/>
      <c r="NAJ13" s="580"/>
      <c r="NAK13" s="580"/>
      <c r="NAL13" s="580"/>
      <c r="NAM13" s="580"/>
      <c r="NAN13" s="580"/>
      <c r="NAO13" s="580"/>
      <c r="NAP13" s="580"/>
      <c r="NAQ13" s="580"/>
      <c r="NAR13" s="580"/>
      <c r="NAS13" s="580"/>
      <c r="NAT13" s="580"/>
      <c r="NAU13" s="580"/>
      <c r="NAV13" s="580"/>
      <c r="NAW13" s="580"/>
      <c r="NAX13" s="580"/>
      <c r="NAY13" s="580"/>
      <c r="NAZ13" s="580"/>
      <c r="NBA13" s="580"/>
      <c r="NBB13" s="580"/>
      <c r="NBC13" s="580"/>
      <c r="NBD13" s="580"/>
      <c r="NBE13" s="580"/>
      <c r="NBF13" s="580"/>
      <c r="NBG13" s="580"/>
      <c r="NBH13" s="580"/>
      <c r="NBI13" s="580"/>
      <c r="NBJ13" s="580"/>
      <c r="NBK13" s="580"/>
      <c r="NBL13" s="580"/>
      <c r="NBM13" s="580"/>
      <c r="NBN13" s="580"/>
      <c r="NBO13" s="580"/>
      <c r="NBP13" s="580"/>
      <c r="NBQ13" s="580"/>
      <c r="NBR13" s="580"/>
      <c r="NBS13" s="580"/>
      <c r="NBT13" s="580"/>
      <c r="NBU13" s="580"/>
      <c r="NBV13" s="580"/>
      <c r="NBW13" s="580"/>
      <c r="NBX13" s="580"/>
      <c r="NBY13" s="580"/>
      <c r="NBZ13" s="580"/>
      <c r="NCA13" s="580"/>
      <c r="NCB13" s="580"/>
      <c r="NCC13" s="580"/>
      <c r="NCD13" s="580"/>
      <c r="NCE13" s="580"/>
      <c r="NCF13" s="580"/>
      <c r="NCG13" s="580"/>
      <c r="NCH13" s="580"/>
      <c r="NCI13" s="580"/>
      <c r="NCJ13" s="580"/>
      <c r="NCK13" s="580"/>
      <c r="NCL13" s="580"/>
      <c r="NCM13" s="580"/>
      <c r="NCN13" s="580"/>
      <c r="NCO13" s="580"/>
      <c r="NCP13" s="580"/>
      <c r="NCQ13" s="580"/>
      <c r="NCR13" s="580"/>
      <c r="NCS13" s="580"/>
      <c r="NCT13" s="580"/>
      <c r="NCU13" s="580"/>
      <c r="NCV13" s="580"/>
      <c r="NCW13" s="580"/>
      <c r="NCX13" s="580"/>
      <c r="NCY13" s="580"/>
      <c r="NCZ13" s="580"/>
      <c r="NDA13" s="580"/>
      <c r="NDB13" s="580"/>
      <c r="NDC13" s="580"/>
      <c r="NDD13" s="580"/>
      <c r="NDE13" s="580"/>
      <c r="NDF13" s="580"/>
      <c r="NDG13" s="580"/>
      <c r="NDH13" s="580"/>
      <c r="NDI13" s="580"/>
      <c r="NDJ13" s="580"/>
      <c r="NDK13" s="580"/>
      <c r="NDL13" s="580"/>
      <c r="NDM13" s="580"/>
      <c r="NDN13" s="580"/>
      <c r="NDO13" s="580"/>
      <c r="NDP13" s="580"/>
      <c r="NDQ13" s="580"/>
      <c r="NDR13" s="580"/>
      <c r="NDS13" s="580"/>
      <c r="NDT13" s="580"/>
      <c r="NDU13" s="580"/>
      <c r="NDV13" s="580"/>
      <c r="NDW13" s="580"/>
      <c r="NDX13" s="580"/>
      <c r="NDY13" s="580"/>
      <c r="NDZ13" s="580"/>
      <c r="NEA13" s="580"/>
      <c r="NEB13" s="580"/>
      <c r="NEC13" s="580"/>
      <c r="NED13" s="580"/>
      <c r="NEE13" s="580"/>
      <c r="NEF13" s="580"/>
      <c r="NEG13" s="580"/>
      <c r="NEH13" s="580"/>
      <c r="NEI13" s="580"/>
      <c r="NEJ13" s="580"/>
      <c r="NEK13" s="580"/>
      <c r="NEL13" s="580"/>
      <c r="NEM13" s="580"/>
      <c r="NEN13" s="580"/>
      <c r="NEO13" s="580"/>
      <c r="NEP13" s="580"/>
      <c r="NEQ13" s="580"/>
      <c r="NER13" s="580"/>
      <c r="NES13" s="580"/>
      <c r="NET13" s="580"/>
      <c r="NEU13" s="580"/>
      <c r="NEV13" s="580"/>
      <c r="NEW13" s="580"/>
      <c r="NEX13" s="580"/>
      <c r="NEY13" s="580"/>
      <c r="NEZ13" s="580"/>
      <c r="NFA13" s="580"/>
      <c r="NFB13" s="580"/>
      <c r="NFC13" s="580"/>
      <c r="NFD13" s="580"/>
      <c r="NFE13" s="580"/>
      <c r="NFF13" s="580"/>
      <c r="NFG13" s="580"/>
      <c r="NFH13" s="580"/>
      <c r="NFI13" s="580"/>
      <c r="NFJ13" s="580"/>
      <c r="NFK13" s="580"/>
      <c r="NFL13" s="580"/>
      <c r="NFM13" s="580"/>
      <c r="NFN13" s="580"/>
      <c r="NFO13" s="580"/>
      <c r="NFP13" s="580"/>
      <c r="NFQ13" s="580"/>
      <c r="NFR13" s="580"/>
      <c r="NFS13" s="580"/>
      <c r="NFT13" s="580"/>
      <c r="NFU13" s="580"/>
      <c r="NFV13" s="580"/>
      <c r="NFW13" s="580"/>
      <c r="NFX13" s="580"/>
      <c r="NFY13" s="580"/>
      <c r="NFZ13" s="580"/>
      <c r="NGA13" s="580"/>
      <c r="NGB13" s="580"/>
      <c r="NGC13" s="580"/>
      <c r="NGD13" s="580"/>
      <c r="NGE13" s="580"/>
      <c r="NGF13" s="580"/>
      <c r="NGG13" s="580"/>
      <c r="NGH13" s="580"/>
      <c r="NGI13" s="580"/>
      <c r="NGJ13" s="580"/>
      <c r="NGK13" s="580"/>
      <c r="NGL13" s="580"/>
      <c r="NGM13" s="580"/>
      <c r="NGN13" s="580"/>
      <c r="NGO13" s="580"/>
      <c r="NGP13" s="580"/>
      <c r="NGQ13" s="580"/>
      <c r="NGR13" s="580"/>
      <c r="NGS13" s="580"/>
      <c r="NGT13" s="580"/>
      <c r="NGU13" s="580"/>
      <c r="NGV13" s="580"/>
      <c r="NGW13" s="580"/>
      <c r="NGX13" s="580"/>
      <c r="NGY13" s="580"/>
      <c r="NGZ13" s="580"/>
      <c r="NHA13" s="580"/>
      <c r="NHB13" s="580"/>
      <c r="NHC13" s="580"/>
      <c r="NHD13" s="580"/>
      <c r="NHE13" s="580"/>
      <c r="NHF13" s="580"/>
      <c r="NHG13" s="580"/>
      <c r="NHH13" s="580"/>
      <c r="NHI13" s="580"/>
      <c r="NHJ13" s="580"/>
      <c r="NHK13" s="580"/>
      <c r="NHL13" s="580"/>
      <c r="NHM13" s="580"/>
      <c r="NHN13" s="580"/>
      <c r="NHO13" s="580"/>
      <c r="NHP13" s="580"/>
      <c r="NHQ13" s="580"/>
      <c r="NHR13" s="580"/>
      <c r="NHS13" s="580"/>
      <c r="NHT13" s="580"/>
      <c r="NHU13" s="580"/>
      <c r="NHV13" s="580"/>
      <c r="NHW13" s="580"/>
      <c r="NHX13" s="580"/>
      <c r="NHY13" s="580"/>
      <c r="NHZ13" s="580"/>
      <c r="NIA13" s="580"/>
      <c r="NIB13" s="580"/>
      <c r="NIC13" s="580"/>
      <c r="NID13" s="580"/>
      <c r="NIE13" s="580"/>
      <c r="NIF13" s="580"/>
      <c r="NIG13" s="580"/>
      <c r="NIH13" s="580"/>
      <c r="NII13" s="580"/>
      <c r="NIJ13" s="580"/>
      <c r="NIK13" s="580"/>
      <c r="NIL13" s="580"/>
      <c r="NIM13" s="580"/>
      <c r="NIN13" s="580"/>
      <c r="NIO13" s="580"/>
      <c r="NIP13" s="580"/>
      <c r="NIQ13" s="580"/>
      <c r="NIR13" s="580"/>
      <c r="NIS13" s="580"/>
      <c r="NIT13" s="580"/>
      <c r="NIU13" s="580"/>
      <c r="NIV13" s="580"/>
      <c r="NIW13" s="580"/>
      <c r="NIX13" s="580"/>
      <c r="NIY13" s="580"/>
      <c r="NIZ13" s="580"/>
      <c r="NJA13" s="580"/>
      <c r="NJB13" s="580"/>
      <c r="NJC13" s="580"/>
      <c r="NJD13" s="580"/>
      <c r="NJE13" s="580"/>
      <c r="NJF13" s="580"/>
      <c r="NJG13" s="580"/>
      <c r="NJH13" s="580"/>
      <c r="NJI13" s="580"/>
      <c r="NJJ13" s="580"/>
      <c r="NJK13" s="580"/>
      <c r="NJL13" s="580"/>
      <c r="NJM13" s="580"/>
      <c r="NJN13" s="580"/>
      <c r="NJO13" s="580"/>
      <c r="NJP13" s="580"/>
      <c r="NJQ13" s="580"/>
      <c r="NJR13" s="580"/>
      <c r="NJS13" s="580"/>
      <c r="NJT13" s="580"/>
      <c r="NJU13" s="580"/>
      <c r="NJV13" s="580"/>
      <c r="NJW13" s="580"/>
      <c r="NJX13" s="580"/>
      <c r="NJY13" s="580"/>
      <c r="NJZ13" s="580"/>
      <c r="NKA13" s="580"/>
      <c r="NKB13" s="580"/>
      <c r="NKC13" s="580"/>
      <c r="NKD13" s="580"/>
      <c r="NKE13" s="580"/>
      <c r="NKF13" s="580"/>
      <c r="NKG13" s="580"/>
      <c r="NKH13" s="580"/>
      <c r="NKI13" s="580"/>
      <c r="NKJ13" s="580"/>
      <c r="NKK13" s="580"/>
      <c r="NKL13" s="580"/>
      <c r="NKM13" s="580"/>
      <c r="NKN13" s="580"/>
      <c r="NKO13" s="580"/>
      <c r="NKP13" s="580"/>
      <c r="NKQ13" s="580"/>
      <c r="NKR13" s="580"/>
      <c r="NKS13" s="580"/>
      <c r="NKT13" s="580"/>
      <c r="NKU13" s="580"/>
      <c r="NKV13" s="580"/>
      <c r="NKW13" s="580"/>
      <c r="NKX13" s="580"/>
      <c r="NKY13" s="580"/>
      <c r="NKZ13" s="580"/>
      <c r="NLA13" s="580"/>
      <c r="NLB13" s="580"/>
      <c r="NLC13" s="580"/>
      <c r="NLD13" s="580"/>
      <c r="NLE13" s="580"/>
      <c r="NLF13" s="580"/>
      <c r="NLG13" s="580"/>
      <c r="NLH13" s="580"/>
      <c r="NLI13" s="580"/>
      <c r="NLJ13" s="580"/>
      <c r="NLK13" s="580"/>
      <c r="NLL13" s="580"/>
      <c r="NLM13" s="580"/>
      <c r="NLN13" s="580"/>
      <c r="NLO13" s="580"/>
      <c r="NLP13" s="580"/>
      <c r="NLQ13" s="580"/>
      <c r="NLR13" s="580"/>
      <c r="NLS13" s="580"/>
      <c r="NLT13" s="580"/>
      <c r="NLU13" s="580"/>
      <c r="NLV13" s="580"/>
      <c r="NLW13" s="580"/>
      <c r="NLX13" s="580"/>
      <c r="NLY13" s="580"/>
      <c r="NLZ13" s="580"/>
      <c r="NMA13" s="580"/>
      <c r="NMB13" s="580"/>
      <c r="NMC13" s="580"/>
      <c r="NMD13" s="580"/>
      <c r="NME13" s="580"/>
      <c r="NMF13" s="580"/>
      <c r="NMG13" s="580"/>
      <c r="NMH13" s="580"/>
      <c r="NMI13" s="580"/>
      <c r="NMJ13" s="580"/>
      <c r="NMK13" s="580"/>
      <c r="NML13" s="580"/>
      <c r="NMM13" s="580"/>
      <c r="NMN13" s="580"/>
      <c r="NMO13" s="580"/>
      <c r="NMP13" s="580"/>
      <c r="NMQ13" s="580"/>
      <c r="NMR13" s="580"/>
      <c r="NMS13" s="580"/>
      <c r="NMT13" s="580"/>
      <c r="NMU13" s="580"/>
      <c r="NMV13" s="580"/>
      <c r="NMW13" s="580"/>
      <c r="NMX13" s="580"/>
      <c r="NMY13" s="580"/>
      <c r="NMZ13" s="580"/>
      <c r="NNA13" s="580"/>
      <c r="NNB13" s="580"/>
      <c r="NNC13" s="580"/>
      <c r="NND13" s="580"/>
      <c r="NNE13" s="580"/>
      <c r="NNF13" s="580"/>
      <c r="NNG13" s="580"/>
      <c r="NNH13" s="580"/>
      <c r="NNI13" s="580"/>
      <c r="NNJ13" s="580"/>
      <c r="NNK13" s="580"/>
      <c r="NNL13" s="580"/>
      <c r="NNM13" s="580"/>
      <c r="NNN13" s="580"/>
      <c r="NNO13" s="580"/>
      <c r="NNP13" s="580"/>
      <c r="NNQ13" s="580"/>
      <c r="NNR13" s="580"/>
      <c r="NNS13" s="580"/>
      <c r="NNT13" s="580"/>
      <c r="NNU13" s="580"/>
      <c r="NNV13" s="580"/>
      <c r="NNW13" s="580"/>
      <c r="NNX13" s="580"/>
      <c r="NNY13" s="580"/>
      <c r="NNZ13" s="580"/>
      <c r="NOA13" s="580"/>
      <c r="NOB13" s="580"/>
      <c r="NOC13" s="580"/>
      <c r="NOD13" s="580"/>
      <c r="NOE13" s="580"/>
      <c r="NOF13" s="580"/>
      <c r="NOG13" s="580"/>
      <c r="NOH13" s="580"/>
      <c r="NOI13" s="580"/>
      <c r="NOJ13" s="580"/>
      <c r="NOK13" s="580"/>
      <c r="NOL13" s="580"/>
      <c r="NOM13" s="580"/>
      <c r="NON13" s="580"/>
      <c r="NOO13" s="580"/>
      <c r="NOP13" s="580"/>
      <c r="NOQ13" s="580"/>
      <c r="NOR13" s="580"/>
      <c r="NOS13" s="580"/>
      <c r="NOT13" s="580"/>
      <c r="NOU13" s="580"/>
      <c r="NOV13" s="580"/>
      <c r="NOW13" s="580"/>
      <c r="NOX13" s="580"/>
      <c r="NOY13" s="580"/>
      <c r="NOZ13" s="580"/>
      <c r="NPA13" s="580"/>
      <c r="NPB13" s="580"/>
      <c r="NPC13" s="580"/>
      <c r="NPD13" s="580"/>
      <c r="NPE13" s="580"/>
      <c r="NPF13" s="580"/>
      <c r="NPG13" s="580"/>
      <c r="NPH13" s="580"/>
      <c r="NPI13" s="580"/>
      <c r="NPJ13" s="580"/>
      <c r="NPK13" s="580"/>
      <c r="NPL13" s="580"/>
      <c r="NPM13" s="580"/>
      <c r="NPN13" s="580"/>
      <c r="NPO13" s="580"/>
      <c r="NPP13" s="580"/>
      <c r="NPQ13" s="580"/>
      <c r="NPR13" s="580"/>
      <c r="NPS13" s="580"/>
      <c r="NPT13" s="580"/>
      <c r="NPU13" s="580"/>
      <c r="NPV13" s="580"/>
      <c r="NPW13" s="580"/>
      <c r="NPX13" s="580"/>
      <c r="NPY13" s="580"/>
      <c r="NPZ13" s="580"/>
      <c r="NQA13" s="580"/>
      <c r="NQB13" s="580"/>
      <c r="NQC13" s="580"/>
      <c r="NQD13" s="580"/>
      <c r="NQE13" s="580"/>
      <c r="NQF13" s="580"/>
      <c r="NQG13" s="580"/>
      <c r="NQH13" s="580"/>
      <c r="NQI13" s="580"/>
      <c r="NQJ13" s="580"/>
      <c r="NQK13" s="580"/>
      <c r="NQL13" s="580"/>
      <c r="NQM13" s="580"/>
      <c r="NQN13" s="580"/>
      <c r="NQO13" s="580"/>
      <c r="NQP13" s="580"/>
      <c r="NQQ13" s="580"/>
      <c r="NQR13" s="580"/>
      <c r="NQS13" s="580"/>
      <c r="NQT13" s="580"/>
      <c r="NQU13" s="580"/>
      <c r="NQV13" s="580"/>
      <c r="NQW13" s="580"/>
      <c r="NQX13" s="580"/>
      <c r="NQY13" s="580"/>
      <c r="NQZ13" s="580"/>
      <c r="NRA13" s="580"/>
      <c r="NRB13" s="580"/>
      <c r="NRC13" s="580"/>
      <c r="NRD13" s="580"/>
      <c r="NRE13" s="580"/>
      <c r="NRF13" s="580"/>
      <c r="NRG13" s="580"/>
      <c r="NRH13" s="580"/>
      <c r="NRI13" s="580"/>
      <c r="NRJ13" s="580"/>
      <c r="NRK13" s="580"/>
      <c r="NRL13" s="580"/>
      <c r="NRM13" s="580"/>
      <c r="NRN13" s="580"/>
      <c r="NRO13" s="580"/>
      <c r="NRP13" s="580"/>
      <c r="NRQ13" s="580"/>
      <c r="NRR13" s="580"/>
      <c r="NRS13" s="580"/>
      <c r="NRT13" s="580"/>
      <c r="NRU13" s="580"/>
      <c r="NRV13" s="580"/>
      <c r="NRW13" s="580"/>
      <c r="NRX13" s="580"/>
      <c r="NRY13" s="580"/>
      <c r="NRZ13" s="580"/>
      <c r="NSA13" s="580"/>
      <c r="NSB13" s="580"/>
      <c r="NSC13" s="580"/>
      <c r="NSD13" s="580"/>
      <c r="NSE13" s="580"/>
      <c r="NSF13" s="580"/>
      <c r="NSG13" s="580"/>
      <c r="NSH13" s="580"/>
      <c r="NSI13" s="580"/>
      <c r="NSJ13" s="580"/>
      <c r="NSK13" s="580"/>
      <c r="NSL13" s="580"/>
      <c r="NSM13" s="580"/>
      <c r="NSN13" s="580"/>
      <c r="NSO13" s="580"/>
      <c r="NSP13" s="580"/>
      <c r="NSQ13" s="580"/>
      <c r="NSR13" s="580"/>
      <c r="NSS13" s="580"/>
      <c r="NST13" s="580"/>
      <c r="NSU13" s="580"/>
      <c r="NSV13" s="580"/>
      <c r="NSW13" s="580"/>
      <c r="NSX13" s="580"/>
      <c r="NSY13" s="580"/>
      <c r="NSZ13" s="580"/>
      <c r="NTA13" s="580"/>
      <c r="NTB13" s="580"/>
      <c r="NTC13" s="580"/>
      <c r="NTD13" s="580"/>
      <c r="NTE13" s="580"/>
      <c r="NTF13" s="580"/>
      <c r="NTG13" s="580"/>
      <c r="NTH13" s="580"/>
      <c r="NTI13" s="580"/>
      <c r="NTJ13" s="580"/>
      <c r="NTK13" s="580"/>
      <c r="NTL13" s="580"/>
      <c r="NTM13" s="580"/>
      <c r="NTN13" s="580"/>
      <c r="NTO13" s="580"/>
      <c r="NTP13" s="580"/>
      <c r="NTQ13" s="580"/>
      <c r="NTR13" s="580"/>
      <c r="NTS13" s="580"/>
      <c r="NTT13" s="580"/>
      <c r="NTU13" s="580"/>
      <c r="NTV13" s="580"/>
      <c r="NTW13" s="580"/>
      <c r="NTX13" s="580"/>
      <c r="NTY13" s="580"/>
      <c r="NTZ13" s="580"/>
      <c r="NUA13" s="580"/>
      <c r="NUB13" s="580"/>
      <c r="NUC13" s="580"/>
      <c r="NUD13" s="580"/>
      <c r="NUE13" s="580"/>
      <c r="NUF13" s="580"/>
      <c r="NUG13" s="580"/>
      <c r="NUH13" s="580"/>
      <c r="NUI13" s="580"/>
      <c r="NUJ13" s="580"/>
      <c r="NUK13" s="580"/>
      <c r="NUL13" s="580"/>
      <c r="NUM13" s="580"/>
      <c r="NUN13" s="580"/>
      <c r="NUO13" s="580"/>
      <c r="NUP13" s="580"/>
      <c r="NUQ13" s="580"/>
      <c r="NUR13" s="580"/>
      <c r="NUS13" s="580"/>
      <c r="NUT13" s="580"/>
      <c r="NUU13" s="580"/>
      <c r="NUV13" s="580"/>
      <c r="NUW13" s="580"/>
      <c r="NUX13" s="580"/>
      <c r="NUY13" s="580"/>
      <c r="NUZ13" s="580"/>
      <c r="NVA13" s="580"/>
      <c r="NVB13" s="580"/>
      <c r="NVC13" s="580"/>
      <c r="NVD13" s="580"/>
      <c r="NVE13" s="580"/>
      <c r="NVF13" s="580"/>
      <c r="NVG13" s="580"/>
      <c r="NVH13" s="580"/>
      <c r="NVI13" s="580"/>
      <c r="NVJ13" s="580"/>
      <c r="NVK13" s="580"/>
      <c r="NVL13" s="580"/>
      <c r="NVM13" s="580"/>
      <c r="NVN13" s="580"/>
      <c r="NVO13" s="580"/>
      <c r="NVP13" s="580"/>
      <c r="NVQ13" s="580"/>
      <c r="NVR13" s="580"/>
      <c r="NVS13" s="580"/>
      <c r="NVT13" s="580"/>
      <c r="NVU13" s="580"/>
      <c r="NVV13" s="580"/>
      <c r="NVW13" s="580"/>
      <c r="NVX13" s="580"/>
      <c r="NVY13" s="580"/>
      <c r="NVZ13" s="580"/>
      <c r="NWA13" s="580"/>
      <c r="NWB13" s="580"/>
      <c r="NWC13" s="580"/>
      <c r="NWD13" s="580"/>
      <c r="NWE13" s="580"/>
      <c r="NWF13" s="580"/>
      <c r="NWG13" s="580"/>
      <c r="NWH13" s="580"/>
      <c r="NWI13" s="580"/>
      <c r="NWJ13" s="580"/>
      <c r="NWK13" s="580"/>
      <c r="NWL13" s="580"/>
      <c r="NWM13" s="580"/>
      <c r="NWN13" s="580"/>
      <c r="NWO13" s="580"/>
      <c r="NWP13" s="580"/>
      <c r="NWQ13" s="580"/>
      <c r="NWR13" s="580"/>
      <c r="NWS13" s="580"/>
      <c r="NWT13" s="580"/>
      <c r="NWU13" s="580"/>
      <c r="NWV13" s="580"/>
      <c r="NWW13" s="580"/>
      <c r="NWX13" s="580"/>
      <c r="NWY13" s="580"/>
      <c r="NWZ13" s="580"/>
      <c r="NXA13" s="580"/>
      <c r="NXB13" s="580"/>
      <c r="NXC13" s="580"/>
      <c r="NXD13" s="580"/>
      <c r="NXE13" s="580"/>
      <c r="NXF13" s="580"/>
      <c r="NXG13" s="580"/>
      <c r="NXH13" s="580"/>
      <c r="NXI13" s="580"/>
      <c r="NXJ13" s="580"/>
      <c r="NXK13" s="580"/>
      <c r="NXL13" s="580"/>
      <c r="NXM13" s="580"/>
      <c r="NXN13" s="580"/>
      <c r="NXO13" s="580"/>
      <c r="NXP13" s="580"/>
      <c r="NXQ13" s="580"/>
      <c r="NXR13" s="580"/>
      <c r="NXS13" s="580"/>
      <c r="NXT13" s="580"/>
      <c r="NXU13" s="580"/>
      <c r="NXV13" s="580"/>
      <c r="NXW13" s="580"/>
      <c r="NXX13" s="580"/>
      <c r="NXY13" s="580"/>
      <c r="NXZ13" s="580"/>
      <c r="NYA13" s="580"/>
      <c r="NYB13" s="580"/>
      <c r="NYC13" s="580"/>
      <c r="NYD13" s="580"/>
      <c r="NYE13" s="580"/>
      <c r="NYF13" s="580"/>
      <c r="NYG13" s="580"/>
      <c r="NYH13" s="580"/>
      <c r="NYI13" s="580"/>
      <c r="NYJ13" s="580"/>
      <c r="NYK13" s="580"/>
      <c r="NYL13" s="580"/>
      <c r="NYM13" s="580"/>
      <c r="NYN13" s="580"/>
      <c r="NYO13" s="580"/>
      <c r="NYP13" s="580"/>
      <c r="NYQ13" s="580"/>
      <c r="NYR13" s="580"/>
      <c r="NYS13" s="580"/>
      <c r="NYT13" s="580"/>
      <c r="NYU13" s="580"/>
      <c r="NYV13" s="580"/>
      <c r="NYW13" s="580"/>
      <c r="NYX13" s="580"/>
      <c r="NYY13" s="580"/>
      <c r="NYZ13" s="580"/>
      <c r="NZA13" s="580"/>
      <c r="NZB13" s="580"/>
      <c r="NZC13" s="580"/>
      <c r="NZD13" s="580"/>
      <c r="NZE13" s="580"/>
      <c r="NZF13" s="580"/>
      <c r="NZG13" s="580"/>
      <c r="NZH13" s="580"/>
      <c r="NZI13" s="580"/>
      <c r="NZJ13" s="580"/>
      <c r="NZK13" s="580"/>
      <c r="NZL13" s="580"/>
      <c r="NZM13" s="580"/>
      <c r="NZN13" s="580"/>
      <c r="NZO13" s="580"/>
      <c r="NZP13" s="580"/>
      <c r="NZQ13" s="580"/>
      <c r="NZR13" s="580"/>
      <c r="NZS13" s="580"/>
      <c r="NZT13" s="580"/>
      <c r="NZU13" s="580"/>
      <c r="NZV13" s="580"/>
      <c r="NZW13" s="580"/>
      <c r="NZX13" s="580"/>
      <c r="NZY13" s="580"/>
      <c r="NZZ13" s="580"/>
      <c r="OAA13" s="580"/>
      <c r="OAB13" s="580"/>
      <c r="OAC13" s="580"/>
      <c r="OAD13" s="580"/>
      <c r="OAE13" s="580"/>
      <c r="OAF13" s="580"/>
      <c r="OAG13" s="580"/>
      <c r="OAH13" s="580"/>
      <c r="OAI13" s="580"/>
      <c r="OAJ13" s="580"/>
      <c r="OAK13" s="580"/>
      <c r="OAL13" s="580"/>
      <c r="OAM13" s="580"/>
      <c r="OAN13" s="580"/>
      <c r="OAO13" s="580"/>
      <c r="OAP13" s="580"/>
      <c r="OAQ13" s="580"/>
      <c r="OAR13" s="580"/>
      <c r="OAS13" s="580"/>
      <c r="OAT13" s="580"/>
      <c r="OAU13" s="580"/>
      <c r="OAV13" s="580"/>
      <c r="OAW13" s="580"/>
      <c r="OAX13" s="580"/>
      <c r="OAY13" s="580"/>
      <c r="OAZ13" s="580"/>
      <c r="OBA13" s="580"/>
      <c r="OBB13" s="580"/>
      <c r="OBC13" s="580"/>
      <c r="OBD13" s="580"/>
      <c r="OBE13" s="580"/>
      <c r="OBF13" s="580"/>
      <c r="OBG13" s="580"/>
      <c r="OBH13" s="580"/>
      <c r="OBI13" s="580"/>
      <c r="OBJ13" s="580"/>
      <c r="OBK13" s="580"/>
      <c r="OBL13" s="580"/>
      <c r="OBM13" s="580"/>
      <c r="OBN13" s="580"/>
      <c r="OBO13" s="580"/>
      <c r="OBP13" s="580"/>
      <c r="OBQ13" s="580"/>
      <c r="OBR13" s="580"/>
      <c r="OBS13" s="580"/>
      <c r="OBT13" s="580"/>
      <c r="OBU13" s="580"/>
      <c r="OBV13" s="580"/>
      <c r="OBW13" s="580"/>
      <c r="OBX13" s="580"/>
      <c r="OBY13" s="580"/>
      <c r="OBZ13" s="580"/>
      <c r="OCA13" s="580"/>
      <c r="OCB13" s="580"/>
      <c r="OCC13" s="580"/>
      <c r="OCD13" s="580"/>
      <c r="OCE13" s="580"/>
      <c r="OCF13" s="580"/>
      <c r="OCG13" s="580"/>
      <c r="OCH13" s="580"/>
      <c r="OCI13" s="580"/>
      <c r="OCJ13" s="580"/>
      <c r="OCK13" s="580"/>
      <c r="OCL13" s="580"/>
      <c r="OCM13" s="580"/>
      <c r="OCN13" s="580"/>
      <c r="OCO13" s="580"/>
      <c r="OCP13" s="580"/>
      <c r="OCQ13" s="580"/>
      <c r="OCR13" s="580"/>
      <c r="OCS13" s="580"/>
      <c r="OCT13" s="580"/>
      <c r="OCU13" s="580"/>
      <c r="OCV13" s="580"/>
      <c r="OCW13" s="580"/>
      <c r="OCX13" s="580"/>
      <c r="OCY13" s="580"/>
      <c r="OCZ13" s="580"/>
      <c r="ODA13" s="580"/>
      <c r="ODB13" s="580"/>
      <c r="ODC13" s="580"/>
      <c r="ODD13" s="580"/>
      <c r="ODE13" s="580"/>
      <c r="ODF13" s="580"/>
      <c r="ODG13" s="580"/>
      <c r="ODH13" s="580"/>
      <c r="ODI13" s="580"/>
      <c r="ODJ13" s="580"/>
      <c r="ODK13" s="580"/>
      <c r="ODL13" s="580"/>
      <c r="ODM13" s="580"/>
      <c r="ODN13" s="580"/>
      <c r="ODO13" s="580"/>
      <c r="ODP13" s="580"/>
      <c r="ODQ13" s="580"/>
      <c r="ODR13" s="580"/>
      <c r="ODS13" s="580"/>
      <c r="ODT13" s="580"/>
      <c r="ODU13" s="580"/>
      <c r="ODV13" s="580"/>
      <c r="ODW13" s="580"/>
      <c r="ODX13" s="580"/>
      <c r="ODY13" s="580"/>
      <c r="ODZ13" s="580"/>
      <c r="OEA13" s="580"/>
      <c r="OEB13" s="580"/>
      <c r="OEC13" s="580"/>
      <c r="OED13" s="580"/>
      <c r="OEE13" s="580"/>
      <c r="OEF13" s="580"/>
      <c r="OEG13" s="580"/>
      <c r="OEH13" s="580"/>
      <c r="OEI13" s="580"/>
      <c r="OEJ13" s="580"/>
      <c r="OEK13" s="580"/>
      <c r="OEL13" s="580"/>
      <c r="OEM13" s="580"/>
      <c r="OEN13" s="580"/>
      <c r="OEO13" s="580"/>
      <c r="OEP13" s="580"/>
      <c r="OEQ13" s="580"/>
      <c r="OER13" s="580"/>
      <c r="OES13" s="580"/>
      <c r="OET13" s="580"/>
      <c r="OEU13" s="580"/>
      <c r="OEV13" s="580"/>
      <c r="OEW13" s="580"/>
      <c r="OEX13" s="580"/>
      <c r="OEY13" s="580"/>
      <c r="OEZ13" s="580"/>
      <c r="OFA13" s="580"/>
      <c r="OFB13" s="580"/>
      <c r="OFC13" s="580"/>
      <c r="OFD13" s="580"/>
      <c r="OFE13" s="580"/>
      <c r="OFF13" s="580"/>
      <c r="OFG13" s="580"/>
      <c r="OFH13" s="580"/>
      <c r="OFI13" s="580"/>
      <c r="OFJ13" s="580"/>
      <c r="OFK13" s="580"/>
      <c r="OFL13" s="580"/>
      <c r="OFM13" s="580"/>
      <c r="OFN13" s="580"/>
      <c r="OFO13" s="580"/>
      <c r="OFP13" s="580"/>
      <c r="OFQ13" s="580"/>
      <c r="OFR13" s="580"/>
      <c r="OFS13" s="580"/>
      <c r="OFT13" s="580"/>
      <c r="OFU13" s="580"/>
      <c r="OFV13" s="580"/>
      <c r="OFW13" s="580"/>
      <c r="OFX13" s="580"/>
      <c r="OFY13" s="580"/>
      <c r="OFZ13" s="580"/>
      <c r="OGA13" s="580"/>
      <c r="OGB13" s="580"/>
      <c r="OGC13" s="580"/>
      <c r="OGD13" s="580"/>
      <c r="OGE13" s="580"/>
      <c r="OGF13" s="580"/>
      <c r="OGG13" s="580"/>
      <c r="OGH13" s="580"/>
      <c r="OGI13" s="580"/>
      <c r="OGJ13" s="580"/>
      <c r="OGK13" s="580"/>
      <c r="OGL13" s="580"/>
      <c r="OGM13" s="580"/>
      <c r="OGN13" s="580"/>
      <c r="OGO13" s="580"/>
      <c r="OGP13" s="580"/>
      <c r="OGQ13" s="580"/>
      <c r="OGR13" s="580"/>
      <c r="OGS13" s="580"/>
      <c r="OGT13" s="580"/>
      <c r="OGU13" s="580"/>
      <c r="OGV13" s="580"/>
      <c r="OGW13" s="580"/>
      <c r="OGX13" s="580"/>
      <c r="OGY13" s="580"/>
      <c r="OGZ13" s="580"/>
      <c r="OHA13" s="580"/>
      <c r="OHB13" s="580"/>
      <c r="OHC13" s="580"/>
      <c r="OHD13" s="580"/>
      <c r="OHE13" s="580"/>
      <c r="OHF13" s="580"/>
      <c r="OHG13" s="580"/>
      <c r="OHH13" s="580"/>
      <c r="OHI13" s="580"/>
      <c r="OHJ13" s="580"/>
      <c r="OHK13" s="580"/>
      <c r="OHL13" s="580"/>
      <c r="OHM13" s="580"/>
      <c r="OHN13" s="580"/>
      <c r="OHO13" s="580"/>
      <c r="OHP13" s="580"/>
      <c r="OHQ13" s="580"/>
      <c r="OHR13" s="580"/>
      <c r="OHS13" s="580"/>
      <c r="OHT13" s="580"/>
      <c r="OHU13" s="580"/>
      <c r="OHV13" s="580"/>
      <c r="OHW13" s="580"/>
      <c r="OHX13" s="580"/>
      <c r="OHY13" s="580"/>
      <c r="OHZ13" s="580"/>
      <c r="OIA13" s="580"/>
      <c r="OIB13" s="580"/>
      <c r="OIC13" s="580"/>
      <c r="OID13" s="580"/>
      <c r="OIE13" s="580"/>
      <c r="OIF13" s="580"/>
      <c r="OIG13" s="580"/>
      <c r="OIH13" s="580"/>
      <c r="OII13" s="580"/>
      <c r="OIJ13" s="580"/>
      <c r="OIK13" s="580"/>
      <c r="OIL13" s="580"/>
      <c r="OIM13" s="580"/>
      <c r="OIN13" s="580"/>
      <c r="OIO13" s="580"/>
      <c r="OIP13" s="580"/>
      <c r="OIQ13" s="580"/>
      <c r="OIR13" s="580"/>
      <c r="OIS13" s="580"/>
      <c r="OIT13" s="580"/>
      <c r="OIU13" s="580"/>
      <c r="OIV13" s="580"/>
      <c r="OIW13" s="580"/>
      <c r="OIX13" s="580"/>
      <c r="OIY13" s="580"/>
      <c r="OIZ13" s="580"/>
      <c r="OJA13" s="580"/>
      <c r="OJB13" s="580"/>
      <c r="OJC13" s="580"/>
      <c r="OJD13" s="580"/>
      <c r="OJE13" s="580"/>
      <c r="OJF13" s="580"/>
      <c r="OJG13" s="580"/>
      <c r="OJH13" s="580"/>
      <c r="OJI13" s="580"/>
      <c r="OJJ13" s="580"/>
      <c r="OJK13" s="580"/>
      <c r="OJL13" s="580"/>
      <c r="OJM13" s="580"/>
      <c r="OJN13" s="580"/>
      <c r="OJO13" s="580"/>
      <c r="OJP13" s="580"/>
      <c r="OJQ13" s="580"/>
      <c r="OJR13" s="580"/>
      <c r="OJS13" s="580"/>
      <c r="OJT13" s="580"/>
      <c r="OJU13" s="580"/>
      <c r="OJV13" s="580"/>
      <c r="OJW13" s="580"/>
      <c r="OJX13" s="580"/>
      <c r="OJY13" s="580"/>
      <c r="OJZ13" s="580"/>
      <c r="OKA13" s="580"/>
      <c r="OKB13" s="580"/>
      <c r="OKC13" s="580"/>
      <c r="OKD13" s="580"/>
      <c r="OKE13" s="580"/>
      <c r="OKF13" s="580"/>
      <c r="OKG13" s="580"/>
      <c r="OKH13" s="580"/>
      <c r="OKI13" s="580"/>
      <c r="OKJ13" s="580"/>
      <c r="OKK13" s="580"/>
      <c r="OKL13" s="580"/>
      <c r="OKM13" s="580"/>
      <c r="OKN13" s="580"/>
      <c r="OKO13" s="580"/>
      <c r="OKP13" s="580"/>
      <c r="OKQ13" s="580"/>
      <c r="OKR13" s="580"/>
      <c r="OKS13" s="580"/>
      <c r="OKT13" s="580"/>
      <c r="OKU13" s="580"/>
      <c r="OKV13" s="580"/>
      <c r="OKW13" s="580"/>
      <c r="OKX13" s="580"/>
      <c r="OKY13" s="580"/>
      <c r="OKZ13" s="580"/>
      <c r="OLA13" s="580"/>
      <c r="OLB13" s="580"/>
      <c r="OLC13" s="580"/>
      <c r="OLD13" s="580"/>
      <c r="OLE13" s="580"/>
      <c r="OLF13" s="580"/>
      <c r="OLG13" s="580"/>
      <c r="OLH13" s="580"/>
      <c r="OLI13" s="580"/>
      <c r="OLJ13" s="580"/>
      <c r="OLK13" s="580"/>
      <c r="OLL13" s="580"/>
      <c r="OLM13" s="580"/>
      <c r="OLN13" s="580"/>
      <c r="OLO13" s="580"/>
      <c r="OLP13" s="580"/>
      <c r="OLQ13" s="580"/>
      <c r="OLR13" s="580"/>
      <c r="OLS13" s="580"/>
      <c r="OLT13" s="580"/>
      <c r="OLU13" s="580"/>
      <c r="OLV13" s="580"/>
      <c r="OLW13" s="580"/>
      <c r="OLX13" s="580"/>
      <c r="OLY13" s="580"/>
      <c r="OLZ13" s="580"/>
      <c r="OMA13" s="580"/>
      <c r="OMB13" s="580"/>
      <c r="OMC13" s="580"/>
      <c r="OMD13" s="580"/>
      <c r="OME13" s="580"/>
      <c r="OMF13" s="580"/>
      <c r="OMG13" s="580"/>
      <c r="OMH13" s="580"/>
      <c r="OMI13" s="580"/>
      <c r="OMJ13" s="580"/>
      <c r="OMK13" s="580"/>
      <c r="OML13" s="580"/>
      <c r="OMM13" s="580"/>
      <c r="OMN13" s="580"/>
      <c r="OMO13" s="580"/>
      <c r="OMP13" s="580"/>
      <c r="OMQ13" s="580"/>
      <c r="OMR13" s="580"/>
      <c r="OMS13" s="580"/>
      <c r="OMT13" s="580"/>
      <c r="OMU13" s="580"/>
      <c r="OMV13" s="580"/>
      <c r="OMW13" s="580"/>
      <c r="OMX13" s="580"/>
      <c r="OMY13" s="580"/>
      <c r="OMZ13" s="580"/>
      <c r="ONA13" s="580"/>
      <c r="ONB13" s="580"/>
      <c r="ONC13" s="580"/>
      <c r="OND13" s="580"/>
      <c r="ONE13" s="580"/>
      <c r="ONF13" s="580"/>
      <c r="ONG13" s="580"/>
      <c r="ONH13" s="580"/>
      <c r="ONI13" s="580"/>
      <c r="ONJ13" s="580"/>
      <c r="ONK13" s="580"/>
      <c r="ONL13" s="580"/>
      <c r="ONM13" s="580"/>
      <c r="ONN13" s="580"/>
      <c r="ONO13" s="580"/>
      <c r="ONP13" s="580"/>
      <c r="ONQ13" s="580"/>
      <c r="ONR13" s="580"/>
      <c r="ONS13" s="580"/>
      <c r="ONT13" s="580"/>
      <c r="ONU13" s="580"/>
      <c r="ONV13" s="580"/>
      <c r="ONW13" s="580"/>
      <c r="ONX13" s="580"/>
      <c r="ONY13" s="580"/>
      <c r="ONZ13" s="580"/>
      <c r="OOA13" s="580"/>
      <c r="OOB13" s="580"/>
      <c r="OOC13" s="580"/>
      <c r="OOD13" s="580"/>
      <c r="OOE13" s="580"/>
      <c r="OOF13" s="580"/>
      <c r="OOG13" s="580"/>
      <c r="OOH13" s="580"/>
      <c r="OOI13" s="580"/>
      <c r="OOJ13" s="580"/>
      <c r="OOK13" s="580"/>
      <c r="OOL13" s="580"/>
      <c r="OOM13" s="580"/>
      <c r="OON13" s="580"/>
      <c r="OOO13" s="580"/>
      <c r="OOP13" s="580"/>
      <c r="OOQ13" s="580"/>
      <c r="OOR13" s="580"/>
      <c r="OOS13" s="580"/>
      <c r="OOT13" s="580"/>
      <c r="OOU13" s="580"/>
      <c r="OOV13" s="580"/>
      <c r="OOW13" s="580"/>
      <c r="OOX13" s="580"/>
      <c r="OOY13" s="580"/>
      <c r="OOZ13" s="580"/>
      <c r="OPA13" s="580"/>
      <c r="OPB13" s="580"/>
      <c r="OPC13" s="580"/>
      <c r="OPD13" s="580"/>
      <c r="OPE13" s="580"/>
      <c r="OPF13" s="580"/>
      <c r="OPG13" s="580"/>
      <c r="OPH13" s="580"/>
      <c r="OPI13" s="580"/>
      <c r="OPJ13" s="580"/>
      <c r="OPK13" s="580"/>
      <c r="OPL13" s="580"/>
      <c r="OPM13" s="580"/>
      <c r="OPN13" s="580"/>
      <c r="OPO13" s="580"/>
      <c r="OPP13" s="580"/>
      <c r="OPQ13" s="580"/>
      <c r="OPR13" s="580"/>
      <c r="OPS13" s="580"/>
      <c r="OPT13" s="580"/>
      <c r="OPU13" s="580"/>
      <c r="OPV13" s="580"/>
      <c r="OPW13" s="580"/>
      <c r="OPX13" s="580"/>
      <c r="OPY13" s="580"/>
      <c r="OPZ13" s="580"/>
      <c r="OQA13" s="580"/>
      <c r="OQB13" s="580"/>
      <c r="OQC13" s="580"/>
      <c r="OQD13" s="580"/>
      <c r="OQE13" s="580"/>
      <c r="OQF13" s="580"/>
      <c r="OQG13" s="580"/>
      <c r="OQH13" s="580"/>
      <c r="OQI13" s="580"/>
      <c r="OQJ13" s="580"/>
      <c r="OQK13" s="580"/>
      <c r="OQL13" s="580"/>
      <c r="OQM13" s="580"/>
      <c r="OQN13" s="580"/>
      <c r="OQO13" s="580"/>
      <c r="OQP13" s="580"/>
      <c r="OQQ13" s="580"/>
      <c r="OQR13" s="580"/>
      <c r="OQS13" s="580"/>
      <c r="OQT13" s="580"/>
      <c r="OQU13" s="580"/>
      <c r="OQV13" s="580"/>
      <c r="OQW13" s="580"/>
      <c r="OQX13" s="580"/>
      <c r="OQY13" s="580"/>
      <c r="OQZ13" s="580"/>
      <c r="ORA13" s="580"/>
      <c r="ORB13" s="580"/>
      <c r="ORC13" s="580"/>
      <c r="ORD13" s="580"/>
      <c r="ORE13" s="580"/>
      <c r="ORF13" s="580"/>
      <c r="ORG13" s="580"/>
      <c r="ORH13" s="580"/>
      <c r="ORI13" s="580"/>
      <c r="ORJ13" s="580"/>
      <c r="ORK13" s="580"/>
      <c r="ORL13" s="580"/>
      <c r="ORM13" s="580"/>
      <c r="ORN13" s="580"/>
      <c r="ORO13" s="580"/>
      <c r="ORP13" s="580"/>
      <c r="ORQ13" s="580"/>
      <c r="ORR13" s="580"/>
      <c r="ORS13" s="580"/>
      <c r="ORT13" s="580"/>
      <c r="ORU13" s="580"/>
      <c r="ORV13" s="580"/>
      <c r="ORW13" s="580"/>
      <c r="ORX13" s="580"/>
      <c r="ORY13" s="580"/>
      <c r="ORZ13" s="580"/>
      <c r="OSA13" s="580"/>
      <c r="OSB13" s="580"/>
      <c r="OSC13" s="580"/>
      <c r="OSD13" s="580"/>
      <c r="OSE13" s="580"/>
      <c r="OSF13" s="580"/>
      <c r="OSG13" s="580"/>
      <c r="OSH13" s="580"/>
      <c r="OSI13" s="580"/>
      <c r="OSJ13" s="580"/>
      <c r="OSK13" s="580"/>
      <c r="OSL13" s="580"/>
      <c r="OSM13" s="580"/>
      <c r="OSN13" s="580"/>
      <c r="OSO13" s="580"/>
      <c r="OSP13" s="580"/>
      <c r="OSQ13" s="580"/>
      <c r="OSR13" s="580"/>
      <c r="OSS13" s="580"/>
      <c r="OST13" s="580"/>
      <c r="OSU13" s="580"/>
      <c r="OSV13" s="580"/>
      <c r="OSW13" s="580"/>
      <c r="OSX13" s="580"/>
      <c r="OSY13" s="580"/>
      <c r="OSZ13" s="580"/>
      <c r="OTA13" s="580"/>
      <c r="OTB13" s="580"/>
      <c r="OTC13" s="580"/>
      <c r="OTD13" s="580"/>
      <c r="OTE13" s="580"/>
      <c r="OTF13" s="580"/>
      <c r="OTG13" s="580"/>
      <c r="OTH13" s="580"/>
      <c r="OTI13" s="580"/>
      <c r="OTJ13" s="580"/>
      <c r="OTK13" s="580"/>
      <c r="OTL13" s="580"/>
      <c r="OTM13" s="580"/>
      <c r="OTN13" s="580"/>
      <c r="OTO13" s="580"/>
      <c r="OTP13" s="580"/>
      <c r="OTQ13" s="580"/>
      <c r="OTR13" s="580"/>
      <c r="OTS13" s="580"/>
      <c r="OTT13" s="580"/>
      <c r="OTU13" s="580"/>
      <c r="OTV13" s="580"/>
      <c r="OTW13" s="580"/>
      <c r="OTX13" s="580"/>
      <c r="OTY13" s="580"/>
      <c r="OTZ13" s="580"/>
      <c r="OUA13" s="580"/>
      <c r="OUB13" s="580"/>
      <c r="OUC13" s="580"/>
      <c r="OUD13" s="580"/>
      <c r="OUE13" s="580"/>
      <c r="OUF13" s="580"/>
      <c r="OUG13" s="580"/>
      <c r="OUH13" s="580"/>
      <c r="OUI13" s="580"/>
      <c r="OUJ13" s="580"/>
      <c r="OUK13" s="580"/>
      <c r="OUL13" s="580"/>
      <c r="OUM13" s="580"/>
      <c r="OUN13" s="580"/>
      <c r="OUO13" s="580"/>
      <c r="OUP13" s="580"/>
      <c r="OUQ13" s="580"/>
      <c r="OUR13" s="580"/>
      <c r="OUS13" s="580"/>
      <c r="OUT13" s="580"/>
      <c r="OUU13" s="580"/>
      <c r="OUV13" s="580"/>
      <c r="OUW13" s="580"/>
      <c r="OUX13" s="580"/>
      <c r="OUY13" s="580"/>
      <c r="OUZ13" s="580"/>
      <c r="OVA13" s="580"/>
      <c r="OVB13" s="580"/>
      <c r="OVC13" s="580"/>
      <c r="OVD13" s="580"/>
      <c r="OVE13" s="580"/>
      <c r="OVF13" s="580"/>
      <c r="OVG13" s="580"/>
      <c r="OVH13" s="580"/>
      <c r="OVI13" s="580"/>
      <c r="OVJ13" s="580"/>
      <c r="OVK13" s="580"/>
      <c r="OVL13" s="580"/>
      <c r="OVM13" s="580"/>
      <c r="OVN13" s="580"/>
      <c r="OVO13" s="580"/>
      <c r="OVP13" s="580"/>
      <c r="OVQ13" s="580"/>
      <c r="OVR13" s="580"/>
      <c r="OVS13" s="580"/>
      <c r="OVT13" s="580"/>
      <c r="OVU13" s="580"/>
      <c r="OVV13" s="580"/>
      <c r="OVW13" s="580"/>
      <c r="OVX13" s="580"/>
      <c r="OVY13" s="580"/>
      <c r="OVZ13" s="580"/>
      <c r="OWA13" s="580"/>
      <c r="OWB13" s="580"/>
      <c r="OWC13" s="580"/>
      <c r="OWD13" s="580"/>
      <c r="OWE13" s="580"/>
      <c r="OWF13" s="580"/>
      <c r="OWG13" s="580"/>
      <c r="OWH13" s="580"/>
      <c r="OWI13" s="580"/>
      <c r="OWJ13" s="580"/>
      <c r="OWK13" s="580"/>
      <c r="OWL13" s="580"/>
      <c r="OWM13" s="580"/>
      <c r="OWN13" s="580"/>
      <c r="OWO13" s="580"/>
      <c r="OWP13" s="580"/>
      <c r="OWQ13" s="580"/>
      <c r="OWR13" s="580"/>
      <c r="OWS13" s="580"/>
      <c r="OWT13" s="580"/>
      <c r="OWU13" s="580"/>
      <c r="OWV13" s="580"/>
      <c r="OWW13" s="580"/>
      <c r="OWX13" s="580"/>
      <c r="OWY13" s="580"/>
      <c r="OWZ13" s="580"/>
      <c r="OXA13" s="580"/>
      <c r="OXB13" s="580"/>
      <c r="OXC13" s="580"/>
      <c r="OXD13" s="580"/>
      <c r="OXE13" s="580"/>
      <c r="OXF13" s="580"/>
      <c r="OXG13" s="580"/>
      <c r="OXH13" s="580"/>
      <c r="OXI13" s="580"/>
      <c r="OXJ13" s="580"/>
      <c r="OXK13" s="580"/>
      <c r="OXL13" s="580"/>
      <c r="OXM13" s="580"/>
      <c r="OXN13" s="580"/>
      <c r="OXO13" s="580"/>
      <c r="OXP13" s="580"/>
      <c r="OXQ13" s="580"/>
      <c r="OXR13" s="580"/>
      <c r="OXS13" s="580"/>
      <c r="OXT13" s="580"/>
      <c r="OXU13" s="580"/>
      <c r="OXV13" s="580"/>
      <c r="OXW13" s="580"/>
      <c r="OXX13" s="580"/>
      <c r="OXY13" s="580"/>
      <c r="OXZ13" s="580"/>
      <c r="OYA13" s="580"/>
      <c r="OYB13" s="580"/>
      <c r="OYC13" s="580"/>
      <c r="OYD13" s="580"/>
      <c r="OYE13" s="580"/>
      <c r="OYF13" s="580"/>
      <c r="OYG13" s="580"/>
      <c r="OYH13" s="580"/>
      <c r="OYI13" s="580"/>
      <c r="OYJ13" s="580"/>
      <c r="OYK13" s="580"/>
      <c r="OYL13" s="580"/>
      <c r="OYM13" s="580"/>
      <c r="OYN13" s="580"/>
      <c r="OYO13" s="580"/>
      <c r="OYP13" s="580"/>
      <c r="OYQ13" s="580"/>
      <c r="OYR13" s="580"/>
      <c r="OYS13" s="580"/>
      <c r="OYT13" s="580"/>
      <c r="OYU13" s="580"/>
      <c r="OYV13" s="580"/>
      <c r="OYW13" s="580"/>
      <c r="OYX13" s="580"/>
      <c r="OYY13" s="580"/>
      <c r="OYZ13" s="580"/>
      <c r="OZA13" s="580"/>
      <c r="OZB13" s="580"/>
      <c r="OZC13" s="580"/>
      <c r="OZD13" s="580"/>
      <c r="OZE13" s="580"/>
      <c r="OZF13" s="580"/>
      <c r="OZG13" s="580"/>
      <c r="OZH13" s="580"/>
      <c r="OZI13" s="580"/>
      <c r="OZJ13" s="580"/>
      <c r="OZK13" s="580"/>
      <c r="OZL13" s="580"/>
      <c r="OZM13" s="580"/>
      <c r="OZN13" s="580"/>
      <c r="OZO13" s="580"/>
      <c r="OZP13" s="580"/>
      <c r="OZQ13" s="580"/>
      <c r="OZR13" s="580"/>
      <c r="OZS13" s="580"/>
      <c r="OZT13" s="580"/>
      <c r="OZU13" s="580"/>
      <c r="OZV13" s="580"/>
      <c r="OZW13" s="580"/>
      <c r="OZX13" s="580"/>
      <c r="OZY13" s="580"/>
      <c r="OZZ13" s="580"/>
      <c r="PAA13" s="580"/>
      <c r="PAB13" s="580"/>
      <c r="PAC13" s="580"/>
      <c r="PAD13" s="580"/>
      <c r="PAE13" s="580"/>
      <c r="PAF13" s="580"/>
      <c r="PAG13" s="580"/>
      <c r="PAH13" s="580"/>
      <c r="PAI13" s="580"/>
      <c r="PAJ13" s="580"/>
      <c r="PAK13" s="580"/>
      <c r="PAL13" s="580"/>
      <c r="PAM13" s="580"/>
      <c r="PAN13" s="580"/>
      <c r="PAO13" s="580"/>
      <c r="PAP13" s="580"/>
      <c r="PAQ13" s="580"/>
      <c r="PAR13" s="580"/>
      <c r="PAS13" s="580"/>
      <c r="PAT13" s="580"/>
      <c r="PAU13" s="580"/>
      <c r="PAV13" s="580"/>
      <c r="PAW13" s="580"/>
      <c r="PAX13" s="580"/>
      <c r="PAY13" s="580"/>
      <c r="PAZ13" s="580"/>
      <c r="PBA13" s="580"/>
      <c r="PBB13" s="580"/>
      <c r="PBC13" s="580"/>
      <c r="PBD13" s="580"/>
      <c r="PBE13" s="580"/>
      <c r="PBF13" s="580"/>
      <c r="PBG13" s="580"/>
      <c r="PBH13" s="580"/>
      <c r="PBI13" s="580"/>
      <c r="PBJ13" s="580"/>
      <c r="PBK13" s="580"/>
      <c r="PBL13" s="580"/>
      <c r="PBM13" s="580"/>
      <c r="PBN13" s="580"/>
      <c r="PBO13" s="580"/>
      <c r="PBP13" s="580"/>
      <c r="PBQ13" s="580"/>
      <c r="PBR13" s="580"/>
      <c r="PBS13" s="580"/>
      <c r="PBT13" s="580"/>
      <c r="PBU13" s="580"/>
      <c r="PBV13" s="580"/>
      <c r="PBW13" s="580"/>
      <c r="PBX13" s="580"/>
      <c r="PBY13" s="580"/>
      <c r="PBZ13" s="580"/>
      <c r="PCA13" s="580"/>
      <c r="PCB13" s="580"/>
      <c r="PCC13" s="580"/>
      <c r="PCD13" s="580"/>
      <c r="PCE13" s="580"/>
      <c r="PCF13" s="580"/>
      <c r="PCG13" s="580"/>
      <c r="PCH13" s="580"/>
      <c r="PCI13" s="580"/>
      <c r="PCJ13" s="580"/>
      <c r="PCK13" s="580"/>
      <c r="PCL13" s="580"/>
      <c r="PCM13" s="580"/>
      <c r="PCN13" s="580"/>
      <c r="PCO13" s="580"/>
      <c r="PCP13" s="580"/>
      <c r="PCQ13" s="580"/>
      <c r="PCR13" s="580"/>
      <c r="PCS13" s="580"/>
      <c r="PCT13" s="580"/>
      <c r="PCU13" s="580"/>
      <c r="PCV13" s="580"/>
      <c r="PCW13" s="580"/>
      <c r="PCX13" s="580"/>
      <c r="PCY13" s="580"/>
      <c r="PCZ13" s="580"/>
      <c r="PDA13" s="580"/>
      <c r="PDB13" s="580"/>
      <c r="PDC13" s="580"/>
      <c r="PDD13" s="580"/>
      <c r="PDE13" s="580"/>
      <c r="PDF13" s="580"/>
      <c r="PDG13" s="580"/>
      <c r="PDH13" s="580"/>
      <c r="PDI13" s="580"/>
      <c r="PDJ13" s="580"/>
      <c r="PDK13" s="580"/>
      <c r="PDL13" s="580"/>
      <c r="PDM13" s="580"/>
      <c r="PDN13" s="580"/>
      <c r="PDO13" s="580"/>
      <c r="PDP13" s="580"/>
      <c r="PDQ13" s="580"/>
      <c r="PDR13" s="580"/>
      <c r="PDS13" s="580"/>
      <c r="PDT13" s="580"/>
      <c r="PDU13" s="580"/>
      <c r="PDV13" s="580"/>
      <c r="PDW13" s="580"/>
      <c r="PDX13" s="580"/>
      <c r="PDY13" s="580"/>
      <c r="PDZ13" s="580"/>
      <c r="PEA13" s="580"/>
      <c r="PEB13" s="580"/>
      <c r="PEC13" s="580"/>
      <c r="PED13" s="580"/>
      <c r="PEE13" s="580"/>
      <c r="PEF13" s="580"/>
      <c r="PEG13" s="580"/>
      <c r="PEH13" s="580"/>
      <c r="PEI13" s="580"/>
      <c r="PEJ13" s="580"/>
      <c r="PEK13" s="580"/>
      <c r="PEL13" s="580"/>
      <c r="PEM13" s="580"/>
      <c r="PEN13" s="580"/>
      <c r="PEO13" s="580"/>
      <c r="PEP13" s="580"/>
      <c r="PEQ13" s="580"/>
      <c r="PER13" s="580"/>
      <c r="PES13" s="580"/>
      <c r="PET13" s="580"/>
      <c r="PEU13" s="580"/>
      <c r="PEV13" s="580"/>
      <c r="PEW13" s="580"/>
      <c r="PEX13" s="580"/>
      <c r="PEY13" s="580"/>
      <c r="PEZ13" s="580"/>
      <c r="PFA13" s="580"/>
      <c r="PFB13" s="580"/>
      <c r="PFC13" s="580"/>
      <c r="PFD13" s="580"/>
      <c r="PFE13" s="580"/>
      <c r="PFF13" s="580"/>
      <c r="PFG13" s="580"/>
      <c r="PFH13" s="580"/>
      <c r="PFI13" s="580"/>
      <c r="PFJ13" s="580"/>
      <c r="PFK13" s="580"/>
      <c r="PFL13" s="580"/>
      <c r="PFM13" s="580"/>
      <c r="PFN13" s="580"/>
      <c r="PFO13" s="580"/>
      <c r="PFP13" s="580"/>
      <c r="PFQ13" s="580"/>
      <c r="PFR13" s="580"/>
      <c r="PFS13" s="580"/>
      <c r="PFT13" s="580"/>
      <c r="PFU13" s="580"/>
      <c r="PFV13" s="580"/>
      <c r="PFW13" s="580"/>
      <c r="PFX13" s="580"/>
      <c r="PFY13" s="580"/>
      <c r="PFZ13" s="580"/>
      <c r="PGA13" s="580"/>
      <c r="PGB13" s="580"/>
      <c r="PGC13" s="580"/>
      <c r="PGD13" s="580"/>
      <c r="PGE13" s="580"/>
      <c r="PGF13" s="580"/>
      <c r="PGG13" s="580"/>
      <c r="PGH13" s="580"/>
      <c r="PGI13" s="580"/>
      <c r="PGJ13" s="580"/>
      <c r="PGK13" s="580"/>
      <c r="PGL13" s="580"/>
      <c r="PGM13" s="580"/>
      <c r="PGN13" s="580"/>
      <c r="PGO13" s="580"/>
      <c r="PGP13" s="580"/>
      <c r="PGQ13" s="580"/>
      <c r="PGR13" s="580"/>
      <c r="PGS13" s="580"/>
      <c r="PGT13" s="580"/>
      <c r="PGU13" s="580"/>
      <c r="PGV13" s="580"/>
      <c r="PGW13" s="580"/>
      <c r="PGX13" s="580"/>
      <c r="PGY13" s="580"/>
      <c r="PGZ13" s="580"/>
      <c r="PHA13" s="580"/>
      <c r="PHB13" s="580"/>
      <c r="PHC13" s="580"/>
      <c r="PHD13" s="580"/>
      <c r="PHE13" s="580"/>
      <c r="PHF13" s="580"/>
      <c r="PHG13" s="580"/>
      <c r="PHH13" s="580"/>
      <c r="PHI13" s="580"/>
      <c r="PHJ13" s="580"/>
      <c r="PHK13" s="580"/>
      <c r="PHL13" s="580"/>
      <c r="PHM13" s="580"/>
      <c r="PHN13" s="580"/>
      <c r="PHO13" s="580"/>
      <c r="PHP13" s="580"/>
      <c r="PHQ13" s="580"/>
      <c r="PHR13" s="580"/>
      <c r="PHS13" s="580"/>
      <c r="PHT13" s="580"/>
      <c r="PHU13" s="580"/>
      <c r="PHV13" s="580"/>
      <c r="PHW13" s="580"/>
      <c r="PHX13" s="580"/>
      <c r="PHY13" s="580"/>
      <c r="PHZ13" s="580"/>
      <c r="PIA13" s="580"/>
      <c r="PIB13" s="580"/>
      <c r="PIC13" s="580"/>
      <c r="PID13" s="580"/>
      <c r="PIE13" s="580"/>
      <c r="PIF13" s="580"/>
      <c r="PIG13" s="580"/>
      <c r="PIH13" s="580"/>
      <c r="PII13" s="580"/>
      <c r="PIJ13" s="580"/>
      <c r="PIK13" s="580"/>
      <c r="PIL13" s="580"/>
      <c r="PIM13" s="580"/>
      <c r="PIN13" s="580"/>
      <c r="PIO13" s="580"/>
      <c r="PIP13" s="580"/>
      <c r="PIQ13" s="580"/>
      <c r="PIR13" s="580"/>
      <c r="PIS13" s="580"/>
      <c r="PIT13" s="580"/>
      <c r="PIU13" s="580"/>
      <c r="PIV13" s="580"/>
      <c r="PIW13" s="580"/>
      <c r="PIX13" s="580"/>
      <c r="PIY13" s="580"/>
      <c r="PIZ13" s="580"/>
      <c r="PJA13" s="580"/>
      <c r="PJB13" s="580"/>
      <c r="PJC13" s="580"/>
      <c r="PJD13" s="580"/>
      <c r="PJE13" s="580"/>
      <c r="PJF13" s="580"/>
      <c r="PJG13" s="580"/>
      <c r="PJH13" s="580"/>
      <c r="PJI13" s="580"/>
      <c r="PJJ13" s="580"/>
      <c r="PJK13" s="580"/>
      <c r="PJL13" s="580"/>
      <c r="PJM13" s="580"/>
      <c r="PJN13" s="580"/>
      <c r="PJO13" s="580"/>
      <c r="PJP13" s="580"/>
      <c r="PJQ13" s="580"/>
      <c r="PJR13" s="580"/>
      <c r="PJS13" s="580"/>
      <c r="PJT13" s="580"/>
      <c r="PJU13" s="580"/>
      <c r="PJV13" s="580"/>
      <c r="PJW13" s="580"/>
      <c r="PJX13" s="580"/>
      <c r="PJY13" s="580"/>
      <c r="PJZ13" s="580"/>
      <c r="PKA13" s="580"/>
      <c r="PKB13" s="580"/>
      <c r="PKC13" s="580"/>
      <c r="PKD13" s="580"/>
      <c r="PKE13" s="580"/>
      <c r="PKF13" s="580"/>
      <c r="PKG13" s="580"/>
      <c r="PKH13" s="580"/>
      <c r="PKI13" s="580"/>
      <c r="PKJ13" s="580"/>
      <c r="PKK13" s="580"/>
      <c r="PKL13" s="580"/>
      <c r="PKM13" s="580"/>
      <c r="PKN13" s="580"/>
      <c r="PKO13" s="580"/>
      <c r="PKP13" s="580"/>
      <c r="PKQ13" s="580"/>
      <c r="PKR13" s="580"/>
      <c r="PKS13" s="580"/>
      <c r="PKT13" s="580"/>
      <c r="PKU13" s="580"/>
      <c r="PKV13" s="580"/>
      <c r="PKW13" s="580"/>
      <c r="PKX13" s="580"/>
      <c r="PKY13" s="580"/>
      <c r="PKZ13" s="580"/>
      <c r="PLA13" s="580"/>
      <c r="PLB13" s="580"/>
      <c r="PLC13" s="580"/>
      <c r="PLD13" s="580"/>
      <c r="PLE13" s="580"/>
      <c r="PLF13" s="580"/>
      <c r="PLG13" s="580"/>
      <c r="PLH13" s="580"/>
      <c r="PLI13" s="580"/>
      <c r="PLJ13" s="580"/>
      <c r="PLK13" s="580"/>
      <c r="PLL13" s="580"/>
      <c r="PLM13" s="580"/>
      <c r="PLN13" s="580"/>
      <c r="PLO13" s="580"/>
      <c r="PLP13" s="580"/>
      <c r="PLQ13" s="580"/>
      <c r="PLR13" s="580"/>
      <c r="PLS13" s="580"/>
      <c r="PLT13" s="580"/>
      <c r="PLU13" s="580"/>
      <c r="PLV13" s="580"/>
      <c r="PLW13" s="580"/>
      <c r="PLX13" s="580"/>
      <c r="PLY13" s="580"/>
      <c r="PLZ13" s="580"/>
      <c r="PMA13" s="580"/>
      <c r="PMB13" s="580"/>
      <c r="PMC13" s="580"/>
      <c r="PMD13" s="580"/>
      <c r="PME13" s="580"/>
      <c r="PMF13" s="580"/>
      <c r="PMG13" s="580"/>
      <c r="PMH13" s="580"/>
      <c r="PMI13" s="580"/>
      <c r="PMJ13" s="580"/>
      <c r="PMK13" s="580"/>
      <c r="PML13" s="580"/>
      <c r="PMM13" s="580"/>
      <c r="PMN13" s="580"/>
      <c r="PMO13" s="580"/>
      <c r="PMP13" s="580"/>
      <c r="PMQ13" s="580"/>
      <c r="PMR13" s="580"/>
      <c r="PMS13" s="580"/>
      <c r="PMT13" s="580"/>
      <c r="PMU13" s="580"/>
      <c r="PMV13" s="580"/>
      <c r="PMW13" s="580"/>
      <c r="PMX13" s="580"/>
      <c r="PMY13" s="580"/>
      <c r="PMZ13" s="580"/>
      <c r="PNA13" s="580"/>
      <c r="PNB13" s="580"/>
      <c r="PNC13" s="580"/>
      <c r="PND13" s="580"/>
      <c r="PNE13" s="580"/>
      <c r="PNF13" s="580"/>
      <c r="PNG13" s="580"/>
      <c r="PNH13" s="580"/>
      <c r="PNI13" s="580"/>
      <c r="PNJ13" s="580"/>
      <c r="PNK13" s="580"/>
      <c r="PNL13" s="580"/>
      <c r="PNM13" s="580"/>
      <c r="PNN13" s="580"/>
      <c r="PNO13" s="580"/>
      <c r="PNP13" s="580"/>
      <c r="PNQ13" s="580"/>
      <c r="PNR13" s="580"/>
      <c r="PNS13" s="580"/>
      <c r="PNT13" s="580"/>
      <c r="PNU13" s="580"/>
      <c r="PNV13" s="580"/>
      <c r="PNW13" s="580"/>
      <c r="PNX13" s="580"/>
      <c r="PNY13" s="580"/>
      <c r="PNZ13" s="580"/>
      <c r="POA13" s="580"/>
      <c r="POB13" s="580"/>
      <c r="POC13" s="580"/>
      <c r="POD13" s="580"/>
      <c r="POE13" s="580"/>
      <c r="POF13" s="580"/>
      <c r="POG13" s="580"/>
      <c r="POH13" s="580"/>
      <c r="POI13" s="580"/>
      <c r="POJ13" s="580"/>
      <c r="POK13" s="580"/>
      <c r="POL13" s="580"/>
      <c r="POM13" s="580"/>
      <c r="PON13" s="580"/>
      <c r="POO13" s="580"/>
      <c r="POP13" s="580"/>
      <c r="POQ13" s="580"/>
      <c r="POR13" s="580"/>
      <c r="POS13" s="580"/>
      <c r="POT13" s="580"/>
      <c r="POU13" s="580"/>
      <c r="POV13" s="580"/>
      <c r="POW13" s="580"/>
      <c r="POX13" s="580"/>
      <c r="POY13" s="580"/>
      <c r="POZ13" s="580"/>
      <c r="PPA13" s="580"/>
      <c r="PPB13" s="580"/>
      <c r="PPC13" s="580"/>
      <c r="PPD13" s="580"/>
      <c r="PPE13" s="580"/>
      <c r="PPF13" s="580"/>
      <c r="PPG13" s="580"/>
      <c r="PPH13" s="580"/>
      <c r="PPI13" s="580"/>
      <c r="PPJ13" s="580"/>
      <c r="PPK13" s="580"/>
      <c r="PPL13" s="580"/>
      <c r="PPM13" s="580"/>
      <c r="PPN13" s="580"/>
      <c r="PPO13" s="580"/>
      <c r="PPP13" s="580"/>
      <c r="PPQ13" s="580"/>
      <c r="PPR13" s="580"/>
      <c r="PPS13" s="580"/>
      <c r="PPT13" s="580"/>
      <c r="PPU13" s="580"/>
      <c r="PPV13" s="580"/>
      <c r="PPW13" s="580"/>
      <c r="PPX13" s="580"/>
      <c r="PPY13" s="580"/>
      <c r="PPZ13" s="580"/>
      <c r="PQA13" s="580"/>
      <c r="PQB13" s="580"/>
      <c r="PQC13" s="580"/>
      <c r="PQD13" s="580"/>
      <c r="PQE13" s="580"/>
      <c r="PQF13" s="580"/>
      <c r="PQG13" s="580"/>
      <c r="PQH13" s="580"/>
      <c r="PQI13" s="580"/>
      <c r="PQJ13" s="580"/>
      <c r="PQK13" s="580"/>
      <c r="PQL13" s="580"/>
      <c r="PQM13" s="580"/>
      <c r="PQN13" s="580"/>
      <c r="PQO13" s="580"/>
      <c r="PQP13" s="580"/>
      <c r="PQQ13" s="580"/>
      <c r="PQR13" s="580"/>
      <c r="PQS13" s="580"/>
      <c r="PQT13" s="580"/>
      <c r="PQU13" s="580"/>
      <c r="PQV13" s="580"/>
      <c r="PQW13" s="580"/>
      <c r="PQX13" s="580"/>
      <c r="PQY13" s="580"/>
      <c r="PQZ13" s="580"/>
      <c r="PRA13" s="580"/>
      <c r="PRB13" s="580"/>
      <c r="PRC13" s="580"/>
      <c r="PRD13" s="580"/>
      <c r="PRE13" s="580"/>
      <c r="PRF13" s="580"/>
      <c r="PRG13" s="580"/>
      <c r="PRH13" s="580"/>
      <c r="PRI13" s="580"/>
      <c r="PRJ13" s="580"/>
      <c r="PRK13" s="580"/>
      <c r="PRL13" s="580"/>
      <c r="PRM13" s="580"/>
      <c r="PRN13" s="580"/>
      <c r="PRO13" s="580"/>
      <c r="PRP13" s="580"/>
      <c r="PRQ13" s="580"/>
      <c r="PRR13" s="580"/>
      <c r="PRS13" s="580"/>
      <c r="PRT13" s="580"/>
      <c r="PRU13" s="580"/>
      <c r="PRV13" s="580"/>
      <c r="PRW13" s="580"/>
      <c r="PRX13" s="580"/>
      <c r="PRY13" s="580"/>
      <c r="PRZ13" s="580"/>
      <c r="PSA13" s="580"/>
      <c r="PSB13" s="580"/>
      <c r="PSC13" s="580"/>
      <c r="PSD13" s="580"/>
      <c r="PSE13" s="580"/>
      <c r="PSF13" s="580"/>
      <c r="PSG13" s="580"/>
      <c r="PSH13" s="580"/>
      <c r="PSI13" s="580"/>
      <c r="PSJ13" s="580"/>
      <c r="PSK13" s="580"/>
      <c r="PSL13" s="580"/>
      <c r="PSM13" s="580"/>
      <c r="PSN13" s="580"/>
      <c r="PSO13" s="580"/>
      <c r="PSP13" s="580"/>
      <c r="PSQ13" s="580"/>
      <c r="PSR13" s="580"/>
      <c r="PSS13" s="580"/>
      <c r="PST13" s="580"/>
      <c r="PSU13" s="580"/>
      <c r="PSV13" s="580"/>
      <c r="PSW13" s="580"/>
      <c r="PSX13" s="580"/>
      <c r="PSY13" s="580"/>
      <c r="PSZ13" s="580"/>
      <c r="PTA13" s="580"/>
      <c r="PTB13" s="580"/>
      <c r="PTC13" s="580"/>
      <c r="PTD13" s="580"/>
      <c r="PTE13" s="580"/>
      <c r="PTF13" s="580"/>
      <c r="PTG13" s="580"/>
      <c r="PTH13" s="580"/>
      <c r="PTI13" s="580"/>
      <c r="PTJ13" s="580"/>
      <c r="PTK13" s="580"/>
      <c r="PTL13" s="580"/>
      <c r="PTM13" s="580"/>
      <c r="PTN13" s="580"/>
      <c r="PTO13" s="580"/>
      <c r="PTP13" s="580"/>
      <c r="PTQ13" s="580"/>
      <c r="PTR13" s="580"/>
      <c r="PTS13" s="580"/>
      <c r="PTT13" s="580"/>
      <c r="PTU13" s="580"/>
      <c r="PTV13" s="580"/>
      <c r="PTW13" s="580"/>
      <c r="PTX13" s="580"/>
      <c r="PTY13" s="580"/>
      <c r="PTZ13" s="580"/>
      <c r="PUA13" s="580"/>
      <c r="PUB13" s="580"/>
      <c r="PUC13" s="580"/>
      <c r="PUD13" s="580"/>
      <c r="PUE13" s="580"/>
      <c r="PUF13" s="580"/>
      <c r="PUG13" s="580"/>
      <c r="PUH13" s="580"/>
      <c r="PUI13" s="580"/>
      <c r="PUJ13" s="580"/>
      <c r="PUK13" s="580"/>
      <c r="PUL13" s="580"/>
      <c r="PUM13" s="580"/>
      <c r="PUN13" s="580"/>
      <c r="PUO13" s="580"/>
      <c r="PUP13" s="580"/>
      <c r="PUQ13" s="580"/>
      <c r="PUR13" s="580"/>
      <c r="PUS13" s="580"/>
      <c r="PUT13" s="580"/>
      <c r="PUU13" s="580"/>
      <c r="PUV13" s="580"/>
      <c r="PUW13" s="580"/>
      <c r="PUX13" s="580"/>
      <c r="PUY13" s="580"/>
      <c r="PUZ13" s="580"/>
      <c r="PVA13" s="580"/>
      <c r="PVB13" s="580"/>
      <c r="PVC13" s="580"/>
      <c r="PVD13" s="580"/>
      <c r="PVE13" s="580"/>
      <c r="PVF13" s="580"/>
      <c r="PVG13" s="580"/>
      <c r="PVH13" s="580"/>
      <c r="PVI13" s="580"/>
      <c r="PVJ13" s="580"/>
      <c r="PVK13" s="580"/>
      <c r="PVL13" s="580"/>
      <c r="PVM13" s="580"/>
      <c r="PVN13" s="580"/>
      <c r="PVO13" s="580"/>
      <c r="PVP13" s="580"/>
      <c r="PVQ13" s="580"/>
      <c r="PVR13" s="580"/>
      <c r="PVS13" s="580"/>
      <c r="PVT13" s="580"/>
      <c r="PVU13" s="580"/>
      <c r="PVV13" s="580"/>
      <c r="PVW13" s="580"/>
      <c r="PVX13" s="580"/>
      <c r="PVY13" s="580"/>
      <c r="PVZ13" s="580"/>
      <c r="PWA13" s="580"/>
      <c r="PWB13" s="580"/>
      <c r="PWC13" s="580"/>
      <c r="PWD13" s="580"/>
      <c r="PWE13" s="580"/>
      <c r="PWF13" s="580"/>
      <c r="PWG13" s="580"/>
      <c r="PWH13" s="580"/>
      <c r="PWI13" s="580"/>
      <c r="PWJ13" s="580"/>
      <c r="PWK13" s="580"/>
      <c r="PWL13" s="580"/>
      <c r="PWM13" s="580"/>
      <c r="PWN13" s="580"/>
      <c r="PWO13" s="580"/>
      <c r="PWP13" s="580"/>
      <c r="PWQ13" s="580"/>
      <c r="PWR13" s="580"/>
      <c r="PWS13" s="580"/>
      <c r="PWT13" s="580"/>
      <c r="PWU13" s="580"/>
      <c r="PWV13" s="580"/>
      <c r="PWW13" s="580"/>
      <c r="PWX13" s="580"/>
      <c r="PWY13" s="580"/>
      <c r="PWZ13" s="580"/>
      <c r="PXA13" s="580"/>
      <c r="PXB13" s="580"/>
      <c r="PXC13" s="580"/>
      <c r="PXD13" s="580"/>
      <c r="PXE13" s="580"/>
      <c r="PXF13" s="580"/>
      <c r="PXG13" s="580"/>
      <c r="PXH13" s="580"/>
      <c r="PXI13" s="580"/>
      <c r="PXJ13" s="580"/>
      <c r="PXK13" s="580"/>
      <c r="PXL13" s="580"/>
      <c r="PXM13" s="580"/>
      <c r="PXN13" s="580"/>
      <c r="PXO13" s="580"/>
      <c r="PXP13" s="580"/>
      <c r="PXQ13" s="580"/>
      <c r="PXR13" s="580"/>
      <c r="PXS13" s="580"/>
      <c r="PXT13" s="580"/>
      <c r="PXU13" s="580"/>
      <c r="PXV13" s="580"/>
      <c r="PXW13" s="580"/>
      <c r="PXX13" s="580"/>
      <c r="PXY13" s="580"/>
      <c r="PXZ13" s="580"/>
      <c r="PYA13" s="580"/>
      <c r="PYB13" s="580"/>
      <c r="PYC13" s="580"/>
      <c r="PYD13" s="580"/>
      <c r="PYE13" s="580"/>
      <c r="PYF13" s="580"/>
      <c r="PYG13" s="580"/>
      <c r="PYH13" s="580"/>
      <c r="PYI13" s="580"/>
      <c r="PYJ13" s="580"/>
      <c r="PYK13" s="580"/>
      <c r="PYL13" s="580"/>
      <c r="PYM13" s="580"/>
      <c r="PYN13" s="580"/>
      <c r="PYO13" s="580"/>
      <c r="PYP13" s="580"/>
      <c r="PYQ13" s="580"/>
      <c r="PYR13" s="580"/>
      <c r="PYS13" s="580"/>
      <c r="PYT13" s="580"/>
      <c r="PYU13" s="580"/>
      <c r="PYV13" s="580"/>
      <c r="PYW13" s="580"/>
      <c r="PYX13" s="580"/>
      <c r="PYY13" s="580"/>
      <c r="PYZ13" s="580"/>
      <c r="PZA13" s="580"/>
      <c r="PZB13" s="580"/>
      <c r="PZC13" s="580"/>
      <c r="PZD13" s="580"/>
      <c r="PZE13" s="580"/>
      <c r="PZF13" s="580"/>
      <c r="PZG13" s="580"/>
      <c r="PZH13" s="580"/>
      <c r="PZI13" s="580"/>
      <c r="PZJ13" s="580"/>
      <c r="PZK13" s="580"/>
      <c r="PZL13" s="580"/>
      <c r="PZM13" s="580"/>
      <c r="PZN13" s="580"/>
      <c r="PZO13" s="580"/>
      <c r="PZP13" s="580"/>
      <c r="PZQ13" s="580"/>
      <c r="PZR13" s="580"/>
      <c r="PZS13" s="580"/>
      <c r="PZT13" s="580"/>
      <c r="PZU13" s="580"/>
      <c r="PZV13" s="580"/>
      <c r="PZW13" s="580"/>
      <c r="PZX13" s="580"/>
      <c r="PZY13" s="580"/>
      <c r="PZZ13" s="580"/>
      <c r="QAA13" s="580"/>
      <c r="QAB13" s="580"/>
      <c r="QAC13" s="580"/>
      <c r="QAD13" s="580"/>
      <c r="QAE13" s="580"/>
      <c r="QAF13" s="580"/>
      <c r="QAG13" s="580"/>
      <c r="QAH13" s="580"/>
      <c r="QAI13" s="580"/>
      <c r="QAJ13" s="580"/>
      <c r="QAK13" s="580"/>
      <c r="QAL13" s="580"/>
      <c r="QAM13" s="580"/>
      <c r="QAN13" s="580"/>
      <c r="QAO13" s="580"/>
      <c r="QAP13" s="580"/>
      <c r="QAQ13" s="580"/>
      <c r="QAR13" s="580"/>
      <c r="QAS13" s="580"/>
      <c r="QAT13" s="580"/>
      <c r="QAU13" s="580"/>
      <c r="QAV13" s="580"/>
      <c r="QAW13" s="580"/>
      <c r="QAX13" s="580"/>
      <c r="QAY13" s="580"/>
      <c r="QAZ13" s="580"/>
      <c r="QBA13" s="580"/>
      <c r="QBB13" s="580"/>
      <c r="QBC13" s="580"/>
      <c r="QBD13" s="580"/>
      <c r="QBE13" s="580"/>
      <c r="QBF13" s="580"/>
      <c r="QBG13" s="580"/>
      <c r="QBH13" s="580"/>
      <c r="QBI13" s="580"/>
      <c r="QBJ13" s="580"/>
      <c r="QBK13" s="580"/>
      <c r="QBL13" s="580"/>
      <c r="QBM13" s="580"/>
      <c r="QBN13" s="580"/>
      <c r="QBO13" s="580"/>
      <c r="QBP13" s="580"/>
      <c r="QBQ13" s="580"/>
      <c r="QBR13" s="580"/>
      <c r="QBS13" s="580"/>
      <c r="QBT13" s="580"/>
      <c r="QBU13" s="580"/>
      <c r="QBV13" s="580"/>
      <c r="QBW13" s="580"/>
      <c r="QBX13" s="580"/>
      <c r="QBY13" s="580"/>
      <c r="QBZ13" s="580"/>
      <c r="QCA13" s="580"/>
      <c r="QCB13" s="580"/>
      <c r="QCC13" s="580"/>
      <c r="QCD13" s="580"/>
      <c r="QCE13" s="580"/>
      <c r="QCF13" s="580"/>
      <c r="QCG13" s="580"/>
      <c r="QCH13" s="580"/>
      <c r="QCI13" s="580"/>
      <c r="QCJ13" s="580"/>
      <c r="QCK13" s="580"/>
      <c r="QCL13" s="580"/>
      <c r="QCM13" s="580"/>
      <c r="QCN13" s="580"/>
      <c r="QCO13" s="580"/>
      <c r="QCP13" s="580"/>
      <c r="QCQ13" s="580"/>
      <c r="QCR13" s="580"/>
      <c r="QCS13" s="580"/>
      <c r="QCT13" s="580"/>
      <c r="QCU13" s="580"/>
      <c r="QCV13" s="580"/>
      <c r="QCW13" s="580"/>
      <c r="QCX13" s="580"/>
      <c r="QCY13" s="580"/>
      <c r="QCZ13" s="580"/>
      <c r="QDA13" s="580"/>
      <c r="QDB13" s="580"/>
      <c r="QDC13" s="580"/>
      <c r="QDD13" s="580"/>
      <c r="QDE13" s="580"/>
      <c r="QDF13" s="580"/>
      <c r="QDG13" s="580"/>
      <c r="QDH13" s="580"/>
      <c r="QDI13" s="580"/>
      <c r="QDJ13" s="580"/>
      <c r="QDK13" s="580"/>
      <c r="QDL13" s="580"/>
      <c r="QDM13" s="580"/>
      <c r="QDN13" s="580"/>
      <c r="QDO13" s="580"/>
      <c r="QDP13" s="580"/>
      <c r="QDQ13" s="580"/>
      <c r="QDR13" s="580"/>
      <c r="QDS13" s="580"/>
      <c r="QDT13" s="580"/>
      <c r="QDU13" s="580"/>
      <c r="QDV13" s="580"/>
      <c r="QDW13" s="580"/>
      <c r="QDX13" s="580"/>
      <c r="QDY13" s="580"/>
      <c r="QDZ13" s="580"/>
      <c r="QEA13" s="580"/>
      <c r="QEB13" s="580"/>
      <c r="QEC13" s="580"/>
      <c r="QED13" s="580"/>
      <c r="QEE13" s="580"/>
      <c r="QEF13" s="580"/>
      <c r="QEG13" s="580"/>
      <c r="QEH13" s="580"/>
      <c r="QEI13" s="580"/>
      <c r="QEJ13" s="580"/>
      <c r="QEK13" s="580"/>
      <c r="QEL13" s="580"/>
      <c r="QEM13" s="580"/>
      <c r="QEN13" s="580"/>
      <c r="QEO13" s="580"/>
      <c r="QEP13" s="580"/>
      <c r="QEQ13" s="580"/>
      <c r="QER13" s="580"/>
      <c r="QES13" s="580"/>
      <c r="QET13" s="580"/>
      <c r="QEU13" s="580"/>
      <c r="QEV13" s="580"/>
      <c r="QEW13" s="580"/>
      <c r="QEX13" s="580"/>
      <c r="QEY13" s="580"/>
      <c r="QEZ13" s="580"/>
      <c r="QFA13" s="580"/>
      <c r="QFB13" s="580"/>
      <c r="QFC13" s="580"/>
      <c r="QFD13" s="580"/>
      <c r="QFE13" s="580"/>
      <c r="QFF13" s="580"/>
      <c r="QFG13" s="580"/>
      <c r="QFH13" s="580"/>
      <c r="QFI13" s="580"/>
      <c r="QFJ13" s="580"/>
      <c r="QFK13" s="580"/>
      <c r="QFL13" s="580"/>
      <c r="QFM13" s="580"/>
      <c r="QFN13" s="580"/>
      <c r="QFO13" s="580"/>
      <c r="QFP13" s="580"/>
      <c r="QFQ13" s="580"/>
      <c r="QFR13" s="580"/>
      <c r="QFS13" s="580"/>
      <c r="QFT13" s="580"/>
      <c r="QFU13" s="580"/>
      <c r="QFV13" s="580"/>
      <c r="QFW13" s="580"/>
      <c r="QFX13" s="580"/>
      <c r="QFY13" s="580"/>
      <c r="QFZ13" s="580"/>
      <c r="QGA13" s="580"/>
      <c r="QGB13" s="580"/>
      <c r="QGC13" s="580"/>
      <c r="QGD13" s="580"/>
      <c r="QGE13" s="580"/>
      <c r="QGF13" s="580"/>
      <c r="QGG13" s="580"/>
      <c r="QGH13" s="580"/>
      <c r="QGI13" s="580"/>
      <c r="QGJ13" s="580"/>
      <c r="QGK13" s="580"/>
      <c r="QGL13" s="580"/>
      <c r="QGM13" s="580"/>
      <c r="QGN13" s="580"/>
      <c r="QGO13" s="580"/>
      <c r="QGP13" s="580"/>
      <c r="QGQ13" s="580"/>
      <c r="QGR13" s="580"/>
      <c r="QGS13" s="580"/>
      <c r="QGT13" s="580"/>
      <c r="QGU13" s="580"/>
      <c r="QGV13" s="580"/>
      <c r="QGW13" s="580"/>
      <c r="QGX13" s="580"/>
      <c r="QGY13" s="580"/>
      <c r="QGZ13" s="580"/>
      <c r="QHA13" s="580"/>
      <c r="QHB13" s="580"/>
      <c r="QHC13" s="580"/>
      <c r="QHD13" s="580"/>
      <c r="QHE13" s="580"/>
      <c r="QHF13" s="580"/>
      <c r="QHG13" s="580"/>
      <c r="QHH13" s="580"/>
      <c r="QHI13" s="580"/>
      <c r="QHJ13" s="580"/>
      <c r="QHK13" s="580"/>
      <c r="QHL13" s="580"/>
      <c r="QHM13" s="580"/>
      <c r="QHN13" s="580"/>
      <c r="QHO13" s="580"/>
      <c r="QHP13" s="580"/>
      <c r="QHQ13" s="580"/>
      <c r="QHR13" s="580"/>
      <c r="QHS13" s="580"/>
      <c r="QHT13" s="580"/>
      <c r="QHU13" s="580"/>
      <c r="QHV13" s="580"/>
      <c r="QHW13" s="580"/>
      <c r="QHX13" s="580"/>
      <c r="QHY13" s="580"/>
      <c r="QHZ13" s="580"/>
      <c r="QIA13" s="580"/>
      <c r="QIB13" s="580"/>
      <c r="QIC13" s="580"/>
      <c r="QID13" s="580"/>
      <c r="QIE13" s="580"/>
      <c r="QIF13" s="580"/>
      <c r="QIG13" s="580"/>
      <c r="QIH13" s="580"/>
      <c r="QII13" s="580"/>
      <c r="QIJ13" s="580"/>
      <c r="QIK13" s="580"/>
      <c r="QIL13" s="580"/>
      <c r="QIM13" s="580"/>
      <c r="QIN13" s="580"/>
      <c r="QIO13" s="580"/>
      <c r="QIP13" s="580"/>
      <c r="QIQ13" s="580"/>
      <c r="QIR13" s="580"/>
      <c r="QIS13" s="580"/>
      <c r="QIT13" s="580"/>
      <c r="QIU13" s="580"/>
      <c r="QIV13" s="580"/>
      <c r="QIW13" s="580"/>
      <c r="QIX13" s="580"/>
      <c r="QIY13" s="580"/>
      <c r="QIZ13" s="580"/>
      <c r="QJA13" s="580"/>
      <c r="QJB13" s="580"/>
      <c r="QJC13" s="580"/>
      <c r="QJD13" s="580"/>
      <c r="QJE13" s="580"/>
      <c r="QJF13" s="580"/>
      <c r="QJG13" s="580"/>
      <c r="QJH13" s="580"/>
      <c r="QJI13" s="580"/>
      <c r="QJJ13" s="580"/>
      <c r="QJK13" s="580"/>
      <c r="QJL13" s="580"/>
      <c r="QJM13" s="580"/>
      <c r="QJN13" s="580"/>
      <c r="QJO13" s="580"/>
      <c r="QJP13" s="580"/>
      <c r="QJQ13" s="580"/>
      <c r="QJR13" s="580"/>
      <c r="QJS13" s="580"/>
      <c r="QJT13" s="580"/>
      <c r="QJU13" s="580"/>
      <c r="QJV13" s="580"/>
      <c r="QJW13" s="580"/>
      <c r="QJX13" s="580"/>
      <c r="QJY13" s="580"/>
      <c r="QJZ13" s="580"/>
      <c r="QKA13" s="580"/>
      <c r="QKB13" s="580"/>
      <c r="QKC13" s="580"/>
      <c r="QKD13" s="580"/>
      <c r="QKE13" s="580"/>
      <c r="QKF13" s="580"/>
      <c r="QKG13" s="580"/>
      <c r="QKH13" s="580"/>
      <c r="QKI13" s="580"/>
      <c r="QKJ13" s="580"/>
      <c r="QKK13" s="580"/>
      <c r="QKL13" s="580"/>
      <c r="QKM13" s="580"/>
      <c r="QKN13" s="580"/>
      <c r="QKO13" s="580"/>
      <c r="QKP13" s="580"/>
      <c r="QKQ13" s="580"/>
      <c r="QKR13" s="580"/>
      <c r="QKS13" s="580"/>
      <c r="QKT13" s="580"/>
      <c r="QKU13" s="580"/>
      <c r="QKV13" s="580"/>
      <c r="QKW13" s="580"/>
      <c r="QKX13" s="580"/>
      <c r="QKY13" s="580"/>
      <c r="QKZ13" s="580"/>
      <c r="QLA13" s="580"/>
      <c r="QLB13" s="580"/>
      <c r="QLC13" s="580"/>
      <c r="QLD13" s="580"/>
      <c r="QLE13" s="580"/>
      <c r="QLF13" s="580"/>
      <c r="QLG13" s="580"/>
      <c r="QLH13" s="580"/>
      <c r="QLI13" s="580"/>
      <c r="QLJ13" s="580"/>
      <c r="QLK13" s="580"/>
      <c r="QLL13" s="580"/>
      <c r="QLM13" s="580"/>
      <c r="QLN13" s="580"/>
      <c r="QLO13" s="580"/>
      <c r="QLP13" s="580"/>
      <c r="QLQ13" s="580"/>
      <c r="QLR13" s="580"/>
      <c r="QLS13" s="580"/>
      <c r="QLT13" s="580"/>
      <c r="QLU13" s="580"/>
      <c r="QLV13" s="580"/>
      <c r="QLW13" s="580"/>
      <c r="QLX13" s="580"/>
      <c r="QLY13" s="580"/>
      <c r="QLZ13" s="580"/>
      <c r="QMA13" s="580"/>
      <c r="QMB13" s="580"/>
      <c r="QMC13" s="580"/>
      <c r="QMD13" s="580"/>
      <c r="QME13" s="580"/>
      <c r="QMF13" s="580"/>
      <c r="QMG13" s="580"/>
      <c r="QMH13" s="580"/>
      <c r="QMI13" s="580"/>
      <c r="QMJ13" s="580"/>
      <c r="QMK13" s="580"/>
      <c r="QML13" s="580"/>
      <c r="QMM13" s="580"/>
      <c r="QMN13" s="580"/>
      <c r="QMO13" s="580"/>
      <c r="QMP13" s="580"/>
      <c r="QMQ13" s="580"/>
      <c r="QMR13" s="580"/>
      <c r="QMS13" s="580"/>
      <c r="QMT13" s="580"/>
      <c r="QMU13" s="580"/>
      <c r="QMV13" s="580"/>
      <c r="QMW13" s="580"/>
      <c r="QMX13" s="580"/>
      <c r="QMY13" s="580"/>
      <c r="QMZ13" s="580"/>
      <c r="QNA13" s="580"/>
      <c r="QNB13" s="580"/>
      <c r="QNC13" s="580"/>
      <c r="QND13" s="580"/>
      <c r="QNE13" s="580"/>
      <c r="QNF13" s="580"/>
      <c r="QNG13" s="580"/>
      <c r="QNH13" s="580"/>
      <c r="QNI13" s="580"/>
      <c r="QNJ13" s="580"/>
      <c r="QNK13" s="580"/>
      <c r="QNL13" s="580"/>
      <c r="QNM13" s="580"/>
      <c r="QNN13" s="580"/>
      <c r="QNO13" s="580"/>
      <c r="QNP13" s="580"/>
      <c r="QNQ13" s="580"/>
      <c r="QNR13" s="580"/>
      <c r="QNS13" s="580"/>
      <c r="QNT13" s="580"/>
      <c r="QNU13" s="580"/>
      <c r="QNV13" s="580"/>
      <c r="QNW13" s="580"/>
      <c r="QNX13" s="580"/>
      <c r="QNY13" s="580"/>
      <c r="QNZ13" s="580"/>
      <c r="QOA13" s="580"/>
      <c r="QOB13" s="580"/>
      <c r="QOC13" s="580"/>
      <c r="QOD13" s="580"/>
      <c r="QOE13" s="580"/>
      <c r="QOF13" s="580"/>
      <c r="QOG13" s="580"/>
      <c r="QOH13" s="580"/>
      <c r="QOI13" s="580"/>
      <c r="QOJ13" s="580"/>
      <c r="QOK13" s="580"/>
      <c r="QOL13" s="580"/>
      <c r="QOM13" s="580"/>
      <c r="QON13" s="580"/>
      <c r="QOO13" s="580"/>
      <c r="QOP13" s="580"/>
      <c r="QOQ13" s="580"/>
      <c r="QOR13" s="580"/>
      <c r="QOS13" s="580"/>
      <c r="QOT13" s="580"/>
      <c r="QOU13" s="580"/>
      <c r="QOV13" s="580"/>
      <c r="QOW13" s="580"/>
      <c r="QOX13" s="580"/>
      <c r="QOY13" s="580"/>
      <c r="QOZ13" s="580"/>
      <c r="QPA13" s="580"/>
      <c r="QPB13" s="580"/>
      <c r="QPC13" s="580"/>
      <c r="QPD13" s="580"/>
      <c r="QPE13" s="580"/>
      <c r="QPF13" s="580"/>
      <c r="QPG13" s="580"/>
      <c r="QPH13" s="580"/>
      <c r="QPI13" s="580"/>
      <c r="QPJ13" s="580"/>
      <c r="QPK13" s="580"/>
      <c r="QPL13" s="580"/>
      <c r="QPM13" s="580"/>
      <c r="QPN13" s="580"/>
      <c r="QPO13" s="580"/>
      <c r="QPP13" s="580"/>
      <c r="QPQ13" s="580"/>
      <c r="QPR13" s="580"/>
      <c r="QPS13" s="580"/>
      <c r="QPT13" s="580"/>
      <c r="QPU13" s="580"/>
      <c r="QPV13" s="580"/>
      <c r="QPW13" s="580"/>
      <c r="QPX13" s="580"/>
      <c r="QPY13" s="580"/>
      <c r="QPZ13" s="580"/>
      <c r="QQA13" s="580"/>
      <c r="QQB13" s="580"/>
      <c r="QQC13" s="580"/>
      <c r="QQD13" s="580"/>
      <c r="QQE13" s="580"/>
      <c r="QQF13" s="580"/>
      <c r="QQG13" s="580"/>
      <c r="QQH13" s="580"/>
      <c r="QQI13" s="580"/>
      <c r="QQJ13" s="580"/>
      <c r="QQK13" s="580"/>
      <c r="QQL13" s="580"/>
      <c r="QQM13" s="580"/>
      <c r="QQN13" s="580"/>
      <c r="QQO13" s="580"/>
      <c r="QQP13" s="580"/>
      <c r="QQQ13" s="580"/>
      <c r="QQR13" s="580"/>
      <c r="QQS13" s="580"/>
      <c r="QQT13" s="580"/>
      <c r="QQU13" s="580"/>
      <c r="QQV13" s="580"/>
      <c r="QQW13" s="580"/>
      <c r="QQX13" s="580"/>
      <c r="QQY13" s="580"/>
      <c r="QQZ13" s="580"/>
      <c r="QRA13" s="580"/>
      <c r="QRB13" s="580"/>
      <c r="QRC13" s="580"/>
      <c r="QRD13" s="580"/>
      <c r="QRE13" s="580"/>
      <c r="QRF13" s="580"/>
      <c r="QRG13" s="580"/>
      <c r="QRH13" s="580"/>
      <c r="QRI13" s="580"/>
      <c r="QRJ13" s="580"/>
      <c r="QRK13" s="580"/>
      <c r="QRL13" s="580"/>
      <c r="QRM13" s="580"/>
      <c r="QRN13" s="580"/>
      <c r="QRO13" s="580"/>
      <c r="QRP13" s="580"/>
      <c r="QRQ13" s="580"/>
      <c r="QRR13" s="580"/>
      <c r="QRS13" s="580"/>
      <c r="QRT13" s="580"/>
      <c r="QRU13" s="580"/>
      <c r="QRV13" s="580"/>
      <c r="QRW13" s="580"/>
      <c r="QRX13" s="580"/>
      <c r="QRY13" s="580"/>
      <c r="QRZ13" s="580"/>
      <c r="QSA13" s="580"/>
      <c r="QSB13" s="580"/>
      <c r="QSC13" s="580"/>
      <c r="QSD13" s="580"/>
      <c r="QSE13" s="580"/>
      <c r="QSF13" s="580"/>
      <c r="QSG13" s="580"/>
      <c r="QSH13" s="580"/>
      <c r="QSI13" s="580"/>
      <c r="QSJ13" s="580"/>
      <c r="QSK13" s="580"/>
      <c r="QSL13" s="580"/>
      <c r="QSM13" s="580"/>
      <c r="QSN13" s="580"/>
      <c r="QSO13" s="580"/>
      <c r="QSP13" s="580"/>
      <c r="QSQ13" s="580"/>
      <c r="QSR13" s="580"/>
      <c r="QSS13" s="580"/>
      <c r="QST13" s="580"/>
      <c r="QSU13" s="580"/>
      <c r="QSV13" s="580"/>
      <c r="QSW13" s="580"/>
      <c r="QSX13" s="580"/>
      <c r="QSY13" s="580"/>
      <c r="QSZ13" s="580"/>
      <c r="QTA13" s="580"/>
      <c r="QTB13" s="580"/>
      <c r="QTC13" s="580"/>
      <c r="QTD13" s="580"/>
      <c r="QTE13" s="580"/>
      <c r="QTF13" s="580"/>
      <c r="QTG13" s="580"/>
      <c r="QTH13" s="580"/>
      <c r="QTI13" s="580"/>
      <c r="QTJ13" s="580"/>
      <c r="QTK13" s="580"/>
      <c r="QTL13" s="580"/>
      <c r="QTM13" s="580"/>
      <c r="QTN13" s="580"/>
      <c r="QTO13" s="580"/>
      <c r="QTP13" s="580"/>
      <c r="QTQ13" s="580"/>
      <c r="QTR13" s="580"/>
      <c r="QTS13" s="580"/>
      <c r="QTT13" s="580"/>
      <c r="QTU13" s="580"/>
      <c r="QTV13" s="580"/>
      <c r="QTW13" s="580"/>
      <c r="QTX13" s="580"/>
      <c r="QTY13" s="580"/>
      <c r="QTZ13" s="580"/>
      <c r="QUA13" s="580"/>
      <c r="QUB13" s="580"/>
      <c r="QUC13" s="580"/>
      <c r="QUD13" s="580"/>
      <c r="QUE13" s="580"/>
      <c r="QUF13" s="580"/>
      <c r="QUG13" s="580"/>
      <c r="QUH13" s="580"/>
      <c r="QUI13" s="580"/>
      <c r="QUJ13" s="580"/>
      <c r="QUK13" s="580"/>
      <c r="QUL13" s="580"/>
      <c r="QUM13" s="580"/>
      <c r="QUN13" s="580"/>
      <c r="QUO13" s="580"/>
      <c r="QUP13" s="580"/>
      <c r="QUQ13" s="580"/>
      <c r="QUR13" s="580"/>
      <c r="QUS13" s="580"/>
      <c r="QUT13" s="580"/>
      <c r="QUU13" s="580"/>
      <c r="QUV13" s="580"/>
      <c r="QUW13" s="580"/>
      <c r="QUX13" s="580"/>
      <c r="QUY13" s="580"/>
      <c r="QUZ13" s="580"/>
      <c r="QVA13" s="580"/>
      <c r="QVB13" s="580"/>
      <c r="QVC13" s="580"/>
      <c r="QVD13" s="580"/>
      <c r="QVE13" s="580"/>
      <c r="QVF13" s="580"/>
      <c r="QVG13" s="580"/>
      <c r="QVH13" s="580"/>
      <c r="QVI13" s="580"/>
      <c r="QVJ13" s="580"/>
      <c r="QVK13" s="580"/>
      <c r="QVL13" s="580"/>
      <c r="QVM13" s="580"/>
      <c r="QVN13" s="580"/>
      <c r="QVO13" s="580"/>
      <c r="QVP13" s="580"/>
      <c r="QVQ13" s="580"/>
      <c r="QVR13" s="580"/>
      <c r="QVS13" s="580"/>
      <c r="QVT13" s="580"/>
      <c r="QVU13" s="580"/>
      <c r="QVV13" s="580"/>
      <c r="QVW13" s="580"/>
      <c r="QVX13" s="580"/>
      <c r="QVY13" s="580"/>
      <c r="QVZ13" s="580"/>
      <c r="QWA13" s="580"/>
      <c r="QWB13" s="580"/>
      <c r="QWC13" s="580"/>
      <c r="QWD13" s="580"/>
      <c r="QWE13" s="580"/>
      <c r="QWF13" s="580"/>
      <c r="QWG13" s="580"/>
      <c r="QWH13" s="580"/>
      <c r="QWI13" s="580"/>
      <c r="QWJ13" s="580"/>
      <c r="QWK13" s="580"/>
      <c r="QWL13" s="580"/>
      <c r="QWM13" s="580"/>
      <c r="QWN13" s="580"/>
      <c r="QWO13" s="580"/>
      <c r="QWP13" s="580"/>
      <c r="QWQ13" s="580"/>
      <c r="QWR13" s="580"/>
      <c r="QWS13" s="580"/>
      <c r="QWT13" s="580"/>
      <c r="QWU13" s="580"/>
      <c r="QWV13" s="580"/>
      <c r="QWW13" s="580"/>
      <c r="QWX13" s="580"/>
      <c r="QWY13" s="580"/>
      <c r="QWZ13" s="580"/>
      <c r="QXA13" s="580"/>
      <c r="QXB13" s="580"/>
      <c r="QXC13" s="580"/>
      <c r="QXD13" s="580"/>
      <c r="QXE13" s="580"/>
      <c r="QXF13" s="580"/>
      <c r="QXG13" s="580"/>
      <c r="QXH13" s="580"/>
      <c r="QXI13" s="580"/>
      <c r="QXJ13" s="580"/>
      <c r="QXK13" s="580"/>
      <c r="QXL13" s="580"/>
      <c r="QXM13" s="580"/>
      <c r="QXN13" s="580"/>
      <c r="QXO13" s="580"/>
      <c r="QXP13" s="580"/>
      <c r="QXQ13" s="580"/>
      <c r="QXR13" s="580"/>
      <c r="QXS13" s="580"/>
      <c r="QXT13" s="580"/>
      <c r="QXU13" s="580"/>
      <c r="QXV13" s="580"/>
      <c r="QXW13" s="580"/>
      <c r="QXX13" s="580"/>
      <c r="QXY13" s="580"/>
      <c r="QXZ13" s="580"/>
      <c r="QYA13" s="580"/>
      <c r="QYB13" s="580"/>
      <c r="QYC13" s="580"/>
      <c r="QYD13" s="580"/>
      <c r="QYE13" s="580"/>
      <c r="QYF13" s="580"/>
      <c r="QYG13" s="580"/>
      <c r="QYH13" s="580"/>
      <c r="QYI13" s="580"/>
      <c r="QYJ13" s="580"/>
      <c r="QYK13" s="580"/>
      <c r="QYL13" s="580"/>
      <c r="QYM13" s="580"/>
      <c r="QYN13" s="580"/>
      <c r="QYO13" s="580"/>
      <c r="QYP13" s="580"/>
      <c r="QYQ13" s="580"/>
      <c r="QYR13" s="580"/>
      <c r="QYS13" s="580"/>
      <c r="QYT13" s="580"/>
      <c r="QYU13" s="580"/>
      <c r="QYV13" s="580"/>
      <c r="QYW13" s="580"/>
      <c r="QYX13" s="580"/>
      <c r="QYY13" s="580"/>
      <c r="QYZ13" s="580"/>
      <c r="QZA13" s="580"/>
      <c r="QZB13" s="580"/>
      <c r="QZC13" s="580"/>
      <c r="QZD13" s="580"/>
      <c r="QZE13" s="580"/>
      <c r="QZF13" s="580"/>
      <c r="QZG13" s="580"/>
      <c r="QZH13" s="580"/>
      <c r="QZI13" s="580"/>
      <c r="QZJ13" s="580"/>
      <c r="QZK13" s="580"/>
      <c r="QZL13" s="580"/>
      <c r="QZM13" s="580"/>
      <c r="QZN13" s="580"/>
      <c r="QZO13" s="580"/>
      <c r="QZP13" s="580"/>
      <c r="QZQ13" s="580"/>
      <c r="QZR13" s="580"/>
      <c r="QZS13" s="580"/>
      <c r="QZT13" s="580"/>
      <c r="QZU13" s="580"/>
      <c r="QZV13" s="580"/>
      <c r="QZW13" s="580"/>
      <c r="QZX13" s="580"/>
      <c r="QZY13" s="580"/>
      <c r="QZZ13" s="580"/>
      <c r="RAA13" s="580"/>
      <c r="RAB13" s="580"/>
      <c r="RAC13" s="580"/>
      <c r="RAD13" s="580"/>
      <c r="RAE13" s="580"/>
      <c r="RAF13" s="580"/>
      <c r="RAG13" s="580"/>
      <c r="RAH13" s="580"/>
      <c r="RAI13" s="580"/>
      <c r="RAJ13" s="580"/>
      <c r="RAK13" s="580"/>
      <c r="RAL13" s="580"/>
      <c r="RAM13" s="580"/>
      <c r="RAN13" s="580"/>
      <c r="RAO13" s="580"/>
      <c r="RAP13" s="580"/>
      <c r="RAQ13" s="580"/>
      <c r="RAR13" s="580"/>
      <c r="RAS13" s="580"/>
      <c r="RAT13" s="580"/>
      <c r="RAU13" s="580"/>
      <c r="RAV13" s="580"/>
      <c r="RAW13" s="580"/>
      <c r="RAX13" s="580"/>
      <c r="RAY13" s="580"/>
      <c r="RAZ13" s="580"/>
      <c r="RBA13" s="580"/>
      <c r="RBB13" s="580"/>
      <c r="RBC13" s="580"/>
      <c r="RBD13" s="580"/>
      <c r="RBE13" s="580"/>
      <c r="RBF13" s="580"/>
      <c r="RBG13" s="580"/>
      <c r="RBH13" s="580"/>
      <c r="RBI13" s="580"/>
      <c r="RBJ13" s="580"/>
      <c r="RBK13" s="580"/>
      <c r="RBL13" s="580"/>
      <c r="RBM13" s="580"/>
      <c r="RBN13" s="580"/>
      <c r="RBO13" s="580"/>
      <c r="RBP13" s="580"/>
      <c r="RBQ13" s="580"/>
      <c r="RBR13" s="580"/>
      <c r="RBS13" s="580"/>
      <c r="RBT13" s="580"/>
      <c r="RBU13" s="580"/>
      <c r="RBV13" s="580"/>
      <c r="RBW13" s="580"/>
      <c r="RBX13" s="580"/>
      <c r="RBY13" s="580"/>
      <c r="RBZ13" s="580"/>
      <c r="RCA13" s="580"/>
      <c r="RCB13" s="580"/>
      <c r="RCC13" s="580"/>
      <c r="RCD13" s="580"/>
      <c r="RCE13" s="580"/>
      <c r="RCF13" s="580"/>
      <c r="RCG13" s="580"/>
      <c r="RCH13" s="580"/>
      <c r="RCI13" s="580"/>
      <c r="RCJ13" s="580"/>
      <c r="RCK13" s="580"/>
      <c r="RCL13" s="580"/>
      <c r="RCM13" s="580"/>
      <c r="RCN13" s="580"/>
      <c r="RCO13" s="580"/>
      <c r="RCP13" s="580"/>
      <c r="RCQ13" s="580"/>
      <c r="RCR13" s="580"/>
      <c r="RCS13" s="580"/>
      <c r="RCT13" s="580"/>
      <c r="RCU13" s="580"/>
      <c r="RCV13" s="580"/>
      <c r="RCW13" s="580"/>
      <c r="RCX13" s="580"/>
      <c r="RCY13" s="580"/>
      <c r="RCZ13" s="580"/>
      <c r="RDA13" s="580"/>
      <c r="RDB13" s="580"/>
      <c r="RDC13" s="580"/>
      <c r="RDD13" s="580"/>
      <c r="RDE13" s="580"/>
      <c r="RDF13" s="580"/>
      <c r="RDG13" s="580"/>
      <c r="RDH13" s="580"/>
      <c r="RDI13" s="580"/>
      <c r="RDJ13" s="580"/>
      <c r="RDK13" s="580"/>
      <c r="RDL13" s="580"/>
      <c r="RDM13" s="580"/>
      <c r="RDN13" s="580"/>
      <c r="RDO13" s="580"/>
      <c r="RDP13" s="580"/>
      <c r="RDQ13" s="580"/>
      <c r="RDR13" s="580"/>
      <c r="RDS13" s="580"/>
      <c r="RDT13" s="580"/>
      <c r="RDU13" s="580"/>
      <c r="RDV13" s="580"/>
      <c r="RDW13" s="580"/>
      <c r="RDX13" s="580"/>
      <c r="RDY13" s="580"/>
      <c r="RDZ13" s="580"/>
      <c r="REA13" s="580"/>
      <c r="REB13" s="580"/>
      <c r="REC13" s="580"/>
      <c r="RED13" s="580"/>
      <c r="REE13" s="580"/>
      <c r="REF13" s="580"/>
      <c r="REG13" s="580"/>
      <c r="REH13" s="580"/>
      <c r="REI13" s="580"/>
      <c r="REJ13" s="580"/>
      <c r="REK13" s="580"/>
      <c r="REL13" s="580"/>
      <c r="REM13" s="580"/>
      <c r="REN13" s="580"/>
      <c r="REO13" s="580"/>
      <c r="REP13" s="580"/>
      <c r="REQ13" s="580"/>
      <c r="RER13" s="580"/>
      <c r="RES13" s="580"/>
      <c r="RET13" s="580"/>
      <c r="REU13" s="580"/>
      <c r="REV13" s="580"/>
      <c r="REW13" s="580"/>
      <c r="REX13" s="580"/>
      <c r="REY13" s="580"/>
      <c r="REZ13" s="580"/>
      <c r="RFA13" s="580"/>
      <c r="RFB13" s="580"/>
      <c r="RFC13" s="580"/>
      <c r="RFD13" s="580"/>
      <c r="RFE13" s="580"/>
      <c r="RFF13" s="580"/>
      <c r="RFG13" s="580"/>
      <c r="RFH13" s="580"/>
      <c r="RFI13" s="580"/>
      <c r="RFJ13" s="580"/>
      <c r="RFK13" s="580"/>
      <c r="RFL13" s="580"/>
      <c r="RFM13" s="580"/>
      <c r="RFN13" s="580"/>
      <c r="RFO13" s="580"/>
      <c r="RFP13" s="580"/>
      <c r="RFQ13" s="580"/>
      <c r="RFR13" s="580"/>
      <c r="RFS13" s="580"/>
      <c r="RFT13" s="580"/>
      <c r="RFU13" s="580"/>
      <c r="RFV13" s="580"/>
      <c r="RFW13" s="580"/>
      <c r="RFX13" s="580"/>
      <c r="RFY13" s="580"/>
      <c r="RFZ13" s="580"/>
      <c r="RGA13" s="580"/>
      <c r="RGB13" s="580"/>
      <c r="RGC13" s="580"/>
      <c r="RGD13" s="580"/>
      <c r="RGE13" s="580"/>
      <c r="RGF13" s="580"/>
      <c r="RGG13" s="580"/>
      <c r="RGH13" s="580"/>
      <c r="RGI13" s="580"/>
      <c r="RGJ13" s="580"/>
      <c r="RGK13" s="580"/>
      <c r="RGL13" s="580"/>
      <c r="RGM13" s="580"/>
      <c r="RGN13" s="580"/>
      <c r="RGO13" s="580"/>
      <c r="RGP13" s="580"/>
      <c r="RGQ13" s="580"/>
      <c r="RGR13" s="580"/>
      <c r="RGS13" s="580"/>
      <c r="RGT13" s="580"/>
      <c r="RGU13" s="580"/>
      <c r="RGV13" s="580"/>
      <c r="RGW13" s="580"/>
      <c r="RGX13" s="580"/>
      <c r="RGY13" s="580"/>
      <c r="RGZ13" s="580"/>
      <c r="RHA13" s="580"/>
      <c r="RHB13" s="580"/>
      <c r="RHC13" s="580"/>
      <c r="RHD13" s="580"/>
      <c r="RHE13" s="580"/>
      <c r="RHF13" s="580"/>
      <c r="RHG13" s="580"/>
      <c r="RHH13" s="580"/>
      <c r="RHI13" s="580"/>
      <c r="RHJ13" s="580"/>
      <c r="RHK13" s="580"/>
      <c r="RHL13" s="580"/>
      <c r="RHM13" s="580"/>
      <c r="RHN13" s="580"/>
      <c r="RHO13" s="580"/>
      <c r="RHP13" s="580"/>
      <c r="RHQ13" s="580"/>
      <c r="RHR13" s="580"/>
      <c r="RHS13" s="580"/>
      <c r="RHT13" s="580"/>
      <c r="RHU13" s="580"/>
      <c r="RHV13" s="580"/>
      <c r="RHW13" s="580"/>
      <c r="RHX13" s="580"/>
      <c r="RHY13" s="580"/>
      <c r="RHZ13" s="580"/>
      <c r="RIA13" s="580"/>
      <c r="RIB13" s="580"/>
      <c r="RIC13" s="580"/>
      <c r="RID13" s="580"/>
      <c r="RIE13" s="580"/>
      <c r="RIF13" s="580"/>
      <c r="RIG13" s="580"/>
      <c r="RIH13" s="580"/>
      <c r="RII13" s="580"/>
      <c r="RIJ13" s="580"/>
      <c r="RIK13" s="580"/>
      <c r="RIL13" s="580"/>
      <c r="RIM13" s="580"/>
      <c r="RIN13" s="580"/>
      <c r="RIO13" s="580"/>
      <c r="RIP13" s="580"/>
      <c r="RIQ13" s="580"/>
      <c r="RIR13" s="580"/>
      <c r="RIS13" s="580"/>
      <c r="RIT13" s="580"/>
      <c r="RIU13" s="580"/>
      <c r="RIV13" s="580"/>
      <c r="RIW13" s="580"/>
      <c r="RIX13" s="580"/>
      <c r="RIY13" s="580"/>
      <c r="RIZ13" s="580"/>
      <c r="RJA13" s="580"/>
      <c r="RJB13" s="580"/>
      <c r="RJC13" s="580"/>
      <c r="RJD13" s="580"/>
      <c r="RJE13" s="580"/>
      <c r="RJF13" s="580"/>
      <c r="RJG13" s="580"/>
      <c r="RJH13" s="580"/>
      <c r="RJI13" s="580"/>
      <c r="RJJ13" s="580"/>
      <c r="RJK13" s="580"/>
      <c r="RJL13" s="580"/>
      <c r="RJM13" s="580"/>
      <c r="RJN13" s="580"/>
      <c r="RJO13" s="580"/>
      <c r="RJP13" s="580"/>
      <c r="RJQ13" s="580"/>
      <c r="RJR13" s="580"/>
      <c r="RJS13" s="580"/>
      <c r="RJT13" s="580"/>
      <c r="RJU13" s="580"/>
      <c r="RJV13" s="580"/>
      <c r="RJW13" s="580"/>
      <c r="RJX13" s="580"/>
      <c r="RJY13" s="580"/>
      <c r="RJZ13" s="580"/>
      <c r="RKA13" s="580"/>
      <c r="RKB13" s="580"/>
      <c r="RKC13" s="580"/>
      <c r="RKD13" s="580"/>
      <c r="RKE13" s="580"/>
      <c r="RKF13" s="580"/>
      <c r="RKG13" s="580"/>
      <c r="RKH13" s="580"/>
      <c r="RKI13" s="580"/>
      <c r="RKJ13" s="580"/>
      <c r="RKK13" s="580"/>
      <c r="RKL13" s="580"/>
      <c r="RKM13" s="580"/>
      <c r="RKN13" s="580"/>
      <c r="RKO13" s="580"/>
      <c r="RKP13" s="580"/>
      <c r="RKQ13" s="580"/>
      <c r="RKR13" s="580"/>
      <c r="RKS13" s="580"/>
      <c r="RKT13" s="580"/>
      <c r="RKU13" s="580"/>
      <c r="RKV13" s="580"/>
      <c r="RKW13" s="580"/>
      <c r="RKX13" s="580"/>
      <c r="RKY13" s="580"/>
      <c r="RKZ13" s="580"/>
      <c r="RLA13" s="580"/>
      <c r="RLB13" s="580"/>
      <c r="RLC13" s="580"/>
      <c r="RLD13" s="580"/>
      <c r="RLE13" s="580"/>
      <c r="RLF13" s="580"/>
      <c r="RLG13" s="580"/>
      <c r="RLH13" s="580"/>
      <c r="RLI13" s="580"/>
      <c r="RLJ13" s="580"/>
      <c r="RLK13" s="580"/>
      <c r="RLL13" s="580"/>
      <c r="RLM13" s="580"/>
      <c r="RLN13" s="580"/>
      <c r="RLO13" s="580"/>
      <c r="RLP13" s="580"/>
      <c r="RLQ13" s="580"/>
      <c r="RLR13" s="580"/>
      <c r="RLS13" s="580"/>
      <c r="RLT13" s="580"/>
      <c r="RLU13" s="580"/>
      <c r="RLV13" s="580"/>
      <c r="RLW13" s="580"/>
      <c r="RLX13" s="580"/>
      <c r="RLY13" s="580"/>
      <c r="RLZ13" s="580"/>
      <c r="RMA13" s="580"/>
      <c r="RMB13" s="580"/>
      <c r="RMC13" s="580"/>
      <c r="RMD13" s="580"/>
      <c r="RME13" s="580"/>
      <c r="RMF13" s="580"/>
      <c r="RMG13" s="580"/>
      <c r="RMH13" s="580"/>
      <c r="RMI13" s="580"/>
      <c r="RMJ13" s="580"/>
      <c r="RMK13" s="580"/>
      <c r="RML13" s="580"/>
      <c r="RMM13" s="580"/>
      <c r="RMN13" s="580"/>
      <c r="RMO13" s="580"/>
      <c r="RMP13" s="580"/>
      <c r="RMQ13" s="580"/>
      <c r="RMR13" s="580"/>
      <c r="RMS13" s="580"/>
      <c r="RMT13" s="580"/>
      <c r="RMU13" s="580"/>
      <c r="RMV13" s="580"/>
      <c r="RMW13" s="580"/>
      <c r="RMX13" s="580"/>
      <c r="RMY13" s="580"/>
      <c r="RMZ13" s="580"/>
      <c r="RNA13" s="580"/>
      <c r="RNB13" s="580"/>
      <c r="RNC13" s="580"/>
      <c r="RND13" s="580"/>
      <c r="RNE13" s="580"/>
      <c r="RNF13" s="580"/>
      <c r="RNG13" s="580"/>
      <c r="RNH13" s="580"/>
      <c r="RNI13" s="580"/>
      <c r="RNJ13" s="580"/>
      <c r="RNK13" s="580"/>
      <c r="RNL13" s="580"/>
      <c r="RNM13" s="580"/>
      <c r="RNN13" s="580"/>
      <c r="RNO13" s="580"/>
      <c r="RNP13" s="580"/>
      <c r="RNQ13" s="580"/>
      <c r="RNR13" s="580"/>
      <c r="RNS13" s="580"/>
      <c r="RNT13" s="580"/>
      <c r="RNU13" s="580"/>
      <c r="RNV13" s="580"/>
      <c r="RNW13" s="580"/>
      <c r="RNX13" s="580"/>
      <c r="RNY13" s="580"/>
      <c r="RNZ13" s="580"/>
      <c r="ROA13" s="580"/>
      <c r="ROB13" s="580"/>
      <c r="ROC13" s="580"/>
      <c r="ROD13" s="580"/>
      <c r="ROE13" s="580"/>
      <c r="ROF13" s="580"/>
      <c r="ROG13" s="580"/>
      <c r="ROH13" s="580"/>
      <c r="ROI13" s="580"/>
      <c r="ROJ13" s="580"/>
      <c r="ROK13" s="580"/>
      <c r="ROL13" s="580"/>
      <c r="ROM13" s="580"/>
      <c r="RON13" s="580"/>
      <c r="ROO13" s="580"/>
      <c r="ROP13" s="580"/>
      <c r="ROQ13" s="580"/>
      <c r="ROR13" s="580"/>
      <c r="ROS13" s="580"/>
      <c r="ROT13" s="580"/>
      <c r="ROU13" s="580"/>
      <c r="ROV13" s="580"/>
      <c r="ROW13" s="580"/>
      <c r="ROX13" s="580"/>
      <c r="ROY13" s="580"/>
      <c r="ROZ13" s="580"/>
      <c r="RPA13" s="580"/>
      <c r="RPB13" s="580"/>
      <c r="RPC13" s="580"/>
      <c r="RPD13" s="580"/>
      <c r="RPE13" s="580"/>
      <c r="RPF13" s="580"/>
      <c r="RPG13" s="580"/>
      <c r="RPH13" s="580"/>
      <c r="RPI13" s="580"/>
      <c r="RPJ13" s="580"/>
      <c r="RPK13" s="580"/>
      <c r="RPL13" s="580"/>
      <c r="RPM13" s="580"/>
      <c r="RPN13" s="580"/>
      <c r="RPO13" s="580"/>
      <c r="RPP13" s="580"/>
      <c r="RPQ13" s="580"/>
      <c r="RPR13" s="580"/>
      <c r="RPS13" s="580"/>
      <c r="RPT13" s="580"/>
      <c r="RPU13" s="580"/>
      <c r="RPV13" s="580"/>
      <c r="RPW13" s="580"/>
      <c r="RPX13" s="580"/>
      <c r="RPY13" s="580"/>
      <c r="RPZ13" s="580"/>
      <c r="RQA13" s="580"/>
      <c r="RQB13" s="580"/>
      <c r="RQC13" s="580"/>
      <c r="RQD13" s="580"/>
      <c r="RQE13" s="580"/>
      <c r="RQF13" s="580"/>
      <c r="RQG13" s="580"/>
      <c r="RQH13" s="580"/>
      <c r="RQI13" s="580"/>
      <c r="RQJ13" s="580"/>
      <c r="RQK13" s="580"/>
      <c r="RQL13" s="580"/>
      <c r="RQM13" s="580"/>
      <c r="RQN13" s="580"/>
      <c r="RQO13" s="580"/>
      <c r="RQP13" s="580"/>
      <c r="RQQ13" s="580"/>
      <c r="RQR13" s="580"/>
      <c r="RQS13" s="580"/>
      <c r="RQT13" s="580"/>
      <c r="RQU13" s="580"/>
      <c r="RQV13" s="580"/>
      <c r="RQW13" s="580"/>
      <c r="RQX13" s="580"/>
      <c r="RQY13" s="580"/>
      <c r="RQZ13" s="580"/>
      <c r="RRA13" s="580"/>
      <c r="RRB13" s="580"/>
      <c r="RRC13" s="580"/>
      <c r="RRD13" s="580"/>
      <c r="RRE13" s="580"/>
      <c r="RRF13" s="580"/>
      <c r="RRG13" s="580"/>
      <c r="RRH13" s="580"/>
      <c r="RRI13" s="580"/>
      <c r="RRJ13" s="580"/>
      <c r="RRK13" s="580"/>
      <c r="RRL13" s="580"/>
      <c r="RRM13" s="580"/>
      <c r="RRN13" s="580"/>
      <c r="RRO13" s="580"/>
      <c r="RRP13" s="580"/>
      <c r="RRQ13" s="580"/>
      <c r="RRR13" s="580"/>
      <c r="RRS13" s="580"/>
      <c r="RRT13" s="580"/>
      <c r="RRU13" s="580"/>
      <c r="RRV13" s="580"/>
      <c r="RRW13" s="580"/>
      <c r="RRX13" s="580"/>
      <c r="RRY13" s="580"/>
      <c r="RRZ13" s="580"/>
      <c r="RSA13" s="580"/>
      <c r="RSB13" s="580"/>
      <c r="RSC13" s="580"/>
      <c r="RSD13" s="580"/>
      <c r="RSE13" s="580"/>
      <c r="RSF13" s="580"/>
      <c r="RSG13" s="580"/>
      <c r="RSH13" s="580"/>
      <c r="RSI13" s="580"/>
      <c r="RSJ13" s="580"/>
      <c r="RSK13" s="580"/>
      <c r="RSL13" s="580"/>
      <c r="RSM13" s="580"/>
      <c r="RSN13" s="580"/>
      <c r="RSO13" s="580"/>
      <c r="RSP13" s="580"/>
      <c r="RSQ13" s="580"/>
      <c r="RSR13" s="580"/>
      <c r="RSS13" s="580"/>
      <c r="RST13" s="580"/>
      <c r="RSU13" s="580"/>
      <c r="RSV13" s="580"/>
      <c r="RSW13" s="580"/>
      <c r="RSX13" s="580"/>
      <c r="RSY13" s="580"/>
      <c r="RSZ13" s="580"/>
      <c r="RTA13" s="580"/>
      <c r="RTB13" s="580"/>
      <c r="RTC13" s="580"/>
      <c r="RTD13" s="580"/>
      <c r="RTE13" s="580"/>
      <c r="RTF13" s="580"/>
      <c r="RTG13" s="580"/>
      <c r="RTH13" s="580"/>
      <c r="RTI13" s="580"/>
      <c r="RTJ13" s="580"/>
      <c r="RTK13" s="580"/>
      <c r="RTL13" s="580"/>
      <c r="RTM13" s="580"/>
      <c r="RTN13" s="580"/>
      <c r="RTO13" s="580"/>
      <c r="RTP13" s="580"/>
      <c r="RTQ13" s="580"/>
      <c r="RTR13" s="580"/>
      <c r="RTS13" s="580"/>
      <c r="RTT13" s="580"/>
      <c r="RTU13" s="580"/>
      <c r="RTV13" s="580"/>
      <c r="RTW13" s="580"/>
      <c r="RTX13" s="580"/>
      <c r="RTY13" s="580"/>
      <c r="RTZ13" s="580"/>
      <c r="RUA13" s="580"/>
      <c r="RUB13" s="580"/>
      <c r="RUC13" s="580"/>
      <c r="RUD13" s="580"/>
      <c r="RUE13" s="580"/>
      <c r="RUF13" s="580"/>
      <c r="RUG13" s="580"/>
      <c r="RUH13" s="580"/>
      <c r="RUI13" s="580"/>
      <c r="RUJ13" s="580"/>
      <c r="RUK13" s="580"/>
      <c r="RUL13" s="580"/>
      <c r="RUM13" s="580"/>
      <c r="RUN13" s="580"/>
      <c r="RUO13" s="580"/>
      <c r="RUP13" s="580"/>
      <c r="RUQ13" s="580"/>
      <c r="RUR13" s="580"/>
      <c r="RUS13" s="580"/>
      <c r="RUT13" s="580"/>
      <c r="RUU13" s="580"/>
      <c r="RUV13" s="580"/>
      <c r="RUW13" s="580"/>
      <c r="RUX13" s="580"/>
      <c r="RUY13" s="580"/>
      <c r="RUZ13" s="580"/>
      <c r="RVA13" s="580"/>
      <c r="RVB13" s="580"/>
      <c r="RVC13" s="580"/>
      <c r="RVD13" s="580"/>
      <c r="RVE13" s="580"/>
      <c r="RVF13" s="580"/>
      <c r="RVG13" s="580"/>
      <c r="RVH13" s="580"/>
      <c r="RVI13" s="580"/>
      <c r="RVJ13" s="580"/>
      <c r="RVK13" s="580"/>
      <c r="RVL13" s="580"/>
      <c r="RVM13" s="580"/>
      <c r="RVN13" s="580"/>
      <c r="RVO13" s="580"/>
      <c r="RVP13" s="580"/>
      <c r="RVQ13" s="580"/>
      <c r="RVR13" s="580"/>
      <c r="RVS13" s="580"/>
      <c r="RVT13" s="580"/>
      <c r="RVU13" s="580"/>
      <c r="RVV13" s="580"/>
      <c r="RVW13" s="580"/>
      <c r="RVX13" s="580"/>
      <c r="RVY13" s="580"/>
      <c r="RVZ13" s="580"/>
      <c r="RWA13" s="580"/>
      <c r="RWB13" s="580"/>
      <c r="RWC13" s="580"/>
      <c r="RWD13" s="580"/>
      <c r="RWE13" s="580"/>
      <c r="RWF13" s="580"/>
      <c r="RWG13" s="580"/>
      <c r="RWH13" s="580"/>
      <c r="RWI13" s="580"/>
      <c r="RWJ13" s="580"/>
      <c r="RWK13" s="580"/>
      <c r="RWL13" s="580"/>
      <c r="RWM13" s="580"/>
      <c r="RWN13" s="580"/>
      <c r="RWO13" s="580"/>
      <c r="RWP13" s="580"/>
      <c r="RWQ13" s="580"/>
      <c r="RWR13" s="580"/>
      <c r="RWS13" s="580"/>
      <c r="RWT13" s="580"/>
      <c r="RWU13" s="580"/>
      <c r="RWV13" s="580"/>
      <c r="RWW13" s="580"/>
      <c r="RWX13" s="580"/>
      <c r="RWY13" s="580"/>
      <c r="RWZ13" s="580"/>
      <c r="RXA13" s="580"/>
      <c r="RXB13" s="580"/>
      <c r="RXC13" s="580"/>
      <c r="RXD13" s="580"/>
      <c r="RXE13" s="580"/>
      <c r="RXF13" s="580"/>
      <c r="RXG13" s="580"/>
      <c r="RXH13" s="580"/>
      <c r="RXI13" s="580"/>
      <c r="RXJ13" s="580"/>
      <c r="RXK13" s="580"/>
      <c r="RXL13" s="580"/>
      <c r="RXM13" s="580"/>
      <c r="RXN13" s="580"/>
      <c r="RXO13" s="580"/>
      <c r="RXP13" s="580"/>
      <c r="RXQ13" s="580"/>
      <c r="RXR13" s="580"/>
      <c r="RXS13" s="580"/>
      <c r="RXT13" s="580"/>
      <c r="RXU13" s="580"/>
      <c r="RXV13" s="580"/>
      <c r="RXW13" s="580"/>
      <c r="RXX13" s="580"/>
      <c r="RXY13" s="580"/>
      <c r="RXZ13" s="580"/>
      <c r="RYA13" s="580"/>
      <c r="RYB13" s="580"/>
      <c r="RYC13" s="580"/>
      <c r="RYD13" s="580"/>
      <c r="RYE13" s="580"/>
      <c r="RYF13" s="580"/>
      <c r="RYG13" s="580"/>
      <c r="RYH13" s="580"/>
      <c r="RYI13" s="580"/>
      <c r="RYJ13" s="580"/>
      <c r="RYK13" s="580"/>
      <c r="RYL13" s="580"/>
      <c r="RYM13" s="580"/>
      <c r="RYN13" s="580"/>
      <c r="RYO13" s="580"/>
      <c r="RYP13" s="580"/>
      <c r="RYQ13" s="580"/>
      <c r="RYR13" s="580"/>
      <c r="RYS13" s="580"/>
      <c r="RYT13" s="580"/>
      <c r="RYU13" s="580"/>
      <c r="RYV13" s="580"/>
      <c r="RYW13" s="580"/>
      <c r="RYX13" s="580"/>
      <c r="RYY13" s="580"/>
      <c r="RYZ13" s="580"/>
      <c r="RZA13" s="580"/>
      <c r="RZB13" s="580"/>
      <c r="RZC13" s="580"/>
      <c r="RZD13" s="580"/>
      <c r="RZE13" s="580"/>
      <c r="RZF13" s="580"/>
      <c r="RZG13" s="580"/>
      <c r="RZH13" s="580"/>
      <c r="RZI13" s="580"/>
      <c r="RZJ13" s="580"/>
      <c r="RZK13" s="580"/>
      <c r="RZL13" s="580"/>
      <c r="RZM13" s="580"/>
      <c r="RZN13" s="580"/>
      <c r="RZO13" s="580"/>
      <c r="RZP13" s="580"/>
      <c r="RZQ13" s="580"/>
      <c r="RZR13" s="580"/>
      <c r="RZS13" s="580"/>
      <c r="RZT13" s="580"/>
      <c r="RZU13" s="580"/>
      <c r="RZV13" s="580"/>
      <c r="RZW13" s="580"/>
      <c r="RZX13" s="580"/>
      <c r="RZY13" s="580"/>
      <c r="RZZ13" s="580"/>
      <c r="SAA13" s="580"/>
      <c r="SAB13" s="580"/>
      <c r="SAC13" s="580"/>
      <c r="SAD13" s="580"/>
      <c r="SAE13" s="580"/>
      <c r="SAF13" s="580"/>
      <c r="SAG13" s="580"/>
      <c r="SAH13" s="580"/>
      <c r="SAI13" s="580"/>
      <c r="SAJ13" s="580"/>
      <c r="SAK13" s="580"/>
      <c r="SAL13" s="580"/>
      <c r="SAM13" s="580"/>
      <c r="SAN13" s="580"/>
      <c r="SAO13" s="580"/>
      <c r="SAP13" s="580"/>
      <c r="SAQ13" s="580"/>
      <c r="SAR13" s="580"/>
      <c r="SAS13" s="580"/>
      <c r="SAT13" s="580"/>
      <c r="SAU13" s="580"/>
      <c r="SAV13" s="580"/>
      <c r="SAW13" s="580"/>
      <c r="SAX13" s="580"/>
      <c r="SAY13" s="580"/>
      <c r="SAZ13" s="580"/>
      <c r="SBA13" s="580"/>
      <c r="SBB13" s="580"/>
      <c r="SBC13" s="580"/>
      <c r="SBD13" s="580"/>
      <c r="SBE13" s="580"/>
      <c r="SBF13" s="580"/>
      <c r="SBG13" s="580"/>
      <c r="SBH13" s="580"/>
      <c r="SBI13" s="580"/>
      <c r="SBJ13" s="580"/>
      <c r="SBK13" s="580"/>
      <c r="SBL13" s="580"/>
      <c r="SBM13" s="580"/>
      <c r="SBN13" s="580"/>
      <c r="SBO13" s="580"/>
      <c r="SBP13" s="580"/>
      <c r="SBQ13" s="580"/>
      <c r="SBR13" s="580"/>
      <c r="SBS13" s="580"/>
      <c r="SBT13" s="580"/>
      <c r="SBU13" s="580"/>
      <c r="SBV13" s="580"/>
      <c r="SBW13" s="580"/>
      <c r="SBX13" s="580"/>
      <c r="SBY13" s="580"/>
      <c r="SBZ13" s="580"/>
      <c r="SCA13" s="580"/>
      <c r="SCB13" s="580"/>
      <c r="SCC13" s="580"/>
      <c r="SCD13" s="580"/>
      <c r="SCE13" s="580"/>
      <c r="SCF13" s="580"/>
      <c r="SCG13" s="580"/>
      <c r="SCH13" s="580"/>
      <c r="SCI13" s="580"/>
      <c r="SCJ13" s="580"/>
      <c r="SCK13" s="580"/>
      <c r="SCL13" s="580"/>
      <c r="SCM13" s="580"/>
      <c r="SCN13" s="580"/>
      <c r="SCO13" s="580"/>
      <c r="SCP13" s="580"/>
      <c r="SCQ13" s="580"/>
      <c r="SCR13" s="580"/>
      <c r="SCS13" s="580"/>
      <c r="SCT13" s="580"/>
      <c r="SCU13" s="580"/>
      <c r="SCV13" s="580"/>
      <c r="SCW13" s="580"/>
      <c r="SCX13" s="580"/>
      <c r="SCY13" s="580"/>
      <c r="SCZ13" s="580"/>
      <c r="SDA13" s="580"/>
      <c r="SDB13" s="580"/>
      <c r="SDC13" s="580"/>
      <c r="SDD13" s="580"/>
      <c r="SDE13" s="580"/>
      <c r="SDF13" s="580"/>
      <c r="SDG13" s="580"/>
      <c r="SDH13" s="580"/>
      <c r="SDI13" s="580"/>
      <c r="SDJ13" s="580"/>
      <c r="SDK13" s="580"/>
      <c r="SDL13" s="580"/>
      <c r="SDM13" s="580"/>
      <c r="SDN13" s="580"/>
      <c r="SDO13" s="580"/>
      <c r="SDP13" s="580"/>
      <c r="SDQ13" s="580"/>
      <c r="SDR13" s="580"/>
      <c r="SDS13" s="580"/>
      <c r="SDT13" s="580"/>
      <c r="SDU13" s="580"/>
      <c r="SDV13" s="580"/>
      <c r="SDW13" s="580"/>
      <c r="SDX13" s="580"/>
      <c r="SDY13" s="580"/>
      <c r="SDZ13" s="580"/>
      <c r="SEA13" s="580"/>
      <c r="SEB13" s="580"/>
      <c r="SEC13" s="580"/>
      <c r="SED13" s="580"/>
      <c r="SEE13" s="580"/>
      <c r="SEF13" s="580"/>
      <c r="SEG13" s="580"/>
      <c r="SEH13" s="580"/>
      <c r="SEI13" s="580"/>
      <c r="SEJ13" s="580"/>
      <c r="SEK13" s="580"/>
      <c r="SEL13" s="580"/>
      <c r="SEM13" s="580"/>
      <c r="SEN13" s="580"/>
      <c r="SEO13" s="580"/>
      <c r="SEP13" s="580"/>
      <c r="SEQ13" s="580"/>
      <c r="SER13" s="580"/>
      <c r="SES13" s="580"/>
      <c r="SET13" s="580"/>
      <c r="SEU13" s="580"/>
      <c r="SEV13" s="580"/>
      <c r="SEW13" s="580"/>
      <c r="SEX13" s="580"/>
      <c r="SEY13" s="580"/>
      <c r="SEZ13" s="580"/>
      <c r="SFA13" s="580"/>
      <c r="SFB13" s="580"/>
      <c r="SFC13" s="580"/>
      <c r="SFD13" s="580"/>
      <c r="SFE13" s="580"/>
      <c r="SFF13" s="580"/>
      <c r="SFG13" s="580"/>
      <c r="SFH13" s="580"/>
      <c r="SFI13" s="580"/>
      <c r="SFJ13" s="580"/>
      <c r="SFK13" s="580"/>
      <c r="SFL13" s="580"/>
      <c r="SFM13" s="580"/>
      <c r="SFN13" s="580"/>
      <c r="SFO13" s="580"/>
      <c r="SFP13" s="580"/>
      <c r="SFQ13" s="580"/>
      <c r="SFR13" s="580"/>
      <c r="SFS13" s="580"/>
      <c r="SFT13" s="580"/>
      <c r="SFU13" s="580"/>
      <c r="SFV13" s="580"/>
      <c r="SFW13" s="580"/>
      <c r="SFX13" s="580"/>
      <c r="SFY13" s="580"/>
      <c r="SFZ13" s="580"/>
      <c r="SGA13" s="580"/>
      <c r="SGB13" s="580"/>
      <c r="SGC13" s="580"/>
      <c r="SGD13" s="580"/>
      <c r="SGE13" s="580"/>
      <c r="SGF13" s="580"/>
      <c r="SGG13" s="580"/>
      <c r="SGH13" s="580"/>
      <c r="SGI13" s="580"/>
      <c r="SGJ13" s="580"/>
      <c r="SGK13" s="580"/>
      <c r="SGL13" s="580"/>
      <c r="SGM13" s="580"/>
      <c r="SGN13" s="580"/>
      <c r="SGO13" s="580"/>
      <c r="SGP13" s="580"/>
      <c r="SGQ13" s="580"/>
      <c r="SGR13" s="580"/>
      <c r="SGS13" s="580"/>
      <c r="SGT13" s="580"/>
      <c r="SGU13" s="580"/>
      <c r="SGV13" s="580"/>
      <c r="SGW13" s="580"/>
      <c r="SGX13" s="580"/>
      <c r="SGY13" s="580"/>
      <c r="SGZ13" s="580"/>
      <c r="SHA13" s="580"/>
      <c r="SHB13" s="580"/>
      <c r="SHC13" s="580"/>
      <c r="SHD13" s="580"/>
      <c r="SHE13" s="580"/>
      <c r="SHF13" s="580"/>
      <c r="SHG13" s="580"/>
      <c r="SHH13" s="580"/>
      <c r="SHI13" s="580"/>
      <c r="SHJ13" s="580"/>
      <c r="SHK13" s="580"/>
      <c r="SHL13" s="580"/>
      <c r="SHM13" s="580"/>
      <c r="SHN13" s="580"/>
      <c r="SHO13" s="580"/>
      <c r="SHP13" s="580"/>
      <c r="SHQ13" s="580"/>
      <c r="SHR13" s="580"/>
      <c r="SHS13" s="580"/>
      <c r="SHT13" s="580"/>
      <c r="SHU13" s="580"/>
      <c r="SHV13" s="580"/>
      <c r="SHW13" s="580"/>
      <c r="SHX13" s="580"/>
      <c r="SHY13" s="580"/>
      <c r="SHZ13" s="580"/>
      <c r="SIA13" s="580"/>
      <c r="SIB13" s="580"/>
      <c r="SIC13" s="580"/>
      <c r="SID13" s="580"/>
      <c r="SIE13" s="580"/>
      <c r="SIF13" s="580"/>
      <c r="SIG13" s="580"/>
      <c r="SIH13" s="580"/>
      <c r="SII13" s="580"/>
      <c r="SIJ13" s="580"/>
      <c r="SIK13" s="580"/>
      <c r="SIL13" s="580"/>
      <c r="SIM13" s="580"/>
      <c r="SIN13" s="580"/>
      <c r="SIO13" s="580"/>
      <c r="SIP13" s="580"/>
      <c r="SIQ13" s="580"/>
      <c r="SIR13" s="580"/>
      <c r="SIS13" s="580"/>
      <c r="SIT13" s="580"/>
      <c r="SIU13" s="580"/>
      <c r="SIV13" s="580"/>
      <c r="SIW13" s="580"/>
      <c r="SIX13" s="580"/>
      <c r="SIY13" s="580"/>
      <c r="SIZ13" s="580"/>
      <c r="SJA13" s="580"/>
      <c r="SJB13" s="580"/>
      <c r="SJC13" s="580"/>
      <c r="SJD13" s="580"/>
      <c r="SJE13" s="580"/>
      <c r="SJF13" s="580"/>
      <c r="SJG13" s="580"/>
      <c r="SJH13" s="580"/>
      <c r="SJI13" s="580"/>
      <c r="SJJ13" s="580"/>
      <c r="SJK13" s="580"/>
      <c r="SJL13" s="580"/>
      <c r="SJM13" s="580"/>
      <c r="SJN13" s="580"/>
      <c r="SJO13" s="580"/>
      <c r="SJP13" s="580"/>
      <c r="SJQ13" s="580"/>
      <c r="SJR13" s="580"/>
      <c r="SJS13" s="580"/>
      <c r="SJT13" s="580"/>
      <c r="SJU13" s="580"/>
      <c r="SJV13" s="580"/>
      <c r="SJW13" s="580"/>
      <c r="SJX13" s="580"/>
      <c r="SJY13" s="580"/>
      <c r="SJZ13" s="580"/>
      <c r="SKA13" s="580"/>
      <c r="SKB13" s="580"/>
      <c r="SKC13" s="580"/>
      <c r="SKD13" s="580"/>
      <c r="SKE13" s="580"/>
      <c r="SKF13" s="580"/>
      <c r="SKG13" s="580"/>
      <c r="SKH13" s="580"/>
      <c r="SKI13" s="580"/>
      <c r="SKJ13" s="580"/>
      <c r="SKK13" s="580"/>
      <c r="SKL13" s="580"/>
      <c r="SKM13" s="580"/>
      <c r="SKN13" s="580"/>
      <c r="SKO13" s="580"/>
      <c r="SKP13" s="580"/>
      <c r="SKQ13" s="580"/>
      <c r="SKR13" s="580"/>
      <c r="SKS13" s="580"/>
      <c r="SKT13" s="580"/>
      <c r="SKU13" s="580"/>
      <c r="SKV13" s="580"/>
      <c r="SKW13" s="580"/>
      <c r="SKX13" s="580"/>
      <c r="SKY13" s="580"/>
      <c r="SKZ13" s="580"/>
      <c r="SLA13" s="580"/>
      <c r="SLB13" s="580"/>
      <c r="SLC13" s="580"/>
      <c r="SLD13" s="580"/>
      <c r="SLE13" s="580"/>
      <c r="SLF13" s="580"/>
      <c r="SLG13" s="580"/>
      <c r="SLH13" s="580"/>
      <c r="SLI13" s="580"/>
      <c r="SLJ13" s="580"/>
      <c r="SLK13" s="580"/>
      <c r="SLL13" s="580"/>
      <c r="SLM13" s="580"/>
      <c r="SLN13" s="580"/>
      <c r="SLO13" s="580"/>
      <c r="SLP13" s="580"/>
      <c r="SLQ13" s="580"/>
      <c r="SLR13" s="580"/>
      <c r="SLS13" s="580"/>
      <c r="SLT13" s="580"/>
      <c r="SLU13" s="580"/>
      <c r="SLV13" s="580"/>
      <c r="SLW13" s="580"/>
      <c r="SLX13" s="580"/>
      <c r="SLY13" s="580"/>
      <c r="SLZ13" s="580"/>
      <c r="SMA13" s="580"/>
      <c r="SMB13" s="580"/>
      <c r="SMC13" s="580"/>
      <c r="SMD13" s="580"/>
      <c r="SME13" s="580"/>
      <c r="SMF13" s="580"/>
      <c r="SMG13" s="580"/>
      <c r="SMH13" s="580"/>
      <c r="SMI13" s="580"/>
      <c r="SMJ13" s="580"/>
      <c r="SMK13" s="580"/>
      <c r="SML13" s="580"/>
      <c r="SMM13" s="580"/>
      <c r="SMN13" s="580"/>
      <c r="SMO13" s="580"/>
      <c r="SMP13" s="580"/>
      <c r="SMQ13" s="580"/>
      <c r="SMR13" s="580"/>
      <c r="SMS13" s="580"/>
      <c r="SMT13" s="580"/>
      <c r="SMU13" s="580"/>
      <c r="SMV13" s="580"/>
      <c r="SMW13" s="580"/>
      <c r="SMX13" s="580"/>
      <c r="SMY13" s="580"/>
      <c r="SMZ13" s="580"/>
      <c r="SNA13" s="580"/>
      <c r="SNB13" s="580"/>
      <c r="SNC13" s="580"/>
      <c r="SND13" s="580"/>
      <c r="SNE13" s="580"/>
      <c r="SNF13" s="580"/>
      <c r="SNG13" s="580"/>
      <c r="SNH13" s="580"/>
      <c r="SNI13" s="580"/>
      <c r="SNJ13" s="580"/>
      <c r="SNK13" s="580"/>
      <c r="SNL13" s="580"/>
      <c r="SNM13" s="580"/>
      <c r="SNN13" s="580"/>
      <c r="SNO13" s="580"/>
      <c r="SNP13" s="580"/>
      <c r="SNQ13" s="580"/>
      <c r="SNR13" s="580"/>
      <c r="SNS13" s="580"/>
      <c r="SNT13" s="580"/>
      <c r="SNU13" s="580"/>
      <c r="SNV13" s="580"/>
      <c r="SNW13" s="580"/>
      <c r="SNX13" s="580"/>
      <c r="SNY13" s="580"/>
      <c r="SNZ13" s="580"/>
      <c r="SOA13" s="580"/>
      <c r="SOB13" s="580"/>
      <c r="SOC13" s="580"/>
      <c r="SOD13" s="580"/>
      <c r="SOE13" s="580"/>
      <c r="SOF13" s="580"/>
      <c r="SOG13" s="580"/>
      <c r="SOH13" s="580"/>
      <c r="SOI13" s="580"/>
      <c r="SOJ13" s="580"/>
      <c r="SOK13" s="580"/>
      <c r="SOL13" s="580"/>
      <c r="SOM13" s="580"/>
      <c r="SON13" s="580"/>
      <c r="SOO13" s="580"/>
      <c r="SOP13" s="580"/>
      <c r="SOQ13" s="580"/>
      <c r="SOR13" s="580"/>
      <c r="SOS13" s="580"/>
      <c r="SOT13" s="580"/>
      <c r="SOU13" s="580"/>
      <c r="SOV13" s="580"/>
      <c r="SOW13" s="580"/>
      <c r="SOX13" s="580"/>
      <c r="SOY13" s="580"/>
      <c r="SOZ13" s="580"/>
      <c r="SPA13" s="580"/>
      <c r="SPB13" s="580"/>
      <c r="SPC13" s="580"/>
      <c r="SPD13" s="580"/>
      <c r="SPE13" s="580"/>
      <c r="SPF13" s="580"/>
      <c r="SPG13" s="580"/>
      <c r="SPH13" s="580"/>
      <c r="SPI13" s="580"/>
      <c r="SPJ13" s="580"/>
      <c r="SPK13" s="580"/>
      <c r="SPL13" s="580"/>
      <c r="SPM13" s="580"/>
      <c r="SPN13" s="580"/>
      <c r="SPO13" s="580"/>
      <c r="SPP13" s="580"/>
      <c r="SPQ13" s="580"/>
      <c r="SPR13" s="580"/>
      <c r="SPS13" s="580"/>
      <c r="SPT13" s="580"/>
      <c r="SPU13" s="580"/>
      <c r="SPV13" s="580"/>
      <c r="SPW13" s="580"/>
      <c r="SPX13" s="580"/>
      <c r="SPY13" s="580"/>
      <c r="SPZ13" s="580"/>
      <c r="SQA13" s="580"/>
      <c r="SQB13" s="580"/>
      <c r="SQC13" s="580"/>
      <c r="SQD13" s="580"/>
      <c r="SQE13" s="580"/>
      <c r="SQF13" s="580"/>
      <c r="SQG13" s="580"/>
      <c r="SQH13" s="580"/>
      <c r="SQI13" s="580"/>
      <c r="SQJ13" s="580"/>
      <c r="SQK13" s="580"/>
      <c r="SQL13" s="580"/>
      <c r="SQM13" s="580"/>
      <c r="SQN13" s="580"/>
      <c r="SQO13" s="580"/>
      <c r="SQP13" s="580"/>
      <c r="SQQ13" s="580"/>
      <c r="SQR13" s="580"/>
      <c r="SQS13" s="580"/>
      <c r="SQT13" s="580"/>
      <c r="SQU13" s="580"/>
      <c r="SQV13" s="580"/>
      <c r="SQW13" s="580"/>
      <c r="SQX13" s="580"/>
      <c r="SQY13" s="580"/>
      <c r="SQZ13" s="580"/>
      <c r="SRA13" s="580"/>
      <c r="SRB13" s="580"/>
      <c r="SRC13" s="580"/>
      <c r="SRD13" s="580"/>
      <c r="SRE13" s="580"/>
      <c r="SRF13" s="580"/>
      <c r="SRG13" s="580"/>
      <c r="SRH13" s="580"/>
      <c r="SRI13" s="580"/>
      <c r="SRJ13" s="580"/>
      <c r="SRK13" s="580"/>
      <c r="SRL13" s="580"/>
      <c r="SRM13" s="580"/>
      <c r="SRN13" s="580"/>
      <c r="SRO13" s="580"/>
      <c r="SRP13" s="580"/>
      <c r="SRQ13" s="580"/>
      <c r="SRR13" s="580"/>
      <c r="SRS13" s="580"/>
      <c r="SRT13" s="580"/>
      <c r="SRU13" s="580"/>
      <c r="SRV13" s="580"/>
      <c r="SRW13" s="580"/>
      <c r="SRX13" s="580"/>
      <c r="SRY13" s="580"/>
      <c r="SRZ13" s="580"/>
      <c r="SSA13" s="580"/>
      <c r="SSB13" s="580"/>
      <c r="SSC13" s="580"/>
      <c r="SSD13" s="580"/>
      <c r="SSE13" s="580"/>
      <c r="SSF13" s="580"/>
      <c r="SSG13" s="580"/>
      <c r="SSH13" s="580"/>
      <c r="SSI13" s="580"/>
      <c r="SSJ13" s="580"/>
      <c r="SSK13" s="580"/>
      <c r="SSL13" s="580"/>
      <c r="SSM13" s="580"/>
      <c r="SSN13" s="580"/>
      <c r="SSO13" s="580"/>
      <c r="SSP13" s="580"/>
      <c r="SSQ13" s="580"/>
      <c r="SSR13" s="580"/>
      <c r="SSS13" s="580"/>
      <c r="SST13" s="580"/>
      <c r="SSU13" s="580"/>
      <c r="SSV13" s="580"/>
      <c r="SSW13" s="580"/>
      <c r="SSX13" s="580"/>
      <c r="SSY13" s="580"/>
      <c r="SSZ13" s="580"/>
      <c r="STA13" s="580"/>
      <c r="STB13" s="580"/>
      <c r="STC13" s="580"/>
      <c r="STD13" s="580"/>
      <c r="STE13" s="580"/>
      <c r="STF13" s="580"/>
      <c r="STG13" s="580"/>
      <c r="STH13" s="580"/>
      <c r="STI13" s="580"/>
      <c r="STJ13" s="580"/>
      <c r="STK13" s="580"/>
      <c r="STL13" s="580"/>
      <c r="STM13" s="580"/>
      <c r="STN13" s="580"/>
      <c r="STO13" s="580"/>
      <c r="STP13" s="580"/>
      <c r="STQ13" s="580"/>
      <c r="STR13" s="580"/>
      <c r="STS13" s="580"/>
      <c r="STT13" s="580"/>
      <c r="STU13" s="580"/>
      <c r="STV13" s="580"/>
      <c r="STW13" s="580"/>
      <c r="STX13" s="580"/>
      <c r="STY13" s="580"/>
      <c r="STZ13" s="580"/>
      <c r="SUA13" s="580"/>
      <c r="SUB13" s="580"/>
      <c r="SUC13" s="580"/>
      <c r="SUD13" s="580"/>
      <c r="SUE13" s="580"/>
      <c r="SUF13" s="580"/>
      <c r="SUG13" s="580"/>
      <c r="SUH13" s="580"/>
      <c r="SUI13" s="580"/>
      <c r="SUJ13" s="580"/>
      <c r="SUK13" s="580"/>
      <c r="SUL13" s="580"/>
      <c r="SUM13" s="580"/>
      <c r="SUN13" s="580"/>
      <c r="SUO13" s="580"/>
      <c r="SUP13" s="580"/>
      <c r="SUQ13" s="580"/>
      <c r="SUR13" s="580"/>
      <c r="SUS13" s="580"/>
      <c r="SUT13" s="580"/>
      <c r="SUU13" s="580"/>
      <c r="SUV13" s="580"/>
      <c r="SUW13" s="580"/>
      <c r="SUX13" s="580"/>
      <c r="SUY13" s="580"/>
      <c r="SUZ13" s="580"/>
      <c r="SVA13" s="580"/>
      <c r="SVB13" s="580"/>
      <c r="SVC13" s="580"/>
      <c r="SVD13" s="580"/>
      <c r="SVE13" s="580"/>
      <c r="SVF13" s="580"/>
      <c r="SVG13" s="580"/>
      <c r="SVH13" s="580"/>
      <c r="SVI13" s="580"/>
      <c r="SVJ13" s="580"/>
      <c r="SVK13" s="580"/>
      <c r="SVL13" s="580"/>
      <c r="SVM13" s="580"/>
      <c r="SVN13" s="580"/>
      <c r="SVO13" s="580"/>
      <c r="SVP13" s="580"/>
      <c r="SVQ13" s="580"/>
      <c r="SVR13" s="580"/>
      <c r="SVS13" s="580"/>
      <c r="SVT13" s="580"/>
      <c r="SVU13" s="580"/>
      <c r="SVV13" s="580"/>
      <c r="SVW13" s="580"/>
      <c r="SVX13" s="580"/>
      <c r="SVY13" s="580"/>
      <c r="SVZ13" s="580"/>
      <c r="SWA13" s="580"/>
      <c r="SWB13" s="580"/>
      <c r="SWC13" s="580"/>
      <c r="SWD13" s="580"/>
      <c r="SWE13" s="580"/>
      <c r="SWF13" s="580"/>
      <c r="SWG13" s="580"/>
      <c r="SWH13" s="580"/>
      <c r="SWI13" s="580"/>
      <c r="SWJ13" s="580"/>
      <c r="SWK13" s="580"/>
      <c r="SWL13" s="580"/>
      <c r="SWM13" s="580"/>
      <c r="SWN13" s="580"/>
      <c r="SWO13" s="580"/>
      <c r="SWP13" s="580"/>
      <c r="SWQ13" s="580"/>
      <c r="SWR13" s="580"/>
      <c r="SWS13" s="580"/>
      <c r="SWT13" s="580"/>
      <c r="SWU13" s="580"/>
      <c r="SWV13" s="580"/>
      <c r="SWW13" s="580"/>
      <c r="SWX13" s="580"/>
      <c r="SWY13" s="580"/>
      <c r="SWZ13" s="580"/>
      <c r="SXA13" s="580"/>
      <c r="SXB13" s="580"/>
      <c r="SXC13" s="580"/>
      <c r="SXD13" s="580"/>
      <c r="SXE13" s="580"/>
      <c r="SXF13" s="580"/>
      <c r="SXG13" s="580"/>
      <c r="SXH13" s="580"/>
      <c r="SXI13" s="580"/>
      <c r="SXJ13" s="580"/>
      <c r="SXK13" s="580"/>
      <c r="SXL13" s="580"/>
      <c r="SXM13" s="580"/>
      <c r="SXN13" s="580"/>
      <c r="SXO13" s="580"/>
      <c r="SXP13" s="580"/>
      <c r="SXQ13" s="580"/>
      <c r="SXR13" s="580"/>
      <c r="SXS13" s="580"/>
      <c r="SXT13" s="580"/>
      <c r="SXU13" s="580"/>
      <c r="SXV13" s="580"/>
      <c r="SXW13" s="580"/>
      <c r="SXX13" s="580"/>
      <c r="SXY13" s="580"/>
      <c r="SXZ13" s="580"/>
      <c r="SYA13" s="580"/>
      <c r="SYB13" s="580"/>
      <c r="SYC13" s="580"/>
      <c r="SYD13" s="580"/>
      <c r="SYE13" s="580"/>
      <c r="SYF13" s="580"/>
      <c r="SYG13" s="580"/>
      <c r="SYH13" s="580"/>
      <c r="SYI13" s="580"/>
      <c r="SYJ13" s="580"/>
      <c r="SYK13" s="580"/>
      <c r="SYL13" s="580"/>
      <c r="SYM13" s="580"/>
      <c r="SYN13" s="580"/>
      <c r="SYO13" s="580"/>
      <c r="SYP13" s="580"/>
      <c r="SYQ13" s="580"/>
      <c r="SYR13" s="580"/>
      <c r="SYS13" s="580"/>
      <c r="SYT13" s="580"/>
      <c r="SYU13" s="580"/>
      <c r="SYV13" s="580"/>
      <c r="SYW13" s="580"/>
      <c r="SYX13" s="580"/>
      <c r="SYY13" s="580"/>
      <c r="SYZ13" s="580"/>
      <c r="SZA13" s="580"/>
      <c r="SZB13" s="580"/>
      <c r="SZC13" s="580"/>
      <c r="SZD13" s="580"/>
      <c r="SZE13" s="580"/>
      <c r="SZF13" s="580"/>
      <c r="SZG13" s="580"/>
      <c r="SZH13" s="580"/>
      <c r="SZI13" s="580"/>
      <c r="SZJ13" s="580"/>
      <c r="SZK13" s="580"/>
      <c r="SZL13" s="580"/>
      <c r="SZM13" s="580"/>
      <c r="SZN13" s="580"/>
      <c r="SZO13" s="580"/>
      <c r="SZP13" s="580"/>
      <c r="SZQ13" s="580"/>
      <c r="SZR13" s="580"/>
      <c r="SZS13" s="580"/>
      <c r="SZT13" s="580"/>
      <c r="SZU13" s="580"/>
      <c r="SZV13" s="580"/>
      <c r="SZW13" s="580"/>
      <c r="SZX13" s="580"/>
      <c r="SZY13" s="580"/>
      <c r="SZZ13" s="580"/>
      <c r="TAA13" s="580"/>
      <c r="TAB13" s="580"/>
      <c r="TAC13" s="580"/>
      <c r="TAD13" s="580"/>
      <c r="TAE13" s="580"/>
      <c r="TAF13" s="580"/>
      <c r="TAG13" s="580"/>
      <c r="TAH13" s="580"/>
      <c r="TAI13" s="580"/>
      <c r="TAJ13" s="580"/>
      <c r="TAK13" s="580"/>
      <c r="TAL13" s="580"/>
      <c r="TAM13" s="580"/>
      <c r="TAN13" s="580"/>
      <c r="TAO13" s="580"/>
      <c r="TAP13" s="580"/>
      <c r="TAQ13" s="580"/>
      <c r="TAR13" s="580"/>
      <c r="TAS13" s="580"/>
      <c r="TAT13" s="580"/>
      <c r="TAU13" s="580"/>
      <c r="TAV13" s="580"/>
      <c r="TAW13" s="580"/>
      <c r="TAX13" s="580"/>
      <c r="TAY13" s="580"/>
      <c r="TAZ13" s="580"/>
      <c r="TBA13" s="580"/>
      <c r="TBB13" s="580"/>
      <c r="TBC13" s="580"/>
      <c r="TBD13" s="580"/>
      <c r="TBE13" s="580"/>
      <c r="TBF13" s="580"/>
      <c r="TBG13" s="580"/>
      <c r="TBH13" s="580"/>
      <c r="TBI13" s="580"/>
      <c r="TBJ13" s="580"/>
      <c r="TBK13" s="580"/>
      <c r="TBL13" s="580"/>
      <c r="TBM13" s="580"/>
      <c r="TBN13" s="580"/>
      <c r="TBO13" s="580"/>
      <c r="TBP13" s="580"/>
      <c r="TBQ13" s="580"/>
      <c r="TBR13" s="580"/>
      <c r="TBS13" s="580"/>
      <c r="TBT13" s="580"/>
      <c r="TBU13" s="580"/>
      <c r="TBV13" s="580"/>
      <c r="TBW13" s="580"/>
      <c r="TBX13" s="580"/>
      <c r="TBY13" s="580"/>
      <c r="TBZ13" s="580"/>
      <c r="TCA13" s="580"/>
      <c r="TCB13" s="580"/>
      <c r="TCC13" s="580"/>
      <c r="TCD13" s="580"/>
      <c r="TCE13" s="580"/>
      <c r="TCF13" s="580"/>
      <c r="TCG13" s="580"/>
      <c r="TCH13" s="580"/>
      <c r="TCI13" s="580"/>
      <c r="TCJ13" s="580"/>
      <c r="TCK13" s="580"/>
      <c r="TCL13" s="580"/>
      <c r="TCM13" s="580"/>
      <c r="TCN13" s="580"/>
      <c r="TCO13" s="580"/>
      <c r="TCP13" s="580"/>
      <c r="TCQ13" s="580"/>
      <c r="TCR13" s="580"/>
      <c r="TCS13" s="580"/>
      <c r="TCT13" s="580"/>
      <c r="TCU13" s="580"/>
      <c r="TCV13" s="580"/>
      <c r="TCW13" s="580"/>
      <c r="TCX13" s="580"/>
      <c r="TCY13" s="580"/>
      <c r="TCZ13" s="580"/>
      <c r="TDA13" s="580"/>
      <c r="TDB13" s="580"/>
      <c r="TDC13" s="580"/>
      <c r="TDD13" s="580"/>
      <c r="TDE13" s="580"/>
      <c r="TDF13" s="580"/>
      <c r="TDG13" s="580"/>
      <c r="TDH13" s="580"/>
      <c r="TDI13" s="580"/>
      <c r="TDJ13" s="580"/>
      <c r="TDK13" s="580"/>
      <c r="TDL13" s="580"/>
      <c r="TDM13" s="580"/>
      <c r="TDN13" s="580"/>
      <c r="TDO13" s="580"/>
      <c r="TDP13" s="580"/>
      <c r="TDQ13" s="580"/>
      <c r="TDR13" s="580"/>
      <c r="TDS13" s="580"/>
      <c r="TDT13" s="580"/>
      <c r="TDU13" s="580"/>
      <c r="TDV13" s="580"/>
      <c r="TDW13" s="580"/>
      <c r="TDX13" s="580"/>
      <c r="TDY13" s="580"/>
      <c r="TDZ13" s="580"/>
      <c r="TEA13" s="580"/>
      <c r="TEB13" s="580"/>
      <c r="TEC13" s="580"/>
      <c r="TED13" s="580"/>
      <c r="TEE13" s="580"/>
      <c r="TEF13" s="580"/>
      <c r="TEG13" s="580"/>
      <c r="TEH13" s="580"/>
      <c r="TEI13" s="580"/>
      <c r="TEJ13" s="580"/>
      <c r="TEK13" s="580"/>
      <c r="TEL13" s="580"/>
      <c r="TEM13" s="580"/>
      <c r="TEN13" s="580"/>
      <c r="TEO13" s="580"/>
      <c r="TEP13" s="580"/>
      <c r="TEQ13" s="580"/>
      <c r="TER13" s="580"/>
      <c r="TES13" s="580"/>
      <c r="TET13" s="580"/>
      <c r="TEU13" s="580"/>
      <c r="TEV13" s="580"/>
      <c r="TEW13" s="580"/>
      <c r="TEX13" s="580"/>
      <c r="TEY13" s="580"/>
      <c r="TEZ13" s="580"/>
      <c r="TFA13" s="580"/>
      <c r="TFB13" s="580"/>
      <c r="TFC13" s="580"/>
      <c r="TFD13" s="580"/>
      <c r="TFE13" s="580"/>
      <c r="TFF13" s="580"/>
      <c r="TFG13" s="580"/>
      <c r="TFH13" s="580"/>
      <c r="TFI13" s="580"/>
      <c r="TFJ13" s="580"/>
      <c r="TFK13" s="580"/>
      <c r="TFL13" s="580"/>
      <c r="TFM13" s="580"/>
      <c r="TFN13" s="580"/>
      <c r="TFO13" s="580"/>
      <c r="TFP13" s="580"/>
      <c r="TFQ13" s="580"/>
      <c r="TFR13" s="580"/>
      <c r="TFS13" s="580"/>
      <c r="TFT13" s="580"/>
      <c r="TFU13" s="580"/>
      <c r="TFV13" s="580"/>
      <c r="TFW13" s="580"/>
      <c r="TFX13" s="580"/>
      <c r="TFY13" s="580"/>
      <c r="TFZ13" s="580"/>
      <c r="TGA13" s="580"/>
      <c r="TGB13" s="580"/>
      <c r="TGC13" s="580"/>
      <c r="TGD13" s="580"/>
      <c r="TGE13" s="580"/>
      <c r="TGF13" s="580"/>
      <c r="TGG13" s="580"/>
      <c r="TGH13" s="580"/>
      <c r="TGI13" s="580"/>
      <c r="TGJ13" s="580"/>
      <c r="TGK13" s="580"/>
      <c r="TGL13" s="580"/>
      <c r="TGM13" s="580"/>
      <c r="TGN13" s="580"/>
      <c r="TGO13" s="580"/>
      <c r="TGP13" s="580"/>
      <c r="TGQ13" s="580"/>
      <c r="TGR13" s="580"/>
      <c r="TGS13" s="580"/>
      <c r="TGT13" s="580"/>
      <c r="TGU13" s="580"/>
      <c r="TGV13" s="580"/>
      <c r="TGW13" s="580"/>
      <c r="TGX13" s="580"/>
      <c r="TGY13" s="580"/>
      <c r="TGZ13" s="580"/>
      <c r="THA13" s="580"/>
      <c r="THB13" s="580"/>
      <c r="THC13" s="580"/>
      <c r="THD13" s="580"/>
      <c r="THE13" s="580"/>
      <c r="THF13" s="580"/>
      <c r="THG13" s="580"/>
      <c r="THH13" s="580"/>
      <c r="THI13" s="580"/>
      <c r="THJ13" s="580"/>
      <c r="THK13" s="580"/>
      <c r="THL13" s="580"/>
      <c r="THM13" s="580"/>
      <c r="THN13" s="580"/>
      <c r="THO13" s="580"/>
      <c r="THP13" s="580"/>
      <c r="THQ13" s="580"/>
      <c r="THR13" s="580"/>
      <c r="THS13" s="580"/>
      <c r="THT13" s="580"/>
      <c r="THU13" s="580"/>
      <c r="THV13" s="580"/>
      <c r="THW13" s="580"/>
      <c r="THX13" s="580"/>
      <c r="THY13" s="580"/>
      <c r="THZ13" s="580"/>
      <c r="TIA13" s="580"/>
      <c r="TIB13" s="580"/>
      <c r="TIC13" s="580"/>
      <c r="TID13" s="580"/>
      <c r="TIE13" s="580"/>
      <c r="TIF13" s="580"/>
      <c r="TIG13" s="580"/>
      <c r="TIH13" s="580"/>
      <c r="TII13" s="580"/>
      <c r="TIJ13" s="580"/>
      <c r="TIK13" s="580"/>
      <c r="TIL13" s="580"/>
      <c r="TIM13" s="580"/>
      <c r="TIN13" s="580"/>
      <c r="TIO13" s="580"/>
      <c r="TIP13" s="580"/>
      <c r="TIQ13" s="580"/>
      <c r="TIR13" s="580"/>
      <c r="TIS13" s="580"/>
      <c r="TIT13" s="580"/>
      <c r="TIU13" s="580"/>
      <c r="TIV13" s="580"/>
      <c r="TIW13" s="580"/>
      <c r="TIX13" s="580"/>
      <c r="TIY13" s="580"/>
      <c r="TIZ13" s="580"/>
      <c r="TJA13" s="580"/>
      <c r="TJB13" s="580"/>
      <c r="TJC13" s="580"/>
      <c r="TJD13" s="580"/>
      <c r="TJE13" s="580"/>
      <c r="TJF13" s="580"/>
      <c r="TJG13" s="580"/>
      <c r="TJH13" s="580"/>
      <c r="TJI13" s="580"/>
      <c r="TJJ13" s="580"/>
      <c r="TJK13" s="580"/>
      <c r="TJL13" s="580"/>
      <c r="TJM13" s="580"/>
      <c r="TJN13" s="580"/>
      <c r="TJO13" s="580"/>
      <c r="TJP13" s="580"/>
      <c r="TJQ13" s="580"/>
      <c r="TJR13" s="580"/>
      <c r="TJS13" s="580"/>
      <c r="TJT13" s="580"/>
      <c r="TJU13" s="580"/>
      <c r="TJV13" s="580"/>
      <c r="TJW13" s="580"/>
      <c r="TJX13" s="580"/>
      <c r="TJY13" s="580"/>
      <c r="TJZ13" s="580"/>
      <c r="TKA13" s="580"/>
      <c r="TKB13" s="580"/>
      <c r="TKC13" s="580"/>
      <c r="TKD13" s="580"/>
      <c r="TKE13" s="580"/>
      <c r="TKF13" s="580"/>
      <c r="TKG13" s="580"/>
      <c r="TKH13" s="580"/>
      <c r="TKI13" s="580"/>
      <c r="TKJ13" s="580"/>
      <c r="TKK13" s="580"/>
      <c r="TKL13" s="580"/>
      <c r="TKM13" s="580"/>
      <c r="TKN13" s="580"/>
      <c r="TKO13" s="580"/>
      <c r="TKP13" s="580"/>
      <c r="TKQ13" s="580"/>
      <c r="TKR13" s="580"/>
      <c r="TKS13" s="580"/>
      <c r="TKT13" s="580"/>
      <c r="TKU13" s="580"/>
      <c r="TKV13" s="580"/>
      <c r="TKW13" s="580"/>
      <c r="TKX13" s="580"/>
      <c r="TKY13" s="580"/>
      <c r="TKZ13" s="580"/>
      <c r="TLA13" s="580"/>
      <c r="TLB13" s="580"/>
      <c r="TLC13" s="580"/>
      <c r="TLD13" s="580"/>
      <c r="TLE13" s="580"/>
      <c r="TLF13" s="580"/>
      <c r="TLG13" s="580"/>
      <c r="TLH13" s="580"/>
      <c r="TLI13" s="580"/>
      <c r="TLJ13" s="580"/>
      <c r="TLK13" s="580"/>
      <c r="TLL13" s="580"/>
      <c r="TLM13" s="580"/>
      <c r="TLN13" s="580"/>
      <c r="TLO13" s="580"/>
      <c r="TLP13" s="580"/>
      <c r="TLQ13" s="580"/>
      <c r="TLR13" s="580"/>
      <c r="TLS13" s="580"/>
      <c r="TLT13" s="580"/>
      <c r="TLU13" s="580"/>
      <c r="TLV13" s="580"/>
      <c r="TLW13" s="580"/>
      <c r="TLX13" s="580"/>
      <c r="TLY13" s="580"/>
      <c r="TLZ13" s="580"/>
      <c r="TMA13" s="580"/>
      <c r="TMB13" s="580"/>
      <c r="TMC13" s="580"/>
      <c r="TMD13" s="580"/>
      <c r="TME13" s="580"/>
      <c r="TMF13" s="580"/>
      <c r="TMG13" s="580"/>
      <c r="TMH13" s="580"/>
      <c r="TMI13" s="580"/>
      <c r="TMJ13" s="580"/>
      <c r="TMK13" s="580"/>
      <c r="TML13" s="580"/>
      <c r="TMM13" s="580"/>
      <c r="TMN13" s="580"/>
      <c r="TMO13" s="580"/>
      <c r="TMP13" s="580"/>
      <c r="TMQ13" s="580"/>
      <c r="TMR13" s="580"/>
      <c r="TMS13" s="580"/>
      <c r="TMT13" s="580"/>
      <c r="TMU13" s="580"/>
      <c r="TMV13" s="580"/>
      <c r="TMW13" s="580"/>
      <c r="TMX13" s="580"/>
      <c r="TMY13" s="580"/>
      <c r="TMZ13" s="580"/>
      <c r="TNA13" s="580"/>
      <c r="TNB13" s="580"/>
      <c r="TNC13" s="580"/>
      <c r="TND13" s="580"/>
      <c r="TNE13" s="580"/>
      <c r="TNF13" s="580"/>
      <c r="TNG13" s="580"/>
      <c r="TNH13" s="580"/>
      <c r="TNI13" s="580"/>
      <c r="TNJ13" s="580"/>
      <c r="TNK13" s="580"/>
      <c r="TNL13" s="580"/>
      <c r="TNM13" s="580"/>
      <c r="TNN13" s="580"/>
      <c r="TNO13" s="580"/>
      <c r="TNP13" s="580"/>
      <c r="TNQ13" s="580"/>
      <c r="TNR13" s="580"/>
      <c r="TNS13" s="580"/>
      <c r="TNT13" s="580"/>
      <c r="TNU13" s="580"/>
      <c r="TNV13" s="580"/>
      <c r="TNW13" s="580"/>
      <c r="TNX13" s="580"/>
      <c r="TNY13" s="580"/>
      <c r="TNZ13" s="580"/>
      <c r="TOA13" s="580"/>
      <c r="TOB13" s="580"/>
      <c r="TOC13" s="580"/>
      <c r="TOD13" s="580"/>
      <c r="TOE13" s="580"/>
      <c r="TOF13" s="580"/>
      <c r="TOG13" s="580"/>
      <c r="TOH13" s="580"/>
      <c r="TOI13" s="580"/>
      <c r="TOJ13" s="580"/>
      <c r="TOK13" s="580"/>
      <c r="TOL13" s="580"/>
      <c r="TOM13" s="580"/>
      <c r="TON13" s="580"/>
      <c r="TOO13" s="580"/>
      <c r="TOP13" s="580"/>
      <c r="TOQ13" s="580"/>
      <c r="TOR13" s="580"/>
      <c r="TOS13" s="580"/>
      <c r="TOT13" s="580"/>
      <c r="TOU13" s="580"/>
      <c r="TOV13" s="580"/>
      <c r="TOW13" s="580"/>
      <c r="TOX13" s="580"/>
      <c r="TOY13" s="580"/>
      <c r="TOZ13" s="580"/>
      <c r="TPA13" s="580"/>
      <c r="TPB13" s="580"/>
      <c r="TPC13" s="580"/>
      <c r="TPD13" s="580"/>
      <c r="TPE13" s="580"/>
      <c r="TPF13" s="580"/>
      <c r="TPG13" s="580"/>
      <c r="TPH13" s="580"/>
      <c r="TPI13" s="580"/>
      <c r="TPJ13" s="580"/>
      <c r="TPK13" s="580"/>
      <c r="TPL13" s="580"/>
      <c r="TPM13" s="580"/>
      <c r="TPN13" s="580"/>
      <c r="TPO13" s="580"/>
      <c r="TPP13" s="580"/>
      <c r="TPQ13" s="580"/>
      <c r="TPR13" s="580"/>
      <c r="TPS13" s="580"/>
      <c r="TPT13" s="580"/>
      <c r="TPU13" s="580"/>
      <c r="TPV13" s="580"/>
      <c r="TPW13" s="580"/>
      <c r="TPX13" s="580"/>
      <c r="TPY13" s="580"/>
      <c r="TPZ13" s="580"/>
      <c r="TQA13" s="580"/>
      <c r="TQB13" s="580"/>
      <c r="TQC13" s="580"/>
      <c r="TQD13" s="580"/>
      <c r="TQE13" s="580"/>
      <c r="TQF13" s="580"/>
      <c r="TQG13" s="580"/>
      <c r="TQH13" s="580"/>
      <c r="TQI13" s="580"/>
      <c r="TQJ13" s="580"/>
      <c r="TQK13" s="580"/>
      <c r="TQL13" s="580"/>
      <c r="TQM13" s="580"/>
      <c r="TQN13" s="580"/>
      <c r="TQO13" s="580"/>
      <c r="TQP13" s="580"/>
      <c r="TQQ13" s="580"/>
      <c r="TQR13" s="580"/>
      <c r="TQS13" s="580"/>
      <c r="TQT13" s="580"/>
      <c r="TQU13" s="580"/>
      <c r="TQV13" s="580"/>
      <c r="TQW13" s="580"/>
      <c r="TQX13" s="580"/>
      <c r="TQY13" s="580"/>
      <c r="TQZ13" s="580"/>
      <c r="TRA13" s="580"/>
      <c r="TRB13" s="580"/>
      <c r="TRC13" s="580"/>
      <c r="TRD13" s="580"/>
      <c r="TRE13" s="580"/>
      <c r="TRF13" s="580"/>
      <c r="TRG13" s="580"/>
      <c r="TRH13" s="580"/>
      <c r="TRI13" s="580"/>
      <c r="TRJ13" s="580"/>
      <c r="TRK13" s="580"/>
      <c r="TRL13" s="580"/>
      <c r="TRM13" s="580"/>
      <c r="TRN13" s="580"/>
      <c r="TRO13" s="580"/>
      <c r="TRP13" s="580"/>
      <c r="TRQ13" s="580"/>
      <c r="TRR13" s="580"/>
      <c r="TRS13" s="580"/>
      <c r="TRT13" s="580"/>
      <c r="TRU13" s="580"/>
      <c r="TRV13" s="580"/>
      <c r="TRW13" s="580"/>
      <c r="TRX13" s="580"/>
      <c r="TRY13" s="580"/>
      <c r="TRZ13" s="580"/>
      <c r="TSA13" s="580"/>
      <c r="TSB13" s="580"/>
      <c r="TSC13" s="580"/>
      <c r="TSD13" s="580"/>
      <c r="TSE13" s="580"/>
      <c r="TSF13" s="580"/>
      <c r="TSG13" s="580"/>
      <c r="TSH13" s="580"/>
      <c r="TSI13" s="580"/>
      <c r="TSJ13" s="580"/>
      <c r="TSK13" s="580"/>
      <c r="TSL13" s="580"/>
      <c r="TSM13" s="580"/>
      <c r="TSN13" s="580"/>
      <c r="TSO13" s="580"/>
      <c r="TSP13" s="580"/>
      <c r="TSQ13" s="580"/>
      <c r="TSR13" s="580"/>
      <c r="TSS13" s="580"/>
      <c r="TST13" s="580"/>
      <c r="TSU13" s="580"/>
      <c r="TSV13" s="580"/>
      <c r="TSW13" s="580"/>
      <c r="TSX13" s="580"/>
      <c r="TSY13" s="580"/>
      <c r="TSZ13" s="580"/>
      <c r="TTA13" s="580"/>
      <c r="TTB13" s="580"/>
      <c r="TTC13" s="580"/>
      <c r="TTD13" s="580"/>
      <c r="TTE13" s="580"/>
      <c r="TTF13" s="580"/>
      <c r="TTG13" s="580"/>
      <c r="TTH13" s="580"/>
      <c r="TTI13" s="580"/>
      <c r="TTJ13" s="580"/>
      <c r="TTK13" s="580"/>
      <c r="TTL13" s="580"/>
      <c r="TTM13" s="580"/>
      <c r="TTN13" s="580"/>
      <c r="TTO13" s="580"/>
      <c r="TTP13" s="580"/>
      <c r="TTQ13" s="580"/>
      <c r="TTR13" s="580"/>
      <c r="TTS13" s="580"/>
      <c r="TTT13" s="580"/>
      <c r="TTU13" s="580"/>
      <c r="TTV13" s="580"/>
      <c r="TTW13" s="580"/>
      <c r="TTX13" s="580"/>
      <c r="TTY13" s="580"/>
      <c r="TTZ13" s="580"/>
      <c r="TUA13" s="580"/>
      <c r="TUB13" s="580"/>
      <c r="TUC13" s="580"/>
      <c r="TUD13" s="580"/>
      <c r="TUE13" s="580"/>
      <c r="TUF13" s="580"/>
      <c r="TUG13" s="580"/>
      <c r="TUH13" s="580"/>
      <c r="TUI13" s="580"/>
      <c r="TUJ13" s="580"/>
      <c r="TUK13" s="580"/>
      <c r="TUL13" s="580"/>
      <c r="TUM13" s="580"/>
      <c r="TUN13" s="580"/>
      <c r="TUO13" s="580"/>
      <c r="TUP13" s="580"/>
      <c r="TUQ13" s="580"/>
      <c r="TUR13" s="580"/>
      <c r="TUS13" s="580"/>
      <c r="TUT13" s="580"/>
      <c r="TUU13" s="580"/>
      <c r="TUV13" s="580"/>
      <c r="TUW13" s="580"/>
      <c r="TUX13" s="580"/>
      <c r="TUY13" s="580"/>
      <c r="TUZ13" s="580"/>
      <c r="TVA13" s="580"/>
      <c r="TVB13" s="580"/>
      <c r="TVC13" s="580"/>
      <c r="TVD13" s="580"/>
      <c r="TVE13" s="580"/>
      <c r="TVF13" s="580"/>
      <c r="TVG13" s="580"/>
      <c r="TVH13" s="580"/>
      <c r="TVI13" s="580"/>
      <c r="TVJ13" s="580"/>
      <c r="TVK13" s="580"/>
      <c r="TVL13" s="580"/>
      <c r="TVM13" s="580"/>
      <c r="TVN13" s="580"/>
      <c r="TVO13" s="580"/>
      <c r="TVP13" s="580"/>
      <c r="TVQ13" s="580"/>
      <c r="TVR13" s="580"/>
      <c r="TVS13" s="580"/>
      <c r="TVT13" s="580"/>
      <c r="TVU13" s="580"/>
      <c r="TVV13" s="580"/>
      <c r="TVW13" s="580"/>
      <c r="TVX13" s="580"/>
      <c r="TVY13" s="580"/>
      <c r="TVZ13" s="580"/>
      <c r="TWA13" s="580"/>
      <c r="TWB13" s="580"/>
      <c r="TWC13" s="580"/>
      <c r="TWD13" s="580"/>
      <c r="TWE13" s="580"/>
      <c r="TWF13" s="580"/>
      <c r="TWG13" s="580"/>
      <c r="TWH13" s="580"/>
      <c r="TWI13" s="580"/>
      <c r="TWJ13" s="580"/>
      <c r="TWK13" s="580"/>
      <c r="TWL13" s="580"/>
      <c r="TWM13" s="580"/>
      <c r="TWN13" s="580"/>
      <c r="TWO13" s="580"/>
      <c r="TWP13" s="580"/>
      <c r="TWQ13" s="580"/>
      <c r="TWR13" s="580"/>
      <c r="TWS13" s="580"/>
      <c r="TWT13" s="580"/>
      <c r="TWU13" s="580"/>
      <c r="TWV13" s="580"/>
      <c r="TWW13" s="580"/>
      <c r="TWX13" s="580"/>
      <c r="TWY13" s="580"/>
      <c r="TWZ13" s="580"/>
      <c r="TXA13" s="580"/>
      <c r="TXB13" s="580"/>
      <c r="TXC13" s="580"/>
      <c r="TXD13" s="580"/>
      <c r="TXE13" s="580"/>
      <c r="TXF13" s="580"/>
      <c r="TXG13" s="580"/>
      <c r="TXH13" s="580"/>
      <c r="TXI13" s="580"/>
      <c r="TXJ13" s="580"/>
      <c r="TXK13" s="580"/>
      <c r="TXL13" s="580"/>
      <c r="TXM13" s="580"/>
      <c r="TXN13" s="580"/>
      <c r="TXO13" s="580"/>
      <c r="TXP13" s="580"/>
      <c r="TXQ13" s="580"/>
      <c r="TXR13" s="580"/>
      <c r="TXS13" s="580"/>
      <c r="TXT13" s="580"/>
      <c r="TXU13" s="580"/>
      <c r="TXV13" s="580"/>
      <c r="TXW13" s="580"/>
      <c r="TXX13" s="580"/>
      <c r="TXY13" s="580"/>
      <c r="TXZ13" s="580"/>
      <c r="TYA13" s="580"/>
      <c r="TYB13" s="580"/>
      <c r="TYC13" s="580"/>
      <c r="TYD13" s="580"/>
      <c r="TYE13" s="580"/>
      <c r="TYF13" s="580"/>
      <c r="TYG13" s="580"/>
      <c r="TYH13" s="580"/>
      <c r="TYI13" s="580"/>
      <c r="TYJ13" s="580"/>
      <c r="TYK13" s="580"/>
      <c r="TYL13" s="580"/>
      <c r="TYM13" s="580"/>
      <c r="TYN13" s="580"/>
      <c r="TYO13" s="580"/>
      <c r="TYP13" s="580"/>
      <c r="TYQ13" s="580"/>
      <c r="TYR13" s="580"/>
      <c r="TYS13" s="580"/>
      <c r="TYT13" s="580"/>
      <c r="TYU13" s="580"/>
      <c r="TYV13" s="580"/>
      <c r="TYW13" s="580"/>
      <c r="TYX13" s="580"/>
      <c r="TYY13" s="580"/>
      <c r="TYZ13" s="580"/>
      <c r="TZA13" s="580"/>
      <c r="TZB13" s="580"/>
      <c r="TZC13" s="580"/>
      <c r="TZD13" s="580"/>
      <c r="TZE13" s="580"/>
      <c r="TZF13" s="580"/>
      <c r="TZG13" s="580"/>
      <c r="TZH13" s="580"/>
      <c r="TZI13" s="580"/>
      <c r="TZJ13" s="580"/>
      <c r="TZK13" s="580"/>
      <c r="TZL13" s="580"/>
      <c r="TZM13" s="580"/>
      <c r="TZN13" s="580"/>
      <c r="TZO13" s="580"/>
      <c r="TZP13" s="580"/>
      <c r="TZQ13" s="580"/>
      <c r="TZR13" s="580"/>
      <c r="TZS13" s="580"/>
      <c r="TZT13" s="580"/>
      <c r="TZU13" s="580"/>
      <c r="TZV13" s="580"/>
      <c r="TZW13" s="580"/>
      <c r="TZX13" s="580"/>
      <c r="TZY13" s="580"/>
      <c r="TZZ13" s="580"/>
      <c r="UAA13" s="580"/>
      <c r="UAB13" s="580"/>
      <c r="UAC13" s="580"/>
      <c r="UAD13" s="580"/>
      <c r="UAE13" s="580"/>
      <c r="UAF13" s="580"/>
      <c r="UAG13" s="580"/>
      <c r="UAH13" s="580"/>
      <c r="UAI13" s="580"/>
      <c r="UAJ13" s="580"/>
      <c r="UAK13" s="580"/>
      <c r="UAL13" s="580"/>
      <c r="UAM13" s="580"/>
      <c r="UAN13" s="580"/>
      <c r="UAO13" s="580"/>
      <c r="UAP13" s="580"/>
      <c r="UAQ13" s="580"/>
      <c r="UAR13" s="580"/>
      <c r="UAS13" s="580"/>
      <c r="UAT13" s="580"/>
      <c r="UAU13" s="580"/>
      <c r="UAV13" s="580"/>
      <c r="UAW13" s="580"/>
      <c r="UAX13" s="580"/>
      <c r="UAY13" s="580"/>
      <c r="UAZ13" s="580"/>
      <c r="UBA13" s="580"/>
      <c r="UBB13" s="580"/>
      <c r="UBC13" s="580"/>
      <c r="UBD13" s="580"/>
      <c r="UBE13" s="580"/>
      <c r="UBF13" s="580"/>
      <c r="UBG13" s="580"/>
      <c r="UBH13" s="580"/>
      <c r="UBI13" s="580"/>
      <c r="UBJ13" s="580"/>
      <c r="UBK13" s="580"/>
      <c r="UBL13" s="580"/>
      <c r="UBM13" s="580"/>
      <c r="UBN13" s="580"/>
      <c r="UBO13" s="580"/>
      <c r="UBP13" s="580"/>
      <c r="UBQ13" s="580"/>
      <c r="UBR13" s="580"/>
      <c r="UBS13" s="580"/>
      <c r="UBT13" s="580"/>
      <c r="UBU13" s="580"/>
      <c r="UBV13" s="580"/>
      <c r="UBW13" s="580"/>
      <c r="UBX13" s="580"/>
      <c r="UBY13" s="580"/>
      <c r="UBZ13" s="580"/>
      <c r="UCA13" s="580"/>
      <c r="UCB13" s="580"/>
      <c r="UCC13" s="580"/>
      <c r="UCD13" s="580"/>
      <c r="UCE13" s="580"/>
      <c r="UCF13" s="580"/>
      <c r="UCG13" s="580"/>
      <c r="UCH13" s="580"/>
      <c r="UCI13" s="580"/>
      <c r="UCJ13" s="580"/>
      <c r="UCK13" s="580"/>
      <c r="UCL13" s="580"/>
      <c r="UCM13" s="580"/>
      <c r="UCN13" s="580"/>
      <c r="UCO13" s="580"/>
      <c r="UCP13" s="580"/>
      <c r="UCQ13" s="580"/>
      <c r="UCR13" s="580"/>
      <c r="UCS13" s="580"/>
      <c r="UCT13" s="580"/>
      <c r="UCU13" s="580"/>
      <c r="UCV13" s="580"/>
      <c r="UCW13" s="580"/>
      <c r="UCX13" s="580"/>
      <c r="UCY13" s="580"/>
      <c r="UCZ13" s="580"/>
      <c r="UDA13" s="580"/>
      <c r="UDB13" s="580"/>
      <c r="UDC13" s="580"/>
      <c r="UDD13" s="580"/>
      <c r="UDE13" s="580"/>
      <c r="UDF13" s="580"/>
      <c r="UDG13" s="580"/>
      <c r="UDH13" s="580"/>
      <c r="UDI13" s="580"/>
      <c r="UDJ13" s="580"/>
      <c r="UDK13" s="580"/>
      <c r="UDL13" s="580"/>
      <c r="UDM13" s="580"/>
      <c r="UDN13" s="580"/>
      <c r="UDO13" s="580"/>
      <c r="UDP13" s="580"/>
      <c r="UDQ13" s="580"/>
      <c r="UDR13" s="580"/>
      <c r="UDS13" s="580"/>
      <c r="UDT13" s="580"/>
      <c r="UDU13" s="580"/>
      <c r="UDV13" s="580"/>
      <c r="UDW13" s="580"/>
      <c r="UDX13" s="580"/>
      <c r="UDY13" s="580"/>
      <c r="UDZ13" s="580"/>
      <c r="UEA13" s="580"/>
      <c r="UEB13" s="580"/>
      <c r="UEC13" s="580"/>
      <c r="UED13" s="580"/>
      <c r="UEE13" s="580"/>
      <c r="UEF13" s="580"/>
      <c r="UEG13" s="580"/>
      <c r="UEH13" s="580"/>
      <c r="UEI13" s="580"/>
      <c r="UEJ13" s="580"/>
      <c r="UEK13" s="580"/>
      <c r="UEL13" s="580"/>
      <c r="UEM13" s="580"/>
      <c r="UEN13" s="580"/>
      <c r="UEO13" s="580"/>
      <c r="UEP13" s="580"/>
      <c r="UEQ13" s="580"/>
      <c r="UER13" s="580"/>
      <c r="UES13" s="580"/>
      <c r="UET13" s="580"/>
      <c r="UEU13" s="580"/>
      <c r="UEV13" s="580"/>
      <c r="UEW13" s="580"/>
      <c r="UEX13" s="580"/>
      <c r="UEY13" s="580"/>
      <c r="UEZ13" s="580"/>
      <c r="UFA13" s="580"/>
      <c r="UFB13" s="580"/>
      <c r="UFC13" s="580"/>
      <c r="UFD13" s="580"/>
      <c r="UFE13" s="580"/>
      <c r="UFF13" s="580"/>
      <c r="UFG13" s="580"/>
      <c r="UFH13" s="580"/>
      <c r="UFI13" s="580"/>
      <c r="UFJ13" s="580"/>
      <c r="UFK13" s="580"/>
      <c r="UFL13" s="580"/>
      <c r="UFM13" s="580"/>
      <c r="UFN13" s="580"/>
      <c r="UFO13" s="580"/>
      <c r="UFP13" s="580"/>
      <c r="UFQ13" s="580"/>
      <c r="UFR13" s="580"/>
      <c r="UFS13" s="580"/>
      <c r="UFT13" s="580"/>
      <c r="UFU13" s="580"/>
      <c r="UFV13" s="580"/>
      <c r="UFW13" s="580"/>
      <c r="UFX13" s="580"/>
      <c r="UFY13" s="580"/>
      <c r="UFZ13" s="580"/>
      <c r="UGA13" s="580"/>
      <c r="UGB13" s="580"/>
      <c r="UGC13" s="580"/>
      <c r="UGD13" s="580"/>
      <c r="UGE13" s="580"/>
      <c r="UGF13" s="580"/>
      <c r="UGG13" s="580"/>
      <c r="UGH13" s="580"/>
      <c r="UGI13" s="580"/>
      <c r="UGJ13" s="580"/>
      <c r="UGK13" s="580"/>
      <c r="UGL13" s="580"/>
      <c r="UGM13" s="580"/>
      <c r="UGN13" s="580"/>
      <c r="UGO13" s="580"/>
      <c r="UGP13" s="580"/>
      <c r="UGQ13" s="580"/>
      <c r="UGR13" s="580"/>
      <c r="UGS13" s="580"/>
      <c r="UGT13" s="580"/>
      <c r="UGU13" s="580"/>
      <c r="UGV13" s="580"/>
      <c r="UGW13" s="580"/>
      <c r="UGX13" s="580"/>
      <c r="UGY13" s="580"/>
      <c r="UGZ13" s="580"/>
      <c r="UHA13" s="580"/>
      <c r="UHB13" s="580"/>
      <c r="UHC13" s="580"/>
      <c r="UHD13" s="580"/>
      <c r="UHE13" s="580"/>
      <c r="UHF13" s="580"/>
      <c r="UHG13" s="580"/>
      <c r="UHH13" s="580"/>
      <c r="UHI13" s="580"/>
      <c r="UHJ13" s="580"/>
      <c r="UHK13" s="580"/>
      <c r="UHL13" s="580"/>
      <c r="UHM13" s="580"/>
      <c r="UHN13" s="580"/>
      <c r="UHO13" s="580"/>
      <c r="UHP13" s="580"/>
      <c r="UHQ13" s="580"/>
      <c r="UHR13" s="580"/>
      <c r="UHS13" s="580"/>
      <c r="UHT13" s="580"/>
      <c r="UHU13" s="580"/>
      <c r="UHV13" s="580"/>
      <c r="UHW13" s="580"/>
      <c r="UHX13" s="580"/>
      <c r="UHY13" s="580"/>
      <c r="UHZ13" s="580"/>
      <c r="UIA13" s="580"/>
      <c r="UIB13" s="580"/>
      <c r="UIC13" s="580"/>
      <c r="UID13" s="580"/>
      <c r="UIE13" s="580"/>
      <c r="UIF13" s="580"/>
      <c r="UIG13" s="580"/>
      <c r="UIH13" s="580"/>
      <c r="UII13" s="580"/>
      <c r="UIJ13" s="580"/>
      <c r="UIK13" s="580"/>
      <c r="UIL13" s="580"/>
      <c r="UIM13" s="580"/>
      <c r="UIN13" s="580"/>
      <c r="UIO13" s="580"/>
      <c r="UIP13" s="580"/>
      <c r="UIQ13" s="580"/>
      <c r="UIR13" s="580"/>
      <c r="UIS13" s="580"/>
      <c r="UIT13" s="580"/>
      <c r="UIU13" s="580"/>
      <c r="UIV13" s="580"/>
      <c r="UIW13" s="580"/>
      <c r="UIX13" s="580"/>
      <c r="UIY13" s="580"/>
      <c r="UIZ13" s="580"/>
      <c r="UJA13" s="580"/>
      <c r="UJB13" s="580"/>
      <c r="UJC13" s="580"/>
      <c r="UJD13" s="580"/>
      <c r="UJE13" s="580"/>
      <c r="UJF13" s="580"/>
      <c r="UJG13" s="580"/>
      <c r="UJH13" s="580"/>
      <c r="UJI13" s="580"/>
      <c r="UJJ13" s="580"/>
      <c r="UJK13" s="580"/>
      <c r="UJL13" s="580"/>
      <c r="UJM13" s="580"/>
      <c r="UJN13" s="580"/>
      <c r="UJO13" s="580"/>
      <c r="UJP13" s="580"/>
      <c r="UJQ13" s="580"/>
      <c r="UJR13" s="580"/>
      <c r="UJS13" s="580"/>
      <c r="UJT13" s="580"/>
      <c r="UJU13" s="580"/>
      <c r="UJV13" s="580"/>
      <c r="UJW13" s="580"/>
      <c r="UJX13" s="580"/>
      <c r="UJY13" s="580"/>
      <c r="UJZ13" s="580"/>
      <c r="UKA13" s="580"/>
      <c r="UKB13" s="580"/>
      <c r="UKC13" s="580"/>
      <c r="UKD13" s="580"/>
      <c r="UKE13" s="580"/>
      <c r="UKF13" s="580"/>
      <c r="UKG13" s="580"/>
      <c r="UKH13" s="580"/>
      <c r="UKI13" s="580"/>
      <c r="UKJ13" s="580"/>
      <c r="UKK13" s="580"/>
      <c r="UKL13" s="580"/>
      <c r="UKM13" s="580"/>
      <c r="UKN13" s="580"/>
      <c r="UKO13" s="580"/>
      <c r="UKP13" s="580"/>
      <c r="UKQ13" s="580"/>
      <c r="UKR13" s="580"/>
      <c r="UKS13" s="580"/>
      <c r="UKT13" s="580"/>
      <c r="UKU13" s="580"/>
      <c r="UKV13" s="580"/>
      <c r="UKW13" s="580"/>
      <c r="UKX13" s="580"/>
      <c r="UKY13" s="580"/>
      <c r="UKZ13" s="580"/>
      <c r="ULA13" s="580"/>
      <c r="ULB13" s="580"/>
      <c r="ULC13" s="580"/>
      <c r="ULD13" s="580"/>
      <c r="ULE13" s="580"/>
      <c r="ULF13" s="580"/>
      <c r="ULG13" s="580"/>
      <c r="ULH13" s="580"/>
      <c r="ULI13" s="580"/>
      <c r="ULJ13" s="580"/>
      <c r="ULK13" s="580"/>
      <c r="ULL13" s="580"/>
      <c r="ULM13" s="580"/>
      <c r="ULN13" s="580"/>
      <c r="ULO13" s="580"/>
      <c r="ULP13" s="580"/>
      <c r="ULQ13" s="580"/>
      <c r="ULR13" s="580"/>
      <c r="ULS13" s="580"/>
      <c r="ULT13" s="580"/>
      <c r="ULU13" s="580"/>
      <c r="ULV13" s="580"/>
      <c r="ULW13" s="580"/>
      <c r="ULX13" s="580"/>
      <c r="ULY13" s="580"/>
      <c r="ULZ13" s="580"/>
      <c r="UMA13" s="580"/>
      <c r="UMB13" s="580"/>
      <c r="UMC13" s="580"/>
      <c r="UMD13" s="580"/>
      <c r="UME13" s="580"/>
      <c r="UMF13" s="580"/>
      <c r="UMG13" s="580"/>
      <c r="UMH13" s="580"/>
      <c r="UMI13" s="580"/>
      <c r="UMJ13" s="580"/>
      <c r="UMK13" s="580"/>
      <c r="UML13" s="580"/>
      <c r="UMM13" s="580"/>
      <c r="UMN13" s="580"/>
      <c r="UMO13" s="580"/>
      <c r="UMP13" s="580"/>
      <c r="UMQ13" s="580"/>
      <c r="UMR13" s="580"/>
      <c r="UMS13" s="580"/>
      <c r="UMT13" s="580"/>
      <c r="UMU13" s="580"/>
      <c r="UMV13" s="580"/>
      <c r="UMW13" s="580"/>
      <c r="UMX13" s="580"/>
      <c r="UMY13" s="580"/>
      <c r="UMZ13" s="580"/>
      <c r="UNA13" s="580"/>
      <c r="UNB13" s="580"/>
      <c r="UNC13" s="580"/>
      <c r="UND13" s="580"/>
      <c r="UNE13" s="580"/>
      <c r="UNF13" s="580"/>
      <c r="UNG13" s="580"/>
      <c r="UNH13" s="580"/>
      <c r="UNI13" s="580"/>
      <c r="UNJ13" s="580"/>
      <c r="UNK13" s="580"/>
      <c r="UNL13" s="580"/>
      <c r="UNM13" s="580"/>
      <c r="UNN13" s="580"/>
      <c r="UNO13" s="580"/>
      <c r="UNP13" s="580"/>
      <c r="UNQ13" s="580"/>
      <c r="UNR13" s="580"/>
      <c r="UNS13" s="580"/>
      <c r="UNT13" s="580"/>
      <c r="UNU13" s="580"/>
      <c r="UNV13" s="580"/>
      <c r="UNW13" s="580"/>
      <c r="UNX13" s="580"/>
      <c r="UNY13" s="580"/>
      <c r="UNZ13" s="580"/>
      <c r="UOA13" s="580"/>
      <c r="UOB13" s="580"/>
      <c r="UOC13" s="580"/>
      <c r="UOD13" s="580"/>
      <c r="UOE13" s="580"/>
      <c r="UOF13" s="580"/>
      <c r="UOG13" s="580"/>
      <c r="UOH13" s="580"/>
      <c r="UOI13" s="580"/>
      <c r="UOJ13" s="580"/>
      <c r="UOK13" s="580"/>
      <c r="UOL13" s="580"/>
      <c r="UOM13" s="580"/>
      <c r="UON13" s="580"/>
      <c r="UOO13" s="580"/>
      <c r="UOP13" s="580"/>
      <c r="UOQ13" s="580"/>
      <c r="UOR13" s="580"/>
      <c r="UOS13" s="580"/>
      <c r="UOT13" s="580"/>
      <c r="UOU13" s="580"/>
      <c r="UOV13" s="580"/>
      <c r="UOW13" s="580"/>
      <c r="UOX13" s="580"/>
      <c r="UOY13" s="580"/>
      <c r="UOZ13" s="580"/>
      <c r="UPA13" s="580"/>
      <c r="UPB13" s="580"/>
      <c r="UPC13" s="580"/>
      <c r="UPD13" s="580"/>
      <c r="UPE13" s="580"/>
      <c r="UPF13" s="580"/>
      <c r="UPG13" s="580"/>
      <c r="UPH13" s="580"/>
      <c r="UPI13" s="580"/>
      <c r="UPJ13" s="580"/>
      <c r="UPK13" s="580"/>
      <c r="UPL13" s="580"/>
      <c r="UPM13" s="580"/>
      <c r="UPN13" s="580"/>
      <c r="UPO13" s="580"/>
      <c r="UPP13" s="580"/>
      <c r="UPQ13" s="580"/>
      <c r="UPR13" s="580"/>
      <c r="UPS13" s="580"/>
      <c r="UPT13" s="580"/>
      <c r="UPU13" s="580"/>
      <c r="UPV13" s="580"/>
      <c r="UPW13" s="580"/>
      <c r="UPX13" s="580"/>
      <c r="UPY13" s="580"/>
      <c r="UPZ13" s="580"/>
      <c r="UQA13" s="580"/>
      <c r="UQB13" s="580"/>
      <c r="UQC13" s="580"/>
      <c r="UQD13" s="580"/>
      <c r="UQE13" s="580"/>
      <c r="UQF13" s="580"/>
      <c r="UQG13" s="580"/>
      <c r="UQH13" s="580"/>
      <c r="UQI13" s="580"/>
      <c r="UQJ13" s="580"/>
      <c r="UQK13" s="580"/>
      <c r="UQL13" s="580"/>
      <c r="UQM13" s="580"/>
      <c r="UQN13" s="580"/>
      <c r="UQO13" s="580"/>
      <c r="UQP13" s="580"/>
      <c r="UQQ13" s="580"/>
      <c r="UQR13" s="580"/>
      <c r="UQS13" s="580"/>
      <c r="UQT13" s="580"/>
      <c r="UQU13" s="580"/>
      <c r="UQV13" s="580"/>
      <c r="UQW13" s="580"/>
      <c r="UQX13" s="580"/>
      <c r="UQY13" s="580"/>
      <c r="UQZ13" s="580"/>
      <c r="URA13" s="580"/>
      <c r="URB13" s="580"/>
      <c r="URC13" s="580"/>
      <c r="URD13" s="580"/>
      <c r="URE13" s="580"/>
      <c r="URF13" s="580"/>
      <c r="URG13" s="580"/>
      <c r="URH13" s="580"/>
      <c r="URI13" s="580"/>
      <c r="URJ13" s="580"/>
      <c r="URK13" s="580"/>
      <c r="URL13" s="580"/>
      <c r="URM13" s="580"/>
      <c r="URN13" s="580"/>
      <c r="URO13" s="580"/>
      <c r="URP13" s="580"/>
      <c r="URQ13" s="580"/>
      <c r="URR13" s="580"/>
      <c r="URS13" s="580"/>
      <c r="URT13" s="580"/>
      <c r="URU13" s="580"/>
      <c r="URV13" s="580"/>
      <c r="URW13" s="580"/>
      <c r="URX13" s="580"/>
      <c r="URY13" s="580"/>
      <c r="URZ13" s="580"/>
      <c r="USA13" s="580"/>
      <c r="USB13" s="580"/>
      <c r="USC13" s="580"/>
      <c r="USD13" s="580"/>
      <c r="USE13" s="580"/>
      <c r="USF13" s="580"/>
      <c r="USG13" s="580"/>
      <c r="USH13" s="580"/>
      <c r="USI13" s="580"/>
      <c r="USJ13" s="580"/>
      <c r="USK13" s="580"/>
      <c r="USL13" s="580"/>
      <c r="USM13" s="580"/>
      <c r="USN13" s="580"/>
      <c r="USO13" s="580"/>
      <c r="USP13" s="580"/>
      <c r="USQ13" s="580"/>
      <c r="USR13" s="580"/>
      <c r="USS13" s="580"/>
      <c r="UST13" s="580"/>
      <c r="USU13" s="580"/>
      <c r="USV13" s="580"/>
      <c r="USW13" s="580"/>
      <c r="USX13" s="580"/>
      <c r="USY13" s="580"/>
      <c r="USZ13" s="580"/>
      <c r="UTA13" s="580"/>
      <c r="UTB13" s="580"/>
      <c r="UTC13" s="580"/>
      <c r="UTD13" s="580"/>
      <c r="UTE13" s="580"/>
      <c r="UTF13" s="580"/>
      <c r="UTG13" s="580"/>
      <c r="UTH13" s="580"/>
      <c r="UTI13" s="580"/>
      <c r="UTJ13" s="580"/>
      <c r="UTK13" s="580"/>
      <c r="UTL13" s="580"/>
      <c r="UTM13" s="580"/>
      <c r="UTN13" s="580"/>
      <c r="UTO13" s="580"/>
      <c r="UTP13" s="580"/>
      <c r="UTQ13" s="580"/>
      <c r="UTR13" s="580"/>
      <c r="UTS13" s="580"/>
      <c r="UTT13" s="580"/>
      <c r="UTU13" s="580"/>
      <c r="UTV13" s="580"/>
      <c r="UTW13" s="580"/>
      <c r="UTX13" s="580"/>
      <c r="UTY13" s="580"/>
      <c r="UTZ13" s="580"/>
      <c r="UUA13" s="580"/>
      <c r="UUB13" s="580"/>
      <c r="UUC13" s="580"/>
      <c r="UUD13" s="580"/>
      <c r="UUE13" s="580"/>
      <c r="UUF13" s="580"/>
      <c r="UUG13" s="580"/>
      <c r="UUH13" s="580"/>
      <c r="UUI13" s="580"/>
      <c r="UUJ13" s="580"/>
      <c r="UUK13" s="580"/>
      <c r="UUL13" s="580"/>
      <c r="UUM13" s="580"/>
      <c r="UUN13" s="580"/>
      <c r="UUO13" s="580"/>
      <c r="UUP13" s="580"/>
      <c r="UUQ13" s="580"/>
      <c r="UUR13" s="580"/>
      <c r="UUS13" s="580"/>
      <c r="UUT13" s="580"/>
      <c r="UUU13" s="580"/>
      <c r="UUV13" s="580"/>
      <c r="UUW13" s="580"/>
      <c r="UUX13" s="580"/>
      <c r="UUY13" s="580"/>
      <c r="UUZ13" s="580"/>
      <c r="UVA13" s="580"/>
      <c r="UVB13" s="580"/>
      <c r="UVC13" s="580"/>
      <c r="UVD13" s="580"/>
      <c r="UVE13" s="580"/>
      <c r="UVF13" s="580"/>
      <c r="UVG13" s="580"/>
      <c r="UVH13" s="580"/>
      <c r="UVI13" s="580"/>
      <c r="UVJ13" s="580"/>
      <c r="UVK13" s="580"/>
      <c r="UVL13" s="580"/>
      <c r="UVM13" s="580"/>
      <c r="UVN13" s="580"/>
      <c r="UVO13" s="580"/>
      <c r="UVP13" s="580"/>
      <c r="UVQ13" s="580"/>
      <c r="UVR13" s="580"/>
      <c r="UVS13" s="580"/>
      <c r="UVT13" s="580"/>
      <c r="UVU13" s="580"/>
      <c r="UVV13" s="580"/>
      <c r="UVW13" s="580"/>
      <c r="UVX13" s="580"/>
      <c r="UVY13" s="580"/>
      <c r="UVZ13" s="580"/>
      <c r="UWA13" s="580"/>
      <c r="UWB13" s="580"/>
      <c r="UWC13" s="580"/>
      <c r="UWD13" s="580"/>
      <c r="UWE13" s="580"/>
      <c r="UWF13" s="580"/>
      <c r="UWG13" s="580"/>
      <c r="UWH13" s="580"/>
      <c r="UWI13" s="580"/>
      <c r="UWJ13" s="580"/>
      <c r="UWK13" s="580"/>
      <c r="UWL13" s="580"/>
      <c r="UWM13" s="580"/>
      <c r="UWN13" s="580"/>
      <c r="UWO13" s="580"/>
      <c r="UWP13" s="580"/>
      <c r="UWQ13" s="580"/>
      <c r="UWR13" s="580"/>
      <c r="UWS13" s="580"/>
      <c r="UWT13" s="580"/>
      <c r="UWU13" s="580"/>
      <c r="UWV13" s="580"/>
      <c r="UWW13" s="580"/>
      <c r="UWX13" s="580"/>
      <c r="UWY13" s="580"/>
      <c r="UWZ13" s="580"/>
      <c r="UXA13" s="580"/>
      <c r="UXB13" s="580"/>
      <c r="UXC13" s="580"/>
      <c r="UXD13" s="580"/>
      <c r="UXE13" s="580"/>
      <c r="UXF13" s="580"/>
      <c r="UXG13" s="580"/>
      <c r="UXH13" s="580"/>
      <c r="UXI13" s="580"/>
      <c r="UXJ13" s="580"/>
      <c r="UXK13" s="580"/>
      <c r="UXL13" s="580"/>
      <c r="UXM13" s="580"/>
      <c r="UXN13" s="580"/>
      <c r="UXO13" s="580"/>
      <c r="UXP13" s="580"/>
      <c r="UXQ13" s="580"/>
      <c r="UXR13" s="580"/>
      <c r="UXS13" s="580"/>
      <c r="UXT13" s="580"/>
      <c r="UXU13" s="580"/>
      <c r="UXV13" s="580"/>
      <c r="UXW13" s="580"/>
      <c r="UXX13" s="580"/>
      <c r="UXY13" s="580"/>
      <c r="UXZ13" s="580"/>
      <c r="UYA13" s="580"/>
      <c r="UYB13" s="580"/>
      <c r="UYC13" s="580"/>
      <c r="UYD13" s="580"/>
      <c r="UYE13" s="580"/>
      <c r="UYF13" s="580"/>
      <c r="UYG13" s="580"/>
      <c r="UYH13" s="580"/>
      <c r="UYI13" s="580"/>
      <c r="UYJ13" s="580"/>
      <c r="UYK13" s="580"/>
      <c r="UYL13" s="580"/>
      <c r="UYM13" s="580"/>
      <c r="UYN13" s="580"/>
      <c r="UYO13" s="580"/>
      <c r="UYP13" s="580"/>
      <c r="UYQ13" s="580"/>
      <c r="UYR13" s="580"/>
      <c r="UYS13" s="580"/>
      <c r="UYT13" s="580"/>
      <c r="UYU13" s="580"/>
      <c r="UYV13" s="580"/>
      <c r="UYW13" s="580"/>
      <c r="UYX13" s="580"/>
      <c r="UYY13" s="580"/>
      <c r="UYZ13" s="580"/>
      <c r="UZA13" s="580"/>
      <c r="UZB13" s="580"/>
      <c r="UZC13" s="580"/>
      <c r="UZD13" s="580"/>
      <c r="UZE13" s="580"/>
      <c r="UZF13" s="580"/>
      <c r="UZG13" s="580"/>
      <c r="UZH13" s="580"/>
      <c r="UZI13" s="580"/>
      <c r="UZJ13" s="580"/>
      <c r="UZK13" s="580"/>
      <c r="UZL13" s="580"/>
      <c r="UZM13" s="580"/>
      <c r="UZN13" s="580"/>
      <c r="UZO13" s="580"/>
      <c r="UZP13" s="580"/>
      <c r="UZQ13" s="580"/>
      <c r="UZR13" s="580"/>
      <c r="UZS13" s="580"/>
      <c r="UZT13" s="580"/>
      <c r="UZU13" s="580"/>
      <c r="UZV13" s="580"/>
      <c r="UZW13" s="580"/>
      <c r="UZX13" s="580"/>
      <c r="UZY13" s="580"/>
      <c r="UZZ13" s="580"/>
      <c r="VAA13" s="580"/>
      <c r="VAB13" s="580"/>
      <c r="VAC13" s="580"/>
      <c r="VAD13" s="580"/>
      <c r="VAE13" s="580"/>
      <c r="VAF13" s="580"/>
      <c r="VAG13" s="580"/>
      <c r="VAH13" s="580"/>
      <c r="VAI13" s="580"/>
      <c r="VAJ13" s="580"/>
      <c r="VAK13" s="580"/>
      <c r="VAL13" s="580"/>
      <c r="VAM13" s="580"/>
      <c r="VAN13" s="580"/>
      <c r="VAO13" s="580"/>
      <c r="VAP13" s="580"/>
      <c r="VAQ13" s="580"/>
      <c r="VAR13" s="580"/>
      <c r="VAS13" s="580"/>
      <c r="VAT13" s="580"/>
      <c r="VAU13" s="580"/>
      <c r="VAV13" s="580"/>
      <c r="VAW13" s="580"/>
      <c r="VAX13" s="580"/>
      <c r="VAY13" s="580"/>
      <c r="VAZ13" s="580"/>
      <c r="VBA13" s="580"/>
      <c r="VBB13" s="580"/>
      <c r="VBC13" s="580"/>
      <c r="VBD13" s="580"/>
      <c r="VBE13" s="580"/>
      <c r="VBF13" s="580"/>
      <c r="VBG13" s="580"/>
      <c r="VBH13" s="580"/>
      <c r="VBI13" s="580"/>
      <c r="VBJ13" s="580"/>
      <c r="VBK13" s="580"/>
      <c r="VBL13" s="580"/>
      <c r="VBM13" s="580"/>
      <c r="VBN13" s="580"/>
      <c r="VBO13" s="580"/>
      <c r="VBP13" s="580"/>
      <c r="VBQ13" s="580"/>
      <c r="VBR13" s="580"/>
      <c r="VBS13" s="580"/>
      <c r="VBT13" s="580"/>
      <c r="VBU13" s="580"/>
      <c r="VBV13" s="580"/>
      <c r="VBW13" s="580"/>
      <c r="VBX13" s="580"/>
      <c r="VBY13" s="580"/>
      <c r="VBZ13" s="580"/>
      <c r="VCA13" s="580"/>
      <c r="VCB13" s="580"/>
      <c r="VCC13" s="580"/>
      <c r="VCD13" s="580"/>
      <c r="VCE13" s="580"/>
      <c r="VCF13" s="580"/>
      <c r="VCG13" s="580"/>
      <c r="VCH13" s="580"/>
      <c r="VCI13" s="580"/>
      <c r="VCJ13" s="580"/>
      <c r="VCK13" s="580"/>
      <c r="VCL13" s="580"/>
      <c r="VCM13" s="580"/>
      <c r="VCN13" s="580"/>
      <c r="VCO13" s="580"/>
      <c r="VCP13" s="580"/>
      <c r="VCQ13" s="580"/>
      <c r="VCR13" s="580"/>
      <c r="VCS13" s="580"/>
      <c r="VCT13" s="580"/>
      <c r="VCU13" s="580"/>
      <c r="VCV13" s="580"/>
      <c r="VCW13" s="580"/>
      <c r="VCX13" s="580"/>
      <c r="VCY13" s="580"/>
      <c r="VCZ13" s="580"/>
      <c r="VDA13" s="580"/>
      <c r="VDB13" s="580"/>
      <c r="VDC13" s="580"/>
      <c r="VDD13" s="580"/>
      <c r="VDE13" s="580"/>
      <c r="VDF13" s="580"/>
      <c r="VDG13" s="580"/>
      <c r="VDH13" s="580"/>
      <c r="VDI13" s="580"/>
      <c r="VDJ13" s="580"/>
      <c r="VDK13" s="580"/>
      <c r="VDL13" s="580"/>
      <c r="VDM13" s="580"/>
      <c r="VDN13" s="580"/>
      <c r="VDO13" s="580"/>
      <c r="VDP13" s="580"/>
      <c r="VDQ13" s="580"/>
      <c r="VDR13" s="580"/>
      <c r="VDS13" s="580"/>
      <c r="VDT13" s="580"/>
      <c r="VDU13" s="580"/>
      <c r="VDV13" s="580"/>
      <c r="VDW13" s="580"/>
      <c r="VDX13" s="580"/>
      <c r="VDY13" s="580"/>
      <c r="VDZ13" s="580"/>
      <c r="VEA13" s="580"/>
      <c r="VEB13" s="580"/>
      <c r="VEC13" s="580"/>
      <c r="VED13" s="580"/>
      <c r="VEE13" s="580"/>
      <c r="VEF13" s="580"/>
      <c r="VEG13" s="580"/>
      <c r="VEH13" s="580"/>
      <c r="VEI13" s="580"/>
      <c r="VEJ13" s="580"/>
      <c r="VEK13" s="580"/>
      <c r="VEL13" s="580"/>
      <c r="VEM13" s="580"/>
      <c r="VEN13" s="580"/>
      <c r="VEO13" s="580"/>
      <c r="VEP13" s="580"/>
      <c r="VEQ13" s="580"/>
      <c r="VER13" s="580"/>
      <c r="VES13" s="580"/>
      <c r="VET13" s="580"/>
      <c r="VEU13" s="580"/>
      <c r="VEV13" s="580"/>
      <c r="VEW13" s="580"/>
      <c r="VEX13" s="580"/>
      <c r="VEY13" s="580"/>
      <c r="VEZ13" s="580"/>
      <c r="VFA13" s="580"/>
      <c r="VFB13" s="580"/>
      <c r="VFC13" s="580"/>
      <c r="VFD13" s="580"/>
      <c r="VFE13" s="580"/>
      <c r="VFF13" s="580"/>
      <c r="VFG13" s="580"/>
      <c r="VFH13" s="580"/>
      <c r="VFI13" s="580"/>
      <c r="VFJ13" s="580"/>
      <c r="VFK13" s="580"/>
      <c r="VFL13" s="580"/>
      <c r="VFM13" s="580"/>
      <c r="VFN13" s="580"/>
      <c r="VFO13" s="580"/>
      <c r="VFP13" s="580"/>
      <c r="VFQ13" s="580"/>
      <c r="VFR13" s="580"/>
      <c r="VFS13" s="580"/>
      <c r="VFT13" s="580"/>
      <c r="VFU13" s="580"/>
      <c r="VFV13" s="580"/>
      <c r="VFW13" s="580"/>
      <c r="VFX13" s="580"/>
      <c r="VFY13" s="580"/>
      <c r="VFZ13" s="580"/>
      <c r="VGA13" s="580"/>
      <c r="VGB13" s="580"/>
      <c r="VGC13" s="580"/>
      <c r="VGD13" s="580"/>
      <c r="VGE13" s="580"/>
      <c r="VGF13" s="580"/>
      <c r="VGG13" s="580"/>
      <c r="VGH13" s="580"/>
      <c r="VGI13" s="580"/>
      <c r="VGJ13" s="580"/>
      <c r="VGK13" s="580"/>
      <c r="VGL13" s="580"/>
      <c r="VGM13" s="580"/>
      <c r="VGN13" s="580"/>
      <c r="VGO13" s="580"/>
      <c r="VGP13" s="580"/>
      <c r="VGQ13" s="580"/>
      <c r="VGR13" s="580"/>
      <c r="VGS13" s="580"/>
      <c r="VGT13" s="580"/>
      <c r="VGU13" s="580"/>
      <c r="VGV13" s="580"/>
      <c r="VGW13" s="580"/>
      <c r="VGX13" s="580"/>
      <c r="VGY13" s="580"/>
      <c r="VGZ13" s="580"/>
      <c r="VHA13" s="580"/>
      <c r="VHB13" s="580"/>
      <c r="VHC13" s="580"/>
      <c r="VHD13" s="580"/>
      <c r="VHE13" s="580"/>
      <c r="VHF13" s="580"/>
      <c r="VHG13" s="580"/>
      <c r="VHH13" s="580"/>
      <c r="VHI13" s="580"/>
      <c r="VHJ13" s="580"/>
      <c r="VHK13" s="580"/>
      <c r="VHL13" s="580"/>
      <c r="VHM13" s="580"/>
      <c r="VHN13" s="580"/>
      <c r="VHO13" s="580"/>
      <c r="VHP13" s="580"/>
      <c r="VHQ13" s="580"/>
      <c r="VHR13" s="580"/>
      <c r="VHS13" s="580"/>
      <c r="VHT13" s="580"/>
      <c r="VHU13" s="580"/>
      <c r="VHV13" s="580"/>
      <c r="VHW13" s="580"/>
      <c r="VHX13" s="580"/>
      <c r="VHY13" s="580"/>
      <c r="VHZ13" s="580"/>
      <c r="VIA13" s="580"/>
      <c r="VIB13" s="580"/>
      <c r="VIC13" s="580"/>
      <c r="VID13" s="580"/>
      <c r="VIE13" s="580"/>
      <c r="VIF13" s="580"/>
      <c r="VIG13" s="580"/>
      <c r="VIH13" s="580"/>
      <c r="VII13" s="580"/>
      <c r="VIJ13" s="580"/>
      <c r="VIK13" s="580"/>
      <c r="VIL13" s="580"/>
      <c r="VIM13" s="580"/>
      <c r="VIN13" s="580"/>
      <c r="VIO13" s="580"/>
      <c r="VIP13" s="580"/>
      <c r="VIQ13" s="580"/>
      <c r="VIR13" s="580"/>
      <c r="VIS13" s="580"/>
      <c r="VIT13" s="580"/>
      <c r="VIU13" s="580"/>
      <c r="VIV13" s="580"/>
      <c r="VIW13" s="580"/>
      <c r="VIX13" s="580"/>
      <c r="VIY13" s="580"/>
      <c r="VIZ13" s="580"/>
      <c r="VJA13" s="580"/>
      <c r="VJB13" s="580"/>
      <c r="VJC13" s="580"/>
      <c r="VJD13" s="580"/>
      <c r="VJE13" s="580"/>
      <c r="VJF13" s="580"/>
      <c r="VJG13" s="580"/>
      <c r="VJH13" s="580"/>
      <c r="VJI13" s="580"/>
      <c r="VJJ13" s="580"/>
      <c r="VJK13" s="580"/>
      <c r="VJL13" s="580"/>
      <c r="VJM13" s="580"/>
      <c r="VJN13" s="580"/>
      <c r="VJO13" s="580"/>
      <c r="VJP13" s="580"/>
      <c r="VJQ13" s="580"/>
      <c r="VJR13" s="580"/>
      <c r="VJS13" s="580"/>
      <c r="VJT13" s="580"/>
      <c r="VJU13" s="580"/>
      <c r="VJV13" s="580"/>
      <c r="VJW13" s="580"/>
      <c r="VJX13" s="580"/>
      <c r="VJY13" s="580"/>
      <c r="VJZ13" s="580"/>
      <c r="VKA13" s="580"/>
      <c r="VKB13" s="580"/>
      <c r="VKC13" s="580"/>
      <c r="VKD13" s="580"/>
      <c r="VKE13" s="580"/>
      <c r="VKF13" s="580"/>
      <c r="VKG13" s="580"/>
      <c r="VKH13" s="580"/>
      <c r="VKI13" s="580"/>
      <c r="VKJ13" s="580"/>
      <c r="VKK13" s="580"/>
      <c r="VKL13" s="580"/>
      <c r="VKM13" s="580"/>
      <c r="VKN13" s="580"/>
      <c r="VKO13" s="580"/>
      <c r="VKP13" s="580"/>
      <c r="VKQ13" s="580"/>
      <c r="VKR13" s="580"/>
      <c r="VKS13" s="580"/>
      <c r="VKT13" s="580"/>
      <c r="VKU13" s="580"/>
      <c r="VKV13" s="580"/>
      <c r="VKW13" s="580"/>
      <c r="VKX13" s="580"/>
      <c r="VKY13" s="580"/>
      <c r="VKZ13" s="580"/>
      <c r="VLA13" s="580"/>
      <c r="VLB13" s="580"/>
      <c r="VLC13" s="580"/>
      <c r="VLD13" s="580"/>
      <c r="VLE13" s="580"/>
      <c r="VLF13" s="580"/>
      <c r="VLG13" s="580"/>
      <c r="VLH13" s="580"/>
      <c r="VLI13" s="580"/>
      <c r="VLJ13" s="580"/>
      <c r="VLK13" s="580"/>
      <c r="VLL13" s="580"/>
      <c r="VLM13" s="580"/>
      <c r="VLN13" s="580"/>
      <c r="VLO13" s="580"/>
      <c r="VLP13" s="580"/>
      <c r="VLQ13" s="580"/>
      <c r="VLR13" s="580"/>
      <c r="VLS13" s="580"/>
      <c r="VLT13" s="580"/>
      <c r="VLU13" s="580"/>
      <c r="VLV13" s="580"/>
      <c r="VLW13" s="580"/>
      <c r="VLX13" s="580"/>
      <c r="VLY13" s="580"/>
      <c r="VLZ13" s="580"/>
      <c r="VMA13" s="580"/>
      <c r="VMB13" s="580"/>
      <c r="VMC13" s="580"/>
      <c r="VMD13" s="580"/>
      <c r="VME13" s="580"/>
      <c r="VMF13" s="580"/>
      <c r="VMG13" s="580"/>
      <c r="VMH13" s="580"/>
      <c r="VMI13" s="580"/>
      <c r="VMJ13" s="580"/>
      <c r="VMK13" s="580"/>
      <c r="VML13" s="580"/>
      <c r="VMM13" s="580"/>
      <c r="VMN13" s="580"/>
      <c r="VMO13" s="580"/>
      <c r="VMP13" s="580"/>
      <c r="VMQ13" s="580"/>
      <c r="VMR13" s="580"/>
      <c r="VMS13" s="580"/>
      <c r="VMT13" s="580"/>
      <c r="VMU13" s="580"/>
      <c r="VMV13" s="580"/>
      <c r="VMW13" s="580"/>
      <c r="VMX13" s="580"/>
      <c r="VMY13" s="580"/>
      <c r="VMZ13" s="580"/>
      <c r="VNA13" s="580"/>
      <c r="VNB13" s="580"/>
      <c r="VNC13" s="580"/>
      <c r="VND13" s="580"/>
      <c r="VNE13" s="580"/>
      <c r="VNF13" s="580"/>
      <c r="VNG13" s="580"/>
      <c r="VNH13" s="580"/>
      <c r="VNI13" s="580"/>
      <c r="VNJ13" s="580"/>
      <c r="VNK13" s="580"/>
      <c r="VNL13" s="580"/>
      <c r="VNM13" s="580"/>
      <c r="VNN13" s="580"/>
      <c r="VNO13" s="580"/>
      <c r="VNP13" s="580"/>
      <c r="VNQ13" s="580"/>
      <c r="VNR13" s="580"/>
      <c r="VNS13" s="580"/>
      <c r="VNT13" s="580"/>
      <c r="VNU13" s="580"/>
      <c r="VNV13" s="580"/>
      <c r="VNW13" s="580"/>
      <c r="VNX13" s="580"/>
      <c r="VNY13" s="580"/>
      <c r="VNZ13" s="580"/>
      <c r="VOA13" s="580"/>
      <c r="VOB13" s="580"/>
      <c r="VOC13" s="580"/>
      <c r="VOD13" s="580"/>
      <c r="VOE13" s="580"/>
      <c r="VOF13" s="580"/>
      <c r="VOG13" s="580"/>
      <c r="VOH13" s="580"/>
      <c r="VOI13" s="580"/>
      <c r="VOJ13" s="580"/>
      <c r="VOK13" s="580"/>
      <c r="VOL13" s="580"/>
      <c r="VOM13" s="580"/>
      <c r="VON13" s="580"/>
      <c r="VOO13" s="580"/>
      <c r="VOP13" s="580"/>
      <c r="VOQ13" s="580"/>
      <c r="VOR13" s="580"/>
      <c r="VOS13" s="580"/>
      <c r="VOT13" s="580"/>
      <c r="VOU13" s="580"/>
      <c r="VOV13" s="580"/>
      <c r="VOW13" s="580"/>
      <c r="VOX13" s="580"/>
      <c r="VOY13" s="580"/>
      <c r="VOZ13" s="580"/>
      <c r="VPA13" s="580"/>
      <c r="VPB13" s="580"/>
      <c r="VPC13" s="580"/>
      <c r="VPD13" s="580"/>
      <c r="VPE13" s="580"/>
      <c r="VPF13" s="580"/>
      <c r="VPG13" s="580"/>
      <c r="VPH13" s="580"/>
      <c r="VPI13" s="580"/>
      <c r="VPJ13" s="580"/>
      <c r="VPK13" s="580"/>
      <c r="VPL13" s="580"/>
      <c r="VPM13" s="580"/>
      <c r="VPN13" s="580"/>
      <c r="VPO13" s="580"/>
      <c r="VPP13" s="580"/>
      <c r="VPQ13" s="580"/>
      <c r="VPR13" s="580"/>
      <c r="VPS13" s="580"/>
      <c r="VPT13" s="580"/>
      <c r="VPU13" s="580"/>
      <c r="VPV13" s="580"/>
      <c r="VPW13" s="580"/>
      <c r="VPX13" s="580"/>
      <c r="VPY13" s="580"/>
      <c r="VPZ13" s="580"/>
      <c r="VQA13" s="580"/>
      <c r="VQB13" s="580"/>
      <c r="VQC13" s="580"/>
      <c r="VQD13" s="580"/>
      <c r="VQE13" s="580"/>
      <c r="VQF13" s="580"/>
      <c r="VQG13" s="580"/>
      <c r="VQH13" s="580"/>
      <c r="VQI13" s="580"/>
      <c r="VQJ13" s="580"/>
      <c r="VQK13" s="580"/>
      <c r="VQL13" s="580"/>
      <c r="VQM13" s="580"/>
      <c r="VQN13" s="580"/>
      <c r="VQO13" s="580"/>
      <c r="VQP13" s="580"/>
      <c r="VQQ13" s="580"/>
      <c r="VQR13" s="580"/>
      <c r="VQS13" s="580"/>
      <c r="VQT13" s="580"/>
      <c r="VQU13" s="580"/>
      <c r="VQV13" s="580"/>
      <c r="VQW13" s="580"/>
      <c r="VQX13" s="580"/>
      <c r="VQY13" s="580"/>
      <c r="VQZ13" s="580"/>
      <c r="VRA13" s="580"/>
      <c r="VRB13" s="580"/>
      <c r="VRC13" s="580"/>
      <c r="VRD13" s="580"/>
      <c r="VRE13" s="580"/>
      <c r="VRF13" s="580"/>
      <c r="VRG13" s="580"/>
      <c r="VRH13" s="580"/>
      <c r="VRI13" s="580"/>
      <c r="VRJ13" s="580"/>
      <c r="VRK13" s="580"/>
      <c r="VRL13" s="580"/>
      <c r="VRM13" s="580"/>
      <c r="VRN13" s="580"/>
      <c r="VRO13" s="580"/>
      <c r="VRP13" s="580"/>
      <c r="VRQ13" s="580"/>
      <c r="VRR13" s="580"/>
      <c r="VRS13" s="580"/>
      <c r="VRT13" s="580"/>
      <c r="VRU13" s="580"/>
      <c r="VRV13" s="580"/>
      <c r="VRW13" s="580"/>
      <c r="VRX13" s="580"/>
      <c r="VRY13" s="580"/>
      <c r="VRZ13" s="580"/>
      <c r="VSA13" s="580"/>
      <c r="VSB13" s="580"/>
      <c r="VSC13" s="580"/>
      <c r="VSD13" s="580"/>
      <c r="VSE13" s="580"/>
      <c r="VSF13" s="580"/>
      <c r="VSG13" s="580"/>
      <c r="VSH13" s="580"/>
      <c r="VSI13" s="580"/>
      <c r="VSJ13" s="580"/>
      <c r="VSK13" s="580"/>
      <c r="VSL13" s="580"/>
      <c r="VSM13" s="580"/>
      <c r="VSN13" s="580"/>
      <c r="VSO13" s="580"/>
      <c r="VSP13" s="580"/>
      <c r="VSQ13" s="580"/>
      <c r="VSR13" s="580"/>
      <c r="VSS13" s="580"/>
      <c r="VST13" s="580"/>
      <c r="VSU13" s="580"/>
      <c r="VSV13" s="580"/>
      <c r="VSW13" s="580"/>
      <c r="VSX13" s="580"/>
      <c r="VSY13" s="580"/>
      <c r="VSZ13" s="580"/>
      <c r="VTA13" s="580"/>
      <c r="VTB13" s="580"/>
      <c r="VTC13" s="580"/>
      <c r="VTD13" s="580"/>
      <c r="VTE13" s="580"/>
      <c r="VTF13" s="580"/>
      <c r="VTG13" s="580"/>
      <c r="VTH13" s="580"/>
      <c r="VTI13" s="580"/>
      <c r="VTJ13" s="580"/>
      <c r="VTK13" s="580"/>
      <c r="VTL13" s="580"/>
      <c r="VTM13" s="580"/>
      <c r="VTN13" s="580"/>
      <c r="VTO13" s="580"/>
      <c r="VTP13" s="580"/>
      <c r="VTQ13" s="580"/>
      <c r="VTR13" s="580"/>
      <c r="VTS13" s="580"/>
      <c r="VTT13" s="580"/>
      <c r="VTU13" s="580"/>
      <c r="VTV13" s="580"/>
      <c r="VTW13" s="580"/>
      <c r="VTX13" s="580"/>
      <c r="VTY13" s="580"/>
      <c r="VTZ13" s="580"/>
      <c r="VUA13" s="580"/>
      <c r="VUB13" s="580"/>
      <c r="VUC13" s="580"/>
      <c r="VUD13" s="580"/>
      <c r="VUE13" s="580"/>
      <c r="VUF13" s="580"/>
      <c r="VUG13" s="580"/>
      <c r="VUH13" s="580"/>
      <c r="VUI13" s="580"/>
      <c r="VUJ13" s="580"/>
      <c r="VUK13" s="580"/>
      <c r="VUL13" s="580"/>
      <c r="VUM13" s="580"/>
      <c r="VUN13" s="580"/>
      <c r="VUO13" s="580"/>
      <c r="VUP13" s="580"/>
      <c r="VUQ13" s="580"/>
      <c r="VUR13" s="580"/>
      <c r="VUS13" s="580"/>
      <c r="VUT13" s="580"/>
      <c r="VUU13" s="580"/>
      <c r="VUV13" s="580"/>
      <c r="VUW13" s="580"/>
      <c r="VUX13" s="580"/>
      <c r="VUY13" s="580"/>
      <c r="VUZ13" s="580"/>
      <c r="VVA13" s="580"/>
      <c r="VVB13" s="580"/>
      <c r="VVC13" s="580"/>
      <c r="VVD13" s="580"/>
      <c r="VVE13" s="580"/>
      <c r="VVF13" s="580"/>
      <c r="VVG13" s="580"/>
      <c r="VVH13" s="580"/>
      <c r="VVI13" s="580"/>
      <c r="VVJ13" s="580"/>
      <c r="VVK13" s="580"/>
      <c r="VVL13" s="580"/>
      <c r="VVM13" s="580"/>
      <c r="VVN13" s="580"/>
      <c r="VVO13" s="580"/>
      <c r="VVP13" s="580"/>
      <c r="VVQ13" s="580"/>
      <c r="VVR13" s="580"/>
      <c r="VVS13" s="580"/>
      <c r="VVT13" s="580"/>
      <c r="VVU13" s="580"/>
      <c r="VVV13" s="580"/>
      <c r="VVW13" s="580"/>
      <c r="VVX13" s="580"/>
      <c r="VVY13" s="580"/>
      <c r="VVZ13" s="580"/>
      <c r="VWA13" s="580"/>
      <c r="VWB13" s="580"/>
      <c r="VWC13" s="580"/>
      <c r="VWD13" s="580"/>
      <c r="VWE13" s="580"/>
      <c r="VWF13" s="580"/>
      <c r="VWG13" s="580"/>
      <c r="VWH13" s="580"/>
      <c r="VWI13" s="580"/>
      <c r="VWJ13" s="580"/>
      <c r="VWK13" s="580"/>
      <c r="VWL13" s="580"/>
      <c r="VWM13" s="580"/>
      <c r="VWN13" s="580"/>
      <c r="VWO13" s="580"/>
      <c r="VWP13" s="580"/>
      <c r="VWQ13" s="580"/>
      <c r="VWR13" s="580"/>
      <c r="VWS13" s="580"/>
      <c r="VWT13" s="580"/>
      <c r="VWU13" s="580"/>
      <c r="VWV13" s="580"/>
      <c r="VWW13" s="580"/>
      <c r="VWX13" s="580"/>
      <c r="VWY13" s="580"/>
      <c r="VWZ13" s="580"/>
      <c r="VXA13" s="580"/>
      <c r="VXB13" s="580"/>
      <c r="VXC13" s="580"/>
      <c r="VXD13" s="580"/>
      <c r="VXE13" s="580"/>
      <c r="VXF13" s="580"/>
      <c r="VXG13" s="580"/>
      <c r="VXH13" s="580"/>
      <c r="VXI13" s="580"/>
      <c r="VXJ13" s="580"/>
      <c r="VXK13" s="580"/>
      <c r="VXL13" s="580"/>
      <c r="VXM13" s="580"/>
      <c r="VXN13" s="580"/>
      <c r="VXO13" s="580"/>
      <c r="VXP13" s="580"/>
      <c r="VXQ13" s="580"/>
      <c r="VXR13" s="580"/>
      <c r="VXS13" s="580"/>
      <c r="VXT13" s="580"/>
      <c r="VXU13" s="580"/>
      <c r="VXV13" s="580"/>
      <c r="VXW13" s="580"/>
      <c r="VXX13" s="580"/>
      <c r="VXY13" s="580"/>
      <c r="VXZ13" s="580"/>
      <c r="VYA13" s="580"/>
      <c r="VYB13" s="580"/>
      <c r="VYC13" s="580"/>
      <c r="VYD13" s="580"/>
      <c r="VYE13" s="580"/>
      <c r="VYF13" s="580"/>
      <c r="VYG13" s="580"/>
      <c r="VYH13" s="580"/>
      <c r="VYI13" s="580"/>
      <c r="VYJ13" s="580"/>
      <c r="VYK13" s="580"/>
      <c r="VYL13" s="580"/>
      <c r="VYM13" s="580"/>
      <c r="VYN13" s="580"/>
      <c r="VYO13" s="580"/>
      <c r="VYP13" s="580"/>
      <c r="VYQ13" s="580"/>
      <c r="VYR13" s="580"/>
      <c r="VYS13" s="580"/>
      <c r="VYT13" s="580"/>
      <c r="VYU13" s="580"/>
      <c r="VYV13" s="580"/>
      <c r="VYW13" s="580"/>
      <c r="VYX13" s="580"/>
      <c r="VYY13" s="580"/>
      <c r="VYZ13" s="580"/>
      <c r="VZA13" s="580"/>
      <c r="VZB13" s="580"/>
      <c r="VZC13" s="580"/>
      <c r="VZD13" s="580"/>
      <c r="VZE13" s="580"/>
      <c r="VZF13" s="580"/>
      <c r="VZG13" s="580"/>
      <c r="VZH13" s="580"/>
      <c r="VZI13" s="580"/>
      <c r="VZJ13" s="580"/>
      <c r="VZK13" s="580"/>
      <c r="VZL13" s="580"/>
      <c r="VZM13" s="580"/>
      <c r="VZN13" s="580"/>
      <c r="VZO13" s="580"/>
      <c r="VZP13" s="580"/>
      <c r="VZQ13" s="580"/>
      <c r="VZR13" s="580"/>
      <c r="VZS13" s="580"/>
      <c r="VZT13" s="580"/>
      <c r="VZU13" s="580"/>
      <c r="VZV13" s="580"/>
      <c r="VZW13" s="580"/>
      <c r="VZX13" s="580"/>
      <c r="VZY13" s="580"/>
      <c r="VZZ13" s="580"/>
      <c r="WAA13" s="580"/>
      <c r="WAB13" s="580"/>
      <c r="WAC13" s="580"/>
      <c r="WAD13" s="580"/>
      <c r="WAE13" s="580"/>
      <c r="WAF13" s="580"/>
      <c r="WAG13" s="580"/>
      <c r="WAH13" s="580"/>
      <c r="WAI13" s="580"/>
      <c r="WAJ13" s="580"/>
      <c r="WAK13" s="580"/>
      <c r="WAL13" s="580"/>
      <c r="WAM13" s="580"/>
      <c r="WAN13" s="580"/>
      <c r="WAO13" s="580"/>
      <c r="WAP13" s="580"/>
      <c r="WAQ13" s="580"/>
      <c r="WAR13" s="580"/>
      <c r="WAS13" s="580"/>
      <c r="WAT13" s="580"/>
      <c r="WAU13" s="580"/>
      <c r="WAV13" s="580"/>
      <c r="WAW13" s="580"/>
      <c r="WAX13" s="580"/>
      <c r="WAY13" s="580"/>
      <c r="WAZ13" s="580"/>
      <c r="WBA13" s="580"/>
      <c r="WBB13" s="580"/>
      <c r="WBC13" s="580"/>
      <c r="WBD13" s="580"/>
      <c r="WBE13" s="580"/>
      <c r="WBF13" s="580"/>
      <c r="WBG13" s="580"/>
      <c r="WBH13" s="580"/>
      <c r="WBI13" s="580"/>
      <c r="WBJ13" s="580"/>
      <c r="WBK13" s="580"/>
      <c r="WBL13" s="580"/>
      <c r="WBM13" s="580"/>
      <c r="WBN13" s="580"/>
      <c r="WBO13" s="580"/>
      <c r="WBP13" s="580"/>
      <c r="WBQ13" s="580"/>
      <c r="WBR13" s="580"/>
      <c r="WBS13" s="580"/>
      <c r="WBT13" s="580"/>
      <c r="WBU13" s="580"/>
      <c r="WBV13" s="580"/>
      <c r="WBW13" s="580"/>
      <c r="WBX13" s="580"/>
      <c r="WBY13" s="580"/>
      <c r="WBZ13" s="580"/>
      <c r="WCA13" s="580"/>
      <c r="WCB13" s="580"/>
      <c r="WCC13" s="580"/>
      <c r="WCD13" s="580"/>
      <c r="WCE13" s="580"/>
      <c r="WCF13" s="580"/>
      <c r="WCG13" s="580"/>
      <c r="WCH13" s="580"/>
      <c r="WCI13" s="580"/>
      <c r="WCJ13" s="580"/>
      <c r="WCK13" s="580"/>
      <c r="WCL13" s="580"/>
      <c r="WCM13" s="580"/>
      <c r="WCN13" s="580"/>
      <c r="WCO13" s="580"/>
      <c r="WCP13" s="580"/>
      <c r="WCQ13" s="580"/>
      <c r="WCR13" s="580"/>
      <c r="WCS13" s="580"/>
      <c r="WCT13" s="580"/>
      <c r="WCU13" s="580"/>
      <c r="WCV13" s="580"/>
      <c r="WCW13" s="580"/>
      <c r="WCX13" s="580"/>
      <c r="WCY13" s="580"/>
      <c r="WCZ13" s="580"/>
      <c r="WDA13" s="580"/>
      <c r="WDB13" s="580"/>
      <c r="WDC13" s="580"/>
      <c r="WDD13" s="580"/>
      <c r="WDE13" s="580"/>
      <c r="WDF13" s="580"/>
      <c r="WDG13" s="580"/>
      <c r="WDH13" s="580"/>
      <c r="WDI13" s="580"/>
      <c r="WDJ13" s="580"/>
      <c r="WDK13" s="580"/>
      <c r="WDL13" s="580"/>
      <c r="WDM13" s="580"/>
      <c r="WDN13" s="580"/>
      <c r="WDO13" s="580"/>
      <c r="WDP13" s="580"/>
      <c r="WDQ13" s="580"/>
      <c r="WDR13" s="580"/>
      <c r="WDS13" s="580"/>
      <c r="WDT13" s="580"/>
      <c r="WDU13" s="580"/>
      <c r="WDV13" s="580"/>
      <c r="WDW13" s="580"/>
      <c r="WDX13" s="580"/>
      <c r="WDY13" s="580"/>
      <c r="WDZ13" s="580"/>
      <c r="WEA13" s="580"/>
      <c r="WEB13" s="580"/>
      <c r="WEC13" s="580"/>
      <c r="WED13" s="580"/>
      <c r="WEE13" s="580"/>
      <c r="WEF13" s="580"/>
      <c r="WEG13" s="580"/>
      <c r="WEH13" s="580"/>
      <c r="WEI13" s="580"/>
      <c r="WEJ13" s="580"/>
      <c r="WEK13" s="580"/>
      <c r="WEL13" s="580"/>
      <c r="WEM13" s="580"/>
      <c r="WEN13" s="580"/>
      <c r="WEO13" s="580"/>
      <c r="WEP13" s="580"/>
      <c r="WEQ13" s="580"/>
      <c r="WER13" s="580"/>
      <c r="WES13" s="580"/>
      <c r="WET13" s="580"/>
      <c r="WEU13" s="580"/>
      <c r="WEV13" s="580"/>
      <c r="WEW13" s="580"/>
      <c r="WEX13" s="580"/>
      <c r="WEY13" s="580"/>
      <c r="WEZ13" s="580"/>
      <c r="WFA13" s="580"/>
      <c r="WFB13" s="580"/>
      <c r="WFC13" s="580"/>
      <c r="WFD13" s="580"/>
      <c r="WFE13" s="580"/>
      <c r="WFF13" s="580"/>
      <c r="WFG13" s="580"/>
      <c r="WFH13" s="580"/>
      <c r="WFI13" s="580"/>
      <c r="WFJ13" s="580"/>
      <c r="WFK13" s="580"/>
      <c r="WFL13" s="580"/>
      <c r="WFM13" s="580"/>
      <c r="WFN13" s="580"/>
      <c r="WFO13" s="580"/>
      <c r="WFP13" s="580"/>
      <c r="WFQ13" s="580"/>
      <c r="WFR13" s="580"/>
      <c r="WFS13" s="580"/>
      <c r="WFT13" s="580"/>
      <c r="WFU13" s="580"/>
      <c r="WFV13" s="580"/>
      <c r="WFW13" s="580"/>
      <c r="WFX13" s="580"/>
      <c r="WFY13" s="580"/>
      <c r="WFZ13" s="580"/>
      <c r="WGA13" s="580"/>
      <c r="WGB13" s="580"/>
      <c r="WGC13" s="580"/>
      <c r="WGD13" s="580"/>
      <c r="WGE13" s="580"/>
      <c r="WGF13" s="580"/>
      <c r="WGG13" s="580"/>
      <c r="WGH13" s="580"/>
      <c r="WGI13" s="580"/>
      <c r="WGJ13" s="580"/>
      <c r="WGK13" s="580"/>
      <c r="WGL13" s="580"/>
      <c r="WGM13" s="580"/>
      <c r="WGN13" s="580"/>
      <c r="WGO13" s="580"/>
      <c r="WGP13" s="580"/>
      <c r="WGQ13" s="580"/>
      <c r="WGR13" s="580"/>
      <c r="WGS13" s="580"/>
      <c r="WGT13" s="580"/>
      <c r="WGU13" s="580"/>
      <c r="WGV13" s="580"/>
      <c r="WGW13" s="580"/>
      <c r="WGX13" s="580"/>
      <c r="WGY13" s="580"/>
      <c r="WGZ13" s="580"/>
      <c r="WHA13" s="580"/>
      <c r="WHB13" s="580"/>
      <c r="WHC13" s="580"/>
      <c r="WHD13" s="580"/>
      <c r="WHE13" s="580"/>
      <c r="WHF13" s="580"/>
      <c r="WHG13" s="580"/>
      <c r="WHH13" s="580"/>
      <c r="WHI13" s="580"/>
      <c r="WHJ13" s="580"/>
      <c r="WHK13" s="580"/>
      <c r="WHL13" s="580"/>
      <c r="WHM13" s="580"/>
      <c r="WHN13" s="580"/>
      <c r="WHO13" s="580"/>
      <c r="WHP13" s="580"/>
      <c r="WHQ13" s="580"/>
      <c r="WHR13" s="580"/>
      <c r="WHS13" s="580"/>
      <c r="WHT13" s="580"/>
      <c r="WHU13" s="580"/>
      <c r="WHV13" s="580"/>
      <c r="WHW13" s="580"/>
      <c r="WHX13" s="580"/>
      <c r="WHY13" s="580"/>
      <c r="WHZ13" s="580"/>
      <c r="WIA13" s="580"/>
      <c r="WIB13" s="580"/>
      <c r="WIC13" s="580"/>
      <c r="WID13" s="580"/>
      <c r="WIE13" s="580"/>
      <c r="WIF13" s="580"/>
      <c r="WIG13" s="580"/>
      <c r="WIH13" s="580"/>
      <c r="WII13" s="580"/>
      <c r="WIJ13" s="580"/>
      <c r="WIK13" s="580"/>
      <c r="WIL13" s="580"/>
      <c r="WIM13" s="580"/>
      <c r="WIN13" s="580"/>
      <c r="WIO13" s="580"/>
      <c r="WIP13" s="580"/>
      <c r="WIQ13" s="580"/>
      <c r="WIR13" s="580"/>
      <c r="WIS13" s="580"/>
      <c r="WIT13" s="580"/>
      <c r="WIU13" s="580"/>
      <c r="WIV13" s="580"/>
      <c r="WIW13" s="580"/>
      <c r="WIX13" s="580"/>
      <c r="WIY13" s="580"/>
      <c r="WIZ13" s="580"/>
      <c r="WJA13" s="580"/>
      <c r="WJB13" s="580"/>
      <c r="WJC13" s="580"/>
      <c r="WJD13" s="580"/>
      <c r="WJE13" s="580"/>
      <c r="WJF13" s="580"/>
      <c r="WJG13" s="580"/>
      <c r="WJH13" s="580"/>
      <c r="WJI13" s="580"/>
      <c r="WJJ13" s="580"/>
      <c r="WJK13" s="580"/>
      <c r="WJL13" s="580"/>
      <c r="WJM13" s="580"/>
      <c r="WJN13" s="580"/>
      <c r="WJO13" s="580"/>
      <c r="WJP13" s="580"/>
      <c r="WJQ13" s="580"/>
      <c r="WJR13" s="580"/>
      <c r="WJS13" s="580"/>
      <c r="WJT13" s="580"/>
      <c r="WJU13" s="580"/>
      <c r="WJV13" s="580"/>
      <c r="WJW13" s="580"/>
      <c r="WJX13" s="580"/>
      <c r="WJY13" s="580"/>
      <c r="WJZ13" s="580"/>
      <c r="WKA13" s="580"/>
      <c r="WKB13" s="580"/>
      <c r="WKC13" s="580"/>
      <c r="WKD13" s="580"/>
      <c r="WKE13" s="580"/>
      <c r="WKF13" s="580"/>
      <c r="WKG13" s="580"/>
      <c r="WKH13" s="580"/>
      <c r="WKI13" s="580"/>
      <c r="WKJ13" s="580"/>
      <c r="WKK13" s="580"/>
      <c r="WKL13" s="580"/>
      <c r="WKM13" s="580"/>
      <c r="WKN13" s="580"/>
      <c r="WKO13" s="580"/>
      <c r="WKP13" s="580"/>
      <c r="WKQ13" s="580"/>
      <c r="WKR13" s="580"/>
      <c r="WKS13" s="580"/>
      <c r="WKT13" s="580"/>
      <c r="WKU13" s="580"/>
      <c r="WKV13" s="580"/>
      <c r="WKW13" s="580"/>
      <c r="WKX13" s="580"/>
      <c r="WKY13" s="580"/>
      <c r="WKZ13" s="580"/>
      <c r="WLA13" s="580"/>
      <c r="WLB13" s="580"/>
      <c r="WLC13" s="580"/>
      <c r="WLD13" s="580"/>
      <c r="WLE13" s="580"/>
      <c r="WLF13" s="580"/>
      <c r="WLG13" s="580"/>
      <c r="WLH13" s="580"/>
      <c r="WLI13" s="580"/>
      <c r="WLJ13" s="580"/>
      <c r="WLK13" s="580"/>
      <c r="WLL13" s="580"/>
      <c r="WLM13" s="580"/>
      <c r="WLN13" s="580"/>
      <c r="WLO13" s="580"/>
      <c r="WLP13" s="580"/>
      <c r="WLQ13" s="580"/>
      <c r="WLR13" s="580"/>
      <c r="WLS13" s="580"/>
      <c r="WLT13" s="580"/>
      <c r="WLU13" s="580"/>
      <c r="WLV13" s="580"/>
      <c r="WLW13" s="580"/>
      <c r="WLX13" s="580"/>
      <c r="WLY13" s="580"/>
      <c r="WLZ13" s="580"/>
      <c r="WMA13" s="580"/>
      <c r="WMB13" s="580"/>
      <c r="WMC13" s="580"/>
      <c r="WMD13" s="580"/>
      <c r="WME13" s="580"/>
      <c r="WMF13" s="580"/>
      <c r="WMG13" s="580"/>
      <c r="WMH13" s="580"/>
      <c r="WMI13" s="580"/>
      <c r="WMJ13" s="580"/>
      <c r="WMK13" s="580"/>
      <c r="WML13" s="580"/>
      <c r="WMM13" s="580"/>
      <c r="WMN13" s="580"/>
      <c r="WMO13" s="580"/>
      <c r="WMP13" s="580"/>
      <c r="WMQ13" s="580"/>
      <c r="WMR13" s="580"/>
      <c r="WMS13" s="580"/>
      <c r="WMT13" s="580"/>
      <c r="WMU13" s="580"/>
      <c r="WMV13" s="580"/>
      <c r="WMW13" s="580"/>
      <c r="WMX13" s="580"/>
      <c r="WMY13" s="580"/>
      <c r="WMZ13" s="580"/>
      <c r="WNA13" s="580"/>
      <c r="WNB13" s="580"/>
      <c r="WNC13" s="580"/>
      <c r="WND13" s="580"/>
      <c r="WNE13" s="580"/>
      <c r="WNF13" s="580"/>
      <c r="WNG13" s="580"/>
      <c r="WNH13" s="580"/>
      <c r="WNI13" s="580"/>
      <c r="WNJ13" s="580"/>
      <c r="WNK13" s="580"/>
      <c r="WNL13" s="580"/>
      <c r="WNM13" s="580"/>
      <c r="WNN13" s="580"/>
      <c r="WNO13" s="580"/>
      <c r="WNP13" s="580"/>
      <c r="WNQ13" s="580"/>
      <c r="WNR13" s="580"/>
      <c r="WNS13" s="580"/>
      <c r="WNT13" s="580"/>
      <c r="WNU13" s="580"/>
      <c r="WNV13" s="580"/>
      <c r="WNW13" s="580"/>
      <c r="WNX13" s="580"/>
      <c r="WNY13" s="580"/>
      <c r="WNZ13" s="580"/>
      <c r="WOA13" s="580"/>
      <c r="WOB13" s="580"/>
      <c r="WOC13" s="580"/>
      <c r="WOD13" s="580"/>
      <c r="WOE13" s="580"/>
      <c r="WOF13" s="580"/>
      <c r="WOG13" s="580"/>
      <c r="WOH13" s="580"/>
      <c r="WOI13" s="580"/>
      <c r="WOJ13" s="580"/>
      <c r="WOK13" s="580"/>
      <c r="WOL13" s="580"/>
      <c r="WOM13" s="580"/>
      <c r="WON13" s="580"/>
      <c r="WOO13" s="580"/>
      <c r="WOP13" s="580"/>
      <c r="WOQ13" s="580"/>
      <c r="WOR13" s="580"/>
      <c r="WOS13" s="580"/>
      <c r="WOT13" s="580"/>
      <c r="WOU13" s="580"/>
      <c r="WOV13" s="580"/>
      <c r="WOW13" s="580"/>
      <c r="WOX13" s="580"/>
      <c r="WOY13" s="580"/>
      <c r="WOZ13" s="580"/>
      <c r="WPA13" s="580"/>
      <c r="WPB13" s="580"/>
      <c r="WPC13" s="580"/>
      <c r="WPD13" s="580"/>
      <c r="WPE13" s="580"/>
      <c r="WPF13" s="580"/>
      <c r="WPG13" s="580"/>
      <c r="WPH13" s="580"/>
      <c r="WPI13" s="580"/>
      <c r="WPJ13" s="580"/>
      <c r="WPK13" s="580"/>
      <c r="WPL13" s="580"/>
      <c r="WPM13" s="580"/>
      <c r="WPN13" s="580"/>
      <c r="WPO13" s="580"/>
      <c r="WPP13" s="580"/>
      <c r="WPQ13" s="580"/>
      <c r="WPR13" s="580"/>
      <c r="WPS13" s="580"/>
      <c r="WPT13" s="580"/>
      <c r="WPU13" s="580"/>
      <c r="WPV13" s="580"/>
      <c r="WPW13" s="580"/>
      <c r="WPX13" s="580"/>
      <c r="WPY13" s="580"/>
      <c r="WPZ13" s="580"/>
      <c r="WQA13" s="580"/>
      <c r="WQB13" s="580"/>
      <c r="WQC13" s="580"/>
      <c r="WQD13" s="580"/>
      <c r="WQE13" s="580"/>
      <c r="WQF13" s="580"/>
      <c r="WQG13" s="580"/>
      <c r="WQH13" s="580"/>
      <c r="WQI13" s="580"/>
      <c r="WQJ13" s="580"/>
      <c r="WQK13" s="580"/>
      <c r="WQL13" s="580"/>
      <c r="WQM13" s="580"/>
      <c r="WQN13" s="580"/>
      <c r="WQO13" s="580"/>
      <c r="WQP13" s="580"/>
      <c r="WQQ13" s="580"/>
      <c r="WQR13" s="580"/>
      <c r="WQS13" s="580"/>
      <c r="WQT13" s="580"/>
      <c r="WQU13" s="580"/>
      <c r="WQV13" s="580"/>
      <c r="WQW13" s="580"/>
      <c r="WQX13" s="580"/>
      <c r="WQY13" s="580"/>
      <c r="WQZ13" s="580"/>
      <c r="WRA13" s="580"/>
      <c r="WRB13" s="580"/>
      <c r="WRC13" s="580"/>
      <c r="WRD13" s="580"/>
      <c r="WRE13" s="580"/>
      <c r="WRF13" s="580"/>
      <c r="WRG13" s="580"/>
      <c r="WRH13" s="580"/>
      <c r="WRI13" s="580"/>
      <c r="WRJ13" s="580"/>
      <c r="WRK13" s="580"/>
      <c r="WRL13" s="580"/>
      <c r="WRM13" s="580"/>
      <c r="WRN13" s="580"/>
      <c r="WRO13" s="580"/>
      <c r="WRP13" s="580"/>
      <c r="WRQ13" s="580"/>
      <c r="WRR13" s="580"/>
      <c r="WRS13" s="580"/>
      <c r="WRT13" s="580"/>
      <c r="WRU13" s="580"/>
      <c r="WRV13" s="580"/>
      <c r="WRW13" s="580"/>
      <c r="WRX13" s="580"/>
      <c r="WRY13" s="580"/>
      <c r="WRZ13" s="580"/>
      <c r="WSA13" s="580"/>
      <c r="WSB13" s="580"/>
      <c r="WSC13" s="580"/>
      <c r="WSD13" s="580"/>
      <c r="WSE13" s="580"/>
      <c r="WSF13" s="580"/>
      <c r="WSG13" s="580"/>
      <c r="WSH13" s="580"/>
      <c r="WSI13" s="580"/>
      <c r="WSJ13" s="580"/>
      <c r="WSK13" s="580"/>
      <c r="WSL13" s="580"/>
      <c r="WSM13" s="580"/>
      <c r="WSN13" s="580"/>
      <c r="WSO13" s="580"/>
      <c r="WSP13" s="580"/>
      <c r="WSQ13" s="580"/>
      <c r="WSR13" s="580"/>
      <c r="WSS13" s="580"/>
      <c r="WST13" s="580"/>
      <c r="WSU13" s="580"/>
      <c r="WSV13" s="580"/>
      <c r="WSW13" s="580"/>
      <c r="WSX13" s="580"/>
      <c r="WSY13" s="580"/>
      <c r="WSZ13" s="580"/>
      <c r="WTA13" s="580"/>
      <c r="WTB13" s="580"/>
      <c r="WTC13" s="580"/>
      <c r="WTD13" s="580"/>
      <c r="WTE13" s="580"/>
      <c r="WTF13" s="580"/>
      <c r="WTG13" s="580"/>
      <c r="WTH13" s="580"/>
      <c r="WTI13" s="580"/>
      <c r="WTJ13" s="580"/>
      <c r="WTK13" s="580"/>
      <c r="WTL13" s="580"/>
      <c r="WTM13" s="580"/>
      <c r="WTN13" s="580"/>
      <c r="WTO13" s="580"/>
      <c r="WTP13" s="580"/>
      <c r="WTQ13" s="580"/>
      <c r="WTR13" s="580"/>
      <c r="WTS13" s="580"/>
      <c r="WTT13" s="580"/>
      <c r="WTU13" s="580"/>
      <c r="WTV13" s="580"/>
      <c r="WTW13" s="580"/>
      <c r="WTX13" s="580"/>
      <c r="WTY13" s="580"/>
      <c r="WTZ13" s="580"/>
      <c r="WUA13" s="580"/>
      <c r="WUB13" s="580"/>
      <c r="WUC13" s="580"/>
      <c r="WUD13" s="580"/>
      <c r="WUE13" s="580"/>
      <c r="WUF13" s="580"/>
      <c r="WUG13" s="580"/>
      <c r="WUH13" s="580"/>
      <c r="WUI13" s="580"/>
      <c r="WUJ13" s="580"/>
      <c r="WUK13" s="580"/>
      <c r="WUL13" s="580"/>
      <c r="WUM13" s="580"/>
      <c r="WUN13" s="580"/>
      <c r="WUO13" s="580"/>
      <c r="WUP13" s="580"/>
      <c r="WUQ13" s="580"/>
      <c r="WUR13" s="580"/>
      <c r="WUS13" s="580"/>
      <c r="WUT13" s="580"/>
      <c r="WUU13" s="580"/>
      <c r="WUV13" s="580"/>
      <c r="WUW13" s="580"/>
      <c r="WUX13" s="580"/>
      <c r="WUY13" s="580"/>
      <c r="WUZ13" s="580"/>
      <c r="WVA13" s="580"/>
      <c r="WVB13" s="580"/>
      <c r="WVC13" s="580"/>
      <c r="WVD13" s="580"/>
      <c r="WVE13" s="580"/>
      <c r="WVF13" s="580"/>
      <c r="WVG13" s="580"/>
      <c r="WVH13" s="580"/>
      <c r="WVI13" s="580"/>
      <c r="WVJ13" s="580"/>
      <c r="WVK13" s="580"/>
      <c r="WVL13" s="580"/>
      <c r="WVM13" s="580"/>
      <c r="WVN13" s="580"/>
      <c r="WVO13" s="580"/>
      <c r="WVP13" s="580"/>
      <c r="WVQ13" s="580"/>
      <c r="WVR13" s="580"/>
      <c r="WVS13" s="580"/>
      <c r="WVT13" s="580"/>
      <c r="WVU13" s="580"/>
      <c r="WVV13" s="580"/>
      <c r="WVW13" s="580"/>
      <c r="WVX13" s="580"/>
      <c r="WVY13" s="580"/>
      <c r="WVZ13" s="580"/>
      <c r="WWA13" s="580"/>
      <c r="WWB13" s="580"/>
      <c r="WWC13" s="580"/>
      <c r="WWD13" s="580"/>
      <c r="WWE13" s="580"/>
      <c r="WWF13" s="580"/>
      <c r="WWG13" s="580"/>
      <c r="WWH13" s="580"/>
      <c r="WWI13" s="580"/>
      <c r="WWJ13" s="580"/>
      <c r="WWK13" s="580"/>
      <c r="WWL13" s="580"/>
      <c r="WWM13" s="580"/>
      <c r="WWN13" s="580"/>
      <c r="WWO13" s="580"/>
      <c r="WWP13" s="580"/>
      <c r="WWQ13" s="580"/>
      <c r="WWR13" s="580"/>
      <c r="WWS13" s="580"/>
      <c r="WWT13" s="580"/>
      <c r="WWU13" s="580"/>
      <c r="WWV13" s="580"/>
      <c r="WWW13" s="580"/>
      <c r="WWX13" s="580"/>
      <c r="WWY13" s="580"/>
      <c r="WWZ13" s="580"/>
      <c r="WXA13" s="580"/>
      <c r="WXB13" s="580"/>
      <c r="WXC13" s="580"/>
      <c r="WXD13" s="580"/>
      <c r="WXE13" s="580"/>
      <c r="WXF13" s="580"/>
      <c r="WXG13" s="580"/>
      <c r="WXH13" s="580"/>
      <c r="WXI13" s="580"/>
      <c r="WXJ13" s="580"/>
      <c r="WXK13" s="580"/>
      <c r="WXL13" s="580"/>
      <c r="WXM13" s="580"/>
      <c r="WXN13" s="580"/>
      <c r="WXO13" s="580"/>
      <c r="WXP13" s="580"/>
      <c r="WXQ13" s="580"/>
      <c r="WXR13" s="580"/>
      <c r="WXS13" s="580"/>
      <c r="WXT13" s="580"/>
      <c r="WXU13" s="580"/>
      <c r="WXV13" s="580"/>
      <c r="WXW13" s="580"/>
      <c r="WXX13" s="580"/>
      <c r="WXY13" s="580"/>
      <c r="WXZ13" s="580"/>
      <c r="WYA13" s="580"/>
      <c r="WYB13" s="580"/>
      <c r="WYC13" s="580"/>
      <c r="WYD13" s="580"/>
      <c r="WYE13" s="580"/>
      <c r="WYF13" s="580"/>
      <c r="WYG13" s="580"/>
      <c r="WYH13" s="580"/>
      <c r="WYI13" s="580"/>
      <c r="WYJ13" s="580"/>
      <c r="WYK13" s="580"/>
      <c r="WYL13" s="580"/>
      <c r="WYM13" s="580"/>
      <c r="WYN13" s="580"/>
      <c r="WYO13" s="580"/>
      <c r="WYP13" s="580"/>
      <c r="WYQ13" s="580"/>
      <c r="WYR13" s="580"/>
      <c r="WYS13" s="580"/>
      <c r="WYT13" s="580"/>
      <c r="WYU13" s="580"/>
      <c r="WYV13" s="580"/>
      <c r="WYW13" s="580"/>
      <c r="WYX13" s="580"/>
      <c r="WYY13" s="580"/>
      <c r="WYZ13" s="580"/>
      <c r="WZA13" s="580"/>
      <c r="WZB13" s="580"/>
      <c r="WZC13" s="580"/>
      <c r="WZD13" s="580"/>
      <c r="WZE13" s="580"/>
      <c r="WZF13" s="580"/>
      <c r="WZG13" s="580"/>
      <c r="WZH13" s="580"/>
      <c r="WZI13" s="580"/>
      <c r="WZJ13" s="580"/>
      <c r="WZK13" s="580"/>
      <c r="WZL13" s="580"/>
      <c r="WZM13" s="580"/>
      <c r="WZN13" s="580"/>
      <c r="WZO13" s="580"/>
      <c r="WZP13" s="580"/>
      <c r="WZQ13" s="580"/>
      <c r="WZR13" s="580"/>
      <c r="WZS13" s="580"/>
      <c r="WZT13" s="580"/>
      <c r="WZU13" s="580"/>
      <c r="WZV13" s="580"/>
      <c r="WZW13" s="580"/>
      <c r="WZX13" s="580"/>
      <c r="WZY13" s="580"/>
      <c r="WZZ13" s="580"/>
      <c r="XAA13" s="580"/>
      <c r="XAB13" s="580"/>
      <c r="XAC13" s="580"/>
      <c r="XAD13" s="580"/>
      <c r="XAE13" s="580"/>
      <c r="XAF13" s="580"/>
      <c r="XAG13" s="580"/>
      <c r="XAH13" s="580"/>
      <c r="XAI13" s="580"/>
      <c r="XAJ13" s="580"/>
      <c r="XAK13" s="580"/>
      <c r="XAL13" s="580"/>
      <c r="XAM13" s="580"/>
      <c r="XAN13" s="580"/>
      <c r="XAO13" s="580"/>
      <c r="XAP13" s="580"/>
      <c r="XAQ13" s="580"/>
      <c r="XAR13" s="580"/>
      <c r="XAS13" s="580"/>
      <c r="XAT13" s="580"/>
      <c r="XAU13" s="580"/>
      <c r="XAV13" s="580"/>
      <c r="XAW13" s="580"/>
      <c r="XAX13" s="580"/>
      <c r="XAY13" s="580"/>
      <c r="XAZ13" s="580"/>
      <c r="XBA13" s="580"/>
      <c r="XBB13" s="580"/>
      <c r="XBC13" s="580"/>
      <c r="XBD13" s="580"/>
      <c r="XBE13" s="580"/>
      <c r="XBF13" s="580"/>
      <c r="XBG13" s="580"/>
      <c r="XBH13" s="580"/>
      <c r="XBI13" s="580"/>
      <c r="XBJ13" s="580"/>
      <c r="XBK13" s="580"/>
      <c r="XBL13" s="580"/>
      <c r="XBM13" s="580"/>
      <c r="XBN13" s="580"/>
      <c r="XBO13" s="580"/>
      <c r="XBP13" s="580"/>
      <c r="XBQ13" s="580"/>
      <c r="XBR13" s="580"/>
      <c r="XBS13" s="580"/>
      <c r="XBT13" s="580"/>
      <c r="XBU13" s="580"/>
      <c r="XBV13" s="580"/>
      <c r="XBW13" s="580"/>
      <c r="XBX13" s="580"/>
      <c r="XBY13" s="580"/>
      <c r="XBZ13" s="580"/>
      <c r="XCA13" s="580"/>
      <c r="XCB13" s="580"/>
      <c r="XCC13" s="580"/>
      <c r="XCD13" s="580"/>
      <c r="XCE13" s="580"/>
      <c r="XCF13" s="580"/>
      <c r="XCG13" s="580"/>
      <c r="XCH13" s="580"/>
      <c r="XCI13" s="580"/>
      <c r="XCJ13" s="580"/>
      <c r="XCK13" s="580"/>
      <c r="XCL13" s="580"/>
      <c r="XCM13" s="580"/>
      <c r="XCN13" s="580"/>
      <c r="XCO13" s="580"/>
      <c r="XCP13" s="580"/>
      <c r="XCQ13" s="580"/>
      <c r="XCR13" s="580"/>
      <c r="XCS13" s="580"/>
      <c r="XCT13" s="580"/>
      <c r="XCU13" s="580"/>
      <c r="XCV13" s="580"/>
      <c r="XCW13" s="580"/>
      <c r="XCX13" s="580"/>
      <c r="XCY13" s="580"/>
      <c r="XCZ13" s="580"/>
      <c r="XDA13" s="580"/>
      <c r="XDB13" s="580"/>
      <c r="XDC13" s="580"/>
      <c r="XDD13" s="580"/>
      <c r="XDE13" s="580"/>
      <c r="XDF13" s="580"/>
      <c r="XDG13" s="580"/>
      <c r="XDH13" s="580"/>
      <c r="XDI13" s="580"/>
      <c r="XDJ13" s="580"/>
      <c r="XDK13" s="580"/>
      <c r="XDL13" s="580"/>
      <c r="XDM13" s="580"/>
      <c r="XDN13" s="580"/>
      <c r="XDO13" s="580"/>
      <c r="XDP13" s="580"/>
      <c r="XDQ13" s="580"/>
      <c r="XDR13" s="580"/>
      <c r="XDS13" s="580"/>
      <c r="XDT13" s="580"/>
      <c r="XDU13" s="580"/>
      <c r="XDV13" s="580"/>
      <c r="XDW13" s="580"/>
      <c r="XDX13" s="580"/>
      <c r="XDY13" s="580"/>
      <c r="XDZ13" s="580"/>
      <c r="XEA13" s="580"/>
      <c r="XEB13" s="580"/>
      <c r="XEC13" s="580"/>
      <c r="XED13" s="580"/>
      <c r="XEE13" s="580"/>
      <c r="XEF13" s="580"/>
      <c r="XEG13" s="580"/>
      <c r="XEH13" s="580"/>
      <c r="XEI13" s="580"/>
      <c r="XEJ13" s="580"/>
      <c r="XEK13" s="580"/>
      <c r="XEL13" s="580"/>
      <c r="XEM13" s="580"/>
      <c r="XEN13" s="580"/>
      <c r="XEO13" s="580"/>
      <c r="XEP13" s="580"/>
      <c r="XEQ13" s="580"/>
      <c r="XER13" s="580"/>
      <c r="XES13" s="580"/>
      <c r="XET13" s="580"/>
      <c r="XEU13" s="580"/>
      <c r="XEV13" s="580"/>
      <c r="XEW13" s="580"/>
      <c r="XEX13" s="580"/>
      <c r="XEY13" s="580"/>
      <c r="XEZ13" s="580"/>
      <c r="XFA13" s="580"/>
      <c r="XFB13" s="580"/>
      <c r="XFC13" s="580"/>
      <c r="XFD13" s="585"/>
    </row>
    <row r="14" spans="1:16384" s="530" customFormat="1" ht="39.950000000000003" customHeight="1">
      <c r="A14" s="264">
        <v>21</v>
      </c>
      <c r="B14" s="264">
        <v>3</v>
      </c>
      <c r="C14" s="264" t="s">
        <v>713</v>
      </c>
      <c r="D14" s="264" t="s">
        <v>236</v>
      </c>
      <c r="E14" s="264" t="s">
        <v>236</v>
      </c>
      <c r="F14" s="264" t="s">
        <v>237</v>
      </c>
      <c r="G14" s="264" t="s">
        <v>718</v>
      </c>
      <c r="H14" s="264" t="s">
        <v>363</v>
      </c>
      <c r="I14" s="264" t="s">
        <v>471</v>
      </c>
      <c r="J14" s="264"/>
      <c r="K14" s="264" t="s">
        <v>342</v>
      </c>
      <c r="L14" s="264" t="s">
        <v>236</v>
      </c>
      <c r="M14" s="264" t="s">
        <v>342</v>
      </c>
      <c r="N14" s="264" t="s">
        <v>345</v>
      </c>
      <c r="O14" s="264" t="s">
        <v>344</v>
      </c>
      <c r="P14" s="264" t="s">
        <v>520</v>
      </c>
      <c r="Q14" s="264" t="s">
        <v>521</v>
      </c>
      <c r="R14" s="264" t="s">
        <v>694</v>
      </c>
      <c r="S14" s="264" t="s">
        <v>695</v>
      </c>
      <c r="T14" s="264" t="s">
        <v>719</v>
      </c>
      <c r="U14" s="264" t="s">
        <v>348</v>
      </c>
      <c r="V14" s="540">
        <v>0.22800000000000001</v>
      </c>
      <c r="W14" s="264" t="s">
        <v>697</v>
      </c>
      <c r="X14" s="264" t="s">
        <v>348</v>
      </c>
      <c r="Y14" s="264" t="s">
        <v>348</v>
      </c>
      <c r="Z14" s="264" t="s">
        <v>348</v>
      </c>
      <c r="AA14" s="546" t="s">
        <v>611</v>
      </c>
      <c r="AB14" s="264"/>
      <c r="AC14" s="554">
        <f>V14/0.684*1000+10</f>
        <v>343.33333333333331</v>
      </c>
      <c r="AD14" s="548"/>
      <c r="AE14" s="548"/>
      <c r="AF14" s="555">
        <f>AC14*0.684/1000</f>
        <v>0.23483999999999999</v>
      </c>
      <c r="AG14" s="567">
        <f t="shared" si="1"/>
        <v>0.970873786407767</v>
      </c>
      <c r="AH14" s="264"/>
      <c r="AI14" s="555">
        <v>3.9E-2</v>
      </c>
      <c r="AJ14" s="562"/>
      <c r="AK14" s="562"/>
      <c r="AL14" s="264"/>
      <c r="AM14" s="264"/>
      <c r="AN14" s="264"/>
      <c r="AO14" s="264"/>
      <c r="AP14" s="264"/>
      <c r="AQ14" s="264"/>
      <c r="AR14" s="264"/>
      <c r="AS14" s="264"/>
      <c r="AT14" s="264"/>
      <c r="AU14" s="264">
        <v>2</v>
      </c>
      <c r="AV14" s="264" t="s">
        <v>348</v>
      </c>
      <c r="AW14" s="581">
        <v>2</v>
      </c>
      <c r="AX14" s="581">
        <v>2</v>
      </c>
      <c r="AY14" s="571">
        <v>1</v>
      </c>
      <c r="AZ14" s="582">
        <v>2</v>
      </c>
      <c r="BA14" s="582">
        <v>2</v>
      </c>
      <c r="BB14" s="529"/>
      <c r="BC14" s="529"/>
    </row>
    <row r="15" spans="1:16384" s="530" customFormat="1" ht="39.950000000000003" customHeight="1">
      <c r="A15" s="264">
        <v>22</v>
      </c>
      <c r="B15" s="264">
        <v>3</v>
      </c>
      <c r="C15" s="264" t="s">
        <v>31</v>
      </c>
      <c r="D15" s="264" t="s">
        <v>239</v>
      </c>
      <c r="E15" s="264" t="s">
        <v>239</v>
      </c>
      <c r="F15" s="264" t="s">
        <v>237</v>
      </c>
      <c r="G15" s="264" t="s">
        <v>720</v>
      </c>
      <c r="H15" s="264" t="s">
        <v>363</v>
      </c>
      <c r="I15" s="264"/>
      <c r="J15" s="264"/>
      <c r="K15" s="264" t="s">
        <v>342</v>
      </c>
      <c r="L15" s="264" t="s">
        <v>239</v>
      </c>
      <c r="M15" s="264"/>
      <c r="N15" s="264" t="s">
        <v>344</v>
      </c>
      <c r="O15" s="264" t="s">
        <v>345</v>
      </c>
      <c r="P15" s="264" t="s">
        <v>520</v>
      </c>
      <c r="Q15" s="264" t="s">
        <v>521</v>
      </c>
      <c r="R15" s="264" t="s">
        <v>694</v>
      </c>
      <c r="S15" s="264" t="s">
        <v>695</v>
      </c>
      <c r="T15" s="264" t="s">
        <v>719</v>
      </c>
      <c r="U15" s="264"/>
      <c r="V15" s="264">
        <v>0.28399999999999997</v>
      </c>
      <c r="W15" s="264" t="s">
        <v>348</v>
      </c>
      <c r="X15" s="264" t="s">
        <v>348</v>
      </c>
      <c r="Y15" s="264" t="s">
        <v>348</v>
      </c>
      <c r="Z15" s="264" t="s">
        <v>348</v>
      </c>
      <c r="AA15" s="264" t="s">
        <v>514</v>
      </c>
      <c r="AB15" s="264"/>
      <c r="AC15" s="554">
        <f>V15/0.684*1000+10</f>
        <v>425.20467836257302</v>
      </c>
      <c r="AD15" s="548"/>
      <c r="AE15" s="548"/>
      <c r="AF15" s="542">
        <f t="shared" si="2"/>
        <v>0.36950286549707595</v>
      </c>
      <c r="AG15" s="567">
        <f t="shared" si="1"/>
        <v>0.76860026408170679</v>
      </c>
      <c r="AH15" s="264"/>
      <c r="AI15" s="264"/>
      <c r="AJ15" s="562"/>
      <c r="AK15" s="562"/>
      <c r="AL15" s="264"/>
      <c r="AM15" s="264"/>
      <c r="AN15" s="264"/>
      <c r="AO15" s="264"/>
      <c r="AP15" s="264"/>
      <c r="AQ15" s="264"/>
      <c r="AR15" s="264"/>
      <c r="AS15" s="264"/>
      <c r="AT15" s="264"/>
      <c r="AU15" s="264"/>
      <c r="AV15" s="264"/>
      <c r="AW15" s="581">
        <v>0</v>
      </c>
      <c r="AX15" s="581">
        <v>0</v>
      </c>
      <c r="AY15" s="571">
        <v>1</v>
      </c>
      <c r="AZ15" s="582">
        <v>0</v>
      </c>
      <c r="BA15" s="582">
        <v>0</v>
      </c>
      <c r="BB15" s="529"/>
      <c r="BC15" s="529"/>
    </row>
    <row r="16" spans="1:16384" s="532" customFormat="1" ht="39.950000000000003" customHeight="1">
      <c r="A16" s="538"/>
      <c r="B16" s="538">
        <v>3</v>
      </c>
      <c r="C16" s="538" t="s">
        <v>31</v>
      </c>
      <c r="D16" s="538" t="s">
        <v>229</v>
      </c>
      <c r="E16" s="538" t="s">
        <v>229</v>
      </c>
      <c r="F16" s="538" t="s">
        <v>225</v>
      </c>
      <c r="G16" s="538" t="s">
        <v>478</v>
      </c>
      <c r="H16" s="538" t="s">
        <v>342</v>
      </c>
      <c r="I16" s="538" t="s">
        <v>471</v>
      </c>
      <c r="J16" s="538"/>
      <c r="K16" s="538" t="s">
        <v>342</v>
      </c>
      <c r="L16" s="538" t="s">
        <v>229</v>
      </c>
      <c r="M16" s="538" t="s">
        <v>342</v>
      </c>
      <c r="N16" s="538" t="s">
        <v>344</v>
      </c>
      <c r="O16" s="538" t="s">
        <v>345</v>
      </c>
      <c r="P16" s="538" t="s">
        <v>478</v>
      </c>
      <c r="Q16" s="538" t="s">
        <v>521</v>
      </c>
      <c r="R16" s="538" t="s">
        <v>710</v>
      </c>
      <c r="S16" s="538" t="s">
        <v>711</v>
      </c>
      <c r="T16" s="538" t="s">
        <v>721</v>
      </c>
      <c r="U16" s="538" t="s">
        <v>348</v>
      </c>
      <c r="V16" s="538">
        <v>0.1376</v>
      </c>
      <c r="W16" s="538"/>
      <c r="X16" s="538"/>
      <c r="Y16" s="538"/>
      <c r="Z16" s="538"/>
      <c r="AA16" s="550" t="s">
        <v>611</v>
      </c>
      <c r="AB16" s="556"/>
      <c r="AC16" s="538">
        <f>V16/0.2219*1000</f>
        <v>620.09914375844971</v>
      </c>
      <c r="AD16" s="538">
        <v>6</v>
      </c>
      <c r="AE16" s="538"/>
      <c r="AF16" s="553">
        <f>AC16*0.2219/1000</f>
        <v>0.1376</v>
      </c>
      <c r="AG16" s="568">
        <f t="shared" si="1"/>
        <v>1</v>
      </c>
      <c r="AH16" s="556"/>
      <c r="AI16" s="569"/>
      <c r="AJ16" s="570"/>
      <c r="AK16" s="570"/>
      <c r="AL16" s="538"/>
      <c r="AM16" s="538"/>
      <c r="AN16" s="538"/>
      <c r="AO16" s="538"/>
      <c r="AP16" s="538"/>
      <c r="AQ16" s="538"/>
      <c r="AR16" s="538"/>
      <c r="AS16" s="538"/>
      <c r="AT16" s="538"/>
      <c r="AU16" s="538"/>
      <c r="AV16" s="538"/>
      <c r="AW16" s="583"/>
      <c r="AX16" s="583"/>
      <c r="AY16" s="579">
        <v>1</v>
      </c>
      <c r="AZ16" s="583"/>
      <c r="BA16" s="583"/>
      <c r="BB16" s="580"/>
      <c r="BC16" s="580"/>
      <c r="BD16" s="580"/>
      <c r="BE16" s="580"/>
      <c r="BF16" s="580"/>
      <c r="BG16" s="580"/>
      <c r="BH16" s="580"/>
      <c r="BI16" s="580"/>
      <c r="BJ16" s="580"/>
      <c r="BK16" s="580"/>
      <c r="BL16" s="580"/>
      <c r="BM16" s="580"/>
      <c r="BN16" s="580"/>
      <c r="BO16" s="580"/>
      <c r="BP16" s="580"/>
      <c r="BQ16" s="580"/>
      <c r="BR16" s="580"/>
      <c r="BS16" s="580"/>
      <c r="BT16" s="580"/>
      <c r="BU16" s="580"/>
      <c r="BV16" s="580"/>
      <c r="BW16" s="580"/>
      <c r="BX16" s="580"/>
      <c r="BY16" s="580"/>
      <c r="BZ16" s="580"/>
      <c r="CA16" s="580"/>
      <c r="CB16" s="580"/>
      <c r="CC16" s="580"/>
      <c r="CD16" s="580"/>
      <c r="CE16" s="580"/>
      <c r="CF16" s="580"/>
      <c r="CG16" s="580"/>
      <c r="CH16" s="580"/>
      <c r="CI16" s="580"/>
      <c r="CJ16" s="580"/>
      <c r="CK16" s="580"/>
      <c r="CL16" s="580"/>
      <c r="CM16" s="580"/>
      <c r="CN16" s="580"/>
      <c r="CO16" s="580"/>
      <c r="CP16" s="580"/>
      <c r="CQ16" s="580"/>
      <c r="CR16" s="580"/>
      <c r="CS16" s="580"/>
      <c r="CT16" s="580"/>
      <c r="CU16" s="580"/>
      <c r="CV16" s="580"/>
      <c r="CW16" s="580"/>
      <c r="CX16" s="580"/>
      <c r="CY16" s="580"/>
      <c r="CZ16" s="580"/>
      <c r="DA16" s="580"/>
      <c r="DB16" s="580"/>
      <c r="DC16" s="580"/>
      <c r="DD16" s="580"/>
      <c r="DE16" s="580"/>
      <c r="DF16" s="580"/>
      <c r="DG16" s="580"/>
      <c r="DH16" s="580"/>
      <c r="DI16" s="580"/>
      <c r="DJ16" s="580"/>
      <c r="DK16" s="580"/>
      <c r="DL16" s="580"/>
      <c r="DM16" s="580"/>
      <c r="DN16" s="580"/>
      <c r="DO16" s="580"/>
      <c r="DP16" s="580"/>
      <c r="DQ16" s="580"/>
      <c r="DR16" s="580"/>
      <c r="DS16" s="580"/>
      <c r="DT16" s="580"/>
      <c r="DU16" s="580"/>
      <c r="DV16" s="580"/>
      <c r="DW16" s="580"/>
      <c r="DX16" s="580"/>
      <c r="DY16" s="580"/>
      <c r="DZ16" s="580"/>
      <c r="EA16" s="580"/>
      <c r="EB16" s="580"/>
      <c r="EC16" s="580"/>
      <c r="ED16" s="580"/>
      <c r="EE16" s="580"/>
      <c r="EF16" s="580"/>
      <c r="EG16" s="580"/>
      <c r="EH16" s="580"/>
      <c r="EI16" s="580"/>
      <c r="EJ16" s="580"/>
      <c r="EK16" s="580"/>
      <c r="EL16" s="580"/>
      <c r="EM16" s="580"/>
      <c r="EN16" s="580"/>
      <c r="EO16" s="580"/>
      <c r="EP16" s="580"/>
      <c r="EQ16" s="580"/>
      <c r="ER16" s="580"/>
      <c r="ES16" s="580"/>
      <c r="ET16" s="580"/>
      <c r="EU16" s="580"/>
      <c r="EV16" s="580"/>
      <c r="EW16" s="580"/>
      <c r="EX16" s="580"/>
      <c r="EY16" s="580"/>
      <c r="EZ16" s="580"/>
      <c r="FA16" s="580"/>
      <c r="FB16" s="580"/>
      <c r="FC16" s="580"/>
      <c r="FD16" s="580"/>
      <c r="FE16" s="580"/>
      <c r="FF16" s="580"/>
      <c r="FG16" s="580"/>
      <c r="FH16" s="580"/>
      <c r="FI16" s="580"/>
      <c r="FJ16" s="580"/>
      <c r="FK16" s="580"/>
      <c r="FL16" s="580"/>
      <c r="FM16" s="580"/>
      <c r="FN16" s="580"/>
      <c r="FO16" s="580"/>
      <c r="FP16" s="580"/>
      <c r="FQ16" s="580"/>
      <c r="FR16" s="580"/>
      <c r="FS16" s="580"/>
      <c r="FT16" s="580"/>
      <c r="FU16" s="580"/>
      <c r="FV16" s="580"/>
      <c r="FW16" s="580"/>
      <c r="FX16" s="580"/>
      <c r="FY16" s="580"/>
      <c r="FZ16" s="580"/>
      <c r="GA16" s="580"/>
      <c r="GB16" s="580"/>
      <c r="GC16" s="580"/>
      <c r="GD16" s="580"/>
      <c r="GE16" s="580"/>
      <c r="GF16" s="580"/>
      <c r="GG16" s="580"/>
      <c r="GH16" s="580"/>
      <c r="GI16" s="580"/>
      <c r="GJ16" s="580"/>
      <c r="GK16" s="580"/>
      <c r="GL16" s="580"/>
      <c r="GM16" s="580"/>
      <c r="GN16" s="580"/>
      <c r="GO16" s="580"/>
      <c r="GP16" s="580"/>
      <c r="GQ16" s="580"/>
      <c r="GR16" s="580"/>
      <c r="GS16" s="580"/>
      <c r="GT16" s="580"/>
      <c r="GU16" s="580"/>
      <c r="GV16" s="580"/>
      <c r="GW16" s="580"/>
      <c r="GX16" s="580"/>
      <c r="GY16" s="580"/>
      <c r="GZ16" s="580"/>
      <c r="HA16" s="580"/>
      <c r="HB16" s="580"/>
      <c r="HC16" s="580"/>
      <c r="HD16" s="580"/>
      <c r="HE16" s="580"/>
      <c r="HF16" s="580"/>
      <c r="HG16" s="580"/>
      <c r="HH16" s="580"/>
      <c r="HI16" s="580"/>
      <c r="HJ16" s="580"/>
      <c r="HK16" s="580"/>
      <c r="HL16" s="580"/>
      <c r="HM16" s="580"/>
      <c r="HN16" s="580"/>
      <c r="HO16" s="580"/>
      <c r="HP16" s="580"/>
      <c r="HQ16" s="580"/>
      <c r="HR16" s="580"/>
      <c r="HS16" s="580"/>
      <c r="HT16" s="580"/>
      <c r="HU16" s="580"/>
      <c r="HV16" s="580"/>
      <c r="HW16" s="580"/>
      <c r="HX16" s="580"/>
      <c r="HY16" s="580"/>
      <c r="HZ16" s="580"/>
      <c r="IA16" s="580"/>
      <c r="IB16" s="580"/>
      <c r="IC16" s="580"/>
      <c r="ID16" s="580"/>
      <c r="IE16" s="580"/>
      <c r="IF16" s="580"/>
      <c r="IG16" s="580"/>
      <c r="IH16" s="580"/>
      <c r="II16" s="580"/>
      <c r="IJ16" s="580"/>
      <c r="IK16" s="580"/>
      <c r="IL16" s="580"/>
      <c r="IM16" s="580"/>
      <c r="IN16" s="580"/>
      <c r="IO16" s="580"/>
      <c r="IP16" s="580"/>
      <c r="IQ16" s="580"/>
      <c r="IR16" s="580"/>
      <c r="IS16" s="580"/>
      <c r="IT16" s="580"/>
      <c r="IU16" s="580"/>
      <c r="IV16" s="580"/>
      <c r="IW16" s="580"/>
      <c r="IX16" s="580"/>
      <c r="IY16" s="580"/>
      <c r="IZ16" s="580"/>
      <c r="JA16" s="580"/>
      <c r="JB16" s="580"/>
      <c r="JC16" s="580"/>
      <c r="JD16" s="580"/>
      <c r="JE16" s="580"/>
      <c r="JF16" s="580"/>
      <c r="JG16" s="580"/>
      <c r="JH16" s="580"/>
      <c r="JI16" s="580"/>
      <c r="JJ16" s="580"/>
      <c r="JK16" s="580"/>
      <c r="JL16" s="580"/>
      <c r="JM16" s="580"/>
      <c r="JN16" s="580"/>
      <c r="JO16" s="580"/>
      <c r="JP16" s="580"/>
      <c r="JQ16" s="580"/>
      <c r="JR16" s="580"/>
      <c r="JS16" s="580"/>
      <c r="JT16" s="580"/>
      <c r="JU16" s="580"/>
      <c r="JV16" s="580"/>
      <c r="JW16" s="580"/>
      <c r="JX16" s="580"/>
      <c r="JY16" s="580"/>
      <c r="JZ16" s="580"/>
      <c r="KA16" s="580"/>
      <c r="KB16" s="580"/>
      <c r="KC16" s="580"/>
      <c r="KD16" s="580"/>
      <c r="KE16" s="580"/>
      <c r="KF16" s="580"/>
      <c r="KG16" s="580"/>
      <c r="KH16" s="580"/>
      <c r="KI16" s="580"/>
      <c r="KJ16" s="580"/>
      <c r="KK16" s="580"/>
      <c r="KL16" s="580"/>
      <c r="KM16" s="580"/>
      <c r="KN16" s="580"/>
      <c r="KO16" s="580"/>
      <c r="KP16" s="580"/>
      <c r="KQ16" s="580"/>
      <c r="KR16" s="580"/>
      <c r="KS16" s="580"/>
      <c r="KT16" s="580"/>
      <c r="KU16" s="580"/>
      <c r="KV16" s="580"/>
      <c r="KW16" s="580"/>
      <c r="KX16" s="580"/>
      <c r="KY16" s="580"/>
      <c r="KZ16" s="580"/>
      <c r="LA16" s="580"/>
      <c r="LB16" s="580"/>
      <c r="LC16" s="580"/>
      <c r="LD16" s="580"/>
      <c r="LE16" s="580"/>
      <c r="LF16" s="580"/>
      <c r="LG16" s="580"/>
      <c r="LH16" s="580"/>
      <c r="LI16" s="580"/>
      <c r="LJ16" s="580"/>
      <c r="LK16" s="580"/>
      <c r="LL16" s="580"/>
      <c r="LM16" s="580"/>
      <c r="LN16" s="580"/>
      <c r="LO16" s="580"/>
      <c r="LP16" s="580"/>
      <c r="LQ16" s="580"/>
      <c r="LR16" s="580"/>
      <c r="LS16" s="580"/>
      <c r="LT16" s="580"/>
      <c r="LU16" s="580"/>
      <c r="LV16" s="580"/>
      <c r="LW16" s="580"/>
      <c r="LX16" s="580"/>
      <c r="LY16" s="580"/>
      <c r="LZ16" s="580"/>
      <c r="MA16" s="580"/>
      <c r="MB16" s="580"/>
      <c r="MC16" s="580"/>
      <c r="MD16" s="580"/>
      <c r="ME16" s="580"/>
      <c r="MF16" s="580"/>
      <c r="MG16" s="580"/>
      <c r="MH16" s="580"/>
      <c r="MI16" s="580"/>
      <c r="MJ16" s="580"/>
      <c r="MK16" s="580"/>
      <c r="ML16" s="580"/>
      <c r="MM16" s="580"/>
      <c r="MN16" s="580"/>
      <c r="MO16" s="580"/>
      <c r="MP16" s="580"/>
      <c r="MQ16" s="580"/>
      <c r="MR16" s="580"/>
      <c r="MS16" s="580"/>
      <c r="MT16" s="580"/>
      <c r="MU16" s="580"/>
      <c r="MV16" s="580"/>
      <c r="MW16" s="580"/>
      <c r="MX16" s="580"/>
      <c r="MY16" s="580"/>
      <c r="MZ16" s="580"/>
      <c r="NA16" s="580"/>
      <c r="NB16" s="580"/>
      <c r="NC16" s="580"/>
      <c r="ND16" s="580"/>
      <c r="NE16" s="580"/>
      <c r="NF16" s="580"/>
      <c r="NG16" s="580"/>
      <c r="NH16" s="580"/>
      <c r="NI16" s="580"/>
      <c r="NJ16" s="580"/>
      <c r="NK16" s="580"/>
      <c r="NL16" s="580"/>
      <c r="NM16" s="580"/>
      <c r="NN16" s="580"/>
      <c r="NO16" s="580"/>
      <c r="NP16" s="580"/>
      <c r="NQ16" s="580"/>
      <c r="NR16" s="580"/>
      <c r="NS16" s="580"/>
      <c r="NT16" s="580"/>
      <c r="NU16" s="580"/>
      <c r="NV16" s="580"/>
      <c r="NW16" s="580"/>
      <c r="NX16" s="580"/>
      <c r="NY16" s="580"/>
      <c r="NZ16" s="580"/>
      <c r="OA16" s="580"/>
      <c r="OB16" s="580"/>
      <c r="OC16" s="580"/>
      <c r="OD16" s="580"/>
      <c r="OE16" s="580"/>
      <c r="OF16" s="580"/>
      <c r="OG16" s="580"/>
      <c r="OH16" s="580"/>
      <c r="OI16" s="580"/>
      <c r="OJ16" s="580"/>
      <c r="OK16" s="580"/>
      <c r="OL16" s="580"/>
      <c r="OM16" s="580"/>
      <c r="ON16" s="580"/>
      <c r="OO16" s="580"/>
      <c r="OP16" s="580"/>
      <c r="OQ16" s="580"/>
      <c r="OR16" s="580"/>
      <c r="OS16" s="580"/>
      <c r="OT16" s="580"/>
      <c r="OU16" s="580"/>
      <c r="OV16" s="580"/>
      <c r="OW16" s="580"/>
      <c r="OX16" s="580"/>
      <c r="OY16" s="580"/>
      <c r="OZ16" s="580"/>
      <c r="PA16" s="580"/>
      <c r="PB16" s="580"/>
      <c r="PC16" s="580"/>
      <c r="PD16" s="580"/>
      <c r="PE16" s="580"/>
      <c r="PF16" s="580"/>
      <c r="PG16" s="580"/>
      <c r="PH16" s="580"/>
      <c r="PI16" s="580"/>
      <c r="PJ16" s="580"/>
      <c r="PK16" s="580"/>
      <c r="PL16" s="580"/>
      <c r="PM16" s="580"/>
      <c r="PN16" s="580"/>
      <c r="PO16" s="580"/>
      <c r="PP16" s="580"/>
      <c r="PQ16" s="580"/>
      <c r="PR16" s="580"/>
      <c r="PS16" s="580"/>
      <c r="PT16" s="580"/>
      <c r="PU16" s="580"/>
      <c r="PV16" s="580"/>
      <c r="PW16" s="580"/>
      <c r="PX16" s="580"/>
      <c r="PY16" s="580"/>
      <c r="PZ16" s="580"/>
      <c r="QA16" s="580"/>
      <c r="QB16" s="580"/>
      <c r="QC16" s="580"/>
      <c r="QD16" s="580"/>
      <c r="QE16" s="580"/>
      <c r="QF16" s="580"/>
      <c r="QG16" s="580"/>
      <c r="QH16" s="580"/>
      <c r="QI16" s="580"/>
      <c r="QJ16" s="580"/>
      <c r="QK16" s="580"/>
      <c r="QL16" s="580"/>
      <c r="QM16" s="580"/>
      <c r="QN16" s="580"/>
      <c r="QO16" s="580"/>
      <c r="QP16" s="580"/>
      <c r="QQ16" s="580"/>
      <c r="QR16" s="580"/>
      <c r="QS16" s="580"/>
      <c r="QT16" s="580"/>
      <c r="QU16" s="580"/>
      <c r="QV16" s="580"/>
      <c r="QW16" s="580"/>
      <c r="QX16" s="580"/>
      <c r="QY16" s="580"/>
      <c r="QZ16" s="580"/>
      <c r="RA16" s="580"/>
      <c r="RB16" s="580"/>
      <c r="RC16" s="580"/>
      <c r="RD16" s="580"/>
      <c r="RE16" s="580"/>
      <c r="RF16" s="580"/>
      <c r="RG16" s="580"/>
      <c r="RH16" s="580"/>
      <c r="RI16" s="580"/>
      <c r="RJ16" s="580"/>
      <c r="RK16" s="580"/>
      <c r="RL16" s="580"/>
      <c r="RM16" s="580"/>
      <c r="RN16" s="580"/>
      <c r="RO16" s="580"/>
      <c r="RP16" s="580"/>
      <c r="RQ16" s="580"/>
      <c r="RR16" s="580"/>
      <c r="RS16" s="580"/>
      <c r="RT16" s="580"/>
      <c r="RU16" s="580"/>
      <c r="RV16" s="580"/>
      <c r="RW16" s="580"/>
      <c r="RX16" s="580"/>
      <c r="RY16" s="580"/>
      <c r="RZ16" s="580"/>
      <c r="SA16" s="580"/>
      <c r="SB16" s="580"/>
      <c r="SC16" s="580"/>
      <c r="SD16" s="580"/>
      <c r="SE16" s="580"/>
      <c r="SF16" s="580"/>
      <c r="SG16" s="580"/>
      <c r="SH16" s="580"/>
      <c r="SI16" s="580"/>
      <c r="SJ16" s="580"/>
      <c r="SK16" s="580"/>
      <c r="SL16" s="580"/>
      <c r="SM16" s="580"/>
      <c r="SN16" s="580"/>
      <c r="SO16" s="580"/>
      <c r="SP16" s="580"/>
      <c r="SQ16" s="580"/>
      <c r="SR16" s="580"/>
      <c r="SS16" s="580"/>
      <c r="ST16" s="580"/>
      <c r="SU16" s="580"/>
      <c r="SV16" s="580"/>
      <c r="SW16" s="580"/>
      <c r="SX16" s="580"/>
      <c r="SY16" s="580"/>
      <c r="SZ16" s="580"/>
      <c r="TA16" s="580"/>
      <c r="TB16" s="580"/>
      <c r="TC16" s="580"/>
      <c r="TD16" s="580"/>
      <c r="TE16" s="580"/>
      <c r="TF16" s="580"/>
      <c r="TG16" s="580"/>
      <c r="TH16" s="580"/>
      <c r="TI16" s="580"/>
      <c r="TJ16" s="580"/>
      <c r="TK16" s="580"/>
      <c r="TL16" s="580"/>
      <c r="TM16" s="580"/>
      <c r="TN16" s="580"/>
      <c r="TO16" s="580"/>
      <c r="TP16" s="580"/>
      <c r="TQ16" s="580"/>
      <c r="TR16" s="580"/>
      <c r="TS16" s="580"/>
      <c r="TT16" s="580"/>
      <c r="TU16" s="580"/>
      <c r="TV16" s="580"/>
      <c r="TW16" s="580"/>
      <c r="TX16" s="580"/>
      <c r="TY16" s="580"/>
      <c r="TZ16" s="580"/>
      <c r="UA16" s="580"/>
      <c r="UB16" s="580"/>
      <c r="UC16" s="580"/>
      <c r="UD16" s="580"/>
      <c r="UE16" s="580"/>
      <c r="UF16" s="580"/>
      <c r="UG16" s="580"/>
      <c r="UH16" s="580"/>
      <c r="UI16" s="580"/>
      <c r="UJ16" s="580"/>
      <c r="UK16" s="580"/>
      <c r="UL16" s="580"/>
      <c r="UM16" s="580"/>
      <c r="UN16" s="580"/>
      <c r="UO16" s="580"/>
      <c r="UP16" s="580"/>
      <c r="UQ16" s="580"/>
      <c r="UR16" s="580"/>
      <c r="US16" s="580"/>
      <c r="UT16" s="580"/>
      <c r="UU16" s="580"/>
      <c r="UV16" s="580"/>
      <c r="UW16" s="580"/>
      <c r="UX16" s="580"/>
      <c r="UY16" s="580"/>
      <c r="UZ16" s="580"/>
      <c r="VA16" s="580"/>
      <c r="VB16" s="580"/>
      <c r="VC16" s="580"/>
      <c r="VD16" s="580"/>
      <c r="VE16" s="580"/>
      <c r="VF16" s="580"/>
      <c r="VG16" s="580"/>
      <c r="VH16" s="580"/>
      <c r="VI16" s="580"/>
      <c r="VJ16" s="580"/>
      <c r="VK16" s="580"/>
      <c r="VL16" s="580"/>
      <c r="VM16" s="580"/>
      <c r="VN16" s="580"/>
      <c r="VO16" s="580"/>
      <c r="VP16" s="580"/>
      <c r="VQ16" s="580"/>
      <c r="VR16" s="580"/>
      <c r="VS16" s="580"/>
      <c r="VT16" s="580"/>
      <c r="VU16" s="580"/>
      <c r="VV16" s="580"/>
      <c r="VW16" s="580"/>
      <c r="VX16" s="580"/>
      <c r="VY16" s="580"/>
      <c r="VZ16" s="580"/>
      <c r="WA16" s="580"/>
      <c r="WB16" s="580"/>
      <c r="WC16" s="580"/>
      <c r="WD16" s="580"/>
      <c r="WE16" s="580"/>
      <c r="WF16" s="580"/>
      <c r="WG16" s="580"/>
      <c r="WH16" s="580"/>
      <c r="WI16" s="580"/>
      <c r="WJ16" s="580"/>
      <c r="WK16" s="580"/>
      <c r="WL16" s="580"/>
      <c r="WM16" s="580"/>
      <c r="WN16" s="580"/>
      <c r="WO16" s="580"/>
      <c r="WP16" s="580"/>
      <c r="WQ16" s="580"/>
      <c r="WR16" s="580"/>
      <c r="WS16" s="580"/>
      <c r="WT16" s="580"/>
      <c r="WU16" s="580"/>
      <c r="WV16" s="580"/>
      <c r="WW16" s="580"/>
      <c r="WX16" s="580"/>
      <c r="WY16" s="580"/>
      <c r="WZ16" s="580"/>
      <c r="XA16" s="580"/>
      <c r="XB16" s="580"/>
      <c r="XC16" s="580"/>
      <c r="XD16" s="580"/>
      <c r="XE16" s="580"/>
      <c r="XF16" s="580"/>
      <c r="XG16" s="580"/>
      <c r="XH16" s="580"/>
      <c r="XI16" s="580"/>
      <c r="XJ16" s="580"/>
      <c r="XK16" s="580"/>
      <c r="XL16" s="580"/>
      <c r="XM16" s="580"/>
      <c r="XN16" s="580"/>
      <c r="XO16" s="580"/>
      <c r="XP16" s="580"/>
      <c r="XQ16" s="580"/>
      <c r="XR16" s="580"/>
      <c r="XS16" s="580"/>
      <c r="XT16" s="580"/>
      <c r="XU16" s="580"/>
      <c r="XV16" s="580"/>
      <c r="XW16" s="580"/>
      <c r="XX16" s="580"/>
      <c r="XY16" s="580"/>
      <c r="XZ16" s="580"/>
      <c r="YA16" s="580"/>
      <c r="YB16" s="580"/>
      <c r="YC16" s="580"/>
      <c r="YD16" s="580"/>
      <c r="YE16" s="580"/>
      <c r="YF16" s="580"/>
      <c r="YG16" s="580"/>
      <c r="YH16" s="580"/>
      <c r="YI16" s="580"/>
      <c r="YJ16" s="580"/>
      <c r="YK16" s="580"/>
      <c r="YL16" s="580"/>
      <c r="YM16" s="580"/>
      <c r="YN16" s="580"/>
      <c r="YO16" s="580"/>
      <c r="YP16" s="580"/>
      <c r="YQ16" s="580"/>
      <c r="YR16" s="580"/>
      <c r="YS16" s="580"/>
      <c r="YT16" s="580"/>
      <c r="YU16" s="580"/>
      <c r="YV16" s="580"/>
      <c r="YW16" s="580"/>
      <c r="YX16" s="580"/>
      <c r="YY16" s="580"/>
      <c r="YZ16" s="580"/>
      <c r="ZA16" s="580"/>
      <c r="ZB16" s="580"/>
      <c r="ZC16" s="580"/>
      <c r="ZD16" s="580"/>
      <c r="ZE16" s="580"/>
      <c r="ZF16" s="580"/>
      <c r="ZG16" s="580"/>
      <c r="ZH16" s="580"/>
      <c r="ZI16" s="580"/>
      <c r="ZJ16" s="580"/>
      <c r="ZK16" s="580"/>
      <c r="ZL16" s="580"/>
      <c r="ZM16" s="580"/>
      <c r="ZN16" s="580"/>
      <c r="ZO16" s="580"/>
      <c r="ZP16" s="580"/>
      <c r="ZQ16" s="580"/>
      <c r="ZR16" s="580"/>
      <c r="ZS16" s="580"/>
      <c r="ZT16" s="580"/>
      <c r="ZU16" s="580"/>
      <c r="ZV16" s="580"/>
      <c r="ZW16" s="580"/>
      <c r="ZX16" s="580"/>
      <c r="ZY16" s="580"/>
      <c r="ZZ16" s="580"/>
      <c r="AAA16" s="580"/>
      <c r="AAB16" s="580"/>
      <c r="AAC16" s="580"/>
      <c r="AAD16" s="580"/>
      <c r="AAE16" s="580"/>
      <c r="AAF16" s="580"/>
      <c r="AAG16" s="580"/>
      <c r="AAH16" s="580"/>
      <c r="AAI16" s="580"/>
      <c r="AAJ16" s="580"/>
      <c r="AAK16" s="580"/>
      <c r="AAL16" s="580"/>
      <c r="AAM16" s="580"/>
      <c r="AAN16" s="580"/>
      <c r="AAO16" s="580"/>
      <c r="AAP16" s="580"/>
      <c r="AAQ16" s="580"/>
      <c r="AAR16" s="580"/>
      <c r="AAS16" s="580"/>
      <c r="AAT16" s="580"/>
      <c r="AAU16" s="580"/>
      <c r="AAV16" s="580"/>
      <c r="AAW16" s="580"/>
      <c r="AAX16" s="580"/>
      <c r="AAY16" s="580"/>
      <c r="AAZ16" s="580"/>
      <c r="ABA16" s="580"/>
      <c r="ABB16" s="580"/>
      <c r="ABC16" s="580"/>
      <c r="ABD16" s="580"/>
      <c r="ABE16" s="580"/>
      <c r="ABF16" s="580"/>
      <c r="ABG16" s="580"/>
      <c r="ABH16" s="580"/>
      <c r="ABI16" s="580"/>
      <c r="ABJ16" s="580"/>
      <c r="ABK16" s="580"/>
      <c r="ABL16" s="580"/>
      <c r="ABM16" s="580"/>
      <c r="ABN16" s="580"/>
      <c r="ABO16" s="580"/>
      <c r="ABP16" s="580"/>
      <c r="ABQ16" s="580"/>
      <c r="ABR16" s="580"/>
      <c r="ABS16" s="580"/>
      <c r="ABT16" s="580"/>
      <c r="ABU16" s="580"/>
      <c r="ABV16" s="580"/>
      <c r="ABW16" s="580"/>
      <c r="ABX16" s="580"/>
      <c r="ABY16" s="580"/>
      <c r="ABZ16" s="580"/>
      <c r="ACA16" s="580"/>
      <c r="ACB16" s="580"/>
      <c r="ACC16" s="580"/>
      <c r="ACD16" s="580"/>
      <c r="ACE16" s="580"/>
      <c r="ACF16" s="580"/>
      <c r="ACG16" s="580"/>
      <c r="ACH16" s="580"/>
      <c r="ACI16" s="580"/>
      <c r="ACJ16" s="580"/>
      <c r="ACK16" s="580"/>
      <c r="ACL16" s="580"/>
      <c r="ACM16" s="580"/>
      <c r="ACN16" s="580"/>
      <c r="ACO16" s="580"/>
      <c r="ACP16" s="580"/>
      <c r="ACQ16" s="580"/>
      <c r="ACR16" s="580"/>
      <c r="ACS16" s="580"/>
      <c r="ACT16" s="580"/>
      <c r="ACU16" s="580"/>
      <c r="ACV16" s="580"/>
      <c r="ACW16" s="580"/>
      <c r="ACX16" s="580"/>
      <c r="ACY16" s="580"/>
      <c r="ACZ16" s="580"/>
      <c r="ADA16" s="580"/>
      <c r="ADB16" s="580"/>
      <c r="ADC16" s="580"/>
      <c r="ADD16" s="580"/>
      <c r="ADE16" s="580"/>
      <c r="ADF16" s="580"/>
      <c r="ADG16" s="580"/>
      <c r="ADH16" s="580"/>
      <c r="ADI16" s="580"/>
      <c r="ADJ16" s="580"/>
      <c r="ADK16" s="580"/>
      <c r="ADL16" s="580"/>
      <c r="ADM16" s="580"/>
      <c r="ADN16" s="580"/>
      <c r="ADO16" s="580"/>
      <c r="ADP16" s="580"/>
      <c r="ADQ16" s="580"/>
      <c r="ADR16" s="580"/>
      <c r="ADS16" s="580"/>
      <c r="ADT16" s="580"/>
      <c r="ADU16" s="580"/>
      <c r="ADV16" s="580"/>
      <c r="ADW16" s="580"/>
      <c r="ADX16" s="580"/>
      <c r="ADY16" s="580"/>
      <c r="ADZ16" s="580"/>
      <c r="AEA16" s="580"/>
      <c r="AEB16" s="580"/>
      <c r="AEC16" s="580"/>
      <c r="AED16" s="580"/>
      <c r="AEE16" s="580"/>
      <c r="AEF16" s="580"/>
      <c r="AEG16" s="580"/>
      <c r="AEH16" s="580"/>
      <c r="AEI16" s="580"/>
      <c r="AEJ16" s="580"/>
      <c r="AEK16" s="580"/>
      <c r="AEL16" s="580"/>
      <c r="AEM16" s="580"/>
      <c r="AEN16" s="580"/>
      <c r="AEO16" s="580"/>
      <c r="AEP16" s="580"/>
      <c r="AEQ16" s="580"/>
      <c r="AER16" s="580"/>
      <c r="AES16" s="580"/>
      <c r="AET16" s="580"/>
      <c r="AEU16" s="580"/>
      <c r="AEV16" s="580"/>
      <c r="AEW16" s="580"/>
      <c r="AEX16" s="580"/>
      <c r="AEY16" s="580"/>
      <c r="AEZ16" s="580"/>
      <c r="AFA16" s="580"/>
      <c r="AFB16" s="580"/>
      <c r="AFC16" s="580"/>
      <c r="AFD16" s="580"/>
      <c r="AFE16" s="580"/>
      <c r="AFF16" s="580"/>
      <c r="AFG16" s="580"/>
      <c r="AFH16" s="580"/>
      <c r="AFI16" s="580"/>
      <c r="AFJ16" s="580"/>
      <c r="AFK16" s="580"/>
      <c r="AFL16" s="580"/>
      <c r="AFM16" s="580"/>
      <c r="AFN16" s="580"/>
      <c r="AFO16" s="580"/>
      <c r="AFP16" s="580"/>
      <c r="AFQ16" s="580"/>
      <c r="AFR16" s="580"/>
      <c r="AFS16" s="580"/>
      <c r="AFT16" s="580"/>
      <c r="AFU16" s="580"/>
      <c r="AFV16" s="580"/>
      <c r="AFW16" s="580"/>
      <c r="AFX16" s="580"/>
      <c r="AFY16" s="580"/>
      <c r="AFZ16" s="580"/>
      <c r="AGA16" s="580"/>
      <c r="AGB16" s="580"/>
      <c r="AGC16" s="580"/>
      <c r="AGD16" s="580"/>
      <c r="AGE16" s="580"/>
      <c r="AGF16" s="580"/>
      <c r="AGG16" s="580"/>
      <c r="AGH16" s="580"/>
      <c r="AGI16" s="580"/>
      <c r="AGJ16" s="580"/>
      <c r="AGK16" s="580"/>
      <c r="AGL16" s="580"/>
      <c r="AGM16" s="580"/>
      <c r="AGN16" s="580"/>
      <c r="AGO16" s="580"/>
      <c r="AGP16" s="580"/>
      <c r="AGQ16" s="580"/>
      <c r="AGR16" s="580"/>
      <c r="AGS16" s="580"/>
      <c r="AGT16" s="580"/>
      <c r="AGU16" s="580"/>
      <c r="AGV16" s="580"/>
      <c r="AGW16" s="580"/>
      <c r="AGX16" s="580"/>
      <c r="AGY16" s="580"/>
      <c r="AGZ16" s="580"/>
      <c r="AHA16" s="580"/>
      <c r="AHB16" s="580"/>
      <c r="AHC16" s="580"/>
      <c r="AHD16" s="580"/>
      <c r="AHE16" s="580"/>
      <c r="AHF16" s="580"/>
      <c r="AHG16" s="580"/>
      <c r="AHH16" s="580"/>
      <c r="AHI16" s="580"/>
      <c r="AHJ16" s="580"/>
      <c r="AHK16" s="580"/>
      <c r="AHL16" s="580"/>
      <c r="AHM16" s="580"/>
      <c r="AHN16" s="580"/>
      <c r="AHO16" s="580"/>
      <c r="AHP16" s="580"/>
      <c r="AHQ16" s="580"/>
      <c r="AHR16" s="580"/>
      <c r="AHS16" s="580"/>
      <c r="AHT16" s="580"/>
      <c r="AHU16" s="580"/>
      <c r="AHV16" s="580"/>
      <c r="AHW16" s="580"/>
      <c r="AHX16" s="580"/>
      <c r="AHY16" s="580"/>
      <c r="AHZ16" s="580"/>
      <c r="AIA16" s="580"/>
      <c r="AIB16" s="580"/>
      <c r="AIC16" s="580"/>
      <c r="AID16" s="580"/>
      <c r="AIE16" s="580"/>
      <c r="AIF16" s="580"/>
      <c r="AIG16" s="580"/>
      <c r="AIH16" s="580"/>
      <c r="AII16" s="580"/>
      <c r="AIJ16" s="580"/>
      <c r="AIK16" s="580"/>
      <c r="AIL16" s="580"/>
      <c r="AIM16" s="580"/>
      <c r="AIN16" s="580"/>
      <c r="AIO16" s="580"/>
      <c r="AIP16" s="580"/>
      <c r="AIQ16" s="580"/>
      <c r="AIR16" s="580"/>
      <c r="AIS16" s="580"/>
      <c r="AIT16" s="580"/>
      <c r="AIU16" s="580"/>
      <c r="AIV16" s="580"/>
      <c r="AIW16" s="580"/>
      <c r="AIX16" s="580"/>
      <c r="AIY16" s="580"/>
      <c r="AIZ16" s="580"/>
      <c r="AJA16" s="580"/>
      <c r="AJB16" s="580"/>
      <c r="AJC16" s="580"/>
      <c r="AJD16" s="580"/>
      <c r="AJE16" s="580"/>
      <c r="AJF16" s="580"/>
      <c r="AJG16" s="580"/>
      <c r="AJH16" s="580"/>
      <c r="AJI16" s="580"/>
      <c r="AJJ16" s="580"/>
      <c r="AJK16" s="580"/>
      <c r="AJL16" s="580"/>
      <c r="AJM16" s="580"/>
      <c r="AJN16" s="580"/>
      <c r="AJO16" s="580"/>
      <c r="AJP16" s="580"/>
      <c r="AJQ16" s="580"/>
      <c r="AJR16" s="580"/>
      <c r="AJS16" s="580"/>
      <c r="AJT16" s="580"/>
      <c r="AJU16" s="580"/>
      <c r="AJV16" s="580"/>
      <c r="AJW16" s="580"/>
      <c r="AJX16" s="580"/>
      <c r="AJY16" s="580"/>
      <c r="AJZ16" s="580"/>
      <c r="AKA16" s="580"/>
      <c r="AKB16" s="580"/>
      <c r="AKC16" s="580"/>
      <c r="AKD16" s="580"/>
      <c r="AKE16" s="580"/>
      <c r="AKF16" s="580"/>
      <c r="AKG16" s="580"/>
      <c r="AKH16" s="580"/>
      <c r="AKI16" s="580"/>
      <c r="AKJ16" s="580"/>
      <c r="AKK16" s="580"/>
      <c r="AKL16" s="580"/>
      <c r="AKM16" s="580"/>
      <c r="AKN16" s="580"/>
      <c r="AKO16" s="580"/>
      <c r="AKP16" s="580"/>
      <c r="AKQ16" s="580"/>
      <c r="AKR16" s="580"/>
      <c r="AKS16" s="580"/>
      <c r="AKT16" s="580"/>
      <c r="AKU16" s="580"/>
      <c r="AKV16" s="580"/>
      <c r="AKW16" s="580"/>
      <c r="AKX16" s="580"/>
      <c r="AKY16" s="580"/>
      <c r="AKZ16" s="580"/>
      <c r="ALA16" s="580"/>
      <c r="ALB16" s="580"/>
      <c r="ALC16" s="580"/>
      <c r="ALD16" s="580"/>
      <c r="ALE16" s="580"/>
      <c r="ALF16" s="580"/>
      <c r="ALG16" s="580"/>
      <c r="ALH16" s="580"/>
      <c r="ALI16" s="580"/>
      <c r="ALJ16" s="580"/>
      <c r="ALK16" s="580"/>
      <c r="ALL16" s="580"/>
      <c r="ALM16" s="580"/>
      <c r="ALN16" s="580"/>
      <c r="ALO16" s="580"/>
      <c r="ALP16" s="580"/>
      <c r="ALQ16" s="580"/>
      <c r="ALR16" s="580"/>
      <c r="ALS16" s="580"/>
      <c r="ALT16" s="580"/>
      <c r="ALU16" s="580"/>
      <c r="ALV16" s="580"/>
      <c r="ALW16" s="580"/>
      <c r="ALX16" s="580"/>
      <c r="ALY16" s="580"/>
      <c r="ALZ16" s="580"/>
      <c r="AMA16" s="580"/>
      <c r="AMB16" s="580"/>
      <c r="AMC16" s="580"/>
      <c r="AMD16" s="580"/>
      <c r="AME16" s="580"/>
      <c r="AMF16" s="580"/>
      <c r="AMG16" s="580"/>
      <c r="AMH16" s="580"/>
      <c r="AMI16" s="580"/>
      <c r="AMJ16" s="580"/>
      <c r="AMK16" s="580"/>
      <c r="AML16" s="580"/>
      <c r="AMM16" s="580"/>
      <c r="AMN16" s="580"/>
      <c r="AMO16" s="580"/>
      <c r="AMP16" s="580"/>
      <c r="AMQ16" s="580"/>
      <c r="AMR16" s="580"/>
      <c r="AMS16" s="580"/>
      <c r="AMT16" s="580"/>
      <c r="AMU16" s="580"/>
      <c r="AMV16" s="580"/>
      <c r="AMW16" s="580"/>
      <c r="AMX16" s="580"/>
      <c r="AMY16" s="580"/>
      <c r="AMZ16" s="580"/>
      <c r="ANA16" s="580"/>
      <c r="ANB16" s="580"/>
      <c r="ANC16" s="580"/>
      <c r="AND16" s="580"/>
      <c r="ANE16" s="580"/>
      <c r="ANF16" s="580"/>
      <c r="ANG16" s="580"/>
      <c r="ANH16" s="580"/>
      <c r="ANI16" s="580"/>
      <c r="ANJ16" s="580"/>
      <c r="ANK16" s="580"/>
      <c r="ANL16" s="580"/>
      <c r="ANM16" s="580"/>
      <c r="ANN16" s="580"/>
      <c r="ANO16" s="580"/>
      <c r="ANP16" s="580"/>
      <c r="ANQ16" s="580"/>
      <c r="ANR16" s="580"/>
      <c r="ANS16" s="580"/>
      <c r="ANT16" s="580"/>
      <c r="ANU16" s="580"/>
      <c r="ANV16" s="580"/>
      <c r="ANW16" s="580"/>
      <c r="ANX16" s="580"/>
      <c r="ANY16" s="580"/>
      <c r="ANZ16" s="580"/>
      <c r="AOA16" s="580"/>
      <c r="AOB16" s="580"/>
      <c r="AOC16" s="580"/>
      <c r="AOD16" s="580"/>
      <c r="AOE16" s="580"/>
      <c r="AOF16" s="580"/>
      <c r="AOG16" s="580"/>
      <c r="AOH16" s="580"/>
      <c r="AOI16" s="580"/>
      <c r="AOJ16" s="580"/>
      <c r="AOK16" s="580"/>
      <c r="AOL16" s="580"/>
      <c r="AOM16" s="580"/>
      <c r="AON16" s="580"/>
      <c r="AOO16" s="580"/>
      <c r="AOP16" s="580"/>
      <c r="AOQ16" s="580"/>
      <c r="AOR16" s="580"/>
      <c r="AOS16" s="580"/>
      <c r="AOT16" s="580"/>
      <c r="AOU16" s="580"/>
      <c r="AOV16" s="580"/>
      <c r="AOW16" s="580"/>
      <c r="AOX16" s="580"/>
      <c r="AOY16" s="580"/>
      <c r="AOZ16" s="580"/>
      <c r="APA16" s="580"/>
      <c r="APB16" s="580"/>
      <c r="APC16" s="580"/>
      <c r="APD16" s="580"/>
      <c r="APE16" s="580"/>
      <c r="APF16" s="580"/>
      <c r="APG16" s="580"/>
      <c r="APH16" s="580"/>
      <c r="API16" s="580"/>
      <c r="APJ16" s="580"/>
      <c r="APK16" s="580"/>
      <c r="APL16" s="580"/>
      <c r="APM16" s="580"/>
      <c r="APN16" s="580"/>
      <c r="APO16" s="580"/>
      <c r="APP16" s="580"/>
      <c r="APQ16" s="580"/>
      <c r="APR16" s="580"/>
      <c r="APS16" s="580"/>
      <c r="APT16" s="580"/>
      <c r="APU16" s="580"/>
      <c r="APV16" s="580"/>
      <c r="APW16" s="580"/>
      <c r="APX16" s="580"/>
      <c r="APY16" s="580"/>
      <c r="APZ16" s="580"/>
      <c r="AQA16" s="580"/>
      <c r="AQB16" s="580"/>
      <c r="AQC16" s="580"/>
      <c r="AQD16" s="580"/>
      <c r="AQE16" s="580"/>
      <c r="AQF16" s="580"/>
      <c r="AQG16" s="580"/>
      <c r="AQH16" s="580"/>
      <c r="AQI16" s="580"/>
      <c r="AQJ16" s="580"/>
      <c r="AQK16" s="580"/>
      <c r="AQL16" s="580"/>
      <c r="AQM16" s="580"/>
      <c r="AQN16" s="580"/>
      <c r="AQO16" s="580"/>
      <c r="AQP16" s="580"/>
      <c r="AQQ16" s="580"/>
      <c r="AQR16" s="580"/>
      <c r="AQS16" s="580"/>
      <c r="AQT16" s="580"/>
      <c r="AQU16" s="580"/>
      <c r="AQV16" s="580"/>
      <c r="AQW16" s="580"/>
      <c r="AQX16" s="580"/>
      <c r="AQY16" s="580"/>
      <c r="AQZ16" s="580"/>
      <c r="ARA16" s="580"/>
      <c r="ARB16" s="580"/>
      <c r="ARC16" s="580"/>
      <c r="ARD16" s="580"/>
      <c r="ARE16" s="580"/>
      <c r="ARF16" s="580"/>
      <c r="ARG16" s="580"/>
      <c r="ARH16" s="580"/>
      <c r="ARI16" s="580"/>
      <c r="ARJ16" s="580"/>
      <c r="ARK16" s="580"/>
      <c r="ARL16" s="580"/>
      <c r="ARM16" s="580"/>
      <c r="ARN16" s="580"/>
      <c r="ARO16" s="580"/>
      <c r="ARP16" s="580"/>
      <c r="ARQ16" s="580"/>
      <c r="ARR16" s="580"/>
      <c r="ARS16" s="580"/>
      <c r="ART16" s="580"/>
      <c r="ARU16" s="580"/>
      <c r="ARV16" s="580"/>
      <c r="ARW16" s="580"/>
      <c r="ARX16" s="580"/>
      <c r="ARY16" s="580"/>
      <c r="ARZ16" s="580"/>
      <c r="ASA16" s="580"/>
      <c r="ASB16" s="580"/>
      <c r="ASC16" s="580"/>
      <c r="ASD16" s="580"/>
      <c r="ASE16" s="580"/>
      <c r="ASF16" s="580"/>
      <c r="ASG16" s="580"/>
      <c r="ASH16" s="580"/>
      <c r="ASI16" s="580"/>
      <c r="ASJ16" s="580"/>
      <c r="ASK16" s="580"/>
      <c r="ASL16" s="580"/>
      <c r="ASM16" s="580"/>
      <c r="ASN16" s="580"/>
      <c r="ASO16" s="580"/>
      <c r="ASP16" s="580"/>
      <c r="ASQ16" s="580"/>
      <c r="ASR16" s="580"/>
      <c r="ASS16" s="580"/>
      <c r="AST16" s="580"/>
      <c r="ASU16" s="580"/>
      <c r="ASV16" s="580"/>
      <c r="ASW16" s="580"/>
      <c r="ASX16" s="580"/>
      <c r="ASY16" s="580"/>
      <c r="ASZ16" s="580"/>
      <c r="ATA16" s="580"/>
      <c r="ATB16" s="580"/>
      <c r="ATC16" s="580"/>
      <c r="ATD16" s="580"/>
      <c r="ATE16" s="580"/>
      <c r="ATF16" s="580"/>
      <c r="ATG16" s="580"/>
      <c r="ATH16" s="580"/>
      <c r="ATI16" s="580"/>
      <c r="ATJ16" s="580"/>
      <c r="ATK16" s="580"/>
      <c r="ATL16" s="580"/>
      <c r="ATM16" s="580"/>
      <c r="ATN16" s="580"/>
      <c r="ATO16" s="580"/>
      <c r="ATP16" s="580"/>
      <c r="ATQ16" s="580"/>
      <c r="ATR16" s="580"/>
      <c r="ATS16" s="580"/>
      <c r="ATT16" s="580"/>
      <c r="ATU16" s="580"/>
      <c r="ATV16" s="580"/>
      <c r="ATW16" s="580"/>
      <c r="ATX16" s="580"/>
      <c r="ATY16" s="580"/>
      <c r="ATZ16" s="580"/>
      <c r="AUA16" s="580"/>
      <c r="AUB16" s="580"/>
      <c r="AUC16" s="580"/>
      <c r="AUD16" s="580"/>
      <c r="AUE16" s="580"/>
      <c r="AUF16" s="580"/>
      <c r="AUG16" s="580"/>
      <c r="AUH16" s="580"/>
      <c r="AUI16" s="580"/>
      <c r="AUJ16" s="580"/>
      <c r="AUK16" s="580"/>
      <c r="AUL16" s="580"/>
      <c r="AUM16" s="580"/>
      <c r="AUN16" s="580"/>
      <c r="AUO16" s="580"/>
      <c r="AUP16" s="580"/>
      <c r="AUQ16" s="580"/>
      <c r="AUR16" s="580"/>
      <c r="AUS16" s="580"/>
      <c r="AUT16" s="580"/>
      <c r="AUU16" s="580"/>
      <c r="AUV16" s="580"/>
      <c r="AUW16" s="580"/>
      <c r="AUX16" s="580"/>
      <c r="AUY16" s="580"/>
      <c r="AUZ16" s="580"/>
      <c r="AVA16" s="580"/>
      <c r="AVB16" s="580"/>
      <c r="AVC16" s="580"/>
      <c r="AVD16" s="580"/>
      <c r="AVE16" s="580"/>
      <c r="AVF16" s="580"/>
      <c r="AVG16" s="580"/>
      <c r="AVH16" s="580"/>
      <c r="AVI16" s="580"/>
      <c r="AVJ16" s="580"/>
      <c r="AVK16" s="580"/>
      <c r="AVL16" s="580"/>
      <c r="AVM16" s="580"/>
      <c r="AVN16" s="580"/>
      <c r="AVO16" s="580"/>
      <c r="AVP16" s="580"/>
      <c r="AVQ16" s="580"/>
      <c r="AVR16" s="580"/>
      <c r="AVS16" s="580"/>
      <c r="AVT16" s="580"/>
      <c r="AVU16" s="580"/>
      <c r="AVV16" s="580"/>
      <c r="AVW16" s="580"/>
      <c r="AVX16" s="580"/>
      <c r="AVY16" s="580"/>
      <c r="AVZ16" s="580"/>
      <c r="AWA16" s="580"/>
      <c r="AWB16" s="580"/>
      <c r="AWC16" s="580"/>
      <c r="AWD16" s="580"/>
      <c r="AWE16" s="580"/>
      <c r="AWF16" s="580"/>
      <c r="AWG16" s="580"/>
      <c r="AWH16" s="580"/>
      <c r="AWI16" s="580"/>
      <c r="AWJ16" s="580"/>
      <c r="AWK16" s="580"/>
      <c r="AWL16" s="580"/>
      <c r="AWM16" s="580"/>
      <c r="AWN16" s="580"/>
      <c r="AWO16" s="580"/>
      <c r="AWP16" s="580"/>
      <c r="AWQ16" s="580"/>
      <c r="AWR16" s="580"/>
      <c r="AWS16" s="580"/>
      <c r="AWT16" s="580"/>
      <c r="AWU16" s="580"/>
      <c r="AWV16" s="580"/>
      <c r="AWW16" s="580"/>
      <c r="AWX16" s="580"/>
      <c r="AWY16" s="580"/>
      <c r="AWZ16" s="580"/>
      <c r="AXA16" s="580"/>
      <c r="AXB16" s="580"/>
      <c r="AXC16" s="580"/>
      <c r="AXD16" s="580"/>
      <c r="AXE16" s="580"/>
      <c r="AXF16" s="580"/>
      <c r="AXG16" s="580"/>
      <c r="AXH16" s="580"/>
      <c r="AXI16" s="580"/>
      <c r="AXJ16" s="580"/>
      <c r="AXK16" s="580"/>
      <c r="AXL16" s="580"/>
      <c r="AXM16" s="580"/>
      <c r="AXN16" s="580"/>
      <c r="AXO16" s="580"/>
      <c r="AXP16" s="580"/>
      <c r="AXQ16" s="580"/>
      <c r="AXR16" s="580"/>
      <c r="AXS16" s="580"/>
      <c r="AXT16" s="580"/>
      <c r="AXU16" s="580"/>
      <c r="AXV16" s="580"/>
      <c r="AXW16" s="580"/>
      <c r="AXX16" s="580"/>
      <c r="AXY16" s="580"/>
      <c r="AXZ16" s="580"/>
      <c r="AYA16" s="580"/>
      <c r="AYB16" s="580"/>
      <c r="AYC16" s="580"/>
      <c r="AYD16" s="580"/>
      <c r="AYE16" s="580"/>
      <c r="AYF16" s="580"/>
      <c r="AYG16" s="580"/>
      <c r="AYH16" s="580"/>
      <c r="AYI16" s="580"/>
      <c r="AYJ16" s="580"/>
      <c r="AYK16" s="580"/>
      <c r="AYL16" s="580"/>
      <c r="AYM16" s="580"/>
      <c r="AYN16" s="580"/>
      <c r="AYO16" s="580"/>
      <c r="AYP16" s="580"/>
      <c r="AYQ16" s="580"/>
      <c r="AYR16" s="580"/>
      <c r="AYS16" s="580"/>
      <c r="AYT16" s="580"/>
      <c r="AYU16" s="580"/>
      <c r="AYV16" s="580"/>
      <c r="AYW16" s="580"/>
      <c r="AYX16" s="580"/>
      <c r="AYY16" s="580"/>
      <c r="AYZ16" s="580"/>
      <c r="AZA16" s="580"/>
      <c r="AZB16" s="580"/>
      <c r="AZC16" s="580"/>
      <c r="AZD16" s="580"/>
      <c r="AZE16" s="580"/>
      <c r="AZF16" s="580"/>
      <c r="AZG16" s="580"/>
      <c r="AZH16" s="580"/>
      <c r="AZI16" s="580"/>
      <c r="AZJ16" s="580"/>
      <c r="AZK16" s="580"/>
      <c r="AZL16" s="580"/>
      <c r="AZM16" s="580"/>
      <c r="AZN16" s="580"/>
      <c r="AZO16" s="580"/>
      <c r="AZP16" s="580"/>
      <c r="AZQ16" s="580"/>
      <c r="AZR16" s="580"/>
      <c r="AZS16" s="580"/>
      <c r="AZT16" s="580"/>
      <c r="AZU16" s="580"/>
      <c r="AZV16" s="580"/>
      <c r="AZW16" s="580"/>
      <c r="AZX16" s="580"/>
      <c r="AZY16" s="580"/>
      <c r="AZZ16" s="580"/>
      <c r="BAA16" s="580"/>
      <c r="BAB16" s="580"/>
      <c r="BAC16" s="580"/>
      <c r="BAD16" s="580"/>
      <c r="BAE16" s="580"/>
      <c r="BAF16" s="580"/>
      <c r="BAG16" s="580"/>
      <c r="BAH16" s="580"/>
      <c r="BAI16" s="580"/>
      <c r="BAJ16" s="580"/>
      <c r="BAK16" s="580"/>
      <c r="BAL16" s="580"/>
      <c r="BAM16" s="580"/>
      <c r="BAN16" s="580"/>
      <c r="BAO16" s="580"/>
      <c r="BAP16" s="580"/>
      <c r="BAQ16" s="580"/>
      <c r="BAR16" s="580"/>
      <c r="BAS16" s="580"/>
      <c r="BAT16" s="580"/>
      <c r="BAU16" s="580"/>
      <c r="BAV16" s="580"/>
      <c r="BAW16" s="580"/>
      <c r="BAX16" s="580"/>
      <c r="BAY16" s="580"/>
      <c r="BAZ16" s="580"/>
      <c r="BBA16" s="580"/>
      <c r="BBB16" s="580"/>
      <c r="BBC16" s="580"/>
      <c r="BBD16" s="580"/>
      <c r="BBE16" s="580"/>
      <c r="BBF16" s="580"/>
      <c r="BBG16" s="580"/>
      <c r="BBH16" s="580"/>
      <c r="BBI16" s="580"/>
      <c r="BBJ16" s="580"/>
      <c r="BBK16" s="580"/>
      <c r="BBL16" s="580"/>
      <c r="BBM16" s="580"/>
      <c r="BBN16" s="580"/>
      <c r="BBO16" s="580"/>
      <c r="BBP16" s="580"/>
      <c r="BBQ16" s="580"/>
      <c r="BBR16" s="580"/>
      <c r="BBS16" s="580"/>
      <c r="BBT16" s="580"/>
      <c r="BBU16" s="580"/>
      <c r="BBV16" s="580"/>
      <c r="BBW16" s="580"/>
      <c r="BBX16" s="580"/>
      <c r="BBY16" s="580"/>
      <c r="BBZ16" s="580"/>
      <c r="BCA16" s="580"/>
      <c r="BCB16" s="580"/>
      <c r="BCC16" s="580"/>
      <c r="BCD16" s="580"/>
      <c r="BCE16" s="580"/>
      <c r="BCF16" s="580"/>
      <c r="BCG16" s="580"/>
      <c r="BCH16" s="580"/>
      <c r="BCI16" s="580"/>
      <c r="BCJ16" s="580"/>
      <c r="BCK16" s="580"/>
      <c r="BCL16" s="580"/>
      <c r="BCM16" s="580"/>
      <c r="BCN16" s="580"/>
      <c r="BCO16" s="580"/>
      <c r="BCP16" s="580"/>
      <c r="BCQ16" s="580"/>
      <c r="BCR16" s="580"/>
      <c r="BCS16" s="580"/>
      <c r="BCT16" s="580"/>
      <c r="BCU16" s="580"/>
      <c r="BCV16" s="580"/>
      <c r="BCW16" s="580"/>
      <c r="BCX16" s="580"/>
      <c r="BCY16" s="580"/>
      <c r="BCZ16" s="580"/>
      <c r="BDA16" s="580"/>
      <c r="BDB16" s="580"/>
      <c r="BDC16" s="580"/>
      <c r="BDD16" s="580"/>
      <c r="BDE16" s="580"/>
      <c r="BDF16" s="580"/>
      <c r="BDG16" s="580"/>
      <c r="BDH16" s="580"/>
      <c r="BDI16" s="580"/>
      <c r="BDJ16" s="580"/>
      <c r="BDK16" s="580"/>
      <c r="BDL16" s="580"/>
      <c r="BDM16" s="580"/>
      <c r="BDN16" s="580"/>
      <c r="BDO16" s="580"/>
      <c r="BDP16" s="580"/>
      <c r="BDQ16" s="580"/>
      <c r="BDR16" s="580"/>
      <c r="BDS16" s="580"/>
      <c r="BDT16" s="580"/>
      <c r="BDU16" s="580"/>
      <c r="BDV16" s="580"/>
      <c r="BDW16" s="580"/>
      <c r="BDX16" s="580"/>
      <c r="BDY16" s="580"/>
      <c r="BDZ16" s="580"/>
      <c r="BEA16" s="580"/>
      <c r="BEB16" s="580"/>
      <c r="BEC16" s="580"/>
      <c r="BED16" s="580"/>
      <c r="BEE16" s="580"/>
      <c r="BEF16" s="580"/>
      <c r="BEG16" s="580"/>
      <c r="BEH16" s="580"/>
      <c r="BEI16" s="580"/>
      <c r="BEJ16" s="580"/>
      <c r="BEK16" s="580"/>
      <c r="BEL16" s="580"/>
      <c r="BEM16" s="580"/>
      <c r="BEN16" s="580"/>
      <c r="BEO16" s="580"/>
      <c r="BEP16" s="580"/>
      <c r="BEQ16" s="580"/>
      <c r="BER16" s="580"/>
      <c r="BES16" s="580"/>
      <c r="BET16" s="580"/>
      <c r="BEU16" s="580"/>
      <c r="BEV16" s="580"/>
      <c r="BEW16" s="580"/>
      <c r="BEX16" s="580"/>
      <c r="BEY16" s="580"/>
      <c r="BEZ16" s="580"/>
      <c r="BFA16" s="580"/>
      <c r="BFB16" s="580"/>
      <c r="BFC16" s="580"/>
      <c r="BFD16" s="580"/>
      <c r="BFE16" s="580"/>
      <c r="BFF16" s="580"/>
      <c r="BFG16" s="580"/>
      <c r="BFH16" s="580"/>
      <c r="BFI16" s="580"/>
      <c r="BFJ16" s="580"/>
      <c r="BFK16" s="580"/>
      <c r="BFL16" s="580"/>
      <c r="BFM16" s="580"/>
      <c r="BFN16" s="580"/>
      <c r="BFO16" s="580"/>
      <c r="BFP16" s="580"/>
      <c r="BFQ16" s="580"/>
      <c r="BFR16" s="580"/>
      <c r="BFS16" s="580"/>
      <c r="BFT16" s="580"/>
      <c r="BFU16" s="580"/>
      <c r="BFV16" s="580"/>
      <c r="BFW16" s="580"/>
      <c r="BFX16" s="580"/>
      <c r="BFY16" s="580"/>
      <c r="BFZ16" s="580"/>
      <c r="BGA16" s="580"/>
      <c r="BGB16" s="580"/>
      <c r="BGC16" s="580"/>
      <c r="BGD16" s="580"/>
      <c r="BGE16" s="580"/>
      <c r="BGF16" s="580"/>
      <c r="BGG16" s="580"/>
      <c r="BGH16" s="580"/>
      <c r="BGI16" s="580"/>
      <c r="BGJ16" s="580"/>
      <c r="BGK16" s="580"/>
      <c r="BGL16" s="580"/>
      <c r="BGM16" s="580"/>
      <c r="BGN16" s="580"/>
      <c r="BGO16" s="580"/>
      <c r="BGP16" s="580"/>
      <c r="BGQ16" s="580"/>
      <c r="BGR16" s="580"/>
      <c r="BGS16" s="580"/>
      <c r="BGT16" s="580"/>
      <c r="BGU16" s="580"/>
      <c r="BGV16" s="580"/>
      <c r="BGW16" s="580"/>
      <c r="BGX16" s="580"/>
      <c r="BGY16" s="580"/>
      <c r="BGZ16" s="580"/>
      <c r="BHA16" s="580"/>
      <c r="BHB16" s="580"/>
      <c r="BHC16" s="580"/>
      <c r="BHD16" s="580"/>
      <c r="BHE16" s="580"/>
      <c r="BHF16" s="580"/>
      <c r="BHG16" s="580"/>
      <c r="BHH16" s="580"/>
      <c r="BHI16" s="580"/>
      <c r="BHJ16" s="580"/>
      <c r="BHK16" s="580"/>
      <c r="BHL16" s="580"/>
      <c r="BHM16" s="580"/>
      <c r="BHN16" s="580"/>
      <c r="BHO16" s="580"/>
      <c r="BHP16" s="580"/>
      <c r="BHQ16" s="580"/>
      <c r="BHR16" s="580"/>
      <c r="BHS16" s="580"/>
      <c r="BHT16" s="580"/>
      <c r="BHU16" s="580"/>
      <c r="BHV16" s="580"/>
      <c r="BHW16" s="580"/>
      <c r="BHX16" s="580"/>
      <c r="BHY16" s="580"/>
      <c r="BHZ16" s="580"/>
      <c r="BIA16" s="580"/>
      <c r="BIB16" s="580"/>
      <c r="BIC16" s="580"/>
      <c r="BID16" s="580"/>
      <c r="BIE16" s="580"/>
      <c r="BIF16" s="580"/>
      <c r="BIG16" s="580"/>
      <c r="BIH16" s="580"/>
      <c r="BII16" s="580"/>
      <c r="BIJ16" s="580"/>
      <c r="BIK16" s="580"/>
      <c r="BIL16" s="580"/>
      <c r="BIM16" s="580"/>
      <c r="BIN16" s="580"/>
      <c r="BIO16" s="580"/>
      <c r="BIP16" s="580"/>
      <c r="BIQ16" s="580"/>
      <c r="BIR16" s="580"/>
      <c r="BIS16" s="580"/>
      <c r="BIT16" s="580"/>
      <c r="BIU16" s="580"/>
      <c r="BIV16" s="580"/>
      <c r="BIW16" s="580"/>
      <c r="BIX16" s="580"/>
      <c r="BIY16" s="580"/>
      <c r="BIZ16" s="580"/>
      <c r="BJA16" s="580"/>
      <c r="BJB16" s="580"/>
      <c r="BJC16" s="580"/>
      <c r="BJD16" s="580"/>
      <c r="BJE16" s="580"/>
      <c r="BJF16" s="580"/>
      <c r="BJG16" s="580"/>
      <c r="BJH16" s="580"/>
      <c r="BJI16" s="580"/>
      <c r="BJJ16" s="580"/>
      <c r="BJK16" s="580"/>
      <c r="BJL16" s="580"/>
      <c r="BJM16" s="580"/>
      <c r="BJN16" s="580"/>
      <c r="BJO16" s="580"/>
      <c r="BJP16" s="580"/>
      <c r="BJQ16" s="580"/>
      <c r="BJR16" s="580"/>
      <c r="BJS16" s="580"/>
      <c r="BJT16" s="580"/>
      <c r="BJU16" s="580"/>
      <c r="BJV16" s="580"/>
      <c r="BJW16" s="580"/>
      <c r="BJX16" s="580"/>
      <c r="BJY16" s="580"/>
      <c r="BJZ16" s="580"/>
      <c r="BKA16" s="580"/>
      <c r="BKB16" s="580"/>
      <c r="BKC16" s="580"/>
      <c r="BKD16" s="580"/>
      <c r="BKE16" s="580"/>
      <c r="BKF16" s="580"/>
      <c r="BKG16" s="580"/>
      <c r="BKH16" s="580"/>
      <c r="BKI16" s="580"/>
      <c r="BKJ16" s="580"/>
      <c r="BKK16" s="580"/>
      <c r="BKL16" s="580"/>
      <c r="BKM16" s="580"/>
      <c r="BKN16" s="580"/>
      <c r="BKO16" s="580"/>
      <c r="BKP16" s="580"/>
      <c r="BKQ16" s="580"/>
      <c r="BKR16" s="580"/>
      <c r="BKS16" s="580"/>
      <c r="BKT16" s="580"/>
      <c r="BKU16" s="580"/>
      <c r="BKV16" s="580"/>
      <c r="BKW16" s="580"/>
      <c r="BKX16" s="580"/>
      <c r="BKY16" s="580"/>
      <c r="BKZ16" s="580"/>
      <c r="BLA16" s="580"/>
      <c r="BLB16" s="580"/>
      <c r="BLC16" s="580"/>
      <c r="BLD16" s="580"/>
      <c r="BLE16" s="580"/>
      <c r="BLF16" s="580"/>
      <c r="BLG16" s="580"/>
      <c r="BLH16" s="580"/>
      <c r="BLI16" s="580"/>
      <c r="BLJ16" s="580"/>
      <c r="BLK16" s="580"/>
      <c r="BLL16" s="580"/>
      <c r="BLM16" s="580"/>
      <c r="BLN16" s="580"/>
      <c r="BLO16" s="580"/>
      <c r="BLP16" s="580"/>
      <c r="BLQ16" s="580"/>
      <c r="BLR16" s="580"/>
      <c r="BLS16" s="580"/>
      <c r="BLT16" s="580"/>
      <c r="BLU16" s="580"/>
      <c r="BLV16" s="580"/>
      <c r="BLW16" s="580"/>
      <c r="BLX16" s="580"/>
      <c r="BLY16" s="580"/>
      <c r="BLZ16" s="580"/>
      <c r="BMA16" s="580"/>
      <c r="BMB16" s="580"/>
      <c r="BMC16" s="580"/>
      <c r="BMD16" s="580"/>
      <c r="BME16" s="580"/>
      <c r="BMF16" s="580"/>
      <c r="BMG16" s="580"/>
      <c r="BMH16" s="580"/>
      <c r="BMI16" s="580"/>
      <c r="BMJ16" s="580"/>
      <c r="BMK16" s="580"/>
      <c r="BML16" s="580"/>
      <c r="BMM16" s="580"/>
      <c r="BMN16" s="580"/>
      <c r="BMO16" s="580"/>
      <c r="BMP16" s="580"/>
      <c r="BMQ16" s="580"/>
      <c r="BMR16" s="580"/>
      <c r="BMS16" s="580"/>
      <c r="BMT16" s="580"/>
      <c r="BMU16" s="580"/>
      <c r="BMV16" s="580"/>
      <c r="BMW16" s="580"/>
      <c r="BMX16" s="580"/>
      <c r="BMY16" s="580"/>
      <c r="BMZ16" s="580"/>
      <c r="BNA16" s="580"/>
      <c r="BNB16" s="580"/>
      <c r="BNC16" s="580"/>
      <c r="BND16" s="580"/>
      <c r="BNE16" s="580"/>
      <c r="BNF16" s="580"/>
      <c r="BNG16" s="580"/>
      <c r="BNH16" s="580"/>
      <c r="BNI16" s="580"/>
      <c r="BNJ16" s="580"/>
      <c r="BNK16" s="580"/>
      <c r="BNL16" s="580"/>
      <c r="BNM16" s="580"/>
      <c r="BNN16" s="580"/>
      <c r="BNO16" s="580"/>
      <c r="BNP16" s="580"/>
      <c r="BNQ16" s="580"/>
      <c r="BNR16" s="580"/>
      <c r="BNS16" s="580"/>
      <c r="BNT16" s="580"/>
      <c r="BNU16" s="580"/>
      <c r="BNV16" s="580"/>
      <c r="BNW16" s="580"/>
      <c r="BNX16" s="580"/>
      <c r="BNY16" s="580"/>
      <c r="BNZ16" s="580"/>
      <c r="BOA16" s="580"/>
      <c r="BOB16" s="580"/>
      <c r="BOC16" s="580"/>
      <c r="BOD16" s="580"/>
      <c r="BOE16" s="580"/>
      <c r="BOF16" s="580"/>
      <c r="BOG16" s="580"/>
      <c r="BOH16" s="580"/>
      <c r="BOI16" s="580"/>
      <c r="BOJ16" s="580"/>
      <c r="BOK16" s="580"/>
      <c r="BOL16" s="580"/>
      <c r="BOM16" s="580"/>
      <c r="BON16" s="580"/>
      <c r="BOO16" s="580"/>
      <c r="BOP16" s="580"/>
      <c r="BOQ16" s="580"/>
      <c r="BOR16" s="580"/>
      <c r="BOS16" s="580"/>
      <c r="BOT16" s="580"/>
      <c r="BOU16" s="580"/>
      <c r="BOV16" s="580"/>
      <c r="BOW16" s="580"/>
      <c r="BOX16" s="580"/>
      <c r="BOY16" s="580"/>
      <c r="BOZ16" s="580"/>
      <c r="BPA16" s="580"/>
      <c r="BPB16" s="580"/>
      <c r="BPC16" s="580"/>
      <c r="BPD16" s="580"/>
      <c r="BPE16" s="580"/>
      <c r="BPF16" s="580"/>
      <c r="BPG16" s="580"/>
      <c r="BPH16" s="580"/>
      <c r="BPI16" s="580"/>
      <c r="BPJ16" s="580"/>
      <c r="BPK16" s="580"/>
      <c r="BPL16" s="580"/>
      <c r="BPM16" s="580"/>
      <c r="BPN16" s="580"/>
      <c r="BPO16" s="580"/>
      <c r="BPP16" s="580"/>
      <c r="BPQ16" s="580"/>
      <c r="BPR16" s="580"/>
      <c r="BPS16" s="580"/>
      <c r="BPT16" s="580"/>
      <c r="BPU16" s="580"/>
      <c r="BPV16" s="580"/>
      <c r="BPW16" s="580"/>
      <c r="BPX16" s="580"/>
      <c r="BPY16" s="580"/>
      <c r="BPZ16" s="580"/>
      <c r="BQA16" s="580"/>
      <c r="BQB16" s="580"/>
      <c r="BQC16" s="580"/>
      <c r="BQD16" s="580"/>
      <c r="BQE16" s="580"/>
      <c r="BQF16" s="580"/>
      <c r="BQG16" s="580"/>
      <c r="BQH16" s="580"/>
      <c r="BQI16" s="580"/>
      <c r="BQJ16" s="580"/>
      <c r="BQK16" s="580"/>
      <c r="BQL16" s="580"/>
      <c r="BQM16" s="580"/>
      <c r="BQN16" s="580"/>
      <c r="BQO16" s="580"/>
      <c r="BQP16" s="580"/>
      <c r="BQQ16" s="580"/>
      <c r="BQR16" s="580"/>
      <c r="BQS16" s="580"/>
      <c r="BQT16" s="580"/>
      <c r="BQU16" s="580"/>
      <c r="BQV16" s="580"/>
      <c r="BQW16" s="580"/>
      <c r="BQX16" s="580"/>
      <c r="BQY16" s="580"/>
      <c r="BQZ16" s="580"/>
      <c r="BRA16" s="580"/>
      <c r="BRB16" s="580"/>
      <c r="BRC16" s="580"/>
      <c r="BRD16" s="580"/>
      <c r="BRE16" s="580"/>
      <c r="BRF16" s="580"/>
      <c r="BRG16" s="580"/>
      <c r="BRH16" s="580"/>
      <c r="BRI16" s="580"/>
      <c r="BRJ16" s="580"/>
      <c r="BRK16" s="580"/>
      <c r="BRL16" s="580"/>
      <c r="BRM16" s="580"/>
      <c r="BRN16" s="580"/>
      <c r="BRO16" s="580"/>
      <c r="BRP16" s="580"/>
      <c r="BRQ16" s="580"/>
      <c r="BRR16" s="580"/>
      <c r="BRS16" s="580"/>
      <c r="BRT16" s="580"/>
      <c r="BRU16" s="580"/>
      <c r="BRV16" s="580"/>
      <c r="BRW16" s="580"/>
      <c r="BRX16" s="580"/>
      <c r="BRY16" s="580"/>
      <c r="BRZ16" s="580"/>
      <c r="BSA16" s="580"/>
      <c r="BSB16" s="580"/>
      <c r="BSC16" s="580"/>
      <c r="BSD16" s="580"/>
      <c r="BSE16" s="580"/>
      <c r="BSF16" s="580"/>
      <c r="BSG16" s="580"/>
      <c r="BSH16" s="580"/>
      <c r="BSI16" s="580"/>
      <c r="BSJ16" s="580"/>
      <c r="BSK16" s="580"/>
      <c r="BSL16" s="580"/>
      <c r="BSM16" s="580"/>
      <c r="BSN16" s="580"/>
      <c r="BSO16" s="580"/>
      <c r="BSP16" s="580"/>
      <c r="BSQ16" s="580"/>
      <c r="BSR16" s="580"/>
      <c r="BSS16" s="580"/>
      <c r="BST16" s="580"/>
      <c r="BSU16" s="580"/>
      <c r="BSV16" s="580"/>
      <c r="BSW16" s="580"/>
      <c r="BSX16" s="580"/>
      <c r="BSY16" s="580"/>
      <c r="BSZ16" s="580"/>
      <c r="BTA16" s="580"/>
      <c r="BTB16" s="580"/>
      <c r="BTC16" s="580"/>
      <c r="BTD16" s="580"/>
      <c r="BTE16" s="580"/>
      <c r="BTF16" s="580"/>
      <c r="BTG16" s="580"/>
      <c r="BTH16" s="580"/>
      <c r="BTI16" s="580"/>
      <c r="BTJ16" s="580"/>
      <c r="BTK16" s="580"/>
      <c r="BTL16" s="580"/>
      <c r="BTM16" s="580"/>
      <c r="BTN16" s="580"/>
      <c r="BTO16" s="580"/>
      <c r="BTP16" s="580"/>
      <c r="BTQ16" s="580"/>
      <c r="BTR16" s="580"/>
      <c r="BTS16" s="580"/>
      <c r="BTT16" s="580"/>
      <c r="BTU16" s="580"/>
      <c r="BTV16" s="580"/>
      <c r="BTW16" s="580"/>
      <c r="BTX16" s="580"/>
      <c r="BTY16" s="580"/>
      <c r="BTZ16" s="580"/>
      <c r="BUA16" s="580"/>
      <c r="BUB16" s="580"/>
      <c r="BUC16" s="580"/>
      <c r="BUD16" s="580"/>
      <c r="BUE16" s="580"/>
      <c r="BUF16" s="580"/>
      <c r="BUG16" s="580"/>
      <c r="BUH16" s="580"/>
      <c r="BUI16" s="580"/>
      <c r="BUJ16" s="580"/>
      <c r="BUK16" s="580"/>
      <c r="BUL16" s="580"/>
      <c r="BUM16" s="580"/>
      <c r="BUN16" s="580"/>
      <c r="BUO16" s="580"/>
      <c r="BUP16" s="580"/>
      <c r="BUQ16" s="580"/>
      <c r="BUR16" s="580"/>
      <c r="BUS16" s="580"/>
      <c r="BUT16" s="580"/>
      <c r="BUU16" s="580"/>
      <c r="BUV16" s="580"/>
      <c r="BUW16" s="580"/>
      <c r="BUX16" s="580"/>
      <c r="BUY16" s="580"/>
      <c r="BUZ16" s="580"/>
      <c r="BVA16" s="580"/>
      <c r="BVB16" s="580"/>
      <c r="BVC16" s="580"/>
      <c r="BVD16" s="580"/>
      <c r="BVE16" s="580"/>
      <c r="BVF16" s="580"/>
      <c r="BVG16" s="580"/>
      <c r="BVH16" s="580"/>
      <c r="BVI16" s="580"/>
      <c r="BVJ16" s="580"/>
      <c r="BVK16" s="580"/>
      <c r="BVL16" s="580"/>
      <c r="BVM16" s="580"/>
      <c r="BVN16" s="580"/>
      <c r="BVO16" s="580"/>
      <c r="BVP16" s="580"/>
      <c r="BVQ16" s="580"/>
      <c r="BVR16" s="580"/>
      <c r="BVS16" s="580"/>
      <c r="BVT16" s="580"/>
      <c r="BVU16" s="580"/>
      <c r="BVV16" s="580"/>
      <c r="BVW16" s="580"/>
      <c r="BVX16" s="580"/>
      <c r="BVY16" s="580"/>
      <c r="BVZ16" s="580"/>
      <c r="BWA16" s="580"/>
      <c r="BWB16" s="580"/>
      <c r="BWC16" s="580"/>
      <c r="BWD16" s="580"/>
      <c r="BWE16" s="580"/>
      <c r="BWF16" s="580"/>
      <c r="BWG16" s="580"/>
      <c r="BWH16" s="580"/>
      <c r="BWI16" s="580"/>
      <c r="BWJ16" s="580"/>
      <c r="BWK16" s="580"/>
      <c r="BWL16" s="580"/>
      <c r="BWM16" s="580"/>
      <c r="BWN16" s="580"/>
      <c r="BWO16" s="580"/>
      <c r="BWP16" s="580"/>
      <c r="BWQ16" s="580"/>
      <c r="BWR16" s="580"/>
      <c r="BWS16" s="580"/>
      <c r="BWT16" s="580"/>
      <c r="BWU16" s="580"/>
      <c r="BWV16" s="580"/>
      <c r="BWW16" s="580"/>
      <c r="BWX16" s="580"/>
      <c r="BWY16" s="580"/>
      <c r="BWZ16" s="580"/>
      <c r="BXA16" s="580"/>
      <c r="BXB16" s="580"/>
      <c r="BXC16" s="580"/>
      <c r="BXD16" s="580"/>
      <c r="BXE16" s="580"/>
      <c r="BXF16" s="580"/>
      <c r="BXG16" s="580"/>
      <c r="BXH16" s="580"/>
      <c r="BXI16" s="580"/>
      <c r="BXJ16" s="580"/>
      <c r="BXK16" s="580"/>
      <c r="BXL16" s="580"/>
      <c r="BXM16" s="580"/>
      <c r="BXN16" s="580"/>
      <c r="BXO16" s="580"/>
      <c r="BXP16" s="580"/>
      <c r="BXQ16" s="580"/>
      <c r="BXR16" s="580"/>
      <c r="BXS16" s="580"/>
      <c r="BXT16" s="580"/>
      <c r="BXU16" s="580"/>
      <c r="BXV16" s="580"/>
      <c r="BXW16" s="580"/>
      <c r="BXX16" s="580"/>
      <c r="BXY16" s="580"/>
      <c r="BXZ16" s="580"/>
      <c r="BYA16" s="580"/>
      <c r="BYB16" s="580"/>
      <c r="BYC16" s="580"/>
      <c r="BYD16" s="580"/>
      <c r="BYE16" s="580"/>
      <c r="BYF16" s="580"/>
      <c r="BYG16" s="580"/>
      <c r="BYH16" s="580"/>
      <c r="BYI16" s="580"/>
      <c r="BYJ16" s="580"/>
      <c r="BYK16" s="580"/>
      <c r="BYL16" s="580"/>
      <c r="BYM16" s="580"/>
      <c r="BYN16" s="580"/>
      <c r="BYO16" s="580"/>
      <c r="BYP16" s="580"/>
      <c r="BYQ16" s="580"/>
      <c r="BYR16" s="580"/>
      <c r="BYS16" s="580"/>
      <c r="BYT16" s="580"/>
      <c r="BYU16" s="580"/>
      <c r="BYV16" s="580"/>
      <c r="BYW16" s="580"/>
      <c r="BYX16" s="580"/>
      <c r="BYY16" s="580"/>
      <c r="BYZ16" s="580"/>
      <c r="BZA16" s="580"/>
      <c r="BZB16" s="580"/>
      <c r="BZC16" s="580"/>
      <c r="BZD16" s="580"/>
      <c r="BZE16" s="580"/>
      <c r="BZF16" s="580"/>
      <c r="BZG16" s="580"/>
      <c r="BZH16" s="580"/>
      <c r="BZI16" s="580"/>
      <c r="BZJ16" s="580"/>
      <c r="BZK16" s="580"/>
      <c r="BZL16" s="580"/>
      <c r="BZM16" s="580"/>
      <c r="BZN16" s="580"/>
      <c r="BZO16" s="580"/>
      <c r="BZP16" s="580"/>
      <c r="BZQ16" s="580"/>
      <c r="BZR16" s="580"/>
      <c r="BZS16" s="580"/>
      <c r="BZT16" s="580"/>
      <c r="BZU16" s="580"/>
      <c r="BZV16" s="580"/>
      <c r="BZW16" s="580"/>
      <c r="BZX16" s="580"/>
      <c r="BZY16" s="580"/>
      <c r="BZZ16" s="580"/>
      <c r="CAA16" s="580"/>
      <c r="CAB16" s="580"/>
      <c r="CAC16" s="580"/>
      <c r="CAD16" s="580"/>
      <c r="CAE16" s="580"/>
      <c r="CAF16" s="580"/>
      <c r="CAG16" s="580"/>
      <c r="CAH16" s="580"/>
      <c r="CAI16" s="580"/>
      <c r="CAJ16" s="580"/>
      <c r="CAK16" s="580"/>
      <c r="CAL16" s="580"/>
      <c r="CAM16" s="580"/>
      <c r="CAN16" s="580"/>
      <c r="CAO16" s="580"/>
      <c r="CAP16" s="580"/>
      <c r="CAQ16" s="580"/>
      <c r="CAR16" s="580"/>
      <c r="CAS16" s="580"/>
      <c r="CAT16" s="580"/>
      <c r="CAU16" s="580"/>
      <c r="CAV16" s="580"/>
      <c r="CAW16" s="580"/>
      <c r="CAX16" s="580"/>
      <c r="CAY16" s="580"/>
      <c r="CAZ16" s="580"/>
      <c r="CBA16" s="580"/>
      <c r="CBB16" s="580"/>
      <c r="CBC16" s="580"/>
      <c r="CBD16" s="580"/>
      <c r="CBE16" s="580"/>
      <c r="CBF16" s="580"/>
      <c r="CBG16" s="580"/>
      <c r="CBH16" s="580"/>
      <c r="CBI16" s="580"/>
      <c r="CBJ16" s="580"/>
      <c r="CBK16" s="580"/>
      <c r="CBL16" s="580"/>
      <c r="CBM16" s="580"/>
      <c r="CBN16" s="580"/>
      <c r="CBO16" s="580"/>
      <c r="CBP16" s="580"/>
      <c r="CBQ16" s="580"/>
      <c r="CBR16" s="580"/>
      <c r="CBS16" s="580"/>
      <c r="CBT16" s="580"/>
      <c r="CBU16" s="580"/>
      <c r="CBV16" s="580"/>
      <c r="CBW16" s="580"/>
      <c r="CBX16" s="580"/>
      <c r="CBY16" s="580"/>
      <c r="CBZ16" s="580"/>
      <c r="CCA16" s="580"/>
      <c r="CCB16" s="580"/>
      <c r="CCC16" s="580"/>
      <c r="CCD16" s="580"/>
      <c r="CCE16" s="580"/>
      <c r="CCF16" s="580"/>
      <c r="CCG16" s="580"/>
      <c r="CCH16" s="580"/>
      <c r="CCI16" s="580"/>
      <c r="CCJ16" s="580"/>
      <c r="CCK16" s="580"/>
      <c r="CCL16" s="580"/>
      <c r="CCM16" s="580"/>
      <c r="CCN16" s="580"/>
      <c r="CCO16" s="580"/>
      <c r="CCP16" s="580"/>
      <c r="CCQ16" s="580"/>
      <c r="CCR16" s="580"/>
      <c r="CCS16" s="580"/>
      <c r="CCT16" s="580"/>
      <c r="CCU16" s="580"/>
      <c r="CCV16" s="580"/>
      <c r="CCW16" s="580"/>
      <c r="CCX16" s="580"/>
      <c r="CCY16" s="580"/>
      <c r="CCZ16" s="580"/>
      <c r="CDA16" s="580"/>
      <c r="CDB16" s="580"/>
      <c r="CDC16" s="580"/>
      <c r="CDD16" s="580"/>
      <c r="CDE16" s="580"/>
      <c r="CDF16" s="580"/>
      <c r="CDG16" s="580"/>
      <c r="CDH16" s="580"/>
      <c r="CDI16" s="580"/>
      <c r="CDJ16" s="580"/>
      <c r="CDK16" s="580"/>
      <c r="CDL16" s="580"/>
      <c r="CDM16" s="580"/>
      <c r="CDN16" s="580"/>
      <c r="CDO16" s="580"/>
      <c r="CDP16" s="580"/>
      <c r="CDQ16" s="580"/>
      <c r="CDR16" s="580"/>
      <c r="CDS16" s="580"/>
      <c r="CDT16" s="580"/>
      <c r="CDU16" s="580"/>
      <c r="CDV16" s="580"/>
      <c r="CDW16" s="580"/>
      <c r="CDX16" s="580"/>
      <c r="CDY16" s="580"/>
      <c r="CDZ16" s="580"/>
      <c r="CEA16" s="580"/>
      <c r="CEB16" s="580"/>
      <c r="CEC16" s="580"/>
      <c r="CED16" s="580"/>
      <c r="CEE16" s="580"/>
      <c r="CEF16" s="580"/>
      <c r="CEG16" s="580"/>
      <c r="CEH16" s="580"/>
      <c r="CEI16" s="580"/>
      <c r="CEJ16" s="580"/>
      <c r="CEK16" s="580"/>
      <c r="CEL16" s="580"/>
      <c r="CEM16" s="580"/>
      <c r="CEN16" s="580"/>
      <c r="CEO16" s="580"/>
      <c r="CEP16" s="580"/>
      <c r="CEQ16" s="580"/>
      <c r="CER16" s="580"/>
      <c r="CES16" s="580"/>
      <c r="CET16" s="580"/>
      <c r="CEU16" s="580"/>
      <c r="CEV16" s="580"/>
      <c r="CEW16" s="580"/>
      <c r="CEX16" s="580"/>
      <c r="CEY16" s="580"/>
      <c r="CEZ16" s="580"/>
      <c r="CFA16" s="580"/>
      <c r="CFB16" s="580"/>
      <c r="CFC16" s="580"/>
      <c r="CFD16" s="580"/>
      <c r="CFE16" s="580"/>
      <c r="CFF16" s="580"/>
      <c r="CFG16" s="580"/>
      <c r="CFH16" s="580"/>
      <c r="CFI16" s="580"/>
      <c r="CFJ16" s="580"/>
      <c r="CFK16" s="580"/>
      <c r="CFL16" s="580"/>
      <c r="CFM16" s="580"/>
      <c r="CFN16" s="580"/>
      <c r="CFO16" s="580"/>
      <c r="CFP16" s="580"/>
      <c r="CFQ16" s="580"/>
      <c r="CFR16" s="580"/>
      <c r="CFS16" s="580"/>
      <c r="CFT16" s="580"/>
      <c r="CFU16" s="580"/>
      <c r="CFV16" s="580"/>
      <c r="CFW16" s="580"/>
      <c r="CFX16" s="580"/>
      <c r="CFY16" s="580"/>
      <c r="CFZ16" s="580"/>
      <c r="CGA16" s="580"/>
      <c r="CGB16" s="580"/>
      <c r="CGC16" s="580"/>
      <c r="CGD16" s="580"/>
      <c r="CGE16" s="580"/>
      <c r="CGF16" s="580"/>
      <c r="CGG16" s="580"/>
      <c r="CGH16" s="580"/>
      <c r="CGI16" s="580"/>
      <c r="CGJ16" s="580"/>
      <c r="CGK16" s="580"/>
      <c r="CGL16" s="580"/>
      <c r="CGM16" s="580"/>
      <c r="CGN16" s="580"/>
      <c r="CGO16" s="580"/>
      <c r="CGP16" s="580"/>
      <c r="CGQ16" s="580"/>
      <c r="CGR16" s="580"/>
      <c r="CGS16" s="580"/>
      <c r="CGT16" s="580"/>
      <c r="CGU16" s="580"/>
      <c r="CGV16" s="580"/>
      <c r="CGW16" s="580"/>
      <c r="CGX16" s="580"/>
      <c r="CGY16" s="580"/>
      <c r="CGZ16" s="580"/>
      <c r="CHA16" s="580"/>
      <c r="CHB16" s="580"/>
      <c r="CHC16" s="580"/>
      <c r="CHD16" s="580"/>
      <c r="CHE16" s="580"/>
      <c r="CHF16" s="580"/>
      <c r="CHG16" s="580"/>
      <c r="CHH16" s="580"/>
      <c r="CHI16" s="580"/>
      <c r="CHJ16" s="580"/>
      <c r="CHK16" s="580"/>
      <c r="CHL16" s="580"/>
      <c r="CHM16" s="580"/>
      <c r="CHN16" s="580"/>
      <c r="CHO16" s="580"/>
      <c r="CHP16" s="580"/>
      <c r="CHQ16" s="580"/>
      <c r="CHR16" s="580"/>
      <c r="CHS16" s="580"/>
      <c r="CHT16" s="580"/>
      <c r="CHU16" s="580"/>
      <c r="CHV16" s="580"/>
      <c r="CHW16" s="580"/>
      <c r="CHX16" s="580"/>
      <c r="CHY16" s="580"/>
      <c r="CHZ16" s="580"/>
      <c r="CIA16" s="580"/>
      <c r="CIB16" s="580"/>
      <c r="CIC16" s="580"/>
      <c r="CID16" s="580"/>
      <c r="CIE16" s="580"/>
      <c r="CIF16" s="580"/>
      <c r="CIG16" s="580"/>
      <c r="CIH16" s="580"/>
      <c r="CII16" s="580"/>
      <c r="CIJ16" s="580"/>
      <c r="CIK16" s="580"/>
      <c r="CIL16" s="580"/>
      <c r="CIM16" s="580"/>
      <c r="CIN16" s="580"/>
      <c r="CIO16" s="580"/>
      <c r="CIP16" s="580"/>
      <c r="CIQ16" s="580"/>
      <c r="CIR16" s="580"/>
      <c r="CIS16" s="580"/>
      <c r="CIT16" s="580"/>
      <c r="CIU16" s="580"/>
      <c r="CIV16" s="580"/>
      <c r="CIW16" s="580"/>
      <c r="CIX16" s="580"/>
      <c r="CIY16" s="580"/>
      <c r="CIZ16" s="580"/>
      <c r="CJA16" s="580"/>
      <c r="CJB16" s="580"/>
      <c r="CJC16" s="580"/>
      <c r="CJD16" s="580"/>
      <c r="CJE16" s="580"/>
      <c r="CJF16" s="580"/>
      <c r="CJG16" s="580"/>
      <c r="CJH16" s="580"/>
      <c r="CJI16" s="580"/>
      <c r="CJJ16" s="580"/>
      <c r="CJK16" s="580"/>
      <c r="CJL16" s="580"/>
      <c r="CJM16" s="580"/>
      <c r="CJN16" s="580"/>
      <c r="CJO16" s="580"/>
      <c r="CJP16" s="580"/>
      <c r="CJQ16" s="580"/>
      <c r="CJR16" s="580"/>
      <c r="CJS16" s="580"/>
      <c r="CJT16" s="580"/>
      <c r="CJU16" s="580"/>
      <c r="CJV16" s="580"/>
      <c r="CJW16" s="580"/>
      <c r="CJX16" s="580"/>
      <c r="CJY16" s="580"/>
      <c r="CJZ16" s="580"/>
      <c r="CKA16" s="580"/>
      <c r="CKB16" s="580"/>
      <c r="CKC16" s="580"/>
      <c r="CKD16" s="580"/>
      <c r="CKE16" s="580"/>
      <c r="CKF16" s="580"/>
      <c r="CKG16" s="580"/>
      <c r="CKH16" s="580"/>
      <c r="CKI16" s="580"/>
      <c r="CKJ16" s="580"/>
      <c r="CKK16" s="580"/>
      <c r="CKL16" s="580"/>
      <c r="CKM16" s="580"/>
      <c r="CKN16" s="580"/>
      <c r="CKO16" s="580"/>
      <c r="CKP16" s="580"/>
      <c r="CKQ16" s="580"/>
      <c r="CKR16" s="580"/>
      <c r="CKS16" s="580"/>
      <c r="CKT16" s="580"/>
      <c r="CKU16" s="580"/>
      <c r="CKV16" s="580"/>
      <c r="CKW16" s="580"/>
      <c r="CKX16" s="580"/>
      <c r="CKY16" s="580"/>
      <c r="CKZ16" s="580"/>
      <c r="CLA16" s="580"/>
      <c r="CLB16" s="580"/>
      <c r="CLC16" s="580"/>
      <c r="CLD16" s="580"/>
      <c r="CLE16" s="580"/>
      <c r="CLF16" s="580"/>
      <c r="CLG16" s="580"/>
      <c r="CLH16" s="580"/>
      <c r="CLI16" s="580"/>
      <c r="CLJ16" s="580"/>
      <c r="CLK16" s="580"/>
      <c r="CLL16" s="580"/>
      <c r="CLM16" s="580"/>
      <c r="CLN16" s="580"/>
      <c r="CLO16" s="580"/>
      <c r="CLP16" s="580"/>
      <c r="CLQ16" s="580"/>
      <c r="CLR16" s="580"/>
      <c r="CLS16" s="580"/>
      <c r="CLT16" s="580"/>
      <c r="CLU16" s="580"/>
      <c r="CLV16" s="580"/>
      <c r="CLW16" s="580"/>
      <c r="CLX16" s="580"/>
      <c r="CLY16" s="580"/>
      <c r="CLZ16" s="580"/>
      <c r="CMA16" s="580"/>
      <c r="CMB16" s="580"/>
      <c r="CMC16" s="580"/>
      <c r="CMD16" s="580"/>
      <c r="CME16" s="580"/>
      <c r="CMF16" s="580"/>
      <c r="CMG16" s="580"/>
      <c r="CMH16" s="580"/>
      <c r="CMI16" s="580"/>
      <c r="CMJ16" s="580"/>
      <c r="CMK16" s="580"/>
      <c r="CML16" s="580"/>
      <c r="CMM16" s="580"/>
      <c r="CMN16" s="580"/>
      <c r="CMO16" s="580"/>
      <c r="CMP16" s="580"/>
      <c r="CMQ16" s="580"/>
      <c r="CMR16" s="580"/>
      <c r="CMS16" s="580"/>
      <c r="CMT16" s="580"/>
      <c r="CMU16" s="580"/>
      <c r="CMV16" s="580"/>
      <c r="CMW16" s="580"/>
      <c r="CMX16" s="580"/>
      <c r="CMY16" s="580"/>
      <c r="CMZ16" s="580"/>
      <c r="CNA16" s="580"/>
      <c r="CNB16" s="580"/>
      <c r="CNC16" s="580"/>
      <c r="CND16" s="580"/>
      <c r="CNE16" s="580"/>
      <c r="CNF16" s="580"/>
      <c r="CNG16" s="580"/>
      <c r="CNH16" s="580"/>
      <c r="CNI16" s="580"/>
      <c r="CNJ16" s="580"/>
      <c r="CNK16" s="580"/>
      <c r="CNL16" s="580"/>
      <c r="CNM16" s="580"/>
      <c r="CNN16" s="580"/>
      <c r="CNO16" s="580"/>
      <c r="CNP16" s="580"/>
      <c r="CNQ16" s="580"/>
      <c r="CNR16" s="580"/>
      <c r="CNS16" s="580"/>
      <c r="CNT16" s="580"/>
      <c r="CNU16" s="580"/>
      <c r="CNV16" s="580"/>
      <c r="CNW16" s="580"/>
      <c r="CNX16" s="580"/>
      <c r="CNY16" s="580"/>
      <c r="CNZ16" s="580"/>
      <c r="COA16" s="580"/>
      <c r="COB16" s="580"/>
      <c r="COC16" s="580"/>
      <c r="COD16" s="580"/>
      <c r="COE16" s="580"/>
      <c r="COF16" s="580"/>
      <c r="COG16" s="580"/>
      <c r="COH16" s="580"/>
      <c r="COI16" s="580"/>
      <c r="COJ16" s="580"/>
      <c r="COK16" s="580"/>
      <c r="COL16" s="580"/>
      <c r="COM16" s="580"/>
      <c r="CON16" s="580"/>
      <c r="COO16" s="580"/>
      <c r="COP16" s="580"/>
      <c r="COQ16" s="580"/>
      <c r="COR16" s="580"/>
      <c r="COS16" s="580"/>
      <c r="COT16" s="580"/>
      <c r="COU16" s="580"/>
      <c r="COV16" s="580"/>
      <c r="COW16" s="580"/>
      <c r="COX16" s="580"/>
      <c r="COY16" s="580"/>
      <c r="COZ16" s="580"/>
      <c r="CPA16" s="580"/>
      <c r="CPB16" s="580"/>
      <c r="CPC16" s="580"/>
      <c r="CPD16" s="580"/>
      <c r="CPE16" s="580"/>
      <c r="CPF16" s="580"/>
      <c r="CPG16" s="580"/>
      <c r="CPH16" s="580"/>
      <c r="CPI16" s="580"/>
      <c r="CPJ16" s="580"/>
      <c r="CPK16" s="580"/>
      <c r="CPL16" s="580"/>
      <c r="CPM16" s="580"/>
      <c r="CPN16" s="580"/>
      <c r="CPO16" s="580"/>
      <c r="CPP16" s="580"/>
      <c r="CPQ16" s="580"/>
      <c r="CPR16" s="580"/>
      <c r="CPS16" s="580"/>
      <c r="CPT16" s="580"/>
      <c r="CPU16" s="580"/>
      <c r="CPV16" s="580"/>
      <c r="CPW16" s="580"/>
      <c r="CPX16" s="580"/>
      <c r="CPY16" s="580"/>
      <c r="CPZ16" s="580"/>
      <c r="CQA16" s="580"/>
      <c r="CQB16" s="580"/>
      <c r="CQC16" s="580"/>
      <c r="CQD16" s="580"/>
      <c r="CQE16" s="580"/>
      <c r="CQF16" s="580"/>
      <c r="CQG16" s="580"/>
      <c r="CQH16" s="580"/>
      <c r="CQI16" s="580"/>
      <c r="CQJ16" s="580"/>
      <c r="CQK16" s="580"/>
      <c r="CQL16" s="580"/>
      <c r="CQM16" s="580"/>
      <c r="CQN16" s="580"/>
      <c r="CQO16" s="580"/>
      <c r="CQP16" s="580"/>
      <c r="CQQ16" s="580"/>
      <c r="CQR16" s="580"/>
      <c r="CQS16" s="580"/>
      <c r="CQT16" s="580"/>
      <c r="CQU16" s="580"/>
      <c r="CQV16" s="580"/>
      <c r="CQW16" s="580"/>
      <c r="CQX16" s="580"/>
      <c r="CQY16" s="580"/>
      <c r="CQZ16" s="580"/>
      <c r="CRA16" s="580"/>
      <c r="CRB16" s="580"/>
      <c r="CRC16" s="580"/>
      <c r="CRD16" s="580"/>
      <c r="CRE16" s="580"/>
      <c r="CRF16" s="580"/>
      <c r="CRG16" s="580"/>
      <c r="CRH16" s="580"/>
      <c r="CRI16" s="580"/>
      <c r="CRJ16" s="580"/>
      <c r="CRK16" s="580"/>
      <c r="CRL16" s="580"/>
      <c r="CRM16" s="580"/>
      <c r="CRN16" s="580"/>
      <c r="CRO16" s="580"/>
      <c r="CRP16" s="580"/>
      <c r="CRQ16" s="580"/>
      <c r="CRR16" s="580"/>
      <c r="CRS16" s="580"/>
      <c r="CRT16" s="580"/>
      <c r="CRU16" s="580"/>
      <c r="CRV16" s="580"/>
      <c r="CRW16" s="580"/>
      <c r="CRX16" s="580"/>
      <c r="CRY16" s="580"/>
      <c r="CRZ16" s="580"/>
      <c r="CSA16" s="580"/>
      <c r="CSB16" s="580"/>
      <c r="CSC16" s="580"/>
      <c r="CSD16" s="580"/>
      <c r="CSE16" s="580"/>
      <c r="CSF16" s="580"/>
      <c r="CSG16" s="580"/>
      <c r="CSH16" s="580"/>
      <c r="CSI16" s="580"/>
      <c r="CSJ16" s="580"/>
      <c r="CSK16" s="580"/>
      <c r="CSL16" s="580"/>
      <c r="CSM16" s="580"/>
      <c r="CSN16" s="580"/>
      <c r="CSO16" s="580"/>
      <c r="CSP16" s="580"/>
      <c r="CSQ16" s="580"/>
      <c r="CSR16" s="580"/>
      <c r="CSS16" s="580"/>
      <c r="CST16" s="580"/>
      <c r="CSU16" s="580"/>
      <c r="CSV16" s="580"/>
      <c r="CSW16" s="580"/>
      <c r="CSX16" s="580"/>
      <c r="CSY16" s="580"/>
      <c r="CSZ16" s="580"/>
      <c r="CTA16" s="580"/>
      <c r="CTB16" s="580"/>
      <c r="CTC16" s="580"/>
      <c r="CTD16" s="580"/>
      <c r="CTE16" s="580"/>
      <c r="CTF16" s="580"/>
      <c r="CTG16" s="580"/>
      <c r="CTH16" s="580"/>
      <c r="CTI16" s="580"/>
      <c r="CTJ16" s="580"/>
      <c r="CTK16" s="580"/>
      <c r="CTL16" s="580"/>
      <c r="CTM16" s="580"/>
      <c r="CTN16" s="580"/>
      <c r="CTO16" s="580"/>
      <c r="CTP16" s="580"/>
      <c r="CTQ16" s="580"/>
      <c r="CTR16" s="580"/>
      <c r="CTS16" s="580"/>
      <c r="CTT16" s="580"/>
      <c r="CTU16" s="580"/>
      <c r="CTV16" s="580"/>
      <c r="CTW16" s="580"/>
      <c r="CTX16" s="580"/>
      <c r="CTY16" s="580"/>
      <c r="CTZ16" s="580"/>
      <c r="CUA16" s="580"/>
      <c r="CUB16" s="580"/>
      <c r="CUC16" s="580"/>
      <c r="CUD16" s="580"/>
      <c r="CUE16" s="580"/>
      <c r="CUF16" s="580"/>
      <c r="CUG16" s="580"/>
      <c r="CUH16" s="580"/>
      <c r="CUI16" s="580"/>
      <c r="CUJ16" s="580"/>
      <c r="CUK16" s="580"/>
      <c r="CUL16" s="580"/>
      <c r="CUM16" s="580"/>
      <c r="CUN16" s="580"/>
      <c r="CUO16" s="580"/>
      <c r="CUP16" s="580"/>
      <c r="CUQ16" s="580"/>
      <c r="CUR16" s="580"/>
      <c r="CUS16" s="580"/>
      <c r="CUT16" s="580"/>
      <c r="CUU16" s="580"/>
      <c r="CUV16" s="580"/>
      <c r="CUW16" s="580"/>
      <c r="CUX16" s="580"/>
      <c r="CUY16" s="580"/>
      <c r="CUZ16" s="580"/>
      <c r="CVA16" s="580"/>
      <c r="CVB16" s="580"/>
      <c r="CVC16" s="580"/>
      <c r="CVD16" s="580"/>
      <c r="CVE16" s="580"/>
      <c r="CVF16" s="580"/>
      <c r="CVG16" s="580"/>
      <c r="CVH16" s="580"/>
      <c r="CVI16" s="580"/>
      <c r="CVJ16" s="580"/>
      <c r="CVK16" s="580"/>
      <c r="CVL16" s="580"/>
      <c r="CVM16" s="580"/>
      <c r="CVN16" s="580"/>
      <c r="CVO16" s="580"/>
      <c r="CVP16" s="580"/>
      <c r="CVQ16" s="580"/>
      <c r="CVR16" s="580"/>
      <c r="CVS16" s="580"/>
      <c r="CVT16" s="580"/>
      <c r="CVU16" s="580"/>
      <c r="CVV16" s="580"/>
      <c r="CVW16" s="580"/>
      <c r="CVX16" s="580"/>
      <c r="CVY16" s="580"/>
      <c r="CVZ16" s="580"/>
      <c r="CWA16" s="580"/>
      <c r="CWB16" s="580"/>
      <c r="CWC16" s="580"/>
      <c r="CWD16" s="580"/>
      <c r="CWE16" s="580"/>
      <c r="CWF16" s="580"/>
      <c r="CWG16" s="580"/>
      <c r="CWH16" s="580"/>
      <c r="CWI16" s="580"/>
      <c r="CWJ16" s="580"/>
      <c r="CWK16" s="580"/>
      <c r="CWL16" s="580"/>
      <c r="CWM16" s="580"/>
      <c r="CWN16" s="580"/>
      <c r="CWO16" s="580"/>
      <c r="CWP16" s="580"/>
      <c r="CWQ16" s="580"/>
      <c r="CWR16" s="580"/>
      <c r="CWS16" s="580"/>
      <c r="CWT16" s="580"/>
      <c r="CWU16" s="580"/>
      <c r="CWV16" s="580"/>
      <c r="CWW16" s="580"/>
      <c r="CWX16" s="580"/>
      <c r="CWY16" s="580"/>
      <c r="CWZ16" s="580"/>
      <c r="CXA16" s="580"/>
      <c r="CXB16" s="580"/>
      <c r="CXC16" s="580"/>
      <c r="CXD16" s="580"/>
      <c r="CXE16" s="580"/>
      <c r="CXF16" s="580"/>
      <c r="CXG16" s="580"/>
      <c r="CXH16" s="580"/>
      <c r="CXI16" s="580"/>
      <c r="CXJ16" s="580"/>
      <c r="CXK16" s="580"/>
      <c r="CXL16" s="580"/>
      <c r="CXM16" s="580"/>
      <c r="CXN16" s="580"/>
      <c r="CXO16" s="580"/>
      <c r="CXP16" s="580"/>
      <c r="CXQ16" s="580"/>
      <c r="CXR16" s="580"/>
      <c r="CXS16" s="580"/>
      <c r="CXT16" s="580"/>
      <c r="CXU16" s="580"/>
      <c r="CXV16" s="580"/>
      <c r="CXW16" s="580"/>
      <c r="CXX16" s="580"/>
      <c r="CXY16" s="580"/>
      <c r="CXZ16" s="580"/>
      <c r="CYA16" s="580"/>
      <c r="CYB16" s="580"/>
      <c r="CYC16" s="580"/>
      <c r="CYD16" s="580"/>
      <c r="CYE16" s="580"/>
      <c r="CYF16" s="580"/>
      <c r="CYG16" s="580"/>
      <c r="CYH16" s="580"/>
      <c r="CYI16" s="580"/>
      <c r="CYJ16" s="580"/>
      <c r="CYK16" s="580"/>
      <c r="CYL16" s="580"/>
      <c r="CYM16" s="580"/>
      <c r="CYN16" s="580"/>
      <c r="CYO16" s="580"/>
      <c r="CYP16" s="580"/>
      <c r="CYQ16" s="580"/>
      <c r="CYR16" s="580"/>
      <c r="CYS16" s="580"/>
      <c r="CYT16" s="580"/>
      <c r="CYU16" s="580"/>
      <c r="CYV16" s="580"/>
      <c r="CYW16" s="580"/>
      <c r="CYX16" s="580"/>
      <c r="CYY16" s="580"/>
      <c r="CYZ16" s="580"/>
      <c r="CZA16" s="580"/>
      <c r="CZB16" s="580"/>
      <c r="CZC16" s="580"/>
      <c r="CZD16" s="580"/>
      <c r="CZE16" s="580"/>
      <c r="CZF16" s="580"/>
      <c r="CZG16" s="580"/>
      <c r="CZH16" s="580"/>
      <c r="CZI16" s="580"/>
      <c r="CZJ16" s="580"/>
      <c r="CZK16" s="580"/>
      <c r="CZL16" s="580"/>
      <c r="CZM16" s="580"/>
      <c r="CZN16" s="580"/>
      <c r="CZO16" s="580"/>
      <c r="CZP16" s="580"/>
      <c r="CZQ16" s="580"/>
      <c r="CZR16" s="580"/>
      <c r="CZS16" s="580"/>
      <c r="CZT16" s="580"/>
      <c r="CZU16" s="580"/>
      <c r="CZV16" s="580"/>
      <c r="CZW16" s="580"/>
      <c r="CZX16" s="580"/>
      <c r="CZY16" s="580"/>
      <c r="CZZ16" s="580"/>
      <c r="DAA16" s="580"/>
      <c r="DAB16" s="580"/>
      <c r="DAC16" s="580"/>
      <c r="DAD16" s="580"/>
      <c r="DAE16" s="580"/>
      <c r="DAF16" s="580"/>
      <c r="DAG16" s="580"/>
      <c r="DAH16" s="580"/>
      <c r="DAI16" s="580"/>
      <c r="DAJ16" s="580"/>
      <c r="DAK16" s="580"/>
      <c r="DAL16" s="580"/>
      <c r="DAM16" s="580"/>
      <c r="DAN16" s="580"/>
      <c r="DAO16" s="580"/>
      <c r="DAP16" s="580"/>
      <c r="DAQ16" s="580"/>
      <c r="DAR16" s="580"/>
      <c r="DAS16" s="580"/>
      <c r="DAT16" s="580"/>
      <c r="DAU16" s="580"/>
      <c r="DAV16" s="580"/>
      <c r="DAW16" s="580"/>
      <c r="DAX16" s="580"/>
      <c r="DAY16" s="580"/>
      <c r="DAZ16" s="580"/>
      <c r="DBA16" s="580"/>
      <c r="DBB16" s="580"/>
      <c r="DBC16" s="580"/>
      <c r="DBD16" s="580"/>
      <c r="DBE16" s="580"/>
      <c r="DBF16" s="580"/>
      <c r="DBG16" s="580"/>
      <c r="DBH16" s="580"/>
      <c r="DBI16" s="580"/>
      <c r="DBJ16" s="580"/>
      <c r="DBK16" s="580"/>
      <c r="DBL16" s="580"/>
      <c r="DBM16" s="580"/>
      <c r="DBN16" s="580"/>
      <c r="DBO16" s="580"/>
      <c r="DBP16" s="580"/>
      <c r="DBQ16" s="580"/>
      <c r="DBR16" s="580"/>
      <c r="DBS16" s="580"/>
      <c r="DBT16" s="580"/>
      <c r="DBU16" s="580"/>
      <c r="DBV16" s="580"/>
      <c r="DBW16" s="580"/>
      <c r="DBX16" s="580"/>
      <c r="DBY16" s="580"/>
      <c r="DBZ16" s="580"/>
      <c r="DCA16" s="580"/>
      <c r="DCB16" s="580"/>
      <c r="DCC16" s="580"/>
      <c r="DCD16" s="580"/>
      <c r="DCE16" s="580"/>
      <c r="DCF16" s="580"/>
      <c r="DCG16" s="580"/>
      <c r="DCH16" s="580"/>
      <c r="DCI16" s="580"/>
      <c r="DCJ16" s="580"/>
      <c r="DCK16" s="580"/>
      <c r="DCL16" s="580"/>
      <c r="DCM16" s="580"/>
      <c r="DCN16" s="580"/>
      <c r="DCO16" s="580"/>
      <c r="DCP16" s="580"/>
      <c r="DCQ16" s="580"/>
      <c r="DCR16" s="580"/>
      <c r="DCS16" s="580"/>
      <c r="DCT16" s="580"/>
      <c r="DCU16" s="580"/>
      <c r="DCV16" s="580"/>
      <c r="DCW16" s="580"/>
      <c r="DCX16" s="580"/>
      <c r="DCY16" s="580"/>
      <c r="DCZ16" s="580"/>
      <c r="DDA16" s="580"/>
      <c r="DDB16" s="580"/>
      <c r="DDC16" s="580"/>
      <c r="DDD16" s="580"/>
      <c r="DDE16" s="580"/>
      <c r="DDF16" s="580"/>
      <c r="DDG16" s="580"/>
      <c r="DDH16" s="580"/>
      <c r="DDI16" s="580"/>
      <c r="DDJ16" s="580"/>
      <c r="DDK16" s="580"/>
      <c r="DDL16" s="580"/>
      <c r="DDM16" s="580"/>
      <c r="DDN16" s="580"/>
      <c r="DDO16" s="580"/>
      <c r="DDP16" s="580"/>
      <c r="DDQ16" s="580"/>
      <c r="DDR16" s="580"/>
      <c r="DDS16" s="580"/>
      <c r="DDT16" s="580"/>
      <c r="DDU16" s="580"/>
      <c r="DDV16" s="580"/>
      <c r="DDW16" s="580"/>
      <c r="DDX16" s="580"/>
      <c r="DDY16" s="580"/>
      <c r="DDZ16" s="580"/>
      <c r="DEA16" s="580"/>
      <c r="DEB16" s="580"/>
      <c r="DEC16" s="580"/>
      <c r="DED16" s="580"/>
      <c r="DEE16" s="580"/>
      <c r="DEF16" s="580"/>
      <c r="DEG16" s="580"/>
      <c r="DEH16" s="580"/>
      <c r="DEI16" s="580"/>
      <c r="DEJ16" s="580"/>
      <c r="DEK16" s="580"/>
      <c r="DEL16" s="580"/>
      <c r="DEM16" s="580"/>
      <c r="DEN16" s="580"/>
      <c r="DEO16" s="580"/>
      <c r="DEP16" s="580"/>
      <c r="DEQ16" s="580"/>
      <c r="DER16" s="580"/>
      <c r="DES16" s="580"/>
      <c r="DET16" s="580"/>
      <c r="DEU16" s="580"/>
      <c r="DEV16" s="580"/>
      <c r="DEW16" s="580"/>
      <c r="DEX16" s="580"/>
      <c r="DEY16" s="580"/>
      <c r="DEZ16" s="580"/>
      <c r="DFA16" s="580"/>
      <c r="DFB16" s="580"/>
      <c r="DFC16" s="580"/>
      <c r="DFD16" s="580"/>
      <c r="DFE16" s="580"/>
      <c r="DFF16" s="580"/>
      <c r="DFG16" s="580"/>
      <c r="DFH16" s="580"/>
      <c r="DFI16" s="580"/>
      <c r="DFJ16" s="580"/>
      <c r="DFK16" s="580"/>
      <c r="DFL16" s="580"/>
      <c r="DFM16" s="580"/>
      <c r="DFN16" s="580"/>
      <c r="DFO16" s="580"/>
      <c r="DFP16" s="580"/>
      <c r="DFQ16" s="580"/>
      <c r="DFR16" s="580"/>
      <c r="DFS16" s="580"/>
      <c r="DFT16" s="580"/>
      <c r="DFU16" s="580"/>
      <c r="DFV16" s="580"/>
      <c r="DFW16" s="580"/>
      <c r="DFX16" s="580"/>
      <c r="DFY16" s="580"/>
      <c r="DFZ16" s="580"/>
      <c r="DGA16" s="580"/>
      <c r="DGB16" s="580"/>
      <c r="DGC16" s="580"/>
      <c r="DGD16" s="580"/>
      <c r="DGE16" s="580"/>
      <c r="DGF16" s="580"/>
      <c r="DGG16" s="580"/>
      <c r="DGH16" s="580"/>
      <c r="DGI16" s="580"/>
      <c r="DGJ16" s="580"/>
      <c r="DGK16" s="580"/>
      <c r="DGL16" s="580"/>
      <c r="DGM16" s="580"/>
      <c r="DGN16" s="580"/>
      <c r="DGO16" s="580"/>
      <c r="DGP16" s="580"/>
      <c r="DGQ16" s="580"/>
      <c r="DGR16" s="580"/>
      <c r="DGS16" s="580"/>
      <c r="DGT16" s="580"/>
      <c r="DGU16" s="580"/>
      <c r="DGV16" s="580"/>
      <c r="DGW16" s="580"/>
      <c r="DGX16" s="580"/>
      <c r="DGY16" s="580"/>
      <c r="DGZ16" s="580"/>
      <c r="DHA16" s="580"/>
      <c r="DHB16" s="580"/>
      <c r="DHC16" s="580"/>
      <c r="DHD16" s="580"/>
      <c r="DHE16" s="580"/>
      <c r="DHF16" s="580"/>
      <c r="DHG16" s="580"/>
      <c r="DHH16" s="580"/>
      <c r="DHI16" s="580"/>
      <c r="DHJ16" s="580"/>
      <c r="DHK16" s="580"/>
      <c r="DHL16" s="580"/>
      <c r="DHM16" s="580"/>
      <c r="DHN16" s="580"/>
      <c r="DHO16" s="580"/>
      <c r="DHP16" s="580"/>
      <c r="DHQ16" s="580"/>
      <c r="DHR16" s="580"/>
      <c r="DHS16" s="580"/>
      <c r="DHT16" s="580"/>
      <c r="DHU16" s="580"/>
      <c r="DHV16" s="580"/>
      <c r="DHW16" s="580"/>
      <c r="DHX16" s="580"/>
      <c r="DHY16" s="580"/>
      <c r="DHZ16" s="580"/>
      <c r="DIA16" s="580"/>
      <c r="DIB16" s="580"/>
      <c r="DIC16" s="580"/>
      <c r="DID16" s="580"/>
      <c r="DIE16" s="580"/>
      <c r="DIF16" s="580"/>
      <c r="DIG16" s="580"/>
      <c r="DIH16" s="580"/>
      <c r="DII16" s="580"/>
      <c r="DIJ16" s="580"/>
      <c r="DIK16" s="580"/>
      <c r="DIL16" s="580"/>
      <c r="DIM16" s="580"/>
      <c r="DIN16" s="580"/>
      <c r="DIO16" s="580"/>
      <c r="DIP16" s="580"/>
      <c r="DIQ16" s="580"/>
      <c r="DIR16" s="580"/>
      <c r="DIS16" s="580"/>
      <c r="DIT16" s="580"/>
      <c r="DIU16" s="580"/>
      <c r="DIV16" s="580"/>
      <c r="DIW16" s="580"/>
      <c r="DIX16" s="580"/>
      <c r="DIY16" s="580"/>
      <c r="DIZ16" s="580"/>
      <c r="DJA16" s="580"/>
      <c r="DJB16" s="580"/>
      <c r="DJC16" s="580"/>
      <c r="DJD16" s="580"/>
      <c r="DJE16" s="580"/>
      <c r="DJF16" s="580"/>
      <c r="DJG16" s="580"/>
      <c r="DJH16" s="580"/>
      <c r="DJI16" s="580"/>
      <c r="DJJ16" s="580"/>
      <c r="DJK16" s="580"/>
      <c r="DJL16" s="580"/>
      <c r="DJM16" s="580"/>
      <c r="DJN16" s="580"/>
      <c r="DJO16" s="580"/>
      <c r="DJP16" s="580"/>
      <c r="DJQ16" s="580"/>
      <c r="DJR16" s="580"/>
      <c r="DJS16" s="580"/>
      <c r="DJT16" s="580"/>
      <c r="DJU16" s="580"/>
      <c r="DJV16" s="580"/>
      <c r="DJW16" s="580"/>
      <c r="DJX16" s="580"/>
      <c r="DJY16" s="580"/>
      <c r="DJZ16" s="580"/>
      <c r="DKA16" s="580"/>
      <c r="DKB16" s="580"/>
      <c r="DKC16" s="580"/>
      <c r="DKD16" s="580"/>
      <c r="DKE16" s="580"/>
      <c r="DKF16" s="580"/>
      <c r="DKG16" s="580"/>
      <c r="DKH16" s="580"/>
      <c r="DKI16" s="580"/>
      <c r="DKJ16" s="580"/>
      <c r="DKK16" s="580"/>
      <c r="DKL16" s="580"/>
      <c r="DKM16" s="580"/>
      <c r="DKN16" s="580"/>
      <c r="DKO16" s="580"/>
      <c r="DKP16" s="580"/>
      <c r="DKQ16" s="580"/>
      <c r="DKR16" s="580"/>
      <c r="DKS16" s="580"/>
      <c r="DKT16" s="580"/>
      <c r="DKU16" s="580"/>
      <c r="DKV16" s="580"/>
      <c r="DKW16" s="580"/>
      <c r="DKX16" s="580"/>
      <c r="DKY16" s="580"/>
      <c r="DKZ16" s="580"/>
      <c r="DLA16" s="580"/>
      <c r="DLB16" s="580"/>
      <c r="DLC16" s="580"/>
      <c r="DLD16" s="580"/>
      <c r="DLE16" s="580"/>
      <c r="DLF16" s="580"/>
      <c r="DLG16" s="580"/>
      <c r="DLH16" s="580"/>
      <c r="DLI16" s="580"/>
      <c r="DLJ16" s="580"/>
      <c r="DLK16" s="580"/>
      <c r="DLL16" s="580"/>
      <c r="DLM16" s="580"/>
      <c r="DLN16" s="580"/>
      <c r="DLO16" s="580"/>
      <c r="DLP16" s="580"/>
      <c r="DLQ16" s="580"/>
      <c r="DLR16" s="580"/>
      <c r="DLS16" s="580"/>
      <c r="DLT16" s="580"/>
      <c r="DLU16" s="580"/>
      <c r="DLV16" s="580"/>
      <c r="DLW16" s="580"/>
      <c r="DLX16" s="580"/>
      <c r="DLY16" s="580"/>
      <c r="DLZ16" s="580"/>
      <c r="DMA16" s="580"/>
      <c r="DMB16" s="580"/>
      <c r="DMC16" s="580"/>
      <c r="DMD16" s="580"/>
      <c r="DME16" s="580"/>
      <c r="DMF16" s="580"/>
      <c r="DMG16" s="580"/>
      <c r="DMH16" s="580"/>
      <c r="DMI16" s="580"/>
      <c r="DMJ16" s="580"/>
      <c r="DMK16" s="580"/>
      <c r="DML16" s="580"/>
      <c r="DMM16" s="580"/>
      <c r="DMN16" s="580"/>
      <c r="DMO16" s="580"/>
      <c r="DMP16" s="580"/>
      <c r="DMQ16" s="580"/>
      <c r="DMR16" s="580"/>
      <c r="DMS16" s="580"/>
      <c r="DMT16" s="580"/>
      <c r="DMU16" s="580"/>
      <c r="DMV16" s="580"/>
      <c r="DMW16" s="580"/>
      <c r="DMX16" s="580"/>
      <c r="DMY16" s="580"/>
      <c r="DMZ16" s="580"/>
      <c r="DNA16" s="580"/>
      <c r="DNB16" s="580"/>
      <c r="DNC16" s="580"/>
      <c r="DND16" s="580"/>
      <c r="DNE16" s="580"/>
      <c r="DNF16" s="580"/>
      <c r="DNG16" s="580"/>
      <c r="DNH16" s="580"/>
      <c r="DNI16" s="580"/>
      <c r="DNJ16" s="580"/>
      <c r="DNK16" s="580"/>
      <c r="DNL16" s="580"/>
      <c r="DNM16" s="580"/>
      <c r="DNN16" s="580"/>
      <c r="DNO16" s="580"/>
      <c r="DNP16" s="580"/>
      <c r="DNQ16" s="580"/>
      <c r="DNR16" s="580"/>
      <c r="DNS16" s="580"/>
      <c r="DNT16" s="580"/>
      <c r="DNU16" s="580"/>
      <c r="DNV16" s="580"/>
      <c r="DNW16" s="580"/>
      <c r="DNX16" s="580"/>
      <c r="DNY16" s="580"/>
      <c r="DNZ16" s="580"/>
      <c r="DOA16" s="580"/>
      <c r="DOB16" s="580"/>
      <c r="DOC16" s="580"/>
      <c r="DOD16" s="580"/>
      <c r="DOE16" s="580"/>
      <c r="DOF16" s="580"/>
      <c r="DOG16" s="580"/>
      <c r="DOH16" s="580"/>
      <c r="DOI16" s="580"/>
      <c r="DOJ16" s="580"/>
      <c r="DOK16" s="580"/>
      <c r="DOL16" s="580"/>
      <c r="DOM16" s="580"/>
      <c r="DON16" s="580"/>
      <c r="DOO16" s="580"/>
      <c r="DOP16" s="580"/>
      <c r="DOQ16" s="580"/>
      <c r="DOR16" s="580"/>
      <c r="DOS16" s="580"/>
      <c r="DOT16" s="580"/>
      <c r="DOU16" s="580"/>
      <c r="DOV16" s="580"/>
      <c r="DOW16" s="580"/>
      <c r="DOX16" s="580"/>
      <c r="DOY16" s="580"/>
      <c r="DOZ16" s="580"/>
      <c r="DPA16" s="580"/>
      <c r="DPB16" s="580"/>
      <c r="DPC16" s="580"/>
      <c r="DPD16" s="580"/>
      <c r="DPE16" s="580"/>
      <c r="DPF16" s="580"/>
      <c r="DPG16" s="580"/>
      <c r="DPH16" s="580"/>
      <c r="DPI16" s="580"/>
      <c r="DPJ16" s="580"/>
      <c r="DPK16" s="580"/>
      <c r="DPL16" s="580"/>
      <c r="DPM16" s="580"/>
      <c r="DPN16" s="580"/>
      <c r="DPO16" s="580"/>
      <c r="DPP16" s="580"/>
      <c r="DPQ16" s="580"/>
      <c r="DPR16" s="580"/>
      <c r="DPS16" s="580"/>
      <c r="DPT16" s="580"/>
      <c r="DPU16" s="580"/>
      <c r="DPV16" s="580"/>
      <c r="DPW16" s="580"/>
      <c r="DPX16" s="580"/>
      <c r="DPY16" s="580"/>
      <c r="DPZ16" s="580"/>
      <c r="DQA16" s="580"/>
      <c r="DQB16" s="580"/>
      <c r="DQC16" s="580"/>
      <c r="DQD16" s="580"/>
      <c r="DQE16" s="580"/>
      <c r="DQF16" s="580"/>
      <c r="DQG16" s="580"/>
      <c r="DQH16" s="580"/>
      <c r="DQI16" s="580"/>
      <c r="DQJ16" s="580"/>
      <c r="DQK16" s="580"/>
      <c r="DQL16" s="580"/>
      <c r="DQM16" s="580"/>
      <c r="DQN16" s="580"/>
      <c r="DQO16" s="580"/>
      <c r="DQP16" s="580"/>
      <c r="DQQ16" s="580"/>
      <c r="DQR16" s="580"/>
      <c r="DQS16" s="580"/>
      <c r="DQT16" s="580"/>
      <c r="DQU16" s="580"/>
      <c r="DQV16" s="580"/>
      <c r="DQW16" s="580"/>
      <c r="DQX16" s="580"/>
      <c r="DQY16" s="580"/>
      <c r="DQZ16" s="580"/>
      <c r="DRA16" s="580"/>
      <c r="DRB16" s="580"/>
      <c r="DRC16" s="580"/>
      <c r="DRD16" s="580"/>
      <c r="DRE16" s="580"/>
      <c r="DRF16" s="580"/>
      <c r="DRG16" s="580"/>
      <c r="DRH16" s="580"/>
      <c r="DRI16" s="580"/>
      <c r="DRJ16" s="580"/>
      <c r="DRK16" s="580"/>
      <c r="DRL16" s="580"/>
      <c r="DRM16" s="580"/>
      <c r="DRN16" s="580"/>
      <c r="DRO16" s="580"/>
      <c r="DRP16" s="580"/>
      <c r="DRQ16" s="580"/>
      <c r="DRR16" s="580"/>
      <c r="DRS16" s="580"/>
      <c r="DRT16" s="580"/>
      <c r="DRU16" s="580"/>
      <c r="DRV16" s="580"/>
      <c r="DRW16" s="580"/>
      <c r="DRX16" s="580"/>
      <c r="DRY16" s="580"/>
      <c r="DRZ16" s="580"/>
      <c r="DSA16" s="580"/>
      <c r="DSB16" s="580"/>
      <c r="DSC16" s="580"/>
      <c r="DSD16" s="580"/>
      <c r="DSE16" s="580"/>
      <c r="DSF16" s="580"/>
      <c r="DSG16" s="580"/>
      <c r="DSH16" s="580"/>
      <c r="DSI16" s="580"/>
      <c r="DSJ16" s="580"/>
      <c r="DSK16" s="580"/>
      <c r="DSL16" s="580"/>
      <c r="DSM16" s="580"/>
      <c r="DSN16" s="580"/>
      <c r="DSO16" s="580"/>
      <c r="DSP16" s="580"/>
      <c r="DSQ16" s="580"/>
      <c r="DSR16" s="580"/>
      <c r="DSS16" s="580"/>
      <c r="DST16" s="580"/>
      <c r="DSU16" s="580"/>
      <c r="DSV16" s="580"/>
      <c r="DSW16" s="580"/>
      <c r="DSX16" s="580"/>
      <c r="DSY16" s="580"/>
      <c r="DSZ16" s="580"/>
      <c r="DTA16" s="580"/>
      <c r="DTB16" s="580"/>
      <c r="DTC16" s="580"/>
      <c r="DTD16" s="580"/>
      <c r="DTE16" s="580"/>
      <c r="DTF16" s="580"/>
      <c r="DTG16" s="580"/>
      <c r="DTH16" s="580"/>
      <c r="DTI16" s="580"/>
      <c r="DTJ16" s="580"/>
      <c r="DTK16" s="580"/>
      <c r="DTL16" s="580"/>
      <c r="DTM16" s="580"/>
      <c r="DTN16" s="580"/>
      <c r="DTO16" s="580"/>
      <c r="DTP16" s="580"/>
      <c r="DTQ16" s="580"/>
      <c r="DTR16" s="580"/>
      <c r="DTS16" s="580"/>
      <c r="DTT16" s="580"/>
      <c r="DTU16" s="580"/>
      <c r="DTV16" s="580"/>
      <c r="DTW16" s="580"/>
      <c r="DTX16" s="580"/>
      <c r="DTY16" s="580"/>
      <c r="DTZ16" s="580"/>
      <c r="DUA16" s="580"/>
      <c r="DUB16" s="580"/>
      <c r="DUC16" s="580"/>
      <c r="DUD16" s="580"/>
      <c r="DUE16" s="580"/>
      <c r="DUF16" s="580"/>
      <c r="DUG16" s="580"/>
      <c r="DUH16" s="580"/>
      <c r="DUI16" s="580"/>
      <c r="DUJ16" s="580"/>
      <c r="DUK16" s="580"/>
      <c r="DUL16" s="580"/>
      <c r="DUM16" s="580"/>
      <c r="DUN16" s="580"/>
      <c r="DUO16" s="580"/>
      <c r="DUP16" s="580"/>
      <c r="DUQ16" s="580"/>
      <c r="DUR16" s="580"/>
      <c r="DUS16" s="580"/>
      <c r="DUT16" s="580"/>
      <c r="DUU16" s="580"/>
      <c r="DUV16" s="580"/>
      <c r="DUW16" s="580"/>
      <c r="DUX16" s="580"/>
      <c r="DUY16" s="580"/>
      <c r="DUZ16" s="580"/>
      <c r="DVA16" s="580"/>
      <c r="DVB16" s="580"/>
      <c r="DVC16" s="580"/>
      <c r="DVD16" s="580"/>
      <c r="DVE16" s="580"/>
      <c r="DVF16" s="580"/>
      <c r="DVG16" s="580"/>
      <c r="DVH16" s="580"/>
      <c r="DVI16" s="580"/>
      <c r="DVJ16" s="580"/>
      <c r="DVK16" s="580"/>
      <c r="DVL16" s="580"/>
      <c r="DVM16" s="580"/>
      <c r="DVN16" s="580"/>
      <c r="DVO16" s="580"/>
      <c r="DVP16" s="580"/>
      <c r="DVQ16" s="580"/>
      <c r="DVR16" s="580"/>
      <c r="DVS16" s="580"/>
      <c r="DVT16" s="580"/>
      <c r="DVU16" s="580"/>
      <c r="DVV16" s="580"/>
      <c r="DVW16" s="580"/>
      <c r="DVX16" s="580"/>
      <c r="DVY16" s="580"/>
      <c r="DVZ16" s="580"/>
      <c r="DWA16" s="580"/>
      <c r="DWB16" s="580"/>
      <c r="DWC16" s="580"/>
      <c r="DWD16" s="580"/>
      <c r="DWE16" s="580"/>
      <c r="DWF16" s="580"/>
      <c r="DWG16" s="580"/>
      <c r="DWH16" s="580"/>
      <c r="DWI16" s="580"/>
      <c r="DWJ16" s="580"/>
      <c r="DWK16" s="580"/>
      <c r="DWL16" s="580"/>
      <c r="DWM16" s="580"/>
      <c r="DWN16" s="580"/>
      <c r="DWO16" s="580"/>
      <c r="DWP16" s="580"/>
      <c r="DWQ16" s="580"/>
      <c r="DWR16" s="580"/>
      <c r="DWS16" s="580"/>
      <c r="DWT16" s="580"/>
      <c r="DWU16" s="580"/>
      <c r="DWV16" s="580"/>
      <c r="DWW16" s="580"/>
      <c r="DWX16" s="580"/>
      <c r="DWY16" s="580"/>
      <c r="DWZ16" s="580"/>
      <c r="DXA16" s="580"/>
      <c r="DXB16" s="580"/>
      <c r="DXC16" s="580"/>
      <c r="DXD16" s="580"/>
      <c r="DXE16" s="580"/>
      <c r="DXF16" s="580"/>
      <c r="DXG16" s="580"/>
      <c r="DXH16" s="580"/>
      <c r="DXI16" s="580"/>
      <c r="DXJ16" s="580"/>
      <c r="DXK16" s="580"/>
      <c r="DXL16" s="580"/>
      <c r="DXM16" s="580"/>
      <c r="DXN16" s="580"/>
      <c r="DXO16" s="580"/>
      <c r="DXP16" s="580"/>
      <c r="DXQ16" s="580"/>
      <c r="DXR16" s="580"/>
      <c r="DXS16" s="580"/>
      <c r="DXT16" s="580"/>
      <c r="DXU16" s="580"/>
      <c r="DXV16" s="580"/>
      <c r="DXW16" s="580"/>
      <c r="DXX16" s="580"/>
      <c r="DXY16" s="580"/>
      <c r="DXZ16" s="580"/>
      <c r="DYA16" s="580"/>
      <c r="DYB16" s="580"/>
      <c r="DYC16" s="580"/>
      <c r="DYD16" s="580"/>
      <c r="DYE16" s="580"/>
      <c r="DYF16" s="580"/>
      <c r="DYG16" s="580"/>
      <c r="DYH16" s="580"/>
      <c r="DYI16" s="580"/>
      <c r="DYJ16" s="580"/>
      <c r="DYK16" s="580"/>
      <c r="DYL16" s="580"/>
      <c r="DYM16" s="580"/>
      <c r="DYN16" s="580"/>
      <c r="DYO16" s="580"/>
      <c r="DYP16" s="580"/>
      <c r="DYQ16" s="580"/>
      <c r="DYR16" s="580"/>
      <c r="DYS16" s="580"/>
      <c r="DYT16" s="580"/>
      <c r="DYU16" s="580"/>
      <c r="DYV16" s="580"/>
      <c r="DYW16" s="580"/>
      <c r="DYX16" s="580"/>
      <c r="DYY16" s="580"/>
      <c r="DYZ16" s="580"/>
      <c r="DZA16" s="580"/>
      <c r="DZB16" s="580"/>
      <c r="DZC16" s="580"/>
      <c r="DZD16" s="580"/>
      <c r="DZE16" s="580"/>
      <c r="DZF16" s="580"/>
      <c r="DZG16" s="580"/>
      <c r="DZH16" s="580"/>
      <c r="DZI16" s="580"/>
      <c r="DZJ16" s="580"/>
      <c r="DZK16" s="580"/>
      <c r="DZL16" s="580"/>
      <c r="DZM16" s="580"/>
      <c r="DZN16" s="580"/>
      <c r="DZO16" s="580"/>
      <c r="DZP16" s="580"/>
      <c r="DZQ16" s="580"/>
      <c r="DZR16" s="580"/>
      <c r="DZS16" s="580"/>
      <c r="DZT16" s="580"/>
      <c r="DZU16" s="580"/>
      <c r="DZV16" s="580"/>
      <c r="DZW16" s="580"/>
      <c r="DZX16" s="580"/>
      <c r="DZY16" s="580"/>
      <c r="DZZ16" s="580"/>
      <c r="EAA16" s="580"/>
      <c r="EAB16" s="580"/>
      <c r="EAC16" s="580"/>
      <c r="EAD16" s="580"/>
      <c r="EAE16" s="580"/>
      <c r="EAF16" s="580"/>
      <c r="EAG16" s="580"/>
      <c r="EAH16" s="580"/>
      <c r="EAI16" s="580"/>
      <c r="EAJ16" s="580"/>
      <c r="EAK16" s="580"/>
      <c r="EAL16" s="580"/>
      <c r="EAM16" s="580"/>
      <c r="EAN16" s="580"/>
      <c r="EAO16" s="580"/>
      <c r="EAP16" s="580"/>
      <c r="EAQ16" s="580"/>
      <c r="EAR16" s="580"/>
      <c r="EAS16" s="580"/>
      <c r="EAT16" s="580"/>
      <c r="EAU16" s="580"/>
      <c r="EAV16" s="580"/>
      <c r="EAW16" s="580"/>
      <c r="EAX16" s="580"/>
      <c r="EAY16" s="580"/>
      <c r="EAZ16" s="580"/>
      <c r="EBA16" s="580"/>
      <c r="EBB16" s="580"/>
      <c r="EBC16" s="580"/>
      <c r="EBD16" s="580"/>
      <c r="EBE16" s="580"/>
      <c r="EBF16" s="580"/>
      <c r="EBG16" s="580"/>
      <c r="EBH16" s="580"/>
      <c r="EBI16" s="580"/>
      <c r="EBJ16" s="580"/>
      <c r="EBK16" s="580"/>
      <c r="EBL16" s="580"/>
      <c r="EBM16" s="580"/>
      <c r="EBN16" s="580"/>
      <c r="EBO16" s="580"/>
      <c r="EBP16" s="580"/>
      <c r="EBQ16" s="580"/>
      <c r="EBR16" s="580"/>
      <c r="EBS16" s="580"/>
      <c r="EBT16" s="580"/>
      <c r="EBU16" s="580"/>
      <c r="EBV16" s="580"/>
      <c r="EBW16" s="580"/>
      <c r="EBX16" s="580"/>
      <c r="EBY16" s="580"/>
      <c r="EBZ16" s="580"/>
      <c r="ECA16" s="580"/>
      <c r="ECB16" s="580"/>
      <c r="ECC16" s="580"/>
      <c r="ECD16" s="580"/>
      <c r="ECE16" s="580"/>
      <c r="ECF16" s="580"/>
      <c r="ECG16" s="580"/>
      <c r="ECH16" s="580"/>
      <c r="ECI16" s="580"/>
      <c r="ECJ16" s="580"/>
      <c r="ECK16" s="580"/>
      <c r="ECL16" s="580"/>
      <c r="ECM16" s="580"/>
      <c r="ECN16" s="580"/>
      <c r="ECO16" s="580"/>
      <c r="ECP16" s="580"/>
      <c r="ECQ16" s="580"/>
      <c r="ECR16" s="580"/>
      <c r="ECS16" s="580"/>
      <c r="ECT16" s="580"/>
      <c r="ECU16" s="580"/>
      <c r="ECV16" s="580"/>
      <c r="ECW16" s="580"/>
      <c r="ECX16" s="580"/>
      <c r="ECY16" s="580"/>
      <c r="ECZ16" s="580"/>
      <c r="EDA16" s="580"/>
      <c r="EDB16" s="580"/>
      <c r="EDC16" s="580"/>
      <c r="EDD16" s="580"/>
      <c r="EDE16" s="580"/>
      <c r="EDF16" s="580"/>
      <c r="EDG16" s="580"/>
      <c r="EDH16" s="580"/>
      <c r="EDI16" s="580"/>
      <c r="EDJ16" s="580"/>
      <c r="EDK16" s="580"/>
      <c r="EDL16" s="580"/>
      <c r="EDM16" s="580"/>
      <c r="EDN16" s="580"/>
      <c r="EDO16" s="580"/>
      <c r="EDP16" s="580"/>
      <c r="EDQ16" s="580"/>
      <c r="EDR16" s="580"/>
      <c r="EDS16" s="580"/>
      <c r="EDT16" s="580"/>
      <c r="EDU16" s="580"/>
      <c r="EDV16" s="580"/>
      <c r="EDW16" s="580"/>
      <c r="EDX16" s="580"/>
      <c r="EDY16" s="580"/>
      <c r="EDZ16" s="580"/>
      <c r="EEA16" s="580"/>
      <c r="EEB16" s="580"/>
      <c r="EEC16" s="580"/>
      <c r="EED16" s="580"/>
      <c r="EEE16" s="580"/>
      <c r="EEF16" s="580"/>
      <c r="EEG16" s="580"/>
      <c r="EEH16" s="580"/>
      <c r="EEI16" s="580"/>
      <c r="EEJ16" s="580"/>
      <c r="EEK16" s="580"/>
      <c r="EEL16" s="580"/>
      <c r="EEM16" s="580"/>
      <c r="EEN16" s="580"/>
      <c r="EEO16" s="580"/>
      <c r="EEP16" s="580"/>
      <c r="EEQ16" s="580"/>
      <c r="EER16" s="580"/>
      <c r="EES16" s="580"/>
      <c r="EET16" s="580"/>
      <c r="EEU16" s="580"/>
      <c r="EEV16" s="580"/>
      <c r="EEW16" s="580"/>
      <c r="EEX16" s="580"/>
      <c r="EEY16" s="580"/>
      <c r="EEZ16" s="580"/>
      <c r="EFA16" s="580"/>
      <c r="EFB16" s="580"/>
      <c r="EFC16" s="580"/>
      <c r="EFD16" s="580"/>
      <c r="EFE16" s="580"/>
      <c r="EFF16" s="580"/>
      <c r="EFG16" s="580"/>
      <c r="EFH16" s="580"/>
      <c r="EFI16" s="580"/>
      <c r="EFJ16" s="580"/>
      <c r="EFK16" s="580"/>
      <c r="EFL16" s="580"/>
      <c r="EFM16" s="580"/>
      <c r="EFN16" s="580"/>
      <c r="EFO16" s="580"/>
      <c r="EFP16" s="580"/>
      <c r="EFQ16" s="580"/>
      <c r="EFR16" s="580"/>
      <c r="EFS16" s="580"/>
      <c r="EFT16" s="580"/>
      <c r="EFU16" s="580"/>
      <c r="EFV16" s="580"/>
      <c r="EFW16" s="580"/>
      <c r="EFX16" s="580"/>
      <c r="EFY16" s="580"/>
      <c r="EFZ16" s="580"/>
      <c r="EGA16" s="580"/>
      <c r="EGB16" s="580"/>
      <c r="EGC16" s="580"/>
      <c r="EGD16" s="580"/>
      <c r="EGE16" s="580"/>
      <c r="EGF16" s="580"/>
      <c r="EGG16" s="580"/>
      <c r="EGH16" s="580"/>
      <c r="EGI16" s="580"/>
      <c r="EGJ16" s="580"/>
      <c r="EGK16" s="580"/>
      <c r="EGL16" s="580"/>
      <c r="EGM16" s="580"/>
      <c r="EGN16" s="580"/>
      <c r="EGO16" s="580"/>
      <c r="EGP16" s="580"/>
      <c r="EGQ16" s="580"/>
      <c r="EGR16" s="580"/>
      <c r="EGS16" s="580"/>
      <c r="EGT16" s="580"/>
      <c r="EGU16" s="580"/>
      <c r="EGV16" s="580"/>
      <c r="EGW16" s="580"/>
      <c r="EGX16" s="580"/>
      <c r="EGY16" s="580"/>
      <c r="EGZ16" s="580"/>
      <c r="EHA16" s="580"/>
      <c r="EHB16" s="580"/>
      <c r="EHC16" s="580"/>
      <c r="EHD16" s="580"/>
      <c r="EHE16" s="580"/>
      <c r="EHF16" s="580"/>
      <c r="EHG16" s="580"/>
      <c r="EHH16" s="580"/>
      <c r="EHI16" s="580"/>
      <c r="EHJ16" s="580"/>
      <c r="EHK16" s="580"/>
      <c r="EHL16" s="580"/>
      <c r="EHM16" s="580"/>
      <c r="EHN16" s="580"/>
      <c r="EHO16" s="580"/>
      <c r="EHP16" s="580"/>
      <c r="EHQ16" s="580"/>
      <c r="EHR16" s="580"/>
      <c r="EHS16" s="580"/>
      <c r="EHT16" s="580"/>
      <c r="EHU16" s="580"/>
      <c r="EHV16" s="580"/>
      <c r="EHW16" s="580"/>
      <c r="EHX16" s="580"/>
      <c r="EHY16" s="580"/>
      <c r="EHZ16" s="580"/>
      <c r="EIA16" s="580"/>
      <c r="EIB16" s="580"/>
      <c r="EIC16" s="580"/>
      <c r="EID16" s="580"/>
      <c r="EIE16" s="580"/>
      <c r="EIF16" s="580"/>
      <c r="EIG16" s="580"/>
      <c r="EIH16" s="580"/>
      <c r="EII16" s="580"/>
      <c r="EIJ16" s="580"/>
      <c r="EIK16" s="580"/>
      <c r="EIL16" s="580"/>
      <c r="EIM16" s="580"/>
      <c r="EIN16" s="580"/>
      <c r="EIO16" s="580"/>
      <c r="EIP16" s="580"/>
      <c r="EIQ16" s="580"/>
      <c r="EIR16" s="580"/>
      <c r="EIS16" s="580"/>
      <c r="EIT16" s="580"/>
      <c r="EIU16" s="580"/>
      <c r="EIV16" s="580"/>
      <c r="EIW16" s="580"/>
      <c r="EIX16" s="580"/>
      <c r="EIY16" s="580"/>
      <c r="EIZ16" s="580"/>
      <c r="EJA16" s="580"/>
      <c r="EJB16" s="580"/>
      <c r="EJC16" s="580"/>
      <c r="EJD16" s="580"/>
      <c r="EJE16" s="580"/>
      <c r="EJF16" s="580"/>
      <c r="EJG16" s="580"/>
      <c r="EJH16" s="580"/>
      <c r="EJI16" s="580"/>
      <c r="EJJ16" s="580"/>
      <c r="EJK16" s="580"/>
      <c r="EJL16" s="580"/>
      <c r="EJM16" s="580"/>
      <c r="EJN16" s="580"/>
      <c r="EJO16" s="580"/>
      <c r="EJP16" s="580"/>
      <c r="EJQ16" s="580"/>
      <c r="EJR16" s="580"/>
      <c r="EJS16" s="580"/>
      <c r="EJT16" s="580"/>
      <c r="EJU16" s="580"/>
      <c r="EJV16" s="580"/>
      <c r="EJW16" s="580"/>
      <c r="EJX16" s="580"/>
      <c r="EJY16" s="580"/>
      <c r="EJZ16" s="580"/>
      <c r="EKA16" s="580"/>
      <c r="EKB16" s="580"/>
      <c r="EKC16" s="580"/>
      <c r="EKD16" s="580"/>
      <c r="EKE16" s="580"/>
      <c r="EKF16" s="580"/>
      <c r="EKG16" s="580"/>
      <c r="EKH16" s="580"/>
      <c r="EKI16" s="580"/>
      <c r="EKJ16" s="580"/>
      <c r="EKK16" s="580"/>
      <c r="EKL16" s="580"/>
      <c r="EKM16" s="580"/>
      <c r="EKN16" s="580"/>
      <c r="EKO16" s="580"/>
      <c r="EKP16" s="580"/>
      <c r="EKQ16" s="580"/>
      <c r="EKR16" s="580"/>
      <c r="EKS16" s="580"/>
      <c r="EKT16" s="580"/>
      <c r="EKU16" s="580"/>
      <c r="EKV16" s="580"/>
      <c r="EKW16" s="580"/>
      <c r="EKX16" s="580"/>
      <c r="EKY16" s="580"/>
      <c r="EKZ16" s="580"/>
      <c r="ELA16" s="580"/>
      <c r="ELB16" s="580"/>
      <c r="ELC16" s="580"/>
      <c r="ELD16" s="580"/>
      <c r="ELE16" s="580"/>
      <c r="ELF16" s="580"/>
      <c r="ELG16" s="580"/>
      <c r="ELH16" s="580"/>
      <c r="ELI16" s="580"/>
      <c r="ELJ16" s="580"/>
      <c r="ELK16" s="580"/>
      <c r="ELL16" s="580"/>
      <c r="ELM16" s="580"/>
      <c r="ELN16" s="580"/>
      <c r="ELO16" s="580"/>
      <c r="ELP16" s="580"/>
      <c r="ELQ16" s="580"/>
      <c r="ELR16" s="580"/>
      <c r="ELS16" s="580"/>
      <c r="ELT16" s="580"/>
      <c r="ELU16" s="580"/>
      <c r="ELV16" s="580"/>
      <c r="ELW16" s="580"/>
      <c r="ELX16" s="580"/>
      <c r="ELY16" s="580"/>
      <c r="ELZ16" s="580"/>
      <c r="EMA16" s="580"/>
      <c r="EMB16" s="580"/>
      <c r="EMC16" s="580"/>
      <c r="EMD16" s="580"/>
      <c r="EME16" s="580"/>
      <c r="EMF16" s="580"/>
      <c r="EMG16" s="580"/>
      <c r="EMH16" s="580"/>
      <c r="EMI16" s="580"/>
      <c r="EMJ16" s="580"/>
      <c r="EMK16" s="580"/>
      <c r="EML16" s="580"/>
      <c r="EMM16" s="580"/>
      <c r="EMN16" s="580"/>
      <c r="EMO16" s="580"/>
      <c r="EMP16" s="580"/>
      <c r="EMQ16" s="580"/>
      <c r="EMR16" s="580"/>
      <c r="EMS16" s="580"/>
      <c r="EMT16" s="580"/>
      <c r="EMU16" s="580"/>
      <c r="EMV16" s="580"/>
      <c r="EMW16" s="580"/>
      <c r="EMX16" s="580"/>
      <c r="EMY16" s="580"/>
      <c r="EMZ16" s="580"/>
      <c r="ENA16" s="580"/>
      <c r="ENB16" s="580"/>
      <c r="ENC16" s="580"/>
      <c r="END16" s="580"/>
      <c r="ENE16" s="580"/>
      <c r="ENF16" s="580"/>
      <c r="ENG16" s="580"/>
      <c r="ENH16" s="580"/>
      <c r="ENI16" s="580"/>
      <c r="ENJ16" s="580"/>
      <c r="ENK16" s="580"/>
      <c r="ENL16" s="580"/>
      <c r="ENM16" s="580"/>
      <c r="ENN16" s="580"/>
      <c r="ENO16" s="580"/>
      <c r="ENP16" s="580"/>
      <c r="ENQ16" s="580"/>
      <c r="ENR16" s="580"/>
      <c r="ENS16" s="580"/>
      <c r="ENT16" s="580"/>
      <c r="ENU16" s="580"/>
      <c r="ENV16" s="580"/>
      <c r="ENW16" s="580"/>
      <c r="ENX16" s="580"/>
      <c r="ENY16" s="580"/>
      <c r="ENZ16" s="580"/>
      <c r="EOA16" s="580"/>
      <c r="EOB16" s="580"/>
      <c r="EOC16" s="580"/>
      <c r="EOD16" s="580"/>
      <c r="EOE16" s="580"/>
      <c r="EOF16" s="580"/>
      <c r="EOG16" s="580"/>
      <c r="EOH16" s="580"/>
      <c r="EOI16" s="580"/>
      <c r="EOJ16" s="580"/>
      <c r="EOK16" s="580"/>
      <c r="EOL16" s="580"/>
      <c r="EOM16" s="580"/>
      <c r="EON16" s="580"/>
      <c r="EOO16" s="580"/>
      <c r="EOP16" s="580"/>
      <c r="EOQ16" s="580"/>
      <c r="EOR16" s="580"/>
      <c r="EOS16" s="580"/>
      <c r="EOT16" s="580"/>
      <c r="EOU16" s="580"/>
      <c r="EOV16" s="580"/>
      <c r="EOW16" s="580"/>
      <c r="EOX16" s="580"/>
      <c r="EOY16" s="580"/>
      <c r="EOZ16" s="580"/>
      <c r="EPA16" s="580"/>
      <c r="EPB16" s="580"/>
      <c r="EPC16" s="580"/>
      <c r="EPD16" s="580"/>
      <c r="EPE16" s="580"/>
      <c r="EPF16" s="580"/>
      <c r="EPG16" s="580"/>
      <c r="EPH16" s="580"/>
      <c r="EPI16" s="580"/>
      <c r="EPJ16" s="580"/>
      <c r="EPK16" s="580"/>
      <c r="EPL16" s="580"/>
      <c r="EPM16" s="580"/>
      <c r="EPN16" s="580"/>
      <c r="EPO16" s="580"/>
      <c r="EPP16" s="580"/>
      <c r="EPQ16" s="580"/>
      <c r="EPR16" s="580"/>
      <c r="EPS16" s="580"/>
      <c r="EPT16" s="580"/>
      <c r="EPU16" s="580"/>
      <c r="EPV16" s="580"/>
      <c r="EPW16" s="580"/>
      <c r="EPX16" s="580"/>
      <c r="EPY16" s="580"/>
      <c r="EPZ16" s="580"/>
      <c r="EQA16" s="580"/>
      <c r="EQB16" s="580"/>
      <c r="EQC16" s="580"/>
      <c r="EQD16" s="580"/>
      <c r="EQE16" s="580"/>
      <c r="EQF16" s="580"/>
      <c r="EQG16" s="580"/>
      <c r="EQH16" s="580"/>
      <c r="EQI16" s="580"/>
      <c r="EQJ16" s="580"/>
      <c r="EQK16" s="580"/>
      <c r="EQL16" s="580"/>
      <c r="EQM16" s="580"/>
      <c r="EQN16" s="580"/>
      <c r="EQO16" s="580"/>
      <c r="EQP16" s="580"/>
      <c r="EQQ16" s="580"/>
      <c r="EQR16" s="580"/>
      <c r="EQS16" s="580"/>
      <c r="EQT16" s="580"/>
      <c r="EQU16" s="580"/>
      <c r="EQV16" s="580"/>
      <c r="EQW16" s="580"/>
      <c r="EQX16" s="580"/>
      <c r="EQY16" s="580"/>
      <c r="EQZ16" s="580"/>
      <c r="ERA16" s="580"/>
      <c r="ERB16" s="580"/>
      <c r="ERC16" s="580"/>
      <c r="ERD16" s="580"/>
      <c r="ERE16" s="580"/>
      <c r="ERF16" s="580"/>
      <c r="ERG16" s="580"/>
      <c r="ERH16" s="580"/>
      <c r="ERI16" s="580"/>
      <c r="ERJ16" s="580"/>
      <c r="ERK16" s="580"/>
      <c r="ERL16" s="580"/>
      <c r="ERM16" s="580"/>
      <c r="ERN16" s="580"/>
      <c r="ERO16" s="580"/>
      <c r="ERP16" s="580"/>
      <c r="ERQ16" s="580"/>
      <c r="ERR16" s="580"/>
      <c r="ERS16" s="580"/>
      <c r="ERT16" s="580"/>
      <c r="ERU16" s="580"/>
      <c r="ERV16" s="580"/>
      <c r="ERW16" s="580"/>
      <c r="ERX16" s="580"/>
      <c r="ERY16" s="580"/>
      <c r="ERZ16" s="580"/>
      <c r="ESA16" s="580"/>
      <c r="ESB16" s="580"/>
      <c r="ESC16" s="580"/>
      <c r="ESD16" s="580"/>
      <c r="ESE16" s="580"/>
      <c r="ESF16" s="580"/>
      <c r="ESG16" s="580"/>
      <c r="ESH16" s="580"/>
      <c r="ESI16" s="580"/>
      <c r="ESJ16" s="580"/>
      <c r="ESK16" s="580"/>
      <c r="ESL16" s="580"/>
      <c r="ESM16" s="580"/>
      <c r="ESN16" s="580"/>
      <c r="ESO16" s="580"/>
      <c r="ESP16" s="580"/>
      <c r="ESQ16" s="580"/>
      <c r="ESR16" s="580"/>
      <c r="ESS16" s="580"/>
      <c r="EST16" s="580"/>
      <c r="ESU16" s="580"/>
      <c r="ESV16" s="580"/>
      <c r="ESW16" s="580"/>
      <c r="ESX16" s="580"/>
      <c r="ESY16" s="580"/>
      <c r="ESZ16" s="580"/>
      <c r="ETA16" s="580"/>
      <c r="ETB16" s="580"/>
      <c r="ETC16" s="580"/>
      <c r="ETD16" s="580"/>
      <c r="ETE16" s="580"/>
      <c r="ETF16" s="580"/>
      <c r="ETG16" s="580"/>
      <c r="ETH16" s="580"/>
      <c r="ETI16" s="580"/>
      <c r="ETJ16" s="580"/>
      <c r="ETK16" s="580"/>
      <c r="ETL16" s="580"/>
      <c r="ETM16" s="580"/>
      <c r="ETN16" s="580"/>
      <c r="ETO16" s="580"/>
      <c r="ETP16" s="580"/>
      <c r="ETQ16" s="580"/>
      <c r="ETR16" s="580"/>
      <c r="ETS16" s="580"/>
      <c r="ETT16" s="580"/>
      <c r="ETU16" s="580"/>
      <c r="ETV16" s="580"/>
      <c r="ETW16" s="580"/>
      <c r="ETX16" s="580"/>
      <c r="ETY16" s="580"/>
      <c r="ETZ16" s="580"/>
      <c r="EUA16" s="580"/>
      <c r="EUB16" s="580"/>
      <c r="EUC16" s="580"/>
      <c r="EUD16" s="580"/>
      <c r="EUE16" s="580"/>
      <c r="EUF16" s="580"/>
      <c r="EUG16" s="580"/>
      <c r="EUH16" s="580"/>
      <c r="EUI16" s="580"/>
      <c r="EUJ16" s="580"/>
      <c r="EUK16" s="580"/>
      <c r="EUL16" s="580"/>
      <c r="EUM16" s="580"/>
      <c r="EUN16" s="580"/>
      <c r="EUO16" s="580"/>
      <c r="EUP16" s="580"/>
      <c r="EUQ16" s="580"/>
      <c r="EUR16" s="580"/>
      <c r="EUS16" s="580"/>
      <c r="EUT16" s="580"/>
      <c r="EUU16" s="580"/>
      <c r="EUV16" s="580"/>
      <c r="EUW16" s="580"/>
      <c r="EUX16" s="580"/>
      <c r="EUY16" s="580"/>
      <c r="EUZ16" s="580"/>
      <c r="EVA16" s="580"/>
      <c r="EVB16" s="580"/>
      <c r="EVC16" s="580"/>
      <c r="EVD16" s="580"/>
      <c r="EVE16" s="580"/>
      <c r="EVF16" s="580"/>
      <c r="EVG16" s="580"/>
      <c r="EVH16" s="580"/>
      <c r="EVI16" s="580"/>
      <c r="EVJ16" s="580"/>
      <c r="EVK16" s="580"/>
      <c r="EVL16" s="580"/>
      <c r="EVM16" s="580"/>
      <c r="EVN16" s="580"/>
      <c r="EVO16" s="580"/>
      <c r="EVP16" s="580"/>
      <c r="EVQ16" s="580"/>
      <c r="EVR16" s="580"/>
      <c r="EVS16" s="580"/>
      <c r="EVT16" s="580"/>
      <c r="EVU16" s="580"/>
      <c r="EVV16" s="580"/>
      <c r="EVW16" s="580"/>
      <c r="EVX16" s="580"/>
      <c r="EVY16" s="580"/>
      <c r="EVZ16" s="580"/>
      <c r="EWA16" s="580"/>
      <c r="EWB16" s="580"/>
      <c r="EWC16" s="580"/>
      <c r="EWD16" s="580"/>
      <c r="EWE16" s="580"/>
      <c r="EWF16" s="580"/>
      <c r="EWG16" s="580"/>
      <c r="EWH16" s="580"/>
      <c r="EWI16" s="580"/>
      <c r="EWJ16" s="580"/>
      <c r="EWK16" s="580"/>
      <c r="EWL16" s="580"/>
      <c r="EWM16" s="580"/>
      <c r="EWN16" s="580"/>
      <c r="EWO16" s="580"/>
      <c r="EWP16" s="580"/>
      <c r="EWQ16" s="580"/>
      <c r="EWR16" s="580"/>
      <c r="EWS16" s="580"/>
      <c r="EWT16" s="580"/>
      <c r="EWU16" s="580"/>
      <c r="EWV16" s="580"/>
      <c r="EWW16" s="580"/>
      <c r="EWX16" s="580"/>
      <c r="EWY16" s="580"/>
      <c r="EWZ16" s="580"/>
      <c r="EXA16" s="580"/>
      <c r="EXB16" s="580"/>
      <c r="EXC16" s="580"/>
      <c r="EXD16" s="580"/>
      <c r="EXE16" s="580"/>
      <c r="EXF16" s="580"/>
      <c r="EXG16" s="580"/>
      <c r="EXH16" s="580"/>
      <c r="EXI16" s="580"/>
      <c r="EXJ16" s="580"/>
      <c r="EXK16" s="580"/>
      <c r="EXL16" s="580"/>
      <c r="EXM16" s="580"/>
      <c r="EXN16" s="580"/>
      <c r="EXO16" s="580"/>
      <c r="EXP16" s="580"/>
      <c r="EXQ16" s="580"/>
      <c r="EXR16" s="580"/>
      <c r="EXS16" s="580"/>
      <c r="EXT16" s="580"/>
      <c r="EXU16" s="580"/>
      <c r="EXV16" s="580"/>
      <c r="EXW16" s="580"/>
      <c r="EXX16" s="580"/>
      <c r="EXY16" s="580"/>
      <c r="EXZ16" s="580"/>
      <c r="EYA16" s="580"/>
      <c r="EYB16" s="580"/>
      <c r="EYC16" s="580"/>
      <c r="EYD16" s="580"/>
      <c r="EYE16" s="580"/>
      <c r="EYF16" s="580"/>
      <c r="EYG16" s="580"/>
      <c r="EYH16" s="580"/>
      <c r="EYI16" s="580"/>
      <c r="EYJ16" s="580"/>
      <c r="EYK16" s="580"/>
      <c r="EYL16" s="580"/>
      <c r="EYM16" s="580"/>
      <c r="EYN16" s="580"/>
      <c r="EYO16" s="580"/>
      <c r="EYP16" s="580"/>
      <c r="EYQ16" s="580"/>
      <c r="EYR16" s="580"/>
      <c r="EYS16" s="580"/>
      <c r="EYT16" s="580"/>
      <c r="EYU16" s="580"/>
      <c r="EYV16" s="580"/>
      <c r="EYW16" s="580"/>
      <c r="EYX16" s="580"/>
      <c r="EYY16" s="580"/>
      <c r="EYZ16" s="580"/>
      <c r="EZA16" s="580"/>
      <c r="EZB16" s="580"/>
      <c r="EZC16" s="580"/>
      <c r="EZD16" s="580"/>
      <c r="EZE16" s="580"/>
      <c r="EZF16" s="580"/>
      <c r="EZG16" s="580"/>
      <c r="EZH16" s="580"/>
      <c r="EZI16" s="580"/>
      <c r="EZJ16" s="580"/>
      <c r="EZK16" s="580"/>
      <c r="EZL16" s="580"/>
      <c r="EZM16" s="580"/>
      <c r="EZN16" s="580"/>
      <c r="EZO16" s="580"/>
      <c r="EZP16" s="580"/>
      <c r="EZQ16" s="580"/>
      <c r="EZR16" s="580"/>
      <c r="EZS16" s="580"/>
      <c r="EZT16" s="580"/>
      <c r="EZU16" s="580"/>
      <c r="EZV16" s="580"/>
      <c r="EZW16" s="580"/>
      <c r="EZX16" s="580"/>
      <c r="EZY16" s="580"/>
      <c r="EZZ16" s="580"/>
      <c r="FAA16" s="580"/>
      <c r="FAB16" s="580"/>
      <c r="FAC16" s="580"/>
      <c r="FAD16" s="580"/>
      <c r="FAE16" s="580"/>
      <c r="FAF16" s="580"/>
      <c r="FAG16" s="580"/>
      <c r="FAH16" s="580"/>
      <c r="FAI16" s="580"/>
      <c r="FAJ16" s="580"/>
      <c r="FAK16" s="580"/>
      <c r="FAL16" s="580"/>
      <c r="FAM16" s="580"/>
      <c r="FAN16" s="580"/>
      <c r="FAO16" s="580"/>
      <c r="FAP16" s="580"/>
      <c r="FAQ16" s="580"/>
      <c r="FAR16" s="580"/>
      <c r="FAS16" s="580"/>
      <c r="FAT16" s="580"/>
      <c r="FAU16" s="580"/>
      <c r="FAV16" s="580"/>
      <c r="FAW16" s="580"/>
      <c r="FAX16" s="580"/>
      <c r="FAY16" s="580"/>
      <c r="FAZ16" s="580"/>
      <c r="FBA16" s="580"/>
      <c r="FBB16" s="580"/>
      <c r="FBC16" s="580"/>
      <c r="FBD16" s="580"/>
      <c r="FBE16" s="580"/>
      <c r="FBF16" s="580"/>
      <c r="FBG16" s="580"/>
      <c r="FBH16" s="580"/>
      <c r="FBI16" s="580"/>
      <c r="FBJ16" s="580"/>
      <c r="FBK16" s="580"/>
      <c r="FBL16" s="580"/>
      <c r="FBM16" s="580"/>
      <c r="FBN16" s="580"/>
      <c r="FBO16" s="580"/>
      <c r="FBP16" s="580"/>
      <c r="FBQ16" s="580"/>
      <c r="FBR16" s="580"/>
      <c r="FBS16" s="580"/>
      <c r="FBT16" s="580"/>
      <c r="FBU16" s="580"/>
      <c r="FBV16" s="580"/>
      <c r="FBW16" s="580"/>
      <c r="FBX16" s="580"/>
      <c r="FBY16" s="580"/>
      <c r="FBZ16" s="580"/>
      <c r="FCA16" s="580"/>
      <c r="FCB16" s="580"/>
      <c r="FCC16" s="580"/>
      <c r="FCD16" s="580"/>
      <c r="FCE16" s="580"/>
      <c r="FCF16" s="580"/>
      <c r="FCG16" s="580"/>
      <c r="FCH16" s="580"/>
      <c r="FCI16" s="580"/>
      <c r="FCJ16" s="580"/>
      <c r="FCK16" s="580"/>
      <c r="FCL16" s="580"/>
      <c r="FCM16" s="580"/>
      <c r="FCN16" s="580"/>
      <c r="FCO16" s="580"/>
      <c r="FCP16" s="580"/>
      <c r="FCQ16" s="580"/>
      <c r="FCR16" s="580"/>
      <c r="FCS16" s="580"/>
      <c r="FCT16" s="580"/>
      <c r="FCU16" s="580"/>
      <c r="FCV16" s="580"/>
      <c r="FCW16" s="580"/>
      <c r="FCX16" s="580"/>
      <c r="FCY16" s="580"/>
      <c r="FCZ16" s="580"/>
      <c r="FDA16" s="580"/>
      <c r="FDB16" s="580"/>
      <c r="FDC16" s="580"/>
      <c r="FDD16" s="580"/>
      <c r="FDE16" s="580"/>
      <c r="FDF16" s="580"/>
      <c r="FDG16" s="580"/>
      <c r="FDH16" s="580"/>
      <c r="FDI16" s="580"/>
      <c r="FDJ16" s="580"/>
      <c r="FDK16" s="580"/>
      <c r="FDL16" s="580"/>
      <c r="FDM16" s="580"/>
      <c r="FDN16" s="580"/>
      <c r="FDO16" s="580"/>
      <c r="FDP16" s="580"/>
      <c r="FDQ16" s="580"/>
      <c r="FDR16" s="580"/>
      <c r="FDS16" s="580"/>
      <c r="FDT16" s="580"/>
      <c r="FDU16" s="580"/>
      <c r="FDV16" s="580"/>
      <c r="FDW16" s="580"/>
      <c r="FDX16" s="580"/>
      <c r="FDY16" s="580"/>
      <c r="FDZ16" s="580"/>
      <c r="FEA16" s="580"/>
      <c r="FEB16" s="580"/>
      <c r="FEC16" s="580"/>
      <c r="FED16" s="580"/>
      <c r="FEE16" s="580"/>
      <c r="FEF16" s="580"/>
      <c r="FEG16" s="580"/>
      <c r="FEH16" s="580"/>
      <c r="FEI16" s="580"/>
      <c r="FEJ16" s="580"/>
      <c r="FEK16" s="580"/>
      <c r="FEL16" s="580"/>
      <c r="FEM16" s="580"/>
      <c r="FEN16" s="580"/>
      <c r="FEO16" s="580"/>
      <c r="FEP16" s="580"/>
      <c r="FEQ16" s="580"/>
      <c r="FER16" s="580"/>
      <c r="FES16" s="580"/>
      <c r="FET16" s="580"/>
      <c r="FEU16" s="580"/>
      <c r="FEV16" s="580"/>
      <c r="FEW16" s="580"/>
      <c r="FEX16" s="580"/>
      <c r="FEY16" s="580"/>
      <c r="FEZ16" s="580"/>
      <c r="FFA16" s="580"/>
      <c r="FFB16" s="580"/>
      <c r="FFC16" s="580"/>
      <c r="FFD16" s="580"/>
      <c r="FFE16" s="580"/>
      <c r="FFF16" s="580"/>
      <c r="FFG16" s="580"/>
      <c r="FFH16" s="580"/>
      <c r="FFI16" s="580"/>
      <c r="FFJ16" s="580"/>
      <c r="FFK16" s="580"/>
      <c r="FFL16" s="580"/>
      <c r="FFM16" s="580"/>
      <c r="FFN16" s="580"/>
      <c r="FFO16" s="580"/>
      <c r="FFP16" s="580"/>
      <c r="FFQ16" s="580"/>
      <c r="FFR16" s="580"/>
      <c r="FFS16" s="580"/>
      <c r="FFT16" s="580"/>
      <c r="FFU16" s="580"/>
      <c r="FFV16" s="580"/>
      <c r="FFW16" s="580"/>
      <c r="FFX16" s="580"/>
      <c r="FFY16" s="580"/>
      <c r="FFZ16" s="580"/>
      <c r="FGA16" s="580"/>
      <c r="FGB16" s="580"/>
      <c r="FGC16" s="580"/>
      <c r="FGD16" s="580"/>
      <c r="FGE16" s="580"/>
      <c r="FGF16" s="580"/>
      <c r="FGG16" s="580"/>
      <c r="FGH16" s="580"/>
      <c r="FGI16" s="580"/>
      <c r="FGJ16" s="580"/>
      <c r="FGK16" s="580"/>
      <c r="FGL16" s="580"/>
      <c r="FGM16" s="580"/>
      <c r="FGN16" s="580"/>
      <c r="FGO16" s="580"/>
      <c r="FGP16" s="580"/>
      <c r="FGQ16" s="580"/>
      <c r="FGR16" s="580"/>
      <c r="FGS16" s="580"/>
      <c r="FGT16" s="580"/>
      <c r="FGU16" s="580"/>
      <c r="FGV16" s="580"/>
      <c r="FGW16" s="580"/>
      <c r="FGX16" s="580"/>
      <c r="FGY16" s="580"/>
      <c r="FGZ16" s="580"/>
      <c r="FHA16" s="580"/>
      <c r="FHB16" s="580"/>
      <c r="FHC16" s="580"/>
      <c r="FHD16" s="580"/>
      <c r="FHE16" s="580"/>
      <c r="FHF16" s="580"/>
      <c r="FHG16" s="580"/>
      <c r="FHH16" s="580"/>
      <c r="FHI16" s="580"/>
      <c r="FHJ16" s="580"/>
      <c r="FHK16" s="580"/>
      <c r="FHL16" s="580"/>
      <c r="FHM16" s="580"/>
      <c r="FHN16" s="580"/>
      <c r="FHO16" s="580"/>
      <c r="FHP16" s="580"/>
      <c r="FHQ16" s="580"/>
      <c r="FHR16" s="580"/>
      <c r="FHS16" s="580"/>
      <c r="FHT16" s="580"/>
      <c r="FHU16" s="580"/>
      <c r="FHV16" s="580"/>
      <c r="FHW16" s="580"/>
      <c r="FHX16" s="580"/>
      <c r="FHY16" s="580"/>
      <c r="FHZ16" s="580"/>
      <c r="FIA16" s="580"/>
      <c r="FIB16" s="580"/>
      <c r="FIC16" s="580"/>
      <c r="FID16" s="580"/>
      <c r="FIE16" s="580"/>
      <c r="FIF16" s="580"/>
      <c r="FIG16" s="580"/>
      <c r="FIH16" s="580"/>
      <c r="FII16" s="580"/>
      <c r="FIJ16" s="580"/>
      <c r="FIK16" s="580"/>
      <c r="FIL16" s="580"/>
      <c r="FIM16" s="580"/>
      <c r="FIN16" s="580"/>
      <c r="FIO16" s="580"/>
      <c r="FIP16" s="580"/>
      <c r="FIQ16" s="580"/>
      <c r="FIR16" s="580"/>
      <c r="FIS16" s="580"/>
      <c r="FIT16" s="580"/>
      <c r="FIU16" s="580"/>
      <c r="FIV16" s="580"/>
      <c r="FIW16" s="580"/>
      <c r="FIX16" s="580"/>
      <c r="FIY16" s="580"/>
      <c r="FIZ16" s="580"/>
      <c r="FJA16" s="580"/>
      <c r="FJB16" s="580"/>
      <c r="FJC16" s="580"/>
      <c r="FJD16" s="580"/>
      <c r="FJE16" s="580"/>
      <c r="FJF16" s="580"/>
      <c r="FJG16" s="580"/>
      <c r="FJH16" s="580"/>
      <c r="FJI16" s="580"/>
      <c r="FJJ16" s="580"/>
      <c r="FJK16" s="580"/>
      <c r="FJL16" s="580"/>
      <c r="FJM16" s="580"/>
      <c r="FJN16" s="580"/>
      <c r="FJO16" s="580"/>
      <c r="FJP16" s="580"/>
      <c r="FJQ16" s="580"/>
      <c r="FJR16" s="580"/>
      <c r="FJS16" s="580"/>
      <c r="FJT16" s="580"/>
      <c r="FJU16" s="580"/>
      <c r="FJV16" s="580"/>
      <c r="FJW16" s="580"/>
      <c r="FJX16" s="580"/>
      <c r="FJY16" s="580"/>
      <c r="FJZ16" s="580"/>
      <c r="FKA16" s="580"/>
      <c r="FKB16" s="580"/>
      <c r="FKC16" s="580"/>
      <c r="FKD16" s="580"/>
      <c r="FKE16" s="580"/>
      <c r="FKF16" s="580"/>
      <c r="FKG16" s="580"/>
      <c r="FKH16" s="580"/>
      <c r="FKI16" s="580"/>
      <c r="FKJ16" s="580"/>
      <c r="FKK16" s="580"/>
      <c r="FKL16" s="580"/>
      <c r="FKM16" s="580"/>
      <c r="FKN16" s="580"/>
      <c r="FKO16" s="580"/>
      <c r="FKP16" s="580"/>
      <c r="FKQ16" s="580"/>
      <c r="FKR16" s="580"/>
      <c r="FKS16" s="580"/>
      <c r="FKT16" s="580"/>
      <c r="FKU16" s="580"/>
      <c r="FKV16" s="580"/>
      <c r="FKW16" s="580"/>
      <c r="FKX16" s="580"/>
      <c r="FKY16" s="580"/>
      <c r="FKZ16" s="580"/>
      <c r="FLA16" s="580"/>
      <c r="FLB16" s="580"/>
      <c r="FLC16" s="580"/>
      <c r="FLD16" s="580"/>
      <c r="FLE16" s="580"/>
      <c r="FLF16" s="580"/>
      <c r="FLG16" s="580"/>
      <c r="FLH16" s="580"/>
      <c r="FLI16" s="580"/>
      <c r="FLJ16" s="580"/>
      <c r="FLK16" s="580"/>
      <c r="FLL16" s="580"/>
      <c r="FLM16" s="580"/>
      <c r="FLN16" s="580"/>
      <c r="FLO16" s="580"/>
      <c r="FLP16" s="580"/>
      <c r="FLQ16" s="580"/>
      <c r="FLR16" s="580"/>
      <c r="FLS16" s="580"/>
      <c r="FLT16" s="580"/>
      <c r="FLU16" s="580"/>
      <c r="FLV16" s="580"/>
      <c r="FLW16" s="580"/>
      <c r="FLX16" s="580"/>
      <c r="FLY16" s="580"/>
      <c r="FLZ16" s="580"/>
      <c r="FMA16" s="580"/>
      <c r="FMB16" s="580"/>
      <c r="FMC16" s="580"/>
      <c r="FMD16" s="580"/>
      <c r="FME16" s="580"/>
      <c r="FMF16" s="580"/>
      <c r="FMG16" s="580"/>
      <c r="FMH16" s="580"/>
      <c r="FMI16" s="580"/>
      <c r="FMJ16" s="580"/>
      <c r="FMK16" s="580"/>
      <c r="FML16" s="580"/>
      <c r="FMM16" s="580"/>
      <c r="FMN16" s="580"/>
      <c r="FMO16" s="580"/>
      <c r="FMP16" s="580"/>
      <c r="FMQ16" s="580"/>
      <c r="FMR16" s="580"/>
      <c r="FMS16" s="580"/>
      <c r="FMT16" s="580"/>
      <c r="FMU16" s="580"/>
      <c r="FMV16" s="580"/>
      <c r="FMW16" s="580"/>
      <c r="FMX16" s="580"/>
      <c r="FMY16" s="580"/>
      <c r="FMZ16" s="580"/>
      <c r="FNA16" s="580"/>
      <c r="FNB16" s="580"/>
      <c r="FNC16" s="580"/>
      <c r="FND16" s="580"/>
      <c r="FNE16" s="580"/>
      <c r="FNF16" s="580"/>
      <c r="FNG16" s="580"/>
      <c r="FNH16" s="580"/>
      <c r="FNI16" s="580"/>
      <c r="FNJ16" s="580"/>
      <c r="FNK16" s="580"/>
      <c r="FNL16" s="580"/>
      <c r="FNM16" s="580"/>
      <c r="FNN16" s="580"/>
      <c r="FNO16" s="580"/>
      <c r="FNP16" s="580"/>
      <c r="FNQ16" s="580"/>
      <c r="FNR16" s="580"/>
      <c r="FNS16" s="580"/>
      <c r="FNT16" s="580"/>
      <c r="FNU16" s="580"/>
      <c r="FNV16" s="580"/>
      <c r="FNW16" s="580"/>
      <c r="FNX16" s="580"/>
      <c r="FNY16" s="580"/>
      <c r="FNZ16" s="580"/>
      <c r="FOA16" s="580"/>
      <c r="FOB16" s="580"/>
      <c r="FOC16" s="580"/>
      <c r="FOD16" s="580"/>
      <c r="FOE16" s="580"/>
      <c r="FOF16" s="580"/>
      <c r="FOG16" s="580"/>
      <c r="FOH16" s="580"/>
      <c r="FOI16" s="580"/>
      <c r="FOJ16" s="580"/>
      <c r="FOK16" s="580"/>
      <c r="FOL16" s="580"/>
      <c r="FOM16" s="580"/>
      <c r="FON16" s="580"/>
      <c r="FOO16" s="580"/>
      <c r="FOP16" s="580"/>
      <c r="FOQ16" s="580"/>
      <c r="FOR16" s="580"/>
      <c r="FOS16" s="580"/>
      <c r="FOT16" s="580"/>
      <c r="FOU16" s="580"/>
      <c r="FOV16" s="580"/>
      <c r="FOW16" s="580"/>
      <c r="FOX16" s="580"/>
      <c r="FOY16" s="580"/>
      <c r="FOZ16" s="580"/>
      <c r="FPA16" s="580"/>
      <c r="FPB16" s="580"/>
      <c r="FPC16" s="580"/>
      <c r="FPD16" s="580"/>
      <c r="FPE16" s="580"/>
      <c r="FPF16" s="580"/>
      <c r="FPG16" s="580"/>
      <c r="FPH16" s="580"/>
      <c r="FPI16" s="580"/>
      <c r="FPJ16" s="580"/>
      <c r="FPK16" s="580"/>
      <c r="FPL16" s="580"/>
      <c r="FPM16" s="580"/>
      <c r="FPN16" s="580"/>
      <c r="FPO16" s="580"/>
      <c r="FPP16" s="580"/>
      <c r="FPQ16" s="580"/>
      <c r="FPR16" s="580"/>
      <c r="FPS16" s="580"/>
      <c r="FPT16" s="580"/>
      <c r="FPU16" s="580"/>
      <c r="FPV16" s="580"/>
      <c r="FPW16" s="580"/>
      <c r="FPX16" s="580"/>
      <c r="FPY16" s="580"/>
      <c r="FPZ16" s="580"/>
      <c r="FQA16" s="580"/>
      <c r="FQB16" s="580"/>
      <c r="FQC16" s="580"/>
      <c r="FQD16" s="580"/>
      <c r="FQE16" s="580"/>
      <c r="FQF16" s="580"/>
      <c r="FQG16" s="580"/>
      <c r="FQH16" s="580"/>
      <c r="FQI16" s="580"/>
      <c r="FQJ16" s="580"/>
      <c r="FQK16" s="580"/>
      <c r="FQL16" s="580"/>
      <c r="FQM16" s="580"/>
      <c r="FQN16" s="580"/>
      <c r="FQO16" s="580"/>
      <c r="FQP16" s="580"/>
      <c r="FQQ16" s="580"/>
      <c r="FQR16" s="580"/>
      <c r="FQS16" s="580"/>
      <c r="FQT16" s="580"/>
      <c r="FQU16" s="580"/>
      <c r="FQV16" s="580"/>
      <c r="FQW16" s="580"/>
      <c r="FQX16" s="580"/>
      <c r="FQY16" s="580"/>
      <c r="FQZ16" s="580"/>
      <c r="FRA16" s="580"/>
      <c r="FRB16" s="580"/>
      <c r="FRC16" s="580"/>
      <c r="FRD16" s="580"/>
      <c r="FRE16" s="580"/>
      <c r="FRF16" s="580"/>
      <c r="FRG16" s="580"/>
      <c r="FRH16" s="580"/>
      <c r="FRI16" s="580"/>
      <c r="FRJ16" s="580"/>
      <c r="FRK16" s="580"/>
      <c r="FRL16" s="580"/>
      <c r="FRM16" s="580"/>
      <c r="FRN16" s="580"/>
      <c r="FRO16" s="580"/>
      <c r="FRP16" s="580"/>
      <c r="FRQ16" s="580"/>
      <c r="FRR16" s="580"/>
      <c r="FRS16" s="580"/>
      <c r="FRT16" s="580"/>
      <c r="FRU16" s="580"/>
      <c r="FRV16" s="580"/>
      <c r="FRW16" s="580"/>
      <c r="FRX16" s="580"/>
      <c r="FRY16" s="580"/>
      <c r="FRZ16" s="580"/>
      <c r="FSA16" s="580"/>
      <c r="FSB16" s="580"/>
      <c r="FSC16" s="580"/>
      <c r="FSD16" s="580"/>
      <c r="FSE16" s="580"/>
      <c r="FSF16" s="580"/>
      <c r="FSG16" s="580"/>
      <c r="FSH16" s="580"/>
      <c r="FSI16" s="580"/>
      <c r="FSJ16" s="580"/>
      <c r="FSK16" s="580"/>
      <c r="FSL16" s="580"/>
      <c r="FSM16" s="580"/>
      <c r="FSN16" s="580"/>
      <c r="FSO16" s="580"/>
      <c r="FSP16" s="580"/>
      <c r="FSQ16" s="580"/>
      <c r="FSR16" s="580"/>
      <c r="FSS16" s="580"/>
      <c r="FST16" s="580"/>
      <c r="FSU16" s="580"/>
      <c r="FSV16" s="580"/>
      <c r="FSW16" s="580"/>
      <c r="FSX16" s="580"/>
      <c r="FSY16" s="580"/>
      <c r="FSZ16" s="580"/>
      <c r="FTA16" s="580"/>
      <c r="FTB16" s="580"/>
      <c r="FTC16" s="580"/>
      <c r="FTD16" s="580"/>
      <c r="FTE16" s="580"/>
      <c r="FTF16" s="580"/>
      <c r="FTG16" s="580"/>
      <c r="FTH16" s="580"/>
      <c r="FTI16" s="580"/>
      <c r="FTJ16" s="580"/>
      <c r="FTK16" s="580"/>
      <c r="FTL16" s="580"/>
      <c r="FTM16" s="580"/>
      <c r="FTN16" s="580"/>
      <c r="FTO16" s="580"/>
      <c r="FTP16" s="580"/>
      <c r="FTQ16" s="580"/>
      <c r="FTR16" s="580"/>
      <c r="FTS16" s="580"/>
      <c r="FTT16" s="580"/>
      <c r="FTU16" s="580"/>
      <c r="FTV16" s="580"/>
      <c r="FTW16" s="580"/>
      <c r="FTX16" s="580"/>
      <c r="FTY16" s="580"/>
      <c r="FTZ16" s="580"/>
      <c r="FUA16" s="580"/>
      <c r="FUB16" s="580"/>
      <c r="FUC16" s="580"/>
      <c r="FUD16" s="580"/>
      <c r="FUE16" s="580"/>
      <c r="FUF16" s="580"/>
      <c r="FUG16" s="580"/>
      <c r="FUH16" s="580"/>
      <c r="FUI16" s="580"/>
      <c r="FUJ16" s="580"/>
      <c r="FUK16" s="580"/>
      <c r="FUL16" s="580"/>
      <c r="FUM16" s="580"/>
      <c r="FUN16" s="580"/>
      <c r="FUO16" s="580"/>
      <c r="FUP16" s="580"/>
      <c r="FUQ16" s="580"/>
      <c r="FUR16" s="580"/>
      <c r="FUS16" s="580"/>
      <c r="FUT16" s="580"/>
      <c r="FUU16" s="580"/>
      <c r="FUV16" s="580"/>
      <c r="FUW16" s="580"/>
      <c r="FUX16" s="580"/>
      <c r="FUY16" s="580"/>
      <c r="FUZ16" s="580"/>
      <c r="FVA16" s="580"/>
      <c r="FVB16" s="580"/>
      <c r="FVC16" s="580"/>
      <c r="FVD16" s="580"/>
      <c r="FVE16" s="580"/>
      <c r="FVF16" s="580"/>
      <c r="FVG16" s="580"/>
      <c r="FVH16" s="580"/>
      <c r="FVI16" s="580"/>
      <c r="FVJ16" s="580"/>
      <c r="FVK16" s="580"/>
      <c r="FVL16" s="580"/>
      <c r="FVM16" s="580"/>
      <c r="FVN16" s="580"/>
      <c r="FVO16" s="580"/>
      <c r="FVP16" s="580"/>
      <c r="FVQ16" s="580"/>
      <c r="FVR16" s="580"/>
      <c r="FVS16" s="580"/>
      <c r="FVT16" s="580"/>
      <c r="FVU16" s="580"/>
      <c r="FVV16" s="580"/>
      <c r="FVW16" s="580"/>
      <c r="FVX16" s="580"/>
      <c r="FVY16" s="580"/>
      <c r="FVZ16" s="580"/>
      <c r="FWA16" s="580"/>
      <c r="FWB16" s="580"/>
      <c r="FWC16" s="580"/>
      <c r="FWD16" s="580"/>
      <c r="FWE16" s="580"/>
      <c r="FWF16" s="580"/>
      <c r="FWG16" s="580"/>
      <c r="FWH16" s="580"/>
      <c r="FWI16" s="580"/>
      <c r="FWJ16" s="580"/>
      <c r="FWK16" s="580"/>
      <c r="FWL16" s="580"/>
      <c r="FWM16" s="580"/>
      <c r="FWN16" s="580"/>
      <c r="FWO16" s="580"/>
      <c r="FWP16" s="580"/>
      <c r="FWQ16" s="580"/>
      <c r="FWR16" s="580"/>
      <c r="FWS16" s="580"/>
      <c r="FWT16" s="580"/>
      <c r="FWU16" s="580"/>
      <c r="FWV16" s="580"/>
      <c r="FWW16" s="580"/>
      <c r="FWX16" s="580"/>
      <c r="FWY16" s="580"/>
      <c r="FWZ16" s="580"/>
      <c r="FXA16" s="580"/>
      <c r="FXB16" s="580"/>
      <c r="FXC16" s="580"/>
      <c r="FXD16" s="580"/>
      <c r="FXE16" s="580"/>
      <c r="FXF16" s="580"/>
      <c r="FXG16" s="580"/>
      <c r="FXH16" s="580"/>
      <c r="FXI16" s="580"/>
      <c r="FXJ16" s="580"/>
      <c r="FXK16" s="580"/>
      <c r="FXL16" s="580"/>
      <c r="FXM16" s="580"/>
      <c r="FXN16" s="580"/>
      <c r="FXO16" s="580"/>
      <c r="FXP16" s="580"/>
      <c r="FXQ16" s="580"/>
      <c r="FXR16" s="580"/>
      <c r="FXS16" s="580"/>
      <c r="FXT16" s="580"/>
      <c r="FXU16" s="580"/>
      <c r="FXV16" s="580"/>
      <c r="FXW16" s="580"/>
      <c r="FXX16" s="580"/>
      <c r="FXY16" s="580"/>
      <c r="FXZ16" s="580"/>
      <c r="FYA16" s="580"/>
      <c r="FYB16" s="580"/>
      <c r="FYC16" s="580"/>
      <c r="FYD16" s="580"/>
      <c r="FYE16" s="580"/>
      <c r="FYF16" s="580"/>
      <c r="FYG16" s="580"/>
      <c r="FYH16" s="580"/>
      <c r="FYI16" s="580"/>
      <c r="FYJ16" s="580"/>
      <c r="FYK16" s="580"/>
      <c r="FYL16" s="580"/>
      <c r="FYM16" s="580"/>
      <c r="FYN16" s="580"/>
      <c r="FYO16" s="580"/>
      <c r="FYP16" s="580"/>
      <c r="FYQ16" s="580"/>
      <c r="FYR16" s="580"/>
      <c r="FYS16" s="580"/>
      <c r="FYT16" s="580"/>
      <c r="FYU16" s="580"/>
      <c r="FYV16" s="580"/>
      <c r="FYW16" s="580"/>
      <c r="FYX16" s="580"/>
      <c r="FYY16" s="580"/>
      <c r="FYZ16" s="580"/>
      <c r="FZA16" s="580"/>
      <c r="FZB16" s="580"/>
      <c r="FZC16" s="580"/>
      <c r="FZD16" s="580"/>
      <c r="FZE16" s="580"/>
      <c r="FZF16" s="580"/>
      <c r="FZG16" s="580"/>
      <c r="FZH16" s="580"/>
      <c r="FZI16" s="580"/>
      <c r="FZJ16" s="580"/>
      <c r="FZK16" s="580"/>
      <c r="FZL16" s="580"/>
      <c r="FZM16" s="580"/>
      <c r="FZN16" s="580"/>
      <c r="FZO16" s="580"/>
      <c r="FZP16" s="580"/>
      <c r="FZQ16" s="580"/>
      <c r="FZR16" s="580"/>
      <c r="FZS16" s="580"/>
      <c r="FZT16" s="580"/>
      <c r="FZU16" s="580"/>
      <c r="FZV16" s="580"/>
      <c r="FZW16" s="580"/>
      <c r="FZX16" s="580"/>
      <c r="FZY16" s="580"/>
      <c r="FZZ16" s="580"/>
      <c r="GAA16" s="580"/>
      <c r="GAB16" s="580"/>
      <c r="GAC16" s="580"/>
      <c r="GAD16" s="580"/>
      <c r="GAE16" s="580"/>
      <c r="GAF16" s="580"/>
      <c r="GAG16" s="580"/>
      <c r="GAH16" s="580"/>
      <c r="GAI16" s="580"/>
      <c r="GAJ16" s="580"/>
      <c r="GAK16" s="580"/>
      <c r="GAL16" s="580"/>
      <c r="GAM16" s="580"/>
      <c r="GAN16" s="580"/>
      <c r="GAO16" s="580"/>
      <c r="GAP16" s="580"/>
      <c r="GAQ16" s="580"/>
      <c r="GAR16" s="580"/>
      <c r="GAS16" s="580"/>
      <c r="GAT16" s="580"/>
      <c r="GAU16" s="580"/>
      <c r="GAV16" s="580"/>
      <c r="GAW16" s="580"/>
      <c r="GAX16" s="580"/>
      <c r="GAY16" s="580"/>
      <c r="GAZ16" s="580"/>
      <c r="GBA16" s="580"/>
      <c r="GBB16" s="580"/>
      <c r="GBC16" s="580"/>
      <c r="GBD16" s="580"/>
      <c r="GBE16" s="580"/>
      <c r="GBF16" s="580"/>
      <c r="GBG16" s="580"/>
      <c r="GBH16" s="580"/>
      <c r="GBI16" s="580"/>
      <c r="GBJ16" s="580"/>
      <c r="GBK16" s="580"/>
      <c r="GBL16" s="580"/>
      <c r="GBM16" s="580"/>
      <c r="GBN16" s="580"/>
      <c r="GBO16" s="580"/>
      <c r="GBP16" s="580"/>
      <c r="GBQ16" s="580"/>
      <c r="GBR16" s="580"/>
      <c r="GBS16" s="580"/>
      <c r="GBT16" s="580"/>
      <c r="GBU16" s="580"/>
      <c r="GBV16" s="580"/>
      <c r="GBW16" s="580"/>
      <c r="GBX16" s="580"/>
      <c r="GBY16" s="580"/>
      <c r="GBZ16" s="580"/>
      <c r="GCA16" s="580"/>
      <c r="GCB16" s="580"/>
      <c r="GCC16" s="580"/>
      <c r="GCD16" s="580"/>
      <c r="GCE16" s="580"/>
      <c r="GCF16" s="580"/>
      <c r="GCG16" s="580"/>
      <c r="GCH16" s="580"/>
      <c r="GCI16" s="580"/>
      <c r="GCJ16" s="580"/>
      <c r="GCK16" s="580"/>
      <c r="GCL16" s="580"/>
      <c r="GCM16" s="580"/>
      <c r="GCN16" s="580"/>
      <c r="GCO16" s="580"/>
      <c r="GCP16" s="580"/>
      <c r="GCQ16" s="580"/>
      <c r="GCR16" s="580"/>
      <c r="GCS16" s="580"/>
      <c r="GCT16" s="580"/>
      <c r="GCU16" s="580"/>
      <c r="GCV16" s="580"/>
      <c r="GCW16" s="580"/>
      <c r="GCX16" s="580"/>
      <c r="GCY16" s="580"/>
      <c r="GCZ16" s="580"/>
      <c r="GDA16" s="580"/>
      <c r="GDB16" s="580"/>
      <c r="GDC16" s="580"/>
      <c r="GDD16" s="580"/>
      <c r="GDE16" s="580"/>
      <c r="GDF16" s="580"/>
      <c r="GDG16" s="580"/>
      <c r="GDH16" s="580"/>
      <c r="GDI16" s="580"/>
      <c r="GDJ16" s="580"/>
      <c r="GDK16" s="580"/>
      <c r="GDL16" s="580"/>
      <c r="GDM16" s="580"/>
      <c r="GDN16" s="580"/>
      <c r="GDO16" s="580"/>
      <c r="GDP16" s="580"/>
      <c r="GDQ16" s="580"/>
      <c r="GDR16" s="580"/>
      <c r="GDS16" s="580"/>
      <c r="GDT16" s="580"/>
      <c r="GDU16" s="580"/>
      <c r="GDV16" s="580"/>
      <c r="GDW16" s="580"/>
      <c r="GDX16" s="580"/>
      <c r="GDY16" s="580"/>
      <c r="GDZ16" s="580"/>
      <c r="GEA16" s="580"/>
      <c r="GEB16" s="580"/>
      <c r="GEC16" s="580"/>
      <c r="GED16" s="580"/>
      <c r="GEE16" s="580"/>
      <c r="GEF16" s="580"/>
      <c r="GEG16" s="580"/>
      <c r="GEH16" s="580"/>
      <c r="GEI16" s="580"/>
      <c r="GEJ16" s="580"/>
      <c r="GEK16" s="580"/>
      <c r="GEL16" s="580"/>
      <c r="GEM16" s="580"/>
      <c r="GEN16" s="580"/>
      <c r="GEO16" s="580"/>
      <c r="GEP16" s="580"/>
      <c r="GEQ16" s="580"/>
      <c r="GER16" s="580"/>
      <c r="GES16" s="580"/>
      <c r="GET16" s="580"/>
      <c r="GEU16" s="580"/>
      <c r="GEV16" s="580"/>
      <c r="GEW16" s="580"/>
      <c r="GEX16" s="580"/>
      <c r="GEY16" s="580"/>
      <c r="GEZ16" s="580"/>
      <c r="GFA16" s="580"/>
      <c r="GFB16" s="580"/>
      <c r="GFC16" s="580"/>
      <c r="GFD16" s="580"/>
      <c r="GFE16" s="580"/>
      <c r="GFF16" s="580"/>
      <c r="GFG16" s="580"/>
      <c r="GFH16" s="580"/>
      <c r="GFI16" s="580"/>
      <c r="GFJ16" s="580"/>
      <c r="GFK16" s="580"/>
      <c r="GFL16" s="580"/>
      <c r="GFM16" s="580"/>
      <c r="GFN16" s="580"/>
      <c r="GFO16" s="580"/>
      <c r="GFP16" s="580"/>
      <c r="GFQ16" s="580"/>
      <c r="GFR16" s="580"/>
      <c r="GFS16" s="580"/>
      <c r="GFT16" s="580"/>
      <c r="GFU16" s="580"/>
      <c r="GFV16" s="580"/>
      <c r="GFW16" s="580"/>
      <c r="GFX16" s="580"/>
      <c r="GFY16" s="580"/>
      <c r="GFZ16" s="580"/>
      <c r="GGA16" s="580"/>
      <c r="GGB16" s="580"/>
      <c r="GGC16" s="580"/>
      <c r="GGD16" s="580"/>
      <c r="GGE16" s="580"/>
      <c r="GGF16" s="580"/>
      <c r="GGG16" s="580"/>
      <c r="GGH16" s="580"/>
      <c r="GGI16" s="580"/>
      <c r="GGJ16" s="580"/>
      <c r="GGK16" s="580"/>
      <c r="GGL16" s="580"/>
      <c r="GGM16" s="580"/>
      <c r="GGN16" s="580"/>
      <c r="GGO16" s="580"/>
      <c r="GGP16" s="580"/>
      <c r="GGQ16" s="580"/>
      <c r="GGR16" s="580"/>
      <c r="GGS16" s="580"/>
      <c r="GGT16" s="580"/>
      <c r="GGU16" s="580"/>
      <c r="GGV16" s="580"/>
      <c r="GGW16" s="580"/>
      <c r="GGX16" s="580"/>
      <c r="GGY16" s="580"/>
      <c r="GGZ16" s="580"/>
      <c r="GHA16" s="580"/>
      <c r="GHB16" s="580"/>
      <c r="GHC16" s="580"/>
      <c r="GHD16" s="580"/>
      <c r="GHE16" s="580"/>
      <c r="GHF16" s="580"/>
      <c r="GHG16" s="580"/>
      <c r="GHH16" s="580"/>
      <c r="GHI16" s="580"/>
      <c r="GHJ16" s="580"/>
      <c r="GHK16" s="580"/>
      <c r="GHL16" s="580"/>
      <c r="GHM16" s="580"/>
      <c r="GHN16" s="580"/>
      <c r="GHO16" s="580"/>
      <c r="GHP16" s="580"/>
      <c r="GHQ16" s="580"/>
      <c r="GHR16" s="580"/>
      <c r="GHS16" s="580"/>
      <c r="GHT16" s="580"/>
      <c r="GHU16" s="580"/>
      <c r="GHV16" s="580"/>
      <c r="GHW16" s="580"/>
      <c r="GHX16" s="580"/>
      <c r="GHY16" s="580"/>
      <c r="GHZ16" s="580"/>
      <c r="GIA16" s="580"/>
      <c r="GIB16" s="580"/>
      <c r="GIC16" s="580"/>
      <c r="GID16" s="580"/>
      <c r="GIE16" s="580"/>
      <c r="GIF16" s="580"/>
      <c r="GIG16" s="580"/>
      <c r="GIH16" s="580"/>
      <c r="GII16" s="580"/>
      <c r="GIJ16" s="580"/>
      <c r="GIK16" s="580"/>
      <c r="GIL16" s="580"/>
      <c r="GIM16" s="580"/>
      <c r="GIN16" s="580"/>
      <c r="GIO16" s="580"/>
      <c r="GIP16" s="580"/>
      <c r="GIQ16" s="580"/>
      <c r="GIR16" s="580"/>
      <c r="GIS16" s="580"/>
      <c r="GIT16" s="580"/>
      <c r="GIU16" s="580"/>
      <c r="GIV16" s="580"/>
      <c r="GIW16" s="580"/>
      <c r="GIX16" s="580"/>
      <c r="GIY16" s="580"/>
      <c r="GIZ16" s="580"/>
      <c r="GJA16" s="580"/>
      <c r="GJB16" s="580"/>
      <c r="GJC16" s="580"/>
      <c r="GJD16" s="580"/>
      <c r="GJE16" s="580"/>
      <c r="GJF16" s="580"/>
      <c r="GJG16" s="580"/>
      <c r="GJH16" s="580"/>
      <c r="GJI16" s="580"/>
      <c r="GJJ16" s="580"/>
      <c r="GJK16" s="580"/>
      <c r="GJL16" s="580"/>
      <c r="GJM16" s="580"/>
      <c r="GJN16" s="580"/>
      <c r="GJO16" s="580"/>
      <c r="GJP16" s="580"/>
      <c r="GJQ16" s="580"/>
      <c r="GJR16" s="580"/>
      <c r="GJS16" s="580"/>
      <c r="GJT16" s="580"/>
      <c r="GJU16" s="580"/>
      <c r="GJV16" s="580"/>
      <c r="GJW16" s="580"/>
      <c r="GJX16" s="580"/>
      <c r="GJY16" s="580"/>
      <c r="GJZ16" s="580"/>
      <c r="GKA16" s="580"/>
      <c r="GKB16" s="580"/>
      <c r="GKC16" s="580"/>
      <c r="GKD16" s="580"/>
      <c r="GKE16" s="580"/>
      <c r="GKF16" s="580"/>
      <c r="GKG16" s="580"/>
      <c r="GKH16" s="580"/>
      <c r="GKI16" s="580"/>
      <c r="GKJ16" s="580"/>
      <c r="GKK16" s="580"/>
      <c r="GKL16" s="580"/>
      <c r="GKM16" s="580"/>
      <c r="GKN16" s="580"/>
      <c r="GKO16" s="580"/>
      <c r="GKP16" s="580"/>
      <c r="GKQ16" s="580"/>
      <c r="GKR16" s="580"/>
      <c r="GKS16" s="580"/>
      <c r="GKT16" s="580"/>
      <c r="GKU16" s="580"/>
      <c r="GKV16" s="580"/>
      <c r="GKW16" s="580"/>
      <c r="GKX16" s="580"/>
      <c r="GKY16" s="580"/>
      <c r="GKZ16" s="580"/>
      <c r="GLA16" s="580"/>
      <c r="GLB16" s="580"/>
      <c r="GLC16" s="580"/>
      <c r="GLD16" s="580"/>
      <c r="GLE16" s="580"/>
      <c r="GLF16" s="580"/>
      <c r="GLG16" s="580"/>
      <c r="GLH16" s="580"/>
      <c r="GLI16" s="580"/>
      <c r="GLJ16" s="580"/>
      <c r="GLK16" s="580"/>
      <c r="GLL16" s="580"/>
      <c r="GLM16" s="580"/>
      <c r="GLN16" s="580"/>
      <c r="GLO16" s="580"/>
      <c r="GLP16" s="580"/>
      <c r="GLQ16" s="580"/>
      <c r="GLR16" s="580"/>
      <c r="GLS16" s="580"/>
      <c r="GLT16" s="580"/>
      <c r="GLU16" s="580"/>
      <c r="GLV16" s="580"/>
      <c r="GLW16" s="580"/>
      <c r="GLX16" s="580"/>
      <c r="GLY16" s="580"/>
      <c r="GLZ16" s="580"/>
      <c r="GMA16" s="580"/>
      <c r="GMB16" s="580"/>
      <c r="GMC16" s="580"/>
      <c r="GMD16" s="580"/>
      <c r="GME16" s="580"/>
      <c r="GMF16" s="580"/>
      <c r="GMG16" s="580"/>
      <c r="GMH16" s="580"/>
      <c r="GMI16" s="580"/>
      <c r="GMJ16" s="580"/>
      <c r="GMK16" s="580"/>
      <c r="GML16" s="580"/>
      <c r="GMM16" s="580"/>
      <c r="GMN16" s="580"/>
      <c r="GMO16" s="580"/>
      <c r="GMP16" s="580"/>
      <c r="GMQ16" s="580"/>
      <c r="GMR16" s="580"/>
      <c r="GMS16" s="580"/>
      <c r="GMT16" s="580"/>
      <c r="GMU16" s="580"/>
      <c r="GMV16" s="580"/>
      <c r="GMW16" s="580"/>
      <c r="GMX16" s="580"/>
      <c r="GMY16" s="580"/>
      <c r="GMZ16" s="580"/>
      <c r="GNA16" s="580"/>
      <c r="GNB16" s="580"/>
      <c r="GNC16" s="580"/>
      <c r="GND16" s="580"/>
      <c r="GNE16" s="580"/>
      <c r="GNF16" s="580"/>
      <c r="GNG16" s="580"/>
      <c r="GNH16" s="580"/>
      <c r="GNI16" s="580"/>
      <c r="GNJ16" s="580"/>
      <c r="GNK16" s="580"/>
      <c r="GNL16" s="580"/>
      <c r="GNM16" s="580"/>
      <c r="GNN16" s="580"/>
      <c r="GNO16" s="580"/>
      <c r="GNP16" s="580"/>
      <c r="GNQ16" s="580"/>
      <c r="GNR16" s="580"/>
      <c r="GNS16" s="580"/>
      <c r="GNT16" s="580"/>
      <c r="GNU16" s="580"/>
      <c r="GNV16" s="580"/>
      <c r="GNW16" s="580"/>
      <c r="GNX16" s="580"/>
      <c r="GNY16" s="580"/>
      <c r="GNZ16" s="580"/>
      <c r="GOA16" s="580"/>
      <c r="GOB16" s="580"/>
      <c r="GOC16" s="580"/>
      <c r="GOD16" s="580"/>
      <c r="GOE16" s="580"/>
      <c r="GOF16" s="580"/>
      <c r="GOG16" s="580"/>
      <c r="GOH16" s="580"/>
      <c r="GOI16" s="580"/>
      <c r="GOJ16" s="580"/>
      <c r="GOK16" s="580"/>
      <c r="GOL16" s="580"/>
      <c r="GOM16" s="580"/>
      <c r="GON16" s="580"/>
      <c r="GOO16" s="580"/>
      <c r="GOP16" s="580"/>
      <c r="GOQ16" s="580"/>
      <c r="GOR16" s="580"/>
      <c r="GOS16" s="580"/>
      <c r="GOT16" s="580"/>
      <c r="GOU16" s="580"/>
      <c r="GOV16" s="580"/>
      <c r="GOW16" s="580"/>
      <c r="GOX16" s="580"/>
      <c r="GOY16" s="580"/>
      <c r="GOZ16" s="580"/>
      <c r="GPA16" s="580"/>
      <c r="GPB16" s="580"/>
      <c r="GPC16" s="580"/>
      <c r="GPD16" s="580"/>
      <c r="GPE16" s="580"/>
      <c r="GPF16" s="580"/>
      <c r="GPG16" s="580"/>
      <c r="GPH16" s="580"/>
      <c r="GPI16" s="580"/>
      <c r="GPJ16" s="580"/>
      <c r="GPK16" s="580"/>
      <c r="GPL16" s="580"/>
      <c r="GPM16" s="580"/>
      <c r="GPN16" s="580"/>
      <c r="GPO16" s="580"/>
      <c r="GPP16" s="580"/>
      <c r="GPQ16" s="580"/>
      <c r="GPR16" s="580"/>
      <c r="GPS16" s="580"/>
      <c r="GPT16" s="580"/>
      <c r="GPU16" s="580"/>
      <c r="GPV16" s="580"/>
      <c r="GPW16" s="580"/>
      <c r="GPX16" s="580"/>
      <c r="GPY16" s="580"/>
      <c r="GPZ16" s="580"/>
      <c r="GQA16" s="580"/>
      <c r="GQB16" s="580"/>
      <c r="GQC16" s="580"/>
      <c r="GQD16" s="580"/>
      <c r="GQE16" s="580"/>
      <c r="GQF16" s="580"/>
      <c r="GQG16" s="580"/>
      <c r="GQH16" s="580"/>
      <c r="GQI16" s="580"/>
      <c r="GQJ16" s="580"/>
      <c r="GQK16" s="580"/>
      <c r="GQL16" s="580"/>
      <c r="GQM16" s="580"/>
      <c r="GQN16" s="580"/>
      <c r="GQO16" s="580"/>
      <c r="GQP16" s="580"/>
      <c r="GQQ16" s="580"/>
      <c r="GQR16" s="580"/>
      <c r="GQS16" s="580"/>
      <c r="GQT16" s="580"/>
      <c r="GQU16" s="580"/>
      <c r="GQV16" s="580"/>
      <c r="GQW16" s="580"/>
      <c r="GQX16" s="580"/>
      <c r="GQY16" s="580"/>
      <c r="GQZ16" s="580"/>
      <c r="GRA16" s="580"/>
      <c r="GRB16" s="580"/>
      <c r="GRC16" s="580"/>
      <c r="GRD16" s="580"/>
      <c r="GRE16" s="580"/>
      <c r="GRF16" s="580"/>
      <c r="GRG16" s="580"/>
      <c r="GRH16" s="580"/>
      <c r="GRI16" s="580"/>
      <c r="GRJ16" s="580"/>
      <c r="GRK16" s="580"/>
      <c r="GRL16" s="580"/>
      <c r="GRM16" s="580"/>
      <c r="GRN16" s="580"/>
      <c r="GRO16" s="580"/>
      <c r="GRP16" s="580"/>
      <c r="GRQ16" s="580"/>
      <c r="GRR16" s="580"/>
      <c r="GRS16" s="580"/>
      <c r="GRT16" s="580"/>
      <c r="GRU16" s="580"/>
      <c r="GRV16" s="580"/>
      <c r="GRW16" s="580"/>
      <c r="GRX16" s="580"/>
      <c r="GRY16" s="580"/>
      <c r="GRZ16" s="580"/>
      <c r="GSA16" s="580"/>
      <c r="GSB16" s="580"/>
      <c r="GSC16" s="580"/>
      <c r="GSD16" s="580"/>
      <c r="GSE16" s="580"/>
      <c r="GSF16" s="580"/>
      <c r="GSG16" s="580"/>
      <c r="GSH16" s="580"/>
      <c r="GSI16" s="580"/>
      <c r="GSJ16" s="580"/>
      <c r="GSK16" s="580"/>
      <c r="GSL16" s="580"/>
      <c r="GSM16" s="580"/>
      <c r="GSN16" s="580"/>
      <c r="GSO16" s="580"/>
      <c r="GSP16" s="580"/>
      <c r="GSQ16" s="580"/>
      <c r="GSR16" s="580"/>
      <c r="GSS16" s="580"/>
      <c r="GST16" s="580"/>
      <c r="GSU16" s="580"/>
      <c r="GSV16" s="580"/>
      <c r="GSW16" s="580"/>
      <c r="GSX16" s="580"/>
      <c r="GSY16" s="580"/>
      <c r="GSZ16" s="580"/>
      <c r="GTA16" s="580"/>
      <c r="GTB16" s="580"/>
      <c r="GTC16" s="580"/>
      <c r="GTD16" s="580"/>
      <c r="GTE16" s="580"/>
      <c r="GTF16" s="580"/>
      <c r="GTG16" s="580"/>
      <c r="GTH16" s="580"/>
      <c r="GTI16" s="580"/>
      <c r="GTJ16" s="580"/>
      <c r="GTK16" s="580"/>
      <c r="GTL16" s="580"/>
      <c r="GTM16" s="580"/>
      <c r="GTN16" s="580"/>
      <c r="GTO16" s="580"/>
      <c r="GTP16" s="580"/>
      <c r="GTQ16" s="580"/>
      <c r="GTR16" s="580"/>
      <c r="GTS16" s="580"/>
      <c r="GTT16" s="580"/>
      <c r="GTU16" s="580"/>
      <c r="GTV16" s="580"/>
      <c r="GTW16" s="580"/>
      <c r="GTX16" s="580"/>
      <c r="GTY16" s="580"/>
      <c r="GTZ16" s="580"/>
      <c r="GUA16" s="580"/>
      <c r="GUB16" s="580"/>
      <c r="GUC16" s="580"/>
      <c r="GUD16" s="580"/>
      <c r="GUE16" s="580"/>
      <c r="GUF16" s="580"/>
      <c r="GUG16" s="580"/>
      <c r="GUH16" s="580"/>
      <c r="GUI16" s="580"/>
      <c r="GUJ16" s="580"/>
      <c r="GUK16" s="580"/>
      <c r="GUL16" s="580"/>
      <c r="GUM16" s="580"/>
      <c r="GUN16" s="580"/>
      <c r="GUO16" s="580"/>
      <c r="GUP16" s="580"/>
      <c r="GUQ16" s="580"/>
      <c r="GUR16" s="580"/>
      <c r="GUS16" s="580"/>
      <c r="GUT16" s="580"/>
      <c r="GUU16" s="580"/>
      <c r="GUV16" s="580"/>
      <c r="GUW16" s="580"/>
      <c r="GUX16" s="580"/>
      <c r="GUY16" s="580"/>
      <c r="GUZ16" s="580"/>
      <c r="GVA16" s="580"/>
      <c r="GVB16" s="580"/>
      <c r="GVC16" s="580"/>
      <c r="GVD16" s="580"/>
      <c r="GVE16" s="580"/>
      <c r="GVF16" s="580"/>
      <c r="GVG16" s="580"/>
      <c r="GVH16" s="580"/>
      <c r="GVI16" s="580"/>
      <c r="GVJ16" s="580"/>
      <c r="GVK16" s="580"/>
      <c r="GVL16" s="580"/>
      <c r="GVM16" s="580"/>
      <c r="GVN16" s="580"/>
      <c r="GVO16" s="580"/>
      <c r="GVP16" s="580"/>
      <c r="GVQ16" s="580"/>
      <c r="GVR16" s="580"/>
      <c r="GVS16" s="580"/>
      <c r="GVT16" s="580"/>
      <c r="GVU16" s="580"/>
      <c r="GVV16" s="580"/>
      <c r="GVW16" s="580"/>
      <c r="GVX16" s="580"/>
      <c r="GVY16" s="580"/>
      <c r="GVZ16" s="580"/>
      <c r="GWA16" s="580"/>
      <c r="GWB16" s="580"/>
      <c r="GWC16" s="580"/>
      <c r="GWD16" s="580"/>
      <c r="GWE16" s="580"/>
      <c r="GWF16" s="580"/>
      <c r="GWG16" s="580"/>
      <c r="GWH16" s="580"/>
      <c r="GWI16" s="580"/>
      <c r="GWJ16" s="580"/>
      <c r="GWK16" s="580"/>
      <c r="GWL16" s="580"/>
      <c r="GWM16" s="580"/>
      <c r="GWN16" s="580"/>
      <c r="GWO16" s="580"/>
      <c r="GWP16" s="580"/>
      <c r="GWQ16" s="580"/>
      <c r="GWR16" s="580"/>
      <c r="GWS16" s="580"/>
      <c r="GWT16" s="580"/>
      <c r="GWU16" s="580"/>
      <c r="GWV16" s="580"/>
      <c r="GWW16" s="580"/>
      <c r="GWX16" s="580"/>
      <c r="GWY16" s="580"/>
      <c r="GWZ16" s="580"/>
      <c r="GXA16" s="580"/>
      <c r="GXB16" s="580"/>
      <c r="GXC16" s="580"/>
      <c r="GXD16" s="580"/>
      <c r="GXE16" s="580"/>
      <c r="GXF16" s="580"/>
      <c r="GXG16" s="580"/>
      <c r="GXH16" s="580"/>
      <c r="GXI16" s="580"/>
      <c r="GXJ16" s="580"/>
      <c r="GXK16" s="580"/>
      <c r="GXL16" s="580"/>
      <c r="GXM16" s="580"/>
      <c r="GXN16" s="580"/>
      <c r="GXO16" s="580"/>
      <c r="GXP16" s="580"/>
      <c r="GXQ16" s="580"/>
      <c r="GXR16" s="580"/>
      <c r="GXS16" s="580"/>
      <c r="GXT16" s="580"/>
      <c r="GXU16" s="580"/>
      <c r="GXV16" s="580"/>
      <c r="GXW16" s="580"/>
      <c r="GXX16" s="580"/>
      <c r="GXY16" s="580"/>
      <c r="GXZ16" s="580"/>
      <c r="GYA16" s="580"/>
      <c r="GYB16" s="580"/>
      <c r="GYC16" s="580"/>
      <c r="GYD16" s="580"/>
      <c r="GYE16" s="580"/>
      <c r="GYF16" s="580"/>
      <c r="GYG16" s="580"/>
      <c r="GYH16" s="580"/>
      <c r="GYI16" s="580"/>
      <c r="GYJ16" s="580"/>
      <c r="GYK16" s="580"/>
      <c r="GYL16" s="580"/>
      <c r="GYM16" s="580"/>
      <c r="GYN16" s="580"/>
      <c r="GYO16" s="580"/>
      <c r="GYP16" s="580"/>
      <c r="GYQ16" s="580"/>
      <c r="GYR16" s="580"/>
      <c r="GYS16" s="580"/>
      <c r="GYT16" s="580"/>
      <c r="GYU16" s="580"/>
      <c r="GYV16" s="580"/>
      <c r="GYW16" s="580"/>
      <c r="GYX16" s="580"/>
      <c r="GYY16" s="580"/>
      <c r="GYZ16" s="580"/>
      <c r="GZA16" s="580"/>
      <c r="GZB16" s="580"/>
      <c r="GZC16" s="580"/>
      <c r="GZD16" s="580"/>
      <c r="GZE16" s="580"/>
      <c r="GZF16" s="580"/>
      <c r="GZG16" s="580"/>
      <c r="GZH16" s="580"/>
      <c r="GZI16" s="580"/>
      <c r="GZJ16" s="580"/>
      <c r="GZK16" s="580"/>
      <c r="GZL16" s="580"/>
      <c r="GZM16" s="580"/>
      <c r="GZN16" s="580"/>
      <c r="GZO16" s="580"/>
      <c r="GZP16" s="580"/>
      <c r="GZQ16" s="580"/>
      <c r="GZR16" s="580"/>
      <c r="GZS16" s="580"/>
      <c r="GZT16" s="580"/>
      <c r="GZU16" s="580"/>
      <c r="GZV16" s="580"/>
      <c r="GZW16" s="580"/>
      <c r="GZX16" s="580"/>
      <c r="GZY16" s="580"/>
      <c r="GZZ16" s="580"/>
      <c r="HAA16" s="580"/>
      <c r="HAB16" s="580"/>
      <c r="HAC16" s="580"/>
      <c r="HAD16" s="580"/>
      <c r="HAE16" s="580"/>
      <c r="HAF16" s="580"/>
      <c r="HAG16" s="580"/>
      <c r="HAH16" s="580"/>
      <c r="HAI16" s="580"/>
      <c r="HAJ16" s="580"/>
      <c r="HAK16" s="580"/>
      <c r="HAL16" s="580"/>
      <c r="HAM16" s="580"/>
      <c r="HAN16" s="580"/>
      <c r="HAO16" s="580"/>
      <c r="HAP16" s="580"/>
      <c r="HAQ16" s="580"/>
      <c r="HAR16" s="580"/>
      <c r="HAS16" s="580"/>
      <c r="HAT16" s="580"/>
      <c r="HAU16" s="580"/>
      <c r="HAV16" s="580"/>
      <c r="HAW16" s="580"/>
      <c r="HAX16" s="580"/>
      <c r="HAY16" s="580"/>
      <c r="HAZ16" s="580"/>
      <c r="HBA16" s="580"/>
      <c r="HBB16" s="580"/>
      <c r="HBC16" s="580"/>
      <c r="HBD16" s="580"/>
      <c r="HBE16" s="580"/>
      <c r="HBF16" s="580"/>
      <c r="HBG16" s="580"/>
      <c r="HBH16" s="580"/>
      <c r="HBI16" s="580"/>
      <c r="HBJ16" s="580"/>
      <c r="HBK16" s="580"/>
      <c r="HBL16" s="580"/>
      <c r="HBM16" s="580"/>
      <c r="HBN16" s="580"/>
      <c r="HBO16" s="580"/>
      <c r="HBP16" s="580"/>
      <c r="HBQ16" s="580"/>
      <c r="HBR16" s="580"/>
      <c r="HBS16" s="580"/>
      <c r="HBT16" s="580"/>
      <c r="HBU16" s="580"/>
      <c r="HBV16" s="580"/>
      <c r="HBW16" s="580"/>
      <c r="HBX16" s="580"/>
      <c r="HBY16" s="580"/>
      <c r="HBZ16" s="580"/>
      <c r="HCA16" s="580"/>
      <c r="HCB16" s="580"/>
      <c r="HCC16" s="580"/>
      <c r="HCD16" s="580"/>
      <c r="HCE16" s="580"/>
      <c r="HCF16" s="580"/>
      <c r="HCG16" s="580"/>
      <c r="HCH16" s="580"/>
      <c r="HCI16" s="580"/>
      <c r="HCJ16" s="580"/>
      <c r="HCK16" s="580"/>
      <c r="HCL16" s="580"/>
      <c r="HCM16" s="580"/>
      <c r="HCN16" s="580"/>
      <c r="HCO16" s="580"/>
      <c r="HCP16" s="580"/>
      <c r="HCQ16" s="580"/>
      <c r="HCR16" s="580"/>
      <c r="HCS16" s="580"/>
      <c r="HCT16" s="580"/>
      <c r="HCU16" s="580"/>
      <c r="HCV16" s="580"/>
      <c r="HCW16" s="580"/>
      <c r="HCX16" s="580"/>
      <c r="HCY16" s="580"/>
      <c r="HCZ16" s="580"/>
      <c r="HDA16" s="580"/>
      <c r="HDB16" s="580"/>
      <c r="HDC16" s="580"/>
      <c r="HDD16" s="580"/>
      <c r="HDE16" s="580"/>
      <c r="HDF16" s="580"/>
      <c r="HDG16" s="580"/>
      <c r="HDH16" s="580"/>
      <c r="HDI16" s="580"/>
      <c r="HDJ16" s="580"/>
      <c r="HDK16" s="580"/>
      <c r="HDL16" s="580"/>
      <c r="HDM16" s="580"/>
      <c r="HDN16" s="580"/>
      <c r="HDO16" s="580"/>
      <c r="HDP16" s="580"/>
      <c r="HDQ16" s="580"/>
      <c r="HDR16" s="580"/>
      <c r="HDS16" s="580"/>
      <c r="HDT16" s="580"/>
      <c r="HDU16" s="580"/>
      <c r="HDV16" s="580"/>
      <c r="HDW16" s="580"/>
      <c r="HDX16" s="580"/>
      <c r="HDY16" s="580"/>
      <c r="HDZ16" s="580"/>
      <c r="HEA16" s="580"/>
      <c r="HEB16" s="580"/>
      <c r="HEC16" s="580"/>
      <c r="HED16" s="580"/>
      <c r="HEE16" s="580"/>
      <c r="HEF16" s="580"/>
      <c r="HEG16" s="580"/>
      <c r="HEH16" s="580"/>
      <c r="HEI16" s="580"/>
      <c r="HEJ16" s="580"/>
      <c r="HEK16" s="580"/>
      <c r="HEL16" s="580"/>
      <c r="HEM16" s="580"/>
      <c r="HEN16" s="580"/>
      <c r="HEO16" s="580"/>
      <c r="HEP16" s="580"/>
      <c r="HEQ16" s="580"/>
      <c r="HER16" s="580"/>
      <c r="HES16" s="580"/>
      <c r="HET16" s="580"/>
      <c r="HEU16" s="580"/>
      <c r="HEV16" s="580"/>
      <c r="HEW16" s="580"/>
      <c r="HEX16" s="580"/>
      <c r="HEY16" s="580"/>
      <c r="HEZ16" s="580"/>
      <c r="HFA16" s="580"/>
      <c r="HFB16" s="580"/>
      <c r="HFC16" s="580"/>
      <c r="HFD16" s="580"/>
      <c r="HFE16" s="580"/>
      <c r="HFF16" s="580"/>
      <c r="HFG16" s="580"/>
      <c r="HFH16" s="580"/>
      <c r="HFI16" s="580"/>
      <c r="HFJ16" s="580"/>
      <c r="HFK16" s="580"/>
      <c r="HFL16" s="580"/>
      <c r="HFM16" s="580"/>
      <c r="HFN16" s="580"/>
      <c r="HFO16" s="580"/>
      <c r="HFP16" s="580"/>
      <c r="HFQ16" s="580"/>
      <c r="HFR16" s="580"/>
      <c r="HFS16" s="580"/>
      <c r="HFT16" s="580"/>
      <c r="HFU16" s="580"/>
      <c r="HFV16" s="580"/>
      <c r="HFW16" s="580"/>
      <c r="HFX16" s="580"/>
      <c r="HFY16" s="580"/>
      <c r="HFZ16" s="580"/>
      <c r="HGA16" s="580"/>
      <c r="HGB16" s="580"/>
      <c r="HGC16" s="580"/>
      <c r="HGD16" s="580"/>
      <c r="HGE16" s="580"/>
      <c r="HGF16" s="580"/>
      <c r="HGG16" s="580"/>
      <c r="HGH16" s="580"/>
      <c r="HGI16" s="580"/>
      <c r="HGJ16" s="580"/>
      <c r="HGK16" s="580"/>
      <c r="HGL16" s="580"/>
      <c r="HGM16" s="580"/>
      <c r="HGN16" s="580"/>
      <c r="HGO16" s="580"/>
      <c r="HGP16" s="580"/>
      <c r="HGQ16" s="580"/>
      <c r="HGR16" s="580"/>
      <c r="HGS16" s="580"/>
      <c r="HGT16" s="580"/>
      <c r="HGU16" s="580"/>
      <c r="HGV16" s="580"/>
      <c r="HGW16" s="580"/>
      <c r="HGX16" s="580"/>
      <c r="HGY16" s="580"/>
      <c r="HGZ16" s="580"/>
      <c r="HHA16" s="580"/>
      <c r="HHB16" s="580"/>
      <c r="HHC16" s="580"/>
      <c r="HHD16" s="580"/>
      <c r="HHE16" s="580"/>
      <c r="HHF16" s="580"/>
      <c r="HHG16" s="580"/>
      <c r="HHH16" s="580"/>
      <c r="HHI16" s="580"/>
      <c r="HHJ16" s="580"/>
      <c r="HHK16" s="580"/>
      <c r="HHL16" s="580"/>
      <c r="HHM16" s="580"/>
      <c r="HHN16" s="580"/>
      <c r="HHO16" s="580"/>
      <c r="HHP16" s="580"/>
      <c r="HHQ16" s="580"/>
      <c r="HHR16" s="580"/>
      <c r="HHS16" s="580"/>
      <c r="HHT16" s="580"/>
      <c r="HHU16" s="580"/>
      <c r="HHV16" s="580"/>
      <c r="HHW16" s="580"/>
      <c r="HHX16" s="580"/>
      <c r="HHY16" s="580"/>
      <c r="HHZ16" s="580"/>
      <c r="HIA16" s="580"/>
      <c r="HIB16" s="580"/>
      <c r="HIC16" s="580"/>
      <c r="HID16" s="580"/>
      <c r="HIE16" s="580"/>
      <c r="HIF16" s="580"/>
      <c r="HIG16" s="580"/>
      <c r="HIH16" s="580"/>
      <c r="HII16" s="580"/>
      <c r="HIJ16" s="580"/>
      <c r="HIK16" s="580"/>
      <c r="HIL16" s="580"/>
      <c r="HIM16" s="580"/>
      <c r="HIN16" s="580"/>
      <c r="HIO16" s="580"/>
      <c r="HIP16" s="580"/>
      <c r="HIQ16" s="580"/>
      <c r="HIR16" s="580"/>
      <c r="HIS16" s="580"/>
      <c r="HIT16" s="580"/>
      <c r="HIU16" s="580"/>
      <c r="HIV16" s="580"/>
      <c r="HIW16" s="580"/>
      <c r="HIX16" s="580"/>
      <c r="HIY16" s="580"/>
      <c r="HIZ16" s="580"/>
      <c r="HJA16" s="580"/>
      <c r="HJB16" s="580"/>
      <c r="HJC16" s="580"/>
      <c r="HJD16" s="580"/>
      <c r="HJE16" s="580"/>
      <c r="HJF16" s="580"/>
      <c r="HJG16" s="580"/>
      <c r="HJH16" s="580"/>
      <c r="HJI16" s="580"/>
      <c r="HJJ16" s="580"/>
      <c r="HJK16" s="580"/>
      <c r="HJL16" s="580"/>
      <c r="HJM16" s="580"/>
      <c r="HJN16" s="580"/>
      <c r="HJO16" s="580"/>
      <c r="HJP16" s="580"/>
      <c r="HJQ16" s="580"/>
      <c r="HJR16" s="580"/>
      <c r="HJS16" s="580"/>
      <c r="HJT16" s="580"/>
      <c r="HJU16" s="580"/>
      <c r="HJV16" s="580"/>
      <c r="HJW16" s="580"/>
      <c r="HJX16" s="580"/>
      <c r="HJY16" s="580"/>
      <c r="HJZ16" s="580"/>
      <c r="HKA16" s="580"/>
      <c r="HKB16" s="580"/>
      <c r="HKC16" s="580"/>
      <c r="HKD16" s="580"/>
      <c r="HKE16" s="580"/>
      <c r="HKF16" s="580"/>
      <c r="HKG16" s="580"/>
      <c r="HKH16" s="580"/>
      <c r="HKI16" s="580"/>
      <c r="HKJ16" s="580"/>
      <c r="HKK16" s="580"/>
      <c r="HKL16" s="580"/>
      <c r="HKM16" s="580"/>
      <c r="HKN16" s="580"/>
      <c r="HKO16" s="580"/>
      <c r="HKP16" s="580"/>
      <c r="HKQ16" s="580"/>
      <c r="HKR16" s="580"/>
      <c r="HKS16" s="580"/>
      <c r="HKT16" s="580"/>
      <c r="HKU16" s="580"/>
      <c r="HKV16" s="580"/>
      <c r="HKW16" s="580"/>
      <c r="HKX16" s="580"/>
      <c r="HKY16" s="580"/>
      <c r="HKZ16" s="580"/>
      <c r="HLA16" s="580"/>
      <c r="HLB16" s="580"/>
      <c r="HLC16" s="580"/>
      <c r="HLD16" s="580"/>
      <c r="HLE16" s="580"/>
      <c r="HLF16" s="580"/>
      <c r="HLG16" s="580"/>
      <c r="HLH16" s="580"/>
      <c r="HLI16" s="580"/>
      <c r="HLJ16" s="580"/>
      <c r="HLK16" s="580"/>
      <c r="HLL16" s="580"/>
      <c r="HLM16" s="580"/>
      <c r="HLN16" s="580"/>
      <c r="HLO16" s="580"/>
      <c r="HLP16" s="580"/>
      <c r="HLQ16" s="580"/>
      <c r="HLR16" s="580"/>
      <c r="HLS16" s="580"/>
      <c r="HLT16" s="580"/>
      <c r="HLU16" s="580"/>
      <c r="HLV16" s="580"/>
      <c r="HLW16" s="580"/>
      <c r="HLX16" s="580"/>
      <c r="HLY16" s="580"/>
      <c r="HLZ16" s="580"/>
      <c r="HMA16" s="580"/>
      <c r="HMB16" s="580"/>
      <c r="HMC16" s="580"/>
      <c r="HMD16" s="580"/>
      <c r="HME16" s="580"/>
      <c r="HMF16" s="580"/>
      <c r="HMG16" s="580"/>
      <c r="HMH16" s="580"/>
      <c r="HMI16" s="580"/>
      <c r="HMJ16" s="580"/>
      <c r="HMK16" s="580"/>
      <c r="HML16" s="580"/>
      <c r="HMM16" s="580"/>
      <c r="HMN16" s="580"/>
      <c r="HMO16" s="580"/>
      <c r="HMP16" s="580"/>
      <c r="HMQ16" s="580"/>
      <c r="HMR16" s="580"/>
      <c r="HMS16" s="580"/>
      <c r="HMT16" s="580"/>
      <c r="HMU16" s="580"/>
      <c r="HMV16" s="580"/>
      <c r="HMW16" s="580"/>
      <c r="HMX16" s="580"/>
      <c r="HMY16" s="580"/>
      <c r="HMZ16" s="580"/>
      <c r="HNA16" s="580"/>
      <c r="HNB16" s="580"/>
      <c r="HNC16" s="580"/>
      <c r="HND16" s="580"/>
      <c r="HNE16" s="580"/>
      <c r="HNF16" s="580"/>
      <c r="HNG16" s="580"/>
      <c r="HNH16" s="580"/>
      <c r="HNI16" s="580"/>
      <c r="HNJ16" s="580"/>
      <c r="HNK16" s="580"/>
      <c r="HNL16" s="580"/>
      <c r="HNM16" s="580"/>
      <c r="HNN16" s="580"/>
      <c r="HNO16" s="580"/>
      <c r="HNP16" s="580"/>
      <c r="HNQ16" s="580"/>
      <c r="HNR16" s="580"/>
      <c r="HNS16" s="580"/>
      <c r="HNT16" s="580"/>
      <c r="HNU16" s="580"/>
      <c r="HNV16" s="580"/>
      <c r="HNW16" s="580"/>
      <c r="HNX16" s="580"/>
      <c r="HNY16" s="580"/>
      <c r="HNZ16" s="580"/>
      <c r="HOA16" s="580"/>
      <c r="HOB16" s="580"/>
      <c r="HOC16" s="580"/>
      <c r="HOD16" s="580"/>
      <c r="HOE16" s="580"/>
      <c r="HOF16" s="580"/>
      <c r="HOG16" s="580"/>
      <c r="HOH16" s="580"/>
      <c r="HOI16" s="580"/>
      <c r="HOJ16" s="580"/>
      <c r="HOK16" s="580"/>
      <c r="HOL16" s="580"/>
      <c r="HOM16" s="580"/>
      <c r="HON16" s="580"/>
      <c r="HOO16" s="580"/>
      <c r="HOP16" s="580"/>
      <c r="HOQ16" s="580"/>
      <c r="HOR16" s="580"/>
      <c r="HOS16" s="580"/>
      <c r="HOT16" s="580"/>
      <c r="HOU16" s="580"/>
      <c r="HOV16" s="580"/>
      <c r="HOW16" s="580"/>
      <c r="HOX16" s="580"/>
      <c r="HOY16" s="580"/>
      <c r="HOZ16" s="580"/>
      <c r="HPA16" s="580"/>
      <c r="HPB16" s="580"/>
      <c r="HPC16" s="580"/>
      <c r="HPD16" s="580"/>
      <c r="HPE16" s="580"/>
      <c r="HPF16" s="580"/>
      <c r="HPG16" s="580"/>
      <c r="HPH16" s="580"/>
      <c r="HPI16" s="580"/>
      <c r="HPJ16" s="580"/>
      <c r="HPK16" s="580"/>
      <c r="HPL16" s="580"/>
      <c r="HPM16" s="580"/>
      <c r="HPN16" s="580"/>
      <c r="HPO16" s="580"/>
      <c r="HPP16" s="580"/>
      <c r="HPQ16" s="580"/>
      <c r="HPR16" s="580"/>
      <c r="HPS16" s="580"/>
      <c r="HPT16" s="580"/>
      <c r="HPU16" s="580"/>
      <c r="HPV16" s="580"/>
      <c r="HPW16" s="580"/>
      <c r="HPX16" s="580"/>
      <c r="HPY16" s="580"/>
      <c r="HPZ16" s="580"/>
      <c r="HQA16" s="580"/>
      <c r="HQB16" s="580"/>
      <c r="HQC16" s="580"/>
      <c r="HQD16" s="580"/>
      <c r="HQE16" s="580"/>
      <c r="HQF16" s="580"/>
      <c r="HQG16" s="580"/>
      <c r="HQH16" s="580"/>
      <c r="HQI16" s="580"/>
      <c r="HQJ16" s="580"/>
      <c r="HQK16" s="580"/>
      <c r="HQL16" s="580"/>
      <c r="HQM16" s="580"/>
      <c r="HQN16" s="580"/>
      <c r="HQO16" s="580"/>
      <c r="HQP16" s="580"/>
      <c r="HQQ16" s="580"/>
      <c r="HQR16" s="580"/>
      <c r="HQS16" s="580"/>
      <c r="HQT16" s="580"/>
      <c r="HQU16" s="580"/>
      <c r="HQV16" s="580"/>
      <c r="HQW16" s="580"/>
      <c r="HQX16" s="580"/>
      <c r="HQY16" s="580"/>
      <c r="HQZ16" s="580"/>
      <c r="HRA16" s="580"/>
      <c r="HRB16" s="580"/>
      <c r="HRC16" s="580"/>
      <c r="HRD16" s="580"/>
      <c r="HRE16" s="580"/>
      <c r="HRF16" s="580"/>
      <c r="HRG16" s="580"/>
      <c r="HRH16" s="580"/>
      <c r="HRI16" s="580"/>
      <c r="HRJ16" s="580"/>
      <c r="HRK16" s="580"/>
      <c r="HRL16" s="580"/>
      <c r="HRM16" s="580"/>
      <c r="HRN16" s="580"/>
      <c r="HRO16" s="580"/>
      <c r="HRP16" s="580"/>
      <c r="HRQ16" s="580"/>
      <c r="HRR16" s="580"/>
      <c r="HRS16" s="580"/>
      <c r="HRT16" s="580"/>
      <c r="HRU16" s="580"/>
      <c r="HRV16" s="580"/>
      <c r="HRW16" s="580"/>
      <c r="HRX16" s="580"/>
      <c r="HRY16" s="580"/>
      <c r="HRZ16" s="580"/>
      <c r="HSA16" s="580"/>
      <c r="HSB16" s="580"/>
      <c r="HSC16" s="580"/>
      <c r="HSD16" s="580"/>
      <c r="HSE16" s="580"/>
      <c r="HSF16" s="580"/>
      <c r="HSG16" s="580"/>
      <c r="HSH16" s="580"/>
      <c r="HSI16" s="580"/>
      <c r="HSJ16" s="580"/>
      <c r="HSK16" s="580"/>
      <c r="HSL16" s="580"/>
      <c r="HSM16" s="580"/>
      <c r="HSN16" s="580"/>
      <c r="HSO16" s="580"/>
      <c r="HSP16" s="580"/>
      <c r="HSQ16" s="580"/>
      <c r="HSR16" s="580"/>
      <c r="HSS16" s="580"/>
      <c r="HST16" s="580"/>
      <c r="HSU16" s="580"/>
      <c r="HSV16" s="580"/>
      <c r="HSW16" s="580"/>
      <c r="HSX16" s="580"/>
      <c r="HSY16" s="580"/>
      <c r="HSZ16" s="580"/>
      <c r="HTA16" s="580"/>
      <c r="HTB16" s="580"/>
      <c r="HTC16" s="580"/>
      <c r="HTD16" s="580"/>
      <c r="HTE16" s="580"/>
      <c r="HTF16" s="580"/>
      <c r="HTG16" s="580"/>
      <c r="HTH16" s="580"/>
      <c r="HTI16" s="580"/>
      <c r="HTJ16" s="580"/>
      <c r="HTK16" s="580"/>
      <c r="HTL16" s="580"/>
      <c r="HTM16" s="580"/>
      <c r="HTN16" s="580"/>
      <c r="HTO16" s="580"/>
      <c r="HTP16" s="580"/>
      <c r="HTQ16" s="580"/>
      <c r="HTR16" s="580"/>
      <c r="HTS16" s="580"/>
      <c r="HTT16" s="580"/>
      <c r="HTU16" s="580"/>
      <c r="HTV16" s="580"/>
      <c r="HTW16" s="580"/>
      <c r="HTX16" s="580"/>
      <c r="HTY16" s="580"/>
      <c r="HTZ16" s="580"/>
      <c r="HUA16" s="580"/>
      <c r="HUB16" s="580"/>
      <c r="HUC16" s="580"/>
      <c r="HUD16" s="580"/>
      <c r="HUE16" s="580"/>
      <c r="HUF16" s="580"/>
      <c r="HUG16" s="580"/>
      <c r="HUH16" s="580"/>
      <c r="HUI16" s="580"/>
      <c r="HUJ16" s="580"/>
      <c r="HUK16" s="580"/>
      <c r="HUL16" s="580"/>
      <c r="HUM16" s="580"/>
      <c r="HUN16" s="580"/>
      <c r="HUO16" s="580"/>
      <c r="HUP16" s="580"/>
      <c r="HUQ16" s="580"/>
      <c r="HUR16" s="580"/>
      <c r="HUS16" s="580"/>
      <c r="HUT16" s="580"/>
      <c r="HUU16" s="580"/>
      <c r="HUV16" s="580"/>
      <c r="HUW16" s="580"/>
      <c r="HUX16" s="580"/>
      <c r="HUY16" s="580"/>
      <c r="HUZ16" s="580"/>
      <c r="HVA16" s="580"/>
      <c r="HVB16" s="580"/>
      <c r="HVC16" s="580"/>
      <c r="HVD16" s="580"/>
      <c r="HVE16" s="580"/>
      <c r="HVF16" s="580"/>
      <c r="HVG16" s="580"/>
      <c r="HVH16" s="580"/>
      <c r="HVI16" s="580"/>
      <c r="HVJ16" s="580"/>
      <c r="HVK16" s="580"/>
      <c r="HVL16" s="580"/>
      <c r="HVM16" s="580"/>
      <c r="HVN16" s="580"/>
      <c r="HVO16" s="580"/>
      <c r="HVP16" s="580"/>
      <c r="HVQ16" s="580"/>
      <c r="HVR16" s="580"/>
      <c r="HVS16" s="580"/>
      <c r="HVT16" s="580"/>
      <c r="HVU16" s="580"/>
      <c r="HVV16" s="580"/>
      <c r="HVW16" s="580"/>
      <c r="HVX16" s="580"/>
      <c r="HVY16" s="580"/>
      <c r="HVZ16" s="580"/>
      <c r="HWA16" s="580"/>
      <c r="HWB16" s="580"/>
      <c r="HWC16" s="580"/>
      <c r="HWD16" s="580"/>
      <c r="HWE16" s="580"/>
      <c r="HWF16" s="580"/>
      <c r="HWG16" s="580"/>
      <c r="HWH16" s="580"/>
      <c r="HWI16" s="580"/>
      <c r="HWJ16" s="580"/>
      <c r="HWK16" s="580"/>
      <c r="HWL16" s="580"/>
      <c r="HWM16" s="580"/>
      <c r="HWN16" s="580"/>
      <c r="HWO16" s="580"/>
      <c r="HWP16" s="580"/>
      <c r="HWQ16" s="580"/>
      <c r="HWR16" s="580"/>
      <c r="HWS16" s="580"/>
      <c r="HWT16" s="580"/>
      <c r="HWU16" s="580"/>
      <c r="HWV16" s="580"/>
      <c r="HWW16" s="580"/>
      <c r="HWX16" s="580"/>
      <c r="HWY16" s="580"/>
      <c r="HWZ16" s="580"/>
      <c r="HXA16" s="580"/>
      <c r="HXB16" s="580"/>
      <c r="HXC16" s="580"/>
      <c r="HXD16" s="580"/>
      <c r="HXE16" s="580"/>
      <c r="HXF16" s="580"/>
      <c r="HXG16" s="580"/>
      <c r="HXH16" s="580"/>
      <c r="HXI16" s="580"/>
      <c r="HXJ16" s="580"/>
      <c r="HXK16" s="580"/>
      <c r="HXL16" s="580"/>
      <c r="HXM16" s="580"/>
      <c r="HXN16" s="580"/>
      <c r="HXO16" s="580"/>
      <c r="HXP16" s="580"/>
      <c r="HXQ16" s="580"/>
      <c r="HXR16" s="580"/>
      <c r="HXS16" s="580"/>
      <c r="HXT16" s="580"/>
      <c r="HXU16" s="580"/>
      <c r="HXV16" s="580"/>
      <c r="HXW16" s="580"/>
      <c r="HXX16" s="580"/>
      <c r="HXY16" s="580"/>
      <c r="HXZ16" s="580"/>
      <c r="HYA16" s="580"/>
      <c r="HYB16" s="580"/>
      <c r="HYC16" s="580"/>
      <c r="HYD16" s="580"/>
      <c r="HYE16" s="580"/>
      <c r="HYF16" s="580"/>
      <c r="HYG16" s="580"/>
      <c r="HYH16" s="580"/>
      <c r="HYI16" s="580"/>
      <c r="HYJ16" s="580"/>
      <c r="HYK16" s="580"/>
      <c r="HYL16" s="580"/>
      <c r="HYM16" s="580"/>
      <c r="HYN16" s="580"/>
      <c r="HYO16" s="580"/>
      <c r="HYP16" s="580"/>
      <c r="HYQ16" s="580"/>
      <c r="HYR16" s="580"/>
      <c r="HYS16" s="580"/>
      <c r="HYT16" s="580"/>
      <c r="HYU16" s="580"/>
      <c r="HYV16" s="580"/>
      <c r="HYW16" s="580"/>
      <c r="HYX16" s="580"/>
      <c r="HYY16" s="580"/>
      <c r="HYZ16" s="580"/>
      <c r="HZA16" s="580"/>
      <c r="HZB16" s="580"/>
      <c r="HZC16" s="580"/>
      <c r="HZD16" s="580"/>
      <c r="HZE16" s="580"/>
      <c r="HZF16" s="580"/>
      <c r="HZG16" s="580"/>
      <c r="HZH16" s="580"/>
      <c r="HZI16" s="580"/>
      <c r="HZJ16" s="580"/>
      <c r="HZK16" s="580"/>
      <c r="HZL16" s="580"/>
      <c r="HZM16" s="580"/>
      <c r="HZN16" s="580"/>
      <c r="HZO16" s="580"/>
      <c r="HZP16" s="580"/>
      <c r="HZQ16" s="580"/>
      <c r="HZR16" s="580"/>
      <c r="HZS16" s="580"/>
      <c r="HZT16" s="580"/>
      <c r="HZU16" s="580"/>
      <c r="HZV16" s="580"/>
      <c r="HZW16" s="580"/>
      <c r="HZX16" s="580"/>
      <c r="HZY16" s="580"/>
      <c r="HZZ16" s="580"/>
      <c r="IAA16" s="580"/>
      <c r="IAB16" s="580"/>
      <c r="IAC16" s="580"/>
      <c r="IAD16" s="580"/>
      <c r="IAE16" s="580"/>
      <c r="IAF16" s="580"/>
      <c r="IAG16" s="580"/>
      <c r="IAH16" s="580"/>
      <c r="IAI16" s="580"/>
      <c r="IAJ16" s="580"/>
      <c r="IAK16" s="580"/>
      <c r="IAL16" s="580"/>
      <c r="IAM16" s="580"/>
      <c r="IAN16" s="580"/>
      <c r="IAO16" s="580"/>
      <c r="IAP16" s="580"/>
      <c r="IAQ16" s="580"/>
      <c r="IAR16" s="580"/>
      <c r="IAS16" s="580"/>
      <c r="IAT16" s="580"/>
      <c r="IAU16" s="580"/>
      <c r="IAV16" s="580"/>
      <c r="IAW16" s="580"/>
      <c r="IAX16" s="580"/>
      <c r="IAY16" s="580"/>
      <c r="IAZ16" s="580"/>
      <c r="IBA16" s="580"/>
      <c r="IBB16" s="580"/>
      <c r="IBC16" s="580"/>
      <c r="IBD16" s="580"/>
      <c r="IBE16" s="580"/>
      <c r="IBF16" s="580"/>
      <c r="IBG16" s="580"/>
      <c r="IBH16" s="580"/>
      <c r="IBI16" s="580"/>
      <c r="IBJ16" s="580"/>
      <c r="IBK16" s="580"/>
      <c r="IBL16" s="580"/>
      <c r="IBM16" s="580"/>
      <c r="IBN16" s="580"/>
      <c r="IBO16" s="580"/>
      <c r="IBP16" s="580"/>
      <c r="IBQ16" s="580"/>
      <c r="IBR16" s="580"/>
      <c r="IBS16" s="580"/>
      <c r="IBT16" s="580"/>
      <c r="IBU16" s="580"/>
      <c r="IBV16" s="580"/>
      <c r="IBW16" s="580"/>
      <c r="IBX16" s="580"/>
      <c r="IBY16" s="580"/>
      <c r="IBZ16" s="580"/>
      <c r="ICA16" s="580"/>
      <c r="ICB16" s="580"/>
      <c r="ICC16" s="580"/>
      <c r="ICD16" s="580"/>
      <c r="ICE16" s="580"/>
      <c r="ICF16" s="580"/>
      <c r="ICG16" s="580"/>
      <c r="ICH16" s="580"/>
      <c r="ICI16" s="580"/>
      <c r="ICJ16" s="580"/>
      <c r="ICK16" s="580"/>
      <c r="ICL16" s="580"/>
      <c r="ICM16" s="580"/>
      <c r="ICN16" s="580"/>
      <c r="ICO16" s="580"/>
      <c r="ICP16" s="580"/>
      <c r="ICQ16" s="580"/>
      <c r="ICR16" s="580"/>
      <c r="ICS16" s="580"/>
      <c r="ICT16" s="580"/>
      <c r="ICU16" s="580"/>
      <c r="ICV16" s="580"/>
      <c r="ICW16" s="580"/>
      <c r="ICX16" s="580"/>
      <c r="ICY16" s="580"/>
      <c r="ICZ16" s="580"/>
      <c r="IDA16" s="580"/>
      <c r="IDB16" s="580"/>
      <c r="IDC16" s="580"/>
      <c r="IDD16" s="580"/>
      <c r="IDE16" s="580"/>
      <c r="IDF16" s="580"/>
      <c r="IDG16" s="580"/>
      <c r="IDH16" s="580"/>
      <c r="IDI16" s="580"/>
      <c r="IDJ16" s="580"/>
      <c r="IDK16" s="580"/>
      <c r="IDL16" s="580"/>
      <c r="IDM16" s="580"/>
      <c r="IDN16" s="580"/>
      <c r="IDO16" s="580"/>
      <c r="IDP16" s="580"/>
      <c r="IDQ16" s="580"/>
      <c r="IDR16" s="580"/>
      <c r="IDS16" s="580"/>
      <c r="IDT16" s="580"/>
      <c r="IDU16" s="580"/>
      <c r="IDV16" s="580"/>
      <c r="IDW16" s="580"/>
      <c r="IDX16" s="580"/>
      <c r="IDY16" s="580"/>
      <c r="IDZ16" s="580"/>
      <c r="IEA16" s="580"/>
      <c r="IEB16" s="580"/>
      <c r="IEC16" s="580"/>
      <c r="IED16" s="580"/>
      <c r="IEE16" s="580"/>
      <c r="IEF16" s="580"/>
      <c r="IEG16" s="580"/>
      <c r="IEH16" s="580"/>
      <c r="IEI16" s="580"/>
      <c r="IEJ16" s="580"/>
      <c r="IEK16" s="580"/>
      <c r="IEL16" s="580"/>
      <c r="IEM16" s="580"/>
      <c r="IEN16" s="580"/>
      <c r="IEO16" s="580"/>
      <c r="IEP16" s="580"/>
      <c r="IEQ16" s="580"/>
      <c r="IER16" s="580"/>
      <c r="IES16" s="580"/>
      <c r="IET16" s="580"/>
      <c r="IEU16" s="580"/>
      <c r="IEV16" s="580"/>
      <c r="IEW16" s="580"/>
      <c r="IEX16" s="580"/>
      <c r="IEY16" s="580"/>
      <c r="IEZ16" s="580"/>
      <c r="IFA16" s="580"/>
      <c r="IFB16" s="580"/>
      <c r="IFC16" s="580"/>
      <c r="IFD16" s="580"/>
      <c r="IFE16" s="580"/>
      <c r="IFF16" s="580"/>
      <c r="IFG16" s="580"/>
      <c r="IFH16" s="580"/>
      <c r="IFI16" s="580"/>
      <c r="IFJ16" s="580"/>
      <c r="IFK16" s="580"/>
      <c r="IFL16" s="580"/>
      <c r="IFM16" s="580"/>
      <c r="IFN16" s="580"/>
      <c r="IFO16" s="580"/>
      <c r="IFP16" s="580"/>
      <c r="IFQ16" s="580"/>
      <c r="IFR16" s="580"/>
      <c r="IFS16" s="580"/>
      <c r="IFT16" s="580"/>
      <c r="IFU16" s="580"/>
      <c r="IFV16" s="580"/>
      <c r="IFW16" s="580"/>
      <c r="IFX16" s="580"/>
      <c r="IFY16" s="580"/>
      <c r="IFZ16" s="580"/>
      <c r="IGA16" s="580"/>
      <c r="IGB16" s="580"/>
      <c r="IGC16" s="580"/>
      <c r="IGD16" s="580"/>
      <c r="IGE16" s="580"/>
      <c r="IGF16" s="580"/>
      <c r="IGG16" s="580"/>
      <c r="IGH16" s="580"/>
      <c r="IGI16" s="580"/>
      <c r="IGJ16" s="580"/>
      <c r="IGK16" s="580"/>
      <c r="IGL16" s="580"/>
      <c r="IGM16" s="580"/>
      <c r="IGN16" s="580"/>
      <c r="IGO16" s="580"/>
      <c r="IGP16" s="580"/>
      <c r="IGQ16" s="580"/>
      <c r="IGR16" s="580"/>
      <c r="IGS16" s="580"/>
      <c r="IGT16" s="580"/>
      <c r="IGU16" s="580"/>
      <c r="IGV16" s="580"/>
      <c r="IGW16" s="580"/>
      <c r="IGX16" s="580"/>
      <c r="IGY16" s="580"/>
      <c r="IGZ16" s="580"/>
      <c r="IHA16" s="580"/>
      <c r="IHB16" s="580"/>
      <c r="IHC16" s="580"/>
      <c r="IHD16" s="580"/>
      <c r="IHE16" s="580"/>
      <c r="IHF16" s="580"/>
      <c r="IHG16" s="580"/>
      <c r="IHH16" s="580"/>
      <c r="IHI16" s="580"/>
      <c r="IHJ16" s="580"/>
      <c r="IHK16" s="580"/>
      <c r="IHL16" s="580"/>
      <c r="IHM16" s="580"/>
      <c r="IHN16" s="580"/>
      <c r="IHO16" s="580"/>
      <c r="IHP16" s="580"/>
      <c r="IHQ16" s="580"/>
      <c r="IHR16" s="580"/>
      <c r="IHS16" s="580"/>
      <c r="IHT16" s="580"/>
      <c r="IHU16" s="580"/>
      <c r="IHV16" s="580"/>
      <c r="IHW16" s="580"/>
      <c r="IHX16" s="580"/>
      <c r="IHY16" s="580"/>
      <c r="IHZ16" s="580"/>
      <c r="IIA16" s="580"/>
      <c r="IIB16" s="580"/>
      <c r="IIC16" s="580"/>
      <c r="IID16" s="580"/>
      <c r="IIE16" s="580"/>
      <c r="IIF16" s="580"/>
      <c r="IIG16" s="580"/>
      <c r="IIH16" s="580"/>
      <c r="III16" s="580"/>
      <c r="IIJ16" s="580"/>
      <c r="IIK16" s="580"/>
      <c r="IIL16" s="580"/>
      <c r="IIM16" s="580"/>
      <c r="IIN16" s="580"/>
      <c r="IIO16" s="580"/>
      <c r="IIP16" s="580"/>
      <c r="IIQ16" s="580"/>
      <c r="IIR16" s="580"/>
      <c r="IIS16" s="580"/>
      <c r="IIT16" s="580"/>
      <c r="IIU16" s="580"/>
      <c r="IIV16" s="580"/>
      <c r="IIW16" s="580"/>
      <c r="IIX16" s="580"/>
      <c r="IIY16" s="580"/>
      <c r="IIZ16" s="580"/>
      <c r="IJA16" s="580"/>
      <c r="IJB16" s="580"/>
      <c r="IJC16" s="580"/>
      <c r="IJD16" s="580"/>
      <c r="IJE16" s="580"/>
      <c r="IJF16" s="580"/>
      <c r="IJG16" s="580"/>
      <c r="IJH16" s="580"/>
      <c r="IJI16" s="580"/>
      <c r="IJJ16" s="580"/>
      <c r="IJK16" s="580"/>
      <c r="IJL16" s="580"/>
      <c r="IJM16" s="580"/>
      <c r="IJN16" s="580"/>
      <c r="IJO16" s="580"/>
      <c r="IJP16" s="580"/>
      <c r="IJQ16" s="580"/>
      <c r="IJR16" s="580"/>
      <c r="IJS16" s="580"/>
      <c r="IJT16" s="580"/>
      <c r="IJU16" s="580"/>
      <c r="IJV16" s="580"/>
      <c r="IJW16" s="580"/>
      <c r="IJX16" s="580"/>
      <c r="IJY16" s="580"/>
      <c r="IJZ16" s="580"/>
      <c r="IKA16" s="580"/>
      <c r="IKB16" s="580"/>
      <c r="IKC16" s="580"/>
      <c r="IKD16" s="580"/>
      <c r="IKE16" s="580"/>
      <c r="IKF16" s="580"/>
      <c r="IKG16" s="580"/>
      <c r="IKH16" s="580"/>
      <c r="IKI16" s="580"/>
      <c r="IKJ16" s="580"/>
      <c r="IKK16" s="580"/>
      <c r="IKL16" s="580"/>
      <c r="IKM16" s="580"/>
      <c r="IKN16" s="580"/>
      <c r="IKO16" s="580"/>
      <c r="IKP16" s="580"/>
      <c r="IKQ16" s="580"/>
      <c r="IKR16" s="580"/>
      <c r="IKS16" s="580"/>
      <c r="IKT16" s="580"/>
      <c r="IKU16" s="580"/>
      <c r="IKV16" s="580"/>
      <c r="IKW16" s="580"/>
      <c r="IKX16" s="580"/>
      <c r="IKY16" s="580"/>
      <c r="IKZ16" s="580"/>
      <c r="ILA16" s="580"/>
      <c r="ILB16" s="580"/>
      <c r="ILC16" s="580"/>
      <c r="ILD16" s="580"/>
      <c r="ILE16" s="580"/>
      <c r="ILF16" s="580"/>
      <c r="ILG16" s="580"/>
      <c r="ILH16" s="580"/>
      <c r="ILI16" s="580"/>
      <c r="ILJ16" s="580"/>
      <c r="ILK16" s="580"/>
      <c r="ILL16" s="580"/>
      <c r="ILM16" s="580"/>
      <c r="ILN16" s="580"/>
      <c r="ILO16" s="580"/>
      <c r="ILP16" s="580"/>
      <c r="ILQ16" s="580"/>
      <c r="ILR16" s="580"/>
      <c r="ILS16" s="580"/>
      <c r="ILT16" s="580"/>
      <c r="ILU16" s="580"/>
      <c r="ILV16" s="580"/>
      <c r="ILW16" s="580"/>
      <c r="ILX16" s="580"/>
      <c r="ILY16" s="580"/>
      <c r="ILZ16" s="580"/>
      <c r="IMA16" s="580"/>
      <c r="IMB16" s="580"/>
      <c r="IMC16" s="580"/>
      <c r="IMD16" s="580"/>
      <c r="IME16" s="580"/>
      <c r="IMF16" s="580"/>
      <c r="IMG16" s="580"/>
      <c r="IMH16" s="580"/>
      <c r="IMI16" s="580"/>
      <c r="IMJ16" s="580"/>
      <c r="IMK16" s="580"/>
      <c r="IML16" s="580"/>
      <c r="IMM16" s="580"/>
      <c r="IMN16" s="580"/>
      <c r="IMO16" s="580"/>
      <c r="IMP16" s="580"/>
      <c r="IMQ16" s="580"/>
      <c r="IMR16" s="580"/>
      <c r="IMS16" s="580"/>
      <c r="IMT16" s="580"/>
      <c r="IMU16" s="580"/>
      <c r="IMV16" s="580"/>
      <c r="IMW16" s="580"/>
      <c r="IMX16" s="580"/>
      <c r="IMY16" s="580"/>
      <c r="IMZ16" s="580"/>
      <c r="INA16" s="580"/>
      <c r="INB16" s="580"/>
      <c r="INC16" s="580"/>
      <c r="IND16" s="580"/>
      <c r="INE16" s="580"/>
      <c r="INF16" s="580"/>
      <c r="ING16" s="580"/>
      <c r="INH16" s="580"/>
      <c r="INI16" s="580"/>
      <c r="INJ16" s="580"/>
      <c r="INK16" s="580"/>
      <c r="INL16" s="580"/>
      <c r="INM16" s="580"/>
      <c r="INN16" s="580"/>
      <c r="INO16" s="580"/>
      <c r="INP16" s="580"/>
      <c r="INQ16" s="580"/>
      <c r="INR16" s="580"/>
      <c r="INS16" s="580"/>
      <c r="INT16" s="580"/>
      <c r="INU16" s="580"/>
      <c r="INV16" s="580"/>
      <c r="INW16" s="580"/>
      <c r="INX16" s="580"/>
      <c r="INY16" s="580"/>
      <c r="INZ16" s="580"/>
      <c r="IOA16" s="580"/>
      <c r="IOB16" s="580"/>
      <c r="IOC16" s="580"/>
      <c r="IOD16" s="580"/>
      <c r="IOE16" s="580"/>
      <c r="IOF16" s="580"/>
      <c r="IOG16" s="580"/>
      <c r="IOH16" s="580"/>
      <c r="IOI16" s="580"/>
      <c r="IOJ16" s="580"/>
      <c r="IOK16" s="580"/>
      <c r="IOL16" s="580"/>
      <c r="IOM16" s="580"/>
      <c r="ION16" s="580"/>
      <c r="IOO16" s="580"/>
      <c r="IOP16" s="580"/>
      <c r="IOQ16" s="580"/>
      <c r="IOR16" s="580"/>
      <c r="IOS16" s="580"/>
      <c r="IOT16" s="580"/>
      <c r="IOU16" s="580"/>
      <c r="IOV16" s="580"/>
      <c r="IOW16" s="580"/>
      <c r="IOX16" s="580"/>
      <c r="IOY16" s="580"/>
      <c r="IOZ16" s="580"/>
      <c r="IPA16" s="580"/>
      <c r="IPB16" s="580"/>
      <c r="IPC16" s="580"/>
      <c r="IPD16" s="580"/>
      <c r="IPE16" s="580"/>
      <c r="IPF16" s="580"/>
      <c r="IPG16" s="580"/>
      <c r="IPH16" s="580"/>
      <c r="IPI16" s="580"/>
      <c r="IPJ16" s="580"/>
      <c r="IPK16" s="580"/>
      <c r="IPL16" s="580"/>
      <c r="IPM16" s="580"/>
      <c r="IPN16" s="580"/>
      <c r="IPO16" s="580"/>
      <c r="IPP16" s="580"/>
      <c r="IPQ16" s="580"/>
      <c r="IPR16" s="580"/>
      <c r="IPS16" s="580"/>
      <c r="IPT16" s="580"/>
      <c r="IPU16" s="580"/>
      <c r="IPV16" s="580"/>
      <c r="IPW16" s="580"/>
      <c r="IPX16" s="580"/>
      <c r="IPY16" s="580"/>
      <c r="IPZ16" s="580"/>
      <c r="IQA16" s="580"/>
      <c r="IQB16" s="580"/>
      <c r="IQC16" s="580"/>
      <c r="IQD16" s="580"/>
      <c r="IQE16" s="580"/>
      <c r="IQF16" s="580"/>
      <c r="IQG16" s="580"/>
      <c r="IQH16" s="580"/>
      <c r="IQI16" s="580"/>
      <c r="IQJ16" s="580"/>
      <c r="IQK16" s="580"/>
      <c r="IQL16" s="580"/>
      <c r="IQM16" s="580"/>
      <c r="IQN16" s="580"/>
      <c r="IQO16" s="580"/>
      <c r="IQP16" s="580"/>
      <c r="IQQ16" s="580"/>
      <c r="IQR16" s="580"/>
      <c r="IQS16" s="580"/>
      <c r="IQT16" s="580"/>
      <c r="IQU16" s="580"/>
      <c r="IQV16" s="580"/>
      <c r="IQW16" s="580"/>
      <c r="IQX16" s="580"/>
      <c r="IQY16" s="580"/>
      <c r="IQZ16" s="580"/>
      <c r="IRA16" s="580"/>
      <c r="IRB16" s="580"/>
      <c r="IRC16" s="580"/>
      <c r="IRD16" s="580"/>
      <c r="IRE16" s="580"/>
      <c r="IRF16" s="580"/>
      <c r="IRG16" s="580"/>
      <c r="IRH16" s="580"/>
      <c r="IRI16" s="580"/>
      <c r="IRJ16" s="580"/>
      <c r="IRK16" s="580"/>
      <c r="IRL16" s="580"/>
      <c r="IRM16" s="580"/>
      <c r="IRN16" s="580"/>
      <c r="IRO16" s="580"/>
      <c r="IRP16" s="580"/>
      <c r="IRQ16" s="580"/>
      <c r="IRR16" s="580"/>
      <c r="IRS16" s="580"/>
      <c r="IRT16" s="580"/>
      <c r="IRU16" s="580"/>
      <c r="IRV16" s="580"/>
      <c r="IRW16" s="580"/>
      <c r="IRX16" s="580"/>
      <c r="IRY16" s="580"/>
      <c r="IRZ16" s="580"/>
      <c r="ISA16" s="580"/>
      <c r="ISB16" s="580"/>
      <c r="ISC16" s="580"/>
      <c r="ISD16" s="580"/>
      <c r="ISE16" s="580"/>
      <c r="ISF16" s="580"/>
      <c r="ISG16" s="580"/>
      <c r="ISH16" s="580"/>
      <c r="ISI16" s="580"/>
      <c r="ISJ16" s="580"/>
      <c r="ISK16" s="580"/>
      <c r="ISL16" s="580"/>
      <c r="ISM16" s="580"/>
      <c r="ISN16" s="580"/>
      <c r="ISO16" s="580"/>
      <c r="ISP16" s="580"/>
      <c r="ISQ16" s="580"/>
      <c r="ISR16" s="580"/>
      <c r="ISS16" s="580"/>
      <c r="IST16" s="580"/>
      <c r="ISU16" s="580"/>
      <c r="ISV16" s="580"/>
      <c r="ISW16" s="580"/>
      <c r="ISX16" s="580"/>
      <c r="ISY16" s="580"/>
      <c r="ISZ16" s="580"/>
      <c r="ITA16" s="580"/>
      <c r="ITB16" s="580"/>
      <c r="ITC16" s="580"/>
      <c r="ITD16" s="580"/>
      <c r="ITE16" s="580"/>
      <c r="ITF16" s="580"/>
      <c r="ITG16" s="580"/>
      <c r="ITH16" s="580"/>
      <c r="ITI16" s="580"/>
      <c r="ITJ16" s="580"/>
      <c r="ITK16" s="580"/>
      <c r="ITL16" s="580"/>
      <c r="ITM16" s="580"/>
      <c r="ITN16" s="580"/>
      <c r="ITO16" s="580"/>
      <c r="ITP16" s="580"/>
      <c r="ITQ16" s="580"/>
      <c r="ITR16" s="580"/>
      <c r="ITS16" s="580"/>
      <c r="ITT16" s="580"/>
      <c r="ITU16" s="580"/>
      <c r="ITV16" s="580"/>
      <c r="ITW16" s="580"/>
      <c r="ITX16" s="580"/>
      <c r="ITY16" s="580"/>
      <c r="ITZ16" s="580"/>
      <c r="IUA16" s="580"/>
      <c r="IUB16" s="580"/>
      <c r="IUC16" s="580"/>
      <c r="IUD16" s="580"/>
      <c r="IUE16" s="580"/>
      <c r="IUF16" s="580"/>
      <c r="IUG16" s="580"/>
      <c r="IUH16" s="580"/>
      <c r="IUI16" s="580"/>
      <c r="IUJ16" s="580"/>
      <c r="IUK16" s="580"/>
      <c r="IUL16" s="580"/>
      <c r="IUM16" s="580"/>
      <c r="IUN16" s="580"/>
      <c r="IUO16" s="580"/>
      <c r="IUP16" s="580"/>
      <c r="IUQ16" s="580"/>
      <c r="IUR16" s="580"/>
      <c r="IUS16" s="580"/>
      <c r="IUT16" s="580"/>
      <c r="IUU16" s="580"/>
      <c r="IUV16" s="580"/>
      <c r="IUW16" s="580"/>
      <c r="IUX16" s="580"/>
      <c r="IUY16" s="580"/>
      <c r="IUZ16" s="580"/>
      <c r="IVA16" s="580"/>
      <c r="IVB16" s="580"/>
      <c r="IVC16" s="580"/>
      <c r="IVD16" s="580"/>
      <c r="IVE16" s="580"/>
      <c r="IVF16" s="580"/>
      <c r="IVG16" s="580"/>
      <c r="IVH16" s="580"/>
      <c r="IVI16" s="580"/>
      <c r="IVJ16" s="580"/>
      <c r="IVK16" s="580"/>
      <c r="IVL16" s="580"/>
      <c r="IVM16" s="580"/>
      <c r="IVN16" s="580"/>
      <c r="IVO16" s="580"/>
      <c r="IVP16" s="580"/>
      <c r="IVQ16" s="580"/>
      <c r="IVR16" s="580"/>
      <c r="IVS16" s="580"/>
      <c r="IVT16" s="580"/>
      <c r="IVU16" s="580"/>
      <c r="IVV16" s="580"/>
      <c r="IVW16" s="580"/>
      <c r="IVX16" s="580"/>
      <c r="IVY16" s="580"/>
      <c r="IVZ16" s="580"/>
      <c r="IWA16" s="580"/>
      <c r="IWB16" s="580"/>
      <c r="IWC16" s="580"/>
      <c r="IWD16" s="580"/>
      <c r="IWE16" s="580"/>
      <c r="IWF16" s="580"/>
      <c r="IWG16" s="580"/>
      <c r="IWH16" s="580"/>
      <c r="IWI16" s="580"/>
      <c r="IWJ16" s="580"/>
      <c r="IWK16" s="580"/>
      <c r="IWL16" s="580"/>
      <c r="IWM16" s="580"/>
      <c r="IWN16" s="580"/>
      <c r="IWO16" s="580"/>
      <c r="IWP16" s="580"/>
      <c r="IWQ16" s="580"/>
      <c r="IWR16" s="580"/>
      <c r="IWS16" s="580"/>
      <c r="IWT16" s="580"/>
      <c r="IWU16" s="580"/>
      <c r="IWV16" s="580"/>
      <c r="IWW16" s="580"/>
      <c r="IWX16" s="580"/>
      <c r="IWY16" s="580"/>
      <c r="IWZ16" s="580"/>
      <c r="IXA16" s="580"/>
      <c r="IXB16" s="580"/>
      <c r="IXC16" s="580"/>
      <c r="IXD16" s="580"/>
      <c r="IXE16" s="580"/>
      <c r="IXF16" s="580"/>
      <c r="IXG16" s="580"/>
      <c r="IXH16" s="580"/>
      <c r="IXI16" s="580"/>
      <c r="IXJ16" s="580"/>
      <c r="IXK16" s="580"/>
      <c r="IXL16" s="580"/>
      <c r="IXM16" s="580"/>
      <c r="IXN16" s="580"/>
      <c r="IXO16" s="580"/>
      <c r="IXP16" s="580"/>
      <c r="IXQ16" s="580"/>
      <c r="IXR16" s="580"/>
      <c r="IXS16" s="580"/>
      <c r="IXT16" s="580"/>
      <c r="IXU16" s="580"/>
      <c r="IXV16" s="580"/>
      <c r="IXW16" s="580"/>
      <c r="IXX16" s="580"/>
      <c r="IXY16" s="580"/>
      <c r="IXZ16" s="580"/>
      <c r="IYA16" s="580"/>
      <c r="IYB16" s="580"/>
      <c r="IYC16" s="580"/>
      <c r="IYD16" s="580"/>
      <c r="IYE16" s="580"/>
      <c r="IYF16" s="580"/>
      <c r="IYG16" s="580"/>
      <c r="IYH16" s="580"/>
      <c r="IYI16" s="580"/>
      <c r="IYJ16" s="580"/>
      <c r="IYK16" s="580"/>
      <c r="IYL16" s="580"/>
      <c r="IYM16" s="580"/>
      <c r="IYN16" s="580"/>
      <c r="IYO16" s="580"/>
      <c r="IYP16" s="580"/>
      <c r="IYQ16" s="580"/>
      <c r="IYR16" s="580"/>
      <c r="IYS16" s="580"/>
      <c r="IYT16" s="580"/>
      <c r="IYU16" s="580"/>
      <c r="IYV16" s="580"/>
      <c r="IYW16" s="580"/>
      <c r="IYX16" s="580"/>
      <c r="IYY16" s="580"/>
      <c r="IYZ16" s="580"/>
      <c r="IZA16" s="580"/>
      <c r="IZB16" s="580"/>
      <c r="IZC16" s="580"/>
      <c r="IZD16" s="580"/>
      <c r="IZE16" s="580"/>
      <c r="IZF16" s="580"/>
      <c r="IZG16" s="580"/>
      <c r="IZH16" s="580"/>
      <c r="IZI16" s="580"/>
      <c r="IZJ16" s="580"/>
      <c r="IZK16" s="580"/>
      <c r="IZL16" s="580"/>
      <c r="IZM16" s="580"/>
      <c r="IZN16" s="580"/>
      <c r="IZO16" s="580"/>
      <c r="IZP16" s="580"/>
      <c r="IZQ16" s="580"/>
      <c r="IZR16" s="580"/>
      <c r="IZS16" s="580"/>
      <c r="IZT16" s="580"/>
      <c r="IZU16" s="580"/>
      <c r="IZV16" s="580"/>
      <c r="IZW16" s="580"/>
      <c r="IZX16" s="580"/>
      <c r="IZY16" s="580"/>
      <c r="IZZ16" s="580"/>
      <c r="JAA16" s="580"/>
      <c r="JAB16" s="580"/>
      <c r="JAC16" s="580"/>
      <c r="JAD16" s="580"/>
      <c r="JAE16" s="580"/>
      <c r="JAF16" s="580"/>
      <c r="JAG16" s="580"/>
      <c r="JAH16" s="580"/>
      <c r="JAI16" s="580"/>
      <c r="JAJ16" s="580"/>
      <c r="JAK16" s="580"/>
      <c r="JAL16" s="580"/>
      <c r="JAM16" s="580"/>
      <c r="JAN16" s="580"/>
      <c r="JAO16" s="580"/>
      <c r="JAP16" s="580"/>
      <c r="JAQ16" s="580"/>
      <c r="JAR16" s="580"/>
      <c r="JAS16" s="580"/>
      <c r="JAT16" s="580"/>
      <c r="JAU16" s="580"/>
      <c r="JAV16" s="580"/>
      <c r="JAW16" s="580"/>
      <c r="JAX16" s="580"/>
      <c r="JAY16" s="580"/>
      <c r="JAZ16" s="580"/>
      <c r="JBA16" s="580"/>
      <c r="JBB16" s="580"/>
      <c r="JBC16" s="580"/>
      <c r="JBD16" s="580"/>
      <c r="JBE16" s="580"/>
      <c r="JBF16" s="580"/>
      <c r="JBG16" s="580"/>
      <c r="JBH16" s="580"/>
      <c r="JBI16" s="580"/>
      <c r="JBJ16" s="580"/>
      <c r="JBK16" s="580"/>
      <c r="JBL16" s="580"/>
      <c r="JBM16" s="580"/>
      <c r="JBN16" s="580"/>
      <c r="JBO16" s="580"/>
      <c r="JBP16" s="580"/>
      <c r="JBQ16" s="580"/>
      <c r="JBR16" s="580"/>
      <c r="JBS16" s="580"/>
      <c r="JBT16" s="580"/>
      <c r="JBU16" s="580"/>
      <c r="JBV16" s="580"/>
      <c r="JBW16" s="580"/>
      <c r="JBX16" s="580"/>
      <c r="JBY16" s="580"/>
      <c r="JBZ16" s="580"/>
      <c r="JCA16" s="580"/>
      <c r="JCB16" s="580"/>
      <c r="JCC16" s="580"/>
      <c r="JCD16" s="580"/>
      <c r="JCE16" s="580"/>
      <c r="JCF16" s="580"/>
      <c r="JCG16" s="580"/>
      <c r="JCH16" s="580"/>
      <c r="JCI16" s="580"/>
      <c r="JCJ16" s="580"/>
      <c r="JCK16" s="580"/>
      <c r="JCL16" s="580"/>
      <c r="JCM16" s="580"/>
      <c r="JCN16" s="580"/>
      <c r="JCO16" s="580"/>
      <c r="JCP16" s="580"/>
      <c r="JCQ16" s="580"/>
      <c r="JCR16" s="580"/>
      <c r="JCS16" s="580"/>
      <c r="JCT16" s="580"/>
      <c r="JCU16" s="580"/>
      <c r="JCV16" s="580"/>
      <c r="JCW16" s="580"/>
      <c r="JCX16" s="580"/>
      <c r="JCY16" s="580"/>
      <c r="JCZ16" s="580"/>
      <c r="JDA16" s="580"/>
      <c r="JDB16" s="580"/>
      <c r="JDC16" s="580"/>
      <c r="JDD16" s="580"/>
      <c r="JDE16" s="580"/>
      <c r="JDF16" s="580"/>
      <c r="JDG16" s="580"/>
      <c r="JDH16" s="580"/>
      <c r="JDI16" s="580"/>
      <c r="JDJ16" s="580"/>
      <c r="JDK16" s="580"/>
      <c r="JDL16" s="580"/>
      <c r="JDM16" s="580"/>
      <c r="JDN16" s="580"/>
      <c r="JDO16" s="580"/>
      <c r="JDP16" s="580"/>
      <c r="JDQ16" s="580"/>
      <c r="JDR16" s="580"/>
      <c r="JDS16" s="580"/>
      <c r="JDT16" s="580"/>
      <c r="JDU16" s="580"/>
      <c r="JDV16" s="580"/>
      <c r="JDW16" s="580"/>
      <c r="JDX16" s="580"/>
      <c r="JDY16" s="580"/>
      <c r="JDZ16" s="580"/>
      <c r="JEA16" s="580"/>
      <c r="JEB16" s="580"/>
      <c r="JEC16" s="580"/>
      <c r="JED16" s="580"/>
      <c r="JEE16" s="580"/>
      <c r="JEF16" s="580"/>
      <c r="JEG16" s="580"/>
      <c r="JEH16" s="580"/>
      <c r="JEI16" s="580"/>
      <c r="JEJ16" s="580"/>
      <c r="JEK16" s="580"/>
      <c r="JEL16" s="580"/>
      <c r="JEM16" s="580"/>
      <c r="JEN16" s="580"/>
      <c r="JEO16" s="580"/>
      <c r="JEP16" s="580"/>
      <c r="JEQ16" s="580"/>
      <c r="JER16" s="580"/>
      <c r="JES16" s="580"/>
      <c r="JET16" s="580"/>
      <c r="JEU16" s="580"/>
      <c r="JEV16" s="580"/>
      <c r="JEW16" s="580"/>
      <c r="JEX16" s="580"/>
      <c r="JEY16" s="580"/>
      <c r="JEZ16" s="580"/>
      <c r="JFA16" s="580"/>
      <c r="JFB16" s="580"/>
      <c r="JFC16" s="580"/>
      <c r="JFD16" s="580"/>
      <c r="JFE16" s="580"/>
      <c r="JFF16" s="580"/>
      <c r="JFG16" s="580"/>
      <c r="JFH16" s="580"/>
      <c r="JFI16" s="580"/>
      <c r="JFJ16" s="580"/>
      <c r="JFK16" s="580"/>
      <c r="JFL16" s="580"/>
      <c r="JFM16" s="580"/>
      <c r="JFN16" s="580"/>
      <c r="JFO16" s="580"/>
      <c r="JFP16" s="580"/>
      <c r="JFQ16" s="580"/>
      <c r="JFR16" s="580"/>
      <c r="JFS16" s="580"/>
      <c r="JFT16" s="580"/>
      <c r="JFU16" s="580"/>
      <c r="JFV16" s="580"/>
      <c r="JFW16" s="580"/>
      <c r="JFX16" s="580"/>
      <c r="JFY16" s="580"/>
      <c r="JFZ16" s="580"/>
      <c r="JGA16" s="580"/>
      <c r="JGB16" s="580"/>
      <c r="JGC16" s="580"/>
      <c r="JGD16" s="580"/>
      <c r="JGE16" s="580"/>
      <c r="JGF16" s="580"/>
      <c r="JGG16" s="580"/>
      <c r="JGH16" s="580"/>
      <c r="JGI16" s="580"/>
      <c r="JGJ16" s="580"/>
      <c r="JGK16" s="580"/>
      <c r="JGL16" s="580"/>
      <c r="JGM16" s="580"/>
      <c r="JGN16" s="580"/>
      <c r="JGO16" s="580"/>
      <c r="JGP16" s="580"/>
      <c r="JGQ16" s="580"/>
      <c r="JGR16" s="580"/>
      <c r="JGS16" s="580"/>
      <c r="JGT16" s="580"/>
      <c r="JGU16" s="580"/>
      <c r="JGV16" s="580"/>
      <c r="JGW16" s="580"/>
      <c r="JGX16" s="580"/>
      <c r="JGY16" s="580"/>
      <c r="JGZ16" s="580"/>
      <c r="JHA16" s="580"/>
      <c r="JHB16" s="580"/>
      <c r="JHC16" s="580"/>
      <c r="JHD16" s="580"/>
      <c r="JHE16" s="580"/>
      <c r="JHF16" s="580"/>
      <c r="JHG16" s="580"/>
      <c r="JHH16" s="580"/>
      <c r="JHI16" s="580"/>
      <c r="JHJ16" s="580"/>
      <c r="JHK16" s="580"/>
      <c r="JHL16" s="580"/>
      <c r="JHM16" s="580"/>
      <c r="JHN16" s="580"/>
      <c r="JHO16" s="580"/>
      <c r="JHP16" s="580"/>
      <c r="JHQ16" s="580"/>
      <c r="JHR16" s="580"/>
      <c r="JHS16" s="580"/>
      <c r="JHT16" s="580"/>
      <c r="JHU16" s="580"/>
      <c r="JHV16" s="580"/>
      <c r="JHW16" s="580"/>
      <c r="JHX16" s="580"/>
      <c r="JHY16" s="580"/>
      <c r="JHZ16" s="580"/>
      <c r="JIA16" s="580"/>
      <c r="JIB16" s="580"/>
      <c r="JIC16" s="580"/>
      <c r="JID16" s="580"/>
      <c r="JIE16" s="580"/>
      <c r="JIF16" s="580"/>
      <c r="JIG16" s="580"/>
      <c r="JIH16" s="580"/>
      <c r="JII16" s="580"/>
      <c r="JIJ16" s="580"/>
      <c r="JIK16" s="580"/>
      <c r="JIL16" s="580"/>
      <c r="JIM16" s="580"/>
      <c r="JIN16" s="580"/>
      <c r="JIO16" s="580"/>
      <c r="JIP16" s="580"/>
      <c r="JIQ16" s="580"/>
      <c r="JIR16" s="580"/>
      <c r="JIS16" s="580"/>
      <c r="JIT16" s="580"/>
      <c r="JIU16" s="580"/>
      <c r="JIV16" s="580"/>
      <c r="JIW16" s="580"/>
      <c r="JIX16" s="580"/>
      <c r="JIY16" s="580"/>
      <c r="JIZ16" s="580"/>
      <c r="JJA16" s="580"/>
      <c r="JJB16" s="580"/>
      <c r="JJC16" s="580"/>
      <c r="JJD16" s="580"/>
      <c r="JJE16" s="580"/>
      <c r="JJF16" s="580"/>
      <c r="JJG16" s="580"/>
      <c r="JJH16" s="580"/>
      <c r="JJI16" s="580"/>
      <c r="JJJ16" s="580"/>
      <c r="JJK16" s="580"/>
      <c r="JJL16" s="580"/>
      <c r="JJM16" s="580"/>
      <c r="JJN16" s="580"/>
      <c r="JJO16" s="580"/>
      <c r="JJP16" s="580"/>
      <c r="JJQ16" s="580"/>
      <c r="JJR16" s="580"/>
      <c r="JJS16" s="580"/>
      <c r="JJT16" s="580"/>
      <c r="JJU16" s="580"/>
      <c r="JJV16" s="580"/>
      <c r="JJW16" s="580"/>
      <c r="JJX16" s="580"/>
      <c r="JJY16" s="580"/>
      <c r="JJZ16" s="580"/>
      <c r="JKA16" s="580"/>
      <c r="JKB16" s="580"/>
      <c r="JKC16" s="580"/>
      <c r="JKD16" s="580"/>
      <c r="JKE16" s="580"/>
      <c r="JKF16" s="580"/>
      <c r="JKG16" s="580"/>
      <c r="JKH16" s="580"/>
      <c r="JKI16" s="580"/>
      <c r="JKJ16" s="580"/>
      <c r="JKK16" s="580"/>
      <c r="JKL16" s="580"/>
      <c r="JKM16" s="580"/>
      <c r="JKN16" s="580"/>
      <c r="JKO16" s="580"/>
      <c r="JKP16" s="580"/>
      <c r="JKQ16" s="580"/>
      <c r="JKR16" s="580"/>
      <c r="JKS16" s="580"/>
      <c r="JKT16" s="580"/>
      <c r="JKU16" s="580"/>
      <c r="JKV16" s="580"/>
      <c r="JKW16" s="580"/>
      <c r="JKX16" s="580"/>
      <c r="JKY16" s="580"/>
      <c r="JKZ16" s="580"/>
      <c r="JLA16" s="580"/>
      <c r="JLB16" s="580"/>
      <c r="JLC16" s="580"/>
      <c r="JLD16" s="580"/>
      <c r="JLE16" s="580"/>
      <c r="JLF16" s="580"/>
      <c r="JLG16" s="580"/>
      <c r="JLH16" s="580"/>
      <c r="JLI16" s="580"/>
      <c r="JLJ16" s="580"/>
      <c r="JLK16" s="580"/>
      <c r="JLL16" s="580"/>
      <c r="JLM16" s="580"/>
      <c r="JLN16" s="580"/>
      <c r="JLO16" s="580"/>
      <c r="JLP16" s="580"/>
      <c r="JLQ16" s="580"/>
      <c r="JLR16" s="580"/>
      <c r="JLS16" s="580"/>
      <c r="JLT16" s="580"/>
      <c r="JLU16" s="580"/>
      <c r="JLV16" s="580"/>
      <c r="JLW16" s="580"/>
      <c r="JLX16" s="580"/>
      <c r="JLY16" s="580"/>
      <c r="JLZ16" s="580"/>
      <c r="JMA16" s="580"/>
      <c r="JMB16" s="580"/>
      <c r="JMC16" s="580"/>
      <c r="JMD16" s="580"/>
      <c r="JME16" s="580"/>
      <c r="JMF16" s="580"/>
      <c r="JMG16" s="580"/>
      <c r="JMH16" s="580"/>
      <c r="JMI16" s="580"/>
      <c r="JMJ16" s="580"/>
      <c r="JMK16" s="580"/>
      <c r="JML16" s="580"/>
      <c r="JMM16" s="580"/>
      <c r="JMN16" s="580"/>
      <c r="JMO16" s="580"/>
      <c r="JMP16" s="580"/>
      <c r="JMQ16" s="580"/>
      <c r="JMR16" s="580"/>
      <c r="JMS16" s="580"/>
      <c r="JMT16" s="580"/>
      <c r="JMU16" s="580"/>
      <c r="JMV16" s="580"/>
      <c r="JMW16" s="580"/>
      <c r="JMX16" s="580"/>
      <c r="JMY16" s="580"/>
      <c r="JMZ16" s="580"/>
      <c r="JNA16" s="580"/>
      <c r="JNB16" s="580"/>
      <c r="JNC16" s="580"/>
      <c r="JND16" s="580"/>
      <c r="JNE16" s="580"/>
      <c r="JNF16" s="580"/>
      <c r="JNG16" s="580"/>
      <c r="JNH16" s="580"/>
      <c r="JNI16" s="580"/>
      <c r="JNJ16" s="580"/>
      <c r="JNK16" s="580"/>
      <c r="JNL16" s="580"/>
      <c r="JNM16" s="580"/>
      <c r="JNN16" s="580"/>
      <c r="JNO16" s="580"/>
      <c r="JNP16" s="580"/>
      <c r="JNQ16" s="580"/>
      <c r="JNR16" s="580"/>
      <c r="JNS16" s="580"/>
      <c r="JNT16" s="580"/>
      <c r="JNU16" s="580"/>
      <c r="JNV16" s="580"/>
      <c r="JNW16" s="580"/>
      <c r="JNX16" s="580"/>
      <c r="JNY16" s="580"/>
      <c r="JNZ16" s="580"/>
      <c r="JOA16" s="580"/>
      <c r="JOB16" s="580"/>
      <c r="JOC16" s="580"/>
      <c r="JOD16" s="580"/>
      <c r="JOE16" s="580"/>
      <c r="JOF16" s="580"/>
      <c r="JOG16" s="580"/>
      <c r="JOH16" s="580"/>
      <c r="JOI16" s="580"/>
      <c r="JOJ16" s="580"/>
      <c r="JOK16" s="580"/>
      <c r="JOL16" s="580"/>
      <c r="JOM16" s="580"/>
      <c r="JON16" s="580"/>
      <c r="JOO16" s="580"/>
      <c r="JOP16" s="580"/>
      <c r="JOQ16" s="580"/>
      <c r="JOR16" s="580"/>
      <c r="JOS16" s="580"/>
      <c r="JOT16" s="580"/>
      <c r="JOU16" s="580"/>
      <c r="JOV16" s="580"/>
      <c r="JOW16" s="580"/>
      <c r="JOX16" s="580"/>
      <c r="JOY16" s="580"/>
      <c r="JOZ16" s="580"/>
      <c r="JPA16" s="580"/>
      <c r="JPB16" s="580"/>
      <c r="JPC16" s="580"/>
      <c r="JPD16" s="580"/>
      <c r="JPE16" s="580"/>
      <c r="JPF16" s="580"/>
      <c r="JPG16" s="580"/>
      <c r="JPH16" s="580"/>
      <c r="JPI16" s="580"/>
      <c r="JPJ16" s="580"/>
      <c r="JPK16" s="580"/>
      <c r="JPL16" s="580"/>
      <c r="JPM16" s="580"/>
      <c r="JPN16" s="580"/>
      <c r="JPO16" s="580"/>
      <c r="JPP16" s="580"/>
      <c r="JPQ16" s="580"/>
      <c r="JPR16" s="580"/>
      <c r="JPS16" s="580"/>
      <c r="JPT16" s="580"/>
      <c r="JPU16" s="580"/>
      <c r="JPV16" s="580"/>
      <c r="JPW16" s="580"/>
      <c r="JPX16" s="580"/>
      <c r="JPY16" s="580"/>
      <c r="JPZ16" s="580"/>
      <c r="JQA16" s="580"/>
      <c r="JQB16" s="580"/>
      <c r="JQC16" s="580"/>
      <c r="JQD16" s="580"/>
      <c r="JQE16" s="580"/>
      <c r="JQF16" s="580"/>
      <c r="JQG16" s="580"/>
      <c r="JQH16" s="580"/>
      <c r="JQI16" s="580"/>
      <c r="JQJ16" s="580"/>
      <c r="JQK16" s="580"/>
      <c r="JQL16" s="580"/>
      <c r="JQM16" s="580"/>
      <c r="JQN16" s="580"/>
      <c r="JQO16" s="580"/>
      <c r="JQP16" s="580"/>
      <c r="JQQ16" s="580"/>
      <c r="JQR16" s="580"/>
      <c r="JQS16" s="580"/>
      <c r="JQT16" s="580"/>
      <c r="JQU16" s="580"/>
      <c r="JQV16" s="580"/>
      <c r="JQW16" s="580"/>
      <c r="JQX16" s="580"/>
      <c r="JQY16" s="580"/>
      <c r="JQZ16" s="580"/>
      <c r="JRA16" s="580"/>
      <c r="JRB16" s="580"/>
      <c r="JRC16" s="580"/>
      <c r="JRD16" s="580"/>
      <c r="JRE16" s="580"/>
      <c r="JRF16" s="580"/>
      <c r="JRG16" s="580"/>
      <c r="JRH16" s="580"/>
      <c r="JRI16" s="580"/>
      <c r="JRJ16" s="580"/>
      <c r="JRK16" s="580"/>
      <c r="JRL16" s="580"/>
      <c r="JRM16" s="580"/>
      <c r="JRN16" s="580"/>
      <c r="JRO16" s="580"/>
      <c r="JRP16" s="580"/>
      <c r="JRQ16" s="580"/>
      <c r="JRR16" s="580"/>
      <c r="JRS16" s="580"/>
      <c r="JRT16" s="580"/>
      <c r="JRU16" s="580"/>
      <c r="JRV16" s="580"/>
      <c r="JRW16" s="580"/>
      <c r="JRX16" s="580"/>
      <c r="JRY16" s="580"/>
      <c r="JRZ16" s="580"/>
      <c r="JSA16" s="580"/>
      <c r="JSB16" s="580"/>
      <c r="JSC16" s="580"/>
      <c r="JSD16" s="580"/>
      <c r="JSE16" s="580"/>
      <c r="JSF16" s="580"/>
      <c r="JSG16" s="580"/>
      <c r="JSH16" s="580"/>
      <c r="JSI16" s="580"/>
      <c r="JSJ16" s="580"/>
      <c r="JSK16" s="580"/>
      <c r="JSL16" s="580"/>
      <c r="JSM16" s="580"/>
      <c r="JSN16" s="580"/>
      <c r="JSO16" s="580"/>
      <c r="JSP16" s="580"/>
      <c r="JSQ16" s="580"/>
      <c r="JSR16" s="580"/>
      <c r="JSS16" s="580"/>
      <c r="JST16" s="580"/>
      <c r="JSU16" s="580"/>
      <c r="JSV16" s="580"/>
      <c r="JSW16" s="580"/>
      <c r="JSX16" s="580"/>
      <c r="JSY16" s="580"/>
      <c r="JSZ16" s="580"/>
      <c r="JTA16" s="580"/>
      <c r="JTB16" s="580"/>
      <c r="JTC16" s="580"/>
      <c r="JTD16" s="580"/>
      <c r="JTE16" s="580"/>
      <c r="JTF16" s="580"/>
      <c r="JTG16" s="580"/>
      <c r="JTH16" s="580"/>
      <c r="JTI16" s="580"/>
      <c r="JTJ16" s="580"/>
      <c r="JTK16" s="580"/>
      <c r="JTL16" s="580"/>
      <c r="JTM16" s="580"/>
      <c r="JTN16" s="580"/>
      <c r="JTO16" s="580"/>
      <c r="JTP16" s="580"/>
      <c r="JTQ16" s="580"/>
      <c r="JTR16" s="580"/>
      <c r="JTS16" s="580"/>
      <c r="JTT16" s="580"/>
      <c r="JTU16" s="580"/>
      <c r="JTV16" s="580"/>
      <c r="JTW16" s="580"/>
      <c r="JTX16" s="580"/>
      <c r="JTY16" s="580"/>
      <c r="JTZ16" s="580"/>
      <c r="JUA16" s="580"/>
      <c r="JUB16" s="580"/>
      <c r="JUC16" s="580"/>
      <c r="JUD16" s="580"/>
      <c r="JUE16" s="580"/>
      <c r="JUF16" s="580"/>
      <c r="JUG16" s="580"/>
      <c r="JUH16" s="580"/>
      <c r="JUI16" s="580"/>
      <c r="JUJ16" s="580"/>
      <c r="JUK16" s="580"/>
      <c r="JUL16" s="580"/>
      <c r="JUM16" s="580"/>
      <c r="JUN16" s="580"/>
      <c r="JUO16" s="580"/>
      <c r="JUP16" s="580"/>
      <c r="JUQ16" s="580"/>
      <c r="JUR16" s="580"/>
      <c r="JUS16" s="580"/>
      <c r="JUT16" s="580"/>
      <c r="JUU16" s="580"/>
      <c r="JUV16" s="580"/>
      <c r="JUW16" s="580"/>
      <c r="JUX16" s="580"/>
      <c r="JUY16" s="580"/>
      <c r="JUZ16" s="580"/>
      <c r="JVA16" s="580"/>
      <c r="JVB16" s="580"/>
      <c r="JVC16" s="580"/>
      <c r="JVD16" s="580"/>
      <c r="JVE16" s="580"/>
      <c r="JVF16" s="580"/>
      <c r="JVG16" s="580"/>
      <c r="JVH16" s="580"/>
      <c r="JVI16" s="580"/>
      <c r="JVJ16" s="580"/>
      <c r="JVK16" s="580"/>
      <c r="JVL16" s="580"/>
      <c r="JVM16" s="580"/>
      <c r="JVN16" s="580"/>
      <c r="JVO16" s="580"/>
      <c r="JVP16" s="580"/>
      <c r="JVQ16" s="580"/>
      <c r="JVR16" s="580"/>
      <c r="JVS16" s="580"/>
      <c r="JVT16" s="580"/>
      <c r="JVU16" s="580"/>
      <c r="JVV16" s="580"/>
      <c r="JVW16" s="580"/>
      <c r="JVX16" s="580"/>
      <c r="JVY16" s="580"/>
      <c r="JVZ16" s="580"/>
      <c r="JWA16" s="580"/>
      <c r="JWB16" s="580"/>
      <c r="JWC16" s="580"/>
      <c r="JWD16" s="580"/>
      <c r="JWE16" s="580"/>
      <c r="JWF16" s="580"/>
      <c r="JWG16" s="580"/>
      <c r="JWH16" s="580"/>
      <c r="JWI16" s="580"/>
      <c r="JWJ16" s="580"/>
      <c r="JWK16" s="580"/>
      <c r="JWL16" s="580"/>
      <c r="JWM16" s="580"/>
      <c r="JWN16" s="580"/>
      <c r="JWO16" s="580"/>
      <c r="JWP16" s="580"/>
      <c r="JWQ16" s="580"/>
      <c r="JWR16" s="580"/>
      <c r="JWS16" s="580"/>
      <c r="JWT16" s="580"/>
      <c r="JWU16" s="580"/>
      <c r="JWV16" s="580"/>
      <c r="JWW16" s="580"/>
      <c r="JWX16" s="580"/>
      <c r="JWY16" s="580"/>
      <c r="JWZ16" s="580"/>
      <c r="JXA16" s="580"/>
      <c r="JXB16" s="580"/>
      <c r="JXC16" s="580"/>
      <c r="JXD16" s="580"/>
      <c r="JXE16" s="580"/>
      <c r="JXF16" s="580"/>
      <c r="JXG16" s="580"/>
      <c r="JXH16" s="580"/>
      <c r="JXI16" s="580"/>
      <c r="JXJ16" s="580"/>
      <c r="JXK16" s="580"/>
      <c r="JXL16" s="580"/>
      <c r="JXM16" s="580"/>
      <c r="JXN16" s="580"/>
      <c r="JXO16" s="580"/>
      <c r="JXP16" s="580"/>
      <c r="JXQ16" s="580"/>
      <c r="JXR16" s="580"/>
      <c r="JXS16" s="580"/>
      <c r="JXT16" s="580"/>
      <c r="JXU16" s="580"/>
      <c r="JXV16" s="580"/>
      <c r="JXW16" s="580"/>
      <c r="JXX16" s="580"/>
      <c r="JXY16" s="580"/>
      <c r="JXZ16" s="580"/>
      <c r="JYA16" s="580"/>
      <c r="JYB16" s="580"/>
      <c r="JYC16" s="580"/>
      <c r="JYD16" s="580"/>
      <c r="JYE16" s="580"/>
      <c r="JYF16" s="580"/>
      <c r="JYG16" s="580"/>
      <c r="JYH16" s="580"/>
      <c r="JYI16" s="580"/>
      <c r="JYJ16" s="580"/>
      <c r="JYK16" s="580"/>
      <c r="JYL16" s="580"/>
      <c r="JYM16" s="580"/>
      <c r="JYN16" s="580"/>
      <c r="JYO16" s="580"/>
      <c r="JYP16" s="580"/>
      <c r="JYQ16" s="580"/>
      <c r="JYR16" s="580"/>
      <c r="JYS16" s="580"/>
      <c r="JYT16" s="580"/>
      <c r="JYU16" s="580"/>
      <c r="JYV16" s="580"/>
      <c r="JYW16" s="580"/>
      <c r="JYX16" s="580"/>
      <c r="JYY16" s="580"/>
      <c r="JYZ16" s="580"/>
      <c r="JZA16" s="580"/>
      <c r="JZB16" s="580"/>
      <c r="JZC16" s="580"/>
      <c r="JZD16" s="580"/>
      <c r="JZE16" s="580"/>
      <c r="JZF16" s="580"/>
      <c r="JZG16" s="580"/>
      <c r="JZH16" s="580"/>
      <c r="JZI16" s="580"/>
      <c r="JZJ16" s="580"/>
      <c r="JZK16" s="580"/>
      <c r="JZL16" s="580"/>
      <c r="JZM16" s="580"/>
      <c r="JZN16" s="580"/>
      <c r="JZO16" s="580"/>
      <c r="JZP16" s="580"/>
      <c r="JZQ16" s="580"/>
      <c r="JZR16" s="580"/>
      <c r="JZS16" s="580"/>
      <c r="JZT16" s="580"/>
      <c r="JZU16" s="580"/>
      <c r="JZV16" s="580"/>
      <c r="JZW16" s="580"/>
      <c r="JZX16" s="580"/>
      <c r="JZY16" s="580"/>
      <c r="JZZ16" s="580"/>
      <c r="KAA16" s="580"/>
      <c r="KAB16" s="580"/>
      <c r="KAC16" s="580"/>
      <c r="KAD16" s="580"/>
      <c r="KAE16" s="580"/>
      <c r="KAF16" s="580"/>
      <c r="KAG16" s="580"/>
      <c r="KAH16" s="580"/>
      <c r="KAI16" s="580"/>
      <c r="KAJ16" s="580"/>
      <c r="KAK16" s="580"/>
      <c r="KAL16" s="580"/>
      <c r="KAM16" s="580"/>
      <c r="KAN16" s="580"/>
      <c r="KAO16" s="580"/>
      <c r="KAP16" s="580"/>
      <c r="KAQ16" s="580"/>
      <c r="KAR16" s="580"/>
      <c r="KAS16" s="580"/>
      <c r="KAT16" s="580"/>
      <c r="KAU16" s="580"/>
      <c r="KAV16" s="580"/>
      <c r="KAW16" s="580"/>
      <c r="KAX16" s="580"/>
      <c r="KAY16" s="580"/>
      <c r="KAZ16" s="580"/>
      <c r="KBA16" s="580"/>
      <c r="KBB16" s="580"/>
      <c r="KBC16" s="580"/>
      <c r="KBD16" s="580"/>
      <c r="KBE16" s="580"/>
      <c r="KBF16" s="580"/>
      <c r="KBG16" s="580"/>
      <c r="KBH16" s="580"/>
      <c r="KBI16" s="580"/>
      <c r="KBJ16" s="580"/>
      <c r="KBK16" s="580"/>
      <c r="KBL16" s="580"/>
      <c r="KBM16" s="580"/>
      <c r="KBN16" s="580"/>
      <c r="KBO16" s="580"/>
      <c r="KBP16" s="580"/>
      <c r="KBQ16" s="580"/>
      <c r="KBR16" s="580"/>
      <c r="KBS16" s="580"/>
      <c r="KBT16" s="580"/>
      <c r="KBU16" s="580"/>
      <c r="KBV16" s="580"/>
      <c r="KBW16" s="580"/>
      <c r="KBX16" s="580"/>
      <c r="KBY16" s="580"/>
      <c r="KBZ16" s="580"/>
      <c r="KCA16" s="580"/>
      <c r="KCB16" s="580"/>
      <c r="KCC16" s="580"/>
      <c r="KCD16" s="580"/>
      <c r="KCE16" s="580"/>
      <c r="KCF16" s="580"/>
      <c r="KCG16" s="580"/>
      <c r="KCH16" s="580"/>
      <c r="KCI16" s="580"/>
      <c r="KCJ16" s="580"/>
      <c r="KCK16" s="580"/>
      <c r="KCL16" s="580"/>
      <c r="KCM16" s="580"/>
      <c r="KCN16" s="580"/>
      <c r="KCO16" s="580"/>
      <c r="KCP16" s="580"/>
      <c r="KCQ16" s="580"/>
      <c r="KCR16" s="580"/>
      <c r="KCS16" s="580"/>
      <c r="KCT16" s="580"/>
      <c r="KCU16" s="580"/>
      <c r="KCV16" s="580"/>
      <c r="KCW16" s="580"/>
      <c r="KCX16" s="580"/>
      <c r="KCY16" s="580"/>
      <c r="KCZ16" s="580"/>
      <c r="KDA16" s="580"/>
      <c r="KDB16" s="580"/>
      <c r="KDC16" s="580"/>
      <c r="KDD16" s="580"/>
      <c r="KDE16" s="580"/>
      <c r="KDF16" s="580"/>
      <c r="KDG16" s="580"/>
      <c r="KDH16" s="580"/>
      <c r="KDI16" s="580"/>
      <c r="KDJ16" s="580"/>
      <c r="KDK16" s="580"/>
      <c r="KDL16" s="580"/>
      <c r="KDM16" s="580"/>
      <c r="KDN16" s="580"/>
      <c r="KDO16" s="580"/>
      <c r="KDP16" s="580"/>
      <c r="KDQ16" s="580"/>
      <c r="KDR16" s="580"/>
      <c r="KDS16" s="580"/>
      <c r="KDT16" s="580"/>
      <c r="KDU16" s="580"/>
      <c r="KDV16" s="580"/>
      <c r="KDW16" s="580"/>
      <c r="KDX16" s="580"/>
      <c r="KDY16" s="580"/>
      <c r="KDZ16" s="580"/>
      <c r="KEA16" s="580"/>
      <c r="KEB16" s="580"/>
      <c r="KEC16" s="580"/>
      <c r="KED16" s="580"/>
      <c r="KEE16" s="580"/>
      <c r="KEF16" s="580"/>
      <c r="KEG16" s="580"/>
      <c r="KEH16" s="580"/>
      <c r="KEI16" s="580"/>
      <c r="KEJ16" s="580"/>
      <c r="KEK16" s="580"/>
      <c r="KEL16" s="580"/>
      <c r="KEM16" s="580"/>
      <c r="KEN16" s="580"/>
      <c r="KEO16" s="580"/>
      <c r="KEP16" s="580"/>
      <c r="KEQ16" s="580"/>
      <c r="KER16" s="580"/>
      <c r="KES16" s="580"/>
      <c r="KET16" s="580"/>
      <c r="KEU16" s="580"/>
      <c r="KEV16" s="580"/>
      <c r="KEW16" s="580"/>
      <c r="KEX16" s="580"/>
      <c r="KEY16" s="580"/>
      <c r="KEZ16" s="580"/>
      <c r="KFA16" s="580"/>
      <c r="KFB16" s="580"/>
      <c r="KFC16" s="580"/>
      <c r="KFD16" s="580"/>
      <c r="KFE16" s="580"/>
      <c r="KFF16" s="580"/>
      <c r="KFG16" s="580"/>
      <c r="KFH16" s="580"/>
      <c r="KFI16" s="580"/>
      <c r="KFJ16" s="580"/>
      <c r="KFK16" s="580"/>
      <c r="KFL16" s="580"/>
      <c r="KFM16" s="580"/>
      <c r="KFN16" s="580"/>
      <c r="KFO16" s="580"/>
      <c r="KFP16" s="580"/>
      <c r="KFQ16" s="580"/>
      <c r="KFR16" s="580"/>
      <c r="KFS16" s="580"/>
      <c r="KFT16" s="580"/>
      <c r="KFU16" s="580"/>
      <c r="KFV16" s="580"/>
      <c r="KFW16" s="580"/>
      <c r="KFX16" s="580"/>
      <c r="KFY16" s="580"/>
      <c r="KFZ16" s="580"/>
      <c r="KGA16" s="580"/>
      <c r="KGB16" s="580"/>
      <c r="KGC16" s="580"/>
      <c r="KGD16" s="580"/>
      <c r="KGE16" s="580"/>
      <c r="KGF16" s="580"/>
      <c r="KGG16" s="580"/>
      <c r="KGH16" s="580"/>
      <c r="KGI16" s="580"/>
      <c r="KGJ16" s="580"/>
      <c r="KGK16" s="580"/>
      <c r="KGL16" s="580"/>
      <c r="KGM16" s="580"/>
      <c r="KGN16" s="580"/>
      <c r="KGO16" s="580"/>
      <c r="KGP16" s="580"/>
      <c r="KGQ16" s="580"/>
      <c r="KGR16" s="580"/>
      <c r="KGS16" s="580"/>
      <c r="KGT16" s="580"/>
      <c r="KGU16" s="580"/>
      <c r="KGV16" s="580"/>
      <c r="KGW16" s="580"/>
      <c r="KGX16" s="580"/>
      <c r="KGY16" s="580"/>
      <c r="KGZ16" s="580"/>
      <c r="KHA16" s="580"/>
      <c r="KHB16" s="580"/>
      <c r="KHC16" s="580"/>
      <c r="KHD16" s="580"/>
      <c r="KHE16" s="580"/>
      <c r="KHF16" s="580"/>
      <c r="KHG16" s="580"/>
      <c r="KHH16" s="580"/>
      <c r="KHI16" s="580"/>
      <c r="KHJ16" s="580"/>
      <c r="KHK16" s="580"/>
      <c r="KHL16" s="580"/>
      <c r="KHM16" s="580"/>
      <c r="KHN16" s="580"/>
      <c r="KHO16" s="580"/>
      <c r="KHP16" s="580"/>
      <c r="KHQ16" s="580"/>
      <c r="KHR16" s="580"/>
      <c r="KHS16" s="580"/>
      <c r="KHT16" s="580"/>
      <c r="KHU16" s="580"/>
      <c r="KHV16" s="580"/>
      <c r="KHW16" s="580"/>
      <c r="KHX16" s="580"/>
      <c r="KHY16" s="580"/>
      <c r="KHZ16" s="580"/>
      <c r="KIA16" s="580"/>
      <c r="KIB16" s="580"/>
      <c r="KIC16" s="580"/>
      <c r="KID16" s="580"/>
      <c r="KIE16" s="580"/>
      <c r="KIF16" s="580"/>
      <c r="KIG16" s="580"/>
      <c r="KIH16" s="580"/>
      <c r="KII16" s="580"/>
      <c r="KIJ16" s="580"/>
      <c r="KIK16" s="580"/>
      <c r="KIL16" s="580"/>
      <c r="KIM16" s="580"/>
      <c r="KIN16" s="580"/>
      <c r="KIO16" s="580"/>
      <c r="KIP16" s="580"/>
      <c r="KIQ16" s="580"/>
      <c r="KIR16" s="580"/>
      <c r="KIS16" s="580"/>
      <c r="KIT16" s="580"/>
      <c r="KIU16" s="580"/>
      <c r="KIV16" s="580"/>
      <c r="KIW16" s="580"/>
      <c r="KIX16" s="580"/>
      <c r="KIY16" s="580"/>
      <c r="KIZ16" s="580"/>
      <c r="KJA16" s="580"/>
      <c r="KJB16" s="580"/>
      <c r="KJC16" s="580"/>
      <c r="KJD16" s="580"/>
      <c r="KJE16" s="580"/>
      <c r="KJF16" s="580"/>
      <c r="KJG16" s="580"/>
      <c r="KJH16" s="580"/>
      <c r="KJI16" s="580"/>
      <c r="KJJ16" s="580"/>
      <c r="KJK16" s="580"/>
      <c r="KJL16" s="580"/>
      <c r="KJM16" s="580"/>
      <c r="KJN16" s="580"/>
      <c r="KJO16" s="580"/>
      <c r="KJP16" s="580"/>
      <c r="KJQ16" s="580"/>
      <c r="KJR16" s="580"/>
      <c r="KJS16" s="580"/>
      <c r="KJT16" s="580"/>
      <c r="KJU16" s="580"/>
      <c r="KJV16" s="580"/>
      <c r="KJW16" s="580"/>
      <c r="KJX16" s="580"/>
      <c r="KJY16" s="580"/>
      <c r="KJZ16" s="580"/>
      <c r="KKA16" s="580"/>
      <c r="KKB16" s="580"/>
      <c r="KKC16" s="580"/>
      <c r="KKD16" s="580"/>
      <c r="KKE16" s="580"/>
      <c r="KKF16" s="580"/>
      <c r="KKG16" s="580"/>
      <c r="KKH16" s="580"/>
      <c r="KKI16" s="580"/>
      <c r="KKJ16" s="580"/>
      <c r="KKK16" s="580"/>
      <c r="KKL16" s="580"/>
      <c r="KKM16" s="580"/>
      <c r="KKN16" s="580"/>
      <c r="KKO16" s="580"/>
      <c r="KKP16" s="580"/>
      <c r="KKQ16" s="580"/>
      <c r="KKR16" s="580"/>
      <c r="KKS16" s="580"/>
      <c r="KKT16" s="580"/>
      <c r="KKU16" s="580"/>
      <c r="KKV16" s="580"/>
      <c r="KKW16" s="580"/>
      <c r="KKX16" s="580"/>
      <c r="KKY16" s="580"/>
      <c r="KKZ16" s="580"/>
      <c r="KLA16" s="580"/>
      <c r="KLB16" s="580"/>
      <c r="KLC16" s="580"/>
      <c r="KLD16" s="580"/>
      <c r="KLE16" s="580"/>
      <c r="KLF16" s="580"/>
      <c r="KLG16" s="580"/>
      <c r="KLH16" s="580"/>
      <c r="KLI16" s="580"/>
      <c r="KLJ16" s="580"/>
      <c r="KLK16" s="580"/>
      <c r="KLL16" s="580"/>
      <c r="KLM16" s="580"/>
      <c r="KLN16" s="580"/>
      <c r="KLO16" s="580"/>
      <c r="KLP16" s="580"/>
      <c r="KLQ16" s="580"/>
      <c r="KLR16" s="580"/>
      <c r="KLS16" s="580"/>
      <c r="KLT16" s="580"/>
      <c r="KLU16" s="580"/>
      <c r="KLV16" s="580"/>
      <c r="KLW16" s="580"/>
      <c r="KLX16" s="580"/>
      <c r="KLY16" s="580"/>
      <c r="KLZ16" s="580"/>
      <c r="KMA16" s="580"/>
      <c r="KMB16" s="580"/>
      <c r="KMC16" s="580"/>
      <c r="KMD16" s="580"/>
      <c r="KME16" s="580"/>
      <c r="KMF16" s="580"/>
      <c r="KMG16" s="580"/>
      <c r="KMH16" s="580"/>
      <c r="KMI16" s="580"/>
      <c r="KMJ16" s="580"/>
      <c r="KMK16" s="580"/>
      <c r="KML16" s="580"/>
      <c r="KMM16" s="580"/>
      <c r="KMN16" s="580"/>
      <c r="KMO16" s="580"/>
      <c r="KMP16" s="580"/>
      <c r="KMQ16" s="580"/>
      <c r="KMR16" s="580"/>
      <c r="KMS16" s="580"/>
      <c r="KMT16" s="580"/>
      <c r="KMU16" s="580"/>
      <c r="KMV16" s="580"/>
      <c r="KMW16" s="580"/>
      <c r="KMX16" s="580"/>
      <c r="KMY16" s="580"/>
      <c r="KMZ16" s="580"/>
      <c r="KNA16" s="580"/>
      <c r="KNB16" s="580"/>
      <c r="KNC16" s="580"/>
      <c r="KND16" s="580"/>
      <c r="KNE16" s="580"/>
      <c r="KNF16" s="580"/>
      <c r="KNG16" s="580"/>
      <c r="KNH16" s="580"/>
      <c r="KNI16" s="580"/>
      <c r="KNJ16" s="580"/>
      <c r="KNK16" s="580"/>
      <c r="KNL16" s="580"/>
      <c r="KNM16" s="580"/>
      <c r="KNN16" s="580"/>
      <c r="KNO16" s="580"/>
      <c r="KNP16" s="580"/>
      <c r="KNQ16" s="580"/>
      <c r="KNR16" s="580"/>
      <c r="KNS16" s="580"/>
      <c r="KNT16" s="580"/>
      <c r="KNU16" s="580"/>
      <c r="KNV16" s="580"/>
      <c r="KNW16" s="580"/>
      <c r="KNX16" s="580"/>
      <c r="KNY16" s="580"/>
      <c r="KNZ16" s="580"/>
      <c r="KOA16" s="580"/>
      <c r="KOB16" s="580"/>
      <c r="KOC16" s="580"/>
      <c r="KOD16" s="580"/>
      <c r="KOE16" s="580"/>
      <c r="KOF16" s="580"/>
      <c r="KOG16" s="580"/>
      <c r="KOH16" s="580"/>
      <c r="KOI16" s="580"/>
      <c r="KOJ16" s="580"/>
      <c r="KOK16" s="580"/>
      <c r="KOL16" s="580"/>
      <c r="KOM16" s="580"/>
      <c r="KON16" s="580"/>
      <c r="KOO16" s="580"/>
      <c r="KOP16" s="580"/>
      <c r="KOQ16" s="580"/>
      <c r="KOR16" s="580"/>
      <c r="KOS16" s="580"/>
      <c r="KOT16" s="580"/>
      <c r="KOU16" s="580"/>
      <c r="KOV16" s="580"/>
      <c r="KOW16" s="580"/>
      <c r="KOX16" s="580"/>
      <c r="KOY16" s="580"/>
      <c r="KOZ16" s="580"/>
      <c r="KPA16" s="580"/>
      <c r="KPB16" s="580"/>
      <c r="KPC16" s="580"/>
      <c r="KPD16" s="580"/>
      <c r="KPE16" s="580"/>
      <c r="KPF16" s="580"/>
      <c r="KPG16" s="580"/>
      <c r="KPH16" s="580"/>
      <c r="KPI16" s="580"/>
      <c r="KPJ16" s="580"/>
      <c r="KPK16" s="580"/>
      <c r="KPL16" s="580"/>
      <c r="KPM16" s="580"/>
      <c r="KPN16" s="580"/>
      <c r="KPO16" s="580"/>
      <c r="KPP16" s="580"/>
      <c r="KPQ16" s="580"/>
      <c r="KPR16" s="580"/>
      <c r="KPS16" s="580"/>
      <c r="KPT16" s="580"/>
      <c r="KPU16" s="580"/>
      <c r="KPV16" s="580"/>
      <c r="KPW16" s="580"/>
      <c r="KPX16" s="580"/>
      <c r="KPY16" s="580"/>
      <c r="KPZ16" s="580"/>
      <c r="KQA16" s="580"/>
      <c r="KQB16" s="580"/>
      <c r="KQC16" s="580"/>
      <c r="KQD16" s="580"/>
      <c r="KQE16" s="580"/>
      <c r="KQF16" s="580"/>
      <c r="KQG16" s="580"/>
      <c r="KQH16" s="580"/>
      <c r="KQI16" s="580"/>
      <c r="KQJ16" s="580"/>
      <c r="KQK16" s="580"/>
      <c r="KQL16" s="580"/>
      <c r="KQM16" s="580"/>
      <c r="KQN16" s="580"/>
      <c r="KQO16" s="580"/>
      <c r="KQP16" s="580"/>
      <c r="KQQ16" s="580"/>
      <c r="KQR16" s="580"/>
      <c r="KQS16" s="580"/>
      <c r="KQT16" s="580"/>
      <c r="KQU16" s="580"/>
      <c r="KQV16" s="580"/>
      <c r="KQW16" s="580"/>
      <c r="KQX16" s="580"/>
      <c r="KQY16" s="580"/>
      <c r="KQZ16" s="580"/>
      <c r="KRA16" s="580"/>
      <c r="KRB16" s="580"/>
      <c r="KRC16" s="580"/>
      <c r="KRD16" s="580"/>
      <c r="KRE16" s="580"/>
      <c r="KRF16" s="580"/>
      <c r="KRG16" s="580"/>
      <c r="KRH16" s="580"/>
      <c r="KRI16" s="580"/>
      <c r="KRJ16" s="580"/>
      <c r="KRK16" s="580"/>
      <c r="KRL16" s="580"/>
      <c r="KRM16" s="580"/>
      <c r="KRN16" s="580"/>
      <c r="KRO16" s="580"/>
      <c r="KRP16" s="580"/>
      <c r="KRQ16" s="580"/>
      <c r="KRR16" s="580"/>
      <c r="KRS16" s="580"/>
      <c r="KRT16" s="580"/>
      <c r="KRU16" s="580"/>
      <c r="KRV16" s="580"/>
      <c r="KRW16" s="580"/>
      <c r="KRX16" s="580"/>
      <c r="KRY16" s="580"/>
      <c r="KRZ16" s="580"/>
      <c r="KSA16" s="580"/>
      <c r="KSB16" s="580"/>
      <c r="KSC16" s="580"/>
      <c r="KSD16" s="580"/>
      <c r="KSE16" s="580"/>
      <c r="KSF16" s="580"/>
      <c r="KSG16" s="580"/>
      <c r="KSH16" s="580"/>
      <c r="KSI16" s="580"/>
      <c r="KSJ16" s="580"/>
      <c r="KSK16" s="580"/>
      <c r="KSL16" s="580"/>
      <c r="KSM16" s="580"/>
      <c r="KSN16" s="580"/>
      <c r="KSO16" s="580"/>
      <c r="KSP16" s="580"/>
      <c r="KSQ16" s="580"/>
      <c r="KSR16" s="580"/>
      <c r="KSS16" s="580"/>
      <c r="KST16" s="580"/>
      <c r="KSU16" s="580"/>
      <c r="KSV16" s="580"/>
      <c r="KSW16" s="580"/>
      <c r="KSX16" s="580"/>
      <c r="KSY16" s="580"/>
      <c r="KSZ16" s="580"/>
      <c r="KTA16" s="580"/>
      <c r="KTB16" s="580"/>
      <c r="KTC16" s="580"/>
      <c r="KTD16" s="580"/>
      <c r="KTE16" s="580"/>
      <c r="KTF16" s="580"/>
      <c r="KTG16" s="580"/>
      <c r="KTH16" s="580"/>
      <c r="KTI16" s="580"/>
      <c r="KTJ16" s="580"/>
      <c r="KTK16" s="580"/>
      <c r="KTL16" s="580"/>
      <c r="KTM16" s="580"/>
      <c r="KTN16" s="580"/>
      <c r="KTO16" s="580"/>
      <c r="KTP16" s="580"/>
      <c r="KTQ16" s="580"/>
      <c r="KTR16" s="580"/>
      <c r="KTS16" s="580"/>
      <c r="KTT16" s="580"/>
      <c r="KTU16" s="580"/>
      <c r="KTV16" s="580"/>
      <c r="KTW16" s="580"/>
      <c r="KTX16" s="580"/>
      <c r="KTY16" s="580"/>
      <c r="KTZ16" s="580"/>
      <c r="KUA16" s="580"/>
      <c r="KUB16" s="580"/>
      <c r="KUC16" s="580"/>
      <c r="KUD16" s="580"/>
      <c r="KUE16" s="580"/>
      <c r="KUF16" s="580"/>
      <c r="KUG16" s="580"/>
      <c r="KUH16" s="580"/>
      <c r="KUI16" s="580"/>
      <c r="KUJ16" s="580"/>
      <c r="KUK16" s="580"/>
      <c r="KUL16" s="580"/>
      <c r="KUM16" s="580"/>
      <c r="KUN16" s="580"/>
      <c r="KUO16" s="580"/>
      <c r="KUP16" s="580"/>
      <c r="KUQ16" s="580"/>
      <c r="KUR16" s="580"/>
      <c r="KUS16" s="580"/>
      <c r="KUT16" s="580"/>
      <c r="KUU16" s="580"/>
      <c r="KUV16" s="580"/>
      <c r="KUW16" s="580"/>
      <c r="KUX16" s="580"/>
      <c r="KUY16" s="580"/>
      <c r="KUZ16" s="580"/>
      <c r="KVA16" s="580"/>
      <c r="KVB16" s="580"/>
      <c r="KVC16" s="580"/>
      <c r="KVD16" s="580"/>
      <c r="KVE16" s="580"/>
      <c r="KVF16" s="580"/>
      <c r="KVG16" s="580"/>
      <c r="KVH16" s="580"/>
      <c r="KVI16" s="580"/>
      <c r="KVJ16" s="580"/>
      <c r="KVK16" s="580"/>
      <c r="KVL16" s="580"/>
      <c r="KVM16" s="580"/>
      <c r="KVN16" s="580"/>
      <c r="KVO16" s="580"/>
      <c r="KVP16" s="580"/>
      <c r="KVQ16" s="580"/>
      <c r="KVR16" s="580"/>
      <c r="KVS16" s="580"/>
      <c r="KVT16" s="580"/>
      <c r="KVU16" s="580"/>
      <c r="KVV16" s="580"/>
      <c r="KVW16" s="580"/>
      <c r="KVX16" s="580"/>
      <c r="KVY16" s="580"/>
      <c r="KVZ16" s="580"/>
      <c r="KWA16" s="580"/>
      <c r="KWB16" s="580"/>
      <c r="KWC16" s="580"/>
      <c r="KWD16" s="580"/>
      <c r="KWE16" s="580"/>
      <c r="KWF16" s="580"/>
      <c r="KWG16" s="580"/>
      <c r="KWH16" s="580"/>
      <c r="KWI16" s="580"/>
      <c r="KWJ16" s="580"/>
      <c r="KWK16" s="580"/>
      <c r="KWL16" s="580"/>
      <c r="KWM16" s="580"/>
      <c r="KWN16" s="580"/>
      <c r="KWO16" s="580"/>
      <c r="KWP16" s="580"/>
      <c r="KWQ16" s="580"/>
      <c r="KWR16" s="580"/>
      <c r="KWS16" s="580"/>
      <c r="KWT16" s="580"/>
      <c r="KWU16" s="580"/>
      <c r="KWV16" s="580"/>
      <c r="KWW16" s="580"/>
      <c r="KWX16" s="580"/>
      <c r="KWY16" s="580"/>
      <c r="KWZ16" s="580"/>
      <c r="KXA16" s="580"/>
      <c r="KXB16" s="580"/>
      <c r="KXC16" s="580"/>
      <c r="KXD16" s="580"/>
      <c r="KXE16" s="580"/>
      <c r="KXF16" s="580"/>
      <c r="KXG16" s="580"/>
      <c r="KXH16" s="580"/>
      <c r="KXI16" s="580"/>
      <c r="KXJ16" s="580"/>
      <c r="KXK16" s="580"/>
      <c r="KXL16" s="580"/>
      <c r="KXM16" s="580"/>
      <c r="KXN16" s="580"/>
      <c r="KXO16" s="580"/>
      <c r="KXP16" s="580"/>
      <c r="KXQ16" s="580"/>
      <c r="KXR16" s="580"/>
      <c r="KXS16" s="580"/>
      <c r="KXT16" s="580"/>
      <c r="KXU16" s="580"/>
      <c r="KXV16" s="580"/>
      <c r="KXW16" s="580"/>
      <c r="KXX16" s="580"/>
      <c r="KXY16" s="580"/>
      <c r="KXZ16" s="580"/>
      <c r="KYA16" s="580"/>
      <c r="KYB16" s="580"/>
      <c r="KYC16" s="580"/>
      <c r="KYD16" s="580"/>
      <c r="KYE16" s="580"/>
      <c r="KYF16" s="580"/>
      <c r="KYG16" s="580"/>
      <c r="KYH16" s="580"/>
      <c r="KYI16" s="580"/>
      <c r="KYJ16" s="580"/>
      <c r="KYK16" s="580"/>
      <c r="KYL16" s="580"/>
      <c r="KYM16" s="580"/>
      <c r="KYN16" s="580"/>
      <c r="KYO16" s="580"/>
      <c r="KYP16" s="580"/>
      <c r="KYQ16" s="580"/>
      <c r="KYR16" s="580"/>
      <c r="KYS16" s="580"/>
      <c r="KYT16" s="580"/>
      <c r="KYU16" s="580"/>
      <c r="KYV16" s="580"/>
      <c r="KYW16" s="580"/>
      <c r="KYX16" s="580"/>
      <c r="KYY16" s="580"/>
      <c r="KYZ16" s="580"/>
      <c r="KZA16" s="580"/>
      <c r="KZB16" s="580"/>
      <c r="KZC16" s="580"/>
      <c r="KZD16" s="580"/>
      <c r="KZE16" s="580"/>
      <c r="KZF16" s="580"/>
      <c r="KZG16" s="580"/>
      <c r="KZH16" s="580"/>
      <c r="KZI16" s="580"/>
      <c r="KZJ16" s="580"/>
      <c r="KZK16" s="580"/>
      <c r="KZL16" s="580"/>
      <c r="KZM16" s="580"/>
      <c r="KZN16" s="580"/>
      <c r="KZO16" s="580"/>
      <c r="KZP16" s="580"/>
      <c r="KZQ16" s="580"/>
      <c r="KZR16" s="580"/>
      <c r="KZS16" s="580"/>
      <c r="KZT16" s="580"/>
      <c r="KZU16" s="580"/>
      <c r="KZV16" s="580"/>
      <c r="KZW16" s="580"/>
      <c r="KZX16" s="580"/>
      <c r="KZY16" s="580"/>
      <c r="KZZ16" s="580"/>
      <c r="LAA16" s="580"/>
      <c r="LAB16" s="580"/>
      <c r="LAC16" s="580"/>
      <c r="LAD16" s="580"/>
      <c r="LAE16" s="580"/>
      <c r="LAF16" s="580"/>
      <c r="LAG16" s="580"/>
      <c r="LAH16" s="580"/>
      <c r="LAI16" s="580"/>
      <c r="LAJ16" s="580"/>
      <c r="LAK16" s="580"/>
      <c r="LAL16" s="580"/>
      <c r="LAM16" s="580"/>
      <c r="LAN16" s="580"/>
      <c r="LAO16" s="580"/>
      <c r="LAP16" s="580"/>
      <c r="LAQ16" s="580"/>
      <c r="LAR16" s="580"/>
      <c r="LAS16" s="580"/>
      <c r="LAT16" s="580"/>
      <c r="LAU16" s="580"/>
      <c r="LAV16" s="580"/>
      <c r="LAW16" s="580"/>
      <c r="LAX16" s="580"/>
      <c r="LAY16" s="580"/>
      <c r="LAZ16" s="580"/>
      <c r="LBA16" s="580"/>
      <c r="LBB16" s="580"/>
      <c r="LBC16" s="580"/>
      <c r="LBD16" s="580"/>
      <c r="LBE16" s="580"/>
      <c r="LBF16" s="580"/>
      <c r="LBG16" s="580"/>
      <c r="LBH16" s="580"/>
      <c r="LBI16" s="580"/>
      <c r="LBJ16" s="580"/>
      <c r="LBK16" s="580"/>
      <c r="LBL16" s="580"/>
      <c r="LBM16" s="580"/>
      <c r="LBN16" s="580"/>
      <c r="LBO16" s="580"/>
      <c r="LBP16" s="580"/>
      <c r="LBQ16" s="580"/>
      <c r="LBR16" s="580"/>
      <c r="LBS16" s="580"/>
      <c r="LBT16" s="580"/>
      <c r="LBU16" s="580"/>
      <c r="LBV16" s="580"/>
      <c r="LBW16" s="580"/>
      <c r="LBX16" s="580"/>
      <c r="LBY16" s="580"/>
      <c r="LBZ16" s="580"/>
      <c r="LCA16" s="580"/>
      <c r="LCB16" s="580"/>
      <c r="LCC16" s="580"/>
      <c r="LCD16" s="580"/>
      <c r="LCE16" s="580"/>
      <c r="LCF16" s="580"/>
      <c r="LCG16" s="580"/>
      <c r="LCH16" s="580"/>
      <c r="LCI16" s="580"/>
      <c r="LCJ16" s="580"/>
      <c r="LCK16" s="580"/>
      <c r="LCL16" s="580"/>
      <c r="LCM16" s="580"/>
      <c r="LCN16" s="580"/>
      <c r="LCO16" s="580"/>
      <c r="LCP16" s="580"/>
      <c r="LCQ16" s="580"/>
      <c r="LCR16" s="580"/>
      <c r="LCS16" s="580"/>
      <c r="LCT16" s="580"/>
      <c r="LCU16" s="580"/>
      <c r="LCV16" s="580"/>
      <c r="LCW16" s="580"/>
      <c r="LCX16" s="580"/>
      <c r="LCY16" s="580"/>
      <c r="LCZ16" s="580"/>
      <c r="LDA16" s="580"/>
      <c r="LDB16" s="580"/>
      <c r="LDC16" s="580"/>
      <c r="LDD16" s="580"/>
      <c r="LDE16" s="580"/>
      <c r="LDF16" s="580"/>
      <c r="LDG16" s="580"/>
      <c r="LDH16" s="580"/>
      <c r="LDI16" s="580"/>
      <c r="LDJ16" s="580"/>
      <c r="LDK16" s="580"/>
      <c r="LDL16" s="580"/>
      <c r="LDM16" s="580"/>
      <c r="LDN16" s="580"/>
      <c r="LDO16" s="580"/>
      <c r="LDP16" s="580"/>
      <c r="LDQ16" s="580"/>
      <c r="LDR16" s="580"/>
      <c r="LDS16" s="580"/>
      <c r="LDT16" s="580"/>
      <c r="LDU16" s="580"/>
      <c r="LDV16" s="580"/>
      <c r="LDW16" s="580"/>
      <c r="LDX16" s="580"/>
      <c r="LDY16" s="580"/>
      <c r="LDZ16" s="580"/>
      <c r="LEA16" s="580"/>
      <c r="LEB16" s="580"/>
      <c r="LEC16" s="580"/>
      <c r="LED16" s="580"/>
      <c r="LEE16" s="580"/>
      <c r="LEF16" s="580"/>
      <c r="LEG16" s="580"/>
      <c r="LEH16" s="580"/>
      <c r="LEI16" s="580"/>
      <c r="LEJ16" s="580"/>
      <c r="LEK16" s="580"/>
      <c r="LEL16" s="580"/>
      <c r="LEM16" s="580"/>
      <c r="LEN16" s="580"/>
      <c r="LEO16" s="580"/>
      <c r="LEP16" s="580"/>
      <c r="LEQ16" s="580"/>
      <c r="LER16" s="580"/>
      <c r="LES16" s="580"/>
      <c r="LET16" s="580"/>
      <c r="LEU16" s="580"/>
      <c r="LEV16" s="580"/>
      <c r="LEW16" s="580"/>
      <c r="LEX16" s="580"/>
      <c r="LEY16" s="580"/>
      <c r="LEZ16" s="580"/>
      <c r="LFA16" s="580"/>
      <c r="LFB16" s="580"/>
      <c r="LFC16" s="580"/>
      <c r="LFD16" s="580"/>
      <c r="LFE16" s="580"/>
      <c r="LFF16" s="580"/>
      <c r="LFG16" s="580"/>
      <c r="LFH16" s="580"/>
      <c r="LFI16" s="580"/>
      <c r="LFJ16" s="580"/>
      <c r="LFK16" s="580"/>
      <c r="LFL16" s="580"/>
      <c r="LFM16" s="580"/>
      <c r="LFN16" s="580"/>
      <c r="LFO16" s="580"/>
      <c r="LFP16" s="580"/>
      <c r="LFQ16" s="580"/>
      <c r="LFR16" s="580"/>
      <c r="LFS16" s="580"/>
      <c r="LFT16" s="580"/>
      <c r="LFU16" s="580"/>
      <c r="LFV16" s="580"/>
      <c r="LFW16" s="580"/>
      <c r="LFX16" s="580"/>
      <c r="LFY16" s="580"/>
      <c r="LFZ16" s="580"/>
      <c r="LGA16" s="580"/>
      <c r="LGB16" s="580"/>
      <c r="LGC16" s="580"/>
      <c r="LGD16" s="580"/>
      <c r="LGE16" s="580"/>
      <c r="LGF16" s="580"/>
      <c r="LGG16" s="580"/>
      <c r="LGH16" s="580"/>
      <c r="LGI16" s="580"/>
      <c r="LGJ16" s="580"/>
      <c r="LGK16" s="580"/>
      <c r="LGL16" s="580"/>
      <c r="LGM16" s="580"/>
      <c r="LGN16" s="580"/>
      <c r="LGO16" s="580"/>
      <c r="LGP16" s="580"/>
      <c r="LGQ16" s="580"/>
      <c r="LGR16" s="580"/>
      <c r="LGS16" s="580"/>
      <c r="LGT16" s="580"/>
      <c r="LGU16" s="580"/>
      <c r="LGV16" s="580"/>
      <c r="LGW16" s="580"/>
      <c r="LGX16" s="580"/>
      <c r="LGY16" s="580"/>
      <c r="LGZ16" s="580"/>
      <c r="LHA16" s="580"/>
      <c r="LHB16" s="580"/>
      <c r="LHC16" s="580"/>
      <c r="LHD16" s="580"/>
      <c r="LHE16" s="580"/>
      <c r="LHF16" s="580"/>
      <c r="LHG16" s="580"/>
      <c r="LHH16" s="580"/>
      <c r="LHI16" s="580"/>
      <c r="LHJ16" s="580"/>
      <c r="LHK16" s="580"/>
      <c r="LHL16" s="580"/>
      <c r="LHM16" s="580"/>
      <c r="LHN16" s="580"/>
      <c r="LHO16" s="580"/>
      <c r="LHP16" s="580"/>
      <c r="LHQ16" s="580"/>
      <c r="LHR16" s="580"/>
      <c r="LHS16" s="580"/>
      <c r="LHT16" s="580"/>
      <c r="LHU16" s="580"/>
      <c r="LHV16" s="580"/>
      <c r="LHW16" s="580"/>
      <c r="LHX16" s="580"/>
      <c r="LHY16" s="580"/>
      <c r="LHZ16" s="580"/>
      <c r="LIA16" s="580"/>
      <c r="LIB16" s="580"/>
      <c r="LIC16" s="580"/>
      <c r="LID16" s="580"/>
      <c r="LIE16" s="580"/>
      <c r="LIF16" s="580"/>
      <c r="LIG16" s="580"/>
      <c r="LIH16" s="580"/>
      <c r="LII16" s="580"/>
      <c r="LIJ16" s="580"/>
      <c r="LIK16" s="580"/>
      <c r="LIL16" s="580"/>
      <c r="LIM16" s="580"/>
      <c r="LIN16" s="580"/>
      <c r="LIO16" s="580"/>
      <c r="LIP16" s="580"/>
      <c r="LIQ16" s="580"/>
      <c r="LIR16" s="580"/>
      <c r="LIS16" s="580"/>
      <c r="LIT16" s="580"/>
      <c r="LIU16" s="580"/>
      <c r="LIV16" s="580"/>
      <c r="LIW16" s="580"/>
      <c r="LIX16" s="580"/>
      <c r="LIY16" s="580"/>
      <c r="LIZ16" s="580"/>
      <c r="LJA16" s="580"/>
      <c r="LJB16" s="580"/>
      <c r="LJC16" s="580"/>
      <c r="LJD16" s="580"/>
      <c r="LJE16" s="580"/>
      <c r="LJF16" s="580"/>
      <c r="LJG16" s="580"/>
      <c r="LJH16" s="580"/>
      <c r="LJI16" s="580"/>
      <c r="LJJ16" s="580"/>
      <c r="LJK16" s="580"/>
      <c r="LJL16" s="580"/>
      <c r="LJM16" s="580"/>
      <c r="LJN16" s="580"/>
      <c r="LJO16" s="580"/>
      <c r="LJP16" s="580"/>
      <c r="LJQ16" s="580"/>
      <c r="LJR16" s="580"/>
      <c r="LJS16" s="580"/>
      <c r="LJT16" s="580"/>
      <c r="LJU16" s="580"/>
      <c r="LJV16" s="580"/>
      <c r="LJW16" s="580"/>
      <c r="LJX16" s="580"/>
      <c r="LJY16" s="580"/>
      <c r="LJZ16" s="580"/>
      <c r="LKA16" s="580"/>
      <c r="LKB16" s="580"/>
      <c r="LKC16" s="580"/>
      <c r="LKD16" s="580"/>
      <c r="LKE16" s="580"/>
      <c r="LKF16" s="580"/>
      <c r="LKG16" s="580"/>
      <c r="LKH16" s="580"/>
      <c r="LKI16" s="580"/>
      <c r="LKJ16" s="580"/>
      <c r="LKK16" s="580"/>
      <c r="LKL16" s="580"/>
      <c r="LKM16" s="580"/>
      <c r="LKN16" s="580"/>
      <c r="LKO16" s="580"/>
      <c r="LKP16" s="580"/>
      <c r="LKQ16" s="580"/>
      <c r="LKR16" s="580"/>
      <c r="LKS16" s="580"/>
      <c r="LKT16" s="580"/>
      <c r="LKU16" s="580"/>
      <c r="LKV16" s="580"/>
      <c r="LKW16" s="580"/>
      <c r="LKX16" s="580"/>
      <c r="LKY16" s="580"/>
      <c r="LKZ16" s="580"/>
      <c r="LLA16" s="580"/>
      <c r="LLB16" s="580"/>
      <c r="LLC16" s="580"/>
      <c r="LLD16" s="580"/>
      <c r="LLE16" s="580"/>
      <c r="LLF16" s="580"/>
      <c r="LLG16" s="580"/>
      <c r="LLH16" s="580"/>
      <c r="LLI16" s="580"/>
      <c r="LLJ16" s="580"/>
      <c r="LLK16" s="580"/>
      <c r="LLL16" s="580"/>
      <c r="LLM16" s="580"/>
      <c r="LLN16" s="580"/>
      <c r="LLO16" s="580"/>
      <c r="LLP16" s="580"/>
      <c r="LLQ16" s="580"/>
      <c r="LLR16" s="580"/>
      <c r="LLS16" s="580"/>
      <c r="LLT16" s="580"/>
      <c r="LLU16" s="580"/>
      <c r="LLV16" s="580"/>
      <c r="LLW16" s="580"/>
      <c r="LLX16" s="580"/>
      <c r="LLY16" s="580"/>
      <c r="LLZ16" s="580"/>
      <c r="LMA16" s="580"/>
      <c r="LMB16" s="580"/>
      <c r="LMC16" s="580"/>
      <c r="LMD16" s="580"/>
      <c r="LME16" s="580"/>
      <c r="LMF16" s="580"/>
      <c r="LMG16" s="580"/>
      <c r="LMH16" s="580"/>
      <c r="LMI16" s="580"/>
      <c r="LMJ16" s="580"/>
      <c r="LMK16" s="580"/>
      <c r="LML16" s="580"/>
      <c r="LMM16" s="580"/>
      <c r="LMN16" s="580"/>
      <c r="LMO16" s="580"/>
      <c r="LMP16" s="580"/>
      <c r="LMQ16" s="580"/>
      <c r="LMR16" s="580"/>
      <c r="LMS16" s="580"/>
      <c r="LMT16" s="580"/>
      <c r="LMU16" s="580"/>
      <c r="LMV16" s="580"/>
      <c r="LMW16" s="580"/>
      <c r="LMX16" s="580"/>
      <c r="LMY16" s="580"/>
      <c r="LMZ16" s="580"/>
      <c r="LNA16" s="580"/>
      <c r="LNB16" s="580"/>
      <c r="LNC16" s="580"/>
      <c r="LND16" s="580"/>
      <c r="LNE16" s="580"/>
      <c r="LNF16" s="580"/>
      <c r="LNG16" s="580"/>
      <c r="LNH16" s="580"/>
      <c r="LNI16" s="580"/>
      <c r="LNJ16" s="580"/>
      <c r="LNK16" s="580"/>
      <c r="LNL16" s="580"/>
      <c r="LNM16" s="580"/>
      <c r="LNN16" s="580"/>
      <c r="LNO16" s="580"/>
      <c r="LNP16" s="580"/>
      <c r="LNQ16" s="580"/>
      <c r="LNR16" s="580"/>
      <c r="LNS16" s="580"/>
      <c r="LNT16" s="580"/>
      <c r="LNU16" s="580"/>
      <c r="LNV16" s="580"/>
      <c r="LNW16" s="580"/>
      <c r="LNX16" s="580"/>
      <c r="LNY16" s="580"/>
      <c r="LNZ16" s="580"/>
      <c r="LOA16" s="580"/>
      <c r="LOB16" s="580"/>
      <c r="LOC16" s="580"/>
      <c r="LOD16" s="580"/>
      <c r="LOE16" s="580"/>
      <c r="LOF16" s="580"/>
      <c r="LOG16" s="580"/>
      <c r="LOH16" s="580"/>
      <c r="LOI16" s="580"/>
      <c r="LOJ16" s="580"/>
      <c r="LOK16" s="580"/>
      <c r="LOL16" s="580"/>
      <c r="LOM16" s="580"/>
      <c r="LON16" s="580"/>
      <c r="LOO16" s="580"/>
      <c r="LOP16" s="580"/>
      <c r="LOQ16" s="580"/>
      <c r="LOR16" s="580"/>
      <c r="LOS16" s="580"/>
      <c r="LOT16" s="580"/>
      <c r="LOU16" s="580"/>
      <c r="LOV16" s="580"/>
      <c r="LOW16" s="580"/>
      <c r="LOX16" s="580"/>
      <c r="LOY16" s="580"/>
      <c r="LOZ16" s="580"/>
      <c r="LPA16" s="580"/>
      <c r="LPB16" s="580"/>
      <c r="LPC16" s="580"/>
      <c r="LPD16" s="580"/>
      <c r="LPE16" s="580"/>
      <c r="LPF16" s="580"/>
      <c r="LPG16" s="580"/>
      <c r="LPH16" s="580"/>
      <c r="LPI16" s="580"/>
      <c r="LPJ16" s="580"/>
      <c r="LPK16" s="580"/>
      <c r="LPL16" s="580"/>
      <c r="LPM16" s="580"/>
      <c r="LPN16" s="580"/>
      <c r="LPO16" s="580"/>
      <c r="LPP16" s="580"/>
      <c r="LPQ16" s="580"/>
      <c r="LPR16" s="580"/>
      <c r="LPS16" s="580"/>
      <c r="LPT16" s="580"/>
      <c r="LPU16" s="580"/>
      <c r="LPV16" s="580"/>
      <c r="LPW16" s="580"/>
      <c r="LPX16" s="580"/>
      <c r="LPY16" s="580"/>
      <c r="LPZ16" s="580"/>
      <c r="LQA16" s="580"/>
      <c r="LQB16" s="580"/>
      <c r="LQC16" s="580"/>
      <c r="LQD16" s="580"/>
      <c r="LQE16" s="580"/>
      <c r="LQF16" s="580"/>
      <c r="LQG16" s="580"/>
      <c r="LQH16" s="580"/>
      <c r="LQI16" s="580"/>
      <c r="LQJ16" s="580"/>
      <c r="LQK16" s="580"/>
      <c r="LQL16" s="580"/>
      <c r="LQM16" s="580"/>
      <c r="LQN16" s="580"/>
      <c r="LQO16" s="580"/>
      <c r="LQP16" s="580"/>
      <c r="LQQ16" s="580"/>
      <c r="LQR16" s="580"/>
      <c r="LQS16" s="580"/>
      <c r="LQT16" s="580"/>
      <c r="LQU16" s="580"/>
      <c r="LQV16" s="580"/>
      <c r="LQW16" s="580"/>
      <c r="LQX16" s="580"/>
      <c r="LQY16" s="580"/>
      <c r="LQZ16" s="580"/>
      <c r="LRA16" s="580"/>
      <c r="LRB16" s="580"/>
      <c r="LRC16" s="580"/>
      <c r="LRD16" s="580"/>
      <c r="LRE16" s="580"/>
      <c r="LRF16" s="580"/>
      <c r="LRG16" s="580"/>
      <c r="LRH16" s="580"/>
      <c r="LRI16" s="580"/>
      <c r="LRJ16" s="580"/>
      <c r="LRK16" s="580"/>
      <c r="LRL16" s="580"/>
      <c r="LRM16" s="580"/>
      <c r="LRN16" s="580"/>
      <c r="LRO16" s="580"/>
      <c r="LRP16" s="580"/>
      <c r="LRQ16" s="580"/>
      <c r="LRR16" s="580"/>
      <c r="LRS16" s="580"/>
      <c r="LRT16" s="580"/>
      <c r="LRU16" s="580"/>
      <c r="LRV16" s="580"/>
      <c r="LRW16" s="580"/>
      <c r="LRX16" s="580"/>
      <c r="LRY16" s="580"/>
      <c r="LRZ16" s="580"/>
      <c r="LSA16" s="580"/>
      <c r="LSB16" s="580"/>
      <c r="LSC16" s="580"/>
      <c r="LSD16" s="580"/>
      <c r="LSE16" s="580"/>
      <c r="LSF16" s="580"/>
      <c r="LSG16" s="580"/>
      <c r="LSH16" s="580"/>
      <c r="LSI16" s="580"/>
      <c r="LSJ16" s="580"/>
      <c r="LSK16" s="580"/>
      <c r="LSL16" s="580"/>
      <c r="LSM16" s="580"/>
      <c r="LSN16" s="580"/>
      <c r="LSO16" s="580"/>
      <c r="LSP16" s="580"/>
      <c r="LSQ16" s="580"/>
      <c r="LSR16" s="580"/>
      <c r="LSS16" s="580"/>
      <c r="LST16" s="580"/>
      <c r="LSU16" s="580"/>
      <c r="LSV16" s="580"/>
      <c r="LSW16" s="580"/>
      <c r="LSX16" s="580"/>
      <c r="LSY16" s="580"/>
      <c r="LSZ16" s="580"/>
      <c r="LTA16" s="580"/>
      <c r="LTB16" s="580"/>
      <c r="LTC16" s="580"/>
      <c r="LTD16" s="580"/>
      <c r="LTE16" s="580"/>
      <c r="LTF16" s="580"/>
      <c r="LTG16" s="580"/>
      <c r="LTH16" s="580"/>
      <c r="LTI16" s="580"/>
      <c r="LTJ16" s="580"/>
      <c r="LTK16" s="580"/>
      <c r="LTL16" s="580"/>
      <c r="LTM16" s="580"/>
      <c r="LTN16" s="580"/>
      <c r="LTO16" s="580"/>
      <c r="LTP16" s="580"/>
      <c r="LTQ16" s="580"/>
      <c r="LTR16" s="580"/>
      <c r="LTS16" s="580"/>
      <c r="LTT16" s="580"/>
      <c r="LTU16" s="580"/>
      <c r="LTV16" s="580"/>
      <c r="LTW16" s="580"/>
      <c r="LTX16" s="580"/>
      <c r="LTY16" s="580"/>
      <c r="LTZ16" s="580"/>
      <c r="LUA16" s="580"/>
      <c r="LUB16" s="580"/>
      <c r="LUC16" s="580"/>
      <c r="LUD16" s="580"/>
      <c r="LUE16" s="580"/>
      <c r="LUF16" s="580"/>
      <c r="LUG16" s="580"/>
      <c r="LUH16" s="580"/>
      <c r="LUI16" s="580"/>
      <c r="LUJ16" s="580"/>
      <c r="LUK16" s="580"/>
      <c r="LUL16" s="580"/>
      <c r="LUM16" s="580"/>
      <c r="LUN16" s="580"/>
      <c r="LUO16" s="580"/>
      <c r="LUP16" s="580"/>
      <c r="LUQ16" s="580"/>
      <c r="LUR16" s="580"/>
      <c r="LUS16" s="580"/>
      <c r="LUT16" s="580"/>
      <c r="LUU16" s="580"/>
      <c r="LUV16" s="580"/>
      <c r="LUW16" s="580"/>
      <c r="LUX16" s="580"/>
      <c r="LUY16" s="580"/>
      <c r="LUZ16" s="580"/>
      <c r="LVA16" s="580"/>
      <c r="LVB16" s="580"/>
      <c r="LVC16" s="580"/>
      <c r="LVD16" s="580"/>
      <c r="LVE16" s="580"/>
      <c r="LVF16" s="580"/>
      <c r="LVG16" s="580"/>
      <c r="LVH16" s="580"/>
      <c r="LVI16" s="580"/>
      <c r="LVJ16" s="580"/>
      <c r="LVK16" s="580"/>
      <c r="LVL16" s="580"/>
      <c r="LVM16" s="580"/>
      <c r="LVN16" s="580"/>
      <c r="LVO16" s="580"/>
      <c r="LVP16" s="580"/>
      <c r="LVQ16" s="580"/>
      <c r="LVR16" s="580"/>
      <c r="LVS16" s="580"/>
      <c r="LVT16" s="580"/>
      <c r="LVU16" s="580"/>
      <c r="LVV16" s="580"/>
      <c r="LVW16" s="580"/>
      <c r="LVX16" s="580"/>
      <c r="LVY16" s="580"/>
      <c r="LVZ16" s="580"/>
      <c r="LWA16" s="580"/>
      <c r="LWB16" s="580"/>
      <c r="LWC16" s="580"/>
      <c r="LWD16" s="580"/>
      <c r="LWE16" s="580"/>
      <c r="LWF16" s="580"/>
      <c r="LWG16" s="580"/>
      <c r="LWH16" s="580"/>
      <c r="LWI16" s="580"/>
      <c r="LWJ16" s="580"/>
      <c r="LWK16" s="580"/>
      <c r="LWL16" s="580"/>
      <c r="LWM16" s="580"/>
      <c r="LWN16" s="580"/>
      <c r="LWO16" s="580"/>
      <c r="LWP16" s="580"/>
      <c r="LWQ16" s="580"/>
      <c r="LWR16" s="580"/>
      <c r="LWS16" s="580"/>
      <c r="LWT16" s="580"/>
      <c r="LWU16" s="580"/>
      <c r="LWV16" s="580"/>
      <c r="LWW16" s="580"/>
      <c r="LWX16" s="580"/>
      <c r="LWY16" s="580"/>
      <c r="LWZ16" s="580"/>
      <c r="LXA16" s="580"/>
      <c r="LXB16" s="580"/>
      <c r="LXC16" s="580"/>
      <c r="LXD16" s="580"/>
      <c r="LXE16" s="580"/>
      <c r="LXF16" s="580"/>
      <c r="LXG16" s="580"/>
      <c r="LXH16" s="580"/>
      <c r="LXI16" s="580"/>
      <c r="LXJ16" s="580"/>
      <c r="LXK16" s="580"/>
      <c r="LXL16" s="580"/>
      <c r="LXM16" s="580"/>
      <c r="LXN16" s="580"/>
      <c r="LXO16" s="580"/>
      <c r="LXP16" s="580"/>
      <c r="LXQ16" s="580"/>
      <c r="LXR16" s="580"/>
      <c r="LXS16" s="580"/>
      <c r="LXT16" s="580"/>
      <c r="LXU16" s="580"/>
      <c r="LXV16" s="580"/>
      <c r="LXW16" s="580"/>
      <c r="LXX16" s="580"/>
      <c r="LXY16" s="580"/>
      <c r="LXZ16" s="580"/>
      <c r="LYA16" s="580"/>
      <c r="LYB16" s="580"/>
      <c r="LYC16" s="580"/>
      <c r="LYD16" s="580"/>
      <c r="LYE16" s="580"/>
      <c r="LYF16" s="580"/>
      <c r="LYG16" s="580"/>
      <c r="LYH16" s="580"/>
      <c r="LYI16" s="580"/>
      <c r="LYJ16" s="580"/>
      <c r="LYK16" s="580"/>
      <c r="LYL16" s="580"/>
      <c r="LYM16" s="580"/>
      <c r="LYN16" s="580"/>
      <c r="LYO16" s="580"/>
      <c r="LYP16" s="580"/>
      <c r="LYQ16" s="580"/>
      <c r="LYR16" s="580"/>
      <c r="LYS16" s="580"/>
      <c r="LYT16" s="580"/>
      <c r="LYU16" s="580"/>
      <c r="LYV16" s="580"/>
      <c r="LYW16" s="580"/>
      <c r="LYX16" s="580"/>
      <c r="LYY16" s="580"/>
      <c r="LYZ16" s="580"/>
      <c r="LZA16" s="580"/>
      <c r="LZB16" s="580"/>
      <c r="LZC16" s="580"/>
      <c r="LZD16" s="580"/>
      <c r="LZE16" s="580"/>
      <c r="LZF16" s="580"/>
      <c r="LZG16" s="580"/>
      <c r="LZH16" s="580"/>
      <c r="LZI16" s="580"/>
      <c r="LZJ16" s="580"/>
      <c r="LZK16" s="580"/>
      <c r="LZL16" s="580"/>
      <c r="LZM16" s="580"/>
      <c r="LZN16" s="580"/>
      <c r="LZO16" s="580"/>
      <c r="LZP16" s="580"/>
      <c r="LZQ16" s="580"/>
      <c r="LZR16" s="580"/>
      <c r="LZS16" s="580"/>
      <c r="LZT16" s="580"/>
      <c r="LZU16" s="580"/>
      <c r="LZV16" s="580"/>
      <c r="LZW16" s="580"/>
      <c r="LZX16" s="580"/>
      <c r="LZY16" s="580"/>
      <c r="LZZ16" s="580"/>
      <c r="MAA16" s="580"/>
      <c r="MAB16" s="580"/>
      <c r="MAC16" s="580"/>
      <c r="MAD16" s="580"/>
      <c r="MAE16" s="580"/>
      <c r="MAF16" s="580"/>
      <c r="MAG16" s="580"/>
      <c r="MAH16" s="580"/>
      <c r="MAI16" s="580"/>
      <c r="MAJ16" s="580"/>
      <c r="MAK16" s="580"/>
      <c r="MAL16" s="580"/>
      <c r="MAM16" s="580"/>
      <c r="MAN16" s="580"/>
      <c r="MAO16" s="580"/>
      <c r="MAP16" s="580"/>
      <c r="MAQ16" s="580"/>
      <c r="MAR16" s="580"/>
      <c r="MAS16" s="580"/>
      <c r="MAT16" s="580"/>
      <c r="MAU16" s="580"/>
      <c r="MAV16" s="580"/>
      <c r="MAW16" s="580"/>
      <c r="MAX16" s="580"/>
      <c r="MAY16" s="580"/>
      <c r="MAZ16" s="580"/>
      <c r="MBA16" s="580"/>
      <c r="MBB16" s="580"/>
      <c r="MBC16" s="580"/>
      <c r="MBD16" s="580"/>
      <c r="MBE16" s="580"/>
      <c r="MBF16" s="580"/>
      <c r="MBG16" s="580"/>
      <c r="MBH16" s="580"/>
      <c r="MBI16" s="580"/>
      <c r="MBJ16" s="580"/>
      <c r="MBK16" s="580"/>
      <c r="MBL16" s="580"/>
      <c r="MBM16" s="580"/>
      <c r="MBN16" s="580"/>
      <c r="MBO16" s="580"/>
      <c r="MBP16" s="580"/>
      <c r="MBQ16" s="580"/>
      <c r="MBR16" s="580"/>
      <c r="MBS16" s="580"/>
      <c r="MBT16" s="580"/>
      <c r="MBU16" s="580"/>
      <c r="MBV16" s="580"/>
      <c r="MBW16" s="580"/>
      <c r="MBX16" s="580"/>
      <c r="MBY16" s="580"/>
      <c r="MBZ16" s="580"/>
      <c r="MCA16" s="580"/>
      <c r="MCB16" s="580"/>
      <c r="MCC16" s="580"/>
      <c r="MCD16" s="580"/>
      <c r="MCE16" s="580"/>
      <c r="MCF16" s="580"/>
      <c r="MCG16" s="580"/>
      <c r="MCH16" s="580"/>
      <c r="MCI16" s="580"/>
      <c r="MCJ16" s="580"/>
      <c r="MCK16" s="580"/>
      <c r="MCL16" s="580"/>
      <c r="MCM16" s="580"/>
      <c r="MCN16" s="580"/>
      <c r="MCO16" s="580"/>
      <c r="MCP16" s="580"/>
      <c r="MCQ16" s="580"/>
      <c r="MCR16" s="580"/>
      <c r="MCS16" s="580"/>
      <c r="MCT16" s="580"/>
      <c r="MCU16" s="580"/>
      <c r="MCV16" s="580"/>
      <c r="MCW16" s="580"/>
      <c r="MCX16" s="580"/>
      <c r="MCY16" s="580"/>
      <c r="MCZ16" s="580"/>
      <c r="MDA16" s="580"/>
      <c r="MDB16" s="580"/>
      <c r="MDC16" s="580"/>
      <c r="MDD16" s="580"/>
      <c r="MDE16" s="580"/>
      <c r="MDF16" s="580"/>
      <c r="MDG16" s="580"/>
      <c r="MDH16" s="580"/>
      <c r="MDI16" s="580"/>
      <c r="MDJ16" s="580"/>
      <c r="MDK16" s="580"/>
      <c r="MDL16" s="580"/>
      <c r="MDM16" s="580"/>
      <c r="MDN16" s="580"/>
      <c r="MDO16" s="580"/>
      <c r="MDP16" s="580"/>
      <c r="MDQ16" s="580"/>
      <c r="MDR16" s="580"/>
      <c r="MDS16" s="580"/>
      <c r="MDT16" s="580"/>
      <c r="MDU16" s="580"/>
      <c r="MDV16" s="580"/>
      <c r="MDW16" s="580"/>
      <c r="MDX16" s="580"/>
      <c r="MDY16" s="580"/>
      <c r="MDZ16" s="580"/>
      <c r="MEA16" s="580"/>
      <c r="MEB16" s="580"/>
      <c r="MEC16" s="580"/>
      <c r="MED16" s="580"/>
      <c r="MEE16" s="580"/>
      <c r="MEF16" s="580"/>
      <c r="MEG16" s="580"/>
      <c r="MEH16" s="580"/>
      <c r="MEI16" s="580"/>
      <c r="MEJ16" s="580"/>
      <c r="MEK16" s="580"/>
      <c r="MEL16" s="580"/>
      <c r="MEM16" s="580"/>
      <c r="MEN16" s="580"/>
      <c r="MEO16" s="580"/>
      <c r="MEP16" s="580"/>
      <c r="MEQ16" s="580"/>
      <c r="MER16" s="580"/>
      <c r="MES16" s="580"/>
      <c r="MET16" s="580"/>
      <c r="MEU16" s="580"/>
      <c r="MEV16" s="580"/>
      <c r="MEW16" s="580"/>
      <c r="MEX16" s="580"/>
      <c r="MEY16" s="580"/>
      <c r="MEZ16" s="580"/>
      <c r="MFA16" s="580"/>
      <c r="MFB16" s="580"/>
      <c r="MFC16" s="580"/>
      <c r="MFD16" s="580"/>
      <c r="MFE16" s="580"/>
      <c r="MFF16" s="580"/>
      <c r="MFG16" s="580"/>
      <c r="MFH16" s="580"/>
      <c r="MFI16" s="580"/>
      <c r="MFJ16" s="580"/>
      <c r="MFK16" s="580"/>
      <c r="MFL16" s="580"/>
      <c r="MFM16" s="580"/>
      <c r="MFN16" s="580"/>
      <c r="MFO16" s="580"/>
      <c r="MFP16" s="580"/>
      <c r="MFQ16" s="580"/>
      <c r="MFR16" s="580"/>
      <c r="MFS16" s="580"/>
      <c r="MFT16" s="580"/>
      <c r="MFU16" s="580"/>
      <c r="MFV16" s="580"/>
      <c r="MFW16" s="580"/>
      <c r="MFX16" s="580"/>
      <c r="MFY16" s="580"/>
      <c r="MFZ16" s="580"/>
      <c r="MGA16" s="580"/>
      <c r="MGB16" s="580"/>
      <c r="MGC16" s="580"/>
      <c r="MGD16" s="580"/>
      <c r="MGE16" s="580"/>
      <c r="MGF16" s="580"/>
      <c r="MGG16" s="580"/>
      <c r="MGH16" s="580"/>
      <c r="MGI16" s="580"/>
      <c r="MGJ16" s="580"/>
      <c r="MGK16" s="580"/>
      <c r="MGL16" s="580"/>
      <c r="MGM16" s="580"/>
      <c r="MGN16" s="580"/>
      <c r="MGO16" s="580"/>
      <c r="MGP16" s="580"/>
      <c r="MGQ16" s="580"/>
      <c r="MGR16" s="580"/>
      <c r="MGS16" s="580"/>
      <c r="MGT16" s="580"/>
      <c r="MGU16" s="580"/>
      <c r="MGV16" s="580"/>
      <c r="MGW16" s="580"/>
      <c r="MGX16" s="580"/>
      <c r="MGY16" s="580"/>
      <c r="MGZ16" s="580"/>
      <c r="MHA16" s="580"/>
      <c r="MHB16" s="580"/>
      <c r="MHC16" s="580"/>
      <c r="MHD16" s="580"/>
      <c r="MHE16" s="580"/>
      <c r="MHF16" s="580"/>
      <c r="MHG16" s="580"/>
      <c r="MHH16" s="580"/>
      <c r="MHI16" s="580"/>
      <c r="MHJ16" s="580"/>
      <c r="MHK16" s="580"/>
      <c r="MHL16" s="580"/>
      <c r="MHM16" s="580"/>
      <c r="MHN16" s="580"/>
      <c r="MHO16" s="580"/>
      <c r="MHP16" s="580"/>
      <c r="MHQ16" s="580"/>
      <c r="MHR16" s="580"/>
      <c r="MHS16" s="580"/>
      <c r="MHT16" s="580"/>
      <c r="MHU16" s="580"/>
      <c r="MHV16" s="580"/>
      <c r="MHW16" s="580"/>
      <c r="MHX16" s="580"/>
      <c r="MHY16" s="580"/>
      <c r="MHZ16" s="580"/>
      <c r="MIA16" s="580"/>
      <c r="MIB16" s="580"/>
      <c r="MIC16" s="580"/>
      <c r="MID16" s="580"/>
      <c r="MIE16" s="580"/>
      <c r="MIF16" s="580"/>
      <c r="MIG16" s="580"/>
      <c r="MIH16" s="580"/>
      <c r="MII16" s="580"/>
      <c r="MIJ16" s="580"/>
      <c r="MIK16" s="580"/>
      <c r="MIL16" s="580"/>
      <c r="MIM16" s="580"/>
      <c r="MIN16" s="580"/>
      <c r="MIO16" s="580"/>
      <c r="MIP16" s="580"/>
      <c r="MIQ16" s="580"/>
      <c r="MIR16" s="580"/>
      <c r="MIS16" s="580"/>
      <c r="MIT16" s="580"/>
      <c r="MIU16" s="580"/>
      <c r="MIV16" s="580"/>
      <c r="MIW16" s="580"/>
      <c r="MIX16" s="580"/>
      <c r="MIY16" s="580"/>
      <c r="MIZ16" s="580"/>
      <c r="MJA16" s="580"/>
      <c r="MJB16" s="580"/>
      <c r="MJC16" s="580"/>
      <c r="MJD16" s="580"/>
      <c r="MJE16" s="580"/>
      <c r="MJF16" s="580"/>
      <c r="MJG16" s="580"/>
      <c r="MJH16" s="580"/>
      <c r="MJI16" s="580"/>
      <c r="MJJ16" s="580"/>
      <c r="MJK16" s="580"/>
      <c r="MJL16" s="580"/>
      <c r="MJM16" s="580"/>
      <c r="MJN16" s="580"/>
      <c r="MJO16" s="580"/>
      <c r="MJP16" s="580"/>
      <c r="MJQ16" s="580"/>
      <c r="MJR16" s="580"/>
      <c r="MJS16" s="580"/>
      <c r="MJT16" s="580"/>
      <c r="MJU16" s="580"/>
      <c r="MJV16" s="580"/>
      <c r="MJW16" s="580"/>
      <c r="MJX16" s="580"/>
      <c r="MJY16" s="580"/>
      <c r="MJZ16" s="580"/>
      <c r="MKA16" s="580"/>
      <c r="MKB16" s="580"/>
      <c r="MKC16" s="580"/>
      <c r="MKD16" s="580"/>
      <c r="MKE16" s="580"/>
      <c r="MKF16" s="580"/>
      <c r="MKG16" s="580"/>
      <c r="MKH16" s="580"/>
      <c r="MKI16" s="580"/>
      <c r="MKJ16" s="580"/>
      <c r="MKK16" s="580"/>
      <c r="MKL16" s="580"/>
      <c r="MKM16" s="580"/>
      <c r="MKN16" s="580"/>
      <c r="MKO16" s="580"/>
      <c r="MKP16" s="580"/>
      <c r="MKQ16" s="580"/>
      <c r="MKR16" s="580"/>
      <c r="MKS16" s="580"/>
      <c r="MKT16" s="580"/>
      <c r="MKU16" s="580"/>
      <c r="MKV16" s="580"/>
      <c r="MKW16" s="580"/>
      <c r="MKX16" s="580"/>
      <c r="MKY16" s="580"/>
      <c r="MKZ16" s="580"/>
      <c r="MLA16" s="580"/>
      <c r="MLB16" s="580"/>
      <c r="MLC16" s="580"/>
      <c r="MLD16" s="580"/>
      <c r="MLE16" s="580"/>
      <c r="MLF16" s="580"/>
      <c r="MLG16" s="580"/>
      <c r="MLH16" s="580"/>
      <c r="MLI16" s="580"/>
      <c r="MLJ16" s="580"/>
      <c r="MLK16" s="580"/>
      <c r="MLL16" s="580"/>
      <c r="MLM16" s="580"/>
      <c r="MLN16" s="580"/>
      <c r="MLO16" s="580"/>
      <c r="MLP16" s="580"/>
      <c r="MLQ16" s="580"/>
      <c r="MLR16" s="580"/>
      <c r="MLS16" s="580"/>
      <c r="MLT16" s="580"/>
      <c r="MLU16" s="580"/>
      <c r="MLV16" s="580"/>
      <c r="MLW16" s="580"/>
      <c r="MLX16" s="580"/>
      <c r="MLY16" s="580"/>
      <c r="MLZ16" s="580"/>
      <c r="MMA16" s="580"/>
      <c r="MMB16" s="580"/>
      <c r="MMC16" s="580"/>
      <c r="MMD16" s="580"/>
      <c r="MME16" s="580"/>
      <c r="MMF16" s="580"/>
      <c r="MMG16" s="580"/>
      <c r="MMH16" s="580"/>
      <c r="MMI16" s="580"/>
      <c r="MMJ16" s="580"/>
      <c r="MMK16" s="580"/>
      <c r="MML16" s="580"/>
      <c r="MMM16" s="580"/>
      <c r="MMN16" s="580"/>
      <c r="MMO16" s="580"/>
      <c r="MMP16" s="580"/>
      <c r="MMQ16" s="580"/>
      <c r="MMR16" s="580"/>
      <c r="MMS16" s="580"/>
      <c r="MMT16" s="580"/>
      <c r="MMU16" s="580"/>
      <c r="MMV16" s="580"/>
      <c r="MMW16" s="580"/>
      <c r="MMX16" s="580"/>
      <c r="MMY16" s="580"/>
      <c r="MMZ16" s="580"/>
      <c r="MNA16" s="580"/>
      <c r="MNB16" s="580"/>
      <c r="MNC16" s="580"/>
      <c r="MND16" s="580"/>
      <c r="MNE16" s="580"/>
      <c r="MNF16" s="580"/>
      <c r="MNG16" s="580"/>
      <c r="MNH16" s="580"/>
      <c r="MNI16" s="580"/>
      <c r="MNJ16" s="580"/>
      <c r="MNK16" s="580"/>
      <c r="MNL16" s="580"/>
      <c r="MNM16" s="580"/>
      <c r="MNN16" s="580"/>
      <c r="MNO16" s="580"/>
      <c r="MNP16" s="580"/>
      <c r="MNQ16" s="580"/>
      <c r="MNR16" s="580"/>
      <c r="MNS16" s="580"/>
      <c r="MNT16" s="580"/>
      <c r="MNU16" s="580"/>
      <c r="MNV16" s="580"/>
      <c r="MNW16" s="580"/>
      <c r="MNX16" s="580"/>
      <c r="MNY16" s="580"/>
      <c r="MNZ16" s="580"/>
      <c r="MOA16" s="580"/>
      <c r="MOB16" s="580"/>
      <c r="MOC16" s="580"/>
      <c r="MOD16" s="580"/>
      <c r="MOE16" s="580"/>
      <c r="MOF16" s="580"/>
      <c r="MOG16" s="580"/>
      <c r="MOH16" s="580"/>
      <c r="MOI16" s="580"/>
      <c r="MOJ16" s="580"/>
      <c r="MOK16" s="580"/>
      <c r="MOL16" s="580"/>
      <c r="MOM16" s="580"/>
      <c r="MON16" s="580"/>
      <c r="MOO16" s="580"/>
      <c r="MOP16" s="580"/>
      <c r="MOQ16" s="580"/>
      <c r="MOR16" s="580"/>
      <c r="MOS16" s="580"/>
      <c r="MOT16" s="580"/>
      <c r="MOU16" s="580"/>
      <c r="MOV16" s="580"/>
      <c r="MOW16" s="580"/>
      <c r="MOX16" s="580"/>
      <c r="MOY16" s="580"/>
      <c r="MOZ16" s="580"/>
      <c r="MPA16" s="580"/>
      <c r="MPB16" s="580"/>
      <c r="MPC16" s="580"/>
      <c r="MPD16" s="580"/>
      <c r="MPE16" s="580"/>
      <c r="MPF16" s="580"/>
      <c r="MPG16" s="580"/>
      <c r="MPH16" s="580"/>
      <c r="MPI16" s="580"/>
      <c r="MPJ16" s="580"/>
      <c r="MPK16" s="580"/>
      <c r="MPL16" s="580"/>
      <c r="MPM16" s="580"/>
      <c r="MPN16" s="580"/>
      <c r="MPO16" s="580"/>
      <c r="MPP16" s="580"/>
      <c r="MPQ16" s="580"/>
      <c r="MPR16" s="580"/>
      <c r="MPS16" s="580"/>
      <c r="MPT16" s="580"/>
      <c r="MPU16" s="580"/>
      <c r="MPV16" s="580"/>
      <c r="MPW16" s="580"/>
      <c r="MPX16" s="580"/>
      <c r="MPY16" s="580"/>
      <c r="MPZ16" s="580"/>
      <c r="MQA16" s="580"/>
      <c r="MQB16" s="580"/>
      <c r="MQC16" s="580"/>
      <c r="MQD16" s="580"/>
      <c r="MQE16" s="580"/>
      <c r="MQF16" s="580"/>
      <c r="MQG16" s="580"/>
      <c r="MQH16" s="580"/>
      <c r="MQI16" s="580"/>
      <c r="MQJ16" s="580"/>
      <c r="MQK16" s="580"/>
      <c r="MQL16" s="580"/>
      <c r="MQM16" s="580"/>
      <c r="MQN16" s="580"/>
      <c r="MQO16" s="580"/>
      <c r="MQP16" s="580"/>
      <c r="MQQ16" s="580"/>
      <c r="MQR16" s="580"/>
      <c r="MQS16" s="580"/>
      <c r="MQT16" s="580"/>
      <c r="MQU16" s="580"/>
      <c r="MQV16" s="580"/>
      <c r="MQW16" s="580"/>
      <c r="MQX16" s="580"/>
      <c r="MQY16" s="580"/>
      <c r="MQZ16" s="580"/>
      <c r="MRA16" s="580"/>
      <c r="MRB16" s="580"/>
      <c r="MRC16" s="580"/>
      <c r="MRD16" s="580"/>
      <c r="MRE16" s="580"/>
      <c r="MRF16" s="580"/>
      <c r="MRG16" s="580"/>
      <c r="MRH16" s="580"/>
      <c r="MRI16" s="580"/>
      <c r="MRJ16" s="580"/>
      <c r="MRK16" s="580"/>
      <c r="MRL16" s="580"/>
      <c r="MRM16" s="580"/>
      <c r="MRN16" s="580"/>
      <c r="MRO16" s="580"/>
      <c r="MRP16" s="580"/>
      <c r="MRQ16" s="580"/>
      <c r="MRR16" s="580"/>
      <c r="MRS16" s="580"/>
      <c r="MRT16" s="580"/>
      <c r="MRU16" s="580"/>
      <c r="MRV16" s="580"/>
      <c r="MRW16" s="580"/>
      <c r="MRX16" s="580"/>
      <c r="MRY16" s="580"/>
      <c r="MRZ16" s="580"/>
      <c r="MSA16" s="580"/>
      <c r="MSB16" s="580"/>
      <c r="MSC16" s="580"/>
      <c r="MSD16" s="580"/>
      <c r="MSE16" s="580"/>
      <c r="MSF16" s="580"/>
      <c r="MSG16" s="580"/>
      <c r="MSH16" s="580"/>
      <c r="MSI16" s="580"/>
      <c r="MSJ16" s="580"/>
      <c r="MSK16" s="580"/>
      <c r="MSL16" s="580"/>
      <c r="MSM16" s="580"/>
      <c r="MSN16" s="580"/>
      <c r="MSO16" s="580"/>
      <c r="MSP16" s="580"/>
      <c r="MSQ16" s="580"/>
      <c r="MSR16" s="580"/>
      <c r="MSS16" s="580"/>
      <c r="MST16" s="580"/>
      <c r="MSU16" s="580"/>
      <c r="MSV16" s="580"/>
      <c r="MSW16" s="580"/>
      <c r="MSX16" s="580"/>
      <c r="MSY16" s="580"/>
      <c r="MSZ16" s="580"/>
      <c r="MTA16" s="580"/>
      <c r="MTB16" s="580"/>
      <c r="MTC16" s="580"/>
      <c r="MTD16" s="580"/>
      <c r="MTE16" s="580"/>
      <c r="MTF16" s="580"/>
      <c r="MTG16" s="580"/>
      <c r="MTH16" s="580"/>
      <c r="MTI16" s="580"/>
      <c r="MTJ16" s="580"/>
      <c r="MTK16" s="580"/>
      <c r="MTL16" s="580"/>
      <c r="MTM16" s="580"/>
      <c r="MTN16" s="580"/>
      <c r="MTO16" s="580"/>
      <c r="MTP16" s="580"/>
      <c r="MTQ16" s="580"/>
      <c r="MTR16" s="580"/>
      <c r="MTS16" s="580"/>
      <c r="MTT16" s="580"/>
      <c r="MTU16" s="580"/>
      <c r="MTV16" s="580"/>
      <c r="MTW16" s="580"/>
      <c r="MTX16" s="580"/>
      <c r="MTY16" s="580"/>
      <c r="MTZ16" s="580"/>
      <c r="MUA16" s="580"/>
      <c r="MUB16" s="580"/>
      <c r="MUC16" s="580"/>
      <c r="MUD16" s="580"/>
      <c r="MUE16" s="580"/>
      <c r="MUF16" s="580"/>
      <c r="MUG16" s="580"/>
      <c r="MUH16" s="580"/>
      <c r="MUI16" s="580"/>
      <c r="MUJ16" s="580"/>
      <c r="MUK16" s="580"/>
      <c r="MUL16" s="580"/>
      <c r="MUM16" s="580"/>
      <c r="MUN16" s="580"/>
      <c r="MUO16" s="580"/>
      <c r="MUP16" s="580"/>
      <c r="MUQ16" s="580"/>
      <c r="MUR16" s="580"/>
      <c r="MUS16" s="580"/>
      <c r="MUT16" s="580"/>
      <c r="MUU16" s="580"/>
      <c r="MUV16" s="580"/>
      <c r="MUW16" s="580"/>
      <c r="MUX16" s="580"/>
      <c r="MUY16" s="580"/>
      <c r="MUZ16" s="580"/>
      <c r="MVA16" s="580"/>
      <c r="MVB16" s="580"/>
      <c r="MVC16" s="580"/>
      <c r="MVD16" s="580"/>
      <c r="MVE16" s="580"/>
      <c r="MVF16" s="580"/>
      <c r="MVG16" s="580"/>
      <c r="MVH16" s="580"/>
      <c r="MVI16" s="580"/>
      <c r="MVJ16" s="580"/>
      <c r="MVK16" s="580"/>
      <c r="MVL16" s="580"/>
      <c r="MVM16" s="580"/>
      <c r="MVN16" s="580"/>
      <c r="MVO16" s="580"/>
      <c r="MVP16" s="580"/>
      <c r="MVQ16" s="580"/>
      <c r="MVR16" s="580"/>
      <c r="MVS16" s="580"/>
      <c r="MVT16" s="580"/>
      <c r="MVU16" s="580"/>
      <c r="MVV16" s="580"/>
      <c r="MVW16" s="580"/>
      <c r="MVX16" s="580"/>
      <c r="MVY16" s="580"/>
      <c r="MVZ16" s="580"/>
      <c r="MWA16" s="580"/>
      <c r="MWB16" s="580"/>
      <c r="MWC16" s="580"/>
      <c r="MWD16" s="580"/>
      <c r="MWE16" s="580"/>
      <c r="MWF16" s="580"/>
      <c r="MWG16" s="580"/>
      <c r="MWH16" s="580"/>
      <c r="MWI16" s="580"/>
      <c r="MWJ16" s="580"/>
      <c r="MWK16" s="580"/>
      <c r="MWL16" s="580"/>
      <c r="MWM16" s="580"/>
      <c r="MWN16" s="580"/>
      <c r="MWO16" s="580"/>
      <c r="MWP16" s="580"/>
      <c r="MWQ16" s="580"/>
      <c r="MWR16" s="580"/>
      <c r="MWS16" s="580"/>
      <c r="MWT16" s="580"/>
      <c r="MWU16" s="580"/>
      <c r="MWV16" s="580"/>
      <c r="MWW16" s="580"/>
      <c r="MWX16" s="580"/>
      <c r="MWY16" s="580"/>
      <c r="MWZ16" s="580"/>
      <c r="MXA16" s="580"/>
      <c r="MXB16" s="580"/>
      <c r="MXC16" s="580"/>
      <c r="MXD16" s="580"/>
      <c r="MXE16" s="580"/>
      <c r="MXF16" s="580"/>
      <c r="MXG16" s="580"/>
      <c r="MXH16" s="580"/>
      <c r="MXI16" s="580"/>
      <c r="MXJ16" s="580"/>
      <c r="MXK16" s="580"/>
      <c r="MXL16" s="580"/>
      <c r="MXM16" s="580"/>
      <c r="MXN16" s="580"/>
      <c r="MXO16" s="580"/>
      <c r="MXP16" s="580"/>
      <c r="MXQ16" s="580"/>
      <c r="MXR16" s="580"/>
      <c r="MXS16" s="580"/>
      <c r="MXT16" s="580"/>
      <c r="MXU16" s="580"/>
      <c r="MXV16" s="580"/>
      <c r="MXW16" s="580"/>
      <c r="MXX16" s="580"/>
      <c r="MXY16" s="580"/>
      <c r="MXZ16" s="580"/>
      <c r="MYA16" s="580"/>
      <c r="MYB16" s="580"/>
      <c r="MYC16" s="580"/>
      <c r="MYD16" s="580"/>
      <c r="MYE16" s="580"/>
      <c r="MYF16" s="580"/>
      <c r="MYG16" s="580"/>
      <c r="MYH16" s="580"/>
      <c r="MYI16" s="580"/>
      <c r="MYJ16" s="580"/>
      <c r="MYK16" s="580"/>
      <c r="MYL16" s="580"/>
      <c r="MYM16" s="580"/>
      <c r="MYN16" s="580"/>
      <c r="MYO16" s="580"/>
      <c r="MYP16" s="580"/>
      <c r="MYQ16" s="580"/>
      <c r="MYR16" s="580"/>
      <c r="MYS16" s="580"/>
      <c r="MYT16" s="580"/>
      <c r="MYU16" s="580"/>
      <c r="MYV16" s="580"/>
      <c r="MYW16" s="580"/>
      <c r="MYX16" s="580"/>
      <c r="MYY16" s="580"/>
      <c r="MYZ16" s="580"/>
      <c r="MZA16" s="580"/>
      <c r="MZB16" s="580"/>
      <c r="MZC16" s="580"/>
      <c r="MZD16" s="580"/>
      <c r="MZE16" s="580"/>
      <c r="MZF16" s="580"/>
      <c r="MZG16" s="580"/>
      <c r="MZH16" s="580"/>
      <c r="MZI16" s="580"/>
      <c r="MZJ16" s="580"/>
      <c r="MZK16" s="580"/>
      <c r="MZL16" s="580"/>
      <c r="MZM16" s="580"/>
      <c r="MZN16" s="580"/>
      <c r="MZO16" s="580"/>
      <c r="MZP16" s="580"/>
      <c r="MZQ16" s="580"/>
      <c r="MZR16" s="580"/>
      <c r="MZS16" s="580"/>
      <c r="MZT16" s="580"/>
      <c r="MZU16" s="580"/>
      <c r="MZV16" s="580"/>
      <c r="MZW16" s="580"/>
      <c r="MZX16" s="580"/>
      <c r="MZY16" s="580"/>
      <c r="MZZ16" s="580"/>
      <c r="NAA16" s="580"/>
      <c r="NAB16" s="580"/>
      <c r="NAC16" s="580"/>
      <c r="NAD16" s="580"/>
      <c r="NAE16" s="580"/>
      <c r="NAF16" s="580"/>
      <c r="NAG16" s="580"/>
      <c r="NAH16" s="580"/>
      <c r="NAI16" s="580"/>
      <c r="NAJ16" s="580"/>
      <c r="NAK16" s="580"/>
      <c r="NAL16" s="580"/>
      <c r="NAM16" s="580"/>
      <c r="NAN16" s="580"/>
      <c r="NAO16" s="580"/>
      <c r="NAP16" s="580"/>
      <c r="NAQ16" s="580"/>
      <c r="NAR16" s="580"/>
      <c r="NAS16" s="580"/>
      <c r="NAT16" s="580"/>
      <c r="NAU16" s="580"/>
      <c r="NAV16" s="580"/>
      <c r="NAW16" s="580"/>
      <c r="NAX16" s="580"/>
      <c r="NAY16" s="580"/>
      <c r="NAZ16" s="580"/>
      <c r="NBA16" s="580"/>
      <c r="NBB16" s="580"/>
      <c r="NBC16" s="580"/>
      <c r="NBD16" s="580"/>
      <c r="NBE16" s="580"/>
      <c r="NBF16" s="580"/>
      <c r="NBG16" s="580"/>
      <c r="NBH16" s="580"/>
      <c r="NBI16" s="580"/>
      <c r="NBJ16" s="580"/>
      <c r="NBK16" s="580"/>
      <c r="NBL16" s="580"/>
      <c r="NBM16" s="580"/>
      <c r="NBN16" s="580"/>
      <c r="NBO16" s="580"/>
      <c r="NBP16" s="580"/>
      <c r="NBQ16" s="580"/>
      <c r="NBR16" s="580"/>
      <c r="NBS16" s="580"/>
      <c r="NBT16" s="580"/>
      <c r="NBU16" s="580"/>
      <c r="NBV16" s="580"/>
      <c r="NBW16" s="580"/>
      <c r="NBX16" s="580"/>
      <c r="NBY16" s="580"/>
      <c r="NBZ16" s="580"/>
      <c r="NCA16" s="580"/>
      <c r="NCB16" s="580"/>
      <c r="NCC16" s="580"/>
      <c r="NCD16" s="580"/>
      <c r="NCE16" s="580"/>
      <c r="NCF16" s="580"/>
      <c r="NCG16" s="580"/>
      <c r="NCH16" s="580"/>
      <c r="NCI16" s="580"/>
      <c r="NCJ16" s="580"/>
      <c r="NCK16" s="580"/>
      <c r="NCL16" s="580"/>
      <c r="NCM16" s="580"/>
      <c r="NCN16" s="580"/>
      <c r="NCO16" s="580"/>
      <c r="NCP16" s="580"/>
      <c r="NCQ16" s="580"/>
      <c r="NCR16" s="580"/>
      <c r="NCS16" s="580"/>
      <c r="NCT16" s="580"/>
      <c r="NCU16" s="580"/>
      <c r="NCV16" s="580"/>
      <c r="NCW16" s="580"/>
      <c r="NCX16" s="580"/>
      <c r="NCY16" s="580"/>
      <c r="NCZ16" s="580"/>
      <c r="NDA16" s="580"/>
      <c r="NDB16" s="580"/>
      <c r="NDC16" s="580"/>
      <c r="NDD16" s="580"/>
      <c r="NDE16" s="580"/>
      <c r="NDF16" s="580"/>
      <c r="NDG16" s="580"/>
      <c r="NDH16" s="580"/>
      <c r="NDI16" s="580"/>
      <c r="NDJ16" s="580"/>
      <c r="NDK16" s="580"/>
      <c r="NDL16" s="580"/>
      <c r="NDM16" s="580"/>
      <c r="NDN16" s="580"/>
      <c r="NDO16" s="580"/>
      <c r="NDP16" s="580"/>
      <c r="NDQ16" s="580"/>
      <c r="NDR16" s="580"/>
      <c r="NDS16" s="580"/>
      <c r="NDT16" s="580"/>
      <c r="NDU16" s="580"/>
      <c r="NDV16" s="580"/>
      <c r="NDW16" s="580"/>
      <c r="NDX16" s="580"/>
      <c r="NDY16" s="580"/>
      <c r="NDZ16" s="580"/>
      <c r="NEA16" s="580"/>
      <c r="NEB16" s="580"/>
      <c r="NEC16" s="580"/>
      <c r="NED16" s="580"/>
      <c r="NEE16" s="580"/>
      <c r="NEF16" s="580"/>
      <c r="NEG16" s="580"/>
      <c r="NEH16" s="580"/>
      <c r="NEI16" s="580"/>
      <c r="NEJ16" s="580"/>
      <c r="NEK16" s="580"/>
      <c r="NEL16" s="580"/>
      <c r="NEM16" s="580"/>
      <c r="NEN16" s="580"/>
      <c r="NEO16" s="580"/>
      <c r="NEP16" s="580"/>
      <c r="NEQ16" s="580"/>
      <c r="NER16" s="580"/>
      <c r="NES16" s="580"/>
      <c r="NET16" s="580"/>
      <c r="NEU16" s="580"/>
      <c r="NEV16" s="580"/>
      <c r="NEW16" s="580"/>
      <c r="NEX16" s="580"/>
      <c r="NEY16" s="580"/>
      <c r="NEZ16" s="580"/>
      <c r="NFA16" s="580"/>
      <c r="NFB16" s="580"/>
      <c r="NFC16" s="580"/>
      <c r="NFD16" s="580"/>
      <c r="NFE16" s="580"/>
      <c r="NFF16" s="580"/>
      <c r="NFG16" s="580"/>
      <c r="NFH16" s="580"/>
      <c r="NFI16" s="580"/>
      <c r="NFJ16" s="580"/>
      <c r="NFK16" s="580"/>
      <c r="NFL16" s="580"/>
      <c r="NFM16" s="580"/>
      <c r="NFN16" s="580"/>
      <c r="NFO16" s="580"/>
      <c r="NFP16" s="580"/>
      <c r="NFQ16" s="580"/>
      <c r="NFR16" s="580"/>
      <c r="NFS16" s="580"/>
      <c r="NFT16" s="580"/>
      <c r="NFU16" s="580"/>
      <c r="NFV16" s="580"/>
      <c r="NFW16" s="580"/>
      <c r="NFX16" s="580"/>
      <c r="NFY16" s="580"/>
      <c r="NFZ16" s="580"/>
      <c r="NGA16" s="580"/>
      <c r="NGB16" s="580"/>
      <c r="NGC16" s="580"/>
      <c r="NGD16" s="580"/>
      <c r="NGE16" s="580"/>
      <c r="NGF16" s="580"/>
      <c r="NGG16" s="580"/>
      <c r="NGH16" s="580"/>
      <c r="NGI16" s="580"/>
      <c r="NGJ16" s="580"/>
      <c r="NGK16" s="580"/>
      <c r="NGL16" s="580"/>
      <c r="NGM16" s="580"/>
      <c r="NGN16" s="580"/>
      <c r="NGO16" s="580"/>
      <c r="NGP16" s="580"/>
      <c r="NGQ16" s="580"/>
      <c r="NGR16" s="580"/>
      <c r="NGS16" s="580"/>
      <c r="NGT16" s="580"/>
      <c r="NGU16" s="580"/>
      <c r="NGV16" s="580"/>
      <c r="NGW16" s="580"/>
      <c r="NGX16" s="580"/>
      <c r="NGY16" s="580"/>
      <c r="NGZ16" s="580"/>
      <c r="NHA16" s="580"/>
      <c r="NHB16" s="580"/>
      <c r="NHC16" s="580"/>
      <c r="NHD16" s="580"/>
      <c r="NHE16" s="580"/>
      <c r="NHF16" s="580"/>
      <c r="NHG16" s="580"/>
      <c r="NHH16" s="580"/>
      <c r="NHI16" s="580"/>
      <c r="NHJ16" s="580"/>
      <c r="NHK16" s="580"/>
      <c r="NHL16" s="580"/>
      <c r="NHM16" s="580"/>
      <c r="NHN16" s="580"/>
      <c r="NHO16" s="580"/>
      <c r="NHP16" s="580"/>
      <c r="NHQ16" s="580"/>
      <c r="NHR16" s="580"/>
      <c r="NHS16" s="580"/>
      <c r="NHT16" s="580"/>
      <c r="NHU16" s="580"/>
      <c r="NHV16" s="580"/>
      <c r="NHW16" s="580"/>
      <c r="NHX16" s="580"/>
      <c r="NHY16" s="580"/>
      <c r="NHZ16" s="580"/>
      <c r="NIA16" s="580"/>
      <c r="NIB16" s="580"/>
      <c r="NIC16" s="580"/>
      <c r="NID16" s="580"/>
      <c r="NIE16" s="580"/>
      <c r="NIF16" s="580"/>
      <c r="NIG16" s="580"/>
      <c r="NIH16" s="580"/>
      <c r="NII16" s="580"/>
      <c r="NIJ16" s="580"/>
      <c r="NIK16" s="580"/>
      <c r="NIL16" s="580"/>
      <c r="NIM16" s="580"/>
      <c r="NIN16" s="580"/>
      <c r="NIO16" s="580"/>
      <c r="NIP16" s="580"/>
      <c r="NIQ16" s="580"/>
      <c r="NIR16" s="580"/>
      <c r="NIS16" s="580"/>
      <c r="NIT16" s="580"/>
      <c r="NIU16" s="580"/>
      <c r="NIV16" s="580"/>
      <c r="NIW16" s="580"/>
      <c r="NIX16" s="580"/>
      <c r="NIY16" s="580"/>
      <c r="NIZ16" s="580"/>
      <c r="NJA16" s="580"/>
      <c r="NJB16" s="580"/>
      <c r="NJC16" s="580"/>
      <c r="NJD16" s="580"/>
      <c r="NJE16" s="580"/>
      <c r="NJF16" s="580"/>
      <c r="NJG16" s="580"/>
      <c r="NJH16" s="580"/>
      <c r="NJI16" s="580"/>
      <c r="NJJ16" s="580"/>
      <c r="NJK16" s="580"/>
      <c r="NJL16" s="580"/>
      <c r="NJM16" s="580"/>
      <c r="NJN16" s="580"/>
      <c r="NJO16" s="580"/>
      <c r="NJP16" s="580"/>
      <c r="NJQ16" s="580"/>
      <c r="NJR16" s="580"/>
      <c r="NJS16" s="580"/>
      <c r="NJT16" s="580"/>
      <c r="NJU16" s="580"/>
      <c r="NJV16" s="580"/>
      <c r="NJW16" s="580"/>
      <c r="NJX16" s="580"/>
      <c r="NJY16" s="580"/>
      <c r="NJZ16" s="580"/>
      <c r="NKA16" s="580"/>
      <c r="NKB16" s="580"/>
      <c r="NKC16" s="580"/>
      <c r="NKD16" s="580"/>
      <c r="NKE16" s="580"/>
      <c r="NKF16" s="580"/>
      <c r="NKG16" s="580"/>
      <c r="NKH16" s="580"/>
      <c r="NKI16" s="580"/>
      <c r="NKJ16" s="580"/>
      <c r="NKK16" s="580"/>
      <c r="NKL16" s="580"/>
      <c r="NKM16" s="580"/>
      <c r="NKN16" s="580"/>
      <c r="NKO16" s="580"/>
      <c r="NKP16" s="580"/>
      <c r="NKQ16" s="580"/>
      <c r="NKR16" s="580"/>
      <c r="NKS16" s="580"/>
      <c r="NKT16" s="580"/>
      <c r="NKU16" s="580"/>
      <c r="NKV16" s="580"/>
      <c r="NKW16" s="580"/>
      <c r="NKX16" s="580"/>
      <c r="NKY16" s="580"/>
      <c r="NKZ16" s="580"/>
      <c r="NLA16" s="580"/>
      <c r="NLB16" s="580"/>
      <c r="NLC16" s="580"/>
      <c r="NLD16" s="580"/>
      <c r="NLE16" s="580"/>
      <c r="NLF16" s="580"/>
      <c r="NLG16" s="580"/>
      <c r="NLH16" s="580"/>
      <c r="NLI16" s="580"/>
      <c r="NLJ16" s="580"/>
      <c r="NLK16" s="580"/>
      <c r="NLL16" s="580"/>
      <c r="NLM16" s="580"/>
      <c r="NLN16" s="580"/>
      <c r="NLO16" s="580"/>
      <c r="NLP16" s="580"/>
      <c r="NLQ16" s="580"/>
      <c r="NLR16" s="580"/>
      <c r="NLS16" s="580"/>
      <c r="NLT16" s="580"/>
      <c r="NLU16" s="580"/>
      <c r="NLV16" s="580"/>
      <c r="NLW16" s="580"/>
      <c r="NLX16" s="580"/>
      <c r="NLY16" s="580"/>
      <c r="NLZ16" s="580"/>
      <c r="NMA16" s="580"/>
      <c r="NMB16" s="580"/>
      <c r="NMC16" s="580"/>
      <c r="NMD16" s="580"/>
      <c r="NME16" s="580"/>
      <c r="NMF16" s="580"/>
      <c r="NMG16" s="580"/>
      <c r="NMH16" s="580"/>
      <c r="NMI16" s="580"/>
      <c r="NMJ16" s="580"/>
      <c r="NMK16" s="580"/>
      <c r="NML16" s="580"/>
      <c r="NMM16" s="580"/>
      <c r="NMN16" s="580"/>
      <c r="NMO16" s="580"/>
      <c r="NMP16" s="580"/>
      <c r="NMQ16" s="580"/>
      <c r="NMR16" s="580"/>
      <c r="NMS16" s="580"/>
      <c r="NMT16" s="580"/>
      <c r="NMU16" s="580"/>
      <c r="NMV16" s="580"/>
      <c r="NMW16" s="580"/>
      <c r="NMX16" s="580"/>
      <c r="NMY16" s="580"/>
      <c r="NMZ16" s="580"/>
      <c r="NNA16" s="580"/>
      <c r="NNB16" s="580"/>
      <c r="NNC16" s="580"/>
      <c r="NND16" s="580"/>
      <c r="NNE16" s="580"/>
      <c r="NNF16" s="580"/>
      <c r="NNG16" s="580"/>
      <c r="NNH16" s="580"/>
      <c r="NNI16" s="580"/>
      <c r="NNJ16" s="580"/>
      <c r="NNK16" s="580"/>
      <c r="NNL16" s="580"/>
      <c r="NNM16" s="580"/>
      <c r="NNN16" s="580"/>
      <c r="NNO16" s="580"/>
      <c r="NNP16" s="580"/>
      <c r="NNQ16" s="580"/>
      <c r="NNR16" s="580"/>
      <c r="NNS16" s="580"/>
      <c r="NNT16" s="580"/>
      <c r="NNU16" s="580"/>
      <c r="NNV16" s="580"/>
      <c r="NNW16" s="580"/>
      <c r="NNX16" s="580"/>
      <c r="NNY16" s="580"/>
      <c r="NNZ16" s="580"/>
      <c r="NOA16" s="580"/>
      <c r="NOB16" s="580"/>
      <c r="NOC16" s="580"/>
      <c r="NOD16" s="580"/>
      <c r="NOE16" s="580"/>
      <c r="NOF16" s="580"/>
      <c r="NOG16" s="580"/>
      <c r="NOH16" s="580"/>
      <c r="NOI16" s="580"/>
      <c r="NOJ16" s="580"/>
      <c r="NOK16" s="580"/>
      <c r="NOL16" s="580"/>
      <c r="NOM16" s="580"/>
      <c r="NON16" s="580"/>
      <c r="NOO16" s="580"/>
      <c r="NOP16" s="580"/>
      <c r="NOQ16" s="580"/>
      <c r="NOR16" s="580"/>
      <c r="NOS16" s="580"/>
      <c r="NOT16" s="580"/>
      <c r="NOU16" s="580"/>
      <c r="NOV16" s="580"/>
      <c r="NOW16" s="580"/>
      <c r="NOX16" s="580"/>
      <c r="NOY16" s="580"/>
      <c r="NOZ16" s="580"/>
      <c r="NPA16" s="580"/>
      <c r="NPB16" s="580"/>
      <c r="NPC16" s="580"/>
      <c r="NPD16" s="580"/>
      <c r="NPE16" s="580"/>
      <c r="NPF16" s="580"/>
      <c r="NPG16" s="580"/>
      <c r="NPH16" s="580"/>
      <c r="NPI16" s="580"/>
      <c r="NPJ16" s="580"/>
      <c r="NPK16" s="580"/>
      <c r="NPL16" s="580"/>
      <c r="NPM16" s="580"/>
      <c r="NPN16" s="580"/>
      <c r="NPO16" s="580"/>
      <c r="NPP16" s="580"/>
      <c r="NPQ16" s="580"/>
      <c r="NPR16" s="580"/>
      <c r="NPS16" s="580"/>
      <c r="NPT16" s="580"/>
      <c r="NPU16" s="580"/>
      <c r="NPV16" s="580"/>
      <c r="NPW16" s="580"/>
      <c r="NPX16" s="580"/>
      <c r="NPY16" s="580"/>
      <c r="NPZ16" s="580"/>
      <c r="NQA16" s="580"/>
      <c r="NQB16" s="580"/>
      <c r="NQC16" s="580"/>
      <c r="NQD16" s="580"/>
      <c r="NQE16" s="580"/>
      <c r="NQF16" s="580"/>
      <c r="NQG16" s="580"/>
      <c r="NQH16" s="580"/>
      <c r="NQI16" s="580"/>
      <c r="NQJ16" s="580"/>
      <c r="NQK16" s="580"/>
      <c r="NQL16" s="580"/>
      <c r="NQM16" s="580"/>
      <c r="NQN16" s="580"/>
      <c r="NQO16" s="580"/>
      <c r="NQP16" s="580"/>
      <c r="NQQ16" s="580"/>
      <c r="NQR16" s="580"/>
      <c r="NQS16" s="580"/>
      <c r="NQT16" s="580"/>
      <c r="NQU16" s="580"/>
      <c r="NQV16" s="580"/>
      <c r="NQW16" s="580"/>
      <c r="NQX16" s="580"/>
      <c r="NQY16" s="580"/>
      <c r="NQZ16" s="580"/>
      <c r="NRA16" s="580"/>
      <c r="NRB16" s="580"/>
      <c r="NRC16" s="580"/>
      <c r="NRD16" s="580"/>
      <c r="NRE16" s="580"/>
      <c r="NRF16" s="580"/>
      <c r="NRG16" s="580"/>
      <c r="NRH16" s="580"/>
      <c r="NRI16" s="580"/>
      <c r="NRJ16" s="580"/>
      <c r="NRK16" s="580"/>
      <c r="NRL16" s="580"/>
      <c r="NRM16" s="580"/>
      <c r="NRN16" s="580"/>
      <c r="NRO16" s="580"/>
      <c r="NRP16" s="580"/>
      <c r="NRQ16" s="580"/>
      <c r="NRR16" s="580"/>
      <c r="NRS16" s="580"/>
      <c r="NRT16" s="580"/>
      <c r="NRU16" s="580"/>
      <c r="NRV16" s="580"/>
      <c r="NRW16" s="580"/>
      <c r="NRX16" s="580"/>
      <c r="NRY16" s="580"/>
      <c r="NRZ16" s="580"/>
      <c r="NSA16" s="580"/>
      <c r="NSB16" s="580"/>
      <c r="NSC16" s="580"/>
      <c r="NSD16" s="580"/>
      <c r="NSE16" s="580"/>
      <c r="NSF16" s="580"/>
      <c r="NSG16" s="580"/>
      <c r="NSH16" s="580"/>
      <c r="NSI16" s="580"/>
      <c r="NSJ16" s="580"/>
      <c r="NSK16" s="580"/>
      <c r="NSL16" s="580"/>
      <c r="NSM16" s="580"/>
      <c r="NSN16" s="580"/>
      <c r="NSO16" s="580"/>
      <c r="NSP16" s="580"/>
      <c r="NSQ16" s="580"/>
      <c r="NSR16" s="580"/>
      <c r="NSS16" s="580"/>
      <c r="NST16" s="580"/>
      <c r="NSU16" s="580"/>
      <c r="NSV16" s="580"/>
      <c r="NSW16" s="580"/>
      <c r="NSX16" s="580"/>
      <c r="NSY16" s="580"/>
      <c r="NSZ16" s="580"/>
      <c r="NTA16" s="580"/>
      <c r="NTB16" s="580"/>
      <c r="NTC16" s="580"/>
      <c r="NTD16" s="580"/>
      <c r="NTE16" s="580"/>
      <c r="NTF16" s="580"/>
      <c r="NTG16" s="580"/>
      <c r="NTH16" s="580"/>
      <c r="NTI16" s="580"/>
      <c r="NTJ16" s="580"/>
      <c r="NTK16" s="580"/>
      <c r="NTL16" s="580"/>
      <c r="NTM16" s="580"/>
      <c r="NTN16" s="580"/>
      <c r="NTO16" s="580"/>
      <c r="NTP16" s="580"/>
      <c r="NTQ16" s="580"/>
      <c r="NTR16" s="580"/>
      <c r="NTS16" s="580"/>
      <c r="NTT16" s="580"/>
      <c r="NTU16" s="580"/>
      <c r="NTV16" s="580"/>
      <c r="NTW16" s="580"/>
      <c r="NTX16" s="580"/>
      <c r="NTY16" s="580"/>
      <c r="NTZ16" s="580"/>
      <c r="NUA16" s="580"/>
      <c r="NUB16" s="580"/>
      <c r="NUC16" s="580"/>
      <c r="NUD16" s="580"/>
      <c r="NUE16" s="580"/>
      <c r="NUF16" s="580"/>
      <c r="NUG16" s="580"/>
      <c r="NUH16" s="580"/>
      <c r="NUI16" s="580"/>
      <c r="NUJ16" s="580"/>
      <c r="NUK16" s="580"/>
      <c r="NUL16" s="580"/>
      <c r="NUM16" s="580"/>
      <c r="NUN16" s="580"/>
      <c r="NUO16" s="580"/>
      <c r="NUP16" s="580"/>
      <c r="NUQ16" s="580"/>
      <c r="NUR16" s="580"/>
      <c r="NUS16" s="580"/>
      <c r="NUT16" s="580"/>
      <c r="NUU16" s="580"/>
      <c r="NUV16" s="580"/>
      <c r="NUW16" s="580"/>
      <c r="NUX16" s="580"/>
      <c r="NUY16" s="580"/>
      <c r="NUZ16" s="580"/>
      <c r="NVA16" s="580"/>
      <c r="NVB16" s="580"/>
      <c r="NVC16" s="580"/>
      <c r="NVD16" s="580"/>
      <c r="NVE16" s="580"/>
      <c r="NVF16" s="580"/>
      <c r="NVG16" s="580"/>
      <c r="NVH16" s="580"/>
      <c r="NVI16" s="580"/>
      <c r="NVJ16" s="580"/>
      <c r="NVK16" s="580"/>
      <c r="NVL16" s="580"/>
      <c r="NVM16" s="580"/>
      <c r="NVN16" s="580"/>
      <c r="NVO16" s="580"/>
      <c r="NVP16" s="580"/>
      <c r="NVQ16" s="580"/>
      <c r="NVR16" s="580"/>
      <c r="NVS16" s="580"/>
      <c r="NVT16" s="580"/>
      <c r="NVU16" s="580"/>
      <c r="NVV16" s="580"/>
      <c r="NVW16" s="580"/>
      <c r="NVX16" s="580"/>
      <c r="NVY16" s="580"/>
      <c r="NVZ16" s="580"/>
      <c r="NWA16" s="580"/>
      <c r="NWB16" s="580"/>
      <c r="NWC16" s="580"/>
      <c r="NWD16" s="580"/>
      <c r="NWE16" s="580"/>
      <c r="NWF16" s="580"/>
      <c r="NWG16" s="580"/>
      <c r="NWH16" s="580"/>
      <c r="NWI16" s="580"/>
      <c r="NWJ16" s="580"/>
      <c r="NWK16" s="580"/>
      <c r="NWL16" s="580"/>
      <c r="NWM16" s="580"/>
      <c r="NWN16" s="580"/>
      <c r="NWO16" s="580"/>
      <c r="NWP16" s="580"/>
      <c r="NWQ16" s="580"/>
      <c r="NWR16" s="580"/>
      <c r="NWS16" s="580"/>
      <c r="NWT16" s="580"/>
      <c r="NWU16" s="580"/>
      <c r="NWV16" s="580"/>
      <c r="NWW16" s="580"/>
      <c r="NWX16" s="580"/>
      <c r="NWY16" s="580"/>
      <c r="NWZ16" s="580"/>
      <c r="NXA16" s="580"/>
      <c r="NXB16" s="580"/>
      <c r="NXC16" s="580"/>
      <c r="NXD16" s="580"/>
      <c r="NXE16" s="580"/>
      <c r="NXF16" s="580"/>
      <c r="NXG16" s="580"/>
      <c r="NXH16" s="580"/>
      <c r="NXI16" s="580"/>
      <c r="NXJ16" s="580"/>
      <c r="NXK16" s="580"/>
      <c r="NXL16" s="580"/>
      <c r="NXM16" s="580"/>
      <c r="NXN16" s="580"/>
      <c r="NXO16" s="580"/>
      <c r="NXP16" s="580"/>
      <c r="NXQ16" s="580"/>
      <c r="NXR16" s="580"/>
      <c r="NXS16" s="580"/>
      <c r="NXT16" s="580"/>
      <c r="NXU16" s="580"/>
      <c r="NXV16" s="580"/>
      <c r="NXW16" s="580"/>
      <c r="NXX16" s="580"/>
      <c r="NXY16" s="580"/>
      <c r="NXZ16" s="580"/>
      <c r="NYA16" s="580"/>
      <c r="NYB16" s="580"/>
      <c r="NYC16" s="580"/>
      <c r="NYD16" s="580"/>
      <c r="NYE16" s="580"/>
      <c r="NYF16" s="580"/>
      <c r="NYG16" s="580"/>
      <c r="NYH16" s="580"/>
      <c r="NYI16" s="580"/>
      <c r="NYJ16" s="580"/>
      <c r="NYK16" s="580"/>
      <c r="NYL16" s="580"/>
      <c r="NYM16" s="580"/>
      <c r="NYN16" s="580"/>
      <c r="NYO16" s="580"/>
      <c r="NYP16" s="580"/>
      <c r="NYQ16" s="580"/>
      <c r="NYR16" s="580"/>
      <c r="NYS16" s="580"/>
      <c r="NYT16" s="580"/>
      <c r="NYU16" s="580"/>
      <c r="NYV16" s="580"/>
      <c r="NYW16" s="580"/>
      <c r="NYX16" s="580"/>
      <c r="NYY16" s="580"/>
      <c r="NYZ16" s="580"/>
      <c r="NZA16" s="580"/>
      <c r="NZB16" s="580"/>
      <c r="NZC16" s="580"/>
      <c r="NZD16" s="580"/>
      <c r="NZE16" s="580"/>
      <c r="NZF16" s="580"/>
      <c r="NZG16" s="580"/>
      <c r="NZH16" s="580"/>
      <c r="NZI16" s="580"/>
      <c r="NZJ16" s="580"/>
      <c r="NZK16" s="580"/>
      <c r="NZL16" s="580"/>
      <c r="NZM16" s="580"/>
      <c r="NZN16" s="580"/>
      <c r="NZO16" s="580"/>
      <c r="NZP16" s="580"/>
      <c r="NZQ16" s="580"/>
      <c r="NZR16" s="580"/>
      <c r="NZS16" s="580"/>
      <c r="NZT16" s="580"/>
      <c r="NZU16" s="580"/>
      <c r="NZV16" s="580"/>
      <c r="NZW16" s="580"/>
      <c r="NZX16" s="580"/>
      <c r="NZY16" s="580"/>
      <c r="NZZ16" s="580"/>
      <c r="OAA16" s="580"/>
      <c r="OAB16" s="580"/>
      <c r="OAC16" s="580"/>
      <c r="OAD16" s="580"/>
      <c r="OAE16" s="580"/>
      <c r="OAF16" s="580"/>
      <c r="OAG16" s="580"/>
      <c r="OAH16" s="580"/>
      <c r="OAI16" s="580"/>
      <c r="OAJ16" s="580"/>
      <c r="OAK16" s="580"/>
      <c r="OAL16" s="580"/>
      <c r="OAM16" s="580"/>
      <c r="OAN16" s="580"/>
      <c r="OAO16" s="580"/>
      <c r="OAP16" s="580"/>
      <c r="OAQ16" s="580"/>
      <c r="OAR16" s="580"/>
      <c r="OAS16" s="580"/>
      <c r="OAT16" s="580"/>
      <c r="OAU16" s="580"/>
      <c r="OAV16" s="580"/>
      <c r="OAW16" s="580"/>
      <c r="OAX16" s="580"/>
      <c r="OAY16" s="580"/>
      <c r="OAZ16" s="580"/>
      <c r="OBA16" s="580"/>
      <c r="OBB16" s="580"/>
      <c r="OBC16" s="580"/>
      <c r="OBD16" s="580"/>
      <c r="OBE16" s="580"/>
      <c r="OBF16" s="580"/>
      <c r="OBG16" s="580"/>
      <c r="OBH16" s="580"/>
      <c r="OBI16" s="580"/>
      <c r="OBJ16" s="580"/>
      <c r="OBK16" s="580"/>
      <c r="OBL16" s="580"/>
      <c r="OBM16" s="580"/>
      <c r="OBN16" s="580"/>
      <c r="OBO16" s="580"/>
      <c r="OBP16" s="580"/>
      <c r="OBQ16" s="580"/>
      <c r="OBR16" s="580"/>
      <c r="OBS16" s="580"/>
      <c r="OBT16" s="580"/>
      <c r="OBU16" s="580"/>
      <c r="OBV16" s="580"/>
      <c r="OBW16" s="580"/>
      <c r="OBX16" s="580"/>
      <c r="OBY16" s="580"/>
      <c r="OBZ16" s="580"/>
      <c r="OCA16" s="580"/>
      <c r="OCB16" s="580"/>
      <c r="OCC16" s="580"/>
      <c r="OCD16" s="580"/>
      <c r="OCE16" s="580"/>
      <c r="OCF16" s="580"/>
      <c r="OCG16" s="580"/>
      <c r="OCH16" s="580"/>
      <c r="OCI16" s="580"/>
      <c r="OCJ16" s="580"/>
      <c r="OCK16" s="580"/>
      <c r="OCL16" s="580"/>
      <c r="OCM16" s="580"/>
      <c r="OCN16" s="580"/>
      <c r="OCO16" s="580"/>
      <c r="OCP16" s="580"/>
      <c r="OCQ16" s="580"/>
      <c r="OCR16" s="580"/>
      <c r="OCS16" s="580"/>
      <c r="OCT16" s="580"/>
      <c r="OCU16" s="580"/>
      <c r="OCV16" s="580"/>
      <c r="OCW16" s="580"/>
      <c r="OCX16" s="580"/>
      <c r="OCY16" s="580"/>
      <c r="OCZ16" s="580"/>
      <c r="ODA16" s="580"/>
      <c r="ODB16" s="580"/>
      <c r="ODC16" s="580"/>
      <c r="ODD16" s="580"/>
      <c r="ODE16" s="580"/>
      <c r="ODF16" s="580"/>
      <c r="ODG16" s="580"/>
      <c r="ODH16" s="580"/>
      <c r="ODI16" s="580"/>
      <c r="ODJ16" s="580"/>
      <c r="ODK16" s="580"/>
      <c r="ODL16" s="580"/>
      <c r="ODM16" s="580"/>
      <c r="ODN16" s="580"/>
      <c r="ODO16" s="580"/>
      <c r="ODP16" s="580"/>
      <c r="ODQ16" s="580"/>
      <c r="ODR16" s="580"/>
      <c r="ODS16" s="580"/>
      <c r="ODT16" s="580"/>
      <c r="ODU16" s="580"/>
      <c r="ODV16" s="580"/>
      <c r="ODW16" s="580"/>
      <c r="ODX16" s="580"/>
      <c r="ODY16" s="580"/>
      <c r="ODZ16" s="580"/>
      <c r="OEA16" s="580"/>
      <c r="OEB16" s="580"/>
      <c r="OEC16" s="580"/>
      <c r="OED16" s="580"/>
      <c r="OEE16" s="580"/>
      <c r="OEF16" s="580"/>
      <c r="OEG16" s="580"/>
      <c r="OEH16" s="580"/>
      <c r="OEI16" s="580"/>
      <c r="OEJ16" s="580"/>
      <c r="OEK16" s="580"/>
      <c r="OEL16" s="580"/>
      <c r="OEM16" s="580"/>
      <c r="OEN16" s="580"/>
      <c r="OEO16" s="580"/>
      <c r="OEP16" s="580"/>
      <c r="OEQ16" s="580"/>
      <c r="OER16" s="580"/>
      <c r="OES16" s="580"/>
      <c r="OET16" s="580"/>
      <c r="OEU16" s="580"/>
      <c r="OEV16" s="580"/>
      <c r="OEW16" s="580"/>
      <c r="OEX16" s="580"/>
      <c r="OEY16" s="580"/>
      <c r="OEZ16" s="580"/>
      <c r="OFA16" s="580"/>
      <c r="OFB16" s="580"/>
      <c r="OFC16" s="580"/>
      <c r="OFD16" s="580"/>
      <c r="OFE16" s="580"/>
      <c r="OFF16" s="580"/>
      <c r="OFG16" s="580"/>
      <c r="OFH16" s="580"/>
      <c r="OFI16" s="580"/>
      <c r="OFJ16" s="580"/>
      <c r="OFK16" s="580"/>
      <c r="OFL16" s="580"/>
      <c r="OFM16" s="580"/>
      <c r="OFN16" s="580"/>
      <c r="OFO16" s="580"/>
      <c r="OFP16" s="580"/>
      <c r="OFQ16" s="580"/>
      <c r="OFR16" s="580"/>
      <c r="OFS16" s="580"/>
      <c r="OFT16" s="580"/>
      <c r="OFU16" s="580"/>
      <c r="OFV16" s="580"/>
      <c r="OFW16" s="580"/>
      <c r="OFX16" s="580"/>
      <c r="OFY16" s="580"/>
      <c r="OFZ16" s="580"/>
      <c r="OGA16" s="580"/>
      <c r="OGB16" s="580"/>
      <c r="OGC16" s="580"/>
      <c r="OGD16" s="580"/>
      <c r="OGE16" s="580"/>
      <c r="OGF16" s="580"/>
      <c r="OGG16" s="580"/>
      <c r="OGH16" s="580"/>
      <c r="OGI16" s="580"/>
      <c r="OGJ16" s="580"/>
      <c r="OGK16" s="580"/>
      <c r="OGL16" s="580"/>
      <c r="OGM16" s="580"/>
      <c r="OGN16" s="580"/>
      <c r="OGO16" s="580"/>
      <c r="OGP16" s="580"/>
      <c r="OGQ16" s="580"/>
      <c r="OGR16" s="580"/>
      <c r="OGS16" s="580"/>
      <c r="OGT16" s="580"/>
      <c r="OGU16" s="580"/>
      <c r="OGV16" s="580"/>
      <c r="OGW16" s="580"/>
      <c r="OGX16" s="580"/>
      <c r="OGY16" s="580"/>
      <c r="OGZ16" s="580"/>
      <c r="OHA16" s="580"/>
      <c r="OHB16" s="580"/>
      <c r="OHC16" s="580"/>
      <c r="OHD16" s="580"/>
      <c r="OHE16" s="580"/>
      <c r="OHF16" s="580"/>
      <c r="OHG16" s="580"/>
      <c r="OHH16" s="580"/>
      <c r="OHI16" s="580"/>
      <c r="OHJ16" s="580"/>
      <c r="OHK16" s="580"/>
      <c r="OHL16" s="580"/>
      <c r="OHM16" s="580"/>
      <c r="OHN16" s="580"/>
      <c r="OHO16" s="580"/>
      <c r="OHP16" s="580"/>
      <c r="OHQ16" s="580"/>
      <c r="OHR16" s="580"/>
      <c r="OHS16" s="580"/>
      <c r="OHT16" s="580"/>
      <c r="OHU16" s="580"/>
      <c r="OHV16" s="580"/>
      <c r="OHW16" s="580"/>
      <c r="OHX16" s="580"/>
      <c r="OHY16" s="580"/>
      <c r="OHZ16" s="580"/>
      <c r="OIA16" s="580"/>
      <c r="OIB16" s="580"/>
      <c r="OIC16" s="580"/>
      <c r="OID16" s="580"/>
      <c r="OIE16" s="580"/>
      <c r="OIF16" s="580"/>
      <c r="OIG16" s="580"/>
      <c r="OIH16" s="580"/>
      <c r="OII16" s="580"/>
      <c r="OIJ16" s="580"/>
      <c r="OIK16" s="580"/>
      <c r="OIL16" s="580"/>
      <c r="OIM16" s="580"/>
      <c r="OIN16" s="580"/>
      <c r="OIO16" s="580"/>
      <c r="OIP16" s="580"/>
      <c r="OIQ16" s="580"/>
      <c r="OIR16" s="580"/>
      <c r="OIS16" s="580"/>
      <c r="OIT16" s="580"/>
      <c r="OIU16" s="580"/>
      <c r="OIV16" s="580"/>
      <c r="OIW16" s="580"/>
      <c r="OIX16" s="580"/>
      <c r="OIY16" s="580"/>
      <c r="OIZ16" s="580"/>
      <c r="OJA16" s="580"/>
      <c r="OJB16" s="580"/>
      <c r="OJC16" s="580"/>
      <c r="OJD16" s="580"/>
      <c r="OJE16" s="580"/>
      <c r="OJF16" s="580"/>
      <c r="OJG16" s="580"/>
      <c r="OJH16" s="580"/>
      <c r="OJI16" s="580"/>
      <c r="OJJ16" s="580"/>
      <c r="OJK16" s="580"/>
      <c r="OJL16" s="580"/>
      <c r="OJM16" s="580"/>
      <c r="OJN16" s="580"/>
      <c r="OJO16" s="580"/>
      <c r="OJP16" s="580"/>
      <c r="OJQ16" s="580"/>
      <c r="OJR16" s="580"/>
      <c r="OJS16" s="580"/>
      <c r="OJT16" s="580"/>
      <c r="OJU16" s="580"/>
      <c r="OJV16" s="580"/>
      <c r="OJW16" s="580"/>
      <c r="OJX16" s="580"/>
      <c r="OJY16" s="580"/>
      <c r="OJZ16" s="580"/>
      <c r="OKA16" s="580"/>
      <c r="OKB16" s="580"/>
      <c r="OKC16" s="580"/>
      <c r="OKD16" s="580"/>
      <c r="OKE16" s="580"/>
      <c r="OKF16" s="580"/>
      <c r="OKG16" s="580"/>
      <c r="OKH16" s="580"/>
      <c r="OKI16" s="580"/>
      <c r="OKJ16" s="580"/>
      <c r="OKK16" s="580"/>
      <c r="OKL16" s="580"/>
      <c r="OKM16" s="580"/>
      <c r="OKN16" s="580"/>
      <c r="OKO16" s="580"/>
      <c r="OKP16" s="580"/>
      <c r="OKQ16" s="580"/>
      <c r="OKR16" s="580"/>
      <c r="OKS16" s="580"/>
      <c r="OKT16" s="580"/>
      <c r="OKU16" s="580"/>
      <c r="OKV16" s="580"/>
      <c r="OKW16" s="580"/>
      <c r="OKX16" s="580"/>
      <c r="OKY16" s="580"/>
      <c r="OKZ16" s="580"/>
      <c r="OLA16" s="580"/>
      <c r="OLB16" s="580"/>
      <c r="OLC16" s="580"/>
      <c r="OLD16" s="580"/>
      <c r="OLE16" s="580"/>
      <c r="OLF16" s="580"/>
      <c r="OLG16" s="580"/>
      <c r="OLH16" s="580"/>
      <c r="OLI16" s="580"/>
      <c r="OLJ16" s="580"/>
      <c r="OLK16" s="580"/>
      <c r="OLL16" s="580"/>
      <c r="OLM16" s="580"/>
      <c r="OLN16" s="580"/>
      <c r="OLO16" s="580"/>
      <c r="OLP16" s="580"/>
      <c r="OLQ16" s="580"/>
      <c r="OLR16" s="580"/>
      <c r="OLS16" s="580"/>
      <c r="OLT16" s="580"/>
      <c r="OLU16" s="580"/>
      <c r="OLV16" s="580"/>
      <c r="OLW16" s="580"/>
      <c r="OLX16" s="580"/>
      <c r="OLY16" s="580"/>
      <c r="OLZ16" s="580"/>
      <c r="OMA16" s="580"/>
      <c r="OMB16" s="580"/>
      <c r="OMC16" s="580"/>
      <c r="OMD16" s="580"/>
      <c r="OME16" s="580"/>
      <c r="OMF16" s="580"/>
      <c r="OMG16" s="580"/>
      <c r="OMH16" s="580"/>
      <c r="OMI16" s="580"/>
      <c r="OMJ16" s="580"/>
      <c r="OMK16" s="580"/>
      <c r="OML16" s="580"/>
      <c r="OMM16" s="580"/>
      <c r="OMN16" s="580"/>
      <c r="OMO16" s="580"/>
      <c r="OMP16" s="580"/>
      <c r="OMQ16" s="580"/>
      <c r="OMR16" s="580"/>
      <c r="OMS16" s="580"/>
      <c r="OMT16" s="580"/>
      <c r="OMU16" s="580"/>
      <c r="OMV16" s="580"/>
      <c r="OMW16" s="580"/>
      <c r="OMX16" s="580"/>
      <c r="OMY16" s="580"/>
      <c r="OMZ16" s="580"/>
      <c r="ONA16" s="580"/>
      <c r="ONB16" s="580"/>
      <c r="ONC16" s="580"/>
      <c r="OND16" s="580"/>
      <c r="ONE16" s="580"/>
      <c r="ONF16" s="580"/>
      <c r="ONG16" s="580"/>
      <c r="ONH16" s="580"/>
      <c r="ONI16" s="580"/>
      <c r="ONJ16" s="580"/>
      <c r="ONK16" s="580"/>
      <c r="ONL16" s="580"/>
      <c r="ONM16" s="580"/>
      <c r="ONN16" s="580"/>
      <c r="ONO16" s="580"/>
      <c r="ONP16" s="580"/>
      <c r="ONQ16" s="580"/>
      <c r="ONR16" s="580"/>
      <c r="ONS16" s="580"/>
      <c r="ONT16" s="580"/>
      <c r="ONU16" s="580"/>
      <c r="ONV16" s="580"/>
      <c r="ONW16" s="580"/>
      <c r="ONX16" s="580"/>
      <c r="ONY16" s="580"/>
      <c r="ONZ16" s="580"/>
      <c r="OOA16" s="580"/>
      <c r="OOB16" s="580"/>
      <c r="OOC16" s="580"/>
      <c r="OOD16" s="580"/>
      <c r="OOE16" s="580"/>
      <c r="OOF16" s="580"/>
      <c r="OOG16" s="580"/>
      <c r="OOH16" s="580"/>
      <c r="OOI16" s="580"/>
      <c r="OOJ16" s="580"/>
      <c r="OOK16" s="580"/>
      <c r="OOL16" s="580"/>
      <c r="OOM16" s="580"/>
      <c r="OON16" s="580"/>
      <c r="OOO16" s="580"/>
      <c r="OOP16" s="580"/>
      <c r="OOQ16" s="580"/>
      <c r="OOR16" s="580"/>
      <c r="OOS16" s="580"/>
      <c r="OOT16" s="580"/>
      <c r="OOU16" s="580"/>
      <c r="OOV16" s="580"/>
      <c r="OOW16" s="580"/>
      <c r="OOX16" s="580"/>
      <c r="OOY16" s="580"/>
      <c r="OOZ16" s="580"/>
      <c r="OPA16" s="580"/>
      <c r="OPB16" s="580"/>
      <c r="OPC16" s="580"/>
      <c r="OPD16" s="580"/>
      <c r="OPE16" s="580"/>
      <c r="OPF16" s="580"/>
      <c r="OPG16" s="580"/>
      <c r="OPH16" s="580"/>
      <c r="OPI16" s="580"/>
      <c r="OPJ16" s="580"/>
      <c r="OPK16" s="580"/>
      <c r="OPL16" s="580"/>
      <c r="OPM16" s="580"/>
      <c r="OPN16" s="580"/>
      <c r="OPO16" s="580"/>
      <c r="OPP16" s="580"/>
      <c r="OPQ16" s="580"/>
      <c r="OPR16" s="580"/>
      <c r="OPS16" s="580"/>
      <c r="OPT16" s="580"/>
      <c r="OPU16" s="580"/>
      <c r="OPV16" s="580"/>
      <c r="OPW16" s="580"/>
      <c r="OPX16" s="580"/>
      <c r="OPY16" s="580"/>
      <c r="OPZ16" s="580"/>
      <c r="OQA16" s="580"/>
      <c r="OQB16" s="580"/>
      <c r="OQC16" s="580"/>
      <c r="OQD16" s="580"/>
      <c r="OQE16" s="580"/>
      <c r="OQF16" s="580"/>
      <c r="OQG16" s="580"/>
      <c r="OQH16" s="580"/>
      <c r="OQI16" s="580"/>
      <c r="OQJ16" s="580"/>
      <c r="OQK16" s="580"/>
      <c r="OQL16" s="580"/>
      <c r="OQM16" s="580"/>
      <c r="OQN16" s="580"/>
      <c r="OQO16" s="580"/>
      <c r="OQP16" s="580"/>
      <c r="OQQ16" s="580"/>
      <c r="OQR16" s="580"/>
      <c r="OQS16" s="580"/>
      <c r="OQT16" s="580"/>
      <c r="OQU16" s="580"/>
      <c r="OQV16" s="580"/>
      <c r="OQW16" s="580"/>
      <c r="OQX16" s="580"/>
      <c r="OQY16" s="580"/>
      <c r="OQZ16" s="580"/>
      <c r="ORA16" s="580"/>
      <c r="ORB16" s="580"/>
      <c r="ORC16" s="580"/>
      <c r="ORD16" s="580"/>
      <c r="ORE16" s="580"/>
      <c r="ORF16" s="580"/>
      <c r="ORG16" s="580"/>
      <c r="ORH16" s="580"/>
      <c r="ORI16" s="580"/>
      <c r="ORJ16" s="580"/>
      <c r="ORK16" s="580"/>
      <c r="ORL16" s="580"/>
      <c r="ORM16" s="580"/>
      <c r="ORN16" s="580"/>
      <c r="ORO16" s="580"/>
      <c r="ORP16" s="580"/>
      <c r="ORQ16" s="580"/>
      <c r="ORR16" s="580"/>
      <c r="ORS16" s="580"/>
      <c r="ORT16" s="580"/>
      <c r="ORU16" s="580"/>
      <c r="ORV16" s="580"/>
      <c r="ORW16" s="580"/>
      <c r="ORX16" s="580"/>
      <c r="ORY16" s="580"/>
      <c r="ORZ16" s="580"/>
      <c r="OSA16" s="580"/>
      <c r="OSB16" s="580"/>
      <c r="OSC16" s="580"/>
      <c r="OSD16" s="580"/>
      <c r="OSE16" s="580"/>
      <c r="OSF16" s="580"/>
      <c r="OSG16" s="580"/>
      <c r="OSH16" s="580"/>
      <c r="OSI16" s="580"/>
      <c r="OSJ16" s="580"/>
      <c r="OSK16" s="580"/>
      <c r="OSL16" s="580"/>
      <c r="OSM16" s="580"/>
      <c r="OSN16" s="580"/>
      <c r="OSO16" s="580"/>
      <c r="OSP16" s="580"/>
      <c r="OSQ16" s="580"/>
      <c r="OSR16" s="580"/>
      <c r="OSS16" s="580"/>
      <c r="OST16" s="580"/>
      <c r="OSU16" s="580"/>
      <c r="OSV16" s="580"/>
      <c r="OSW16" s="580"/>
      <c r="OSX16" s="580"/>
      <c r="OSY16" s="580"/>
      <c r="OSZ16" s="580"/>
      <c r="OTA16" s="580"/>
      <c r="OTB16" s="580"/>
      <c r="OTC16" s="580"/>
      <c r="OTD16" s="580"/>
      <c r="OTE16" s="580"/>
      <c r="OTF16" s="580"/>
      <c r="OTG16" s="580"/>
      <c r="OTH16" s="580"/>
      <c r="OTI16" s="580"/>
      <c r="OTJ16" s="580"/>
      <c r="OTK16" s="580"/>
      <c r="OTL16" s="580"/>
      <c r="OTM16" s="580"/>
      <c r="OTN16" s="580"/>
      <c r="OTO16" s="580"/>
      <c r="OTP16" s="580"/>
      <c r="OTQ16" s="580"/>
      <c r="OTR16" s="580"/>
      <c r="OTS16" s="580"/>
      <c r="OTT16" s="580"/>
      <c r="OTU16" s="580"/>
      <c r="OTV16" s="580"/>
      <c r="OTW16" s="580"/>
      <c r="OTX16" s="580"/>
      <c r="OTY16" s="580"/>
      <c r="OTZ16" s="580"/>
      <c r="OUA16" s="580"/>
      <c r="OUB16" s="580"/>
      <c r="OUC16" s="580"/>
      <c r="OUD16" s="580"/>
      <c r="OUE16" s="580"/>
      <c r="OUF16" s="580"/>
      <c r="OUG16" s="580"/>
      <c r="OUH16" s="580"/>
      <c r="OUI16" s="580"/>
      <c r="OUJ16" s="580"/>
      <c r="OUK16" s="580"/>
      <c r="OUL16" s="580"/>
      <c r="OUM16" s="580"/>
      <c r="OUN16" s="580"/>
      <c r="OUO16" s="580"/>
      <c r="OUP16" s="580"/>
      <c r="OUQ16" s="580"/>
      <c r="OUR16" s="580"/>
      <c r="OUS16" s="580"/>
      <c r="OUT16" s="580"/>
      <c r="OUU16" s="580"/>
      <c r="OUV16" s="580"/>
      <c r="OUW16" s="580"/>
      <c r="OUX16" s="580"/>
      <c r="OUY16" s="580"/>
      <c r="OUZ16" s="580"/>
      <c r="OVA16" s="580"/>
      <c r="OVB16" s="580"/>
      <c r="OVC16" s="580"/>
      <c r="OVD16" s="580"/>
      <c r="OVE16" s="580"/>
      <c r="OVF16" s="580"/>
      <c r="OVG16" s="580"/>
      <c r="OVH16" s="580"/>
      <c r="OVI16" s="580"/>
      <c r="OVJ16" s="580"/>
      <c r="OVK16" s="580"/>
      <c r="OVL16" s="580"/>
      <c r="OVM16" s="580"/>
      <c r="OVN16" s="580"/>
      <c r="OVO16" s="580"/>
      <c r="OVP16" s="580"/>
      <c r="OVQ16" s="580"/>
      <c r="OVR16" s="580"/>
      <c r="OVS16" s="580"/>
      <c r="OVT16" s="580"/>
      <c r="OVU16" s="580"/>
      <c r="OVV16" s="580"/>
      <c r="OVW16" s="580"/>
      <c r="OVX16" s="580"/>
      <c r="OVY16" s="580"/>
      <c r="OVZ16" s="580"/>
      <c r="OWA16" s="580"/>
      <c r="OWB16" s="580"/>
      <c r="OWC16" s="580"/>
      <c r="OWD16" s="580"/>
      <c r="OWE16" s="580"/>
      <c r="OWF16" s="580"/>
      <c r="OWG16" s="580"/>
      <c r="OWH16" s="580"/>
      <c r="OWI16" s="580"/>
      <c r="OWJ16" s="580"/>
      <c r="OWK16" s="580"/>
      <c r="OWL16" s="580"/>
      <c r="OWM16" s="580"/>
      <c r="OWN16" s="580"/>
      <c r="OWO16" s="580"/>
      <c r="OWP16" s="580"/>
      <c r="OWQ16" s="580"/>
      <c r="OWR16" s="580"/>
      <c r="OWS16" s="580"/>
      <c r="OWT16" s="580"/>
      <c r="OWU16" s="580"/>
      <c r="OWV16" s="580"/>
      <c r="OWW16" s="580"/>
      <c r="OWX16" s="580"/>
      <c r="OWY16" s="580"/>
      <c r="OWZ16" s="580"/>
      <c r="OXA16" s="580"/>
      <c r="OXB16" s="580"/>
      <c r="OXC16" s="580"/>
      <c r="OXD16" s="580"/>
      <c r="OXE16" s="580"/>
      <c r="OXF16" s="580"/>
      <c r="OXG16" s="580"/>
      <c r="OXH16" s="580"/>
      <c r="OXI16" s="580"/>
      <c r="OXJ16" s="580"/>
      <c r="OXK16" s="580"/>
      <c r="OXL16" s="580"/>
      <c r="OXM16" s="580"/>
      <c r="OXN16" s="580"/>
      <c r="OXO16" s="580"/>
      <c r="OXP16" s="580"/>
      <c r="OXQ16" s="580"/>
      <c r="OXR16" s="580"/>
      <c r="OXS16" s="580"/>
      <c r="OXT16" s="580"/>
      <c r="OXU16" s="580"/>
      <c r="OXV16" s="580"/>
      <c r="OXW16" s="580"/>
      <c r="OXX16" s="580"/>
      <c r="OXY16" s="580"/>
      <c r="OXZ16" s="580"/>
      <c r="OYA16" s="580"/>
      <c r="OYB16" s="580"/>
      <c r="OYC16" s="580"/>
      <c r="OYD16" s="580"/>
      <c r="OYE16" s="580"/>
      <c r="OYF16" s="580"/>
      <c r="OYG16" s="580"/>
      <c r="OYH16" s="580"/>
      <c r="OYI16" s="580"/>
      <c r="OYJ16" s="580"/>
      <c r="OYK16" s="580"/>
      <c r="OYL16" s="580"/>
      <c r="OYM16" s="580"/>
      <c r="OYN16" s="580"/>
      <c r="OYO16" s="580"/>
      <c r="OYP16" s="580"/>
      <c r="OYQ16" s="580"/>
      <c r="OYR16" s="580"/>
      <c r="OYS16" s="580"/>
      <c r="OYT16" s="580"/>
      <c r="OYU16" s="580"/>
      <c r="OYV16" s="580"/>
      <c r="OYW16" s="580"/>
      <c r="OYX16" s="580"/>
      <c r="OYY16" s="580"/>
      <c r="OYZ16" s="580"/>
      <c r="OZA16" s="580"/>
      <c r="OZB16" s="580"/>
      <c r="OZC16" s="580"/>
      <c r="OZD16" s="580"/>
      <c r="OZE16" s="580"/>
      <c r="OZF16" s="580"/>
      <c r="OZG16" s="580"/>
      <c r="OZH16" s="580"/>
      <c r="OZI16" s="580"/>
      <c r="OZJ16" s="580"/>
      <c r="OZK16" s="580"/>
      <c r="OZL16" s="580"/>
      <c r="OZM16" s="580"/>
      <c r="OZN16" s="580"/>
      <c r="OZO16" s="580"/>
      <c r="OZP16" s="580"/>
      <c r="OZQ16" s="580"/>
      <c r="OZR16" s="580"/>
      <c r="OZS16" s="580"/>
      <c r="OZT16" s="580"/>
      <c r="OZU16" s="580"/>
      <c r="OZV16" s="580"/>
      <c r="OZW16" s="580"/>
      <c r="OZX16" s="580"/>
      <c r="OZY16" s="580"/>
      <c r="OZZ16" s="580"/>
      <c r="PAA16" s="580"/>
      <c r="PAB16" s="580"/>
      <c r="PAC16" s="580"/>
      <c r="PAD16" s="580"/>
      <c r="PAE16" s="580"/>
      <c r="PAF16" s="580"/>
      <c r="PAG16" s="580"/>
      <c r="PAH16" s="580"/>
      <c r="PAI16" s="580"/>
      <c r="PAJ16" s="580"/>
      <c r="PAK16" s="580"/>
      <c r="PAL16" s="580"/>
      <c r="PAM16" s="580"/>
      <c r="PAN16" s="580"/>
      <c r="PAO16" s="580"/>
      <c r="PAP16" s="580"/>
      <c r="PAQ16" s="580"/>
      <c r="PAR16" s="580"/>
      <c r="PAS16" s="580"/>
      <c r="PAT16" s="580"/>
      <c r="PAU16" s="580"/>
      <c r="PAV16" s="580"/>
      <c r="PAW16" s="580"/>
      <c r="PAX16" s="580"/>
      <c r="PAY16" s="580"/>
      <c r="PAZ16" s="580"/>
      <c r="PBA16" s="580"/>
      <c r="PBB16" s="580"/>
      <c r="PBC16" s="580"/>
      <c r="PBD16" s="580"/>
      <c r="PBE16" s="580"/>
      <c r="PBF16" s="580"/>
      <c r="PBG16" s="580"/>
      <c r="PBH16" s="580"/>
      <c r="PBI16" s="580"/>
      <c r="PBJ16" s="580"/>
      <c r="PBK16" s="580"/>
      <c r="PBL16" s="580"/>
      <c r="PBM16" s="580"/>
      <c r="PBN16" s="580"/>
      <c r="PBO16" s="580"/>
      <c r="PBP16" s="580"/>
      <c r="PBQ16" s="580"/>
      <c r="PBR16" s="580"/>
      <c r="PBS16" s="580"/>
      <c r="PBT16" s="580"/>
      <c r="PBU16" s="580"/>
      <c r="PBV16" s="580"/>
      <c r="PBW16" s="580"/>
      <c r="PBX16" s="580"/>
      <c r="PBY16" s="580"/>
      <c r="PBZ16" s="580"/>
      <c r="PCA16" s="580"/>
      <c r="PCB16" s="580"/>
      <c r="PCC16" s="580"/>
      <c r="PCD16" s="580"/>
      <c r="PCE16" s="580"/>
      <c r="PCF16" s="580"/>
      <c r="PCG16" s="580"/>
      <c r="PCH16" s="580"/>
      <c r="PCI16" s="580"/>
      <c r="PCJ16" s="580"/>
      <c r="PCK16" s="580"/>
      <c r="PCL16" s="580"/>
      <c r="PCM16" s="580"/>
      <c r="PCN16" s="580"/>
      <c r="PCO16" s="580"/>
      <c r="PCP16" s="580"/>
      <c r="PCQ16" s="580"/>
      <c r="PCR16" s="580"/>
      <c r="PCS16" s="580"/>
      <c r="PCT16" s="580"/>
      <c r="PCU16" s="580"/>
      <c r="PCV16" s="580"/>
      <c r="PCW16" s="580"/>
      <c r="PCX16" s="580"/>
      <c r="PCY16" s="580"/>
      <c r="PCZ16" s="580"/>
      <c r="PDA16" s="580"/>
      <c r="PDB16" s="580"/>
      <c r="PDC16" s="580"/>
      <c r="PDD16" s="580"/>
      <c r="PDE16" s="580"/>
      <c r="PDF16" s="580"/>
      <c r="PDG16" s="580"/>
      <c r="PDH16" s="580"/>
      <c r="PDI16" s="580"/>
      <c r="PDJ16" s="580"/>
      <c r="PDK16" s="580"/>
      <c r="PDL16" s="580"/>
      <c r="PDM16" s="580"/>
      <c r="PDN16" s="580"/>
      <c r="PDO16" s="580"/>
      <c r="PDP16" s="580"/>
      <c r="PDQ16" s="580"/>
      <c r="PDR16" s="580"/>
      <c r="PDS16" s="580"/>
      <c r="PDT16" s="580"/>
      <c r="PDU16" s="580"/>
      <c r="PDV16" s="580"/>
      <c r="PDW16" s="580"/>
      <c r="PDX16" s="580"/>
      <c r="PDY16" s="580"/>
      <c r="PDZ16" s="580"/>
      <c r="PEA16" s="580"/>
      <c r="PEB16" s="580"/>
      <c r="PEC16" s="580"/>
      <c r="PED16" s="580"/>
      <c r="PEE16" s="580"/>
      <c r="PEF16" s="580"/>
      <c r="PEG16" s="580"/>
      <c r="PEH16" s="580"/>
      <c r="PEI16" s="580"/>
      <c r="PEJ16" s="580"/>
      <c r="PEK16" s="580"/>
      <c r="PEL16" s="580"/>
      <c r="PEM16" s="580"/>
      <c r="PEN16" s="580"/>
      <c r="PEO16" s="580"/>
      <c r="PEP16" s="580"/>
      <c r="PEQ16" s="580"/>
      <c r="PER16" s="580"/>
      <c r="PES16" s="580"/>
      <c r="PET16" s="580"/>
      <c r="PEU16" s="580"/>
      <c r="PEV16" s="580"/>
      <c r="PEW16" s="580"/>
      <c r="PEX16" s="580"/>
      <c r="PEY16" s="580"/>
      <c r="PEZ16" s="580"/>
      <c r="PFA16" s="580"/>
      <c r="PFB16" s="580"/>
      <c r="PFC16" s="580"/>
      <c r="PFD16" s="580"/>
      <c r="PFE16" s="580"/>
      <c r="PFF16" s="580"/>
      <c r="PFG16" s="580"/>
      <c r="PFH16" s="580"/>
      <c r="PFI16" s="580"/>
      <c r="PFJ16" s="580"/>
      <c r="PFK16" s="580"/>
      <c r="PFL16" s="580"/>
      <c r="PFM16" s="580"/>
      <c r="PFN16" s="580"/>
      <c r="PFO16" s="580"/>
      <c r="PFP16" s="580"/>
      <c r="PFQ16" s="580"/>
      <c r="PFR16" s="580"/>
      <c r="PFS16" s="580"/>
      <c r="PFT16" s="580"/>
      <c r="PFU16" s="580"/>
      <c r="PFV16" s="580"/>
      <c r="PFW16" s="580"/>
      <c r="PFX16" s="580"/>
      <c r="PFY16" s="580"/>
      <c r="PFZ16" s="580"/>
      <c r="PGA16" s="580"/>
      <c r="PGB16" s="580"/>
      <c r="PGC16" s="580"/>
      <c r="PGD16" s="580"/>
      <c r="PGE16" s="580"/>
      <c r="PGF16" s="580"/>
      <c r="PGG16" s="580"/>
      <c r="PGH16" s="580"/>
      <c r="PGI16" s="580"/>
      <c r="PGJ16" s="580"/>
      <c r="PGK16" s="580"/>
      <c r="PGL16" s="580"/>
      <c r="PGM16" s="580"/>
      <c r="PGN16" s="580"/>
      <c r="PGO16" s="580"/>
      <c r="PGP16" s="580"/>
      <c r="PGQ16" s="580"/>
      <c r="PGR16" s="580"/>
      <c r="PGS16" s="580"/>
      <c r="PGT16" s="580"/>
      <c r="PGU16" s="580"/>
      <c r="PGV16" s="580"/>
      <c r="PGW16" s="580"/>
      <c r="PGX16" s="580"/>
      <c r="PGY16" s="580"/>
      <c r="PGZ16" s="580"/>
      <c r="PHA16" s="580"/>
      <c r="PHB16" s="580"/>
      <c r="PHC16" s="580"/>
      <c r="PHD16" s="580"/>
      <c r="PHE16" s="580"/>
      <c r="PHF16" s="580"/>
      <c r="PHG16" s="580"/>
      <c r="PHH16" s="580"/>
      <c r="PHI16" s="580"/>
      <c r="PHJ16" s="580"/>
      <c r="PHK16" s="580"/>
      <c r="PHL16" s="580"/>
      <c r="PHM16" s="580"/>
      <c r="PHN16" s="580"/>
      <c r="PHO16" s="580"/>
      <c r="PHP16" s="580"/>
      <c r="PHQ16" s="580"/>
      <c r="PHR16" s="580"/>
      <c r="PHS16" s="580"/>
      <c r="PHT16" s="580"/>
      <c r="PHU16" s="580"/>
      <c r="PHV16" s="580"/>
      <c r="PHW16" s="580"/>
      <c r="PHX16" s="580"/>
      <c r="PHY16" s="580"/>
      <c r="PHZ16" s="580"/>
      <c r="PIA16" s="580"/>
      <c r="PIB16" s="580"/>
      <c r="PIC16" s="580"/>
      <c r="PID16" s="580"/>
      <c r="PIE16" s="580"/>
      <c r="PIF16" s="580"/>
      <c r="PIG16" s="580"/>
      <c r="PIH16" s="580"/>
      <c r="PII16" s="580"/>
      <c r="PIJ16" s="580"/>
      <c r="PIK16" s="580"/>
      <c r="PIL16" s="580"/>
      <c r="PIM16" s="580"/>
      <c r="PIN16" s="580"/>
      <c r="PIO16" s="580"/>
      <c r="PIP16" s="580"/>
      <c r="PIQ16" s="580"/>
      <c r="PIR16" s="580"/>
      <c r="PIS16" s="580"/>
      <c r="PIT16" s="580"/>
      <c r="PIU16" s="580"/>
      <c r="PIV16" s="580"/>
      <c r="PIW16" s="580"/>
      <c r="PIX16" s="580"/>
      <c r="PIY16" s="580"/>
      <c r="PIZ16" s="580"/>
      <c r="PJA16" s="580"/>
      <c r="PJB16" s="580"/>
      <c r="PJC16" s="580"/>
      <c r="PJD16" s="580"/>
      <c r="PJE16" s="580"/>
      <c r="PJF16" s="580"/>
      <c r="PJG16" s="580"/>
      <c r="PJH16" s="580"/>
      <c r="PJI16" s="580"/>
      <c r="PJJ16" s="580"/>
      <c r="PJK16" s="580"/>
      <c r="PJL16" s="580"/>
      <c r="PJM16" s="580"/>
      <c r="PJN16" s="580"/>
      <c r="PJO16" s="580"/>
      <c r="PJP16" s="580"/>
      <c r="PJQ16" s="580"/>
      <c r="PJR16" s="580"/>
      <c r="PJS16" s="580"/>
      <c r="PJT16" s="580"/>
      <c r="PJU16" s="580"/>
      <c r="PJV16" s="580"/>
      <c r="PJW16" s="580"/>
      <c r="PJX16" s="580"/>
      <c r="PJY16" s="580"/>
      <c r="PJZ16" s="580"/>
      <c r="PKA16" s="580"/>
      <c r="PKB16" s="580"/>
      <c r="PKC16" s="580"/>
      <c r="PKD16" s="580"/>
      <c r="PKE16" s="580"/>
      <c r="PKF16" s="580"/>
      <c r="PKG16" s="580"/>
      <c r="PKH16" s="580"/>
      <c r="PKI16" s="580"/>
      <c r="PKJ16" s="580"/>
      <c r="PKK16" s="580"/>
      <c r="PKL16" s="580"/>
      <c r="PKM16" s="580"/>
      <c r="PKN16" s="580"/>
      <c r="PKO16" s="580"/>
      <c r="PKP16" s="580"/>
      <c r="PKQ16" s="580"/>
      <c r="PKR16" s="580"/>
      <c r="PKS16" s="580"/>
      <c r="PKT16" s="580"/>
      <c r="PKU16" s="580"/>
      <c r="PKV16" s="580"/>
      <c r="PKW16" s="580"/>
      <c r="PKX16" s="580"/>
      <c r="PKY16" s="580"/>
      <c r="PKZ16" s="580"/>
      <c r="PLA16" s="580"/>
      <c r="PLB16" s="580"/>
      <c r="PLC16" s="580"/>
      <c r="PLD16" s="580"/>
      <c r="PLE16" s="580"/>
      <c r="PLF16" s="580"/>
      <c r="PLG16" s="580"/>
      <c r="PLH16" s="580"/>
      <c r="PLI16" s="580"/>
      <c r="PLJ16" s="580"/>
      <c r="PLK16" s="580"/>
      <c r="PLL16" s="580"/>
      <c r="PLM16" s="580"/>
      <c r="PLN16" s="580"/>
      <c r="PLO16" s="580"/>
      <c r="PLP16" s="580"/>
      <c r="PLQ16" s="580"/>
      <c r="PLR16" s="580"/>
      <c r="PLS16" s="580"/>
      <c r="PLT16" s="580"/>
      <c r="PLU16" s="580"/>
      <c r="PLV16" s="580"/>
      <c r="PLW16" s="580"/>
      <c r="PLX16" s="580"/>
      <c r="PLY16" s="580"/>
      <c r="PLZ16" s="580"/>
      <c r="PMA16" s="580"/>
      <c r="PMB16" s="580"/>
      <c r="PMC16" s="580"/>
      <c r="PMD16" s="580"/>
      <c r="PME16" s="580"/>
      <c r="PMF16" s="580"/>
      <c r="PMG16" s="580"/>
      <c r="PMH16" s="580"/>
      <c r="PMI16" s="580"/>
      <c r="PMJ16" s="580"/>
      <c r="PMK16" s="580"/>
      <c r="PML16" s="580"/>
      <c r="PMM16" s="580"/>
      <c r="PMN16" s="580"/>
      <c r="PMO16" s="580"/>
      <c r="PMP16" s="580"/>
      <c r="PMQ16" s="580"/>
      <c r="PMR16" s="580"/>
      <c r="PMS16" s="580"/>
      <c r="PMT16" s="580"/>
      <c r="PMU16" s="580"/>
      <c r="PMV16" s="580"/>
      <c r="PMW16" s="580"/>
      <c r="PMX16" s="580"/>
      <c r="PMY16" s="580"/>
      <c r="PMZ16" s="580"/>
      <c r="PNA16" s="580"/>
      <c r="PNB16" s="580"/>
      <c r="PNC16" s="580"/>
      <c r="PND16" s="580"/>
      <c r="PNE16" s="580"/>
      <c r="PNF16" s="580"/>
      <c r="PNG16" s="580"/>
      <c r="PNH16" s="580"/>
      <c r="PNI16" s="580"/>
      <c r="PNJ16" s="580"/>
      <c r="PNK16" s="580"/>
      <c r="PNL16" s="580"/>
      <c r="PNM16" s="580"/>
      <c r="PNN16" s="580"/>
      <c r="PNO16" s="580"/>
      <c r="PNP16" s="580"/>
      <c r="PNQ16" s="580"/>
      <c r="PNR16" s="580"/>
      <c r="PNS16" s="580"/>
      <c r="PNT16" s="580"/>
      <c r="PNU16" s="580"/>
      <c r="PNV16" s="580"/>
      <c r="PNW16" s="580"/>
      <c r="PNX16" s="580"/>
      <c r="PNY16" s="580"/>
      <c r="PNZ16" s="580"/>
      <c r="POA16" s="580"/>
      <c r="POB16" s="580"/>
      <c r="POC16" s="580"/>
      <c r="POD16" s="580"/>
      <c r="POE16" s="580"/>
      <c r="POF16" s="580"/>
      <c r="POG16" s="580"/>
      <c r="POH16" s="580"/>
      <c r="POI16" s="580"/>
      <c r="POJ16" s="580"/>
      <c r="POK16" s="580"/>
      <c r="POL16" s="580"/>
      <c r="POM16" s="580"/>
      <c r="PON16" s="580"/>
      <c r="POO16" s="580"/>
      <c r="POP16" s="580"/>
      <c r="POQ16" s="580"/>
      <c r="POR16" s="580"/>
      <c r="POS16" s="580"/>
      <c r="POT16" s="580"/>
      <c r="POU16" s="580"/>
      <c r="POV16" s="580"/>
      <c r="POW16" s="580"/>
      <c r="POX16" s="580"/>
      <c r="POY16" s="580"/>
      <c r="POZ16" s="580"/>
      <c r="PPA16" s="580"/>
      <c r="PPB16" s="580"/>
      <c r="PPC16" s="580"/>
      <c r="PPD16" s="580"/>
      <c r="PPE16" s="580"/>
      <c r="PPF16" s="580"/>
      <c r="PPG16" s="580"/>
      <c r="PPH16" s="580"/>
      <c r="PPI16" s="580"/>
      <c r="PPJ16" s="580"/>
      <c r="PPK16" s="580"/>
      <c r="PPL16" s="580"/>
      <c r="PPM16" s="580"/>
      <c r="PPN16" s="580"/>
      <c r="PPO16" s="580"/>
      <c r="PPP16" s="580"/>
      <c r="PPQ16" s="580"/>
      <c r="PPR16" s="580"/>
      <c r="PPS16" s="580"/>
      <c r="PPT16" s="580"/>
      <c r="PPU16" s="580"/>
      <c r="PPV16" s="580"/>
      <c r="PPW16" s="580"/>
      <c r="PPX16" s="580"/>
      <c r="PPY16" s="580"/>
      <c r="PPZ16" s="580"/>
      <c r="PQA16" s="580"/>
      <c r="PQB16" s="580"/>
      <c r="PQC16" s="580"/>
      <c r="PQD16" s="580"/>
      <c r="PQE16" s="580"/>
      <c r="PQF16" s="580"/>
      <c r="PQG16" s="580"/>
      <c r="PQH16" s="580"/>
      <c r="PQI16" s="580"/>
      <c r="PQJ16" s="580"/>
      <c r="PQK16" s="580"/>
      <c r="PQL16" s="580"/>
      <c r="PQM16" s="580"/>
      <c r="PQN16" s="580"/>
      <c r="PQO16" s="580"/>
      <c r="PQP16" s="580"/>
      <c r="PQQ16" s="580"/>
      <c r="PQR16" s="580"/>
      <c r="PQS16" s="580"/>
      <c r="PQT16" s="580"/>
      <c r="PQU16" s="580"/>
      <c r="PQV16" s="580"/>
      <c r="PQW16" s="580"/>
      <c r="PQX16" s="580"/>
      <c r="PQY16" s="580"/>
      <c r="PQZ16" s="580"/>
      <c r="PRA16" s="580"/>
      <c r="PRB16" s="580"/>
      <c r="PRC16" s="580"/>
      <c r="PRD16" s="580"/>
      <c r="PRE16" s="580"/>
      <c r="PRF16" s="580"/>
      <c r="PRG16" s="580"/>
      <c r="PRH16" s="580"/>
      <c r="PRI16" s="580"/>
      <c r="PRJ16" s="580"/>
      <c r="PRK16" s="580"/>
      <c r="PRL16" s="580"/>
      <c r="PRM16" s="580"/>
      <c r="PRN16" s="580"/>
      <c r="PRO16" s="580"/>
      <c r="PRP16" s="580"/>
      <c r="PRQ16" s="580"/>
      <c r="PRR16" s="580"/>
      <c r="PRS16" s="580"/>
      <c r="PRT16" s="580"/>
      <c r="PRU16" s="580"/>
      <c r="PRV16" s="580"/>
      <c r="PRW16" s="580"/>
      <c r="PRX16" s="580"/>
      <c r="PRY16" s="580"/>
      <c r="PRZ16" s="580"/>
      <c r="PSA16" s="580"/>
      <c r="PSB16" s="580"/>
      <c r="PSC16" s="580"/>
      <c r="PSD16" s="580"/>
      <c r="PSE16" s="580"/>
      <c r="PSF16" s="580"/>
      <c r="PSG16" s="580"/>
      <c r="PSH16" s="580"/>
      <c r="PSI16" s="580"/>
      <c r="PSJ16" s="580"/>
      <c r="PSK16" s="580"/>
      <c r="PSL16" s="580"/>
      <c r="PSM16" s="580"/>
      <c r="PSN16" s="580"/>
      <c r="PSO16" s="580"/>
      <c r="PSP16" s="580"/>
      <c r="PSQ16" s="580"/>
      <c r="PSR16" s="580"/>
      <c r="PSS16" s="580"/>
      <c r="PST16" s="580"/>
      <c r="PSU16" s="580"/>
      <c r="PSV16" s="580"/>
      <c r="PSW16" s="580"/>
      <c r="PSX16" s="580"/>
      <c r="PSY16" s="580"/>
      <c r="PSZ16" s="580"/>
      <c r="PTA16" s="580"/>
      <c r="PTB16" s="580"/>
      <c r="PTC16" s="580"/>
      <c r="PTD16" s="580"/>
      <c r="PTE16" s="580"/>
      <c r="PTF16" s="580"/>
      <c r="PTG16" s="580"/>
      <c r="PTH16" s="580"/>
      <c r="PTI16" s="580"/>
      <c r="PTJ16" s="580"/>
      <c r="PTK16" s="580"/>
      <c r="PTL16" s="580"/>
      <c r="PTM16" s="580"/>
      <c r="PTN16" s="580"/>
      <c r="PTO16" s="580"/>
      <c r="PTP16" s="580"/>
      <c r="PTQ16" s="580"/>
      <c r="PTR16" s="580"/>
      <c r="PTS16" s="580"/>
      <c r="PTT16" s="580"/>
      <c r="PTU16" s="580"/>
      <c r="PTV16" s="580"/>
      <c r="PTW16" s="580"/>
      <c r="PTX16" s="580"/>
      <c r="PTY16" s="580"/>
      <c r="PTZ16" s="580"/>
      <c r="PUA16" s="580"/>
      <c r="PUB16" s="580"/>
      <c r="PUC16" s="580"/>
      <c r="PUD16" s="580"/>
      <c r="PUE16" s="580"/>
      <c r="PUF16" s="580"/>
      <c r="PUG16" s="580"/>
      <c r="PUH16" s="580"/>
      <c r="PUI16" s="580"/>
      <c r="PUJ16" s="580"/>
      <c r="PUK16" s="580"/>
      <c r="PUL16" s="580"/>
      <c r="PUM16" s="580"/>
      <c r="PUN16" s="580"/>
      <c r="PUO16" s="580"/>
      <c r="PUP16" s="580"/>
      <c r="PUQ16" s="580"/>
      <c r="PUR16" s="580"/>
      <c r="PUS16" s="580"/>
      <c r="PUT16" s="580"/>
      <c r="PUU16" s="580"/>
      <c r="PUV16" s="580"/>
      <c r="PUW16" s="580"/>
      <c r="PUX16" s="580"/>
      <c r="PUY16" s="580"/>
      <c r="PUZ16" s="580"/>
      <c r="PVA16" s="580"/>
      <c r="PVB16" s="580"/>
      <c r="PVC16" s="580"/>
      <c r="PVD16" s="580"/>
      <c r="PVE16" s="580"/>
      <c r="PVF16" s="580"/>
      <c r="PVG16" s="580"/>
      <c r="PVH16" s="580"/>
      <c r="PVI16" s="580"/>
      <c r="PVJ16" s="580"/>
      <c r="PVK16" s="580"/>
      <c r="PVL16" s="580"/>
      <c r="PVM16" s="580"/>
      <c r="PVN16" s="580"/>
      <c r="PVO16" s="580"/>
      <c r="PVP16" s="580"/>
      <c r="PVQ16" s="580"/>
      <c r="PVR16" s="580"/>
      <c r="PVS16" s="580"/>
      <c r="PVT16" s="580"/>
      <c r="PVU16" s="580"/>
      <c r="PVV16" s="580"/>
      <c r="PVW16" s="580"/>
      <c r="PVX16" s="580"/>
      <c r="PVY16" s="580"/>
      <c r="PVZ16" s="580"/>
      <c r="PWA16" s="580"/>
      <c r="PWB16" s="580"/>
      <c r="PWC16" s="580"/>
      <c r="PWD16" s="580"/>
      <c r="PWE16" s="580"/>
      <c r="PWF16" s="580"/>
      <c r="PWG16" s="580"/>
      <c r="PWH16" s="580"/>
      <c r="PWI16" s="580"/>
      <c r="PWJ16" s="580"/>
      <c r="PWK16" s="580"/>
      <c r="PWL16" s="580"/>
      <c r="PWM16" s="580"/>
      <c r="PWN16" s="580"/>
      <c r="PWO16" s="580"/>
      <c r="PWP16" s="580"/>
      <c r="PWQ16" s="580"/>
      <c r="PWR16" s="580"/>
      <c r="PWS16" s="580"/>
      <c r="PWT16" s="580"/>
      <c r="PWU16" s="580"/>
      <c r="PWV16" s="580"/>
      <c r="PWW16" s="580"/>
      <c r="PWX16" s="580"/>
      <c r="PWY16" s="580"/>
      <c r="PWZ16" s="580"/>
      <c r="PXA16" s="580"/>
      <c r="PXB16" s="580"/>
      <c r="PXC16" s="580"/>
      <c r="PXD16" s="580"/>
      <c r="PXE16" s="580"/>
      <c r="PXF16" s="580"/>
      <c r="PXG16" s="580"/>
      <c r="PXH16" s="580"/>
      <c r="PXI16" s="580"/>
      <c r="PXJ16" s="580"/>
      <c r="PXK16" s="580"/>
      <c r="PXL16" s="580"/>
      <c r="PXM16" s="580"/>
      <c r="PXN16" s="580"/>
      <c r="PXO16" s="580"/>
      <c r="PXP16" s="580"/>
      <c r="PXQ16" s="580"/>
      <c r="PXR16" s="580"/>
      <c r="PXS16" s="580"/>
      <c r="PXT16" s="580"/>
      <c r="PXU16" s="580"/>
      <c r="PXV16" s="580"/>
      <c r="PXW16" s="580"/>
      <c r="PXX16" s="580"/>
      <c r="PXY16" s="580"/>
      <c r="PXZ16" s="580"/>
      <c r="PYA16" s="580"/>
      <c r="PYB16" s="580"/>
      <c r="PYC16" s="580"/>
      <c r="PYD16" s="580"/>
      <c r="PYE16" s="580"/>
      <c r="PYF16" s="580"/>
      <c r="PYG16" s="580"/>
      <c r="PYH16" s="580"/>
      <c r="PYI16" s="580"/>
      <c r="PYJ16" s="580"/>
      <c r="PYK16" s="580"/>
      <c r="PYL16" s="580"/>
      <c r="PYM16" s="580"/>
      <c r="PYN16" s="580"/>
      <c r="PYO16" s="580"/>
      <c r="PYP16" s="580"/>
      <c r="PYQ16" s="580"/>
      <c r="PYR16" s="580"/>
      <c r="PYS16" s="580"/>
      <c r="PYT16" s="580"/>
      <c r="PYU16" s="580"/>
      <c r="PYV16" s="580"/>
      <c r="PYW16" s="580"/>
      <c r="PYX16" s="580"/>
      <c r="PYY16" s="580"/>
      <c r="PYZ16" s="580"/>
      <c r="PZA16" s="580"/>
      <c r="PZB16" s="580"/>
      <c r="PZC16" s="580"/>
      <c r="PZD16" s="580"/>
      <c r="PZE16" s="580"/>
      <c r="PZF16" s="580"/>
      <c r="PZG16" s="580"/>
      <c r="PZH16" s="580"/>
      <c r="PZI16" s="580"/>
      <c r="PZJ16" s="580"/>
      <c r="PZK16" s="580"/>
      <c r="PZL16" s="580"/>
      <c r="PZM16" s="580"/>
      <c r="PZN16" s="580"/>
      <c r="PZO16" s="580"/>
      <c r="PZP16" s="580"/>
      <c r="PZQ16" s="580"/>
      <c r="PZR16" s="580"/>
      <c r="PZS16" s="580"/>
      <c r="PZT16" s="580"/>
      <c r="PZU16" s="580"/>
      <c r="PZV16" s="580"/>
      <c r="PZW16" s="580"/>
      <c r="PZX16" s="580"/>
      <c r="PZY16" s="580"/>
      <c r="PZZ16" s="580"/>
      <c r="QAA16" s="580"/>
      <c r="QAB16" s="580"/>
      <c r="QAC16" s="580"/>
      <c r="QAD16" s="580"/>
      <c r="QAE16" s="580"/>
      <c r="QAF16" s="580"/>
      <c r="QAG16" s="580"/>
      <c r="QAH16" s="580"/>
      <c r="QAI16" s="580"/>
      <c r="QAJ16" s="580"/>
      <c r="QAK16" s="580"/>
      <c r="QAL16" s="580"/>
      <c r="QAM16" s="580"/>
      <c r="QAN16" s="580"/>
      <c r="QAO16" s="580"/>
      <c r="QAP16" s="580"/>
      <c r="QAQ16" s="580"/>
      <c r="QAR16" s="580"/>
      <c r="QAS16" s="580"/>
      <c r="QAT16" s="580"/>
      <c r="QAU16" s="580"/>
      <c r="QAV16" s="580"/>
      <c r="QAW16" s="580"/>
      <c r="QAX16" s="580"/>
      <c r="QAY16" s="580"/>
      <c r="QAZ16" s="580"/>
      <c r="QBA16" s="580"/>
      <c r="QBB16" s="580"/>
      <c r="QBC16" s="580"/>
      <c r="QBD16" s="580"/>
      <c r="QBE16" s="580"/>
      <c r="QBF16" s="580"/>
      <c r="QBG16" s="580"/>
      <c r="QBH16" s="580"/>
      <c r="QBI16" s="580"/>
      <c r="QBJ16" s="580"/>
      <c r="QBK16" s="580"/>
      <c r="QBL16" s="580"/>
      <c r="QBM16" s="580"/>
      <c r="QBN16" s="580"/>
      <c r="QBO16" s="580"/>
      <c r="QBP16" s="580"/>
      <c r="QBQ16" s="580"/>
      <c r="QBR16" s="580"/>
      <c r="QBS16" s="580"/>
      <c r="QBT16" s="580"/>
      <c r="QBU16" s="580"/>
      <c r="QBV16" s="580"/>
      <c r="QBW16" s="580"/>
      <c r="QBX16" s="580"/>
      <c r="QBY16" s="580"/>
      <c r="QBZ16" s="580"/>
      <c r="QCA16" s="580"/>
      <c r="QCB16" s="580"/>
      <c r="QCC16" s="580"/>
      <c r="QCD16" s="580"/>
      <c r="QCE16" s="580"/>
      <c r="QCF16" s="580"/>
      <c r="QCG16" s="580"/>
      <c r="QCH16" s="580"/>
      <c r="QCI16" s="580"/>
      <c r="QCJ16" s="580"/>
      <c r="QCK16" s="580"/>
      <c r="QCL16" s="580"/>
      <c r="QCM16" s="580"/>
      <c r="QCN16" s="580"/>
      <c r="QCO16" s="580"/>
      <c r="QCP16" s="580"/>
      <c r="QCQ16" s="580"/>
      <c r="QCR16" s="580"/>
      <c r="QCS16" s="580"/>
      <c r="QCT16" s="580"/>
      <c r="QCU16" s="580"/>
      <c r="QCV16" s="580"/>
      <c r="QCW16" s="580"/>
      <c r="QCX16" s="580"/>
      <c r="QCY16" s="580"/>
      <c r="QCZ16" s="580"/>
      <c r="QDA16" s="580"/>
      <c r="QDB16" s="580"/>
      <c r="QDC16" s="580"/>
      <c r="QDD16" s="580"/>
      <c r="QDE16" s="580"/>
      <c r="QDF16" s="580"/>
      <c r="QDG16" s="580"/>
      <c r="QDH16" s="580"/>
      <c r="QDI16" s="580"/>
      <c r="QDJ16" s="580"/>
      <c r="QDK16" s="580"/>
      <c r="QDL16" s="580"/>
      <c r="QDM16" s="580"/>
      <c r="QDN16" s="580"/>
      <c r="QDO16" s="580"/>
      <c r="QDP16" s="580"/>
      <c r="QDQ16" s="580"/>
      <c r="QDR16" s="580"/>
      <c r="QDS16" s="580"/>
      <c r="QDT16" s="580"/>
      <c r="QDU16" s="580"/>
      <c r="QDV16" s="580"/>
      <c r="QDW16" s="580"/>
      <c r="QDX16" s="580"/>
      <c r="QDY16" s="580"/>
      <c r="QDZ16" s="580"/>
      <c r="QEA16" s="580"/>
      <c r="QEB16" s="580"/>
      <c r="QEC16" s="580"/>
      <c r="QED16" s="580"/>
      <c r="QEE16" s="580"/>
      <c r="QEF16" s="580"/>
      <c r="QEG16" s="580"/>
      <c r="QEH16" s="580"/>
      <c r="QEI16" s="580"/>
      <c r="QEJ16" s="580"/>
      <c r="QEK16" s="580"/>
      <c r="QEL16" s="580"/>
      <c r="QEM16" s="580"/>
      <c r="QEN16" s="580"/>
      <c r="QEO16" s="580"/>
      <c r="QEP16" s="580"/>
      <c r="QEQ16" s="580"/>
      <c r="QER16" s="580"/>
      <c r="QES16" s="580"/>
      <c r="QET16" s="580"/>
      <c r="QEU16" s="580"/>
      <c r="QEV16" s="580"/>
      <c r="QEW16" s="580"/>
      <c r="QEX16" s="580"/>
      <c r="QEY16" s="580"/>
      <c r="QEZ16" s="580"/>
      <c r="QFA16" s="580"/>
      <c r="QFB16" s="580"/>
      <c r="QFC16" s="580"/>
      <c r="QFD16" s="580"/>
      <c r="QFE16" s="580"/>
      <c r="QFF16" s="580"/>
      <c r="QFG16" s="580"/>
      <c r="QFH16" s="580"/>
      <c r="QFI16" s="580"/>
      <c r="QFJ16" s="580"/>
      <c r="QFK16" s="580"/>
      <c r="QFL16" s="580"/>
      <c r="QFM16" s="580"/>
      <c r="QFN16" s="580"/>
      <c r="QFO16" s="580"/>
      <c r="QFP16" s="580"/>
      <c r="QFQ16" s="580"/>
      <c r="QFR16" s="580"/>
      <c r="QFS16" s="580"/>
      <c r="QFT16" s="580"/>
      <c r="QFU16" s="580"/>
      <c r="QFV16" s="580"/>
      <c r="QFW16" s="580"/>
      <c r="QFX16" s="580"/>
      <c r="QFY16" s="580"/>
      <c r="QFZ16" s="580"/>
      <c r="QGA16" s="580"/>
      <c r="QGB16" s="580"/>
      <c r="QGC16" s="580"/>
      <c r="QGD16" s="580"/>
      <c r="QGE16" s="580"/>
      <c r="QGF16" s="580"/>
      <c r="QGG16" s="580"/>
      <c r="QGH16" s="580"/>
      <c r="QGI16" s="580"/>
      <c r="QGJ16" s="580"/>
      <c r="QGK16" s="580"/>
      <c r="QGL16" s="580"/>
      <c r="QGM16" s="580"/>
      <c r="QGN16" s="580"/>
      <c r="QGO16" s="580"/>
      <c r="QGP16" s="580"/>
      <c r="QGQ16" s="580"/>
      <c r="QGR16" s="580"/>
      <c r="QGS16" s="580"/>
      <c r="QGT16" s="580"/>
      <c r="QGU16" s="580"/>
      <c r="QGV16" s="580"/>
      <c r="QGW16" s="580"/>
      <c r="QGX16" s="580"/>
      <c r="QGY16" s="580"/>
      <c r="QGZ16" s="580"/>
      <c r="QHA16" s="580"/>
      <c r="QHB16" s="580"/>
      <c r="QHC16" s="580"/>
      <c r="QHD16" s="580"/>
      <c r="QHE16" s="580"/>
      <c r="QHF16" s="580"/>
      <c r="QHG16" s="580"/>
      <c r="QHH16" s="580"/>
      <c r="QHI16" s="580"/>
      <c r="QHJ16" s="580"/>
      <c r="QHK16" s="580"/>
      <c r="QHL16" s="580"/>
      <c r="QHM16" s="580"/>
      <c r="QHN16" s="580"/>
      <c r="QHO16" s="580"/>
      <c r="QHP16" s="580"/>
      <c r="QHQ16" s="580"/>
      <c r="QHR16" s="580"/>
      <c r="QHS16" s="580"/>
      <c r="QHT16" s="580"/>
      <c r="QHU16" s="580"/>
      <c r="QHV16" s="580"/>
      <c r="QHW16" s="580"/>
      <c r="QHX16" s="580"/>
      <c r="QHY16" s="580"/>
      <c r="QHZ16" s="580"/>
      <c r="QIA16" s="580"/>
      <c r="QIB16" s="580"/>
      <c r="QIC16" s="580"/>
      <c r="QID16" s="580"/>
      <c r="QIE16" s="580"/>
      <c r="QIF16" s="580"/>
      <c r="QIG16" s="580"/>
      <c r="QIH16" s="580"/>
      <c r="QII16" s="580"/>
      <c r="QIJ16" s="580"/>
      <c r="QIK16" s="580"/>
      <c r="QIL16" s="580"/>
      <c r="QIM16" s="580"/>
      <c r="QIN16" s="580"/>
      <c r="QIO16" s="580"/>
      <c r="QIP16" s="580"/>
      <c r="QIQ16" s="580"/>
      <c r="QIR16" s="580"/>
      <c r="QIS16" s="580"/>
      <c r="QIT16" s="580"/>
      <c r="QIU16" s="580"/>
      <c r="QIV16" s="580"/>
      <c r="QIW16" s="580"/>
      <c r="QIX16" s="580"/>
      <c r="QIY16" s="580"/>
      <c r="QIZ16" s="580"/>
      <c r="QJA16" s="580"/>
      <c r="QJB16" s="580"/>
      <c r="QJC16" s="580"/>
      <c r="QJD16" s="580"/>
      <c r="QJE16" s="580"/>
      <c r="QJF16" s="580"/>
      <c r="QJG16" s="580"/>
      <c r="QJH16" s="580"/>
      <c r="QJI16" s="580"/>
      <c r="QJJ16" s="580"/>
      <c r="QJK16" s="580"/>
      <c r="QJL16" s="580"/>
      <c r="QJM16" s="580"/>
      <c r="QJN16" s="580"/>
      <c r="QJO16" s="580"/>
      <c r="QJP16" s="580"/>
      <c r="QJQ16" s="580"/>
      <c r="QJR16" s="580"/>
      <c r="QJS16" s="580"/>
      <c r="QJT16" s="580"/>
      <c r="QJU16" s="580"/>
      <c r="QJV16" s="580"/>
      <c r="QJW16" s="580"/>
      <c r="QJX16" s="580"/>
      <c r="QJY16" s="580"/>
      <c r="QJZ16" s="580"/>
      <c r="QKA16" s="580"/>
      <c r="QKB16" s="580"/>
      <c r="QKC16" s="580"/>
      <c r="QKD16" s="580"/>
      <c r="QKE16" s="580"/>
      <c r="QKF16" s="580"/>
      <c r="QKG16" s="580"/>
      <c r="QKH16" s="580"/>
      <c r="QKI16" s="580"/>
      <c r="QKJ16" s="580"/>
      <c r="QKK16" s="580"/>
      <c r="QKL16" s="580"/>
      <c r="QKM16" s="580"/>
      <c r="QKN16" s="580"/>
      <c r="QKO16" s="580"/>
      <c r="QKP16" s="580"/>
      <c r="QKQ16" s="580"/>
      <c r="QKR16" s="580"/>
      <c r="QKS16" s="580"/>
      <c r="QKT16" s="580"/>
      <c r="QKU16" s="580"/>
      <c r="QKV16" s="580"/>
      <c r="QKW16" s="580"/>
      <c r="QKX16" s="580"/>
      <c r="QKY16" s="580"/>
      <c r="QKZ16" s="580"/>
      <c r="QLA16" s="580"/>
      <c r="QLB16" s="580"/>
      <c r="QLC16" s="580"/>
      <c r="QLD16" s="580"/>
      <c r="QLE16" s="580"/>
      <c r="QLF16" s="580"/>
      <c r="QLG16" s="580"/>
      <c r="QLH16" s="580"/>
      <c r="QLI16" s="580"/>
      <c r="QLJ16" s="580"/>
      <c r="QLK16" s="580"/>
      <c r="QLL16" s="580"/>
      <c r="QLM16" s="580"/>
      <c r="QLN16" s="580"/>
      <c r="QLO16" s="580"/>
      <c r="QLP16" s="580"/>
      <c r="QLQ16" s="580"/>
      <c r="QLR16" s="580"/>
      <c r="QLS16" s="580"/>
      <c r="QLT16" s="580"/>
      <c r="QLU16" s="580"/>
      <c r="QLV16" s="580"/>
      <c r="QLW16" s="580"/>
      <c r="QLX16" s="580"/>
      <c r="QLY16" s="580"/>
      <c r="QLZ16" s="580"/>
      <c r="QMA16" s="580"/>
      <c r="QMB16" s="580"/>
      <c r="QMC16" s="580"/>
      <c r="QMD16" s="580"/>
      <c r="QME16" s="580"/>
      <c r="QMF16" s="580"/>
      <c r="QMG16" s="580"/>
      <c r="QMH16" s="580"/>
      <c r="QMI16" s="580"/>
      <c r="QMJ16" s="580"/>
      <c r="QMK16" s="580"/>
      <c r="QML16" s="580"/>
      <c r="QMM16" s="580"/>
      <c r="QMN16" s="580"/>
      <c r="QMO16" s="580"/>
      <c r="QMP16" s="580"/>
      <c r="QMQ16" s="580"/>
      <c r="QMR16" s="580"/>
      <c r="QMS16" s="580"/>
      <c r="QMT16" s="580"/>
      <c r="QMU16" s="580"/>
      <c r="QMV16" s="580"/>
      <c r="QMW16" s="580"/>
      <c r="QMX16" s="580"/>
      <c r="QMY16" s="580"/>
      <c r="QMZ16" s="580"/>
      <c r="QNA16" s="580"/>
      <c r="QNB16" s="580"/>
      <c r="QNC16" s="580"/>
      <c r="QND16" s="580"/>
      <c r="QNE16" s="580"/>
      <c r="QNF16" s="580"/>
      <c r="QNG16" s="580"/>
      <c r="QNH16" s="580"/>
      <c r="QNI16" s="580"/>
      <c r="QNJ16" s="580"/>
      <c r="QNK16" s="580"/>
      <c r="QNL16" s="580"/>
      <c r="QNM16" s="580"/>
      <c r="QNN16" s="580"/>
      <c r="QNO16" s="580"/>
      <c r="QNP16" s="580"/>
      <c r="QNQ16" s="580"/>
      <c r="QNR16" s="580"/>
      <c r="QNS16" s="580"/>
      <c r="QNT16" s="580"/>
      <c r="QNU16" s="580"/>
      <c r="QNV16" s="580"/>
      <c r="QNW16" s="580"/>
      <c r="QNX16" s="580"/>
      <c r="QNY16" s="580"/>
      <c r="QNZ16" s="580"/>
      <c r="QOA16" s="580"/>
      <c r="QOB16" s="580"/>
      <c r="QOC16" s="580"/>
      <c r="QOD16" s="580"/>
      <c r="QOE16" s="580"/>
      <c r="QOF16" s="580"/>
      <c r="QOG16" s="580"/>
      <c r="QOH16" s="580"/>
      <c r="QOI16" s="580"/>
      <c r="QOJ16" s="580"/>
      <c r="QOK16" s="580"/>
      <c r="QOL16" s="580"/>
      <c r="QOM16" s="580"/>
      <c r="QON16" s="580"/>
      <c r="QOO16" s="580"/>
      <c r="QOP16" s="580"/>
      <c r="QOQ16" s="580"/>
      <c r="QOR16" s="580"/>
      <c r="QOS16" s="580"/>
      <c r="QOT16" s="580"/>
      <c r="QOU16" s="580"/>
      <c r="QOV16" s="580"/>
      <c r="QOW16" s="580"/>
      <c r="QOX16" s="580"/>
      <c r="QOY16" s="580"/>
      <c r="QOZ16" s="580"/>
      <c r="QPA16" s="580"/>
      <c r="QPB16" s="580"/>
      <c r="QPC16" s="580"/>
      <c r="QPD16" s="580"/>
      <c r="QPE16" s="580"/>
      <c r="QPF16" s="580"/>
      <c r="QPG16" s="580"/>
      <c r="QPH16" s="580"/>
      <c r="QPI16" s="580"/>
      <c r="QPJ16" s="580"/>
      <c r="QPK16" s="580"/>
      <c r="QPL16" s="580"/>
      <c r="QPM16" s="580"/>
      <c r="QPN16" s="580"/>
      <c r="QPO16" s="580"/>
      <c r="QPP16" s="580"/>
      <c r="QPQ16" s="580"/>
      <c r="QPR16" s="580"/>
      <c r="QPS16" s="580"/>
      <c r="QPT16" s="580"/>
      <c r="QPU16" s="580"/>
      <c r="QPV16" s="580"/>
      <c r="QPW16" s="580"/>
      <c r="QPX16" s="580"/>
      <c r="QPY16" s="580"/>
      <c r="QPZ16" s="580"/>
      <c r="QQA16" s="580"/>
      <c r="QQB16" s="580"/>
      <c r="QQC16" s="580"/>
      <c r="QQD16" s="580"/>
      <c r="QQE16" s="580"/>
      <c r="QQF16" s="580"/>
      <c r="QQG16" s="580"/>
      <c r="QQH16" s="580"/>
      <c r="QQI16" s="580"/>
      <c r="QQJ16" s="580"/>
      <c r="QQK16" s="580"/>
      <c r="QQL16" s="580"/>
      <c r="QQM16" s="580"/>
      <c r="QQN16" s="580"/>
      <c r="QQO16" s="580"/>
      <c r="QQP16" s="580"/>
      <c r="QQQ16" s="580"/>
      <c r="QQR16" s="580"/>
      <c r="QQS16" s="580"/>
      <c r="QQT16" s="580"/>
      <c r="QQU16" s="580"/>
      <c r="QQV16" s="580"/>
      <c r="QQW16" s="580"/>
      <c r="QQX16" s="580"/>
      <c r="QQY16" s="580"/>
      <c r="QQZ16" s="580"/>
      <c r="QRA16" s="580"/>
      <c r="QRB16" s="580"/>
      <c r="QRC16" s="580"/>
      <c r="QRD16" s="580"/>
      <c r="QRE16" s="580"/>
      <c r="QRF16" s="580"/>
      <c r="QRG16" s="580"/>
      <c r="QRH16" s="580"/>
      <c r="QRI16" s="580"/>
      <c r="QRJ16" s="580"/>
      <c r="QRK16" s="580"/>
      <c r="QRL16" s="580"/>
      <c r="QRM16" s="580"/>
      <c r="QRN16" s="580"/>
      <c r="QRO16" s="580"/>
      <c r="QRP16" s="580"/>
      <c r="QRQ16" s="580"/>
      <c r="QRR16" s="580"/>
      <c r="QRS16" s="580"/>
      <c r="QRT16" s="580"/>
      <c r="QRU16" s="580"/>
      <c r="QRV16" s="580"/>
      <c r="QRW16" s="580"/>
      <c r="QRX16" s="580"/>
      <c r="QRY16" s="580"/>
      <c r="QRZ16" s="580"/>
      <c r="QSA16" s="580"/>
      <c r="QSB16" s="580"/>
      <c r="QSC16" s="580"/>
      <c r="QSD16" s="580"/>
      <c r="QSE16" s="580"/>
      <c r="QSF16" s="580"/>
      <c r="QSG16" s="580"/>
      <c r="QSH16" s="580"/>
      <c r="QSI16" s="580"/>
      <c r="QSJ16" s="580"/>
      <c r="QSK16" s="580"/>
      <c r="QSL16" s="580"/>
      <c r="QSM16" s="580"/>
      <c r="QSN16" s="580"/>
      <c r="QSO16" s="580"/>
      <c r="QSP16" s="580"/>
      <c r="QSQ16" s="580"/>
      <c r="QSR16" s="580"/>
      <c r="QSS16" s="580"/>
      <c r="QST16" s="580"/>
      <c r="QSU16" s="580"/>
      <c r="QSV16" s="580"/>
      <c r="QSW16" s="580"/>
      <c r="QSX16" s="580"/>
      <c r="QSY16" s="580"/>
      <c r="QSZ16" s="580"/>
      <c r="QTA16" s="580"/>
      <c r="QTB16" s="580"/>
      <c r="QTC16" s="580"/>
      <c r="QTD16" s="580"/>
      <c r="QTE16" s="580"/>
      <c r="QTF16" s="580"/>
      <c r="QTG16" s="580"/>
      <c r="QTH16" s="580"/>
      <c r="QTI16" s="580"/>
      <c r="QTJ16" s="580"/>
      <c r="QTK16" s="580"/>
      <c r="QTL16" s="580"/>
      <c r="QTM16" s="580"/>
      <c r="QTN16" s="580"/>
      <c r="QTO16" s="580"/>
      <c r="QTP16" s="580"/>
      <c r="QTQ16" s="580"/>
      <c r="QTR16" s="580"/>
      <c r="QTS16" s="580"/>
      <c r="QTT16" s="580"/>
      <c r="QTU16" s="580"/>
      <c r="QTV16" s="580"/>
      <c r="QTW16" s="580"/>
      <c r="QTX16" s="580"/>
      <c r="QTY16" s="580"/>
      <c r="QTZ16" s="580"/>
      <c r="QUA16" s="580"/>
      <c r="QUB16" s="580"/>
      <c r="QUC16" s="580"/>
      <c r="QUD16" s="580"/>
      <c r="QUE16" s="580"/>
      <c r="QUF16" s="580"/>
      <c r="QUG16" s="580"/>
      <c r="QUH16" s="580"/>
      <c r="QUI16" s="580"/>
      <c r="QUJ16" s="580"/>
      <c r="QUK16" s="580"/>
      <c r="QUL16" s="580"/>
      <c r="QUM16" s="580"/>
      <c r="QUN16" s="580"/>
      <c r="QUO16" s="580"/>
      <c r="QUP16" s="580"/>
      <c r="QUQ16" s="580"/>
      <c r="QUR16" s="580"/>
      <c r="QUS16" s="580"/>
      <c r="QUT16" s="580"/>
      <c r="QUU16" s="580"/>
      <c r="QUV16" s="580"/>
      <c r="QUW16" s="580"/>
      <c r="QUX16" s="580"/>
      <c r="QUY16" s="580"/>
      <c r="QUZ16" s="580"/>
      <c r="QVA16" s="580"/>
      <c r="QVB16" s="580"/>
      <c r="QVC16" s="580"/>
      <c r="QVD16" s="580"/>
      <c r="QVE16" s="580"/>
      <c r="QVF16" s="580"/>
      <c r="QVG16" s="580"/>
      <c r="QVH16" s="580"/>
      <c r="QVI16" s="580"/>
      <c r="QVJ16" s="580"/>
      <c r="QVK16" s="580"/>
      <c r="QVL16" s="580"/>
      <c r="QVM16" s="580"/>
      <c r="QVN16" s="580"/>
      <c r="QVO16" s="580"/>
      <c r="QVP16" s="580"/>
      <c r="QVQ16" s="580"/>
      <c r="QVR16" s="580"/>
      <c r="QVS16" s="580"/>
      <c r="QVT16" s="580"/>
      <c r="QVU16" s="580"/>
      <c r="QVV16" s="580"/>
      <c r="QVW16" s="580"/>
      <c r="QVX16" s="580"/>
      <c r="QVY16" s="580"/>
      <c r="QVZ16" s="580"/>
      <c r="QWA16" s="580"/>
      <c r="QWB16" s="580"/>
      <c r="QWC16" s="580"/>
      <c r="QWD16" s="580"/>
      <c r="QWE16" s="580"/>
      <c r="QWF16" s="580"/>
      <c r="QWG16" s="580"/>
      <c r="QWH16" s="580"/>
      <c r="QWI16" s="580"/>
      <c r="QWJ16" s="580"/>
      <c r="QWK16" s="580"/>
      <c r="QWL16" s="580"/>
      <c r="QWM16" s="580"/>
      <c r="QWN16" s="580"/>
      <c r="QWO16" s="580"/>
      <c r="QWP16" s="580"/>
      <c r="QWQ16" s="580"/>
      <c r="QWR16" s="580"/>
      <c r="QWS16" s="580"/>
      <c r="QWT16" s="580"/>
      <c r="QWU16" s="580"/>
      <c r="QWV16" s="580"/>
      <c r="QWW16" s="580"/>
      <c r="QWX16" s="580"/>
      <c r="QWY16" s="580"/>
      <c r="QWZ16" s="580"/>
      <c r="QXA16" s="580"/>
      <c r="QXB16" s="580"/>
      <c r="QXC16" s="580"/>
      <c r="QXD16" s="580"/>
      <c r="QXE16" s="580"/>
      <c r="QXF16" s="580"/>
      <c r="QXG16" s="580"/>
      <c r="QXH16" s="580"/>
      <c r="QXI16" s="580"/>
      <c r="QXJ16" s="580"/>
      <c r="QXK16" s="580"/>
      <c r="QXL16" s="580"/>
      <c r="QXM16" s="580"/>
      <c r="QXN16" s="580"/>
      <c r="QXO16" s="580"/>
      <c r="QXP16" s="580"/>
      <c r="QXQ16" s="580"/>
      <c r="QXR16" s="580"/>
      <c r="QXS16" s="580"/>
      <c r="QXT16" s="580"/>
      <c r="QXU16" s="580"/>
      <c r="QXV16" s="580"/>
      <c r="QXW16" s="580"/>
      <c r="QXX16" s="580"/>
      <c r="QXY16" s="580"/>
      <c r="QXZ16" s="580"/>
      <c r="QYA16" s="580"/>
      <c r="QYB16" s="580"/>
      <c r="QYC16" s="580"/>
      <c r="QYD16" s="580"/>
      <c r="QYE16" s="580"/>
      <c r="QYF16" s="580"/>
      <c r="QYG16" s="580"/>
      <c r="QYH16" s="580"/>
      <c r="QYI16" s="580"/>
      <c r="QYJ16" s="580"/>
      <c r="QYK16" s="580"/>
      <c r="QYL16" s="580"/>
      <c r="QYM16" s="580"/>
      <c r="QYN16" s="580"/>
      <c r="QYO16" s="580"/>
      <c r="QYP16" s="580"/>
      <c r="QYQ16" s="580"/>
      <c r="QYR16" s="580"/>
      <c r="QYS16" s="580"/>
      <c r="QYT16" s="580"/>
      <c r="QYU16" s="580"/>
      <c r="QYV16" s="580"/>
      <c r="QYW16" s="580"/>
      <c r="QYX16" s="580"/>
      <c r="QYY16" s="580"/>
      <c r="QYZ16" s="580"/>
      <c r="QZA16" s="580"/>
      <c r="QZB16" s="580"/>
      <c r="QZC16" s="580"/>
      <c r="QZD16" s="580"/>
      <c r="QZE16" s="580"/>
      <c r="QZF16" s="580"/>
      <c r="QZG16" s="580"/>
      <c r="QZH16" s="580"/>
      <c r="QZI16" s="580"/>
      <c r="QZJ16" s="580"/>
      <c r="QZK16" s="580"/>
      <c r="QZL16" s="580"/>
      <c r="QZM16" s="580"/>
      <c r="QZN16" s="580"/>
      <c r="QZO16" s="580"/>
      <c r="QZP16" s="580"/>
      <c r="QZQ16" s="580"/>
      <c r="QZR16" s="580"/>
      <c r="QZS16" s="580"/>
      <c r="QZT16" s="580"/>
      <c r="QZU16" s="580"/>
      <c r="QZV16" s="580"/>
      <c r="QZW16" s="580"/>
      <c r="QZX16" s="580"/>
      <c r="QZY16" s="580"/>
      <c r="QZZ16" s="580"/>
      <c r="RAA16" s="580"/>
      <c r="RAB16" s="580"/>
      <c r="RAC16" s="580"/>
      <c r="RAD16" s="580"/>
      <c r="RAE16" s="580"/>
      <c r="RAF16" s="580"/>
      <c r="RAG16" s="580"/>
      <c r="RAH16" s="580"/>
      <c r="RAI16" s="580"/>
      <c r="RAJ16" s="580"/>
      <c r="RAK16" s="580"/>
      <c r="RAL16" s="580"/>
      <c r="RAM16" s="580"/>
      <c r="RAN16" s="580"/>
      <c r="RAO16" s="580"/>
      <c r="RAP16" s="580"/>
      <c r="RAQ16" s="580"/>
      <c r="RAR16" s="580"/>
      <c r="RAS16" s="580"/>
      <c r="RAT16" s="580"/>
      <c r="RAU16" s="580"/>
      <c r="RAV16" s="580"/>
      <c r="RAW16" s="580"/>
      <c r="RAX16" s="580"/>
      <c r="RAY16" s="580"/>
      <c r="RAZ16" s="580"/>
      <c r="RBA16" s="580"/>
      <c r="RBB16" s="580"/>
      <c r="RBC16" s="580"/>
      <c r="RBD16" s="580"/>
      <c r="RBE16" s="580"/>
      <c r="RBF16" s="580"/>
      <c r="RBG16" s="580"/>
      <c r="RBH16" s="580"/>
      <c r="RBI16" s="580"/>
      <c r="RBJ16" s="580"/>
      <c r="RBK16" s="580"/>
      <c r="RBL16" s="580"/>
      <c r="RBM16" s="580"/>
      <c r="RBN16" s="580"/>
      <c r="RBO16" s="580"/>
      <c r="RBP16" s="580"/>
      <c r="RBQ16" s="580"/>
      <c r="RBR16" s="580"/>
      <c r="RBS16" s="580"/>
      <c r="RBT16" s="580"/>
      <c r="RBU16" s="580"/>
      <c r="RBV16" s="580"/>
      <c r="RBW16" s="580"/>
      <c r="RBX16" s="580"/>
      <c r="RBY16" s="580"/>
      <c r="RBZ16" s="580"/>
      <c r="RCA16" s="580"/>
      <c r="RCB16" s="580"/>
      <c r="RCC16" s="580"/>
      <c r="RCD16" s="580"/>
      <c r="RCE16" s="580"/>
      <c r="RCF16" s="580"/>
      <c r="RCG16" s="580"/>
      <c r="RCH16" s="580"/>
      <c r="RCI16" s="580"/>
      <c r="RCJ16" s="580"/>
      <c r="RCK16" s="580"/>
      <c r="RCL16" s="580"/>
      <c r="RCM16" s="580"/>
      <c r="RCN16" s="580"/>
      <c r="RCO16" s="580"/>
      <c r="RCP16" s="580"/>
      <c r="RCQ16" s="580"/>
      <c r="RCR16" s="580"/>
      <c r="RCS16" s="580"/>
      <c r="RCT16" s="580"/>
      <c r="RCU16" s="580"/>
      <c r="RCV16" s="580"/>
      <c r="RCW16" s="580"/>
      <c r="RCX16" s="580"/>
      <c r="RCY16" s="580"/>
      <c r="RCZ16" s="580"/>
      <c r="RDA16" s="580"/>
      <c r="RDB16" s="580"/>
      <c r="RDC16" s="580"/>
      <c r="RDD16" s="580"/>
      <c r="RDE16" s="580"/>
      <c r="RDF16" s="580"/>
      <c r="RDG16" s="580"/>
      <c r="RDH16" s="580"/>
      <c r="RDI16" s="580"/>
      <c r="RDJ16" s="580"/>
      <c r="RDK16" s="580"/>
      <c r="RDL16" s="580"/>
      <c r="RDM16" s="580"/>
      <c r="RDN16" s="580"/>
      <c r="RDO16" s="580"/>
      <c r="RDP16" s="580"/>
      <c r="RDQ16" s="580"/>
      <c r="RDR16" s="580"/>
      <c r="RDS16" s="580"/>
      <c r="RDT16" s="580"/>
      <c r="RDU16" s="580"/>
      <c r="RDV16" s="580"/>
      <c r="RDW16" s="580"/>
      <c r="RDX16" s="580"/>
      <c r="RDY16" s="580"/>
      <c r="RDZ16" s="580"/>
      <c r="REA16" s="580"/>
      <c r="REB16" s="580"/>
      <c r="REC16" s="580"/>
      <c r="RED16" s="580"/>
      <c r="REE16" s="580"/>
      <c r="REF16" s="580"/>
      <c r="REG16" s="580"/>
      <c r="REH16" s="580"/>
      <c r="REI16" s="580"/>
      <c r="REJ16" s="580"/>
      <c r="REK16" s="580"/>
      <c r="REL16" s="580"/>
      <c r="REM16" s="580"/>
      <c r="REN16" s="580"/>
      <c r="REO16" s="580"/>
      <c r="REP16" s="580"/>
      <c r="REQ16" s="580"/>
      <c r="RER16" s="580"/>
      <c r="RES16" s="580"/>
      <c r="RET16" s="580"/>
      <c r="REU16" s="580"/>
      <c r="REV16" s="580"/>
      <c r="REW16" s="580"/>
      <c r="REX16" s="580"/>
      <c r="REY16" s="580"/>
      <c r="REZ16" s="580"/>
      <c r="RFA16" s="580"/>
      <c r="RFB16" s="580"/>
      <c r="RFC16" s="580"/>
      <c r="RFD16" s="580"/>
      <c r="RFE16" s="580"/>
      <c r="RFF16" s="580"/>
      <c r="RFG16" s="580"/>
      <c r="RFH16" s="580"/>
      <c r="RFI16" s="580"/>
      <c r="RFJ16" s="580"/>
      <c r="RFK16" s="580"/>
      <c r="RFL16" s="580"/>
      <c r="RFM16" s="580"/>
      <c r="RFN16" s="580"/>
      <c r="RFO16" s="580"/>
      <c r="RFP16" s="580"/>
      <c r="RFQ16" s="580"/>
      <c r="RFR16" s="580"/>
      <c r="RFS16" s="580"/>
      <c r="RFT16" s="580"/>
      <c r="RFU16" s="580"/>
      <c r="RFV16" s="580"/>
      <c r="RFW16" s="580"/>
      <c r="RFX16" s="580"/>
      <c r="RFY16" s="580"/>
      <c r="RFZ16" s="580"/>
      <c r="RGA16" s="580"/>
      <c r="RGB16" s="580"/>
      <c r="RGC16" s="580"/>
      <c r="RGD16" s="580"/>
      <c r="RGE16" s="580"/>
      <c r="RGF16" s="580"/>
      <c r="RGG16" s="580"/>
      <c r="RGH16" s="580"/>
      <c r="RGI16" s="580"/>
      <c r="RGJ16" s="580"/>
      <c r="RGK16" s="580"/>
      <c r="RGL16" s="580"/>
      <c r="RGM16" s="580"/>
      <c r="RGN16" s="580"/>
      <c r="RGO16" s="580"/>
      <c r="RGP16" s="580"/>
      <c r="RGQ16" s="580"/>
      <c r="RGR16" s="580"/>
      <c r="RGS16" s="580"/>
      <c r="RGT16" s="580"/>
      <c r="RGU16" s="580"/>
      <c r="RGV16" s="580"/>
      <c r="RGW16" s="580"/>
      <c r="RGX16" s="580"/>
      <c r="RGY16" s="580"/>
      <c r="RGZ16" s="580"/>
      <c r="RHA16" s="580"/>
      <c r="RHB16" s="580"/>
      <c r="RHC16" s="580"/>
      <c r="RHD16" s="580"/>
      <c r="RHE16" s="580"/>
      <c r="RHF16" s="580"/>
      <c r="RHG16" s="580"/>
      <c r="RHH16" s="580"/>
      <c r="RHI16" s="580"/>
      <c r="RHJ16" s="580"/>
      <c r="RHK16" s="580"/>
      <c r="RHL16" s="580"/>
      <c r="RHM16" s="580"/>
      <c r="RHN16" s="580"/>
      <c r="RHO16" s="580"/>
      <c r="RHP16" s="580"/>
      <c r="RHQ16" s="580"/>
      <c r="RHR16" s="580"/>
      <c r="RHS16" s="580"/>
      <c r="RHT16" s="580"/>
      <c r="RHU16" s="580"/>
      <c r="RHV16" s="580"/>
      <c r="RHW16" s="580"/>
      <c r="RHX16" s="580"/>
      <c r="RHY16" s="580"/>
      <c r="RHZ16" s="580"/>
      <c r="RIA16" s="580"/>
      <c r="RIB16" s="580"/>
      <c r="RIC16" s="580"/>
      <c r="RID16" s="580"/>
      <c r="RIE16" s="580"/>
      <c r="RIF16" s="580"/>
      <c r="RIG16" s="580"/>
      <c r="RIH16" s="580"/>
      <c r="RII16" s="580"/>
      <c r="RIJ16" s="580"/>
      <c r="RIK16" s="580"/>
      <c r="RIL16" s="580"/>
      <c r="RIM16" s="580"/>
      <c r="RIN16" s="580"/>
      <c r="RIO16" s="580"/>
      <c r="RIP16" s="580"/>
      <c r="RIQ16" s="580"/>
      <c r="RIR16" s="580"/>
      <c r="RIS16" s="580"/>
      <c r="RIT16" s="580"/>
      <c r="RIU16" s="580"/>
      <c r="RIV16" s="580"/>
      <c r="RIW16" s="580"/>
      <c r="RIX16" s="580"/>
      <c r="RIY16" s="580"/>
      <c r="RIZ16" s="580"/>
      <c r="RJA16" s="580"/>
      <c r="RJB16" s="580"/>
      <c r="RJC16" s="580"/>
      <c r="RJD16" s="580"/>
      <c r="RJE16" s="580"/>
      <c r="RJF16" s="580"/>
      <c r="RJG16" s="580"/>
      <c r="RJH16" s="580"/>
      <c r="RJI16" s="580"/>
      <c r="RJJ16" s="580"/>
      <c r="RJK16" s="580"/>
      <c r="RJL16" s="580"/>
      <c r="RJM16" s="580"/>
      <c r="RJN16" s="580"/>
      <c r="RJO16" s="580"/>
      <c r="RJP16" s="580"/>
      <c r="RJQ16" s="580"/>
      <c r="RJR16" s="580"/>
      <c r="RJS16" s="580"/>
      <c r="RJT16" s="580"/>
      <c r="RJU16" s="580"/>
      <c r="RJV16" s="580"/>
      <c r="RJW16" s="580"/>
      <c r="RJX16" s="580"/>
      <c r="RJY16" s="580"/>
      <c r="RJZ16" s="580"/>
      <c r="RKA16" s="580"/>
      <c r="RKB16" s="580"/>
      <c r="RKC16" s="580"/>
      <c r="RKD16" s="580"/>
      <c r="RKE16" s="580"/>
      <c r="RKF16" s="580"/>
      <c r="RKG16" s="580"/>
      <c r="RKH16" s="580"/>
      <c r="RKI16" s="580"/>
      <c r="RKJ16" s="580"/>
      <c r="RKK16" s="580"/>
      <c r="RKL16" s="580"/>
      <c r="RKM16" s="580"/>
      <c r="RKN16" s="580"/>
      <c r="RKO16" s="580"/>
      <c r="RKP16" s="580"/>
      <c r="RKQ16" s="580"/>
      <c r="RKR16" s="580"/>
      <c r="RKS16" s="580"/>
      <c r="RKT16" s="580"/>
      <c r="RKU16" s="580"/>
      <c r="RKV16" s="580"/>
      <c r="RKW16" s="580"/>
      <c r="RKX16" s="580"/>
      <c r="RKY16" s="580"/>
      <c r="RKZ16" s="580"/>
      <c r="RLA16" s="580"/>
      <c r="RLB16" s="580"/>
      <c r="RLC16" s="580"/>
      <c r="RLD16" s="580"/>
      <c r="RLE16" s="580"/>
      <c r="RLF16" s="580"/>
      <c r="RLG16" s="580"/>
      <c r="RLH16" s="580"/>
      <c r="RLI16" s="580"/>
      <c r="RLJ16" s="580"/>
      <c r="RLK16" s="580"/>
      <c r="RLL16" s="580"/>
      <c r="RLM16" s="580"/>
      <c r="RLN16" s="580"/>
      <c r="RLO16" s="580"/>
      <c r="RLP16" s="580"/>
      <c r="RLQ16" s="580"/>
      <c r="RLR16" s="580"/>
      <c r="RLS16" s="580"/>
      <c r="RLT16" s="580"/>
      <c r="RLU16" s="580"/>
      <c r="RLV16" s="580"/>
      <c r="RLW16" s="580"/>
      <c r="RLX16" s="580"/>
      <c r="RLY16" s="580"/>
      <c r="RLZ16" s="580"/>
      <c r="RMA16" s="580"/>
      <c r="RMB16" s="580"/>
      <c r="RMC16" s="580"/>
      <c r="RMD16" s="580"/>
      <c r="RME16" s="580"/>
      <c r="RMF16" s="580"/>
      <c r="RMG16" s="580"/>
      <c r="RMH16" s="580"/>
      <c r="RMI16" s="580"/>
      <c r="RMJ16" s="580"/>
      <c r="RMK16" s="580"/>
      <c r="RML16" s="580"/>
      <c r="RMM16" s="580"/>
      <c r="RMN16" s="580"/>
      <c r="RMO16" s="580"/>
      <c r="RMP16" s="580"/>
      <c r="RMQ16" s="580"/>
      <c r="RMR16" s="580"/>
      <c r="RMS16" s="580"/>
      <c r="RMT16" s="580"/>
      <c r="RMU16" s="580"/>
      <c r="RMV16" s="580"/>
      <c r="RMW16" s="580"/>
      <c r="RMX16" s="580"/>
      <c r="RMY16" s="580"/>
      <c r="RMZ16" s="580"/>
      <c r="RNA16" s="580"/>
      <c r="RNB16" s="580"/>
      <c r="RNC16" s="580"/>
      <c r="RND16" s="580"/>
      <c r="RNE16" s="580"/>
      <c r="RNF16" s="580"/>
      <c r="RNG16" s="580"/>
      <c r="RNH16" s="580"/>
      <c r="RNI16" s="580"/>
      <c r="RNJ16" s="580"/>
      <c r="RNK16" s="580"/>
      <c r="RNL16" s="580"/>
      <c r="RNM16" s="580"/>
      <c r="RNN16" s="580"/>
      <c r="RNO16" s="580"/>
      <c r="RNP16" s="580"/>
      <c r="RNQ16" s="580"/>
      <c r="RNR16" s="580"/>
      <c r="RNS16" s="580"/>
      <c r="RNT16" s="580"/>
      <c r="RNU16" s="580"/>
      <c r="RNV16" s="580"/>
      <c r="RNW16" s="580"/>
      <c r="RNX16" s="580"/>
      <c r="RNY16" s="580"/>
      <c r="RNZ16" s="580"/>
      <c r="ROA16" s="580"/>
      <c r="ROB16" s="580"/>
      <c r="ROC16" s="580"/>
      <c r="ROD16" s="580"/>
      <c r="ROE16" s="580"/>
      <c r="ROF16" s="580"/>
      <c r="ROG16" s="580"/>
      <c r="ROH16" s="580"/>
      <c r="ROI16" s="580"/>
      <c r="ROJ16" s="580"/>
      <c r="ROK16" s="580"/>
      <c r="ROL16" s="580"/>
      <c r="ROM16" s="580"/>
      <c r="RON16" s="580"/>
      <c r="ROO16" s="580"/>
      <c r="ROP16" s="580"/>
      <c r="ROQ16" s="580"/>
      <c r="ROR16" s="580"/>
      <c r="ROS16" s="580"/>
      <c r="ROT16" s="580"/>
      <c r="ROU16" s="580"/>
      <c r="ROV16" s="580"/>
      <c r="ROW16" s="580"/>
      <c r="ROX16" s="580"/>
      <c r="ROY16" s="580"/>
      <c r="ROZ16" s="580"/>
      <c r="RPA16" s="580"/>
      <c r="RPB16" s="580"/>
      <c r="RPC16" s="580"/>
      <c r="RPD16" s="580"/>
      <c r="RPE16" s="580"/>
      <c r="RPF16" s="580"/>
      <c r="RPG16" s="580"/>
      <c r="RPH16" s="580"/>
      <c r="RPI16" s="580"/>
      <c r="RPJ16" s="580"/>
      <c r="RPK16" s="580"/>
      <c r="RPL16" s="580"/>
      <c r="RPM16" s="580"/>
      <c r="RPN16" s="580"/>
      <c r="RPO16" s="580"/>
      <c r="RPP16" s="580"/>
      <c r="RPQ16" s="580"/>
      <c r="RPR16" s="580"/>
      <c r="RPS16" s="580"/>
      <c r="RPT16" s="580"/>
      <c r="RPU16" s="580"/>
      <c r="RPV16" s="580"/>
      <c r="RPW16" s="580"/>
      <c r="RPX16" s="580"/>
      <c r="RPY16" s="580"/>
      <c r="RPZ16" s="580"/>
      <c r="RQA16" s="580"/>
      <c r="RQB16" s="580"/>
      <c r="RQC16" s="580"/>
      <c r="RQD16" s="580"/>
      <c r="RQE16" s="580"/>
      <c r="RQF16" s="580"/>
      <c r="RQG16" s="580"/>
      <c r="RQH16" s="580"/>
      <c r="RQI16" s="580"/>
      <c r="RQJ16" s="580"/>
      <c r="RQK16" s="580"/>
      <c r="RQL16" s="580"/>
      <c r="RQM16" s="580"/>
      <c r="RQN16" s="580"/>
      <c r="RQO16" s="580"/>
      <c r="RQP16" s="580"/>
      <c r="RQQ16" s="580"/>
      <c r="RQR16" s="580"/>
      <c r="RQS16" s="580"/>
      <c r="RQT16" s="580"/>
      <c r="RQU16" s="580"/>
      <c r="RQV16" s="580"/>
      <c r="RQW16" s="580"/>
      <c r="RQX16" s="580"/>
      <c r="RQY16" s="580"/>
      <c r="RQZ16" s="580"/>
      <c r="RRA16" s="580"/>
      <c r="RRB16" s="580"/>
      <c r="RRC16" s="580"/>
      <c r="RRD16" s="580"/>
      <c r="RRE16" s="580"/>
      <c r="RRF16" s="580"/>
      <c r="RRG16" s="580"/>
      <c r="RRH16" s="580"/>
      <c r="RRI16" s="580"/>
      <c r="RRJ16" s="580"/>
      <c r="RRK16" s="580"/>
      <c r="RRL16" s="580"/>
      <c r="RRM16" s="580"/>
      <c r="RRN16" s="580"/>
      <c r="RRO16" s="580"/>
      <c r="RRP16" s="580"/>
      <c r="RRQ16" s="580"/>
      <c r="RRR16" s="580"/>
      <c r="RRS16" s="580"/>
      <c r="RRT16" s="580"/>
      <c r="RRU16" s="580"/>
      <c r="RRV16" s="580"/>
      <c r="RRW16" s="580"/>
      <c r="RRX16" s="580"/>
      <c r="RRY16" s="580"/>
      <c r="RRZ16" s="580"/>
      <c r="RSA16" s="580"/>
      <c r="RSB16" s="580"/>
      <c r="RSC16" s="580"/>
      <c r="RSD16" s="580"/>
      <c r="RSE16" s="580"/>
      <c r="RSF16" s="580"/>
      <c r="RSG16" s="580"/>
      <c r="RSH16" s="580"/>
      <c r="RSI16" s="580"/>
      <c r="RSJ16" s="580"/>
      <c r="RSK16" s="580"/>
      <c r="RSL16" s="580"/>
      <c r="RSM16" s="580"/>
      <c r="RSN16" s="580"/>
      <c r="RSO16" s="580"/>
      <c r="RSP16" s="580"/>
      <c r="RSQ16" s="580"/>
      <c r="RSR16" s="580"/>
      <c r="RSS16" s="580"/>
      <c r="RST16" s="580"/>
      <c r="RSU16" s="580"/>
      <c r="RSV16" s="580"/>
      <c r="RSW16" s="580"/>
      <c r="RSX16" s="580"/>
      <c r="RSY16" s="580"/>
      <c r="RSZ16" s="580"/>
      <c r="RTA16" s="580"/>
      <c r="RTB16" s="580"/>
      <c r="RTC16" s="580"/>
      <c r="RTD16" s="580"/>
      <c r="RTE16" s="580"/>
      <c r="RTF16" s="580"/>
      <c r="RTG16" s="580"/>
      <c r="RTH16" s="580"/>
      <c r="RTI16" s="580"/>
      <c r="RTJ16" s="580"/>
      <c r="RTK16" s="580"/>
      <c r="RTL16" s="580"/>
      <c r="RTM16" s="580"/>
      <c r="RTN16" s="580"/>
      <c r="RTO16" s="580"/>
      <c r="RTP16" s="580"/>
      <c r="RTQ16" s="580"/>
      <c r="RTR16" s="580"/>
      <c r="RTS16" s="580"/>
      <c r="RTT16" s="580"/>
      <c r="RTU16" s="580"/>
      <c r="RTV16" s="580"/>
      <c r="RTW16" s="580"/>
      <c r="RTX16" s="580"/>
      <c r="RTY16" s="580"/>
      <c r="RTZ16" s="580"/>
      <c r="RUA16" s="580"/>
      <c r="RUB16" s="580"/>
      <c r="RUC16" s="580"/>
      <c r="RUD16" s="580"/>
      <c r="RUE16" s="580"/>
      <c r="RUF16" s="580"/>
      <c r="RUG16" s="580"/>
      <c r="RUH16" s="580"/>
      <c r="RUI16" s="580"/>
      <c r="RUJ16" s="580"/>
      <c r="RUK16" s="580"/>
      <c r="RUL16" s="580"/>
      <c r="RUM16" s="580"/>
      <c r="RUN16" s="580"/>
      <c r="RUO16" s="580"/>
      <c r="RUP16" s="580"/>
      <c r="RUQ16" s="580"/>
      <c r="RUR16" s="580"/>
      <c r="RUS16" s="580"/>
      <c r="RUT16" s="580"/>
      <c r="RUU16" s="580"/>
      <c r="RUV16" s="580"/>
      <c r="RUW16" s="580"/>
      <c r="RUX16" s="580"/>
      <c r="RUY16" s="580"/>
      <c r="RUZ16" s="580"/>
      <c r="RVA16" s="580"/>
      <c r="RVB16" s="580"/>
      <c r="RVC16" s="580"/>
      <c r="RVD16" s="580"/>
      <c r="RVE16" s="580"/>
      <c r="RVF16" s="580"/>
      <c r="RVG16" s="580"/>
      <c r="RVH16" s="580"/>
      <c r="RVI16" s="580"/>
      <c r="RVJ16" s="580"/>
      <c r="RVK16" s="580"/>
      <c r="RVL16" s="580"/>
      <c r="RVM16" s="580"/>
      <c r="RVN16" s="580"/>
      <c r="RVO16" s="580"/>
      <c r="RVP16" s="580"/>
      <c r="RVQ16" s="580"/>
      <c r="RVR16" s="580"/>
      <c r="RVS16" s="580"/>
      <c r="RVT16" s="580"/>
      <c r="RVU16" s="580"/>
      <c r="RVV16" s="580"/>
      <c r="RVW16" s="580"/>
      <c r="RVX16" s="580"/>
      <c r="RVY16" s="580"/>
      <c r="RVZ16" s="580"/>
      <c r="RWA16" s="580"/>
      <c r="RWB16" s="580"/>
      <c r="RWC16" s="580"/>
      <c r="RWD16" s="580"/>
      <c r="RWE16" s="580"/>
      <c r="RWF16" s="580"/>
      <c r="RWG16" s="580"/>
      <c r="RWH16" s="580"/>
      <c r="RWI16" s="580"/>
      <c r="RWJ16" s="580"/>
      <c r="RWK16" s="580"/>
      <c r="RWL16" s="580"/>
      <c r="RWM16" s="580"/>
      <c r="RWN16" s="580"/>
      <c r="RWO16" s="580"/>
      <c r="RWP16" s="580"/>
      <c r="RWQ16" s="580"/>
      <c r="RWR16" s="580"/>
      <c r="RWS16" s="580"/>
      <c r="RWT16" s="580"/>
      <c r="RWU16" s="580"/>
      <c r="RWV16" s="580"/>
      <c r="RWW16" s="580"/>
      <c r="RWX16" s="580"/>
      <c r="RWY16" s="580"/>
      <c r="RWZ16" s="580"/>
      <c r="RXA16" s="580"/>
      <c r="RXB16" s="580"/>
      <c r="RXC16" s="580"/>
      <c r="RXD16" s="580"/>
      <c r="RXE16" s="580"/>
      <c r="RXF16" s="580"/>
      <c r="RXG16" s="580"/>
      <c r="RXH16" s="580"/>
      <c r="RXI16" s="580"/>
      <c r="RXJ16" s="580"/>
      <c r="RXK16" s="580"/>
      <c r="RXL16" s="580"/>
      <c r="RXM16" s="580"/>
      <c r="RXN16" s="580"/>
      <c r="RXO16" s="580"/>
      <c r="RXP16" s="580"/>
      <c r="RXQ16" s="580"/>
      <c r="RXR16" s="580"/>
      <c r="RXS16" s="580"/>
      <c r="RXT16" s="580"/>
      <c r="RXU16" s="580"/>
      <c r="RXV16" s="580"/>
      <c r="RXW16" s="580"/>
      <c r="RXX16" s="580"/>
      <c r="RXY16" s="580"/>
      <c r="RXZ16" s="580"/>
      <c r="RYA16" s="580"/>
      <c r="RYB16" s="580"/>
      <c r="RYC16" s="580"/>
      <c r="RYD16" s="580"/>
      <c r="RYE16" s="580"/>
      <c r="RYF16" s="580"/>
      <c r="RYG16" s="580"/>
      <c r="RYH16" s="580"/>
      <c r="RYI16" s="580"/>
      <c r="RYJ16" s="580"/>
      <c r="RYK16" s="580"/>
      <c r="RYL16" s="580"/>
      <c r="RYM16" s="580"/>
      <c r="RYN16" s="580"/>
      <c r="RYO16" s="580"/>
      <c r="RYP16" s="580"/>
      <c r="RYQ16" s="580"/>
      <c r="RYR16" s="580"/>
      <c r="RYS16" s="580"/>
      <c r="RYT16" s="580"/>
      <c r="RYU16" s="580"/>
      <c r="RYV16" s="580"/>
      <c r="RYW16" s="580"/>
      <c r="RYX16" s="580"/>
      <c r="RYY16" s="580"/>
      <c r="RYZ16" s="580"/>
      <c r="RZA16" s="580"/>
      <c r="RZB16" s="580"/>
      <c r="RZC16" s="580"/>
      <c r="RZD16" s="580"/>
      <c r="RZE16" s="580"/>
      <c r="RZF16" s="580"/>
      <c r="RZG16" s="580"/>
      <c r="RZH16" s="580"/>
      <c r="RZI16" s="580"/>
      <c r="RZJ16" s="580"/>
      <c r="RZK16" s="580"/>
      <c r="RZL16" s="580"/>
      <c r="RZM16" s="580"/>
      <c r="RZN16" s="580"/>
      <c r="RZO16" s="580"/>
      <c r="RZP16" s="580"/>
      <c r="RZQ16" s="580"/>
      <c r="RZR16" s="580"/>
      <c r="RZS16" s="580"/>
      <c r="RZT16" s="580"/>
      <c r="RZU16" s="580"/>
      <c r="RZV16" s="580"/>
      <c r="RZW16" s="580"/>
      <c r="RZX16" s="580"/>
      <c r="RZY16" s="580"/>
      <c r="RZZ16" s="580"/>
      <c r="SAA16" s="580"/>
      <c r="SAB16" s="580"/>
      <c r="SAC16" s="580"/>
      <c r="SAD16" s="580"/>
      <c r="SAE16" s="580"/>
      <c r="SAF16" s="580"/>
      <c r="SAG16" s="580"/>
      <c r="SAH16" s="580"/>
      <c r="SAI16" s="580"/>
      <c r="SAJ16" s="580"/>
      <c r="SAK16" s="580"/>
      <c r="SAL16" s="580"/>
      <c r="SAM16" s="580"/>
      <c r="SAN16" s="580"/>
      <c r="SAO16" s="580"/>
      <c r="SAP16" s="580"/>
      <c r="SAQ16" s="580"/>
      <c r="SAR16" s="580"/>
      <c r="SAS16" s="580"/>
      <c r="SAT16" s="580"/>
      <c r="SAU16" s="580"/>
      <c r="SAV16" s="580"/>
      <c r="SAW16" s="580"/>
      <c r="SAX16" s="580"/>
      <c r="SAY16" s="580"/>
      <c r="SAZ16" s="580"/>
      <c r="SBA16" s="580"/>
      <c r="SBB16" s="580"/>
      <c r="SBC16" s="580"/>
      <c r="SBD16" s="580"/>
      <c r="SBE16" s="580"/>
      <c r="SBF16" s="580"/>
      <c r="SBG16" s="580"/>
      <c r="SBH16" s="580"/>
      <c r="SBI16" s="580"/>
      <c r="SBJ16" s="580"/>
      <c r="SBK16" s="580"/>
      <c r="SBL16" s="580"/>
      <c r="SBM16" s="580"/>
      <c r="SBN16" s="580"/>
      <c r="SBO16" s="580"/>
      <c r="SBP16" s="580"/>
      <c r="SBQ16" s="580"/>
      <c r="SBR16" s="580"/>
      <c r="SBS16" s="580"/>
      <c r="SBT16" s="580"/>
      <c r="SBU16" s="580"/>
      <c r="SBV16" s="580"/>
      <c r="SBW16" s="580"/>
      <c r="SBX16" s="580"/>
      <c r="SBY16" s="580"/>
      <c r="SBZ16" s="580"/>
      <c r="SCA16" s="580"/>
      <c r="SCB16" s="580"/>
      <c r="SCC16" s="580"/>
      <c r="SCD16" s="580"/>
      <c r="SCE16" s="580"/>
      <c r="SCF16" s="580"/>
      <c r="SCG16" s="580"/>
      <c r="SCH16" s="580"/>
      <c r="SCI16" s="580"/>
      <c r="SCJ16" s="580"/>
      <c r="SCK16" s="580"/>
      <c r="SCL16" s="580"/>
      <c r="SCM16" s="580"/>
      <c r="SCN16" s="580"/>
      <c r="SCO16" s="580"/>
      <c r="SCP16" s="580"/>
      <c r="SCQ16" s="580"/>
      <c r="SCR16" s="580"/>
      <c r="SCS16" s="580"/>
      <c r="SCT16" s="580"/>
      <c r="SCU16" s="580"/>
      <c r="SCV16" s="580"/>
      <c r="SCW16" s="580"/>
      <c r="SCX16" s="580"/>
      <c r="SCY16" s="580"/>
      <c r="SCZ16" s="580"/>
      <c r="SDA16" s="580"/>
      <c r="SDB16" s="580"/>
      <c r="SDC16" s="580"/>
      <c r="SDD16" s="580"/>
      <c r="SDE16" s="580"/>
      <c r="SDF16" s="580"/>
      <c r="SDG16" s="580"/>
      <c r="SDH16" s="580"/>
      <c r="SDI16" s="580"/>
      <c r="SDJ16" s="580"/>
      <c r="SDK16" s="580"/>
      <c r="SDL16" s="580"/>
      <c r="SDM16" s="580"/>
      <c r="SDN16" s="580"/>
      <c r="SDO16" s="580"/>
      <c r="SDP16" s="580"/>
      <c r="SDQ16" s="580"/>
      <c r="SDR16" s="580"/>
      <c r="SDS16" s="580"/>
      <c r="SDT16" s="580"/>
      <c r="SDU16" s="580"/>
      <c r="SDV16" s="580"/>
      <c r="SDW16" s="580"/>
      <c r="SDX16" s="580"/>
      <c r="SDY16" s="580"/>
      <c r="SDZ16" s="580"/>
      <c r="SEA16" s="580"/>
      <c r="SEB16" s="580"/>
      <c r="SEC16" s="580"/>
      <c r="SED16" s="580"/>
      <c r="SEE16" s="580"/>
      <c r="SEF16" s="580"/>
      <c r="SEG16" s="580"/>
      <c r="SEH16" s="580"/>
      <c r="SEI16" s="580"/>
      <c r="SEJ16" s="580"/>
      <c r="SEK16" s="580"/>
      <c r="SEL16" s="580"/>
      <c r="SEM16" s="580"/>
      <c r="SEN16" s="580"/>
      <c r="SEO16" s="580"/>
      <c r="SEP16" s="580"/>
      <c r="SEQ16" s="580"/>
      <c r="SER16" s="580"/>
      <c r="SES16" s="580"/>
      <c r="SET16" s="580"/>
      <c r="SEU16" s="580"/>
      <c r="SEV16" s="580"/>
      <c r="SEW16" s="580"/>
      <c r="SEX16" s="580"/>
      <c r="SEY16" s="580"/>
      <c r="SEZ16" s="580"/>
      <c r="SFA16" s="580"/>
      <c r="SFB16" s="580"/>
      <c r="SFC16" s="580"/>
      <c r="SFD16" s="580"/>
      <c r="SFE16" s="580"/>
      <c r="SFF16" s="580"/>
      <c r="SFG16" s="580"/>
      <c r="SFH16" s="580"/>
      <c r="SFI16" s="580"/>
      <c r="SFJ16" s="580"/>
      <c r="SFK16" s="580"/>
      <c r="SFL16" s="580"/>
      <c r="SFM16" s="580"/>
      <c r="SFN16" s="580"/>
      <c r="SFO16" s="580"/>
      <c r="SFP16" s="580"/>
      <c r="SFQ16" s="580"/>
      <c r="SFR16" s="580"/>
      <c r="SFS16" s="580"/>
      <c r="SFT16" s="580"/>
      <c r="SFU16" s="580"/>
      <c r="SFV16" s="580"/>
      <c r="SFW16" s="580"/>
      <c r="SFX16" s="580"/>
      <c r="SFY16" s="580"/>
      <c r="SFZ16" s="580"/>
      <c r="SGA16" s="580"/>
      <c r="SGB16" s="580"/>
      <c r="SGC16" s="580"/>
      <c r="SGD16" s="580"/>
      <c r="SGE16" s="580"/>
      <c r="SGF16" s="580"/>
      <c r="SGG16" s="580"/>
      <c r="SGH16" s="580"/>
      <c r="SGI16" s="580"/>
      <c r="SGJ16" s="580"/>
      <c r="SGK16" s="580"/>
      <c r="SGL16" s="580"/>
      <c r="SGM16" s="580"/>
      <c r="SGN16" s="580"/>
      <c r="SGO16" s="580"/>
      <c r="SGP16" s="580"/>
      <c r="SGQ16" s="580"/>
      <c r="SGR16" s="580"/>
      <c r="SGS16" s="580"/>
      <c r="SGT16" s="580"/>
      <c r="SGU16" s="580"/>
      <c r="SGV16" s="580"/>
      <c r="SGW16" s="580"/>
      <c r="SGX16" s="580"/>
      <c r="SGY16" s="580"/>
      <c r="SGZ16" s="580"/>
      <c r="SHA16" s="580"/>
      <c r="SHB16" s="580"/>
      <c r="SHC16" s="580"/>
      <c r="SHD16" s="580"/>
      <c r="SHE16" s="580"/>
      <c r="SHF16" s="580"/>
      <c r="SHG16" s="580"/>
      <c r="SHH16" s="580"/>
      <c r="SHI16" s="580"/>
      <c r="SHJ16" s="580"/>
      <c r="SHK16" s="580"/>
      <c r="SHL16" s="580"/>
      <c r="SHM16" s="580"/>
      <c r="SHN16" s="580"/>
      <c r="SHO16" s="580"/>
      <c r="SHP16" s="580"/>
      <c r="SHQ16" s="580"/>
      <c r="SHR16" s="580"/>
      <c r="SHS16" s="580"/>
      <c r="SHT16" s="580"/>
      <c r="SHU16" s="580"/>
      <c r="SHV16" s="580"/>
      <c r="SHW16" s="580"/>
      <c r="SHX16" s="580"/>
      <c r="SHY16" s="580"/>
      <c r="SHZ16" s="580"/>
      <c r="SIA16" s="580"/>
      <c r="SIB16" s="580"/>
      <c r="SIC16" s="580"/>
      <c r="SID16" s="580"/>
      <c r="SIE16" s="580"/>
      <c r="SIF16" s="580"/>
      <c r="SIG16" s="580"/>
      <c r="SIH16" s="580"/>
      <c r="SII16" s="580"/>
      <c r="SIJ16" s="580"/>
      <c r="SIK16" s="580"/>
      <c r="SIL16" s="580"/>
      <c r="SIM16" s="580"/>
      <c r="SIN16" s="580"/>
      <c r="SIO16" s="580"/>
      <c r="SIP16" s="580"/>
      <c r="SIQ16" s="580"/>
      <c r="SIR16" s="580"/>
      <c r="SIS16" s="580"/>
      <c r="SIT16" s="580"/>
      <c r="SIU16" s="580"/>
      <c r="SIV16" s="580"/>
      <c r="SIW16" s="580"/>
      <c r="SIX16" s="580"/>
      <c r="SIY16" s="580"/>
      <c r="SIZ16" s="580"/>
      <c r="SJA16" s="580"/>
      <c r="SJB16" s="580"/>
      <c r="SJC16" s="580"/>
      <c r="SJD16" s="580"/>
      <c r="SJE16" s="580"/>
      <c r="SJF16" s="580"/>
      <c r="SJG16" s="580"/>
      <c r="SJH16" s="580"/>
      <c r="SJI16" s="580"/>
      <c r="SJJ16" s="580"/>
      <c r="SJK16" s="580"/>
      <c r="SJL16" s="580"/>
      <c r="SJM16" s="580"/>
      <c r="SJN16" s="580"/>
      <c r="SJO16" s="580"/>
      <c r="SJP16" s="580"/>
      <c r="SJQ16" s="580"/>
      <c r="SJR16" s="580"/>
      <c r="SJS16" s="580"/>
      <c r="SJT16" s="580"/>
      <c r="SJU16" s="580"/>
      <c r="SJV16" s="580"/>
      <c r="SJW16" s="580"/>
      <c r="SJX16" s="580"/>
      <c r="SJY16" s="580"/>
      <c r="SJZ16" s="580"/>
      <c r="SKA16" s="580"/>
      <c r="SKB16" s="580"/>
      <c r="SKC16" s="580"/>
      <c r="SKD16" s="580"/>
      <c r="SKE16" s="580"/>
      <c r="SKF16" s="580"/>
      <c r="SKG16" s="580"/>
      <c r="SKH16" s="580"/>
      <c r="SKI16" s="580"/>
      <c r="SKJ16" s="580"/>
      <c r="SKK16" s="580"/>
      <c r="SKL16" s="580"/>
      <c r="SKM16" s="580"/>
      <c r="SKN16" s="580"/>
      <c r="SKO16" s="580"/>
      <c r="SKP16" s="580"/>
      <c r="SKQ16" s="580"/>
      <c r="SKR16" s="580"/>
      <c r="SKS16" s="580"/>
      <c r="SKT16" s="580"/>
      <c r="SKU16" s="580"/>
      <c r="SKV16" s="580"/>
      <c r="SKW16" s="580"/>
      <c r="SKX16" s="580"/>
      <c r="SKY16" s="580"/>
      <c r="SKZ16" s="580"/>
      <c r="SLA16" s="580"/>
      <c r="SLB16" s="580"/>
      <c r="SLC16" s="580"/>
      <c r="SLD16" s="580"/>
      <c r="SLE16" s="580"/>
      <c r="SLF16" s="580"/>
      <c r="SLG16" s="580"/>
      <c r="SLH16" s="580"/>
      <c r="SLI16" s="580"/>
      <c r="SLJ16" s="580"/>
      <c r="SLK16" s="580"/>
      <c r="SLL16" s="580"/>
      <c r="SLM16" s="580"/>
      <c r="SLN16" s="580"/>
      <c r="SLO16" s="580"/>
      <c r="SLP16" s="580"/>
      <c r="SLQ16" s="580"/>
      <c r="SLR16" s="580"/>
      <c r="SLS16" s="580"/>
      <c r="SLT16" s="580"/>
      <c r="SLU16" s="580"/>
      <c r="SLV16" s="580"/>
      <c r="SLW16" s="580"/>
      <c r="SLX16" s="580"/>
      <c r="SLY16" s="580"/>
      <c r="SLZ16" s="580"/>
      <c r="SMA16" s="580"/>
      <c r="SMB16" s="580"/>
      <c r="SMC16" s="580"/>
      <c r="SMD16" s="580"/>
      <c r="SME16" s="580"/>
      <c r="SMF16" s="580"/>
      <c r="SMG16" s="580"/>
      <c r="SMH16" s="580"/>
      <c r="SMI16" s="580"/>
      <c r="SMJ16" s="580"/>
      <c r="SMK16" s="580"/>
      <c r="SML16" s="580"/>
      <c r="SMM16" s="580"/>
      <c r="SMN16" s="580"/>
      <c r="SMO16" s="580"/>
      <c r="SMP16" s="580"/>
      <c r="SMQ16" s="580"/>
      <c r="SMR16" s="580"/>
      <c r="SMS16" s="580"/>
      <c r="SMT16" s="580"/>
      <c r="SMU16" s="580"/>
      <c r="SMV16" s="580"/>
      <c r="SMW16" s="580"/>
      <c r="SMX16" s="580"/>
      <c r="SMY16" s="580"/>
      <c r="SMZ16" s="580"/>
      <c r="SNA16" s="580"/>
      <c r="SNB16" s="580"/>
      <c r="SNC16" s="580"/>
      <c r="SND16" s="580"/>
      <c r="SNE16" s="580"/>
      <c r="SNF16" s="580"/>
      <c r="SNG16" s="580"/>
      <c r="SNH16" s="580"/>
      <c r="SNI16" s="580"/>
      <c r="SNJ16" s="580"/>
      <c r="SNK16" s="580"/>
      <c r="SNL16" s="580"/>
      <c r="SNM16" s="580"/>
      <c r="SNN16" s="580"/>
      <c r="SNO16" s="580"/>
      <c r="SNP16" s="580"/>
      <c r="SNQ16" s="580"/>
      <c r="SNR16" s="580"/>
      <c r="SNS16" s="580"/>
      <c r="SNT16" s="580"/>
      <c r="SNU16" s="580"/>
      <c r="SNV16" s="580"/>
      <c r="SNW16" s="580"/>
      <c r="SNX16" s="580"/>
      <c r="SNY16" s="580"/>
      <c r="SNZ16" s="580"/>
      <c r="SOA16" s="580"/>
      <c r="SOB16" s="580"/>
      <c r="SOC16" s="580"/>
      <c r="SOD16" s="580"/>
      <c r="SOE16" s="580"/>
      <c r="SOF16" s="580"/>
      <c r="SOG16" s="580"/>
      <c r="SOH16" s="580"/>
      <c r="SOI16" s="580"/>
      <c r="SOJ16" s="580"/>
      <c r="SOK16" s="580"/>
      <c r="SOL16" s="580"/>
      <c r="SOM16" s="580"/>
      <c r="SON16" s="580"/>
      <c r="SOO16" s="580"/>
      <c r="SOP16" s="580"/>
      <c r="SOQ16" s="580"/>
      <c r="SOR16" s="580"/>
      <c r="SOS16" s="580"/>
      <c r="SOT16" s="580"/>
      <c r="SOU16" s="580"/>
      <c r="SOV16" s="580"/>
      <c r="SOW16" s="580"/>
      <c r="SOX16" s="580"/>
      <c r="SOY16" s="580"/>
      <c r="SOZ16" s="580"/>
      <c r="SPA16" s="580"/>
      <c r="SPB16" s="580"/>
      <c r="SPC16" s="580"/>
      <c r="SPD16" s="580"/>
      <c r="SPE16" s="580"/>
      <c r="SPF16" s="580"/>
      <c r="SPG16" s="580"/>
      <c r="SPH16" s="580"/>
      <c r="SPI16" s="580"/>
      <c r="SPJ16" s="580"/>
      <c r="SPK16" s="580"/>
      <c r="SPL16" s="580"/>
      <c r="SPM16" s="580"/>
      <c r="SPN16" s="580"/>
      <c r="SPO16" s="580"/>
      <c r="SPP16" s="580"/>
      <c r="SPQ16" s="580"/>
      <c r="SPR16" s="580"/>
      <c r="SPS16" s="580"/>
      <c r="SPT16" s="580"/>
      <c r="SPU16" s="580"/>
      <c r="SPV16" s="580"/>
      <c r="SPW16" s="580"/>
      <c r="SPX16" s="580"/>
      <c r="SPY16" s="580"/>
      <c r="SPZ16" s="580"/>
      <c r="SQA16" s="580"/>
      <c r="SQB16" s="580"/>
      <c r="SQC16" s="580"/>
      <c r="SQD16" s="580"/>
      <c r="SQE16" s="580"/>
      <c r="SQF16" s="580"/>
      <c r="SQG16" s="580"/>
      <c r="SQH16" s="580"/>
      <c r="SQI16" s="580"/>
      <c r="SQJ16" s="580"/>
      <c r="SQK16" s="580"/>
      <c r="SQL16" s="580"/>
      <c r="SQM16" s="580"/>
      <c r="SQN16" s="580"/>
      <c r="SQO16" s="580"/>
      <c r="SQP16" s="580"/>
      <c r="SQQ16" s="580"/>
      <c r="SQR16" s="580"/>
      <c r="SQS16" s="580"/>
      <c r="SQT16" s="580"/>
      <c r="SQU16" s="580"/>
      <c r="SQV16" s="580"/>
      <c r="SQW16" s="580"/>
      <c r="SQX16" s="580"/>
      <c r="SQY16" s="580"/>
      <c r="SQZ16" s="580"/>
      <c r="SRA16" s="580"/>
      <c r="SRB16" s="580"/>
      <c r="SRC16" s="580"/>
      <c r="SRD16" s="580"/>
      <c r="SRE16" s="580"/>
      <c r="SRF16" s="580"/>
      <c r="SRG16" s="580"/>
      <c r="SRH16" s="580"/>
      <c r="SRI16" s="580"/>
      <c r="SRJ16" s="580"/>
      <c r="SRK16" s="580"/>
      <c r="SRL16" s="580"/>
      <c r="SRM16" s="580"/>
      <c r="SRN16" s="580"/>
      <c r="SRO16" s="580"/>
      <c r="SRP16" s="580"/>
      <c r="SRQ16" s="580"/>
      <c r="SRR16" s="580"/>
      <c r="SRS16" s="580"/>
      <c r="SRT16" s="580"/>
      <c r="SRU16" s="580"/>
      <c r="SRV16" s="580"/>
      <c r="SRW16" s="580"/>
      <c r="SRX16" s="580"/>
      <c r="SRY16" s="580"/>
      <c r="SRZ16" s="580"/>
      <c r="SSA16" s="580"/>
      <c r="SSB16" s="580"/>
      <c r="SSC16" s="580"/>
      <c r="SSD16" s="580"/>
      <c r="SSE16" s="580"/>
      <c r="SSF16" s="580"/>
      <c r="SSG16" s="580"/>
      <c r="SSH16" s="580"/>
      <c r="SSI16" s="580"/>
      <c r="SSJ16" s="580"/>
      <c r="SSK16" s="580"/>
      <c r="SSL16" s="580"/>
      <c r="SSM16" s="580"/>
      <c r="SSN16" s="580"/>
      <c r="SSO16" s="580"/>
      <c r="SSP16" s="580"/>
      <c r="SSQ16" s="580"/>
      <c r="SSR16" s="580"/>
      <c r="SSS16" s="580"/>
      <c r="SST16" s="580"/>
      <c r="SSU16" s="580"/>
      <c r="SSV16" s="580"/>
      <c r="SSW16" s="580"/>
      <c r="SSX16" s="580"/>
      <c r="SSY16" s="580"/>
      <c r="SSZ16" s="580"/>
      <c r="STA16" s="580"/>
      <c r="STB16" s="580"/>
      <c r="STC16" s="580"/>
      <c r="STD16" s="580"/>
      <c r="STE16" s="580"/>
      <c r="STF16" s="580"/>
      <c r="STG16" s="580"/>
      <c r="STH16" s="580"/>
      <c r="STI16" s="580"/>
      <c r="STJ16" s="580"/>
      <c r="STK16" s="580"/>
      <c r="STL16" s="580"/>
      <c r="STM16" s="580"/>
      <c r="STN16" s="580"/>
      <c r="STO16" s="580"/>
      <c r="STP16" s="580"/>
      <c r="STQ16" s="580"/>
      <c r="STR16" s="580"/>
      <c r="STS16" s="580"/>
      <c r="STT16" s="580"/>
      <c r="STU16" s="580"/>
      <c r="STV16" s="580"/>
      <c r="STW16" s="580"/>
      <c r="STX16" s="580"/>
      <c r="STY16" s="580"/>
      <c r="STZ16" s="580"/>
      <c r="SUA16" s="580"/>
      <c r="SUB16" s="580"/>
      <c r="SUC16" s="580"/>
      <c r="SUD16" s="580"/>
      <c r="SUE16" s="580"/>
      <c r="SUF16" s="580"/>
      <c r="SUG16" s="580"/>
      <c r="SUH16" s="580"/>
      <c r="SUI16" s="580"/>
      <c r="SUJ16" s="580"/>
      <c r="SUK16" s="580"/>
      <c r="SUL16" s="580"/>
      <c r="SUM16" s="580"/>
      <c r="SUN16" s="580"/>
      <c r="SUO16" s="580"/>
      <c r="SUP16" s="580"/>
      <c r="SUQ16" s="580"/>
      <c r="SUR16" s="580"/>
      <c r="SUS16" s="580"/>
      <c r="SUT16" s="580"/>
      <c r="SUU16" s="580"/>
      <c r="SUV16" s="580"/>
      <c r="SUW16" s="580"/>
      <c r="SUX16" s="580"/>
      <c r="SUY16" s="580"/>
      <c r="SUZ16" s="580"/>
      <c r="SVA16" s="580"/>
      <c r="SVB16" s="580"/>
      <c r="SVC16" s="580"/>
      <c r="SVD16" s="580"/>
      <c r="SVE16" s="580"/>
      <c r="SVF16" s="580"/>
      <c r="SVG16" s="580"/>
      <c r="SVH16" s="580"/>
      <c r="SVI16" s="580"/>
      <c r="SVJ16" s="580"/>
      <c r="SVK16" s="580"/>
      <c r="SVL16" s="580"/>
      <c r="SVM16" s="580"/>
      <c r="SVN16" s="580"/>
      <c r="SVO16" s="580"/>
      <c r="SVP16" s="580"/>
      <c r="SVQ16" s="580"/>
      <c r="SVR16" s="580"/>
      <c r="SVS16" s="580"/>
      <c r="SVT16" s="580"/>
      <c r="SVU16" s="580"/>
      <c r="SVV16" s="580"/>
      <c r="SVW16" s="580"/>
      <c r="SVX16" s="580"/>
      <c r="SVY16" s="580"/>
      <c r="SVZ16" s="580"/>
      <c r="SWA16" s="580"/>
      <c r="SWB16" s="580"/>
      <c r="SWC16" s="580"/>
      <c r="SWD16" s="580"/>
      <c r="SWE16" s="580"/>
      <c r="SWF16" s="580"/>
      <c r="SWG16" s="580"/>
      <c r="SWH16" s="580"/>
      <c r="SWI16" s="580"/>
      <c r="SWJ16" s="580"/>
      <c r="SWK16" s="580"/>
      <c r="SWL16" s="580"/>
      <c r="SWM16" s="580"/>
      <c r="SWN16" s="580"/>
      <c r="SWO16" s="580"/>
      <c r="SWP16" s="580"/>
      <c r="SWQ16" s="580"/>
      <c r="SWR16" s="580"/>
      <c r="SWS16" s="580"/>
      <c r="SWT16" s="580"/>
      <c r="SWU16" s="580"/>
      <c r="SWV16" s="580"/>
      <c r="SWW16" s="580"/>
      <c r="SWX16" s="580"/>
      <c r="SWY16" s="580"/>
      <c r="SWZ16" s="580"/>
      <c r="SXA16" s="580"/>
      <c r="SXB16" s="580"/>
      <c r="SXC16" s="580"/>
      <c r="SXD16" s="580"/>
      <c r="SXE16" s="580"/>
      <c r="SXF16" s="580"/>
      <c r="SXG16" s="580"/>
      <c r="SXH16" s="580"/>
      <c r="SXI16" s="580"/>
      <c r="SXJ16" s="580"/>
      <c r="SXK16" s="580"/>
      <c r="SXL16" s="580"/>
      <c r="SXM16" s="580"/>
      <c r="SXN16" s="580"/>
      <c r="SXO16" s="580"/>
      <c r="SXP16" s="580"/>
      <c r="SXQ16" s="580"/>
      <c r="SXR16" s="580"/>
      <c r="SXS16" s="580"/>
      <c r="SXT16" s="580"/>
      <c r="SXU16" s="580"/>
      <c r="SXV16" s="580"/>
      <c r="SXW16" s="580"/>
      <c r="SXX16" s="580"/>
      <c r="SXY16" s="580"/>
      <c r="SXZ16" s="580"/>
      <c r="SYA16" s="580"/>
      <c r="SYB16" s="580"/>
      <c r="SYC16" s="580"/>
      <c r="SYD16" s="580"/>
      <c r="SYE16" s="580"/>
      <c r="SYF16" s="580"/>
      <c r="SYG16" s="580"/>
      <c r="SYH16" s="580"/>
      <c r="SYI16" s="580"/>
      <c r="SYJ16" s="580"/>
      <c r="SYK16" s="580"/>
      <c r="SYL16" s="580"/>
      <c r="SYM16" s="580"/>
      <c r="SYN16" s="580"/>
      <c r="SYO16" s="580"/>
      <c r="SYP16" s="580"/>
      <c r="SYQ16" s="580"/>
      <c r="SYR16" s="580"/>
      <c r="SYS16" s="580"/>
      <c r="SYT16" s="580"/>
      <c r="SYU16" s="580"/>
      <c r="SYV16" s="580"/>
      <c r="SYW16" s="580"/>
      <c r="SYX16" s="580"/>
      <c r="SYY16" s="580"/>
      <c r="SYZ16" s="580"/>
      <c r="SZA16" s="580"/>
      <c r="SZB16" s="580"/>
      <c r="SZC16" s="580"/>
      <c r="SZD16" s="580"/>
      <c r="SZE16" s="580"/>
      <c r="SZF16" s="580"/>
      <c r="SZG16" s="580"/>
      <c r="SZH16" s="580"/>
      <c r="SZI16" s="580"/>
      <c r="SZJ16" s="580"/>
      <c r="SZK16" s="580"/>
      <c r="SZL16" s="580"/>
      <c r="SZM16" s="580"/>
      <c r="SZN16" s="580"/>
      <c r="SZO16" s="580"/>
      <c r="SZP16" s="580"/>
      <c r="SZQ16" s="580"/>
      <c r="SZR16" s="580"/>
      <c r="SZS16" s="580"/>
      <c r="SZT16" s="580"/>
      <c r="SZU16" s="580"/>
      <c r="SZV16" s="580"/>
      <c r="SZW16" s="580"/>
      <c r="SZX16" s="580"/>
      <c r="SZY16" s="580"/>
      <c r="SZZ16" s="580"/>
      <c r="TAA16" s="580"/>
      <c r="TAB16" s="580"/>
      <c r="TAC16" s="580"/>
      <c r="TAD16" s="580"/>
      <c r="TAE16" s="580"/>
      <c r="TAF16" s="580"/>
      <c r="TAG16" s="580"/>
      <c r="TAH16" s="580"/>
      <c r="TAI16" s="580"/>
      <c r="TAJ16" s="580"/>
      <c r="TAK16" s="580"/>
      <c r="TAL16" s="580"/>
      <c r="TAM16" s="580"/>
      <c r="TAN16" s="580"/>
      <c r="TAO16" s="580"/>
      <c r="TAP16" s="580"/>
      <c r="TAQ16" s="580"/>
      <c r="TAR16" s="580"/>
      <c r="TAS16" s="580"/>
      <c r="TAT16" s="580"/>
      <c r="TAU16" s="580"/>
      <c r="TAV16" s="580"/>
      <c r="TAW16" s="580"/>
      <c r="TAX16" s="580"/>
      <c r="TAY16" s="580"/>
      <c r="TAZ16" s="580"/>
      <c r="TBA16" s="580"/>
      <c r="TBB16" s="580"/>
      <c r="TBC16" s="580"/>
      <c r="TBD16" s="580"/>
      <c r="TBE16" s="580"/>
      <c r="TBF16" s="580"/>
      <c r="TBG16" s="580"/>
      <c r="TBH16" s="580"/>
      <c r="TBI16" s="580"/>
      <c r="TBJ16" s="580"/>
      <c r="TBK16" s="580"/>
      <c r="TBL16" s="580"/>
      <c r="TBM16" s="580"/>
      <c r="TBN16" s="580"/>
      <c r="TBO16" s="580"/>
      <c r="TBP16" s="580"/>
      <c r="TBQ16" s="580"/>
      <c r="TBR16" s="580"/>
      <c r="TBS16" s="580"/>
      <c r="TBT16" s="580"/>
      <c r="TBU16" s="580"/>
      <c r="TBV16" s="580"/>
      <c r="TBW16" s="580"/>
      <c r="TBX16" s="580"/>
      <c r="TBY16" s="580"/>
      <c r="TBZ16" s="580"/>
      <c r="TCA16" s="580"/>
      <c r="TCB16" s="580"/>
      <c r="TCC16" s="580"/>
      <c r="TCD16" s="580"/>
      <c r="TCE16" s="580"/>
      <c r="TCF16" s="580"/>
      <c r="TCG16" s="580"/>
      <c r="TCH16" s="580"/>
      <c r="TCI16" s="580"/>
      <c r="TCJ16" s="580"/>
      <c r="TCK16" s="580"/>
      <c r="TCL16" s="580"/>
      <c r="TCM16" s="580"/>
      <c r="TCN16" s="580"/>
      <c r="TCO16" s="580"/>
      <c r="TCP16" s="580"/>
      <c r="TCQ16" s="580"/>
      <c r="TCR16" s="580"/>
      <c r="TCS16" s="580"/>
      <c r="TCT16" s="580"/>
      <c r="TCU16" s="580"/>
      <c r="TCV16" s="580"/>
      <c r="TCW16" s="580"/>
      <c r="TCX16" s="580"/>
      <c r="TCY16" s="580"/>
      <c r="TCZ16" s="580"/>
      <c r="TDA16" s="580"/>
      <c r="TDB16" s="580"/>
      <c r="TDC16" s="580"/>
      <c r="TDD16" s="580"/>
      <c r="TDE16" s="580"/>
      <c r="TDF16" s="580"/>
      <c r="TDG16" s="580"/>
      <c r="TDH16" s="580"/>
      <c r="TDI16" s="580"/>
      <c r="TDJ16" s="580"/>
      <c r="TDK16" s="580"/>
      <c r="TDL16" s="580"/>
      <c r="TDM16" s="580"/>
      <c r="TDN16" s="580"/>
      <c r="TDO16" s="580"/>
      <c r="TDP16" s="580"/>
      <c r="TDQ16" s="580"/>
      <c r="TDR16" s="580"/>
      <c r="TDS16" s="580"/>
      <c r="TDT16" s="580"/>
      <c r="TDU16" s="580"/>
      <c r="TDV16" s="580"/>
      <c r="TDW16" s="580"/>
      <c r="TDX16" s="580"/>
      <c r="TDY16" s="580"/>
      <c r="TDZ16" s="580"/>
      <c r="TEA16" s="580"/>
      <c r="TEB16" s="580"/>
      <c r="TEC16" s="580"/>
      <c r="TED16" s="580"/>
      <c r="TEE16" s="580"/>
      <c r="TEF16" s="580"/>
      <c r="TEG16" s="580"/>
      <c r="TEH16" s="580"/>
      <c r="TEI16" s="580"/>
      <c r="TEJ16" s="580"/>
      <c r="TEK16" s="580"/>
      <c r="TEL16" s="580"/>
      <c r="TEM16" s="580"/>
      <c r="TEN16" s="580"/>
      <c r="TEO16" s="580"/>
      <c r="TEP16" s="580"/>
      <c r="TEQ16" s="580"/>
      <c r="TER16" s="580"/>
      <c r="TES16" s="580"/>
      <c r="TET16" s="580"/>
      <c r="TEU16" s="580"/>
      <c r="TEV16" s="580"/>
      <c r="TEW16" s="580"/>
      <c r="TEX16" s="580"/>
      <c r="TEY16" s="580"/>
      <c r="TEZ16" s="580"/>
      <c r="TFA16" s="580"/>
      <c r="TFB16" s="580"/>
      <c r="TFC16" s="580"/>
      <c r="TFD16" s="580"/>
      <c r="TFE16" s="580"/>
      <c r="TFF16" s="580"/>
      <c r="TFG16" s="580"/>
      <c r="TFH16" s="580"/>
      <c r="TFI16" s="580"/>
      <c r="TFJ16" s="580"/>
      <c r="TFK16" s="580"/>
      <c r="TFL16" s="580"/>
      <c r="TFM16" s="580"/>
      <c r="TFN16" s="580"/>
      <c r="TFO16" s="580"/>
      <c r="TFP16" s="580"/>
      <c r="TFQ16" s="580"/>
      <c r="TFR16" s="580"/>
      <c r="TFS16" s="580"/>
      <c r="TFT16" s="580"/>
      <c r="TFU16" s="580"/>
      <c r="TFV16" s="580"/>
      <c r="TFW16" s="580"/>
      <c r="TFX16" s="580"/>
      <c r="TFY16" s="580"/>
      <c r="TFZ16" s="580"/>
      <c r="TGA16" s="580"/>
      <c r="TGB16" s="580"/>
      <c r="TGC16" s="580"/>
      <c r="TGD16" s="580"/>
      <c r="TGE16" s="580"/>
      <c r="TGF16" s="580"/>
      <c r="TGG16" s="580"/>
      <c r="TGH16" s="580"/>
      <c r="TGI16" s="580"/>
      <c r="TGJ16" s="580"/>
      <c r="TGK16" s="580"/>
      <c r="TGL16" s="580"/>
      <c r="TGM16" s="580"/>
      <c r="TGN16" s="580"/>
      <c r="TGO16" s="580"/>
      <c r="TGP16" s="580"/>
      <c r="TGQ16" s="580"/>
      <c r="TGR16" s="580"/>
      <c r="TGS16" s="580"/>
      <c r="TGT16" s="580"/>
      <c r="TGU16" s="580"/>
      <c r="TGV16" s="580"/>
      <c r="TGW16" s="580"/>
      <c r="TGX16" s="580"/>
      <c r="TGY16" s="580"/>
      <c r="TGZ16" s="580"/>
      <c r="THA16" s="580"/>
      <c r="THB16" s="580"/>
      <c r="THC16" s="580"/>
      <c r="THD16" s="580"/>
      <c r="THE16" s="580"/>
      <c r="THF16" s="580"/>
      <c r="THG16" s="580"/>
      <c r="THH16" s="580"/>
      <c r="THI16" s="580"/>
      <c r="THJ16" s="580"/>
      <c r="THK16" s="580"/>
      <c r="THL16" s="580"/>
      <c r="THM16" s="580"/>
      <c r="THN16" s="580"/>
      <c r="THO16" s="580"/>
      <c r="THP16" s="580"/>
      <c r="THQ16" s="580"/>
      <c r="THR16" s="580"/>
      <c r="THS16" s="580"/>
      <c r="THT16" s="580"/>
      <c r="THU16" s="580"/>
      <c r="THV16" s="580"/>
      <c r="THW16" s="580"/>
      <c r="THX16" s="580"/>
      <c r="THY16" s="580"/>
      <c r="THZ16" s="580"/>
      <c r="TIA16" s="580"/>
      <c r="TIB16" s="580"/>
      <c r="TIC16" s="580"/>
      <c r="TID16" s="580"/>
      <c r="TIE16" s="580"/>
      <c r="TIF16" s="580"/>
      <c r="TIG16" s="580"/>
      <c r="TIH16" s="580"/>
      <c r="TII16" s="580"/>
      <c r="TIJ16" s="580"/>
      <c r="TIK16" s="580"/>
      <c r="TIL16" s="580"/>
      <c r="TIM16" s="580"/>
      <c r="TIN16" s="580"/>
      <c r="TIO16" s="580"/>
      <c r="TIP16" s="580"/>
      <c r="TIQ16" s="580"/>
      <c r="TIR16" s="580"/>
      <c r="TIS16" s="580"/>
      <c r="TIT16" s="580"/>
      <c r="TIU16" s="580"/>
      <c r="TIV16" s="580"/>
      <c r="TIW16" s="580"/>
      <c r="TIX16" s="580"/>
      <c r="TIY16" s="580"/>
      <c r="TIZ16" s="580"/>
      <c r="TJA16" s="580"/>
      <c r="TJB16" s="580"/>
      <c r="TJC16" s="580"/>
      <c r="TJD16" s="580"/>
      <c r="TJE16" s="580"/>
      <c r="TJF16" s="580"/>
      <c r="TJG16" s="580"/>
      <c r="TJH16" s="580"/>
      <c r="TJI16" s="580"/>
      <c r="TJJ16" s="580"/>
      <c r="TJK16" s="580"/>
      <c r="TJL16" s="580"/>
      <c r="TJM16" s="580"/>
      <c r="TJN16" s="580"/>
      <c r="TJO16" s="580"/>
      <c r="TJP16" s="580"/>
      <c r="TJQ16" s="580"/>
      <c r="TJR16" s="580"/>
      <c r="TJS16" s="580"/>
      <c r="TJT16" s="580"/>
      <c r="TJU16" s="580"/>
      <c r="TJV16" s="580"/>
      <c r="TJW16" s="580"/>
      <c r="TJX16" s="580"/>
      <c r="TJY16" s="580"/>
      <c r="TJZ16" s="580"/>
      <c r="TKA16" s="580"/>
      <c r="TKB16" s="580"/>
      <c r="TKC16" s="580"/>
      <c r="TKD16" s="580"/>
      <c r="TKE16" s="580"/>
      <c r="TKF16" s="580"/>
      <c r="TKG16" s="580"/>
      <c r="TKH16" s="580"/>
      <c r="TKI16" s="580"/>
      <c r="TKJ16" s="580"/>
      <c r="TKK16" s="580"/>
      <c r="TKL16" s="580"/>
      <c r="TKM16" s="580"/>
      <c r="TKN16" s="580"/>
      <c r="TKO16" s="580"/>
      <c r="TKP16" s="580"/>
      <c r="TKQ16" s="580"/>
      <c r="TKR16" s="580"/>
      <c r="TKS16" s="580"/>
      <c r="TKT16" s="580"/>
      <c r="TKU16" s="580"/>
      <c r="TKV16" s="580"/>
      <c r="TKW16" s="580"/>
      <c r="TKX16" s="580"/>
      <c r="TKY16" s="580"/>
      <c r="TKZ16" s="580"/>
      <c r="TLA16" s="580"/>
      <c r="TLB16" s="580"/>
      <c r="TLC16" s="580"/>
      <c r="TLD16" s="580"/>
      <c r="TLE16" s="580"/>
      <c r="TLF16" s="580"/>
      <c r="TLG16" s="580"/>
      <c r="TLH16" s="580"/>
      <c r="TLI16" s="580"/>
      <c r="TLJ16" s="580"/>
      <c r="TLK16" s="580"/>
      <c r="TLL16" s="580"/>
      <c r="TLM16" s="580"/>
      <c r="TLN16" s="580"/>
      <c r="TLO16" s="580"/>
      <c r="TLP16" s="580"/>
      <c r="TLQ16" s="580"/>
      <c r="TLR16" s="580"/>
      <c r="TLS16" s="580"/>
      <c r="TLT16" s="580"/>
      <c r="TLU16" s="580"/>
      <c r="TLV16" s="580"/>
      <c r="TLW16" s="580"/>
      <c r="TLX16" s="580"/>
      <c r="TLY16" s="580"/>
      <c r="TLZ16" s="580"/>
      <c r="TMA16" s="580"/>
      <c r="TMB16" s="580"/>
      <c r="TMC16" s="580"/>
      <c r="TMD16" s="580"/>
      <c r="TME16" s="580"/>
      <c r="TMF16" s="580"/>
      <c r="TMG16" s="580"/>
      <c r="TMH16" s="580"/>
      <c r="TMI16" s="580"/>
      <c r="TMJ16" s="580"/>
      <c r="TMK16" s="580"/>
      <c r="TML16" s="580"/>
      <c r="TMM16" s="580"/>
      <c r="TMN16" s="580"/>
      <c r="TMO16" s="580"/>
      <c r="TMP16" s="580"/>
      <c r="TMQ16" s="580"/>
      <c r="TMR16" s="580"/>
      <c r="TMS16" s="580"/>
      <c r="TMT16" s="580"/>
      <c r="TMU16" s="580"/>
      <c r="TMV16" s="580"/>
      <c r="TMW16" s="580"/>
      <c r="TMX16" s="580"/>
      <c r="TMY16" s="580"/>
      <c r="TMZ16" s="580"/>
      <c r="TNA16" s="580"/>
      <c r="TNB16" s="580"/>
      <c r="TNC16" s="580"/>
      <c r="TND16" s="580"/>
      <c r="TNE16" s="580"/>
      <c r="TNF16" s="580"/>
      <c r="TNG16" s="580"/>
      <c r="TNH16" s="580"/>
      <c r="TNI16" s="580"/>
      <c r="TNJ16" s="580"/>
      <c r="TNK16" s="580"/>
      <c r="TNL16" s="580"/>
      <c r="TNM16" s="580"/>
      <c r="TNN16" s="580"/>
      <c r="TNO16" s="580"/>
      <c r="TNP16" s="580"/>
      <c r="TNQ16" s="580"/>
      <c r="TNR16" s="580"/>
      <c r="TNS16" s="580"/>
      <c r="TNT16" s="580"/>
      <c r="TNU16" s="580"/>
      <c r="TNV16" s="580"/>
      <c r="TNW16" s="580"/>
      <c r="TNX16" s="580"/>
      <c r="TNY16" s="580"/>
      <c r="TNZ16" s="580"/>
      <c r="TOA16" s="580"/>
      <c r="TOB16" s="580"/>
      <c r="TOC16" s="580"/>
      <c r="TOD16" s="580"/>
      <c r="TOE16" s="580"/>
      <c r="TOF16" s="580"/>
      <c r="TOG16" s="580"/>
      <c r="TOH16" s="580"/>
      <c r="TOI16" s="580"/>
      <c r="TOJ16" s="580"/>
      <c r="TOK16" s="580"/>
      <c r="TOL16" s="580"/>
      <c r="TOM16" s="580"/>
      <c r="TON16" s="580"/>
      <c r="TOO16" s="580"/>
      <c r="TOP16" s="580"/>
      <c r="TOQ16" s="580"/>
      <c r="TOR16" s="580"/>
      <c r="TOS16" s="580"/>
      <c r="TOT16" s="580"/>
      <c r="TOU16" s="580"/>
      <c r="TOV16" s="580"/>
      <c r="TOW16" s="580"/>
      <c r="TOX16" s="580"/>
      <c r="TOY16" s="580"/>
      <c r="TOZ16" s="580"/>
      <c r="TPA16" s="580"/>
      <c r="TPB16" s="580"/>
      <c r="TPC16" s="580"/>
      <c r="TPD16" s="580"/>
      <c r="TPE16" s="580"/>
      <c r="TPF16" s="580"/>
      <c r="TPG16" s="580"/>
      <c r="TPH16" s="580"/>
      <c r="TPI16" s="580"/>
      <c r="TPJ16" s="580"/>
      <c r="TPK16" s="580"/>
      <c r="TPL16" s="580"/>
      <c r="TPM16" s="580"/>
      <c r="TPN16" s="580"/>
      <c r="TPO16" s="580"/>
      <c r="TPP16" s="580"/>
      <c r="TPQ16" s="580"/>
      <c r="TPR16" s="580"/>
      <c r="TPS16" s="580"/>
      <c r="TPT16" s="580"/>
      <c r="TPU16" s="580"/>
      <c r="TPV16" s="580"/>
      <c r="TPW16" s="580"/>
      <c r="TPX16" s="580"/>
      <c r="TPY16" s="580"/>
      <c r="TPZ16" s="580"/>
      <c r="TQA16" s="580"/>
      <c r="TQB16" s="580"/>
      <c r="TQC16" s="580"/>
      <c r="TQD16" s="580"/>
      <c r="TQE16" s="580"/>
      <c r="TQF16" s="580"/>
      <c r="TQG16" s="580"/>
      <c r="TQH16" s="580"/>
      <c r="TQI16" s="580"/>
      <c r="TQJ16" s="580"/>
      <c r="TQK16" s="580"/>
      <c r="TQL16" s="580"/>
      <c r="TQM16" s="580"/>
      <c r="TQN16" s="580"/>
      <c r="TQO16" s="580"/>
      <c r="TQP16" s="580"/>
      <c r="TQQ16" s="580"/>
      <c r="TQR16" s="580"/>
      <c r="TQS16" s="580"/>
      <c r="TQT16" s="580"/>
      <c r="TQU16" s="580"/>
      <c r="TQV16" s="580"/>
      <c r="TQW16" s="580"/>
      <c r="TQX16" s="580"/>
      <c r="TQY16" s="580"/>
      <c r="TQZ16" s="580"/>
      <c r="TRA16" s="580"/>
      <c r="TRB16" s="580"/>
      <c r="TRC16" s="580"/>
      <c r="TRD16" s="580"/>
      <c r="TRE16" s="580"/>
      <c r="TRF16" s="580"/>
      <c r="TRG16" s="580"/>
      <c r="TRH16" s="580"/>
      <c r="TRI16" s="580"/>
      <c r="TRJ16" s="580"/>
      <c r="TRK16" s="580"/>
      <c r="TRL16" s="580"/>
      <c r="TRM16" s="580"/>
      <c r="TRN16" s="580"/>
      <c r="TRO16" s="580"/>
      <c r="TRP16" s="580"/>
      <c r="TRQ16" s="580"/>
      <c r="TRR16" s="580"/>
      <c r="TRS16" s="580"/>
      <c r="TRT16" s="580"/>
      <c r="TRU16" s="580"/>
      <c r="TRV16" s="580"/>
      <c r="TRW16" s="580"/>
      <c r="TRX16" s="580"/>
      <c r="TRY16" s="580"/>
      <c r="TRZ16" s="580"/>
      <c r="TSA16" s="580"/>
      <c r="TSB16" s="580"/>
      <c r="TSC16" s="580"/>
      <c r="TSD16" s="580"/>
      <c r="TSE16" s="580"/>
      <c r="TSF16" s="580"/>
      <c r="TSG16" s="580"/>
      <c r="TSH16" s="580"/>
      <c r="TSI16" s="580"/>
      <c r="TSJ16" s="580"/>
      <c r="TSK16" s="580"/>
      <c r="TSL16" s="580"/>
      <c r="TSM16" s="580"/>
      <c r="TSN16" s="580"/>
      <c r="TSO16" s="580"/>
      <c r="TSP16" s="580"/>
      <c r="TSQ16" s="580"/>
      <c r="TSR16" s="580"/>
      <c r="TSS16" s="580"/>
      <c r="TST16" s="580"/>
      <c r="TSU16" s="580"/>
      <c r="TSV16" s="580"/>
      <c r="TSW16" s="580"/>
      <c r="TSX16" s="580"/>
      <c r="TSY16" s="580"/>
      <c r="TSZ16" s="580"/>
      <c r="TTA16" s="580"/>
      <c r="TTB16" s="580"/>
      <c r="TTC16" s="580"/>
      <c r="TTD16" s="580"/>
      <c r="TTE16" s="580"/>
      <c r="TTF16" s="580"/>
      <c r="TTG16" s="580"/>
      <c r="TTH16" s="580"/>
      <c r="TTI16" s="580"/>
      <c r="TTJ16" s="580"/>
      <c r="TTK16" s="580"/>
      <c r="TTL16" s="580"/>
      <c r="TTM16" s="580"/>
      <c r="TTN16" s="580"/>
      <c r="TTO16" s="580"/>
      <c r="TTP16" s="580"/>
      <c r="TTQ16" s="580"/>
      <c r="TTR16" s="580"/>
      <c r="TTS16" s="580"/>
      <c r="TTT16" s="580"/>
      <c r="TTU16" s="580"/>
      <c r="TTV16" s="580"/>
      <c r="TTW16" s="580"/>
      <c r="TTX16" s="580"/>
      <c r="TTY16" s="580"/>
      <c r="TTZ16" s="580"/>
      <c r="TUA16" s="580"/>
      <c r="TUB16" s="580"/>
      <c r="TUC16" s="580"/>
      <c r="TUD16" s="580"/>
      <c r="TUE16" s="580"/>
      <c r="TUF16" s="580"/>
      <c r="TUG16" s="580"/>
      <c r="TUH16" s="580"/>
      <c r="TUI16" s="580"/>
      <c r="TUJ16" s="580"/>
      <c r="TUK16" s="580"/>
      <c r="TUL16" s="580"/>
      <c r="TUM16" s="580"/>
      <c r="TUN16" s="580"/>
      <c r="TUO16" s="580"/>
      <c r="TUP16" s="580"/>
      <c r="TUQ16" s="580"/>
      <c r="TUR16" s="580"/>
      <c r="TUS16" s="580"/>
      <c r="TUT16" s="580"/>
      <c r="TUU16" s="580"/>
      <c r="TUV16" s="580"/>
      <c r="TUW16" s="580"/>
      <c r="TUX16" s="580"/>
      <c r="TUY16" s="580"/>
      <c r="TUZ16" s="580"/>
      <c r="TVA16" s="580"/>
      <c r="TVB16" s="580"/>
      <c r="TVC16" s="580"/>
      <c r="TVD16" s="580"/>
      <c r="TVE16" s="580"/>
      <c r="TVF16" s="580"/>
      <c r="TVG16" s="580"/>
      <c r="TVH16" s="580"/>
      <c r="TVI16" s="580"/>
      <c r="TVJ16" s="580"/>
      <c r="TVK16" s="580"/>
      <c r="TVL16" s="580"/>
      <c r="TVM16" s="580"/>
      <c r="TVN16" s="580"/>
      <c r="TVO16" s="580"/>
      <c r="TVP16" s="580"/>
      <c r="TVQ16" s="580"/>
      <c r="TVR16" s="580"/>
      <c r="TVS16" s="580"/>
      <c r="TVT16" s="580"/>
      <c r="TVU16" s="580"/>
      <c r="TVV16" s="580"/>
      <c r="TVW16" s="580"/>
      <c r="TVX16" s="580"/>
      <c r="TVY16" s="580"/>
      <c r="TVZ16" s="580"/>
      <c r="TWA16" s="580"/>
      <c r="TWB16" s="580"/>
      <c r="TWC16" s="580"/>
      <c r="TWD16" s="580"/>
      <c r="TWE16" s="580"/>
      <c r="TWF16" s="580"/>
      <c r="TWG16" s="580"/>
      <c r="TWH16" s="580"/>
      <c r="TWI16" s="580"/>
      <c r="TWJ16" s="580"/>
      <c r="TWK16" s="580"/>
      <c r="TWL16" s="580"/>
      <c r="TWM16" s="580"/>
      <c r="TWN16" s="580"/>
      <c r="TWO16" s="580"/>
      <c r="TWP16" s="580"/>
      <c r="TWQ16" s="580"/>
      <c r="TWR16" s="580"/>
      <c r="TWS16" s="580"/>
      <c r="TWT16" s="580"/>
      <c r="TWU16" s="580"/>
      <c r="TWV16" s="580"/>
      <c r="TWW16" s="580"/>
      <c r="TWX16" s="580"/>
      <c r="TWY16" s="580"/>
      <c r="TWZ16" s="580"/>
      <c r="TXA16" s="580"/>
      <c r="TXB16" s="580"/>
      <c r="TXC16" s="580"/>
      <c r="TXD16" s="580"/>
      <c r="TXE16" s="580"/>
      <c r="TXF16" s="580"/>
      <c r="TXG16" s="580"/>
      <c r="TXH16" s="580"/>
      <c r="TXI16" s="580"/>
      <c r="TXJ16" s="580"/>
      <c r="TXK16" s="580"/>
      <c r="TXL16" s="580"/>
      <c r="TXM16" s="580"/>
      <c r="TXN16" s="580"/>
      <c r="TXO16" s="580"/>
      <c r="TXP16" s="580"/>
      <c r="TXQ16" s="580"/>
      <c r="TXR16" s="580"/>
      <c r="TXS16" s="580"/>
      <c r="TXT16" s="580"/>
      <c r="TXU16" s="580"/>
      <c r="TXV16" s="580"/>
      <c r="TXW16" s="580"/>
      <c r="TXX16" s="580"/>
      <c r="TXY16" s="580"/>
      <c r="TXZ16" s="580"/>
      <c r="TYA16" s="580"/>
      <c r="TYB16" s="580"/>
      <c r="TYC16" s="580"/>
      <c r="TYD16" s="580"/>
      <c r="TYE16" s="580"/>
      <c r="TYF16" s="580"/>
      <c r="TYG16" s="580"/>
      <c r="TYH16" s="580"/>
      <c r="TYI16" s="580"/>
      <c r="TYJ16" s="580"/>
      <c r="TYK16" s="580"/>
      <c r="TYL16" s="580"/>
      <c r="TYM16" s="580"/>
      <c r="TYN16" s="580"/>
      <c r="TYO16" s="580"/>
      <c r="TYP16" s="580"/>
      <c r="TYQ16" s="580"/>
      <c r="TYR16" s="580"/>
      <c r="TYS16" s="580"/>
      <c r="TYT16" s="580"/>
      <c r="TYU16" s="580"/>
      <c r="TYV16" s="580"/>
      <c r="TYW16" s="580"/>
      <c r="TYX16" s="580"/>
      <c r="TYY16" s="580"/>
      <c r="TYZ16" s="580"/>
      <c r="TZA16" s="580"/>
      <c r="TZB16" s="580"/>
      <c r="TZC16" s="580"/>
      <c r="TZD16" s="580"/>
      <c r="TZE16" s="580"/>
      <c r="TZF16" s="580"/>
      <c r="TZG16" s="580"/>
      <c r="TZH16" s="580"/>
      <c r="TZI16" s="580"/>
      <c r="TZJ16" s="580"/>
      <c r="TZK16" s="580"/>
      <c r="TZL16" s="580"/>
      <c r="TZM16" s="580"/>
      <c r="TZN16" s="580"/>
      <c r="TZO16" s="580"/>
      <c r="TZP16" s="580"/>
      <c r="TZQ16" s="580"/>
      <c r="TZR16" s="580"/>
      <c r="TZS16" s="580"/>
      <c r="TZT16" s="580"/>
      <c r="TZU16" s="580"/>
      <c r="TZV16" s="580"/>
      <c r="TZW16" s="580"/>
      <c r="TZX16" s="580"/>
      <c r="TZY16" s="580"/>
      <c r="TZZ16" s="580"/>
      <c r="UAA16" s="580"/>
      <c r="UAB16" s="580"/>
      <c r="UAC16" s="580"/>
      <c r="UAD16" s="580"/>
      <c r="UAE16" s="580"/>
      <c r="UAF16" s="580"/>
      <c r="UAG16" s="580"/>
      <c r="UAH16" s="580"/>
      <c r="UAI16" s="580"/>
      <c r="UAJ16" s="580"/>
      <c r="UAK16" s="580"/>
      <c r="UAL16" s="580"/>
      <c r="UAM16" s="580"/>
      <c r="UAN16" s="580"/>
      <c r="UAO16" s="580"/>
      <c r="UAP16" s="580"/>
      <c r="UAQ16" s="580"/>
      <c r="UAR16" s="580"/>
      <c r="UAS16" s="580"/>
      <c r="UAT16" s="580"/>
      <c r="UAU16" s="580"/>
      <c r="UAV16" s="580"/>
      <c r="UAW16" s="580"/>
      <c r="UAX16" s="580"/>
      <c r="UAY16" s="580"/>
      <c r="UAZ16" s="580"/>
      <c r="UBA16" s="580"/>
      <c r="UBB16" s="580"/>
      <c r="UBC16" s="580"/>
      <c r="UBD16" s="580"/>
      <c r="UBE16" s="580"/>
      <c r="UBF16" s="580"/>
      <c r="UBG16" s="580"/>
      <c r="UBH16" s="580"/>
      <c r="UBI16" s="580"/>
      <c r="UBJ16" s="580"/>
      <c r="UBK16" s="580"/>
      <c r="UBL16" s="580"/>
      <c r="UBM16" s="580"/>
      <c r="UBN16" s="580"/>
      <c r="UBO16" s="580"/>
      <c r="UBP16" s="580"/>
      <c r="UBQ16" s="580"/>
      <c r="UBR16" s="580"/>
      <c r="UBS16" s="580"/>
      <c r="UBT16" s="580"/>
      <c r="UBU16" s="580"/>
      <c r="UBV16" s="580"/>
      <c r="UBW16" s="580"/>
      <c r="UBX16" s="580"/>
      <c r="UBY16" s="580"/>
      <c r="UBZ16" s="580"/>
      <c r="UCA16" s="580"/>
      <c r="UCB16" s="580"/>
      <c r="UCC16" s="580"/>
      <c r="UCD16" s="580"/>
      <c r="UCE16" s="580"/>
      <c r="UCF16" s="580"/>
      <c r="UCG16" s="580"/>
      <c r="UCH16" s="580"/>
      <c r="UCI16" s="580"/>
      <c r="UCJ16" s="580"/>
      <c r="UCK16" s="580"/>
      <c r="UCL16" s="580"/>
      <c r="UCM16" s="580"/>
      <c r="UCN16" s="580"/>
      <c r="UCO16" s="580"/>
      <c r="UCP16" s="580"/>
      <c r="UCQ16" s="580"/>
      <c r="UCR16" s="580"/>
      <c r="UCS16" s="580"/>
      <c r="UCT16" s="580"/>
      <c r="UCU16" s="580"/>
      <c r="UCV16" s="580"/>
      <c r="UCW16" s="580"/>
      <c r="UCX16" s="580"/>
      <c r="UCY16" s="580"/>
      <c r="UCZ16" s="580"/>
      <c r="UDA16" s="580"/>
      <c r="UDB16" s="580"/>
      <c r="UDC16" s="580"/>
      <c r="UDD16" s="580"/>
      <c r="UDE16" s="580"/>
      <c r="UDF16" s="580"/>
      <c r="UDG16" s="580"/>
      <c r="UDH16" s="580"/>
      <c r="UDI16" s="580"/>
      <c r="UDJ16" s="580"/>
      <c r="UDK16" s="580"/>
      <c r="UDL16" s="580"/>
      <c r="UDM16" s="580"/>
      <c r="UDN16" s="580"/>
      <c r="UDO16" s="580"/>
      <c r="UDP16" s="580"/>
      <c r="UDQ16" s="580"/>
      <c r="UDR16" s="580"/>
      <c r="UDS16" s="580"/>
      <c r="UDT16" s="580"/>
      <c r="UDU16" s="580"/>
      <c r="UDV16" s="580"/>
      <c r="UDW16" s="580"/>
      <c r="UDX16" s="580"/>
      <c r="UDY16" s="580"/>
      <c r="UDZ16" s="580"/>
      <c r="UEA16" s="580"/>
      <c r="UEB16" s="580"/>
      <c r="UEC16" s="580"/>
      <c r="UED16" s="580"/>
      <c r="UEE16" s="580"/>
      <c r="UEF16" s="580"/>
      <c r="UEG16" s="580"/>
      <c r="UEH16" s="580"/>
      <c r="UEI16" s="580"/>
      <c r="UEJ16" s="580"/>
      <c r="UEK16" s="580"/>
      <c r="UEL16" s="580"/>
      <c r="UEM16" s="580"/>
      <c r="UEN16" s="580"/>
      <c r="UEO16" s="580"/>
      <c r="UEP16" s="580"/>
      <c r="UEQ16" s="580"/>
      <c r="UER16" s="580"/>
      <c r="UES16" s="580"/>
      <c r="UET16" s="580"/>
      <c r="UEU16" s="580"/>
      <c r="UEV16" s="580"/>
      <c r="UEW16" s="580"/>
      <c r="UEX16" s="580"/>
      <c r="UEY16" s="580"/>
      <c r="UEZ16" s="580"/>
      <c r="UFA16" s="580"/>
      <c r="UFB16" s="580"/>
      <c r="UFC16" s="580"/>
      <c r="UFD16" s="580"/>
      <c r="UFE16" s="580"/>
      <c r="UFF16" s="580"/>
      <c r="UFG16" s="580"/>
      <c r="UFH16" s="580"/>
      <c r="UFI16" s="580"/>
      <c r="UFJ16" s="580"/>
      <c r="UFK16" s="580"/>
      <c r="UFL16" s="580"/>
      <c r="UFM16" s="580"/>
      <c r="UFN16" s="580"/>
      <c r="UFO16" s="580"/>
      <c r="UFP16" s="580"/>
      <c r="UFQ16" s="580"/>
      <c r="UFR16" s="580"/>
      <c r="UFS16" s="580"/>
      <c r="UFT16" s="580"/>
      <c r="UFU16" s="580"/>
      <c r="UFV16" s="580"/>
      <c r="UFW16" s="580"/>
      <c r="UFX16" s="580"/>
      <c r="UFY16" s="580"/>
      <c r="UFZ16" s="580"/>
      <c r="UGA16" s="580"/>
      <c r="UGB16" s="580"/>
      <c r="UGC16" s="580"/>
      <c r="UGD16" s="580"/>
      <c r="UGE16" s="580"/>
      <c r="UGF16" s="580"/>
      <c r="UGG16" s="580"/>
      <c r="UGH16" s="580"/>
      <c r="UGI16" s="580"/>
      <c r="UGJ16" s="580"/>
      <c r="UGK16" s="580"/>
      <c r="UGL16" s="580"/>
      <c r="UGM16" s="580"/>
      <c r="UGN16" s="580"/>
      <c r="UGO16" s="580"/>
      <c r="UGP16" s="580"/>
      <c r="UGQ16" s="580"/>
      <c r="UGR16" s="580"/>
      <c r="UGS16" s="580"/>
      <c r="UGT16" s="580"/>
      <c r="UGU16" s="580"/>
      <c r="UGV16" s="580"/>
      <c r="UGW16" s="580"/>
      <c r="UGX16" s="580"/>
      <c r="UGY16" s="580"/>
      <c r="UGZ16" s="580"/>
      <c r="UHA16" s="580"/>
      <c r="UHB16" s="580"/>
      <c r="UHC16" s="580"/>
      <c r="UHD16" s="580"/>
      <c r="UHE16" s="580"/>
      <c r="UHF16" s="580"/>
      <c r="UHG16" s="580"/>
      <c r="UHH16" s="580"/>
      <c r="UHI16" s="580"/>
      <c r="UHJ16" s="580"/>
      <c r="UHK16" s="580"/>
      <c r="UHL16" s="580"/>
      <c r="UHM16" s="580"/>
      <c r="UHN16" s="580"/>
      <c r="UHO16" s="580"/>
      <c r="UHP16" s="580"/>
      <c r="UHQ16" s="580"/>
      <c r="UHR16" s="580"/>
      <c r="UHS16" s="580"/>
      <c r="UHT16" s="580"/>
      <c r="UHU16" s="580"/>
      <c r="UHV16" s="580"/>
      <c r="UHW16" s="580"/>
      <c r="UHX16" s="580"/>
      <c r="UHY16" s="580"/>
      <c r="UHZ16" s="580"/>
      <c r="UIA16" s="580"/>
      <c r="UIB16" s="580"/>
      <c r="UIC16" s="580"/>
      <c r="UID16" s="580"/>
      <c r="UIE16" s="580"/>
      <c r="UIF16" s="580"/>
      <c r="UIG16" s="580"/>
      <c r="UIH16" s="580"/>
      <c r="UII16" s="580"/>
      <c r="UIJ16" s="580"/>
      <c r="UIK16" s="580"/>
      <c r="UIL16" s="580"/>
      <c r="UIM16" s="580"/>
      <c r="UIN16" s="580"/>
      <c r="UIO16" s="580"/>
      <c r="UIP16" s="580"/>
      <c r="UIQ16" s="580"/>
      <c r="UIR16" s="580"/>
      <c r="UIS16" s="580"/>
      <c r="UIT16" s="580"/>
      <c r="UIU16" s="580"/>
      <c r="UIV16" s="580"/>
      <c r="UIW16" s="580"/>
      <c r="UIX16" s="580"/>
      <c r="UIY16" s="580"/>
      <c r="UIZ16" s="580"/>
      <c r="UJA16" s="580"/>
      <c r="UJB16" s="580"/>
      <c r="UJC16" s="580"/>
      <c r="UJD16" s="580"/>
      <c r="UJE16" s="580"/>
      <c r="UJF16" s="580"/>
      <c r="UJG16" s="580"/>
      <c r="UJH16" s="580"/>
      <c r="UJI16" s="580"/>
      <c r="UJJ16" s="580"/>
      <c r="UJK16" s="580"/>
      <c r="UJL16" s="580"/>
      <c r="UJM16" s="580"/>
      <c r="UJN16" s="580"/>
      <c r="UJO16" s="580"/>
      <c r="UJP16" s="580"/>
      <c r="UJQ16" s="580"/>
      <c r="UJR16" s="580"/>
      <c r="UJS16" s="580"/>
      <c r="UJT16" s="580"/>
      <c r="UJU16" s="580"/>
      <c r="UJV16" s="580"/>
      <c r="UJW16" s="580"/>
      <c r="UJX16" s="580"/>
      <c r="UJY16" s="580"/>
      <c r="UJZ16" s="580"/>
      <c r="UKA16" s="580"/>
      <c r="UKB16" s="580"/>
      <c r="UKC16" s="580"/>
      <c r="UKD16" s="580"/>
      <c r="UKE16" s="580"/>
      <c r="UKF16" s="580"/>
      <c r="UKG16" s="580"/>
      <c r="UKH16" s="580"/>
      <c r="UKI16" s="580"/>
      <c r="UKJ16" s="580"/>
      <c r="UKK16" s="580"/>
      <c r="UKL16" s="580"/>
      <c r="UKM16" s="580"/>
      <c r="UKN16" s="580"/>
      <c r="UKO16" s="580"/>
      <c r="UKP16" s="580"/>
      <c r="UKQ16" s="580"/>
      <c r="UKR16" s="580"/>
      <c r="UKS16" s="580"/>
      <c r="UKT16" s="580"/>
      <c r="UKU16" s="580"/>
      <c r="UKV16" s="580"/>
      <c r="UKW16" s="580"/>
      <c r="UKX16" s="580"/>
      <c r="UKY16" s="580"/>
      <c r="UKZ16" s="580"/>
      <c r="ULA16" s="580"/>
      <c r="ULB16" s="580"/>
      <c r="ULC16" s="580"/>
      <c r="ULD16" s="580"/>
      <c r="ULE16" s="580"/>
      <c r="ULF16" s="580"/>
      <c r="ULG16" s="580"/>
      <c r="ULH16" s="580"/>
      <c r="ULI16" s="580"/>
      <c r="ULJ16" s="580"/>
      <c r="ULK16" s="580"/>
      <c r="ULL16" s="580"/>
      <c r="ULM16" s="580"/>
      <c r="ULN16" s="580"/>
      <c r="ULO16" s="580"/>
      <c r="ULP16" s="580"/>
      <c r="ULQ16" s="580"/>
      <c r="ULR16" s="580"/>
      <c r="ULS16" s="580"/>
      <c r="ULT16" s="580"/>
      <c r="ULU16" s="580"/>
      <c r="ULV16" s="580"/>
      <c r="ULW16" s="580"/>
      <c r="ULX16" s="580"/>
      <c r="ULY16" s="580"/>
      <c r="ULZ16" s="580"/>
      <c r="UMA16" s="580"/>
      <c r="UMB16" s="580"/>
      <c r="UMC16" s="580"/>
      <c r="UMD16" s="580"/>
      <c r="UME16" s="580"/>
      <c r="UMF16" s="580"/>
      <c r="UMG16" s="580"/>
      <c r="UMH16" s="580"/>
      <c r="UMI16" s="580"/>
      <c r="UMJ16" s="580"/>
      <c r="UMK16" s="580"/>
      <c r="UML16" s="580"/>
      <c r="UMM16" s="580"/>
      <c r="UMN16" s="580"/>
      <c r="UMO16" s="580"/>
      <c r="UMP16" s="580"/>
      <c r="UMQ16" s="580"/>
      <c r="UMR16" s="580"/>
      <c r="UMS16" s="580"/>
      <c r="UMT16" s="580"/>
      <c r="UMU16" s="580"/>
      <c r="UMV16" s="580"/>
      <c r="UMW16" s="580"/>
      <c r="UMX16" s="580"/>
      <c r="UMY16" s="580"/>
      <c r="UMZ16" s="580"/>
      <c r="UNA16" s="580"/>
      <c r="UNB16" s="580"/>
      <c r="UNC16" s="580"/>
      <c r="UND16" s="580"/>
      <c r="UNE16" s="580"/>
      <c r="UNF16" s="580"/>
      <c r="UNG16" s="580"/>
      <c r="UNH16" s="580"/>
      <c r="UNI16" s="580"/>
      <c r="UNJ16" s="580"/>
      <c r="UNK16" s="580"/>
      <c r="UNL16" s="580"/>
      <c r="UNM16" s="580"/>
      <c r="UNN16" s="580"/>
      <c r="UNO16" s="580"/>
      <c r="UNP16" s="580"/>
      <c r="UNQ16" s="580"/>
      <c r="UNR16" s="580"/>
      <c r="UNS16" s="580"/>
      <c r="UNT16" s="580"/>
      <c r="UNU16" s="580"/>
      <c r="UNV16" s="580"/>
      <c r="UNW16" s="580"/>
      <c r="UNX16" s="580"/>
      <c r="UNY16" s="580"/>
      <c r="UNZ16" s="580"/>
      <c r="UOA16" s="580"/>
      <c r="UOB16" s="580"/>
      <c r="UOC16" s="580"/>
      <c r="UOD16" s="580"/>
      <c r="UOE16" s="580"/>
      <c r="UOF16" s="580"/>
      <c r="UOG16" s="580"/>
      <c r="UOH16" s="580"/>
      <c r="UOI16" s="580"/>
      <c r="UOJ16" s="580"/>
      <c r="UOK16" s="580"/>
      <c r="UOL16" s="580"/>
      <c r="UOM16" s="580"/>
      <c r="UON16" s="580"/>
      <c r="UOO16" s="580"/>
      <c r="UOP16" s="580"/>
      <c r="UOQ16" s="580"/>
      <c r="UOR16" s="580"/>
      <c r="UOS16" s="580"/>
      <c r="UOT16" s="580"/>
      <c r="UOU16" s="580"/>
      <c r="UOV16" s="580"/>
      <c r="UOW16" s="580"/>
      <c r="UOX16" s="580"/>
      <c r="UOY16" s="580"/>
      <c r="UOZ16" s="580"/>
      <c r="UPA16" s="580"/>
      <c r="UPB16" s="580"/>
      <c r="UPC16" s="580"/>
      <c r="UPD16" s="580"/>
      <c r="UPE16" s="580"/>
      <c r="UPF16" s="580"/>
      <c r="UPG16" s="580"/>
      <c r="UPH16" s="580"/>
      <c r="UPI16" s="580"/>
      <c r="UPJ16" s="580"/>
      <c r="UPK16" s="580"/>
      <c r="UPL16" s="580"/>
      <c r="UPM16" s="580"/>
      <c r="UPN16" s="580"/>
      <c r="UPO16" s="580"/>
      <c r="UPP16" s="580"/>
      <c r="UPQ16" s="580"/>
      <c r="UPR16" s="580"/>
      <c r="UPS16" s="580"/>
      <c r="UPT16" s="580"/>
      <c r="UPU16" s="580"/>
      <c r="UPV16" s="580"/>
      <c r="UPW16" s="580"/>
      <c r="UPX16" s="580"/>
      <c r="UPY16" s="580"/>
      <c r="UPZ16" s="580"/>
      <c r="UQA16" s="580"/>
      <c r="UQB16" s="580"/>
      <c r="UQC16" s="580"/>
      <c r="UQD16" s="580"/>
      <c r="UQE16" s="580"/>
      <c r="UQF16" s="580"/>
      <c r="UQG16" s="580"/>
      <c r="UQH16" s="580"/>
      <c r="UQI16" s="580"/>
      <c r="UQJ16" s="580"/>
      <c r="UQK16" s="580"/>
      <c r="UQL16" s="580"/>
      <c r="UQM16" s="580"/>
      <c r="UQN16" s="580"/>
      <c r="UQO16" s="580"/>
      <c r="UQP16" s="580"/>
      <c r="UQQ16" s="580"/>
      <c r="UQR16" s="580"/>
      <c r="UQS16" s="580"/>
      <c r="UQT16" s="580"/>
      <c r="UQU16" s="580"/>
      <c r="UQV16" s="580"/>
      <c r="UQW16" s="580"/>
      <c r="UQX16" s="580"/>
      <c r="UQY16" s="580"/>
      <c r="UQZ16" s="580"/>
      <c r="URA16" s="580"/>
      <c r="URB16" s="580"/>
      <c r="URC16" s="580"/>
      <c r="URD16" s="580"/>
      <c r="URE16" s="580"/>
      <c r="URF16" s="580"/>
      <c r="URG16" s="580"/>
      <c r="URH16" s="580"/>
      <c r="URI16" s="580"/>
      <c r="URJ16" s="580"/>
      <c r="URK16" s="580"/>
      <c r="URL16" s="580"/>
      <c r="URM16" s="580"/>
      <c r="URN16" s="580"/>
      <c r="URO16" s="580"/>
      <c r="URP16" s="580"/>
      <c r="URQ16" s="580"/>
      <c r="URR16" s="580"/>
      <c r="URS16" s="580"/>
      <c r="URT16" s="580"/>
      <c r="URU16" s="580"/>
      <c r="URV16" s="580"/>
      <c r="URW16" s="580"/>
      <c r="URX16" s="580"/>
      <c r="URY16" s="580"/>
      <c r="URZ16" s="580"/>
      <c r="USA16" s="580"/>
      <c r="USB16" s="580"/>
      <c r="USC16" s="580"/>
      <c r="USD16" s="580"/>
      <c r="USE16" s="580"/>
      <c r="USF16" s="580"/>
      <c r="USG16" s="580"/>
      <c r="USH16" s="580"/>
      <c r="USI16" s="580"/>
      <c r="USJ16" s="580"/>
      <c r="USK16" s="580"/>
      <c r="USL16" s="580"/>
      <c r="USM16" s="580"/>
      <c r="USN16" s="580"/>
      <c r="USO16" s="580"/>
      <c r="USP16" s="580"/>
      <c r="USQ16" s="580"/>
      <c r="USR16" s="580"/>
      <c r="USS16" s="580"/>
      <c r="UST16" s="580"/>
      <c r="USU16" s="580"/>
      <c r="USV16" s="580"/>
      <c r="USW16" s="580"/>
      <c r="USX16" s="580"/>
      <c r="USY16" s="580"/>
      <c r="USZ16" s="580"/>
      <c r="UTA16" s="580"/>
      <c r="UTB16" s="580"/>
      <c r="UTC16" s="580"/>
      <c r="UTD16" s="580"/>
      <c r="UTE16" s="580"/>
      <c r="UTF16" s="580"/>
      <c r="UTG16" s="580"/>
      <c r="UTH16" s="580"/>
      <c r="UTI16" s="580"/>
      <c r="UTJ16" s="580"/>
      <c r="UTK16" s="580"/>
      <c r="UTL16" s="580"/>
      <c r="UTM16" s="580"/>
      <c r="UTN16" s="580"/>
      <c r="UTO16" s="580"/>
      <c r="UTP16" s="580"/>
      <c r="UTQ16" s="580"/>
      <c r="UTR16" s="580"/>
      <c r="UTS16" s="580"/>
      <c r="UTT16" s="580"/>
      <c r="UTU16" s="580"/>
      <c r="UTV16" s="580"/>
      <c r="UTW16" s="580"/>
      <c r="UTX16" s="580"/>
      <c r="UTY16" s="580"/>
      <c r="UTZ16" s="580"/>
      <c r="UUA16" s="580"/>
      <c r="UUB16" s="580"/>
      <c r="UUC16" s="580"/>
      <c r="UUD16" s="580"/>
      <c r="UUE16" s="580"/>
      <c r="UUF16" s="580"/>
      <c r="UUG16" s="580"/>
      <c r="UUH16" s="580"/>
      <c r="UUI16" s="580"/>
      <c r="UUJ16" s="580"/>
      <c r="UUK16" s="580"/>
      <c r="UUL16" s="580"/>
      <c r="UUM16" s="580"/>
      <c r="UUN16" s="580"/>
      <c r="UUO16" s="580"/>
      <c r="UUP16" s="580"/>
      <c r="UUQ16" s="580"/>
      <c r="UUR16" s="580"/>
      <c r="UUS16" s="580"/>
      <c r="UUT16" s="580"/>
      <c r="UUU16" s="580"/>
      <c r="UUV16" s="580"/>
      <c r="UUW16" s="580"/>
      <c r="UUX16" s="580"/>
      <c r="UUY16" s="580"/>
      <c r="UUZ16" s="580"/>
      <c r="UVA16" s="580"/>
      <c r="UVB16" s="580"/>
      <c r="UVC16" s="580"/>
      <c r="UVD16" s="580"/>
      <c r="UVE16" s="580"/>
      <c r="UVF16" s="580"/>
      <c r="UVG16" s="580"/>
      <c r="UVH16" s="580"/>
      <c r="UVI16" s="580"/>
      <c r="UVJ16" s="580"/>
      <c r="UVK16" s="580"/>
      <c r="UVL16" s="580"/>
      <c r="UVM16" s="580"/>
      <c r="UVN16" s="580"/>
      <c r="UVO16" s="580"/>
      <c r="UVP16" s="580"/>
      <c r="UVQ16" s="580"/>
      <c r="UVR16" s="580"/>
      <c r="UVS16" s="580"/>
      <c r="UVT16" s="580"/>
      <c r="UVU16" s="580"/>
      <c r="UVV16" s="580"/>
      <c r="UVW16" s="580"/>
      <c r="UVX16" s="580"/>
      <c r="UVY16" s="580"/>
      <c r="UVZ16" s="580"/>
      <c r="UWA16" s="580"/>
      <c r="UWB16" s="580"/>
      <c r="UWC16" s="580"/>
      <c r="UWD16" s="580"/>
      <c r="UWE16" s="580"/>
      <c r="UWF16" s="580"/>
      <c r="UWG16" s="580"/>
      <c r="UWH16" s="580"/>
      <c r="UWI16" s="580"/>
      <c r="UWJ16" s="580"/>
      <c r="UWK16" s="580"/>
      <c r="UWL16" s="580"/>
      <c r="UWM16" s="580"/>
      <c r="UWN16" s="580"/>
      <c r="UWO16" s="580"/>
      <c r="UWP16" s="580"/>
      <c r="UWQ16" s="580"/>
      <c r="UWR16" s="580"/>
      <c r="UWS16" s="580"/>
      <c r="UWT16" s="580"/>
      <c r="UWU16" s="580"/>
      <c r="UWV16" s="580"/>
      <c r="UWW16" s="580"/>
      <c r="UWX16" s="580"/>
      <c r="UWY16" s="580"/>
      <c r="UWZ16" s="580"/>
      <c r="UXA16" s="580"/>
      <c r="UXB16" s="580"/>
      <c r="UXC16" s="580"/>
      <c r="UXD16" s="580"/>
      <c r="UXE16" s="580"/>
      <c r="UXF16" s="580"/>
      <c r="UXG16" s="580"/>
      <c r="UXH16" s="580"/>
      <c r="UXI16" s="580"/>
      <c r="UXJ16" s="580"/>
      <c r="UXK16" s="580"/>
      <c r="UXL16" s="580"/>
      <c r="UXM16" s="580"/>
      <c r="UXN16" s="580"/>
      <c r="UXO16" s="580"/>
      <c r="UXP16" s="580"/>
      <c r="UXQ16" s="580"/>
      <c r="UXR16" s="580"/>
      <c r="UXS16" s="580"/>
      <c r="UXT16" s="580"/>
      <c r="UXU16" s="580"/>
      <c r="UXV16" s="580"/>
      <c r="UXW16" s="580"/>
      <c r="UXX16" s="580"/>
      <c r="UXY16" s="580"/>
      <c r="UXZ16" s="580"/>
      <c r="UYA16" s="580"/>
      <c r="UYB16" s="580"/>
      <c r="UYC16" s="580"/>
      <c r="UYD16" s="580"/>
      <c r="UYE16" s="580"/>
      <c r="UYF16" s="580"/>
      <c r="UYG16" s="580"/>
      <c r="UYH16" s="580"/>
      <c r="UYI16" s="580"/>
      <c r="UYJ16" s="580"/>
      <c r="UYK16" s="580"/>
      <c r="UYL16" s="580"/>
      <c r="UYM16" s="580"/>
      <c r="UYN16" s="580"/>
      <c r="UYO16" s="580"/>
      <c r="UYP16" s="580"/>
      <c r="UYQ16" s="580"/>
      <c r="UYR16" s="580"/>
      <c r="UYS16" s="580"/>
      <c r="UYT16" s="580"/>
      <c r="UYU16" s="580"/>
      <c r="UYV16" s="580"/>
      <c r="UYW16" s="580"/>
      <c r="UYX16" s="580"/>
      <c r="UYY16" s="580"/>
      <c r="UYZ16" s="580"/>
      <c r="UZA16" s="580"/>
      <c r="UZB16" s="580"/>
      <c r="UZC16" s="580"/>
      <c r="UZD16" s="580"/>
      <c r="UZE16" s="580"/>
      <c r="UZF16" s="580"/>
      <c r="UZG16" s="580"/>
      <c r="UZH16" s="580"/>
      <c r="UZI16" s="580"/>
      <c r="UZJ16" s="580"/>
      <c r="UZK16" s="580"/>
      <c r="UZL16" s="580"/>
      <c r="UZM16" s="580"/>
      <c r="UZN16" s="580"/>
      <c r="UZO16" s="580"/>
      <c r="UZP16" s="580"/>
      <c r="UZQ16" s="580"/>
      <c r="UZR16" s="580"/>
      <c r="UZS16" s="580"/>
      <c r="UZT16" s="580"/>
      <c r="UZU16" s="580"/>
      <c r="UZV16" s="580"/>
      <c r="UZW16" s="580"/>
      <c r="UZX16" s="580"/>
      <c r="UZY16" s="580"/>
      <c r="UZZ16" s="580"/>
      <c r="VAA16" s="580"/>
      <c r="VAB16" s="580"/>
      <c r="VAC16" s="580"/>
      <c r="VAD16" s="580"/>
      <c r="VAE16" s="580"/>
      <c r="VAF16" s="580"/>
      <c r="VAG16" s="580"/>
      <c r="VAH16" s="580"/>
      <c r="VAI16" s="580"/>
      <c r="VAJ16" s="580"/>
      <c r="VAK16" s="580"/>
      <c r="VAL16" s="580"/>
      <c r="VAM16" s="580"/>
      <c r="VAN16" s="580"/>
      <c r="VAO16" s="580"/>
      <c r="VAP16" s="580"/>
      <c r="VAQ16" s="580"/>
      <c r="VAR16" s="580"/>
      <c r="VAS16" s="580"/>
      <c r="VAT16" s="580"/>
      <c r="VAU16" s="580"/>
      <c r="VAV16" s="580"/>
      <c r="VAW16" s="580"/>
      <c r="VAX16" s="580"/>
      <c r="VAY16" s="580"/>
      <c r="VAZ16" s="580"/>
      <c r="VBA16" s="580"/>
      <c r="VBB16" s="580"/>
      <c r="VBC16" s="580"/>
      <c r="VBD16" s="580"/>
      <c r="VBE16" s="580"/>
      <c r="VBF16" s="580"/>
      <c r="VBG16" s="580"/>
      <c r="VBH16" s="580"/>
      <c r="VBI16" s="580"/>
      <c r="VBJ16" s="580"/>
      <c r="VBK16" s="580"/>
      <c r="VBL16" s="580"/>
      <c r="VBM16" s="580"/>
      <c r="VBN16" s="580"/>
      <c r="VBO16" s="580"/>
      <c r="VBP16" s="580"/>
      <c r="VBQ16" s="580"/>
      <c r="VBR16" s="580"/>
      <c r="VBS16" s="580"/>
      <c r="VBT16" s="580"/>
      <c r="VBU16" s="580"/>
      <c r="VBV16" s="580"/>
      <c r="VBW16" s="580"/>
      <c r="VBX16" s="580"/>
      <c r="VBY16" s="580"/>
      <c r="VBZ16" s="580"/>
      <c r="VCA16" s="580"/>
      <c r="VCB16" s="580"/>
      <c r="VCC16" s="580"/>
      <c r="VCD16" s="580"/>
      <c r="VCE16" s="580"/>
      <c r="VCF16" s="580"/>
      <c r="VCG16" s="580"/>
      <c r="VCH16" s="580"/>
      <c r="VCI16" s="580"/>
      <c r="VCJ16" s="580"/>
      <c r="VCK16" s="580"/>
      <c r="VCL16" s="580"/>
      <c r="VCM16" s="580"/>
      <c r="VCN16" s="580"/>
      <c r="VCO16" s="580"/>
      <c r="VCP16" s="580"/>
      <c r="VCQ16" s="580"/>
      <c r="VCR16" s="580"/>
      <c r="VCS16" s="580"/>
      <c r="VCT16" s="580"/>
      <c r="VCU16" s="580"/>
      <c r="VCV16" s="580"/>
      <c r="VCW16" s="580"/>
      <c r="VCX16" s="580"/>
      <c r="VCY16" s="580"/>
      <c r="VCZ16" s="580"/>
      <c r="VDA16" s="580"/>
      <c r="VDB16" s="580"/>
      <c r="VDC16" s="580"/>
      <c r="VDD16" s="580"/>
      <c r="VDE16" s="580"/>
      <c r="VDF16" s="580"/>
      <c r="VDG16" s="580"/>
      <c r="VDH16" s="580"/>
      <c r="VDI16" s="580"/>
      <c r="VDJ16" s="580"/>
      <c r="VDK16" s="580"/>
      <c r="VDL16" s="580"/>
      <c r="VDM16" s="580"/>
      <c r="VDN16" s="580"/>
      <c r="VDO16" s="580"/>
      <c r="VDP16" s="580"/>
      <c r="VDQ16" s="580"/>
      <c r="VDR16" s="580"/>
      <c r="VDS16" s="580"/>
      <c r="VDT16" s="580"/>
      <c r="VDU16" s="580"/>
      <c r="VDV16" s="580"/>
      <c r="VDW16" s="580"/>
      <c r="VDX16" s="580"/>
      <c r="VDY16" s="580"/>
      <c r="VDZ16" s="580"/>
      <c r="VEA16" s="580"/>
      <c r="VEB16" s="580"/>
      <c r="VEC16" s="580"/>
      <c r="VED16" s="580"/>
      <c r="VEE16" s="580"/>
      <c r="VEF16" s="580"/>
      <c r="VEG16" s="580"/>
      <c r="VEH16" s="580"/>
      <c r="VEI16" s="580"/>
      <c r="VEJ16" s="580"/>
      <c r="VEK16" s="580"/>
      <c r="VEL16" s="580"/>
      <c r="VEM16" s="580"/>
      <c r="VEN16" s="580"/>
      <c r="VEO16" s="580"/>
      <c r="VEP16" s="580"/>
      <c r="VEQ16" s="580"/>
      <c r="VER16" s="580"/>
      <c r="VES16" s="580"/>
      <c r="VET16" s="580"/>
      <c r="VEU16" s="580"/>
      <c r="VEV16" s="580"/>
      <c r="VEW16" s="580"/>
      <c r="VEX16" s="580"/>
      <c r="VEY16" s="580"/>
      <c r="VEZ16" s="580"/>
      <c r="VFA16" s="580"/>
      <c r="VFB16" s="580"/>
      <c r="VFC16" s="580"/>
      <c r="VFD16" s="580"/>
      <c r="VFE16" s="580"/>
      <c r="VFF16" s="580"/>
      <c r="VFG16" s="580"/>
      <c r="VFH16" s="580"/>
      <c r="VFI16" s="580"/>
      <c r="VFJ16" s="580"/>
      <c r="VFK16" s="580"/>
      <c r="VFL16" s="580"/>
      <c r="VFM16" s="580"/>
      <c r="VFN16" s="580"/>
      <c r="VFO16" s="580"/>
      <c r="VFP16" s="580"/>
      <c r="VFQ16" s="580"/>
      <c r="VFR16" s="580"/>
      <c r="VFS16" s="580"/>
      <c r="VFT16" s="580"/>
      <c r="VFU16" s="580"/>
      <c r="VFV16" s="580"/>
      <c r="VFW16" s="580"/>
      <c r="VFX16" s="580"/>
      <c r="VFY16" s="580"/>
      <c r="VFZ16" s="580"/>
      <c r="VGA16" s="580"/>
      <c r="VGB16" s="580"/>
      <c r="VGC16" s="580"/>
      <c r="VGD16" s="580"/>
      <c r="VGE16" s="580"/>
      <c r="VGF16" s="580"/>
      <c r="VGG16" s="580"/>
      <c r="VGH16" s="580"/>
      <c r="VGI16" s="580"/>
      <c r="VGJ16" s="580"/>
      <c r="VGK16" s="580"/>
      <c r="VGL16" s="580"/>
      <c r="VGM16" s="580"/>
      <c r="VGN16" s="580"/>
      <c r="VGO16" s="580"/>
      <c r="VGP16" s="580"/>
      <c r="VGQ16" s="580"/>
      <c r="VGR16" s="580"/>
      <c r="VGS16" s="580"/>
      <c r="VGT16" s="580"/>
      <c r="VGU16" s="580"/>
      <c r="VGV16" s="580"/>
      <c r="VGW16" s="580"/>
      <c r="VGX16" s="580"/>
      <c r="VGY16" s="580"/>
      <c r="VGZ16" s="580"/>
      <c r="VHA16" s="580"/>
      <c r="VHB16" s="580"/>
      <c r="VHC16" s="580"/>
      <c r="VHD16" s="580"/>
      <c r="VHE16" s="580"/>
      <c r="VHF16" s="580"/>
      <c r="VHG16" s="580"/>
      <c r="VHH16" s="580"/>
      <c r="VHI16" s="580"/>
      <c r="VHJ16" s="580"/>
      <c r="VHK16" s="580"/>
      <c r="VHL16" s="580"/>
      <c r="VHM16" s="580"/>
      <c r="VHN16" s="580"/>
      <c r="VHO16" s="580"/>
      <c r="VHP16" s="580"/>
      <c r="VHQ16" s="580"/>
      <c r="VHR16" s="580"/>
      <c r="VHS16" s="580"/>
      <c r="VHT16" s="580"/>
      <c r="VHU16" s="580"/>
      <c r="VHV16" s="580"/>
      <c r="VHW16" s="580"/>
      <c r="VHX16" s="580"/>
      <c r="VHY16" s="580"/>
      <c r="VHZ16" s="580"/>
      <c r="VIA16" s="580"/>
      <c r="VIB16" s="580"/>
      <c r="VIC16" s="580"/>
      <c r="VID16" s="580"/>
      <c r="VIE16" s="580"/>
      <c r="VIF16" s="580"/>
      <c r="VIG16" s="580"/>
      <c r="VIH16" s="580"/>
      <c r="VII16" s="580"/>
      <c r="VIJ16" s="580"/>
      <c r="VIK16" s="580"/>
      <c r="VIL16" s="580"/>
      <c r="VIM16" s="580"/>
      <c r="VIN16" s="580"/>
      <c r="VIO16" s="580"/>
      <c r="VIP16" s="580"/>
      <c r="VIQ16" s="580"/>
      <c r="VIR16" s="580"/>
      <c r="VIS16" s="580"/>
      <c r="VIT16" s="580"/>
      <c r="VIU16" s="580"/>
      <c r="VIV16" s="580"/>
      <c r="VIW16" s="580"/>
      <c r="VIX16" s="580"/>
      <c r="VIY16" s="580"/>
      <c r="VIZ16" s="580"/>
      <c r="VJA16" s="580"/>
      <c r="VJB16" s="580"/>
      <c r="VJC16" s="580"/>
      <c r="VJD16" s="580"/>
      <c r="VJE16" s="580"/>
      <c r="VJF16" s="580"/>
      <c r="VJG16" s="580"/>
      <c r="VJH16" s="580"/>
      <c r="VJI16" s="580"/>
      <c r="VJJ16" s="580"/>
      <c r="VJK16" s="580"/>
      <c r="VJL16" s="580"/>
      <c r="VJM16" s="580"/>
      <c r="VJN16" s="580"/>
      <c r="VJO16" s="580"/>
      <c r="VJP16" s="580"/>
      <c r="VJQ16" s="580"/>
      <c r="VJR16" s="580"/>
      <c r="VJS16" s="580"/>
      <c r="VJT16" s="580"/>
      <c r="VJU16" s="580"/>
      <c r="VJV16" s="580"/>
      <c r="VJW16" s="580"/>
      <c r="VJX16" s="580"/>
      <c r="VJY16" s="580"/>
      <c r="VJZ16" s="580"/>
      <c r="VKA16" s="580"/>
      <c r="VKB16" s="580"/>
      <c r="VKC16" s="580"/>
      <c r="VKD16" s="580"/>
      <c r="VKE16" s="580"/>
      <c r="VKF16" s="580"/>
      <c r="VKG16" s="580"/>
      <c r="VKH16" s="580"/>
      <c r="VKI16" s="580"/>
      <c r="VKJ16" s="580"/>
      <c r="VKK16" s="580"/>
      <c r="VKL16" s="580"/>
      <c r="VKM16" s="580"/>
      <c r="VKN16" s="580"/>
      <c r="VKO16" s="580"/>
      <c r="VKP16" s="580"/>
      <c r="VKQ16" s="580"/>
      <c r="VKR16" s="580"/>
      <c r="VKS16" s="580"/>
      <c r="VKT16" s="580"/>
      <c r="VKU16" s="580"/>
      <c r="VKV16" s="580"/>
      <c r="VKW16" s="580"/>
      <c r="VKX16" s="580"/>
      <c r="VKY16" s="580"/>
      <c r="VKZ16" s="580"/>
      <c r="VLA16" s="580"/>
      <c r="VLB16" s="580"/>
      <c r="VLC16" s="580"/>
      <c r="VLD16" s="580"/>
      <c r="VLE16" s="580"/>
      <c r="VLF16" s="580"/>
      <c r="VLG16" s="580"/>
      <c r="VLH16" s="580"/>
      <c r="VLI16" s="580"/>
      <c r="VLJ16" s="580"/>
      <c r="VLK16" s="580"/>
      <c r="VLL16" s="580"/>
      <c r="VLM16" s="580"/>
      <c r="VLN16" s="580"/>
      <c r="VLO16" s="580"/>
      <c r="VLP16" s="580"/>
      <c r="VLQ16" s="580"/>
      <c r="VLR16" s="580"/>
      <c r="VLS16" s="580"/>
      <c r="VLT16" s="580"/>
      <c r="VLU16" s="580"/>
      <c r="VLV16" s="580"/>
      <c r="VLW16" s="580"/>
      <c r="VLX16" s="580"/>
      <c r="VLY16" s="580"/>
      <c r="VLZ16" s="580"/>
      <c r="VMA16" s="580"/>
      <c r="VMB16" s="580"/>
      <c r="VMC16" s="580"/>
      <c r="VMD16" s="580"/>
      <c r="VME16" s="580"/>
      <c r="VMF16" s="580"/>
      <c r="VMG16" s="580"/>
      <c r="VMH16" s="580"/>
      <c r="VMI16" s="580"/>
      <c r="VMJ16" s="580"/>
      <c r="VMK16" s="580"/>
      <c r="VML16" s="580"/>
      <c r="VMM16" s="580"/>
      <c r="VMN16" s="580"/>
      <c r="VMO16" s="580"/>
      <c r="VMP16" s="580"/>
      <c r="VMQ16" s="580"/>
      <c r="VMR16" s="580"/>
      <c r="VMS16" s="580"/>
      <c r="VMT16" s="580"/>
      <c r="VMU16" s="580"/>
      <c r="VMV16" s="580"/>
      <c r="VMW16" s="580"/>
      <c r="VMX16" s="580"/>
      <c r="VMY16" s="580"/>
      <c r="VMZ16" s="580"/>
      <c r="VNA16" s="580"/>
      <c r="VNB16" s="580"/>
      <c r="VNC16" s="580"/>
      <c r="VND16" s="580"/>
      <c r="VNE16" s="580"/>
      <c r="VNF16" s="580"/>
      <c r="VNG16" s="580"/>
      <c r="VNH16" s="580"/>
      <c r="VNI16" s="580"/>
      <c r="VNJ16" s="580"/>
      <c r="VNK16" s="580"/>
      <c r="VNL16" s="580"/>
      <c r="VNM16" s="580"/>
      <c r="VNN16" s="580"/>
      <c r="VNO16" s="580"/>
      <c r="VNP16" s="580"/>
      <c r="VNQ16" s="580"/>
      <c r="VNR16" s="580"/>
      <c r="VNS16" s="580"/>
      <c r="VNT16" s="580"/>
      <c r="VNU16" s="580"/>
      <c r="VNV16" s="580"/>
      <c r="VNW16" s="580"/>
      <c r="VNX16" s="580"/>
      <c r="VNY16" s="580"/>
      <c r="VNZ16" s="580"/>
      <c r="VOA16" s="580"/>
      <c r="VOB16" s="580"/>
      <c r="VOC16" s="580"/>
      <c r="VOD16" s="580"/>
      <c r="VOE16" s="580"/>
      <c r="VOF16" s="580"/>
      <c r="VOG16" s="580"/>
      <c r="VOH16" s="580"/>
      <c r="VOI16" s="580"/>
      <c r="VOJ16" s="580"/>
      <c r="VOK16" s="580"/>
      <c r="VOL16" s="580"/>
      <c r="VOM16" s="580"/>
      <c r="VON16" s="580"/>
      <c r="VOO16" s="580"/>
      <c r="VOP16" s="580"/>
      <c r="VOQ16" s="580"/>
      <c r="VOR16" s="580"/>
      <c r="VOS16" s="580"/>
      <c r="VOT16" s="580"/>
      <c r="VOU16" s="580"/>
      <c r="VOV16" s="580"/>
      <c r="VOW16" s="580"/>
      <c r="VOX16" s="580"/>
      <c r="VOY16" s="580"/>
      <c r="VOZ16" s="580"/>
      <c r="VPA16" s="580"/>
      <c r="VPB16" s="580"/>
      <c r="VPC16" s="580"/>
      <c r="VPD16" s="580"/>
      <c r="VPE16" s="580"/>
      <c r="VPF16" s="580"/>
      <c r="VPG16" s="580"/>
      <c r="VPH16" s="580"/>
      <c r="VPI16" s="580"/>
      <c r="VPJ16" s="580"/>
      <c r="VPK16" s="580"/>
      <c r="VPL16" s="580"/>
      <c r="VPM16" s="580"/>
      <c r="VPN16" s="580"/>
      <c r="VPO16" s="580"/>
      <c r="VPP16" s="580"/>
      <c r="VPQ16" s="580"/>
      <c r="VPR16" s="580"/>
      <c r="VPS16" s="580"/>
      <c r="VPT16" s="580"/>
      <c r="VPU16" s="580"/>
      <c r="VPV16" s="580"/>
      <c r="VPW16" s="580"/>
      <c r="VPX16" s="580"/>
      <c r="VPY16" s="580"/>
      <c r="VPZ16" s="580"/>
      <c r="VQA16" s="580"/>
      <c r="VQB16" s="580"/>
      <c r="VQC16" s="580"/>
      <c r="VQD16" s="580"/>
      <c r="VQE16" s="580"/>
      <c r="VQF16" s="580"/>
      <c r="VQG16" s="580"/>
      <c r="VQH16" s="580"/>
      <c r="VQI16" s="580"/>
      <c r="VQJ16" s="580"/>
      <c r="VQK16" s="580"/>
      <c r="VQL16" s="580"/>
      <c r="VQM16" s="580"/>
      <c r="VQN16" s="580"/>
      <c r="VQO16" s="580"/>
      <c r="VQP16" s="580"/>
      <c r="VQQ16" s="580"/>
      <c r="VQR16" s="580"/>
      <c r="VQS16" s="580"/>
      <c r="VQT16" s="580"/>
      <c r="VQU16" s="580"/>
      <c r="VQV16" s="580"/>
      <c r="VQW16" s="580"/>
      <c r="VQX16" s="580"/>
      <c r="VQY16" s="580"/>
      <c r="VQZ16" s="580"/>
      <c r="VRA16" s="580"/>
      <c r="VRB16" s="580"/>
      <c r="VRC16" s="580"/>
      <c r="VRD16" s="580"/>
      <c r="VRE16" s="580"/>
      <c r="VRF16" s="580"/>
      <c r="VRG16" s="580"/>
      <c r="VRH16" s="580"/>
      <c r="VRI16" s="580"/>
      <c r="VRJ16" s="580"/>
      <c r="VRK16" s="580"/>
      <c r="VRL16" s="580"/>
      <c r="VRM16" s="580"/>
      <c r="VRN16" s="580"/>
      <c r="VRO16" s="580"/>
      <c r="VRP16" s="580"/>
      <c r="VRQ16" s="580"/>
      <c r="VRR16" s="580"/>
      <c r="VRS16" s="580"/>
      <c r="VRT16" s="580"/>
      <c r="VRU16" s="580"/>
      <c r="VRV16" s="580"/>
      <c r="VRW16" s="580"/>
      <c r="VRX16" s="580"/>
      <c r="VRY16" s="580"/>
      <c r="VRZ16" s="580"/>
      <c r="VSA16" s="580"/>
      <c r="VSB16" s="580"/>
      <c r="VSC16" s="580"/>
      <c r="VSD16" s="580"/>
      <c r="VSE16" s="580"/>
      <c r="VSF16" s="580"/>
      <c r="VSG16" s="580"/>
      <c r="VSH16" s="580"/>
      <c r="VSI16" s="580"/>
      <c r="VSJ16" s="580"/>
      <c r="VSK16" s="580"/>
      <c r="VSL16" s="580"/>
      <c r="VSM16" s="580"/>
      <c r="VSN16" s="580"/>
      <c r="VSO16" s="580"/>
      <c r="VSP16" s="580"/>
      <c r="VSQ16" s="580"/>
      <c r="VSR16" s="580"/>
      <c r="VSS16" s="580"/>
      <c r="VST16" s="580"/>
      <c r="VSU16" s="580"/>
      <c r="VSV16" s="580"/>
      <c r="VSW16" s="580"/>
      <c r="VSX16" s="580"/>
      <c r="VSY16" s="580"/>
      <c r="VSZ16" s="580"/>
      <c r="VTA16" s="580"/>
      <c r="VTB16" s="580"/>
      <c r="VTC16" s="580"/>
      <c r="VTD16" s="580"/>
      <c r="VTE16" s="580"/>
      <c r="VTF16" s="580"/>
      <c r="VTG16" s="580"/>
      <c r="VTH16" s="580"/>
      <c r="VTI16" s="580"/>
      <c r="VTJ16" s="580"/>
      <c r="VTK16" s="580"/>
      <c r="VTL16" s="580"/>
      <c r="VTM16" s="580"/>
      <c r="VTN16" s="580"/>
      <c r="VTO16" s="580"/>
      <c r="VTP16" s="580"/>
      <c r="VTQ16" s="580"/>
      <c r="VTR16" s="580"/>
      <c r="VTS16" s="580"/>
      <c r="VTT16" s="580"/>
      <c r="VTU16" s="580"/>
      <c r="VTV16" s="580"/>
      <c r="VTW16" s="580"/>
      <c r="VTX16" s="580"/>
      <c r="VTY16" s="580"/>
      <c r="VTZ16" s="580"/>
      <c r="VUA16" s="580"/>
      <c r="VUB16" s="580"/>
      <c r="VUC16" s="580"/>
      <c r="VUD16" s="580"/>
      <c r="VUE16" s="580"/>
      <c r="VUF16" s="580"/>
      <c r="VUG16" s="580"/>
      <c r="VUH16" s="580"/>
      <c r="VUI16" s="580"/>
      <c r="VUJ16" s="580"/>
      <c r="VUK16" s="580"/>
      <c r="VUL16" s="580"/>
      <c r="VUM16" s="580"/>
      <c r="VUN16" s="580"/>
      <c r="VUO16" s="580"/>
      <c r="VUP16" s="580"/>
      <c r="VUQ16" s="580"/>
      <c r="VUR16" s="580"/>
      <c r="VUS16" s="580"/>
      <c r="VUT16" s="580"/>
      <c r="VUU16" s="580"/>
      <c r="VUV16" s="580"/>
      <c r="VUW16" s="580"/>
      <c r="VUX16" s="580"/>
      <c r="VUY16" s="580"/>
      <c r="VUZ16" s="580"/>
      <c r="VVA16" s="580"/>
      <c r="VVB16" s="580"/>
      <c r="VVC16" s="580"/>
      <c r="VVD16" s="580"/>
      <c r="VVE16" s="580"/>
      <c r="VVF16" s="580"/>
      <c r="VVG16" s="580"/>
      <c r="VVH16" s="580"/>
      <c r="VVI16" s="580"/>
      <c r="VVJ16" s="580"/>
      <c r="VVK16" s="580"/>
      <c r="VVL16" s="580"/>
      <c r="VVM16" s="580"/>
      <c r="VVN16" s="580"/>
      <c r="VVO16" s="580"/>
      <c r="VVP16" s="580"/>
      <c r="VVQ16" s="580"/>
      <c r="VVR16" s="580"/>
      <c r="VVS16" s="580"/>
      <c r="VVT16" s="580"/>
      <c r="VVU16" s="580"/>
      <c r="VVV16" s="580"/>
      <c r="VVW16" s="580"/>
      <c r="VVX16" s="580"/>
      <c r="VVY16" s="580"/>
      <c r="VVZ16" s="580"/>
      <c r="VWA16" s="580"/>
      <c r="VWB16" s="580"/>
      <c r="VWC16" s="580"/>
      <c r="VWD16" s="580"/>
      <c r="VWE16" s="580"/>
      <c r="VWF16" s="580"/>
      <c r="VWG16" s="580"/>
      <c r="VWH16" s="580"/>
      <c r="VWI16" s="580"/>
      <c r="VWJ16" s="580"/>
      <c r="VWK16" s="580"/>
      <c r="VWL16" s="580"/>
      <c r="VWM16" s="580"/>
      <c r="VWN16" s="580"/>
      <c r="VWO16" s="580"/>
      <c r="VWP16" s="580"/>
      <c r="VWQ16" s="580"/>
      <c r="VWR16" s="580"/>
      <c r="VWS16" s="580"/>
      <c r="VWT16" s="580"/>
      <c r="VWU16" s="580"/>
      <c r="VWV16" s="580"/>
      <c r="VWW16" s="580"/>
      <c r="VWX16" s="580"/>
      <c r="VWY16" s="580"/>
      <c r="VWZ16" s="580"/>
      <c r="VXA16" s="580"/>
      <c r="VXB16" s="580"/>
      <c r="VXC16" s="580"/>
      <c r="VXD16" s="580"/>
      <c r="VXE16" s="580"/>
      <c r="VXF16" s="580"/>
      <c r="VXG16" s="580"/>
      <c r="VXH16" s="580"/>
      <c r="VXI16" s="580"/>
      <c r="VXJ16" s="580"/>
      <c r="VXK16" s="580"/>
      <c r="VXL16" s="580"/>
      <c r="VXM16" s="580"/>
      <c r="VXN16" s="580"/>
      <c r="VXO16" s="580"/>
      <c r="VXP16" s="580"/>
      <c r="VXQ16" s="580"/>
      <c r="VXR16" s="580"/>
      <c r="VXS16" s="580"/>
      <c r="VXT16" s="580"/>
      <c r="VXU16" s="580"/>
      <c r="VXV16" s="580"/>
      <c r="VXW16" s="580"/>
      <c r="VXX16" s="580"/>
      <c r="VXY16" s="580"/>
      <c r="VXZ16" s="580"/>
      <c r="VYA16" s="580"/>
      <c r="VYB16" s="580"/>
      <c r="VYC16" s="580"/>
      <c r="VYD16" s="580"/>
      <c r="VYE16" s="580"/>
      <c r="VYF16" s="580"/>
      <c r="VYG16" s="580"/>
      <c r="VYH16" s="580"/>
      <c r="VYI16" s="580"/>
      <c r="VYJ16" s="580"/>
      <c r="VYK16" s="580"/>
      <c r="VYL16" s="580"/>
      <c r="VYM16" s="580"/>
      <c r="VYN16" s="580"/>
      <c r="VYO16" s="580"/>
      <c r="VYP16" s="580"/>
      <c r="VYQ16" s="580"/>
      <c r="VYR16" s="580"/>
      <c r="VYS16" s="580"/>
      <c r="VYT16" s="580"/>
      <c r="VYU16" s="580"/>
      <c r="VYV16" s="580"/>
      <c r="VYW16" s="580"/>
      <c r="VYX16" s="580"/>
      <c r="VYY16" s="580"/>
      <c r="VYZ16" s="580"/>
      <c r="VZA16" s="580"/>
      <c r="VZB16" s="580"/>
      <c r="VZC16" s="580"/>
      <c r="VZD16" s="580"/>
      <c r="VZE16" s="580"/>
      <c r="VZF16" s="580"/>
      <c r="VZG16" s="580"/>
      <c r="VZH16" s="580"/>
      <c r="VZI16" s="580"/>
      <c r="VZJ16" s="580"/>
      <c r="VZK16" s="580"/>
      <c r="VZL16" s="580"/>
      <c r="VZM16" s="580"/>
      <c r="VZN16" s="580"/>
      <c r="VZO16" s="580"/>
      <c r="VZP16" s="580"/>
      <c r="VZQ16" s="580"/>
      <c r="VZR16" s="580"/>
      <c r="VZS16" s="580"/>
      <c r="VZT16" s="580"/>
      <c r="VZU16" s="580"/>
      <c r="VZV16" s="580"/>
      <c r="VZW16" s="580"/>
      <c r="VZX16" s="580"/>
      <c r="VZY16" s="580"/>
      <c r="VZZ16" s="580"/>
      <c r="WAA16" s="580"/>
      <c r="WAB16" s="580"/>
      <c r="WAC16" s="580"/>
      <c r="WAD16" s="580"/>
      <c r="WAE16" s="580"/>
      <c r="WAF16" s="580"/>
      <c r="WAG16" s="580"/>
      <c r="WAH16" s="580"/>
      <c r="WAI16" s="580"/>
      <c r="WAJ16" s="580"/>
      <c r="WAK16" s="580"/>
      <c r="WAL16" s="580"/>
      <c r="WAM16" s="580"/>
      <c r="WAN16" s="580"/>
      <c r="WAO16" s="580"/>
      <c r="WAP16" s="580"/>
      <c r="WAQ16" s="580"/>
      <c r="WAR16" s="580"/>
      <c r="WAS16" s="580"/>
      <c r="WAT16" s="580"/>
      <c r="WAU16" s="580"/>
      <c r="WAV16" s="580"/>
      <c r="WAW16" s="580"/>
      <c r="WAX16" s="580"/>
      <c r="WAY16" s="580"/>
      <c r="WAZ16" s="580"/>
      <c r="WBA16" s="580"/>
      <c r="WBB16" s="580"/>
      <c r="WBC16" s="580"/>
      <c r="WBD16" s="580"/>
      <c r="WBE16" s="580"/>
      <c r="WBF16" s="580"/>
      <c r="WBG16" s="580"/>
      <c r="WBH16" s="580"/>
      <c r="WBI16" s="580"/>
      <c r="WBJ16" s="580"/>
      <c r="WBK16" s="580"/>
      <c r="WBL16" s="580"/>
      <c r="WBM16" s="580"/>
      <c r="WBN16" s="580"/>
      <c r="WBO16" s="580"/>
      <c r="WBP16" s="580"/>
      <c r="WBQ16" s="580"/>
      <c r="WBR16" s="580"/>
      <c r="WBS16" s="580"/>
      <c r="WBT16" s="580"/>
      <c r="WBU16" s="580"/>
      <c r="WBV16" s="580"/>
      <c r="WBW16" s="580"/>
      <c r="WBX16" s="580"/>
      <c r="WBY16" s="580"/>
      <c r="WBZ16" s="580"/>
      <c r="WCA16" s="580"/>
      <c r="WCB16" s="580"/>
      <c r="WCC16" s="580"/>
      <c r="WCD16" s="580"/>
      <c r="WCE16" s="580"/>
      <c r="WCF16" s="580"/>
      <c r="WCG16" s="580"/>
      <c r="WCH16" s="580"/>
      <c r="WCI16" s="580"/>
      <c r="WCJ16" s="580"/>
      <c r="WCK16" s="580"/>
      <c r="WCL16" s="580"/>
      <c r="WCM16" s="580"/>
      <c r="WCN16" s="580"/>
      <c r="WCO16" s="580"/>
      <c r="WCP16" s="580"/>
      <c r="WCQ16" s="580"/>
      <c r="WCR16" s="580"/>
      <c r="WCS16" s="580"/>
      <c r="WCT16" s="580"/>
      <c r="WCU16" s="580"/>
      <c r="WCV16" s="580"/>
      <c r="WCW16" s="580"/>
      <c r="WCX16" s="580"/>
      <c r="WCY16" s="580"/>
      <c r="WCZ16" s="580"/>
      <c r="WDA16" s="580"/>
      <c r="WDB16" s="580"/>
      <c r="WDC16" s="580"/>
      <c r="WDD16" s="580"/>
      <c r="WDE16" s="580"/>
      <c r="WDF16" s="580"/>
      <c r="WDG16" s="580"/>
      <c r="WDH16" s="580"/>
      <c r="WDI16" s="580"/>
      <c r="WDJ16" s="580"/>
      <c r="WDK16" s="580"/>
      <c r="WDL16" s="580"/>
      <c r="WDM16" s="580"/>
      <c r="WDN16" s="580"/>
      <c r="WDO16" s="580"/>
      <c r="WDP16" s="580"/>
      <c r="WDQ16" s="580"/>
      <c r="WDR16" s="580"/>
      <c r="WDS16" s="580"/>
      <c r="WDT16" s="580"/>
      <c r="WDU16" s="580"/>
      <c r="WDV16" s="580"/>
      <c r="WDW16" s="580"/>
      <c r="WDX16" s="580"/>
      <c r="WDY16" s="580"/>
      <c r="WDZ16" s="580"/>
      <c r="WEA16" s="580"/>
      <c r="WEB16" s="580"/>
      <c r="WEC16" s="580"/>
      <c r="WED16" s="580"/>
      <c r="WEE16" s="580"/>
      <c r="WEF16" s="580"/>
      <c r="WEG16" s="580"/>
      <c r="WEH16" s="580"/>
      <c r="WEI16" s="580"/>
      <c r="WEJ16" s="580"/>
      <c r="WEK16" s="580"/>
      <c r="WEL16" s="580"/>
      <c r="WEM16" s="580"/>
      <c r="WEN16" s="580"/>
      <c r="WEO16" s="580"/>
      <c r="WEP16" s="580"/>
      <c r="WEQ16" s="580"/>
      <c r="WER16" s="580"/>
      <c r="WES16" s="580"/>
      <c r="WET16" s="580"/>
      <c r="WEU16" s="580"/>
      <c r="WEV16" s="580"/>
      <c r="WEW16" s="580"/>
      <c r="WEX16" s="580"/>
      <c r="WEY16" s="580"/>
      <c r="WEZ16" s="580"/>
      <c r="WFA16" s="580"/>
      <c r="WFB16" s="580"/>
      <c r="WFC16" s="580"/>
      <c r="WFD16" s="580"/>
      <c r="WFE16" s="580"/>
      <c r="WFF16" s="580"/>
      <c r="WFG16" s="580"/>
      <c r="WFH16" s="580"/>
      <c r="WFI16" s="580"/>
      <c r="WFJ16" s="580"/>
      <c r="WFK16" s="580"/>
      <c r="WFL16" s="580"/>
      <c r="WFM16" s="580"/>
      <c r="WFN16" s="580"/>
      <c r="WFO16" s="580"/>
      <c r="WFP16" s="580"/>
      <c r="WFQ16" s="580"/>
      <c r="WFR16" s="580"/>
      <c r="WFS16" s="580"/>
      <c r="WFT16" s="580"/>
      <c r="WFU16" s="580"/>
      <c r="WFV16" s="580"/>
      <c r="WFW16" s="580"/>
      <c r="WFX16" s="580"/>
      <c r="WFY16" s="580"/>
      <c r="WFZ16" s="580"/>
      <c r="WGA16" s="580"/>
      <c r="WGB16" s="580"/>
      <c r="WGC16" s="580"/>
      <c r="WGD16" s="580"/>
      <c r="WGE16" s="580"/>
      <c r="WGF16" s="580"/>
      <c r="WGG16" s="580"/>
      <c r="WGH16" s="580"/>
      <c r="WGI16" s="580"/>
      <c r="WGJ16" s="580"/>
      <c r="WGK16" s="580"/>
      <c r="WGL16" s="580"/>
      <c r="WGM16" s="580"/>
      <c r="WGN16" s="580"/>
      <c r="WGO16" s="580"/>
      <c r="WGP16" s="580"/>
      <c r="WGQ16" s="580"/>
      <c r="WGR16" s="580"/>
      <c r="WGS16" s="580"/>
      <c r="WGT16" s="580"/>
      <c r="WGU16" s="580"/>
      <c r="WGV16" s="580"/>
      <c r="WGW16" s="580"/>
      <c r="WGX16" s="580"/>
      <c r="WGY16" s="580"/>
      <c r="WGZ16" s="580"/>
      <c r="WHA16" s="580"/>
      <c r="WHB16" s="580"/>
      <c r="WHC16" s="580"/>
      <c r="WHD16" s="580"/>
      <c r="WHE16" s="580"/>
      <c r="WHF16" s="580"/>
      <c r="WHG16" s="580"/>
      <c r="WHH16" s="580"/>
      <c r="WHI16" s="580"/>
      <c r="WHJ16" s="580"/>
      <c r="WHK16" s="580"/>
      <c r="WHL16" s="580"/>
      <c r="WHM16" s="580"/>
      <c r="WHN16" s="580"/>
      <c r="WHO16" s="580"/>
      <c r="WHP16" s="580"/>
      <c r="WHQ16" s="580"/>
      <c r="WHR16" s="580"/>
      <c r="WHS16" s="580"/>
      <c r="WHT16" s="580"/>
      <c r="WHU16" s="580"/>
      <c r="WHV16" s="580"/>
      <c r="WHW16" s="580"/>
      <c r="WHX16" s="580"/>
      <c r="WHY16" s="580"/>
      <c r="WHZ16" s="580"/>
      <c r="WIA16" s="580"/>
      <c r="WIB16" s="580"/>
      <c r="WIC16" s="580"/>
      <c r="WID16" s="580"/>
      <c r="WIE16" s="580"/>
      <c r="WIF16" s="580"/>
      <c r="WIG16" s="580"/>
      <c r="WIH16" s="580"/>
      <c r="WII16" s="580"/>
      <c r="WIJ16" s="580"/>
      <c r="WIK16" s="580"/>
      <c r="WIL16" s="580"/>
      <c r="WIM16" s="580"/>
      <c r="WIN16" s="580"/>
      <c r="WIO16" s="580"/>
      <c r="WIP16" s="580"/>
      <c r="WIQ16" s="580"/>
      <c r="WIR16" s="580"/>
      <c r="WIS16" s="580"/>
      <c r="WIT16" s="580"/>
      <c r="WIU16" s="580"/>
      <c r="WIV16" s="580"/>
      <c r="WIW16" s="580"/>
      <c r="WIX16" s="580"/>
      <c r="WIY16" s="580"/>
      <c r="WIZ16" s="580"/>
      <c r="WJA16" s="580"/>
      <c r="WJB16" s="580"/>
      <c r="WJC16" s="580"/>
      <c r="WJD16" s="580"/>
      <c r="WJE16" s="580"/>
      <c r="WJF16" s="580"/>
      <c r="WJG16" s="580"/>
      <c r="WJH16" s="580"/>
      <c r="WJI16" s="580"/>
      <c r="WJJ16" s="580"/>
      <c r="WJK16" s="580"/>
      <c r="WJL16" s="580"/>
      <c r="WJM16" s="580"/>
      <c r="WJN16" s="580"/>
      <c r="WJO16" s="580"/>
      <c r="WJP16" s="580"/>
      <c r="WJQ16" s="580"/>
      <c r="WJR16" s="580"/>
      <c r="WJS16" s="580"/>
      <c r="WJT16" s="580"/>
      <c r="WJU16" s="580"/>
      <c r="WJV16" s="580"/>
      <c r="WJW16" s="580"/>
      <c r="WJX16" s="580"/>
      <c r="WJY16" s="580"/>
      <c r="WJZ16" s="580"/>
      <c r="WKA16" s="580"/>
      <c r="WKB16" s="580"/>
      <c r="WKC16" s="580"/>
      <c r="WKD16" s="580"/>
      <c r="WKE16" s="580"/>
      <c r="WKF16" s="580"/>
      <c r="WKG16" s="580"/>
      <c r="WKH16" s="580"/>
      <c r="WKI16" s="580"/>
      <c r="WKJ16" s="580"/>
      <c r="WKK16" s="580"/>
      <c r="WKL16" s="580"/>
      <c r="WKM16" s="580"/>
      <c r="WKN16" s="580"/>
      <c r="WKO16" s="580"/>
      <c r="WKP16" s="580"/>
      <c r="WKQ16" s="580"/>
      <c r="WKR16" s="580"/>
      <c r="WKS16" s="580"/>
      <c r="WKT16" s="580"/>
      <c r="WKU16" s="580"/>
      <c r="WKV16" s="580"/>
      <c r="WKW16" s="580"/>
      <c r="WKX16" s="580"/>
      <c r="WKY16" s="580"/>
      <c r="WKZ16" s="580"/>
      <c r="WLA16" s="580"/>
      <c r="WLB16" s="580"/>
      <c r="WLC16" s="580"/>
      <c r="WLD16" s="580"/>
      <c r="WLE16" s="580"/>
      <c r="WLF16" s="580"/>
      <c r="WLG16" s="580"/>
      <c r="WLH16" s="580"/>
      <c r="WLI16" s="580"/>
      <c r="WLJ16" s="580"/>
      <c r="WLK16" s="580"/>
      <c r="WLL16" s="580"/>
      <c r="WLM16" s="580"/>
      <c r="WLN16" s="580"/>
      <c r="WLO16" s="580"/>
      <c r="WLP16" s="580"/>
      <c r="WLQ16" s="580"/>
      <c r="WLR16" s="580"/>
      <c r="WLS16" s="580"/>
      <c r="WLT16" s="580"/>
      <c r="WLU16" s="580"/>
      <c r="WLV16" s="580"/>
      <c r="WLW16" s="580"/>
      <c r="WLX16" s="580"/>
      <c r="WLY16" s="580"/>
      <c r="WLZ16" s="580"/>
      <c r="WMA16" s="580"/>
      <c r="WMB16" s="580"/>
      <c r="WMC16" s="580"/>
      <c r="WMD16" s="580"/>
      <c r="WME16" s="580"/>
      <c r="WMF16" s="580"/>
      <c r="WMG16" s="580"/>
      <c r="WMH16" s="580"/>
      <c r="WMI16" s="580"/>
      <c r="WMJ16" s="580"/>
      <c r="WMK16" s="580"/>
      <c r="WML16" s="580"/>
      <c r="WMM16" s="580"/>
      <c r="WMN16" s="580"/>
      <c r="WMO16" s="580"/>
      <c r="WMP16" s="580"/>
      <c r="WMQ16" s="580"/>
      <c r="WMR16" s="580"/>
      <c r="WMS16" s="580"/>
      <c r="WMT16" s="580"/>
      <c r="WMU16" s="580"/>
      <c r="WMV16" s="580"/>
      <c r="WMW16" s="580"/>
      <c r="WMX16" s="580"/>
      <c r="WMY16" s="580"/>
      <c r="WMZ16" s="580"/>
      <c r="WNA16" s="580"/>
      <c r="WNB16" s="580"/>
      <c r="WNC16" s="580"/>
      <c r="WND16" s="580"/>
      <c r="WNE16" s="580"/>
      <c r="WNF16" s="580"/>
      <c r="WNG16" s="580"/>
      <c r="WNH16" s="580"/>
      <c r="WNI16" s="580"/>
      <c r="WNJ16" s="580"/>
      <c r="WNK16" s="580"/>
      <c r="WNL16" s="580"/>
      <c r="WNM16" s="580"/>
      <c r="WNN16" s="580"/>
      <c r="WNO16" s="580"/>
      <c r="WNP16" s="580"/>
      <c r="WNQ16" s="580"/>
      <c r="WNR16" s="580"/>
      <c r="WNS16" s="580"/>
      <c r="WNT16" s="580"/>
      <c r="WNU16" s="580"/>
      <c r="WNV16" s="580"/>
      <c r="WNW16" s="580"/>
      <c r="WNX16" s="580"/>
      <c r="WNY16" s="580"/>
      <c r="WNZ16" s="580"/>
      <c r="WOA16" s="580"/>
      <c r="WOB16" s="580"/>
      <c r="WOC16" s="580"/>
      <c r="WOD16" s="580"/>
      <c r="WOE16" s="580"/>
      <c r="WOF16" s="580"/>
      <c r="WOG16" s="580"/>
      <c r="WOH16" s="580"/>
      <c r="WOI16" s="580"/>
      <c r="WOJ16" s="580"/>
      <c r="WOK16" s="580"/>
      <c r="WOL16" s="580"/>
      <c r="WOM16" s="580"/>
      <c r="WON16" s="580"/>
      <c r="WOO16" s="580"/>
      <c r="WOP16" s="580"/>
      <c r="WOQ16" s="580"/>
      <c r="WOR16" s="580"/>
      <c r="WOS16" s="580"/>
      <c r="WOT16" s="580"/>
      <c r="WOU16" s="580"/>
      <c r="WOV16" s="580"/>
      <c r="WOW16" s="580"/>
      <c r="WOX16" s="580"/>
      <c r="WOY16" s="580"/>
      <c r="WOZ16" s="580"/>
      <c r="WPA16" s="580"/>
      <c r="WPB16" s="580"/>
      <c r="WPC16" s="580"/>
      <c r="WPD16" s="580"/>
      <c r="WPE16" s="580"/>
      <c r="WPF16" s="580"/>
      <c r="WPG16" s="580"/>
      <c r="WPH16" s="580"/>
      <c r="WPI16" s="580"/>
      <c r="WPJ16" s="580"/>
      <c r="WPK16" s="580"/>
      <c r="WPL16" s="580"/>
      <c r="WPM16" s="580"/>
      <c r="WPN16" s="580"/>
      <c r="WPO16" s="580"/>
      <c r="WPP16" s="580"/>
      <c r="WPQ16" s="580"/>
      <c r="WPR16" s="580"/>
      <c r="WPS16" s="580"/>
      <c r="WPT16" s="580"/>
      <c r="WPU16" s="580"/>
      <c r="WPV16" s="580"/>
      <c r="WPW16" s="580"/>
      <c r="WPX16" s="580"/>
      <c r="WPY16" s="580"/>
      <c r="WPZ16" s="580"/>
      <c r="WQA16" s="580"/>
      <c r="WQB16" s="580"/>
      <c r="WQC16" s="580"/>
      <c r="WQD16" s="580"/>
      <c r="WQE16" s="580"/>
      <c r="WQF16" s="580"/>
      <c r="WQG16" s="580"/>
      <c r="WQH16" s="580"/>
      <c r="WQI16" s="580"/>
      <c r="WQJ16" s="580"/>
      <c r="WQK16" s="580"/>
      <c r="WQL16" s="580"/>
      <c r="WQM16" s="580"/>
      <c r="WQN16" s="580"/>
      <c r="WQO16" s="580"/>
      <c r="WQP16" s="580"/>
      <c r="WQQ16" s="580"/>
      <c r="WQR16" s="580"/>
      <c r="WQS16" s="580"/>
      <c r="WQT16" s="580"/>
      <c r="WQU16" s="580"/>
      <c r="WQV16" s="580"/>
      <c r="WQW16" s="580"/>
      <c r="WQX16" s="580"/>
      <c r="WQY16" s="580"/>
      <c r="WQZ16" s="580"/>
      <c r="WRA16" s="580"/>
      <c r="WRB16" s="580"/>
      <c r="WRC16" s="580"/>
      <c r="WRD16" s="580"/>
      <c r="WRE16" s="580"/>
      <c r="WRF16" s="580"/>
      <c r="WRG16" s="580"/>
      <c r="WRH16" s="580"/>
      <c r="WRI16" s="580"/>
      <c r="WRJ16" s="580"/>
      <c r="WRK16" s="580"/>
      <c r="WRL16" s="580"/>
      <c r="WRM16" s="580"/>
      <c r="WRN16" s="580"/>
      <c r="WRO16" s="580"/>
      <c r="WRP16" s="580"/>
      <c r="WRQ16" s="580"/>
      <c r="WRR16" s="580"/>
      <c r="WRS16" s="580"/>
      <c r="WRT16" s="580"/>
      <c r="WRU16" s="580"/>
      <c r="WRV16" s="580"/>
      <c r="WRW16" s="580"/>
      <c r="WRX16" s="580"/>
      <c r="WRY16" s="580"/>
      <c r="WRZ16" s="580"/>
      <c r="WSA16" s="580"/>
      <c r="WSB16" s="580"/>
      <c r="WSC16" s="580"/>
      <c r="WSD16" s="580"/>
      <c r="WSE16" s="580"/>
      <c r="WSF16" s="580"/>
      <c r="WSG16" s="580"/>
      <c r="WSH16" s="580"/>
      <c r="WSI16" s="580"/>
      <c r="WSJ16" s="580"/>
      <c r="WSK16" s="580"/>
      <c r="WSL16" s="580"/>
      <c r="WSM16" s="580"/>
      <c r="WSN16" s="580"/>
      <c r="WSO16" s="580"/>
      <c r="WSP16" s="580"/>
      <c r="WSQ16" s="580"/>
      <c r="WSR16" s="580"/>
      <c r="WSS16" s="580"/>
      <c r="WST16" s="580"/>
      <c r="WSU16" s="580"/>
      <c r="WSV16" s="580"/>
      <c r="WSW16" s="580"/>
      <c r="WSX16" s="580"/>
      <c r="WSY16" s="580"/>
      <c r="WSZ16" s="580"/>
      <c r="WTA16" s="580"/>
      <c r="WTB16" s="580"/>
      <c r="WTC16" s="580"/>
      <c r="WTD16" s="580"/>
      <c r="WTE16" s="580"/>
      <c r="WTF16" s="580"/>
      <c r="WTG16" s="580"/>
      <c r="WTH16" s="580"/>
      <c r="WTI16" s="580"/>
      <c r="WTJ16" s="580"/>
      <c r="WTK16" s="580"/>
      <c r="WTL16" s="580"/>
      <c r="WTM16" s="580"/>
      <c r="WTN16" s="580"/>
      <c r="WTO16" s="580"/>
      <c r="WTP16" s="580"/>
      <c r="WTQ16" s="580"/>
      <c r="WTR16" s="580"/>
      <c r="WTS16" s="580"/>
      <c r="WTT16" s="580"/>
      <c r="WTU16" s="580"/>
      <c r="WTV16" s="580"/>
      <c r="WTW16" s="580"/>
      <c r="WTX16" s="580"/>
      <c r="WTY16" s="580"/>
      <c r="WTZ16" s="580"/>
      <c r="WUA16" s="580"/>
      <c r="WUB16" s="580"/>
      <c r="WUC16" s="580"/>
      <c r="WUD16" s="580"/>
      <c r="WUE16" s="580"/>
      <c r="WUF16" s="580"/>
      <c r="WUG16" s="580"/>
      <c r="WUH16" s="580"/>
      <c r="WUI16" s="580"/>
      <c r="WUJ16" s="580"/>
      <c r="WUK16" s="580"/>
      <c r="WUL16" s="580"/>
      <c r="WUM16" s="580"/>
      <c r="WUN16" s="580"/>
      <c r="WUO16" s="580"/>
      <c r="WUP16" s="580"/>
      <c r="WUQ16" s="580"/>
      <c r="WUR16" s="580"/>
      <c r="WUS16" s="580"/>
      <c r="WUT16" s="580"/>
      <c r="WUU16" s="580"/>
      <c r="WUV16" s="580"/>
      <c r="WUW16" s="580"/>
      <c r="WUX16" s="580"/>
      <c r="WUY16" s="580"/>
      <c r="WUZ16" s="580"/>
      <c r="WVA16" s="580"/>
      <c r="WVB16" s="580"/>
      <c r="WVC16" s="580"/>
      <c r="WVD16" s="580"/>
      <c r="WVE16" s="580"/>
      <c r="WVF16" s="580"/>
      <c r="WVG16" s="580"/>
      <c r="WVH16" s="580"/>
      <c r="WVI16" s="580"/>
      <c r="WVJ16" s="580"/>
      <c r="WVK16" s="580"/>
      <c r="WVL16" s="580"/>
      <c r="WVM16" s="580"/>
      <c r="WVN16" s="580"/>
      <c r="WVO16" s="580"/>
      <c r="WVP16" s="580"/>
      <c r="WVQ16" s="580"/>
      <c r="WVR16" s="580"/>
      <c r="WVS16" s="580"/>
      <c r="WVT16" s="580"/>
      <c r="WVU16" s="580"/>
      <c r="WVV16" s="580"/>
      <c r="WVW16" s="580"/>
      <c r="WVX16" s="580"/>
      <c r="WVY16" s="580"/>
      <c r="WVZ16" s="580"/>
      <c r="WWA16" s="580"/>
      <c r="WWB16" s="580"/>
      <c r="WWC16" s="580"/>
      <c r="WWD16" s="580"/>
      <c r="WWE16" s="580"/>
      <c r="WWF16" s="580"/>
      <c r="WWG16" s="580"/>
      <c r="WWH16" s="580"/>
      <c r="WWI16" s="580"/>
      <c r="WWJ16" s="580"/>
      <c r="WWK16" s="580"/>
      <c r="WWL16" s="580"/>
      <c r="WWM16" s="580"/>
      <c r="WWN16" s="580"/>
      <c r="WWO16" s="580"/>
      <c r="WWP16" s="580"/>
      <c r="WWQ16" s="580"/>
      <c r="WWR16" s="580"/>
      <c r="WWS16" s="580"/>
      <c r="WWT16" s="580"/>
      <c r="WWU16" s="580"/>
      <c r="WWV16" s="580"/>
      <c r="WWW16" s="580"/>
      <c r="WWX16" s="580"/>
      <c r="WWY16" s="580"/>
      <c r="WWZ16" s="580"/>
      <c r="WXA16" s="580"/>
      <c r="WXB16" s="580"/>
      <c r="WXC16" s="580"/>
      <c r="WXD16" s="580"/>
      <c r="WXE16" s="580"/>
      <c r="WXF16" s="580"/>
      <c r="WXG16" s="580"/>
      <c r="WXH16" s="580"/>
      <c r="WXI16" s="580"/>
      <c r="WXJ16" s="580"/>
      <c r="WXK16" s="580"/>
      <c r="WXL16" s="580"/>
      <c r="WXM16" s="580"/>
      <c r="WXN16" s="580"/>
      <c r="WXO16" s="580"/>
      <c r="WXP16" s="580"/>
      <c r="WXQ16" s="580"/>
      <c r="WXR16" s="580"/>
      <c r="WXS16" s="580"/>
      <c r="WXT16" s="580"/>
      <c r="WXU16" s="580"/>
      <c r="WXV16" s="580"/>
      <c r="WXW16" s="580"/>
      <c r="WXX16" s="580"/>
      <c r="WXY16" s="580"/>
      <c r="WXZ16" s="580"/>
      <c r="WYA16" s="580"/>
      <c r="WYB16" s="580"/>
      <c r="WYC16" s="580"/>
      <c r="WYD16" s="580"/>
      <c r="WYE16" s="580"/>
      <c r="WYF16" s="580"/>
      <c r="WYG16" s="580"/>
      <c r="WYH16" s="580"/>
      <c r="WYI16" s="580"/>
      <c r="WYJ16" s="580"/>
      <c r="WYK16" s="580"/>
      <c r="WYL16" s="580"/>
      <c r="WYM16" s="580"/>
      <c r="WYN16" s="580"/>
      <c r="WYO16" s="580"/>
      <c r="WYP16" s="580"/>
      <c r="WYQ16" s="580"/>
      <c r="WYR16" s="580"/>
      <c r="WYS16" s="580"/>
      <c r="WYT16" s="580"/>
      <c r="WYU16" s="580"/>
      <c r="WYV16" s="580"/>
      <c r="WYW16" s="580"/>
      <c r="WYX16" s="580"/>
      <c r="WYY16" s="580"/>
      <c r="WYZ16" s="580"/>
      <c r="WZA16" s="580"/>
      <c r="WZB16" s="580"/>
      <c r="WZC16" s="580"/>
      <c r="WZD16" s="580"/>
      <c r="WZE16" s="580"/>
      <c r="WZF16" s="580"/>
      <c r="WZG16" s="580"/>
      <c r="WZH16" s="580"/>
      <c r="WZI16" s="580"/>
      <c r="WZJ16" s="580"/>
      <c r="WZK16" s="580"/>
      <c r="WZL16" s="580"/>
      <c r="WZM16" s="580"/>
      <c r="WZN16" s="580"/>
      <c r="WZO16" s="580"/>
      <c r="WZP16" s="580"/>
      <c r="WZQ16" s="580"/>
      <c r="WZR16" s="580"/>
      <c r="WZS16" s="580"/>
      <c r="WZT16" s="580"/>
      <c r="WZU16" s="580"/>
      <c r="WZV16" s="580"/>
      <c r="WZW16" s="580"/>
      <c r="WZX16" s="580"/>
      <c r="WZY16" s="580"/>
      <c r="WZZ16" s="580"/>
      <c r="XAA16" s="580"/>
      <c r="XAB16" s="580"/>
      <c r="XAC16" s="580"/>
      <c r="XAD16" s="580"/>
      <c r="XAE16" s="580"/>
      <c r="XAF16" s="580"/>
      <c r="XAG16" s="580"/>
      <c r="XAH16" s="580"/>
      <c r="XAI16" s="580"/>
      <c r="XAJ16" s="580"/>
      <c r="XAK16" s="580"/>
      <c r="XAL16" s="580"/>
      <c r="XAM16" s="580"/>
      <c r="XAN16" s="580"/>
      <c r="XAO16" s="580"/>
      <c r="XAP16" s="580"/>
      <c r="XAQ16" s="580"/>
      <c r="XAR16" s="580"/>
      <c r="XAS16" s="580"/>
      <c r="XAT16" s="580"/>
      <c r="XAU16" s="580"/>
      <c r="XAV16" s="580"/>
      <c r="XAW16" s="580"/>
      <c r="XAX16" s="580"/>
      <c r="XAY16" s="580"/>
      <c r="XAZ16" s="580"/>
      <c r="XBA16" s="580"/>
      <c r="XBB16" s="580"/>
      <c r="XBC16" s="580"/>
      <c r="XBD16" s="580"/>
      <c r="XBE16" s="580"/>
      <c r="XBF16" s="580"/>
      <c r="XBG16" s="580"/>
      <c r="XBH16" s="580"/>
      <c r="XBI16" s="580"/>
      <c r="XBJ16" s="580"/>
      <c r="XBK16" s="580"/>
      <c r="XBL16" s="580"/>
      <c r="XBM16" s="580"/>
      <c r="XBN16" s="580"/>
      <c r="XBO16" s="580"/>
      <c r="XBP16" s="580"/>
      <c r="XBQ16" s="580"/>
      <c r="XBR16" s="580"/>
      <c r="XBS16" s="580"/>
      <c r="XBT16" s="580"/>
      <c r="XBU16" s="580"/>
      <c r="XBV16" s="580"/>
      <c r="XBW16" s="580"/>
      <c r="XBX16" s="580"/>
      <c r="XBY16" s="580"/>
      <c r="XBZ16" s="580"/>
      <c r="XCA16" s="580"/>
      <c r="XCB16" s="580"/>
      <c r="XCC16" s="580"/>
      <c r="XCD16" s="580"/>
      <c r="XCE16" s="580"/>
      <c r="XCF16" s="580"/>
      <c r="XCG16" s="580"/>
      <c r="XCH16" s="580"/>
      <c r="XCI16" s="580"/>
      <c r="XCJ16" s="580"/>
      <c r="XCK16" s="580"/>
      <c r="XCL16" s="580"/>
      <c r="XCM16" s="580"/>
      <c r="XCN16" s="580"/>
      <c r="XCO16" s="580"/>
      <c r="XCP16" s="580"/>
      <c r="XCQ16" s="580"/>
      <c r="XCR16" s="580"/>
      <c r="XCS16" s="580"/>
      <c r="XCT16" s="580"/>
      <c r="XCU16" s="580"/>
      <c r="XCV16" s="580"/>
      <c r="XCW16" s="580"/>
      <c r="XCX16" s="580"/>
      <c r="XCY16" s="580"/>
      <c r="XCZ16" s="580"/>
      <c r="XDA16" s="580"/>
      <c r="XDB16" s="580"/>
      <c r="XDC16" s="580"/>
      <c r="XDD16" s="580"/>
      <c r="XDE16" s="580"/>
      <c r="XDF16" s="580"/>
      <c r="XDG16" s="580"/>
      <c r="XDH16" s="580"/>
      <c r="XDI16" s="580"/>
      <c r="XDJ16" s="580"/>
      <c r="XDK16" s="580"/>
      <c r="XDL16" s="580"/>
      <c r="XDM16" s="580"/>
      <c r="XDN16" s="580"/>
      <c r="XDO16" s="580"/>
      <c r="XDP16" s="580"/>
      <c r="XDQ16" s="580"/>
      <c r="XDR16" s="580"/>
      <c r="XDS16" s="580"/>
      <c r="XDT16" s="580"/>
      <c r="XDU16" s="580"/>
      <c r="XDV16" s="580"/>
      <c r="XDW16" s="580"/>
      <c r="XDX16" s="580"/>
      <c r="XDY16" s="580"/>
      <c r="XDZ16" s="580"/>
      <c r="XEA16" s="580"/>
      <c r="XEB16" s="580"/>
      <c r="XEC16" s="580"/>
      <c r="XED16" s="580"/>
      <c r="XEE16" s="580"/>
      <c r="XEF16" s="580"/>
      <c r="XEG16" s="580"/>
      <c r="XEH16" s="580"/>
      <c r="XEI16" s="580"/>
      <c r="XEJ16" s="580"/>
      <c r="XEK16" s="580"/>
      <c r="XEL16" s="580"/>
      <c r="XEM16" s="580"/>
      <c r="XEN16" s="580"/>
      <c r="XEO16" s="580"/>
      <c r="XEP16" s="580"/>
      <c r="XEQ16" s="580"/>
      <c r="XER16" s="580"/>
      <c r="XES16" s="580"/>
      <c r="XET16" s="580"/>
      <c r="XEU16" s="580"/>
      <c r="XEV16" s="580"/>
      <c r="XEW16" s="580"/>
      <c r="XEX16" s="580"/>
      <c r="XEY16" s="580"/>
      <c r="XEZ16" s="580"/>
      <c r="XFA16" s="580"/>
      <c r="XFB16" s="580"/>
      <c r="XFC16" s="580"/>
      <c r="XFD16" s="586"/>
    </row>
    <row r="17" spans="1:54" ht="39.950000000000003" customHeight="1">
      <c r="A17" s="264">
        <v>24</v>
      </c>
      <c r="B17" s="264">
        <v>3</v>
      </c>
      <c r="C17" s="264" t="s">
        <v>563</v>
      </c>
      <c r="D17" s="264" t="s">
        <v>722</v>
      </c>
      <c r="E17" s="264" t="s">
        <v>218</v>
      </c>
      <c r="F17" s="264" t="s">
        <v>219</v>
      </c>
      <c r="G17" s="264" t="s">
        <v>417</v>
      </c>
      <c r="H17" s="264" t="s">
        <v>363</v>
      </c>
      <c r="I17" s="264" t="s">
        <v>471</v>
      </c>
      <c r="J17" s="264"/>
      <c r="K17" s="264" t="s">
        <v>342</v>
      </c>
      <c r="L17" s="264" t="s">
        <v>218</v>
      </c>
      <c r="M17" s="264" t="s">
        <v>342</v>
      </c>
      <c r="N17" s="264" t="s">
        <v>345</v>
      </c>
      <c r="O17" s="264" t="s">
        <v>344</v>
      </c>
      <c r="P17" s="264" t="s">
        <v>417</v>
      </c>
      <c r="Q17" s="264" t="s">
        <v>348</v>
      </c>
      <c r="R17" s="264" t="s">
        <v>348</v>
      </c>
      <c r="S17" s="264" t="s">
        <v>348</v>
      </c>
      <c r="T17" s="264" t="s">
        <v>723</v>
      </c>
      <c r="U17" s="264" t="s">
        <v>348</v>
      </c>
      <c r="V17" s="264">
        <v>0.01</v>
      </c>
      <c r="W17" s="264" t="s">
        <v>697</v>
      </c>
      <c r="X17" s="264" t="s">
        <v>348</v>
      </c>
      <c r="Y17" s="264" t="s">
        <v>348</v>
      </c>
      <c r="Z17" s="264" t="s">
        <v>348</v>
      </c>
      <c r="AA17" s="264"/>
      <c r="AB17" s="264"/>
      <c r="AC17" s="264"/>
      <c r="AD17" s="264"/>
      <c r="AE17" s="264"/>
      <c r="AF17" s="542"/>
      <c r="AG17" s="559"/>
      <c r="AH17" s="264"/>
      <c r="AI17" s="264"/>
      <c r="AJ17" s="561"/>
      <c r="AK17" s="562"/>
      <c r="AL17" s="264"/>
      <c r="AM17" s="264"/>
      <c r="AN17" s="264"/>
      <c r="AO17" s="264"/>
      <c r="AP17" s="264"/>
      <c r="AQ17" s="264"/>
      <c r="AR17" s="264"/>
      <c r="AS17" s="264"/>
      <c r="AT17" s="264"/>
      <c r="AU17" s="264">
        <v>4</v>
      </c>
      <c r="AV17" s="264" t="s">
        <v>348</v>
      </c>
      <c r="AW17" s="582">
        <v>4</v>
      </c>
      <c r="AX17" s="582">
        <v>4</v>
      </c>
      <c r="AY17" s="579">
        <v>2</v>
      </c>
      <c r="AZ17" s="582">
        <v>4</v>
      </c>
      <c r="BA17" s="582">
        <v>4</v>
      </c>
      <c r="BB17" s="529" t="s">
        <v>338</v>
      </c>
    </row>
  </sheetData>
  <autoFilter ref="A1:BA17"/>
  <mergeCells count="49">
    <mergeCell ref="AW1:AW2"/>
    <mergeCell ref="AX1:AX2"/>
    <mergeCell ref="AY1:AY2"/>
    <mergeCell ref="AR1:AR2"/>
    <mergeCell ref="AS1:AS2"/>
    <mergeCell ref="AT1:AT2"/>
    <mergeCell ref="AU1:AU2"/>
    <mergeCell ref="AV1:AV2"/>
    <mergeCell ref="AM1:AM2"/>
    <mergeCell ref="AN1:AN2"/>
    <mergeCell ref="AO1:AO2"/>
    <mergeCell ref="AP1:AP2"/>
    <mergeCell ref="AQ1:AQ2"/>
    <mergeCell ref="AH1:AH2"/>
    <mergeCell ref="AI1:AI2"/>
    <mergeCell ref="AJ1:AJ2"/>
    <mergeCell ref="AK1:AK2"/>
    <mergeCell ref="AL1:AL2"/>
    <mergeCell ref="Z1:Z2"/>
    <mergeCell ref="AA1:AA2"/>
    <mergeCell ref="AB1:AB2"/>
    <mergeCell ref="AF1:AF2"/>
    <mergeCell ref="AG1:AG2"/>
    <mergeCell ref="AC1:AE1"/>
    <mergeCell ref="U1:U2"/>
    <mergeCell ref="V1:V2"/>
    <mergeCell ref="W1:W2"/>
    <mergeCell ref="X1:X2"/>
    <mergeCell ref="Y1:Y2"/>
    <mergeCell ref="P1:P2"/>
    <mergeCell ref="Q1:Q2"/>
    <mergeCell ref="R1:R2"/>
    <mergeCell ref="S1:S2"/>
    <mergeCell ref="T1:T2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</mergeCells>
  <phoneticPr fontId="138" type="noConversion"/>
  <conditionalFormatting sqref="E3:G3">
    <cfRule type="duplicateValues" dxfId="314" priority="106"/>
  </conditionalFormatting>
  <conditionalFormatting sqref="L3">
    <cfRule type="duplicateValues" dxfId="313" priority="8"/>
  </conditionalFormatting>
  <conditionalFormatting sqref="AW3:AY3">
    <cfRule type="containsText" dxfId="312" priority="97" operator="containsText" text="3">
      <formula>NOT(ISERROR(SEARCH("3",AW3)))</formula>
    </cfRule>
    <cfRule type="containsText" dxfId="311" priority="98" operator="containsText" text="2">
      <formula>NOT(ISERROR(SEARCH("2",AW3)))</formula>
    </cfRule>
    <cfRule type="containsText" dxfId="310" priority="99" operator="containsText" text="1">
      <formula>NOT(ISERROR(SEARCH("1",AW3)))</formula>
    </cfRule>
    <cfRule type="containsText" dxfId="309" priority="100" operator="containsText" text="0">
      <formula>NOT(ISERROR(SEARCH("0",AW3)))</formula>
    </cfRule>
  </conditionalFormatting>
  <conditionalFormatting sqref="AZ3">
    <cfRule type="containsText" dxfId="308" priority="13" operator="containsText" text="3">
      <formula>NOT(ISERROR(SEARCH("3",AZ3)))</formula>
    </cfRule>
    <cfRule type="containsText" dxfId="307" priority="14" operator="containsText" text="2">
      <formula>NOT(ISERROR(SEARCH("2",AZ3)))</formula>
    </cfRule>
    <cfRule type="containsText" dxfId="306" priority="15" operator="containsText" text="1">
      <formula>NOT(ISERROR(SEARCH("1",AZ3)))</formula>
    </cfRule>
    <cfRule type="containsText" dxfId="305" priority="16" operator="containsText" text="0">
      <formula>NOT(ISERROR(SEARCH("0",AZ3)))</formula>
    </cfRule>
  </conditionalFormatting>
  <conditionalFormatting sqref="BA3">
    <cfRule type="containsText" dxfId="304" priority="9" operator="containsText" text="3">
      <formula>NOT(ISERROR(SEARCH("3",BA3)))</formula>
    </cfRule>
    <cfRule type="containsText" dxfId="303" priority="10" operator="containsText" text="2">
      <formula>NOT(ISERROR(SEARCH("2",BA3)))</formula>
    </cfRule>
    <cfRule type="containsText" dxfId="302" priority="11" operator="containsText" text="1">
      <formula>NOT(ISERROR(SEARCH("1",BA3)))</formula>
    </cfRule>
    <cfRule type="containsText" dxfId="301" priority="12" operator="containsText" text="0">
      <formula>NOT(ISERROR(SEARCH("0",BA3)))</formula>
    </cfRule>
  </conditionalFormatting>
  <conditionalFormatting sqref="L5">
    <cfRule type="duplicateValues" dxfId="300" priority="7"/>
  </conditionalFormatting>
  <conditionalFormatting sqref="L6">
    <cfRule type="duplicateValues" dxfId="299" priority="6"/>
  </conditionalFormatting>
  <conditionalFormatting sqref="AW11:AY11">
    <cfRule type="containsText" dxfId="298" priority="61" operator="containsText" text="3">
      <formula>NOT(ISERROR(SEARCH("3",AW11)))</formula>
    </cfRule>
    <cfRule type="containsText" dxfId="297" priority="62" operator="containsText" text="2">
      <formula>NOT(ISERROR(SEARCH("2",AW11)))</formula>
    </cfRule>
    <cfRule type="containsText" dxfId="296" priority="63" operator="containsText" text="1">
      <formula>NOT(ISERROR(SEARCH("1",AW11)))</formula>
    </cfRule>
    <cfRule type="containsText" dxfId="295" priority="64" operator="containsText" text="0">
      <formula>NOT(ISERROR(SEARCH("0",AW11)))</formula>
    </cfRule>
  </conditionalFormatting>
  <conditionalFormatting sqref="AZ11">
    <cfRule type="containsText" dxfId="294" priority="57" operator="containsText" text="3">
      <formula>NOT(ISERROR(SEARCH("3",AZ11)))</formula>
    </cfRule>
    <cfRule type="containsText" dxfId="293" priority="58" operator="containsText" text="2">
      <formula>NOT(ISERROR(SEARCH("2",AZ11)))</formula>
    </cfRule>
    <cfRule type="containsText" dxfId="292" priority="59" operator="containsText" text="1">
      <formula>NOT(ISERROR(SEARCH("1",AZ11)))</formula>
    </cfRule>
    <cfRule type="containsText" dxfId="291" priority="60" operator="containsText" text="0">
      <formula>NOT(ISERROR(SEARCH("0",AZ11)))</formula>
    </cfRule>
  </conditionalFormatting>
  <conditionalFormatting sqref="BA11">
    <cfRule type="containsText" dxfId="290" priority="53" operator="containsText" text="3">
      <formula>NOT(ISERROR(SEARCH("3",BA11)))</formula>
    </cfRule>
    <cfRule type="containsText" dxfId="289" priority="54" operator="containsText" text="2">
      <formula>NOT(ISERROR(SEARCH("2",BA11)))</formula>
    </cfRule>
    <cfRule type="containsText" dxfId="288" priority="55" operator="containsText" text="1">
      <formula>NOT(ISERROR(SEARCH("1",BA11)))</formula>
    </cfRule>
    <cfRule type="containsText" dxfId="287" priority="56" operator="containsText" text="0">
      <formula>NOT(ISERROR(SEARCH("0",BA11)))</formula>
    </cfRule>
  </conditionalFormatting>
  <conditionalFormatting sqref="L15">
    <cfRule type="duplicateValues" dxfId="286" priority="5"/>
  </conditionalFormatting>
  <conditionalFormatting sqref="D16">
    <cfRule type="duplicateValues" dxfId="285" priority="3"/>
  </conditionalFormatting>
  <conditionalFormatting sqref="AW16:AY16">
    <cfRule type="containsText" dxfId="284" priority="45" operator="containsText" text="3">
      <formula>NOT(ISERROR(SEARCH("3",AW16)))</formula>
    </cfRule>
    <cfRule type="containsText" dxfId="283" priority="46" operator="containsText" text="2">
      <formula>NOT(ISERROR(SEARCH("2",AW16)))</formula>
    </cfRule>
    <cfRule type="containsText" dxfId="282" priority="47" operator="containsText" text="1">
      <formula>NOT(ISERROR(SEARCH("1",AW16)))</formula>
    </cfRule>
    <cfRule type="containsText" dxfId="281" priority="48" operator="containsText" text="0">
      <formula>NOT(ISERROR(SEARCH("0",AW16)))</formula>
    </cfRule>
  </conditionalFormatting>
  <conditionalFormatting sqref="AZ16">
    <cfRule type="containsText" dxfId="280" priority="21" operator="containsText" text="3">
      <formula>NOT(ISERROR(SEARCH("3",AZ16)))</formula>
    </cfRule>
    <cfRule type="containsText" dxfId="279" priority="22" operator="containsText" text="2">
      <formula>NOT(ISERROR(SEARCH("2",AZ16)))</formula>
    </cfRule>
    <cfRule type="containsText" dxfId="278" priority="23" operator="containsText" text="1">
      <formula>NOT(ISERROR(SEARCH("1",AZ16)))</formula>
    </cfRule>
    <cfRule type="containsText" dxfId="277" priority="24" operator="containsText" text="0">
      <formula>NOT(ISERROR(SEARCH("0",AZ16)))</formula>
    </cfRule>
  </conditionalFormatting>
  <conditionalFormatting sqref="BA16">
    <cfRule type="containsText" dxfId="276" priority="17" operator="containsText" text="3">
      <formula>NOT(ISERROR(SEARCH("3",BA16)))</formula>
    </cfRule>
    <cfRule type="containsText" dxfId="275" priority="18" operator="containsText" text="2">
      <formula>NOT(ISERROR(SEARCH("2",BA16)))</formula>
    </cfRule>
    <cfRule type="containsText" dxfId="274" priority="19" operator="containsText" text="1">
      <formula>NOT(ISERROR(SEARCH("1",BA16)))</formula>
    </cfRule>
    <cfRule type="containsText" dxfId="273" priority="20" operator="containsText" text="0">
      <formula>NOT(ISERROR(SEARCH("0",BA16)))</formula>
    </cfRule>
  </conditionalFormatting>
  <conditionalFormatting sqref="L17">
    <cfRule type="duplicateValues" dxfId="272" priority="103"/>
  </conditionalFormatting>
  <conditionalFormatting sqref="AW17:AY17">
    <cfRule type="containsText" dxfId="271" priority="41" operator="containsText" text="3">
      <formula>NOT(ISERROR(SEARCH("3",AW17)))</formula>
    </cfRule>
    <cfRule type="containsText" dxfId="270" priority="42" operator="containsText" text="2">
      <formula>NOT(ISERROR(SEARCH("2",AW17)))</formula>
    </cfRule>
    <cfRule type="containsText" dxfId="269" priority="43" operator="containsText" text="1">
      <formula>NOT(ISERROR(SEARCH("1",AW17)))</formula>
    </cfRule>
    <cfRule type="containsText" dxfId="268" priority="44" operator="containsText" text="0">
      <formula>NOT(ISERROR(SEARCH("0",AW17)))</formula>
    </cfRule>
  </conditionalFormatting>
  <conditionalFormatting sqref="AZ17">
    <cfRule type="containsText" dxfId="267" priority="29" operator="containsText" text="3">
      <formula>NOT(ISERROR(SEARCH("3",AZ17)))</formula>
    </cfRule>
    <cfRule type="containsText" dxfId="266" priority="30" operator="containsText" text="2">
      <formula>NOT(ISERROR(SEARCH("2",AZ17)))</formula>
    </cfRule>
    <cfRule type="containsText" dxfId="265" priority="31" operator="containsText" text="1">
      <formula>NOT(ISERROR(SEARCH("1",AZ17)))</formula>
    </cfRule>
    <cfRule type="containsText" dxfId="264" priority="32" operator="containsText" text="0">
      <formula>NOT(ISERROR(SEARCH("0",AZ17)))</formula>
    </cfRule>
  </conditionalFormatting>
  <conditionalFormatting sqref="BA17">
    <cfRule type="containsText" dxfId="263" priority="25" operator="containsText" text="3">
      <formula>NOT(ISERROR(SEARCH("3",BA17)))</formula>
    </cfRule>
    <cfRule type="containsText" dxfId="262" priority="26" operator="containsText" text="2">
      <formula>NOT(ISERROR(SEARCH("2",BA17)))</formula>
    </cfRule>
    <cfRule type="containsText" dxfId="261" priority="27" operator="containsText" text="1">
      <formula>NOT(ISERROR(SEARCH("1",BA17)))</formula>
    </cfRule>
    <cfRule type="containsText" dxfId="260" priority="28" operator="containsText" text="0">
      <formula>NOT(ISERROR(SEARCH("0",BA17)))</formula>
    </cfRule>
  </conditionalFormatting>
  <conditionalFormatting sqref="D12:D13">
    <cfRule type="duplicateValues" dxfId="259" priority="4"/>
  </conditionalFormatting>
  <conditionalFormatting sqref="E1:E1048576">
    <cfRule type="duplicateValues" dxfId="258" priority="1"/>
    <cfRule type="duplicateValues" dxfId="257" priority="2"/>
  </conditionalFormatting>
  <conditionalFormatting sqref="AZ1:AZ2">
    <cfRule type="duplicateValues" dxfId="256" priority="102"/>
  </conditionalFormatting>
  <conditionalFormatting sqref="AZ4:AZ5">
    <cfRule type="containsText" dxfId="255" priority="89" operator="containsText" text="3">
      <formula>NOT(ISERROR(SEARCH("3",AZ4)))</formula>
    </cfRule>
    <cfRule type="containsText" dxfId="254" priority="90" operator="containsText" text="2">
      <formula>NOT(ISERROR(SEARCH("2",AZ4)))</formula>
    </cfRule>
    <cfRule type="containsText" dxfId="253" priority="91" operator="containsText" text="1">
      <formula>NOT(ISERROR(SEARCH("1",AZ4)))</formula>
    </cfRule>
    <cfRule type="containsText" dxfId="252" priority="92" operator="containsText" text="0">
      <formula>NOT(ISERROR(SEARCH("0",AZ4)))</formula>
    </cfRule>
  </conditionalFormatting>
  <conditionalFormatting sqref="AZ6:AZ9">
    <cfRule type="containsText" dxfId="251" priority="77" operator="containsText" text="3">
      <formula>NOT(ISERROR(SEARCH("3",AZ6)))</formula>
    </cfRule>
    <cfRule type="containsText" dxfId="250" priority="78" operator="containsText" text="2">
      <formula>NOT(ISERROR(SEARCH("2",AZ6)))</formula>
    </cfRule>
    <cfRule type="containsText" dxfId="249" priority="79" operator="containsText" text="1">
      <formula>NOT(ISERROR(SEARCH("1",AZ6)))</formula>
    </cfRule>
    <cfRule type="containsText" dxfId="248" priority="80" operator="containsText" text="0">
      <formula>NOT(ISERROR(SEARCH("0",AZ6)))</formula>
    </cfRule>
  </conditionalFormatting>
  <conditionalFormatting sqref="AZ14:AZ15">
    <cfRule type="containsText" dxfId="247" priority="37" operator="containsText" text="3">
      <formula>NOT(ISERROR(SEARCH("3",AZ14)))</formula>
    </cfRule>
    <cfRule type="containsText" dxfId="246" priority="38" operator="containsText" text="2">
      <formula>NOT(ISERROR(SEARCH("2",AZ14)))</formula>
    </cfRule>
    <cfRule type="containsText" dxfId="245" priority="39" operator="containsText" text="1">
      <formula>NOT(ISERROR(SEARCH("1",AZ14)))</formula>
    </cfRule>
    <cfRule type="containsText" dxfId="244" priority="40" operator="containsText" text="0">
      <formula>NOT(ISERROR(SEARCH("0",AZ14)))</formula>
    </cfRule>
  </conditionalFormatting>
  <conditionalFormatting sqref="BA1:BA2">
    <cfRule type="duplicateValues" dxfId="243" priority="101"/>
  </conditionalFormatting>
  <conditionalFormatting sqref="BA4:BA5">
    <cfRule type="containsText" dxfId="242" priority="85" operator="containsText" text="3">
      <formula>NOT(ISERROR(SEARCH("3",BA4)))</formula>
    </cfRule>
    <cfRule type="containsText" dxfId="241" priority="86" operator="containsText" text="2">
      <formula>NOT(ISERROR(SEARCH("2",BA4)))</formula>
    </cfRule>
    <cfRule type="containsText" dxfId="240" priority="87" operator="containsText" text="1">
      <formula>NOT(ISERROR(SEARCH("1",BA4)))</formula>
    </cfRule>
    <cfRule type="containsText" dxfId="239" priority="88" operator="containsText" text="0">
      <formula>NOT(ISERROR(SEARCH("0",BA4)))</formula>
    </cfRule>
  </conditionalFormatting>
  <conditionalFormatting sqref="BA6:BA9">
    <cfRule type="containsText" dxfId="238" priority="73" operator="containsText" text="3">
      <formula>NOT(ISERROR(SEARCH("3",BA6)))</formula>
    </cfRule>
    <cfRule type="containsText" dxfId="237" priority="74" operator="containsText" text="2">
      <formula>NOT(ISERROR(SEARCH("2",BA6)))</formula>
    </cfRule>
    <cfRule type="containsText" dxfId="236" priority="75" operator="containsText" text="1">
      <formula>NOT(ISERROR(SEARCH("1",BA6)))</formula>
    </cfRule>
    <cfRule type="containsText" dxfId="235" priority="76" operator="containsText" text="0">
      <formula>NOT(ISERROR(SEARCH("0",BA6)))</formula>
    </cfRule>
  </conditionalFormatting>
  <conditionalFormatting sqref="BA14:BA15">
    <cfRule type="containsText" dxfId="234" priority="33" operator="containsText" text="3">
      <formula>NOT(ISERROR(SEARCH("3",BA14)))</formula>
    </cfRule>
    <cfRule type="containsText" dxfId="233" priority="34" operator="containsText" text="2">
      <formula>NOT(ISERROR(SEARCH("2",BA14)))</formula>
    </cfRule>
    <cfRule type="containsText" dxfId="232" priority="35" operator="containsText" text="1">
      <formula>NOT(ISERROR(SEARCH("1",BA14)))</formula>
    </cfRule>
    <cfRule type="containsText" dxfId="231" priority="36" operator="containsText" text="0">
      <formula>NOT(ISERROR(SEARCH("0",BA14)))</formula>
    </cfRule>
  </conditionalFormatting>
  <conditionalFormatting sqref="E4:E6 E11 E14:E16">
    <cfRule type="duplicateValues" dxfId="230" priority="109"/>
  </conditionalFormatting>
  <conditionalFormatting sqref="L4 L11 L14 L16">
    <cfRule type="duplicateValues" dxfId="229" priority="105"/>
  </conditionalFormatting>
  <conditionalFormatting sqref="AW4:AY5">
    <cfRule type="containsText" dxfId="228" priority="93" operator="containsText" text="3">
      <formula>NOT(ISERROR(SEARCH("3",AW4)))</formula>
    </cfRule>
    <cfRule type="containsText" dxfId="227" priority="94" operator="containsText" text="2">
      <formula>NOT(ISERROR(SEARCH("2",AW4)))</formula>
    </cfRule>
    <cfRule type="containsText" dxfId="226" priority="95" operator="containsText" text="1">
      <formula>NOT(ISERROR(SEARCH("1",AW4)))</formula>
    </cfRule>
    <cfRule type="containsText" dxfId="225" priority="96" operator="containsText" text="0">
      <formula>NOT(ISERROR(SEARCH("0",AW4)))</formula>
    </cfRule>
  </conditionalFormatting>
  <conditionalFormatting sqref="AW6:AY9">
    <cfRule type="containsText" dxfId="224" priority="81" operator="containsText" text="3">
      <formula>NOT(ISERROR(SEARCH("3",AW6)))</formula>
    </cfRule>
    <cfRule type="containsText" dxfId="223" priority="82" operator="containsText" text="2">
      <formula>NOT(ISERROR(SEARCH("2",AW6)))</formula>
    </cfRule>
    <cfRule type="containsText" dxfId="222" priority="83" operator="containsText" text="1">
      <formula>NOT(ISERROR(SEARCH("1",AW6)))</formula>
    </cfRule>
    <cfRule type="containsText" dxfId="221" priority="84" operator="containsText" text="0">
      <formula>NOT(ISERROR(SEARCH("0",AW6)))</formula>
    </cfRule>
  </conditionalFormatting>
  <conditionalFormatting sqref="E10 E12:E13">
    <cfRule type="duplicateValues" dxfId="220" priority="108"/>
  </conditionalFormatting>
  <conditionalFormatting sqref="L10 L12:L13">
    <cfRule type="duplicateValues" dxfId="219" priority="104"/>
  </conditionalFormatting>
  <conditionalFormatting sqref="AW10:AY10 AW12:AY13">
    <cfRule type="containsText" dxfId="218" priority="69" operator="containsText" text="3">
      <formula>NOT(ISERROR(SEARCH("3",AW10)))</formula>
    </cfRule>
    <cfRule type="containsText" dxfId="217" priority="70" operator="containsText" text="2">
      <formula>NOT(ISERROR(SEARCH("2",AW10)))</formula>
    </cfRule>
    <cfRule type="containsText" dxfId="216" priority="71" operator="containsText" text="1">
      <formula>NOT(ISERROR(SEARCH("1",AW10)))</formula>
    </cfRule>
    <cfRule type="containsText" dxfId="215" priority="72" operator="containsText" text="0">
      <formula>NOT(ISERROR(SEARCH("0",AW10)))</formula>
    </cfRule>
  </conditionalFormatting>
  <conditionalFormatting sqref="AZ10:BA10 AZ12:BA13">
    <cfRule type="containsText" dxfId="214" priority="65" operator="containsText" text="3">
      <formula>NOT(ISERROR(SEARCH("3",AZ10)))</formula>
    </cfRule>
    <cfRule type="containsText" dxfId="213" priority="66" operator="containsText" text="2">
      <formula>NOT(ISERROR(SEARCH("2",AZ10)))</formula>
    </cfRule>
    <cfRule type="containsText" dxfId="212" priority="67" operator="containsText" text="1">
      <formula>NOT(ISERROR(SEARCH("1",AZ10)))</formula>
    </cfRule>
    <cfRule type="containsText" dxfId="211" priority="68" operator="containsText" text="0">
      <formula>NOT(ISERROR(SEARCH("0",AZ10)))</formula>
    </cfRule>
  </conditionalFormatting>
  <conditionalFormatting sqref="AW14:AY15">
    <cfRule type="containsText" dxfId="210" priority="49" operator="containsText" text="3">
      <formula>NOT(ISERROR(SEARCH("3",AW14)))</formula>
    </cfRule>
    <cfRule type="containsText" dxfId="209" priority="50" operator="containsText" text="2">
      <formula>NOT(ISERROR(SEARCH("2",AW14)))</formula>
    </cfRule>
    <cfRule type="containsText" dxfId="208" priority="51" operator="containsText" text="1">
      <formula>NOT(ISERROR(SEARCH("1",AW14)))</formula>
    </cfRule>
    <cfRule type="containsText" dxfId="207" priority="52" operator="containsText" text="0">
      <formula>NOT(ISERROR(SEARCH("0",AW14)))</formula>
    </cfRule>
  </conditionalFormatting>
  <conditionalFormatting sqref="C17 E17:G17">
    <cfRule type="duplicateValues" dxfId="206" priority="107"/>
  </conditionalFormatting>
  <dataValidations count="1">
    <dataValidation allowBlank="1" showInputMessage="1" showErrorMessage="1" promptTitle="包括4种填写情况：" prompt="具体数字；_x000a_RF--参考图、表格图或原理图；_x000a_AR--零件用量按需；_x000a_RP--零件为维修专用。" sqref="AU11 AU16 AU6:AU9 AU14:AU15"/>
  </dataValidations>
  <pageMargins left="0.7" right="0.7" top="0.75" bottom="0.75" header="0.3" footer="0.3"/>
  <pageSetup paperSize="9" scale="24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AB27"/>
  <sheetViews>
    <sheetView view="pageBreakPreview" zoomScale="60" zoomScaleNormal="100" workbookViewId="0">
      <selection activeCell="E7" sqref="E7:H7"/>
    </sheetView>
  </sheetViews>
  <sheetFormatPr defaultColWidth="4.625" defaultRowHeight="17.25"/>
  <cols>
    <col min="1" max="1" width="3.75" style="500" customWidth="1"/>
    <col min="2" max="2" width="14.875" style="500" customWidth="1"/>
    <col min="3" max="3" width="19.375" style="500" customWidth="1"/>
    <col min="4" max="4" width="22.25" style="500" customWidth="1"/>
    <col min="5" max="5" width="24.5" style="500" customWidth="1"/>
    <col min="6" max="6" width="22" style="500" customWidth="1"/>
    <col min="7" max="7" width="12.875" style="500" customWidth="1"/>
    <col min="8" max="8" width="4.625" style="500" customWidth="1"/>
    <col min="9" max="9" width="6.375" style="500" customWidth="1"/>
    <col min="10" max="10" width="0.125" style="500" customWidth="1"/>
    <col min="11" max="11" width="25.625" style="500" customWidth="1"/>
    <col min="12" max="12" width="10.875" style="500" customWidth="1"/>
    <col min="13" max="13" width="5.75" style="500" customWidth="1"/>
    <col min="14" max="14" width="6.375" style="500" customWidth="1"/>
    <col min="15" max="15" width="5" style="500" customWidth="1"/>
    <col min="16" max="16" width="5.875" style="500" customWidth="1"/>
    <col min="17" max="17" width="7.875" style="500" customWidth="1"/>
    <col min="18" max="18" width="6.125" style="500" customWidth="1"/>
    <col min="19" max="19" width="13.125" style="500" customWidth="1"/>
    <col min="20" max="20" width="15.625" style="500" customWidth="1"/>
    <col min="21" max="21" width="4.625" style="500" customWidth="1"/>
    <col min="22" max="22" width="8" style="500" customWidth="1"/>
    <col min="23" max="23" width="11.5" style="500" customWidth="1"/>
    <col min="24" max="24" width="9.5" style="500" customWidth="1"/>
    <col min="25" max="25" width="13.125" style="500" customWidth="1"/>
    <col min="26" max="26" width="10" style="500" customWidth="1"/>
    <col min="27" max="27" width="11.25" style="500" customWidth="1"/>
    <col min="28" max="248" width="9" style="500" customWidth="1"/>
    <col min="249" max="249" width="3.125" style="500" customWidth="1"/>
    <col min="250" max="250" width="7.625" style="500" customWidth="1"/>
    <col min="251" max="251" width="4.125" style="500" customWidth="1"/>
    <col min="252" max="252" width="17" style="500" customWidth="1"/>
    <col min="253" max="253" width="3.625" style="500" customWidth="1"/>
    <col min="254" max="254" width="9.125" style="500" customWidth="1"/>
    <col min="255" max="255" width="3.625" style="500" customWidth="1"/>
    <col min="256" max="16384" width="4.625" style="500"/>
  </cols>
  <sheetData>
    <row r="1" spans="1:28" s="499" customFormat="1" ht="30.75" customHeight="1">
      <c r="A1" s="950"/>
      <c r="B1" s="950"/>
      <c r="C1" s="951"/>
      <c r="D1" s="951"/>
      <c r="E1" s="951"/>
      <c r="F1" s="951"/>
      <c r="G1" s="951"/>
      <c r="H1" s="951"/>
      <c r="I1" s="951"/>
      <c r="J1" s="951"/>
      <c r="K1" s="951"/>
      <c r="L1" s="951"/>
      <c r="M1" s="951"/>
      <c r="N1" s="951"/>
      <c r="O1" s="951"/>
      <c r="P1" s="951"/>
      <c r="Q1" s="951"/>
      <c r="R1" s="951"/>
      <c r="S1" s="518"/>
      <c r="T1" s="518"/>
      <c r="U1" s="518"/>
      <c r="V1" s="518"/>
      <c r="W1" s="969" t="s">
        <v>27</v>
      </c>
      <c r="X1" s="969"/>
      <c r="Y1" s="969"/>
      <c r="Z1" s="969"/>
      <c r="AA1" s="969"/>
      <c r="AB1" s="522"/>
    </row>
    <row r="2" spans="1:28" s="499" customFormat="1" ht="34.5" customHeight="1">
      <c r="A2" s="501" t="s">
        <v>28</v>
      </c>
      <c r="B2" s="501"/>
      <c r="C2" s="503"/>
      <c r="D2" s="503"/>
      <c r="E2" s="503"/>
      <c r="F2" s="952" t="s">
        <v>29</v>
      </c>
      <c r="G2" s="952"/>
      <c r="H2" s="952"/>
      <c r="I2" s="952"/>
      <c r="J2" s="952"/>
      <c r="K2" s="952"/>
      <c r="L2" s="952"/>
      <c r="M2" s="952"/>
      <c r="N2" s="952"/>
      <c r="O2" s="952"/>
      <c r="P2" s="952"/>
      <c r="Q2" s="952"/>
      <c r="R2" s="952"/>
      <c r="S2" s="519"/>
      <c r="T2" s="519"/>
      <c r="U2" s="519"/>
      <c r="V2" s="519"/>
      <c r="W2" s="969"/>
      <c r="X2" s="969"/>
      <c r="Y2" s="969"/>
      <c r="Z2" s="969"/>
      <c r="AA2" s="969"/>
    </row>
    <row r="3" spans="1:28" s="499" customFormat="1" ht="28.5" customHeight="1">
      <c r="A3" s="968" t="s">
        <v>30</v>
      </c>
      <c r="B3" s="968"/>
      <c r="C3" s="951" t="s">
        <v>724</v>
      </c>
      <c r="D3" s="951"/>
      <c r="E3" s="502"/>
      <c r="F3" s="953" t="s">
        <v>725</v>
      </c>
      <c r="G3" s="953"/>
      <c r="H3" s="953"/>
      <c r="I3" s="953"/>
      <c r="J3" s="953"/>
      <c r="K3" s="953"/>
      <c r="L3" s="953"/>
      <c r="M3" s="953"/>
      <c r="N3" s="953"/>
      <c r="O3" s="953"/>
      <c r="P3" s="953"/>
      <c r="Q3" s="953"/>
      <c r="R3" s="953"/>
      <c r="S3" s="953"/>
      <c r="T3" s="504"/>
      <c r="U3" s="954" t="s">
        <v>1</v>
      </c>
      <c r="V3" s="954"/>
      <c r="W3" s="520" t="s">
        <v>2</v>
      </c>
      <c r="X3" s="520" t="s">
        <v>33</v>
      </c>
      <c r="Y3" s="520" t="s">
        <v>4</v>
      </c>
      <c r="Z3" s="523" t="s">
        <v>34</v>
      </c>
      <c r="AA3" s="520" t="s">
        <v>35</v>
      </c>
      <c r="AB3" s="524"/>
    </row>
    <row r="4" spans="1:28" s="499" customFormat="1" ht="36" customHeight="1">
      <c r="A4" s="968"/>
      <c r="B4" s="968"/>
      <c r="C4" s="951"/>
      <c r="D4" s="951"/>
      <c r="E4" s="502"/>
      <c r="F4" s="955" t="s">
        <v>36</v>
      </c>
      <c r="G4" s="955"/>
      <c r="H4" s="955"/>
      <c r="I4" s="955"/>
      <c r="J4" s="955"/>
      <c r="K4" s="955"/>
      <c r="L4" s="955"/>
      <c r="M4" s="955"/>
      <c r="N4" s="955"/>
      <c r="O4" s="955"/>
      <c r="P4" s="955"/>
      <c r="Q4" s="955"/>
      <c r="R4" s="955"/>
      <c r="S4" s="956"/>
      <c r="T4" s="956"/>
      <c r="U4" s="957" t="s">
        <v>37</v>
      </c>
      <c r="V4" s="957"/>
      <c r="W4" s="521"/>
      <c r="X4" s="521"/>
      <c r="Y4" s="525"/>
      <c r="Z4" s="526" t="s">
        <v>38</v>
      </c>
      <c r="AA4" s="527" t="s">
        <v>726</v>
      </c>
      <c r="AB4" s="524"/>
    </row>
    <row r="5" spans="1:28" ht="36.75" customHeight="1">
      <c r="A5" s="958" t="s">
        <v>40</v>
      </c>
      <c r="B5" s="958"/>
      <c r="C5" s="958"/>
      <c r="D5" s="505" t="s">
        <v>41</v>
      </c>
      <c r="E5" s="959" t="s">
        <v>42</v>
      </c>
      <c r="F5" s="959"/>
      <c r="G5" s="959"/>
      <c r="H5" s="959"/>
      <c r="I5" s="959" t="s">
        <v>43</v>
      </c>
      <c r="J5" s="959"/>
      <c r="K5" s="959"/>
      <c r="L5" s="959"/>
      <c r="M5" s="959"/>
      <c r="N5" s="959" t="s">
        <v>44</v>
      </c>
      <c r="O5" s="959"/>
      <c r="P5" s="959"/>
      <c r="Q5" s="959"/>
      <c r="R5" s="959"/>
      <c r="S5" s="959"/>
      <c r="T5" s="959"/>
      <c r="U5" s="959" t="s">
        <v>45</v>
      </c>
      <c r="V5" s="959"/>
      <c r="W5" s="960" t="s">
        <v>46</v>
      </c>
      <c r="X5" s="960"/>
      <c r="Y5" s="960" t="s">
        <v>11</v>
      </c>
      <c r="Z5" s="960"/>
      <c r="AA5" s="960"/>
    </row>
    <row r="6" spans="1:28" ht="66" customHeight="1">
      <c r="A6" s="959"/>
      <c r="B6" s="959"/>
      <c r="C6" s="959"/>
      <c r="D6" s="505">
        <v>1</v>
      </c>
      <c r="E6" s="961" t="s">
        <v>727</v>
      </c>
      <c r="F6" s="961"/>
      <c r="G6" s="961"/>
      <c r="H6" s="961"/>
      <c r="I6" s="961" t="s">
        <v>22</v>
      </c>
      <c r="J6" s="961"/>
      <c r="K6" s="961"/>
      <c r="L6" s="961"/>
      <c r="M6" s="961"/>
      <c r="N6" s="1255" t="s">
        <v>728</v>
      </c>
      <c r="O6" s="1255"/>
      <c r="P6" s="1255"/>
      <c r="Q6" s="1255"/>
      <c r="R6" s="1255"/>
      <c r="S6" s="1255"/>
      <c r="T6" s="1255"/>
      <c r="U6" s="961">
        <v>1</v>
      </c>
      <c r="V6" s="961"/>
      <c r="W6" s="960" t="s">
        <v>724</v>
      </c>
      <c r="X6" s="960"/>
      <c r="Y6" s="963"/>
      <c r="Z6" s="964"/>
      <c r="AA6" s="965"/>
    </row>
    <row r="7" spans="1:28" ht="72" customHeight="1">
      <c r="A7" s="959"/>
      <c r="B7" s="959"/>
      <c r="C7" s="959"/>
      <c r="D7" s="506">
        <v>2</v>
      </c>
      <c r="E7" s="1265" t="s">
        <v>729</v>
      </c>
      <c r="F7" s="1265"/>
      <c r="G7" s="1265"/>
      <c r="H7" s="1265"/>
      <c r="I7" s="1265" t="s">
        <v>22</v>
      </c>
      <c r="J7" s="1265"/>
      <c r="K7" s="1265"/>
      <c r="L7" s="1265"/>
      <c r="M7" s="1265"/>
      <c r="N7" s="1266" t="s">
        <v>730</v>
      </c>
      <c r="O7" s="1266"/>
      <c r="P7" s="1266"/>
      <c r="Q7" s="1266"/>
      <c r="R7" s="1266"/>
      <c r="S7" s="1266"/>
      <c r="T7" s="1266"/>
      <c r="U7" s="1265">
        <v>1</v>
      </c>
      <c r="V7" s="1265"/>
      <c r="W7" s="1267" t="s">
        <v>724</v>
      </c>
      <c r="X7" s="1267"/>
      <c r="Y7" s="1256"/>
      <c r="Z7" s="1257"/>
      <c r="AA7" s="1258"/>
    </row>
    <row r="8" spans="1:28" ht="42" customHeight="1">
      <c r="A8" s="959"/>
      <c r="B8" s="959"/>
      <c r="C8" s="959"/>
      <c r="D8" s="507"/>
      <c r="E8" s="1259"/>
      <c r="F8" s="1259"/>
      <c r="G8" s="1259"/>
      <c r="H8" s="1259"/>
      <c r="I8" s="1259" t="s">
        <v>53</v>
      </c>
      <c r="J8" s="1259"/>
      <c r="K8" s="1259"/>
      <c r="L8" s="1259"/>
      <c r="M8" s="1259"/>
      <c r="N8" s="1260"/>
      <c r="O8" s="1260"/>
      <c r="P8" s="1260"/>
      <c r="Q8" s="1260"/>
      <c r="R8" s="1260"/>
      <c r="S8" s="1260"/>
      <c r="T8" s="1260"/>
      <c r="U8" s="1259"/>
      <c r="V8" s="1259"/>
      <c r="W8" s="1261"/>
      <c r="X8" s="1261"/>
      <c r="Y8" s="1262"/>
      <c r="Z8" s="1263"/>
      <c r="AA8" s="1264"/>
    </row>
    <row r="9" spans="1:28" ht="42" customHeight="1">
      <c r="A9" s="959"/>
      <c r="B9" s="959"/>
      <c r="C9" s="959"/>
      <c r="D9" s="505"/>
      <c r="E9" s="961"/>
      <c r="F9" s="961"/>
      <c r="G9" s="961"/>
      <c r="H9" s="961"/>
      <c r="I9" s="961"/>
      <c r="J9" s="961"/>
      <c r="K9" s="961"/>
      <c r="L9" s="961"/>
      <c r="M9" s="961"/>
      <c r="N9" s="1255"/>
      <c r="O9" s="1255"/>
      <c r="P9" s="1255"/>
      <c r="Q9" s="1255"/>
      <c r="R9" s="1255"/>
      <c r="S9" s="1255"/>
      <c r="T9" s="1255"/>
      <c r="U9" s="961"/>
      <c r="V9" s="961"/>
      <c r="W9" s="960"/>
      <c r="X9" s="960"/>
      <c r="Y9" s="963"/>
      <c r="Z9" s="964"/>
      <c r="AA9" s="965"/>
    </row>
    <row r="10" spans="1:28" ht="42" customHeight="1">
      <c r="A10" s="959"/>
      <c r="B10" s="959"/>
      <c r="C10" s="959"/>
      <c r="D10" s="505"/>
      <c r="E10" s="961"/>
      <c r="F10" s="961"/>
      <c r="G10" s="961"/>
      <c r="H10" s="961"/>
      <c r="I10" s="961"/>
      <c r="J10" s="961"/>
      <c r="K10" s="961"/>
      <c r="L10" s="961"/>
      <c r="M10" s="961"/>
      <c r="N10" s="1255"/>
      <c r="O10" s="1255"/>
      <c r="P10" s="1255"/>
      <c r="Q10" s="1255"/>
      <c r="R10" s="1255"/>
      <c r="S10" s="1255"/>
      <c r="T10" s="1255"/>
      <c r="U10" s="961"/>
      <c r="V10" s="961"/>
      <c r="W10" s="960"/>
      <c r="X10" s="960"/>
      <c r="Y10" s="963"/>
      <c r="Z10" s="964"/>
      <c r="AA10" s="965"/>
    </row>
    <row r="11" spans="1:28" ht="42" customHeight="1">
      <c r="A11" s="959"/>
      <c r="B11" s="959"/>
      <c r="C11" s="959"/>
      <c r="D11" s="508"/>
      <c r="E11" s="1268"/>
      <c r="F11" s="1268"/>
      <c r="G11" s="1268"/>
      <c r="H11" s="1268"/>
      <c r="I11" s="1268"/>
      <c r="J11" s="1268"/>
      <c r="K11" s="1268"/>
      <c r="L11" s="1268"/>
      <c r="M11" s="1268"/>
      <c r="N11" s="1269"/>
      <c r="O11" s="1269"/>
      <c r="P11" s="1269"/>
      <c r="Q11" s="1269"/>
      <c r="R11" s="1269"/>
      <c r="S11" s="1269"/>
      <c r="T11" s="1269"/>
      <c r="U11" s="1268"/>
      <c r="V11" s="1268"/>
      <c r="W11" s="1270"/>
      <c r="X11" s="1270"/>
      <c r="Y11" s="1272"/>
      <c r="Z11" s="1273"/>
      <c r="AA11" s="1274"/>
    </row>
    <row r="12" spans="1:28" ht="22.5" customHeight="1">
      <c r="A12" s="959"/>
      <c r="B12" s="959"/>
      <c r="C12" s="959"/>
      <c r="D12" s="505"/>
      <c r="E12" s="960"/>
      <c r="F12" s="960"/>
      <c r="G12" s="960"/>
      <c r="H12" s="960"/>
      <c r="I12" s="961"/>
      <c r="J12" s="961"/>
      <c r="K12" s="961"/>
      <c r="L12" s="961"/>
      <c r="M12" s="961"/>
      <c r="N12" s="961"/>
      <c r="O12" s="961"/>
      <c r="P12" s="961"/>
      <c r="Q12" s="961"/>
      <c r="R12" s="961"/>
      <c r="S12" s="961"/>
      <c r="T12" s="961"/>
      <c r="U12" s="961"/>
      <c r="V12" s="961"/>
      <c r="W12" s="960"/>
      <c r="X12" s="960"/>
      <c r="Y12" s="966"/>
      <c r="Z12" s="966"/>
      <c r="AA12" s="966"/>
    </row>
    <row r="13" spans="1:28" ht="51.75" customHeight="1">
      <c r="A13" s="970" t="s">
        <v>54</v>
      </c>
      <c r="B13" s="960"/>
      <c r="C13" s="960"/>
      <c r="D13" s="960"/>
      <c r="E13" s="960"/>
      <c r="F13" s="960"/>
      <c r="G13" s="960"/>
      <c r="H13" s="960"/>
      <c r="I13" s="960"/>
      <c r="J13" s="960"/>
      <c r="K13" s="960"/>
      <c r="L13" s="960"/>
      <c r="M13" s="960"/>
      <c r="N13" s="960"/>
      <c r="O13" s="960"/>
      <c r="P13" s="960"/>
      <c r="Q13" s="960"/>
      <c r="R13" s="960"/>
      <c r="S13" s="960"/>
      <c r="T13" s="960"/>
      <c r="U13" s="960"/>
      <c r="V13" s="960"/>
      <c r="W13" s="960"/>
      <c r="X13" s="960"/>
      <c r="Y13" s="960"/>
      <c r="Z13" s="960"/>
      <c r="AA13" s="960"/>
    </row>
    <row r="14" spans="1:28" ht="33.75" customHeight="1">
      <c r="A14" s="510" t="s">
        <v>55</v>
      </c>
      <c r="B14" s="510" t="s">
        <v>56</v>
      </c>
      <c r="C14" s="510" t="s">
        <v>57</v>
      </c>
      <c r="D14" s="510" t="s">
        <v>58</v>
      </c>
      <c r="E14" s="510" t="s">
        <v>59</v>
      </c>
      <c r="F14" s="509" t="s">
        <v>60</v>
      </c>
      <c r="G14" s="510" t="s">
        <v>61</v>
      </c>
      <c r="H14" s="510"/>
      <c r="I14" s="510"/>
      <c r="J14" s="510"/>
      <c r="K14" s="510"/>
      <c r="L14" s="510"/>
      <c r="M14" s="509"/>
      <c r="N14" s="510"/>
      <c r="O14" s="509"/>
      <c r="P14" s="510"/>
      <c r="Q14" s="510"/>
      <c r="R14" s="510"/>
      <c r="S14" s="510"/>
      <c r="T14" s="509"/>
      <c r="U14" s="510"/>
      <c r="V14" s="510"/>
      <c r="W14" s="510"/>
      <c r="X14" s="510"/>
      <c r="Y14" s="510"/>
      <c r="Z14" s="510"/>
      <c r="AA14" s="510"/>
    </row>
    <row r="15" spans="1:28" ht="37.5">
      <c r="A15" s="511">
        <v>1</v>
      </c>
      <c r="B15" s="510">
        <v>20230512</v>
      </c>
      <c r="C15" s="455" t="s">
        <v>731</v>
      </c>
      <c r="D15" s="456" t="s">
        <v>732</v>
      </c>
      <c r="E15" s="510" t="s">
        <v>98</v>
      </c>
      <c r="F15" s="510" t="s">
        <v>733</v>
      </c>
      <c r="G15" s="510" t="s">
        <v>734</v>
      </c>
      <c r="H15" s="510"/>
      <c r="I15" s="510"/>
      <c r="J15" s="510"/>
      <c r="K15" s="510"/>
      <c r="L15" s="510"/>
      <c r="M15" s="510"/>
      <c r="N15" s="510"/>
      <c r="O15" s="510"/>
      <c r="P15" s="510"/>
      <c r="Q15" s="510"/>
      <c r="R15" s="510"/>
      <c r="S15" s="510"/>
      <c r="T15" s="510"/>
      <c r="U15" s="510"/>
      <c r="V15" s="510"/>
      <c r="W15" s="510"/>
      <c r="X15" s="510"/>
      <c r="Y15" s="510"/>
      <c r="Z15" s="510"/>
      <c r="AA15" s="510"/>
    </row>
    <row r="16" spans="1:28" ht="18.75">
      <c r="A16" s="511">
        <v>2</v>
      </c>
      <c r="B16" s="510">
        <v>20230512</v>
      </c>
      <c r="C16" s="512" t="s">
        <v>735</v>
      </c>
      <c r="D16" s="513" t="s">
        <v>736</v>
      </c>
      <c r="E16" s="510" t="s">
        <v>85</v>
      </c>
      <c r="F16" s="510" t="s">
        <v>737</v>
      </c>
      <c r="G16" s="510"/>
      <c r="H16" s="510"/>
      <c r="I16" s="510"/>
      <c r="J16" s="510"/>
      <c r="K16" s="510"/>
      <c r="L16" s="510"/>
      <c r="M16" s="510"/>
      <c r="N16" s="510"/>
      <c r="O16" s="510"/>
      <c r="P16" s="510"/>
      <c r="Q16" s="510"/>
      <c r="R16" s="510"/>
      <c r="S16" s="510"/>
      <c r="T16" s="510"/>
      <c r="U16" s="510"/>
      <c r="V16" s="510"/>
      <c r="W16" s="510"/>
      <c r="X16" s="510"/>
      <c r="Y16" s="510"/>
      <c r="Z16" s="510"/>
      <c r="AA16" s="510"/>
    </row>
    <row r="17" spans="1:27" ht="18.75">
      <c r="A17" s="511">
        <v>3</v>
      </c>
      <c r="B17" s="510">
        <v>20230517</v>
      </c>
      <c r="C17" s="455" t="s">
        <v>738</v>
      </c>
      <c r="D17" s="456" t="s">
        <v>739</v>
      </c>
      <c r="E17" s="510" t="s">
        <v>98</v>
      </c>
      <c r="F17" s="972" t="s">
        <v>740</v>
      </c>
      <c r="G17" s="972" t="s">
        <v>741</v>
      </c>
      <c r="H17" s="510"/>
      <c r="I17" s="510"/>
      <c r="J17" s="510"/>
      <c r="K17" s="510"/>
      <c r="L17" s="510"/>
      <c r="M17" s="510"/>
      <c r="N17" s="510"/>
      <c r="O17" s="510"/>
      <c r="P17" s="510"/>
      <c r="Q17" s="510"/>
      <c r="R17" s="510"/>
      <c r="S17" s="510"/>
      <c r="T17" s="510"/>
      <c r="U17" s="510"/>
      <c r="V17" s="510"/>
      <c r="W17" s="510"/>
      <c r="X17" s="510"/>
      <c r="Y17" s="510"/>
      <c r="Z17" s="510"/>
      <c r="AA17" s="510"/>
    </row>
    <row r="18" spans="1:27" ht="18.75">
      <c r="A18" s="511">
        <v>4</v>
      </c>
      <c r="B18" s="510">
        <v>20230517</v>
      </c>
      <c r="C18" s="455" t="s">
        <v>742</v>
      </c>
      <c r="D18" s="456" t="s">
        <v>743</v>
      </c>
      <c r="E18" s="510" t="s">
        <v>98</v>
      </c>
      <c r="F18" s="973"/>
      <c r="G18" s="973"/>
      <c r="H18" s="510"/>
      <c r="I18" s="510"/>
      <c r="J18" s="510"/>
      <c r="K18" s="510"/>
      <c r="L18" s="510"/>
      <c r="M18" s="510"/>
      <c r="N18" s="510"/>
      <c r="O18" s="510"/>
      <c r="P18" s="510"/>
      <c r="Q18" s="510"/>
      <c r="R18" s="510"/>
      <c r="S18" s="510"/>
      <c r="T18" s="510"/>
      <c r="U18" s="510"/>
      <c r="V18" s="510"/>
      <c r="W18" s="510"/>
      <c r="X18" s="510"/>
      <c r="Y18" s="510"/>
      <c r="Z18" s="510"/>
      <c r="AA18" s="510"/>
    </row>
    <row r="19" spans="1:27" ht="37.5">
      <c r="A19" s="511">
        <v>5</v>
      </c>
      <c r="B19" s="510">
        <v>20230518</v>
      </c>
      <c r="C19" s="455" t="s">
        <v>744</v>
      </c>
      <c r="D19" s="456" t="s">
        <v>12</v>
      </c>
      <c r="E19" s="510" t="s">
        <v>745</v>
      </c>
      <c r="F19" s="510" t="s">
        <v>78</v>
      </c>
      <c r="G19" s="510" t="s">
        <v>746</v>
      </c>
      <c r="H19" s="510"/>
      <c r="I19" s="510"/>
      <c r="J19" s="510"/>
      <c r="K19" s="510"/>
      <c r="L19" s="510"/>
      <c r="M19" s="510"/>
      <c r="N19" s="510"/>
      <c r="O19" s="510"/>
      <c r="P19" s="510"/>
      <c r="Q19" s="510"/>
      <c r="R19" s="510"/>
      <c r="S19" s="510"/>
      <c r="T19" s="510"/>
      <c r="U19" s="510"/>
      <c r="V19" s="510"/>
      <c r="W19" s="510"/>
      <c r="X19" s="510"/>
      <c r="Y19" s="510"/>
      <c r="Z19" s="510"/>
      <c r="AA19" s="510"/>
    </row>
    <row r="20" spans="1:27" ht="37.5">
      <c r="A20" s="511">
        <v>6</v>
      </c>
      <c r="B20" s="510">
        <v>20230518</v>
      </c>
      <c r="C20" s="464" t="s">
        <v>744</v>
      </c>
      <c r="D20" s="465" t="s">
        <v>12</v>
      </c>
      <c r="E20" s="510" t="s">
        <v>745</v>
      </c>
      <c r="F20" s="510" t="s">
        <v>747</v>
      </c>
      <c r="G20" s="510" t="s">
        <v>746</v>
      </c>
      <c r="H20" s="510"/>
      <c r="I20" s="510"/>
      <c r="J20" s="510"/>
      <c r="K20" s="510"/>
      <c r="L20" s="510"/>
      <c r="M20" s="510"/>
      <c r="N20" s="510"/>
      <c r="O20" s="510"/>
      <c r="P20" s="510"/>
      <c r="Q20" s="510"/>
      <c r="R20" s="510"/>
      <c r="S20" s="510"/>
      <c r="T20" s="510"/>
      <c r="U20" s="510"/>
      <c r="V20" s="510"/>
      <c r="W20" s="510"/>
      <c r="X20" s="510"/>
      <c r="Y20" s="510"/>
      <c r="Z20" s="510"/>
      <c r="AA20" s="510"/>
    </row>
    <row r="21" spans="1:27" ht="37.5">
      <c r="A21" s="511">
        <v>7</v>
      </c>
      <c r="B21" s="510">
        <v>20230616</v>
      </c>
      <c r="C21" s="464" t="s">
        <v>748</v>
      </c>
      <c r="D21" s="465" t="s">
        <v>749</v>
      </c>
      <c r="E21" s="510" t="s">
        <v>98</v>
      </c>
      <c r="F21" s="510" t="s">
        <v>750</v>
      </c>
      <c r="G21" s="510"/>
      <c r="H21" s="510"/>
      <c r="I21" s="510"/>
      <c r="J21" s="510"/>
      <c r="K21" s="510"/>
      <c r="L21" s="510"/>
      <c r="M21" s="510"/>
      <c r="N21" s="510"/>
      <c r="O21" s="510"/>
      <c r="P21" s="510"/>
      <c r="Q21" s="510"/>
      <c r="R21" s="510"/>
      <c r="S21" s="510"/>
      <c r="T21" s="510"/>
      <c r="U21" s="510"/>
      <c r="V21" s="510"/>
      <c r="W21" s="510"/>
      <c r="X21" s="510"/>
      <c r="Y21" s="510"/>
      <c r="Z21" s="510"/>
      <c r="AA21" s="510"/>
    </row>
    <row r="22" spans="1:27" ht="37.5">
      <c r="A22" s="511">
        <v>8</v>
      </c>
      <c r="B22" s="510">
        <v>20230616</v>
      </c>
      <c r="C22" s="464" t="s">
        <v>751</v>
      </c>
      <c r="D22" s="465" t="s">
        <v>752</v>
      </c>
      <c r="E22" s="510" t="s">
        <v>98</v>
      </c>
      <c r="F22" s="510" t="s">
        <v>750</v>
      </c>
      <c r="G22" s="510"/>
      <c r="H22" s="510"/>
      <c r="I22" s="510"/>
      <c r="J22" s="510"/>
      <c r="K22" s="510"/>
      <c r="L22" s="510"/>
      <c r="M22" s="510"/>
      <c r="N22" s="510"/>
      <c r="O22" s="510"/>
      <c r="P22" s="510"/>
      <c r="Q22" s="510"/>
      <c r="R22" s="510"/>
      <c r="S22" s="510"/>
      <c r="T22" s="510"/>
      <c r="U22" s="510"/>
      <c r="V22" s="510"/>
      <c r="W22" s="510"/>
      <c r="X22" s="510"/>
      <c r="Y22" s="510"/>
      <c r="Z22" s="510"/>
      <c r="AA22" s="510"/>
    </row>
    <row r="23" spans="1:27" ht="18.75">
      <c r="A23" s="511">
        <v>9</v>
      </c>
      <c r="B23" s="510">
        <v>20230616</v>
      </c>
      <c r="C23" s="464" t="s">
        <v>753</v>
      </c>
      <c r="D23" s="465" t="s">
        <v>754</v>
      </c>
      <c r="E23" s="510" t="s">
        <v>98</v>
      </c>
      <c r="F23" s="510" t="s">
        <v>750</v>
      </c>
      <c r="G23" s="510"/>
      <c r="H23" s="510"/>
      <c r="I23" s="510"/>
      <c r="J23" s="510"/>
      <c r="K23" s="510"/>
      <c r="L23" s="510"/>
      <c r="M23" s="510"/>
      <c r="N23" s="510"/>
      <c r="O23" s="510"/>
      <c r="P23" s="510"/>
      <c r="Q23" s="510"/>
      <c r="R23" s="510"/>
      <c r="S23" s="510"/>
      <c r="T23" s="510"/>
      <c r="U23" s="510"/>
      <c r="V23" s="510"/>
      <c r="W23" s="510"/>
      <c r="X23" s="510"/>
      <c r="Y23" s="510"/>
      <c r="Z23" s="510"/>
      <c r="AA23" s="510"/>
    </row>
    <row r="24" spans="1:27" ht="18.75">
      <c r="A24" s="514">
        <v>10</v>
      </c>
      <c r="B24" s="515">
        <v>20230628</v>
      </c>
      <c r="C24" s="471" t="s">
        <v>755</v>
      </c>
      <c r="D24" s="472" t="s">
        <v>756</v>
      </c>
      <c r="E24" s="972" t="s">
        <v>1587</v>
      </c>
      <c r="F24" s="510" t="s">
        <v>750</v>
      </c>
      <c r="G24" s="515"/>
      <c r="H24" s="510"/>
      <c r="I24" s="510"/>
      <c r="J24" s="510"/>
      <c r="K24" s="510"/>
      <c r="L24" s="510"/>
      <c r="M24" s="510"/>
      <c r="N24" s="510"/>
      <c r="O24" s="510"/>
      <c r="P24" s="510"/>
      <c r="Q24" s="510"/>
      <c r="R24" s="510"/>
      <c r="S24" s="510"/>
      <c r="T24" s="510"/>
      <c r="U24" s="510"/>
      <c r="V24" s="510"/>
      <c r="W24" s="510"/>
      <c r="X24" s="510"/>
      <c r="Y24" s="510"/>
      <c r="Z24" s="510"/>
      <c r="AA24" s="510"/>
    </row>
    <row r="25" spans="1:27" ht="18.75">
      <c r="A25" s="514">
        <v>11</v>
      </c>
      <c r="B25" s="515">
        <v>20230628</v>
      </c>
      <c r="C25" s="496" t="s">
        <v>758</v>
      </c>
      <c r="D25" s="496" t="s">
        <v>759</v>
      </c>
      <c r="E25" s="1271"/>
      <c r="F25" s="510" t="s">
        <v>750</v>
      </c>
      <c r="G25" s="515"/>
      <c r="H25" s="510"/>
      <c r="I25" s="510"/>
      <c r="J25" s="510"/>
      <c r="K25" s="510"/>
      <c r="L25" s="510"/>
      <c r="M25" s="510"/>
      <c r="N25" s="510"/>
      <c r="O25" s="510"/>
      <c r="P25" s="510"/>
      <c r="Q25" s="510"/>
      <c r="R25" s="510"/>
      <c r="S25" s="510"/>
      <c r="T25" s="510"/>
      <c r="U25" s="510"/>
      <c r="V25" s="510"/>
      <c r="W25" s="510"/>
      <c r="X25" s="510"/>
      <c r="Y25" s="510"/>
      <c r="Z25" s="510"/>
      <c r="AA25" s="510"/>
    </row>
    <row r="26" spans="1:27" ht="37.5">
      <c r="A26" s="514">
        <v>12</v>
      </c>
      <c r="B26" s="515">
        <v>20230628</v>
      </c>
      <c r="C26" s="496" t="s">
        <v>760</v>
      </c>
      <c r="D26" s="496" t="s">
        <v>761</v>
      </c>
      <c r="E26" s="973"/>
      <c r="F26" s="510" t="s">
        <v>750</v>
      </c>
      <c r="G26" s="515"/>
      <c r="H26" s="510"/>
      <c r="I26" s="510"/>
      <c r="J26" s="510"/>
      <c r="K26" s="510"/>
      <c r="L26" s="510"/>
      <c r="M26" s="510"/>
      <c r="N26" s="510"/>
      <c r="O26" s="510"/>
      <c r="P26" s="510"/>
      <c r="Q26" s="510"/>
      <c r="R26" s="510"/>
      <c r="S26" s="510"/>
      <c r="T26" s="510"/>
      <c r="U26" s="510"/>
      <c r="V26" s="510"/>
      <c r="W26" s="510"/>
      <c r="X26" s="510"/>
      <c r="Y26" s="510"/>
      <c r="Z26" s="510"/>
      <c r="AA26" s="510"/>
    </row>
    <row r="27" spans="1:27" ht="18.75">
      <c r="A27" s="516">
        <v>13</v>
      </c>
      <c r="B27" s="517">
        <v>20230630</v>
      </c>
      <c r="C27" s="458" t="s">
        <v>762</v>
      </c>
      <c r="D27" s="459" t="s">
        <v>22</v>
      </c>
      <c r="E27" s="517" t="s">
        <v>167</v>
      </c>
      <c r="F27" s="517"/>
    </row>
  </sheetData>
  <mergeCells count="66">
    <mergeCell ref="A13:AA13"/>
    <mergeCell ref="E24:E26"/>
    <mergeCell ref="F17:F18"/>
    <mergeCell ref="G17:G18"/>
    <mergeCell ref="W1:AA2"/>
    <mergeCell ref="A3:B4"/>
    <mergeCell ref="C3:D4"/>
    <mergeCell ref="A6:C12"/>
    <mergeCell ref="Y11:AA11"/>
    <mergeCell ref="E12:H12"/>
    <mergeCell ref="I12:M12"/>
    <mergeCell ref="N12:T12"/>
    <mergeCell ref="U12:V12"/>
    <mergeCell ref="W12:X12"/>
    <mergeCell ref="Y12:AA12"/>
    <mergeCell ref="E11:H11"/>
    <mergeCell ref="I11:M11"/>
    <mergeCell ref="N11:T11"/>
    <mergeCell ref="U11:V11"/>
    <mergeCell ref="W11:X11"/>
    <mergeCell ref="Y9:AA9"/>
    <mergeCell ref="Y10:AA10"/>
    <mergeCell ref="E10:H10"/>
    <mergeCell ref="I10:M10"/>
    <mergeCell ref="N10:T10"/>
    <mergeCell ref="U10:V10"/>
    <mergeCell ref="W10:X10"/>
    <mergeCell ref="E9:H9"/>
    <mergeCell ref="I9:M9"/>
    <mergeCell ref="N9:T9"/>
    <mergeCell ref="U9:V9"/>
    <mergeCell ref="W9:X9"/>
    <mergeCell ref="Y7:AA7"/>
    <mergeCell ref="E8:H8"/>
    <mergeCell ref="I8:M8"/>
    <mergeCell ref="N8:T8"/>
    <mergeCell ref="U8:V8"/>
    <mergeCell ref="W8:X8"/>
    <mergeCell ref="Y8:AA8"/>
    <mergeCell ref="E7:H7"/>
    <mergeCell ref="I7:M7"/>
    <mergeCell ref="N7:T7"/>
    <mergeCell ref="U7:V7"/>
    <mergeCell ref="W7:X7"/>
    <mergeCell ref="W5:X5"/>
    <mergeCell ref="Y5:AA5"/>
    <mergeCell ref="E6:H6"/>
    <mergeCell ref="I6:M6"/>
    <mergeCell ref="N6:T6"/>
    <mergeCell ref="U6:V6"/>
    <mergeCell ref="W6:X6"/>
    <mergeCell ref="Y6:AA6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A1:B1"/>
    <mergeCell ref="C1:F1"/>
    <mergeCell ref="G1:R1"/>
    <mergeCell ref="F2:R2"/>
    <mergeCell ref="F3:S3"/>
  </mergeCells>
  <phoneticPr fontId="138" type="noConversion"/>
  <conditionalFormatting sqref="C15">
    <cfRule type="duplicateValues" dxfId="205" priority="32"/>
  </conditionalFormatting>
  <conditionalFormatting sqref="C16">
    <cfRule type="duplicateValues" dxfId="204" priority="30"/>
    <cfRule type="duplicateValues" dxfId="203" priority="31"/>
  </conditionalFormatting>
  <conditionalFormatting sqref="C19">
    <cfRule type="duplicateValues" dxfId="202" priority="23"/>
    <cfRule type="duplicateValues" dxfId="201" priority="24"/>
    <cfRule type="duplicateValues" dxfId="200" priority="25"/>
    <cfRule type="duplicateValues" dxfId="199" priority="26"/>
    <cfRule type="duplicateValues" dxfId="198" priority="27"/>
  </conditionalFormatting>
  <conditionalFormatting sqref="C20">
    <cfRule type="duplicateValues" dxfId="197" priority="18"/>
    <cfRule type="duplicateValues" dxfId="196" priority="19"/>
    <cfRule type="duplicateValues" dxfId="195" priority="20"/>
    <cfRule type="duplicateValues" dxfId="194" priority="21"/>
    <cfRule type="duplicateValues" dxfId="193" priority="22"/>
  </conditionalFormatting>
  <conditionalFormatting sqref="C21">
    <cfRule type="duplicateValues" dxfId="192" priority="16"/>
    <cfRule type="duplicateValues" dxfId="191" priority="17"/>
  </conditionalFormatting>
  <conditionalFormatting sqref="C22">
    <cfRule type="duplicateValues" dxfId="190" priority="14"/>
    <cfRule type="duplicateValues" dxfId="189" priority="15"/>
  </conditionalFormatting>
  <conditionalFormatting sqref="C23">
    <cfRule type="duplicateValues" dxfId="188" priority="11"/>
    <cfRule type="duplicateValues" dxfId="187" priority="12"/>
    <cfRule type="duplicateValues" dxfId="186" priority="13"/>
  </conditionalFormatting>
  <conditionalFormatting sqref="C24">
    <cfRule type="duplicateValues" dxfId="185" priority="4"/>
    <cfRule type="duplicateValues" dxfId="184" priority="7"/>
    <cfRule type="duplicateValues" dxfId="183" priority="10"/>
  </conditionalFormatting>
  <conditionalFormatting sqref="C25">
    <cfRule type="duplicateValues" dxfId="182" priority="3"/>
    <cfRule type="duplicateValues" dxfId="181" priority="6"/>
    <cfRule type="duplicateValues" dxfId="180" priority="9"/>
  </conditionalFormatting>
  <conditionalFormatting sqref="C26">
    <cfRule type="duplicateValues" dxfId="179" priority="2"/>
    <cfRule type="duplicateValues" dxfId="178" priority="5"/>
    <cfRule type="duplicateValues" dxfId="177" priority="8"/>
  </conditionalFormatting>
  <conditionalFormatting sqref="C27">
    <cfRule type="duplicateValues" dxfId="176" priority="1"/>
  </conditionalFormatting>
  <conditionalFormatting sqref="C17:C18">
    <cfRule type="duplicateValues" dxfId="175" priority="28"/>
    <cfRule type="duplicateValues" dxfId="174" priority="29"/>
  </conditionalFormatting>
  <pageMargins left="0.70866141732283505" right="0.70866141732283505" top="0.74803149606299202" bottom="0.74803149606299202" header="0.31496062992126" footer="0.31496062992126"/>
  <pageSetup paperSize="8" scale="70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00B0F0"/>
  </sheetPr>
  <dimension ref="A1:BC86"/>
  <sheetViews>
    <sheetView tabSelected="1" view="pageBreakPreview" zoomScale="55" zoomScaleNormal="100" workbookViewId="0">
      <pane xSplit="28" ySplit="10" topLeftCell="AQ11" activePane="bottomRight" state="frozen"/>
      <selection pane="topRight" activeCell="AC1" sqref="AC1"/>
      <selection pane="bottomLeft" activeCell="A11" sqref="A11"/>
      <selection pane="bottomRight" activeCell="AX15" sqref="AX15"/>
    </sheetView>
  </sheetViews>
  <sheetFormatPr defaultColWidth="9" defaultRowHeight="18" outlineLevelRow="1" outlineLevelCol="1"/>
  <cols>
    <col min="1" max="1" width="5.875" style="442" customWidth="1"/>
    <col min="2" max="2" width="6.25" style="442" customWidth="1"/>
    <col min="3" max="3" width="4.625" style="442" customWidth="1"/>
    <col min="4" max="4" width="13.25" style="442" customWidth="1"/>
    <col min="5" max="5" width="9.75" style="442" customWidth="1"/>
    <col min="6" max="6" width="18.125" style="446" customWidth="1"/>
    <col min="7" max="7" width="20.375" style="446" hidden="1" customWidth="1" outlineLevel="1"/>
    <col min="8" max="8" width="11.875" style="442" hidden="1" customWidth="1" outlineLevel="1"/>
    <col min="9" max="9" width="5.25" style="442" hidden="1" customWidth="1" outlineLevel="1"/>
    <col min="10" max="10" width="10.5" style="442" customWidth="1" collapsed="1"/>
    <col min="11" max="11" width="6.125" style="447" hidden="1" customWidth="1" outlineLevel="1"/>
    <col min="12" max="12" width="21.25" style="442" hidden="1" customWidth="1" outlineLevel="1"/>
    <col min="13" max="13" width="8.125" style="448" hidden="1" customWidth="1" outlineLevel="1"/>
    <col min="14" max="14" width="10.875" style="447" hidden="1" customWidth="1" outlineLevel="1"/>
    <col min="15" max="15" width="7.25" style="447" hidden="1" customWidth="1" outlineLevel="1"/>
    <col min="16" max="16" width="6" style="447" customWidth="1" collapsed="1"/>
    <col min="17" max="17" width="20.875" style="447" customWidth="1" outlineLevel="1"/>
    <col min="18" max="18" width="17.875" style="447" hidden="1" customWidth="1" outlineLevel="1"/>
    <col min="19" max="19" width="11.875" style="447" hidden="1" customWidth="1" outlineLevel="1"/>
    <col min="20" max="20" width="14.125" style="442" hidden="1" customWidth="1" outlineLevel="1"/>
    <col min="21" max="21" width="10.375" style="442" hidden="1" customWidth="1" outlineLevel="1"/>
    <col min="22" max="22" width="12.5" style="449" customWidth="1" collapsed="1"/>
    <col min="23" max="25" width="14.625" style="450" hidden="1" customWidth="1" outlineLevel="1"/>
    <col min="26" max="27" width="12.5" style="442" hidden="1" customWidth="1"/>
    <col min="28" max="28" width="12.5" style="442" hidden="1" customWidth="1" outlineLevel="1"/>
    <col min="29" max="31" width="7.75" style="442" customWidth="1" outlineLevel="1"/>
    <col min="32" max="32" width="10" style="451" customWidth="1" outlineLevel="1"/>
    <col min="33" max="33" width="10" style="452" customWidth="1" outlineLevel="1"/>
    <col min="34" max="35" width="8.625" style="442" customWidth="1" outlineLevel="1"/>
    <col min="36" max="37" width="7" style="442" customWidth="1"/>
    <col min="38" max="39" width="12.5" style="442" customWidth="1" outlineLevel="1"/>
    <col min="40" max="40" width="12.5" style="940" customWidth="1" outlineLevel="1"/>
    <col min="41" max="41" width="9.75" style="927" customWidth="1" outlineLevel="1"/>
    <col min="42" max="42" width="7.75" style="442" customWidth="1" outlineLevel="1"/>
    <col min="43" max="43" width="12.25" style="442" customWidth="1" outlineLevel="1"/>
    <col min="44" max="44" width="8.625" style="442" customWidth="1" outlineLevel="1"/>
    <col min="45" max="45" width="12.5" style="442" customWidth="1" outlineLevel="1"/>
    <col min="46" max="47" width="9.75" style="442" customWidth="1" outlineLevel="1"/>
    <col min="48" max="48" width="19.75" style="442" customWidth="1"/>
    <col min="49" max="49" width="8.875" style="442" customWidth="1"/>
    <col min="50" max="50" width="8.875" style="453" customWidth="1"/>
    <col min="51" max="52" width="18.375" style="927" customWidth="1"/>
    <col min="53" max="53" width="2.375" style="927" customWidth="1"/>
    <col min="54" max="55" width="18.125" style="927" customWidth="1"/>
    <col min="56" max="16384" width="9" style="442"/>
  </cols>
  <sheetData>
    <row r="1" spans="1:55" ht="20.25" customHeight="1">
      <c r="A1" s="1284"/>
      <c r="B1" s="1284"/>
      <c r="C1" s="1284"/>
      <c r="D1" s="1284"/>
      <c r="E1" s="1284"/>
      <c r="F1" s="1284"/>
      <c r="G1" s="1284"/>
      <c r="H1" s="1284"/>
      <c r="I1" s="1284"/>
      <c r="J1" s="1284"/>
      <c r="K1" s="1284"/>
      <c r="L1" s="1284"/>
      <c r="M1" s="1284"/>
      <c r="N1" s="1284"/>
      <c r="O1" s="1284"/>
      <c r="P1" s="1284"/>
      <c r="Q1" s="1284"/>
      <c r="R1" s="1284"/>
      <c r="S1" s="1284"/>
      <c r="T1" s="1284"/>
      <c r="U1" s="1284"/>
      <c r="V1" s="1284"/>
      <c r="W1" s="1284"/>
      <c r="X1" s="1284"/>
      <c r="Y1" s="1284"/>
      <c r="Z1" s="1284"/>
      <c r="AA1" s="1284"/>
      <c r="AB1" s="1284"/>
      <c r="AC1" s="1284"/>
      <c r="AD1" s="1284"/>
      <c r="AE1" s="1284"/>
      <c r="AF1" s="1285"/>
      <c r="AG1" s="1286"/>
      <c r="AH1" s="1284"/>
      <c r="AI1" s="1284"/>
      <c r="AJ1" s="1284"/>
      <c r="AK1" s="1284"/>
      <c r="AL1" s="1284"/>
      <c r="AM1" s="1284"/>
      <c r="AN1" s="1284"/>
      <c r="AO1" s="1284"/>
      <c r="AP1" s="1284"/>
      <c r="AQ1" s="1284"/>
      <c r="AR1" s="1284"/>
      <c r="AS1" s="1284"/>
      <c r="AT1" s="1284"/>
      <c r="AU1" s="1284"/>
      <c r="AV1" s="1284"/>
      <c r="AW1" s="1284"/>
      <c r="AY1" s="646" t="s">
        <v>765</v>
      </c>
      <c r="AZ1" s="943" t="s">
        <v>762</v>
      </c>
      <c r="BB1" s="646" t="s">
        <v>765</v>
      </c>
      <c r="BC1" s="943" t="s">
        <v>762</v>
      </c>
    </row>
    <row r="2" spans="1:55" ht="83.25" hidden="1" customHeight="1" outlineLevel="1">
      <c r="A2" s="986" t="s">
        <v>505</v>
      </c>
      <c r="B2" s="1177"/>
      <c r="C2" s="988" t="s">
        <v>286</v>
      </c>
      <c r="D2" s="988"/>
      <c r="E2" s="988"/>
      <c r="F2" s="988"/>
      <c r="G2" s="1287" t="s">
        <v>763</v>
      </c>
      <c r="H2" s="1288"/>
      <c r="I2" s="1288"/>
      <c r="J2" s="1288"/>
      <c r="K2" s="1288"/>
      <c r="L2" s="1288"/>
      <c r="M2" s="1288"/>
      <c r="N2" s="1288"/>
      <c r="O2" s="1288"/>
      <c r="P2" s="1288"/>
      <c r="Q2" s="1288"/>
      <c r="R2" s="1288"/>
      <c r="S2" s="1288"/>
      <c r="T2" s="1288"/>
      <c r="U2" s="1288"/>
      <c r="V2" s="1288"/>
      <c r="W2" s="1288"/>
      <c r="X2" s="1288"/>
      <c r="Y2" s="1288"/>
      <c r="Z2" s="1288"/>
      <c r="AA2" s="1288"/>
      <c r="AB2" s="1288"/>
      <c r="AC2" s="1288"/>
      <c r="AD2" s="1288"/>
      <c r="AE2" s="1288"/>
      <c r="AF2" s="1289"/>
      <c r="AG2" s="1290"/>
      <c r="AH2" s="1288"/>
      <c r="AI2" s="1288"/>
      <c r="AJ2" s="1288"/>
      <c r="AK2" s="1288"/>
      <c r="AL2" s="1288"/>
      <c r="AM2" s="1288"/>
      <c r="AN2" s="1288"/>
      <c r="AO2" s="1288"/>
      <c r="AP2" s="1288"/>
      <c r="AQ2" s="1288"/>
      <c r="AR2" s="1288"/>
      <c r="AS2" s="1288"/>
      <c r="AT2" s="1288"/>
      <c r="AU2" s="1288"/>
      <c r="AV2" s="492" t="s">
        <v>57</v>
      </c>
      <c r="AW2" s="493" t="s">
        <v>744</v>
      </c>
      <c r="AX2" s="495" t="s">
        <v>764</v>
      </c>
    </row>
    <row r="3" spans="1:55" ht="45.75" hidden="1" customHeight="1" outlineLevel="1">
      <c r="A3" s="1177"/>
      <c r="B3" s="1177"/>
      <c r="C3" s="988"/>
      <c r="D3" s="988"/>
      <c r="E3" s="988"/>
      <c r="F3" s="988"/>
      <c r="G3" s="1291"/>
      <c r="H3" s="1292"/>
      <c r="I3" s="1292"/>
      <c r="J3" s="1292"/>
      <c r="K3" s="1292"/>
      <c r="L3" s="1292"/>
      <c r="M3" s="1292"/>
      <c r="N3" s="1292"/>
      <c r="O3" s="1292"/>
      <c r="P3" s="1292"/>
      <c r="Q3" s="1292"/>
      <c r="R3" s="1292"/>
      <c r="S3" s="1292"/>
      <c r="T3" s="1292"/>
      <c r="U3" s="1292"/>
      <c r="V3" s="1292"/>
      <c r="W3" s="1292"/>
      <c r="X3" s="1292"/>
      <c r="Y3" s="1292"/>
      <c r="Z3" s="1292"/>
      <c r="AA3" s="1292"/>
      <c r="AB3" s="1292"/>
      <c r="AC3" s="1292"/>
      <c r="AD3" s="1292"/>
      <c r="AE3" s="1292"/>
      <c r="AF3" s="1293"/>
      <c r="AG3" s="1294"/>
      <c r="AH3" s="1292"/>
      <c r="AI3" s="1292"/>
      <c r="AJ3" s="1292"/>
      <c r="AK3" s="1292"/>
      <c r="AL3" s="1292"/>
      <c r="AM3" s="1292"/>
      <c r="AN3" s="1292"/>
      <c r="AO3" s="1292"/>
      <c r="AP3" s="1292"/>
      <c r="AQ3" s="1292"/>
      <c r="AR3" s="1292"/>
      <c r="AS3" s="1292"/>
      <c r="AT3" s="1292"/>
      <c r="AU3" s="1292"/>
      <c r="AV3" s="492" t="s">
        <v>289</v>
      </c>
      <c r="AW3" s="493" t="s">
        <v>765</v>
      </c>
      <c r="AX3" s="495" t="s">
        <v>762</v>
      </c>
    </row>
    <row r="4" spans="1:55" ht="27" hidden="1" customHeight="1" outlineLevel="1">
      <c r="A4" s="1144" t="s">
        <v>290</v>
      </c>
      <c r="B4" s="1144"/>
      <c r="C4" s="1144"/>
      <c r="D4" s="1144"/>
      <c r="E4" s="1144"/>
      <c r="F4" s="1144"/>
      <c r="G4" s="1291"/>
      <c r="H4" s="1292"/>
      <c r="I4" s="1292"/>
      <c r="J4" s="1292"/>
      <c r="K4" s="1292"/>
      <c r="L4" s="1292"/>
      <c r="M4" s="1292"/>
      <c r="N4" s="1292"/>
      <c r="O4" s="1292"/>
      <c r="P4" s="1292"/>
      <c r="Q4" s="1292"/>
      <c r="R4" s="1292"/>
      <c r="S4" s="1292"/>
      <c r="T4" s="1292"/>
      <c r="U4" s="1292"/>
      <c r="V4" s="1292"/>
      <c r="W4" s="1292"/>
      <c r="X4" s="1292"/>
      <c r="Y4" s="1292"/>
      <c r="Z4" s="1292"/>
      <c r="AA4" s="1292"/>
      <c r="AB4" s="1292"/>
      <c r="AC4" s="1292"/>
      <c r="AD4" s="1292"/>
      <c r="AE4" s="1292"/>
      <c r="AF4" s="1293"/>
      <c r="AG4" s="1294"/>
      <c r="AH4" s="1292"/>
      <c r="AI4" s="1292"/>
      <c r="AJ4" s="1292"/>
      <c r="AK4" s="1292"/>
      <c r="AL4" s="1292"/>
      <c r="AM4" s="1292"/>
      <c r="AN4" s="1292"/>
      <c r="AO4" s="1292"/>
      <c r="AP4" s="1292"/>
      <c r="AQ4" s="1292"/>
      <c r="AR4" s="1292"/>
      <c r="AS4" s="1292"/>
      <c r="AT4" s="1292"/>
      <c r="AU4" s="1292"/>
      <c r="AV4" s="492" t="s">
        <v>7</v>
      </c>
      <c r="AW4" s="493" t="s">
        <v>12</v>
      </c>
      <c r="AX4" s="495" t="s">
        <v>12</v>
      </c>
    </row>
    <row r="5" spans="1:55" ht="31.5" hidden="1" customHeight="1" outlineLevel="1">
      <c r="A5" s="1145" t="s">
        <v>291</v>
      </c>
      <c r="B5" s="1145"/>
      <c r="C5" s="1145"/>
      <c r="D5" s="454"/>
      <c r="E5" s="1145" t="s">
        <v>292</v>
      </c>
      <c r="F5" s="1146"/>
      <c r="G5" s="1291"/>
      <c r="H5" s="1292"/>
      <c r="I5" s="1292"/>
      <c r="J5" s="1292"/>
      <c r="K5" s="1292"/>
      <c r="L5" s="1292"/>
      <c r="M5" s="1292"/>
      <c r="N5" s="1292"/>
      <c r="O5" s="1292"/>
      <c r="P5" s="1292"/>
      <c r="Q5" s="1292"/>
      <c r="R5" s="1292"/>
      <c r="S5" s="1292"/>
      <c r="T5" s="1292"/>
      <c r="U5" s="1292"/>
      <c r="V5" s="1292"/>
      <c r="W5" s="1292"/>
      <c r="X5" s="1292"/>
      <c r="Y5" s="1292"/>
      <c r="Z5" s="1292"/>
      <c r="AA5" s="1292"/>
      <c r="AB5" s="1292"/>
      <c r="AC5" s="1292"/>
      <c r="AD5" s="1292"/>
      <c r="AE5" s="1292"/>
      <c r="AF5" s="1293"/>
      <c r="AG5" s="1294"/>
      <c r="AH5" s="1292"/>
      <c r="AI5" s="1292"/>
      <c r="AJ5" s="1292"/>
      <c r="AK5" s="1292"/>
      <c r="AL5" s="1292"/>
      <c r="AM5" s="1292"/>
      <c r="AN5" s="1292"/>
      <c r="AO5" s="1292"/>
      <c r="AP5" s="1292"/>
      <c r="AQ5" s="1292"/>
      <c r="AR5" s="1292"/>
      <c r="AS5" s="1292"/>
      <c r="AT5" s="1292"/>
      <c r="AU5" s="1292"/>
      <c r="AV5" s="492" t="s">
        <v>293</v>
      </c>
      <c r="AW5" s="493"/>
      <c r="AX5" s="495"/>
    </row>
    <row r="6" spans="1:55" ht="28.5" hidden="1" customHeight="1" outlineLevel="1">
      <c r="A6" s="1147" t="s">
        <v>294</v>
      </c>
      <c r="B6" s="1147"/>
      <c r="C6" s="1147"/>
      <c r="D6" s="1147"/>
      <c r="E6" s="1147"/>
      <c r="F6" s="1147"/>
      <c r="G6" s="1291"/>
      <c r="H6" s="1292"/>
      <c r="I6" s="1292"/>
      <c r="J6" s="1292"/>
      <c r="K6" s="1292"/>
      <c r="L6" s="1292"/>
      <c r="M6" s="1292"/>
      <c r="N6" s="1292"/>
      <c r="O6" s="1292"/>
      <c r="P6" s="1292"/>
      <c r="Q6" s="1292"/>
      <c r="R6" s="1292"/>
      <c r="S6" s="1292"/>
      <c r="T6" s="1292"/>
      <c r="U6" s="1292"/>
      <c r="V6" s="1292"/>
      <c r="W6" s="1292"/>
      <c r="X6" s="1292"/>
      <c r="Y6" s="1292"/>
      <c r="Z6" s="1292"/>
      <c r="AA6" s="1292"/>
      <c r="AB6" s="1292"/>
      <c r="AC6" s="1292"/>
      <c r="AD6" s="1292"/>
      <c r="AE6" s="1292"/>
      <c r="AF6" s="1293"/>
      <c r="AG6" s="1294"/>
      <c r="AH6" s="1292"/>
      <c r="AI6" s="1292"/>
      <c r="AJ6" s="1292"/>
      <c r="AK6" s="1292"/>
      <c r="AL6" s="1292"/>
      <c r="AM6" s="1292"/>
      <c r="AN6" s="1292"/>
      <c r="AO6" s="1292"/>
      <c r="AP6" s="1292"/>
      <c r="AQ6" s="1292"/>
      <c r="AR6" s="1292"/>
      <c r="AS6" s="1292"/>
      <c r="AT6" s="1292"/>
      <c r="AU6" s="1292"/>
      <c r="AV6" s="492" t="s">
        <v>46</v>
      </c>
      <c r="AW6" s="493" t="s">
        <v>766</v>
      </c>
      <c r="AX6" s="495" t="s">
        <v>766</v>
      </c>
    </row>
    <row r="7" spans="1:55" ht="57" hidden="1" customHeight="1" outlineLevel="1">
      <c r="A7" s="1148" t="s">
        <v>296</v>
      </c>
      <c r="B7" s="1148"/>
      <c r="C7" s="1148"/>
      <c r="D7" s="1148"/>
      <c r="E7" s="1148"/>
      <c r="F7" s="1148"/>
      <c r="G7" s="1295"/>
      <c r="H7" s="1296"/>
      <c r="I7" s="1296"/>
      <c r="J7" s="1296"/>
      <c r="K7" s="1296"/>
      <c r="L7" s="1296"/>
      <c r="M7" s="1296"/>
      <c r="N7" s="1296"/>
      <c r="O7" s="1296"/>
      <c r="P7" s="1296"/>
      <c r="Q7" s="1296"/>
      <c r="R7" s="1296"/>
      <c r="S7" s="1296"/>
      <c r="T7" s="1296"/>
      <c r="U7" s="1296"/>
      <c r="V7" s="1296"/>
      <c r="W7" s="1296"/>
      <c r="X7" s="1296"/>
      <c r="Y7" s="1296"/>
      <c r="Z7" s="1296"/>
      <c r="AA7" s="1296"/>
      <c r="AB7" s="1296"/>
      <c r="AC7" s="1296"/>
      <c r="AD7" s="1296"/>
      <c r="AE7" s="1296"/>
      <c r="AF7" s="1297"/>
      <c r="AG7" s="1298"/>
      <c r="AH7" s="1296"/>
      <c r="AI7" s="1296"/>
      <c r="AJ7" s="1296"/>
      <c r="AK7" s="1296"/>
      <c r="AL7" s="1296"/>
      <c r="AM7" s="1296"/>
      <c r="AN7" s="1296"/>
      <c r="AO7" s="1296"/>
      <c r="AP7" s="1296"/>
      <c r="AQ7" s="1296"/>
      <c r="AR7" s="1296"/>
      <c r="AS7" s="1296"/>
      <c r="AT7" s="1296"/>
      <c r="AU7" s="1296"/>
      <c r="AV7" s="494" t="s">
        <v>297</v>
      </c>
      <c r="AW7" s="493" t="s">
        <v>728</v>
      </c>
      <c r="AX7" s="495" t="s">
        <v>767</v>
      </c>
    </row>
    <row r="8" spans="1:55" ht="24.95" customHeight="1" collapsed="1">
      <c r="A8" s="1302" t="s">
        <v>6</v>
      </c>
      <c r="B8" s="1302" t="s">
        <v>459</v>
      </c>
      <c r="C8" s="1302" t="s">
        <v>299</v>
      </c>
      <c r="D8" s="1302" t="s">
        <v>300</v>
      </c>
      <c r="E8" s="1302" t="s">
        <v>57</v>
      </c>
      <c r="F8" s="1302" t="s">
        <v>7</v>
      </c>
      <c r="G8" s="1302" t="s">
        <v>301</v>
      </c>
      <c r="H8" s="1302" t="s">
        <v>302</v>
      </c>
      <c r="I8" s="1302" t="s">
        <v>303</v>
      </c>
      <c r="J8" s="1302" t="s">
        <v>40</v>
      </c>
      <c r="K8" s="1302" t="s">
        <v>304</v>
      </c>
      <c r="L8" s="1302" t="s">
        <v>305</v>
      </c>
      <c r="M8" s="1302" t="s">
        <v>306</v>
      </c>
      <c r="N8" s="1302" t="s">
        <v>307</v>
      </c>
      <c r="O8" s="1302" t="s">
        <v>768</v>
      </c>
      <c r="P8" s="1302" t="s">
        <v>309</v>
      </c>
      <c r="Q8" s="1302" t="s">
        <v>310</v>
      </c>
      <c r="R8" s="1302" t="s">
        <v>311</v>
      </c>
      <c r="S8" s="1302" t="s">
        <v>312</v>
      </c>
      <c r="T8" s="1302" t="s">
        <v>313</v>
      </c>
      <c r="U8" s="1302" t="s">
        <v>314</v>
      </c>
      <c r="V8" s="1302" t="s">
        <v>315</v>
      </c>
      <c r="W8" s="1302" t="s">
        <v>316</v>
      </c>
      <c r="X8" s="1302" t="s">
        <v>317</v>
      </c>
      <c r="Y8" s="1302" t="s">
        <v>318</v>
      </c>
      <c r="Z8" s="1302" t="s">
        <v>319</v>
      </c>
      <c r="AA8" s="1305" t="s">
        <v>320</v>
      </c>
      <c r="AB8" s="1305" t="s">
        <v>321</v>
      </c>
      <c r="AC8" s="1299" t="s">
        <v>322</v>
      </c>
      <c r="AD8" s="1300"/>
      <c r="AE8" s="1301"/>
      <c r="AF8" s="1306" t="s">
        <v>323</v>
      </c>
      <c r="AG8" s="1307" t="s">
        <v>324</v>
      </c>
      <c r="AH8" s="1308" t="s">
        <v>325</v>
      </c>
      <c r="AI8" s="1309" t="s">
        <v>769</v>
      </c>
      <c r="AJ8" s="1303" t="s">
        <v>327</v>
      </c>
      <c r="AK8" s="1303" t="s">
        <v>328</v>
      </c>
      <c r="AL8" s="1281" t="s">
        <v>1574</v>
      </c>
      <c r="AM8" s="1310" t="s">
        <v>330</v>
      </c>
      <c r="AN8" s="1282" t="s">
        <v>331</v>
      </c>
      <c r="AO8" s="1278" t="s">
        <v>1575</v>
      </c>
      <c r="AP8" s="1281" t="s">
        <v>332</v>
      </c>
      <c r="AQ8" s="1282" t="s">
        <v>1576</v>
      </c>
      <c r="AR8" s="1281" t="s">
        <v>468</v>
      </c>
      <c r="AS8" s="1282" t="s">
        <v>1577</v>
      </c>
      <c r="AT8" s="1281" t="s">
        <v>336</v>
      </c>
      <c r="AU8" s="1281" t="s">
        <v>1578</v>
      </c>
      <c r="AV8" s="1276" t="s">
        <v>11</v>
      </c>
      <c r="AW8" s="1276" t="s">
        <v>338</v>
      </c>
      <c r="AX8" s="1276" t="s">
        <v>338</v>
      </c>
      <c r="AY8" s="646" t="s">
        <v>770</v>
      </c>
      <c r="AZ8" s="943" t="s">
        <v>22</v>
      </c>
      <c r="BB8" s="646" t="s">
        <v>770</v>
      </c>
      <c r="BC8" s="943" t="s">
        <v>22</v>
      </c>
    </row>
    <row r="9" spans="1:55" ht="34.5" customHeight="1">
      <c r="A9" s="1302"/>
      <c r="B9" s="1302"/>
      <c r="C9" s="1302"/>
      <c r="D9" s="1302"/>
      <c r="E9" s="1302"/>
      <c r="F9" s="1302"/>
      <c r="G9" s="1302"/>
      <c r="H9" s="1302"/>
      <c r="I9" s="1302"/>
      <c r="J9" s="1302"/>
      <c r="K9" s="1302"/>
      <c r="L9" s="1302"/>
      <c r="M9" s="1302"/>
      <c r="N9" s="1302"/>
      <c r="O9" s="1302"/>
      <c r="P9" s="1302"/>
      <c r="Q9" s="1302"/>
      <c r="R9" s="1302"/>
      <c r="S9" s="1302"/>
      <c r="T9" s="1302"/>
      <c r="U9" s="1302"/>
      <c r="V9" s="1302"/>
      <c r="W9" s="1302"/>
      <c r="X9" s="1302"/>
      <c r="Y9" s="1302"/>
      <c r="Z9" s="1302"/>
      <c r="AA9" s="1305"/>
      <c r="AB9" s="1305"/>
      <c r="AC9" s="478" t="s">
        <v>339</v>
      </c>
      <c r="AD9" s="479" t="s">
        <v>340</v>
      </c>
      <c r="AE9" s="479" t="s">
        <v>341</v>
      </c>
      <c r="AF9" s="1306"/>
      <c r="AG9" s="1307"/>
      <c r="AH9" s="1308"/>
      <c r="AI9" s="1309"/>
      <c r="AJ9" s="1304"/>
      <c r="AK9" s="1304"/>
      <c r="AL9" s="1278"/>
      <c r="AM9" s="1311"/>
      <c r="AN9" s="1283"/>
      <c r="AO9" s="1279"/>
      <c r="AP9" s="1278"/>
      <c r="AQ9" s="1283"/>
      <c r="AR9" s="1278"/>
      <c r="AS9" s="1283"/>
      <c r="AT9" s="1278"/>
      <c r="AU9" s="1278"/>
      <c r="AV9" s="1277"/>
      <c r="AW9" s="1277"/>
      <c r="AX9" s="1277"/>
      <c r="AY9" s="1280" t="s">
        <v>1585</v>
      </c>
      <c r="AZ9" s="1280"/>
      <c r="BA9" s="944"/>
      <c r="BB9" s="1275" t="s">
        <v>1586</v>
      </c>
      <c r="BC9" s="1275"/>
    </row>
    <row r="10" spans="1:55" s="443" customFormat="1" ht="45" customHeight="1">
      <c r="A10" s="455">
        <f>ROW()-9</f>
        <v>1</v>
      </c>
      <c r="B10" s="455">
        <v>0</v>
      </c>
      <c r="C10" s="455" t="s">
        <v>724</v>
      </c>
      <c r="D10" s="455" t="s">
        <v>765</v>
      </c>
      <c r="E10" s="455" t="s">
        <v>765</v>
      </c>
      <c r="F10" s="648" t="s">
        <v>770</v>
      </c>
      <c r="G10" s="455"/>
      <c r="H10" s="455" t="s">
        <v>342</v>
      </c>
      <c r="I10" s="455" t="s">
        <v>343</v>
      </c>
      <c r="J10" s="455"/>
      <c r="K10" s="455" t="s">
        <v>342</v>
      </c>
      <c r="L10" s="455" t="s">
        <v>20</v>
      </c>
      <c r="M10" s="455" t="s">
        <v>342</v>
      </c>
      <c r="N10" s="455" t="s">
        <v>344</v>
      </c>
      <c r="O10" s="455" t="s">
        <v>345</v>
      </c>
      <c r="P10" s="455" t="s">
        <v>771</v>
      </c>
      <c r="Q10" s="455" t="s">
        <v>347</v>
      </c>
      <c r="R10" s="455" t="s">
        <v>348</v>
      </c>
      <c r="S10" s="455" t="s">
        <v>348</v>
      </c>
      <c r="T10" s="455" t="s">
        <v>772</v>
      </c>
      <c r="U10" s="455" t="s">
        <v>348</v>
      </c>
      <c r="V10" s="473">
        <v>38</v>
      </c>
      <c r="W10" s="455" t="s">
        <v>348</v>
      </c>
      <c r="X10" s="455" t="s">
        <v>348</v>
      </c>
      <c r="Y10" s="455" t="s">
        <v>348</v>
      </c>
      <c r="Z10" s="455" t="s">
        <v>348</v>
      </c>
      <c r="AA10" s="455" t="s">
        <v>350</v>
      </c>
      <c r="AB10" s="455"/>
      <c r="AC10" s="455"/>
      <c r="AD10" s="455"/>
      <c r="AE10" s="455"/>
      <c r="AF10" s="480"/>
      <c r="AG10" s="485"/>
      <c r="AH10" s="455"/>
      <c r="AI10" s="455"/>
      <c r="AJ10" s="455" t="s">
        <v>351</v>
      </c>
      <c r="AK10" s="455" t="s">
        <v>773</v>
      </c>
      <c r="AL10" s="928">
        <f>V10</f>
        <v>38</v>
      </c>
      <c r="AM10" s="929"/>
      <c r="AN10" s="937"/>
      <c r="AO10" s="930"/>
      <c r="AP10" s="930"/>
      <c r="AQ10" s="931"/>
      <c r="AR10" s="932">
        <f t="shared" ref="AR10" si="0">AS10/AL10</f>
        <v>0</v>
      </c>
      <c r="AS10" s="933"/>
      <c r="AT10" s="934">
        <f>AS10-AQ10</f>
        <v>0</v>
      </c>
      <c r="AU10" s="935" t="e">
        <f t="shared" ref="AU10" si="1">AT10/AS10</f>
        <v>#DIV/0!</v>
      </c>
      <c r="AV10" s="455" t="s">
        <v>348</v>
      </c>
      <c r="AW10" s="455">
        <v>1</v>
      </c>
      <c r="AX10" s="457">
        <v>0</v>
      </c>
      <c r="AY10" s="946">
        <f>SUM(AY11:AY86)</f>
        <v>766.82674663800731</v>
      </c>
      <c r="AZ10" s="946">
        <f t="shared" ref="AZ10:BC10" si="2">SUM(AZ11:AZ86)</f>
        <v>541.52477190980915</v>
      </c>
      <c r="BA10" s="946">
        <f t="shared" si="2"/>
        <v>0</v>
      </c>
      <c r="BB10" s="947">
        <f t="shared" si="2"/>
        <v>837.00133887236711</v>
      </c>
      <c r="BC10" s="947">
        <f t="shared" si="2"/>
        <v>589.78562623541472</v>
      </c>
    </row>
    <row r="11" spans="1:55" s="444" customFormat="1" ht="45" customHeight="1">
      <c r="A11" s="457">
        <f>ROW()-9</f>
        <v>2</v>
      </c>
      <c r="B11" s="457">
        <v>0</v>
      </c>
      <c r="C11" s="457"/>
      <c r="D11" s="458" t="s">
        <v>762</v>
      </c>
      <c r="E11" s="458" t="s">
        <v>762</v>
      </c>
      <c r="F11" s="654" t="s">
        <v>22</v>
      </c>
      <c r="G11" s="458"/>
      <c r="H11" s="458" t="s">
        <v>342</v>
      </c>
      <c r="I11" s="458" t="s">
        <v>343</v>
      </c>
      <c r="J11" s="458"/>
      <c r="K11" s="458" t="s">
        <v>342</v>
      </c>
      <c r="L11" s="458" t="s">
        <v>20</v>
      </c>
      <c r="M11" s="458" t="s">
        <v>342</v>
      </c>
      <c r="N11" s="458" t="s">
        <v>344</v>
      </c>
      <c r="O11" s="458" t="s">
        <v>345</v>
      </c>
      <c r="P11" s="458" t="s">
        <v>771</v>
      </c>
      <c r="Q11" s="458" t="s">
        <v>347</v>
      </c>
      <c r="R11" s="458" t="s">
        <v>348</v>
      </c>
      <c r="S11" s="458" t="s">
        <v>348</v>
      </c>
      <c r="T11" s="458" t="s">
        <v>772</v>
      </c>
      <c r="U11" s="458" t="s">
        <v>348</v>
      </c>
      <c r="V11" s="474">
        <v>38</v>
      </c>
      <c r="W11" s="458" t="s">
        <v>348</v>
      </c>
      <c r="X11" s="458" t="s">
        <v>348</v>
      </c>
      <c r="Y11" s="458" t="s">
        <v>348</v>
      </c>
      <c r="Z11" s="458" t="s">
        <v>348</v>
      </c>
      <c r="AA11" s="457"/>
      <c r="AB11" s="457"/>
      <c r="AC11" s="457"/>
      <c r="AD11" s="457"/>
      <c r="AE11" s="457"/>
      <c r="AF11" s="481"/>
      <c r="AG11" s="486"/>
      <c r="AH11" s="457"/>
      <c r="AI11" s="457"/>
      <c r="AJ11" s="457"/>
      <c r="AK11" s="457"/>
      <c r="AL11" s="928">
        <f t="shared" ref="AL11:AL74" si="3">V11</f>
        <v>38</v>
      </c>
      <c r="AM11" s="457"/>
      <c r="AN11" s="938"/>
      <c r="AO11" s="457"/>
      <c r="AP11" s="457"/>
      <c r="AQ11" s="931"/>
      <c r="AR11" s="932">
        <f t="shared" ref="AR11:AR13" si="4">AS11/AL11</f>
        <v>0</v>
      </c>
      <c r="AS11" s="933"/>
      <c r="AT11" s="934">
        <f t="shared" ref="AT11:AT74" si="5">AS11-AQ11</f>
        <v>0</v>
      </c>
      <c r="AU11" s="935" t="e">
        <f t="shared" ref="AU11:AU74" si="6">AT11/AS11</f>
        <v>#DIV/0!</v>
      </c>
      <c r="AV11" s="457"/>
      <c r="AW11" s="457">
        <v>0</v>
      </c>
      <c r="AX11" s="457">
        <v>1</v>
      </c>
      <c r="AY11" s="812"/>
      <c r="AZ11" s="812"/>
      <c r="BA11" s="443"/>
      <c r="BB11" s="812"/>
      <c r="BC11" s="812"/>
    </row>
    <row r="12" spans="1:55" s="443" customFormat="1" ht="45" customHeight="1">
      <c r="A12" s="455">
        <f t="shared" ref="A12:A21" si="7">ROW()-9</f>
        <v>3</v>
      </c>
      <c r="B12" s="455">
        <v>1</v>
      </c>
      <c r="C12" s="455" t="s">
        <v>724</v>
      </c>
      <c r="D12" s="455"/>
      <c r="E12" s="455" t="s">
        <v>774</v>
      </c>
      <c r="F12" s="648" t="s">
        <v>775</v>
      </c>
      <c r="G12" s="455"/>
      <c r="H12" s="455" t="s">
        <v>353</v>
      </c>
      <c r="I12" s="455" t="s">
        <v>343</v>
      </c>
      <c r="J12" s="455"/>
      <c r="K12" s="455" t="s">
        <v>342</v>
      </c>
      <c r="L12" s="455" t="s">
        <v>348</v>
      </c>
      <c r="M12" s="455" t="s">
        <v>342</v>
      </c>
      <c r="N12" s="455" t="s">
        <v>344</v>
      </c>
      <c r="O12" s="455" t="s">
        <v>345</v>
      </c>
      <c r="P12" s="455" t="s">
        <v>771</v>
      </c>
      <c r="Q12" s="455" t="s">
        <v>347</v>
      </c>
      <c r="R12" s="455" t="s">
        <v>348</v>
      </c>
      <c r="S12" s="455" t="s">
        <v>348</v>
      </c>
      <c r="T12" s="455" t="s">
        <v>348</v>
      </c>
      <c r="U12" s="455" t="s">
        <v>348</v>
      </c>
      <c r="V12" s="473" t="s">
        <v>348</v>
      </c>
      <c r="W12" s="455" t="s">
        <v>348</v>
      </c>
      <c r="X12" s="455" t="s">
        <v>348</v>
      </c>
      <c r="Y12" s="455" t="s">
        <v>348</v>
      </c>
      <c r="Z12" s="455" t="s">
        <v>348</v>
      </c>
      <c r="AA12" s="455"/>
      <c r="AB12" s="455"/>
      <c r="AC12" s="455"/>
      <c r="AD12" s="455"/>
      <c r="AE12" s="455"/>
      <c r="AF12" s="480"/>
      <c r="AG12" s="485"/>
      <c r="AH12" s="455"/>
      <c r="AI12" s="455"/>
      <c r="AJ12" s="455" t="s">
        <v>356</v>
      </c>
      <c r="AK12" s="455"/>
      <c r="AL12" s="928" t="str">
        <f t="shared" si="3"/>
        <v>——</v>
      </c>
      <c r="AM12" s="455"/>
      <c r="AN12" s="939"/>
      <c r="AO12" s="646"/>
      <c r="AP12" s="455"/>
      <c r="AQ12" s="931"/>
      <c r="AR12" s="932" t="e">
        <f t="shared" si="4"/>
        <v>#VALUE!</v>
      </c>
      <c r="AS12" s="933"/>
      <c r="AT12" s="934">
        <f t="shared" si="5"/>
        <v>0</v>
      </c>
      <c r="AU12" s="935" t="e">
        <f t="shared" si="6"/>
        <v>#DIV/0!</v>
      </c>
      <c r="AV12" s="455" t="s">
        <v>348</v>
      </c>
      <c r="AW12" s="455">
        <v>1</v>
      </c>
      <c r="AX12" s="457">
        <v>1</v>
      </c>
      <c r="AY12" s="812"/>
      <c r="AZ12" s="812"/>
      <c r="BB12" s="812"/>
      <c r="BC12" s="812"/>
    </row>
    <row r="13" spans="1:55" s="445" customFormat="1" ht="45" customHeight="1">
      <c r="A13" s="455">
        <f t="shared" si="7"/>
        <v>4</v>
      </c>
      <c r="B13" s="455">
        <v>2</v>
      </c>
      <c r="C13" s="455" t="s">
        <v>776</v>
      </c>
      <c r="D13" s="455" t="s">
        <v>777</v>
      </c>
      <c r="E13" s="455" t="s">
        <v>777</v>
      </c>
      <c r="F13" s="460" t="s">
        <v>198</v>
      </c>
      <c r="G13" s="455" t="s">
        <v>778</v>
      </c>
      <c r="H13" s="455" t="s">
        <v>363</v>
      </c>
      <c r="I13" s="455" t="s">
        <v>343</v>
      </c>
      <c r="J13" s="455"/>
      <c r="K13" s="455" t="s">
        <v>342</v>
      </c>
      <c r="L13" s="455" t="s">
        <v>779</v>
      </c>
      <c r="M13" s="455" t="s">
        <v>342</v>
      </c>
      <c r="N13" s="455" t="s">
        <v>345</v>
      </c>
      <c r="O13" s="455" t="s">
        <v>344</v>
      </c>
      <c r="P13" s="455" t="s">
        <v>780</v>
      </c>
      <c r="Q13" s="455" t="s">
        <v>347</v>
      </c>
      <c r="R13" s="455" t="s">
        <v>348</v>
      </c>
      <c r="S13" s="455" t="s">
        <v>348</v>
      </c>
      <c r="T13" s="455" t="s">
        <v>348</v>
      </c>
      <c r="U13" s="455" t="s">
        <v>348</v>
      </c>
      <c r="V13" s="473" t="s">
        <v>348</v>
      </c>
      <c r="W13" s="455" t="s">
        <v>348</v>
      </c>
      <c r="X13" s="455" t="s">
        <v>348</v>
      </c>
      <c r="Y13" s="455" t="s">
        <v>348</v>
      </c>
      <c r="Z13" s="455" t="s">
        <v>367</v>
      </c>
      <c r="AA13" s="455"/>
      <c r="AB13" s="455"/>
      <c r="AC13" s="455"/>
      <c r="AD13" s="455"/>
      <c r="AE13" s="455"/>
      <c r="AF13" s="480"/>
      <c r="AG13" s="485"/>
      <c r="AH13" s="455"/>
      <c r="AI13" s="455"/>
      <c r="AJ13" s="455" t="s">
        <v>368</v>
      </c>
      <c r="AK13" s="455" t="s">
        <v>781</v>
      </c>
      <c r="AL13" s="928" t="str">
        <f t="shared" si="3"/>
        <v>——</v>
      </c>
      <c r="AM13" s="455"/>
      <c r="AN13" s="939"/>
      <c r="AO13" s="646"/>
      <c r="AP13" s="455" t="s">
        <v>1579</v>
      </c>
      <c r="AQ13" s="931">
        <v>58.61</v>
      </c>
      <c r="AR13" s="932" t="e">
        <f t="shared" si="4"/>
        <v>#VALUE!</v>
      </c>
      <c r="AS13" s="936">
        <v>62.84</v>
      </c>
      <c r="AT13" s="934">
        <f t="shared" si="5"/>
        <v>4.230000000000004</v>
      </c>
      <c r="AU13" s="935">
        <f t="shared" si="6"/>
        <v>6.7313812858052255E-2</v>
      </c>
      <c r="AV13" s="455" t="s">
        <v>1580</v>
      </c>
      <c r="AW13" s="455">
        <v>1</v>
      </c>
      <c r="AX13" s="457">
        <v>1</v>
      </c>
      <c r="AY13" s="945">
        <f>AQ13*AW13</f>
        <v>58.61</v>
      </c>
      <c r="AZ13" s="945">
        <f>AQ13*AX13</f>
        <v>58.61</v>
      </c>
      <c r="BB13" s="945">
        <f>AS13*AW13</f>
        <v>62.84</v>
      </c>
      <c r="BC13" s="945">
        <f>AS13*AX13</f>
        <v>62.84</v>
      </c>
    </row>
    <row r="14" spans="1:55" s="443" customFormat="1" ht="45" customHeight="1">
      <c r="A14" s="455">
        <f t="shared" si="7"/>
        <v>5</v>
      </c>
      <c r="B14" s="455">
        <v>2</v>
      </c>
      <c r="C14" s="455" t="s">
        <v>724</v>
      </c>
      <c r="D14" s="455" t="s">
        <v>731</v>
      </c>
      <c r="E14" s="455" t="s">
        <v>731</v>
      </c>
      <c r="F14" s="648" t="s">
        <v>732</v>
      </c>
      <c r="G14" s="455"/>
      <c r="H14" s="455" t="s">
        <v>353</v>
      </c>
      <c r="I14" s="455" t="s">
        <v>343</v>
      </c>
      <c r="J14" s="455"/>
      <c r="K14" s="455" t="s">
        <v>342</v>
      </c>
      <c r="L14" s="455" t="s">
        <v>348</v>
      </c>
      <c r="M14" s="455" t="s">
        <v>342</v>
      </c>
      <c r="N14" s="455" t="s">
        <v>344</v>
      </c>
      <c r="O14" s="455" t="s">
        <v>345</v>
      </c>
      <c r="P14" s="455" t="s">
        <v>370</v>
      </c>
      <c r="Q14" s="455" t="s">
        <v>347</v>
      </c>
      <c r="R14" s="455" t="s">
        <v>348</v>
      </c>
      <c r="S14" s="455" t="s">
        <v>348</v>
      </c>
      <c r="T14" s="455" t="s">
        <v>348</v>
      </c>
      <c r="U14" s="455" t="s">
        <v>348</v>
      </c>
      <c r="V14" s="473" t="s">
        <v>348</v>
      </c>
      <c r="W14" s="455" t="s">
        <v>348</v>
      </c>
      <c r="X14" s="455" t="s">
        <v>348</v>
      </c>
      <c r="Y14" s="455" t="s">
        <v>348</v>
      </c>
      <c r="Z14" s="455" t="s">
        <v>348</v>
      </c>
      <c r="AA14" s="455"/>
      <c r="AB14" s="455"/>
      <c r="AC14" s="455"/>
      <c r="AD14" s="455"/>
      <c r="AE14" s="455"/>
      <c r="AF14" s="480"/>
      <c r="AG14" s="485"/>
      <c r="AH14" s="455"/>
      <c r="AI14" s="455"/>
      <c r="AJ14" s="455" t="s">
        <v>368</v>
      </c>
      <c r="AK14" s="455"/>
      <c r="AL14" s="928" t="str">
        <f t="shared" si="3"/>
        <v>——</v>
      </c>
      <c r="AM14" s="455"/>
      <c r="AN14" s="939"/>
      <c r="AO14" s="646"/>
      <c r="AP14" s="455"/>
      <c r="AQ14" s="931">
        <f>VLOOKUP(D14,[32]旋转前座总成!$D$13:$AS$78,40,0)</f>
        <v>92.541838315044288</v>
      </c>
      <c r="AR14" s="932" t="e">
        <f t="shared" ref="AR14:AR77" si="8">AS14/AL14</f>
        <v>#VALUE!</v>
      </c>
      <c r="AS14" s="931">
        <f>VLOOKUP(D14,[32]旋转前座总成!$D$13:$AS$78,42,0)</f>
        <v>92.541838315044288</v>
      </c>
      <c r="AT14" s="934">
        <f t="shared" si="5"/>
        <v>0</v>
      </c>
      <c r="AU14" s="935">
        <f t="shared" si="6"/>
        <v>0</v>
      </c>
      <c r="AV14" s="455" t="s">
        <v>348</v>
      </c>
      <c r="AW14" s="455">
        <v>1</v>
      </c>
      <c r="AX14" s="458">
        <v>1</v>
      </c>
      <c r="AY14" s="945">
        <f t="shared" ref="AY14:AY77" si="9">AQ14*AW14</f>
        <v>92.541838315044288</v>
      </c>
      <c r="AZ14" s="945">
        <f t="shared" ref="AZ14:AZ77" si="10">AQ14*AX14</f>
        <v>92.541838315044288</v>
      </c>
      <c r="BA14" s="445"/>
      <c r="BB14" s="945">
        <f t="shared" ref="BB14:BB77" si="11">AS14*AW14</f>
        <v>92.541838315044288</v>
      </c>
      <c r="BC14" s="945">
        <f t="shared" ref="BC14:BC77" si="12">AS14*AX14</f>
        <v>92.541838315044288</v>
      </c>
    </row>
    <row r="15" spans="1:55" s="443" customFormat="1" ht="45" customHeight="1">
      <c r="A15" s="455">
        <f t="shared" si="7"/>
        <v>6</v>
      </c>
      <c r="B15" s="455">
        <v>2</v>
      </c>
      <c r="C15" s="455" t="s">
        <v>31</v>
      </c>
      <c r="D15" s="455" t="s">
        <v>72</v>
      </c>
      <c r="E15" s="455" t="s">
        <v>72</v>
      </c>
      <c r="F15" s="461" t="s">
        <v>73</v>
      </c>
      <c r="G15" s="455" t="s">
        <v>782</v>
      </c>
      <c r="H15" s="455" t="s">
        <v>353</v>
      </c>
      <c r="I15" s="455" t="s">
        <v>343</v>
      </c>
      <c r="J15" s="455"/>
      <c r="K15" s="455" t="s">
        <v>342</v>
      </c>
      <c r="L15" s="455" t="s">
        <v>783</v>
      </c>
      <c r="M15" s="455" t="s">
        <v>342</v>
      </c>
      <c r="N15" s="455" t="s">
        <v>345</v>
      </c>
      <c r="O15" s="455" t="s">
        <v>344</v>
      </c>
      <c r="P15" s="455" t="s">
        <v>381</v>
      </c>
      <c r="Q15" s="455" t="s">
        <v>347</v>
      </c>
      <c r="R15" s="455" t="s">
        <v>348</v>
      </c>
      <c r="S15" s="455" t="s">
        <v>348</v>
      </c>
      <c r="T15" s="455" t="s">
        <v>472</v>
      </c>
      <c r="U15" s="455" t="s">
        <v>784</v>
      </c>
      <c r="V15" s="1503">
        <v>1.3988</v>
      </c>
      <c r="W15" s="455" t="s">
        <v>348</v>
      </c>
      <c r="X15" s="455" t="s">
        <v>348</v>
      </c>
      <c r="Y15" s="455" t="s">
        <v>348</v>
      </c>
      <c r="Z15" s="455" t="s">
        <v>348</v>
      </c>
      <c r="AA15" s="455"/>
      <c r="AB15" s="455"/>
      <c r="AC15" s="455"/>
      <c r="AD15" s="455"/>
      <c r="AE15" s="455"/>
      <c r="AF15" s="480"/>
      <c r="AG15" s="485"/>
      <c r="AH15" s="455"/>
      <c r="AI15" s="455"/>
      <c r="AJ15" s="455" t="s">
        <v>377</v>
      </c>
      <c r="AK15" s="455" t="s">
        <v>378</v>
      </c>
      <c r="AL15" s="928">
        <f t="shared" si="3"/>
        <v>1.3988</v>
      </c>
      <c r="AM15" s="455"/>
      <c r="AN15" s="939">
        <v>18.77</v>
      </c>
      <c r="AO15" s="646"/>
      <c r="AP15" s="455"/>
      <c r="AQ15" s="931">
        <f>AN15/0.7</f>
        <v>26.814285714285717</v>
      </c>
      <c r="AR15" s="932">
        <f t="shared" si="8"/>
        <v>28.889047755218755</v>
      </c>
      <c r="AS15" s="936">
        <v>40.409999999999997</v>
      </c>
      <c r="AT15" s="934">
        <f t="shared" si="5"/>
        <v>13.59571428571428</v>
      </c>
      <c r="AU15" s="935">
        <f t="shared" si="6"/>
        <v>0.33644430303673056</v>
      </c>
      <c r="AV15" s="455" t="s">
        <v>348</v>
      </c>
      <c r="AW15" s="455">
        <v>1</v>
      </c>
      <c r="AX15" s="458">
        <v>1</v>
      </c>
      <c r="AY15" s="945">
        <f t="shared" si="9"/>
        <v>26.814285714285717</v>
      </c>
      <c r="AZ15" s="945">
        <f t="shared" si="10"/>
        <v>26.814285714285717</v>
      </c>
      <c r="BA15" s="445"/>
      <c r="BB15" s="945">
        <f t="shared" si="11"/>
        <v>40.409999999999997</v>
      </c>
      <c r="BC15" s="945">
        <f t="shared" si="12"/>
        <v>40.409999999999997</v>
      </c>
    </row>
    <row r="16" spans="1:55" s="445" customFormat="1" ht="45" customHeight="1">
      <c r="A16" s="455">
        <f t="shared" si="7"/>
        <v>7</v>
      </c>
      <c r="B16" s="455">
        <v>1</v>
      </c>
      <c r="C16" s="455" t="s">
        <v>411</v>
      </c>
      <c r="D16" s="455" t="s">
        <v>785</v>
      </c>
      <c r="E16" s="455" t="s">
        <v>786</v>
      </c>
      <c r="F16" s="460" t="s">
        <v>787</v>
      </c>
      <c r="G16" s="455" t="s">
        <v>405</v>
      </c>
      <c r="H16" s="455" t="s">
        <v>363</v>
      </c>
      <c r="I16" s="455" t="s">
        <v>343</v>
      </c>
      <c r="J16" s="455"/>
      <c r="K16" s="455" t="s">
        <v>342</v>
      </c>
      <c r="L16" s="455" t="s">
        <v>788</v>
      </c>
      <c r="M16" s="455" t="s">
        <v>342</v>
      </c>
      <c r="N16" s="455" t="s">
        <v>345</v>
      </c>
      <c r="O16" s="455" t="s">
        <v>344</v>
      </c>
      <c r="P16" s="455" t="s">
        <v>346</v>
      </c>
      <c r="Q16" s="455" t="s">
        <v>347</v>
      </c>
      <c r="R16" s="455" t="s">
        <v>348</v>
      </c>
      <c r="S16" s="455" t="s">
        <v>348</v>
      </c>
      <c r="T16" s="455" t="s">
        <v>789</v>
      </c>
      <c r="U16" s="455" t="s">
        <v>348</v>
      </c>
      <c r="V16" s="473">
        <v>2.1059999999999999</v>
      </c>
      <c r="W16" s="455" t="s">
        <v>790</v>
      </c>
      <c r="X16" s="455" t="s">
        <v>348</v>
      </c>
      <c r="Y16" s="455" t="s">
        <v>348</v>
      </c>
      <c r="Z16" s="455" t="s">
        <v>348</v>
      </c>
      <c r="AA16" s="455"/>
      <c r="AB16" s="455"/>
      <c r="AC16" s="455"/>
      <c r="AD16" s="455"/>
      <c r="AE16" s="455"/>
      <c r="AF16" s="480"/>
      <c r="AG16" s="485"/>
      <c r="AH16" s="455"/>
      <c r="AI16" s="455"/>
      <c r="AJ16" s="487" t="s">
        <v>377</v>
      </c>
      <c r="AK16" s="487" t="s">
        <v>791</v>
      </c>
      <c r="AL16" s="928">
        <f t="shared" si="3"/>
        <v>2.1059999999999999</v>
      </c>
      <c r="AM16" s="455"/>
      <c r="AN16" s="939">
        <v>60.322550253400003</v>
      </c>
      <c r="AO16" s="646"/>
      <c r="AP16" s="455"/>
      <c r="AQ16" s="931">
        <f>AN16*1.3</f>
        <v>78.419315329420002</v>
      </c>
      <c r="AR16" s="932">
        <f t="shared" si="8"/>
        <v>40.918837507393846</v>
      </c>
      <c r="AS16" s="931">
        <f>AN16/0.7</f>
        <v>86.175071790571437</v>
      </c>
      <c r="AT16" s="934">
        <f t="shared" si="5"/>
        <v>7.7557564611514351</v>
      </c>
      <c r="AU16" s="935">
        <f t="shared" si="6"/>
        <v>9.0000000000000066E-2</v>
      </c>
      <c r="AV16" s="455" t="s">
        <v>348</v>
      </c>
      <c r="AW16" s="455">
        <v>1</v>
      </c>
      <c r="AX16" s="458">
        <v>1</v>
      </c>
      <c r="AY16" s="945">
        <f t="shared" si="9"/>
        <v>78.419315329420002</v>
      </c>
      <c r="AZ16" s="945">
        <f t="shared" si="10"/>
        <v>78.419315329420002</v>
      </c>
      <c r="BB16" s="945">
        <f t="shared" si="11"/>
        <v>86.175071790571437</v>
      </c>
      <c r="BC16" s="945">
        <f t="shared" si="12"/>
        <v>86.175071790571437</v>
      </c>
    </row>
    <row r="17" spans="1:55" s="443" customFormat="1" ht="45" customHeight="1">
      <c r="A17" s="455">
        <f t="shared" si="7"/>
        <v>8</v>
      </c>
      <c r="B17" s="455">
        <v>1</v>
      </c>
      <c r="C17" s="455" t="s">
        <v>348</v>
      </c>
      <c r="D17" s="462" t="s">
        <v>425</v>
      </c>
      <c r="E17" s="455" t="s">
        <v>264</v>
      </c>
      <c r="F17" s="648" t="s">
        <v>265</v>
      </c>
      <c r="G17" s="455" t="s">
        <v>417</v>
      </c>
      <c r="H17" s="455" t="s">
        <v>353</v>
      </c>
      <c r="I17" s="455" t="s">
        <v>343</v>
      </c>
      <c r="J17" s="455"/>
      <c r="K17" s="455" t="s">
        <v>342</v>
      </c>
      <c r="L17" s="455" t="s">
        <v>348</v>
      </c>
      <c r="M17" s="455" t="s">
        <v>342</v>
      </c>
      <c r="N17" s="455" t="s">
        <v>345</v>
      </c>
      <c r="O17" s="455" t="s">
        <v>344</v>
      </c>
      <c r="P17" s="455" t="s">
        <v>417</v>
      </c>
      <c r="Q17" s="455" t="s">
        <v>348</v>
      </c>
      <c r="R17" s="455" t="s">
        <v>348</v>
      </c>
      <c r="S17" s="455" t="s">
        <v>348</v>
      </c>
      <c r="T17" s="455" t="s">
        <v>427</v>
      </c>
      <c r="U17" s="455" t="s">
        <v>348</v>
      </c>
      <c r="V17" s="473">
        <v>2.5999999999999999E-2</v>
      </c>
      <c r="W17" s="455" t="s">
        <v>348</v>
      </c>
      <c r="X17" s="455" t="s">
        <v>348</v>
      </c>
      <c r="Y17" s="455" t="s">
        <v>348</v>
      </c>
      <c r="Z17" s="455" t="s">
        <v>348</v>
      </c>
      <c r="AA17" s="455"/>
      <c r="AB17" s="455"/>
      <c r="AC17" s="455"/>
      <c r="AD17" s="455"/>
      <c r="AE17" s="455"/>
      <c r="AF17" s="480"/>
      <c r="AG17" s="485"/>
      <c r="AH17" s="455"/>
      <c r="AI17" s="455"/>
      <c r="AJ17" s="488" t="s">
        <v>368</v>
      </c>
      <c r="AK17" s="488" t="s">
        <v>420</v>
      </c>
      <c r="AL17" s="928">
        <f t="shared" si="3"/>
        <v>2.5999999999999999E-2</v>
      </c>
      <c r="AM17" s="455"/>
      <c r="AN17" s="939"/>
      <c r="AO17" s="646"/>
      <c r="AP17" s="455"/>
      <c r="AQ17" s="931">
        <f>VLOOKUP(D17,[32]旋转前座总成!$D$13:$AS$78,40,0)</f>
        <v>0.17499999999999999</v>
      </c>
      <c r="AR17" s="932">
        <f t="shared" si="8"/>
        <v>6.7307692307692308</v>
      </c>
      <c r="AS17" s="931">
        <f>VLOOKUP(D17,[32]旋转前座总成!$D$13:$AS$78,42,0)</f>
        <v>0.17499999999999999</v>
      </c>
      <c r="AT17" s="934">
        <f t="shared" si="5"/>
        <v>0</v>
      </c>
      <c r="AU17" s="935">
        <f t="shared" si="6"/>
        <v>0</v>
      </c>
      <c r="AV17" s="455" t="s">
        <v>348</v>
      </c>
      <c r="AW17" s="455">
        <v>8</v>
      </c>
      <c r="AX17" s="458">
        <v>8</v>
      </c>
      <c r="AY17" s="945">
        <f t="shared" si="9"/>
        <v>1.4</v>
      </c>
      <c r="AZ17" s="945">
        <f t="shared" si="10"/>
        <v>1.4</v>
      </c>
      <c r="BA17" s="445"/>
      <c r="BB17" s="945">
        <f t="shared" si="11"/>
        <v>1.4</v>
      </c>
      <c r="BC17" s="945">
        <f t="shared" si="12"/>
        <v>1.4</v>
      </c>
    </row>
    <row r="18" spans="1:55" s="443" customFormat="1" ht="45" customHeight="1">
      <c r="A18" s="455">
        <f t="shared" si="7"/>
        <v>9</v>
      </c>
      <c r="B18" s="455">
        <v>1</v>
      </c>
      <c r="C18" s="455" t="s">
        <v>348</v>
      </c>
      <c r="D18" s="462" t="s">
        <v>428</v>
      </c>
      <c r="E18" s="455" t="s">
        <v>270</v>
      </c>
      <c r="F18" s="648" t="s">
        <v>271</v>
      </c>
      <c r="G18" s="455" t="s">
        <v>417</v>
      </c>
      <c r="H18" s="455" t="s">
        <v>353</v>
      </c>
      <c r="I18" s="455" t="s">
        <v>343</v>
      </c>
      <c r="J18" s="455"/>
      <c r="K18" s="455" t="s">
        <v>342</v>
      </c>
      <c r="L18" s="455" t="s">
        <v>348</v>
      </c>
      <c r="M18" s="455" t="s">
        <v>342</v>
      </c>
      <c r="N18" s="455" t="s">
        <v>345</v>
      </c>
      <c r="O18" s="455" t="s">
        <v>344</v>
      </c>
      <c r="P18" s="455" t="s">
        <v>417</v>
      </c>
      <c r="Q18" s="455" t="s">
        <v>348</v>
      </c>
      <c r="R18" s="455" t="s">
        <v>348</v>
      </c>
      <c r="S18" s="455" t="s">
        <v>348</v>
      </c>
      <c r="T18" s="455" t="s">
        <v>430</v>
      </c>
      <c r="U18" s="455" t="s">
        <v>348</v>
      </c>
      <c r="V18" s="473">
        <v>4.0000000000000001E-3</v>
      </c>
      <c r="W18" s="455" t="s">
        <v>348</v>
      </c>
      <c r="X18" s="455" t="s">
        <v>348</v>
      </c>
      <c r="Y18" s="455" t="s">
        <v>348</v>
      </c>
      <c r="Z18" s="455" t="s">
        <v>348</v>
      </c>
      <c r="AA18" s="455"/>
      <c r="AB18" s="455"/>
      <c r="AC18" s="455"/>
      <c r="AD18" s="455"/>
      <c r="AE18" s="455"/>
      <c r="AF18" s="480"/>
      <c r="AG18" s="485"/>
      <c r="AH18" s="455"/>
      <c r="AI18" s="455"/>
      <c r="AJ18" s="488" t="s">
        <v>368</v>
      </c>
      <c r="AK18" s="488" t="s">
        <v>420</v>
      </c>
      <c r="AL18" s="928">
        <f t="shared" si="3"/>
        <v>4.0000000000000001E-3</v>
      </c>
      <c r="AM18" s="455"/>
      <c r="AN18" s="939"/>
      <c r="AO18" s="646"/>
      <c r="AP18" s="455"/>
      <c r="AQ18" s="931">
        <f>VLOOKUP(D18,[32]旋转前座总成!$D$13:$AS$78,40,0)</f>
        <v>2.5999999999999999E-2</v>
      </c>
      <c r="AR18" s="932">
        <f t="shared" si="8"/>
        <v>6.5</v>
      </c>
      <c r="AS18" s="931">
        <f>VLOOKUP(D18,[32]旋转前座总成!$D$13:$AS$78,42,0)</f>
        <v>2.5999999999999999E-2</v>
      </c>
      <c r="AT18" s="934">
        <f t="shared" si="5"/>
        <v>0</v>
      </c>
      <c r="AU18" s="935">
        <f t="shared" si="6"/>
        <v>0</v>
      </c>
      <c r="AV18" s="455" t="s">
        <v>348</v>
      </c>
      <c r="AW18" s="455" t="s">
        <v>792</v>
      </c>
      <c r="AX18" s="458" t="s">
        <v>792</v>
      </c>
      <c r="AY18" s="945">
        <f t="shared" si="9"/>
        <v>0.20799999999999999</v>
      </c>
      <c r="AZ18" s="945">
        <f t="shared" si="10"/>
        <v>0.20799999999999999</v>
      </c>
      <c r="BA18" s="445"/>
      <c r="BB18" s="945">
        <f t="shared" si="11"/>
        <v>0.20799999999999999</v>
      </c>
      <c r="BC18" s="945">
        <f t="shared" si="12"/>
        <v>0.20799999999999999</v>
      </c>
    </row>
    <row r="19" spans="1:55" s="443" customFormat="1" ht="45" customHeight="1">
      <c r="A19" s="455">
        <f t="shared" si="7"/>
        <v>10</v>
      </c>
      <c r="B19" s="455">
        <v>1</v>
      </c>
      <c r="C19" s="455" t="s">
        <v>348</v>
      </c>
      <c r="D19" s="462" t="s">
        <v>431</v>
      </c>
      <c r="E19" s="455" t="s">
        <v>274</v>
      </c>
      <c r="F19" s="648" t="s">
        <v>793</v>
      </c>
      <c r="G19" s="455" t="s">
        <v>417</v>
      </c>
      <c r="H19" s="455" t="s">
        <v>353</v>
      </c>
      <c r="I19" s="455" t="s">
        <v>343</v>
      </c>
      <c r="J19" s="455"/>
      <c r="K19" s="455" t="s">
        <v>342</v>
      </c>
      <c r="L19" s="455" t="s">
        <v>348</v>
      </c>
      <c r="M19" s="455" t="s">
        <v>342</v>
      </c>
      <c r="N19" s="455" t="s">
        <v>345</v>
      </c>
      <c r="O19" s="455" t="s">
        <v>344</v>
      </c>
      <c r="P19" s="455" t="s">
        <v>417</v>
      </c>
      <c r="Q19" s="455" t="s">
        <v>348</v>
      </c>
      <c r="R19" s="455" t="s">
        <v>348</v>
      </c>
      <c r="S19" s="455" t="s">
        <v>348</v>
      </c>
      <c r="T19" s="455" t="s">
        <v>432</v>
      </c>
      <c r="U19" s="455" t="s">
        <v>348</v>
      </c>
      <c r="V19" s="473">
        <v>6.0000000000000001E-3</v>
      </c>
      <c r="W19" s="455" t="s">
        <v>348</v>
      </c>
      <c r="X19" s="455" t="s">
        <v>348</v>
      </c>
      <c r="Y19" s="455" t="s">
        <v>348</v>
      </c>
      <c r="Z19" s="455" t="s">
        <v>348</v>
      </c>
      <c r="AA19" s="455"/>
      <c r="AB19" s="455"/>
      <c r="AC19" s="455"/>
      <c r="AD19" s="455"/>
      <c r="AE19" s="455"/>
      <c r="AF19" s="480"/>
      <c r="AG19" s="485"/>
      <c r="AH19" s="455"/>
      <c r="AI19" s="455"/>
      <c r="AJ19" s="488" t="s">
        <v>368</v>
      </c>
      <c r="AK19" s="488" t="s">
        <v>420</v>
      </c>
      <c r="AL19" s="928">
        <f t="shared" si="3"/>
        <v>6.0000000000000001E-3</v>
      </c>
      <c r="AM19" s="455"/>
      <c r="AN19" s="939"/>
      <c r="AO19" s="646"/>
      <c r="AP19" s="455"/>
      <c r="AQ19" s="931">
        <f>VLOOKUP(D19,[32]旋转前座总成!$D$13:$AS$78,40,0)</f>
        <v>2.1999999999999999E-2</v>
      </c>
      <c r="AR19" s="932">
        <f t="shared" si="8"/>
        <v>3.6666666666666665</v>
      </c>
      <c r="AS19" s="931">
        <f>VLOOKUP(D19,[32]旋转前座总成!$D$13:$AS$78,42,0)</f>
        <v>2.1999999999999999E-2</v>
      </c>
      <c r="AT19" s="934">
        <f t="shared" si="5"/>
        <v>0</v>
      </c>
      <c r="AU19" s="935">
        <f t="shared" si="6"/>
        <v>0</v>
      </c>
      <c r="AV19" s="455" t="s">
        <v>348</v>
      </c>
      <c r="AW19" s="455" t="s">
        <v>792</v>
      </c>
      <c r="AX19" s="458" t="s">
        <v>792</v>
      </c>
      <c r="AY19" s="945">
        <f t="shared" si="9"/>
        <v>0.17599999999999999</v>
      </c>
      <c r="AZ19" s="945">
        <f t="shared" si="10"/>
        <v>0.17599999999999999</v>
      </c>
      <c r="BA19" s="445"/>
      <c r="BB19" s="945">
        <f t="shared" si="11"/>
        <v>0.17599999999999999</v>
      </c>
      <c r="BC19" s="945">
        <f t="shared" si="12"/>
        <v>0.17599999999999999</v>
      </c>
    </row>
    <row r="20" spans="1:55" s="443" customFormat="1" ht="45" customHeight="1">
      <c r="A20" s="455">
        <f t="shared" si="7"/>
        <v>11</v>
      </c>
      <c r="B20" s="455">
        <v>1</v>
      </c>
      <c r="C20" s="455" t="s">
        <v>724</v>
      </c>
      <c r="D20" s="455"/>
      <c r="E20" s="455" t="s">
        <v>794</v>
      </c>
      <c r="F20" s="648" t="s">
        <v>795</v>
      </c>
      <c r="G20" s="455" t="s">
        <v>796</v>
      </c>
      <c r="H20" s="455" t="s">
        <v>353</v>
      </c>
      <c r="I20" s="455" t="s">
        <v>343</v>
      </c>
      <c r="J20" s="455"/>
      <c r="K20" s="455" t="s">
        <v>342</v>
      </c>
      <c r="L20" s="455" t="s">
        <v>348</v>
      </c>
      <c r="M20" s="455" t="s">
        <v>342</v>
      </c>
      <c r="N20" s="455" t="s">
        <v>344</v>
      </c>
      <c r="O20" s="455" t="s">
        <v>345</v>
      </c>
      <c r="P20" s="455" t="s">
        <v>346</v>
      </c>
      <c r="Q20" s="455" t="s">
        <v>347</v>
      </c>
      <c r="R20" s="455" t="s">
        <v>348</v>
      </c>
      <c r="S20" s="455" t="s">
        <v>348</v>
      </c>
      <c r="T20" s="455" t="s">
        <v>348</v>
      </c>
      <c r="U20" s="455" t="s">
        <v>348</v>
      </c>
      <c r="V20" s="473" t="s">
        <v>348</v>
      </c>
      <c r="W20" s="455" t="s">
        <v>348</v>
      </c>
      <c r="X20" s="455" t="s">
        <v>348</v>
      </c>
      <c r="Y20" s="455" t="s">
        <v>348</v>
      </c>
      <c r="Z20" s="455" t="s">
        <v>348</v>
      </c>
      <c r="AA20" s="455"/>
      <c r="AB20" s="455"/>
      <c r="AC20" s="455"/>
      <c r="AD20" s="455"/>
      <c r="AE20" s="455"/>
      <c r="AF20" s="480"/>
      <c r="AG20" s="485"/>
      <c r="AH20" s="455"/>
      <c r="AI20" s="455"/>
      <c r="AJ20" s="455" t="s">
        <v>356</v>
      </c>
      <c r="AK20" s="455"/>
      <c r="AL20" s="928" t="str">
        <f t="shared" si="3"/>
        <v>——</v>
      </c>
      <c r="AM20" s="455"/>
      <c r="AN20" s="939"/>
      <c r="AO20" s="646"/>
      <c r="AP20" s="455"/>
      <c r="AQ20" s="931"/>
      <c r="AR20" s="932" t="e">
        <f t="shared" si="8"/>
        <v>#VALUE!</v>
      </c>
      <c r="AS20" s="931"/>
      <c r="AT20" s="934">
        <f t="shared" si="5"/>
        <v>0</v>
      </c>
      <c r="AU20" s="935" t="e">
        <f t="shared" si="6"/>
        <v>#DIV/0!</v>
      </c>
      <c r="AV20" s="455" t="s">
        <v>348</v>
      </c>
      <c r="AW20" s="455">
        <v>1</v>
      </c>
      <c r="AX20" s="458">
        <v>1</v>
      </c>
      <c r="AY20" s="945">
        <f t="shared" si="9"/>
        <v>0</v>
      </c>
      <c r="AZ20" s="945">
        <f t="shared" si="10"/>
        <v>0</v>
      </c>
      <c r="BA20" s="445"/>
      <c r="BB20" s="945">
        <f t="shared" si="11"/>
        <v>0</v>
      </c>
      <c r="BC20" s="945">
        <f t="shared" si="12"/>
        <v>0</v>
      </c>
    </row>
    <row r="21" spans="1:55" s="443" customFormat="1" ht="45" customHeight="1">
      <c r="A21" s="455">
        <f t="shared" si="7"/>
        <v>12</v>
      </c>
      <c r="B21" s="455">
        <v>2</v>
      </c>
      <c r="C21" s="455" t="s">
        <v>724</v>
      </c>
      <c r="D21" s="455" t="s">
        <v>797</v>
      </c>
      <c r="E21" s="455" t="s">
        <v>797</v>
      </c>
      <c r="F21" s="648" t="s">
        <v>798</v>
      </c>
      <c r="G21" s="455"/>
      <c r="H21" s="455" t="s">
        <v>353</v>
      </c>
      <c r="I21" s="455" t="s">
        <v>343</v>
      </c>
      <c r="J21" s="455"/>
      <c r="K21" s="455" t="s">
        <v>342</v>
      </c>
      <c r="L21" s="455" t="s">
        <v>348</v>
      </c>
      <c r="M21" s="455" t="s">
        <v>342</v>
      </c>
      <c r="N21" s="455" t="s">
        <v>344</v>
      </c>
      <c r="O21" s="455" t="s">
        <v>345</v>
      </c>
      <c r="P21" s="455" t="s">
        <v>799</v>
      </c>
      <c r="Q21" s="455" t="s">
        <v>347</v>
      </c>
      <c r="R21" s="455" t="s">
        <v>348</v>
      </c>
      <c r="S21" s="455" t="s">
        <v>348</v>
      </c>
      <c r="T21" s="455" t="s">
        <v>348</v>
      </c>
      <c r="U21" s="455" t="s">
        <v>348</v>
      </c>
      <c r="V21" s="473" t="s">
        <v>348</v>
      </c>
      <c r="W21" s="455" t="s">
        <v>348</v>
      </c>
      <c r="X21" s="455" t="s">
        <v>348</v>
      </c>
      <c r="Y21" s="455" t="s">
        <v>348</v>
      </c>
      <c r="Z21" s="455" t="s">
        <v>348</v>
      </c>
      <c r="AA21" s="455"/>
      <c r="AB21" s="455"/>
      <c r="AC21" s="455"/>
      <c r="AD21" s="455"/>
      <c r="AE21" s="455"/>
      <c r="AF21" s="480"/>
      <c r="AG21" s="485"/>
      <c r="AH21" s="455"/>
      <c r="AI21" s="455"/>
      <c r="AJ21" s="488" t="s">
        <v>368</v>
      </c>
      <c r="AK21" s="455"/>
      <c r="AL21" s="928" t="str">
        <f t="shared" si="3"/>
        <v>——</v>
      </c>
      <c r="AM21" s="455"/>
      <c r="AN21" s="939"/>
      <c r="AO21" s="646"/>
      <c r="AP21" s="455"/>
      <c r="AQ21" s="931">
        <f>VLOOKUP(D21,[32]旋转前座总成!$D$13:$AS$78,40,0)</f>
        <v>47.734540000000017</v>
      </c>
      <c r="AR21" s="932" t="e">
        <f t="shared" si="8"/>
        <v>#VALUE!</v>
      </c>
      <c r="AS21" s="931">
        <f>VLOOKUP(D21,[32]旋转前座总成!$D$13:$AS$78,42,0)</f>
        <v>47.734540000000017</v>
      </c>
      <c r="AT21" s="934">
        <f t="shared" si="5"/>
        <v>0</v>
      </c>
      <c r="AU21" s="935">
        <f t="shared" si="6"/>
        <v>0</v>
      </c>
      <c r="AV21" s="455" t="s">
        <v>348</v>
      </c>
      <c r="AW21" s="455">
        <v>1</v>
      </c>
      <c r="AX21" s="458">
        <v>1</v>
      </c>
      <c r="AY21" s="945">
        <f t="shared" si="9"/>
        <v>47.734540000000017</v>
      </c>
      <c r="AZ21" s="945">
        <f t="shared" si="10"/>
        <v>47.734540000000017</v>
      </c>
      <c r="BA21" s="445"/>
      <c r="BB21" s="945">
        <f t="shared" si="11"/>
        <v>47.734540000000017</v>
      </c>
      <c r="BC21" s="945">
        <f t="shared" si="12"/>
        <v>47.734540000000017</v>
      </c>
    </row>
    <row r="22" spans="1:55" s="443" customFormat="1" ht="45" customHeight="1">
      <c r="A22" s="455">
        <f t="shared" ref="A22:A31" si="13">ROW()-9</f>
        <v>13</v>
      </c>
      <c r="B22" s="455">
        <v>2</v>
      </c>
      <c r="C22" s="455" t="s">
        <v>490</v>
      </c>
      <c r="D22" s="455" t="s">
        <v>800</v>
      </c>
      <c r="E22" s="455" t="s">
        <v>800</v>
      </c>
      <c r="F22" s="463" t="s">
        <v>801</v>
      </c>
      <c r="G22" s="455" t="s">
        <v>348</v>
      </c>
      <c r="H22" s="455" t="s">
        <v>353</v>
      </c>
      <c r="I22" s="455" t="s">
        <v>343</v>
      </c>
      <c r="J22" s="455"/>
      <c r="K22" s="455" t="s">
        <v>342</v>
      </c>
      <c r="L22" s="455"/>
      <c r="M22" s="455" t="s">
        <v>342</v>
      </c>
      <c r="N22" s="455" t="s">
        <v>345</v>
      </c>
      <c r="O22" s="455" t="s">
        <v>344</v>
      </c>
      <c r="P22" s="455" t="s">
        <v>381</v>
      </c>
      <c r="Q22" s="455" t="s">
        <v>347</v>
      </c>
      <c r="R22" s="455" t="s">
        <v>348</v>
      </c>
      <c r="S22" s="455" t="s">
        <v>348</v>
      </c>
      <c r="T22" s="475" t="s">
        <v>406</v>
      </c>
      <c r="U22" s="455" t="s">
        <v>802</v>
      </c>
      <c r="V22" s="473">
        <v>0.86719999999999997</v>
      </c>
      <c r="W22" s="455" t="s">
        <v>348</v>
      </c>
      <c r="X22" s="455" t="s">
        <v>348</v>
      </c>
      <c r="Y22" s="455" t="s">
        <v>348</v>
      </c>
      <c r="Z22" s="455" t="s">
        <v>348</v>
      </c>
      <c r="AA22" s="455"/>
      <c r="AB22" s="455"/>
      <c r="AC22" s="455"/>
      <c r="AD22" s="455"/>
      <c r="AE22" s="455"/>
      <c r="AF22" s="480"/>
      <c r="AG22" s="485"/>
      <c r="AH22" s="455"/>
      <c r="AI22" s="455"/>
      <c r="AJ22" s="455" t="s">
        <v>377</v>
      </c>
      <c r="AK22" s="455" t="s">
        <v>378</v>
      </c>
      <c r="AL22" s="928">
        <f t="shared" si="3"/>
        <v>0.86719999999999997</v>
      </c>
      <c r="AM22" s="455"/>
      <c r="AN22" s="939">
        <v>13.54</v>
      </c>
      <c r="AO22" s="646"/>
      <c r="AP22" s="455"/>
      <c r="AQ22" s="931">
        <f>AN22/0.7</f>
        <v>19.342857142857142</v>
      </c>
      <c r="AR22" s="932">
        <f t="shared" si="8"/>
        <v>31.238468634686349</v>
      </c>
      <c r="AS22" s="936">
        <v>27.09</v>
      </c>
      <c r="AT22" s="934">
        <f t="shared" si="5"/>
        <v>7.7471428571428582</v>
      </c>
      <c r="AU22" s="935">
        <f t="shared" si="6"/>
        <v>0.28597795707430262</v>
      </c>
      <c r="AV22" s="455" t="s">
        <v>348</v>
      </c>
      <c r="AW22" s="455">
        <v>1</v>
      </c>
      <c r="AX22" s="458">
        <v>1</v>
      </c>
      <c r="AY22" s="945">
        <f t="shared" si="9"/>
        <v>19.342857142857142</v>
      </c>
      <c r="AZ22" s="945">
        <f t="shared" si="10"/>
        <v>19.342857142857142</v>
      </c>
      <c r="BA22" s="445"/>
      <c r="BB22" s="945">
        <f t="shared" si="11"/>
        <v>27.09</v>
      </c>
      <c r="BC22" s="945">
        <f t="shared" si="12"/>
        <v>27.09</v>
      </c>
    </row>
    <row r="23" spans="1:55" s="443" customFormat="1" ht="45" customHeight="1">
      <c r="A23" s="455">
        <f t="shared" si="13"/>
        <v>14</v>
      </c>
      <c r="B23" s="455">
        <v>2</v>
      </c>
      <c r="C23" s="455" t="s">
        <v>803</v>
      </c>
      <c r="D23" s="455" t="s">
        <v>804</v>
      </c>
      <c r="E23" s="455" t="s">
        <v>804</v>
      </c>
      <c r="F23" s="648" t="s">
        <v>805</v>
      </c>
      <c r="G23" s="455" t="s">
        <v>806</v>
      </c>
      <c r="H23" s="455" t="s">
        <v>363</v>
      </c>
      <c r="I23" s="455" t="s">
        <v>343</v>
      </c>
      <c r="J23" s="455"/>
      <c r="K23" s="455" t="s">
        <v>342</v>
      </c>
      <c r="L23" s="455" t="s">
        <v>807</v>
      </c>
      <c r="M23" s="455" t="s">
        <v>342</v>
      </c>
      <c r="N23" s="455" t="s">
        <v>345</v>
      </c>
      <c r="O23" s="455" t="s">
        <v>344</v>
      </c>
      <c r="P23" s="455" t="s">
        <v>405</v>
      </c>
      <c r="Q23" s="455" t="s">
        <v>347</v>
      </c>
      <c r="R23" s="455" t="s">
        <v>348</v>
      </c>
      <c r="S23" s="455" t="s">
        <v>348</v>
      </c>
      <c r="T23" s="455" t="s">
        <v>348</v>
      </c>
      <c r="U23" s="455" t="s">
        <v>348</v>
      </c>
      <c r="V23" s="473" t="s">
        <v>348</v>
      </c>
      <c r="W23" s="455" t="s">
        <v>348</v>
      </c>
      <c r="X23" s="455" t="s">
        <v>348</v>
      </c>
      <c r="Y23" s="455" t="s">
        <v>348</v>
      </c>
      <c r="Z23" s="455" t="s">
        <v>348</v>
      </c>
      <c r="AA23" s="455"/>
      <c r="AB23" s="455"/>
      <c r="AC23" s="455"/>
      <c r="AD23" s="455"/>
      <c r="AE23" s="455"/>
      <c r="AF23" s="480"/>
      <c r="AG23" s="485"/>
      <c r="AH23" s="455"/>
      <c r="AI23" s="455"/>
      <c r="AJ23" s="488" t="s">
        <v>368</v>
      </c>
      <c r="AK23" s="455" t="s">
        <v>808</v>
      </c>
      <c r="AL23" s="928" t="str">
        <f t="shared" si="3"/>
        <v>——</v>
      </c>
      <c r="AM23" s="455"/>
      <c r="AN23" s="939"/>
      <c r="AO23" s="646"/>
      <c r="AP23" s="455"/>
      <c r="AQ23" s="931">
        <f>VLOOKUP(D23,[32]旋转前座总成!$D$13:$AS$78,40,0)</f>
        <v>21.3</v>
      </c>
      <c r="AR23" s="932" t="e">
        <f t="shared" si="8"/>
        <v>#VALUE!</v>
      </c>
      <c r="AS23" s="931">
        <f>VLOOKUP(D23,[32]旋转前座总成!$D$13:$AS$78,42,0)</f>
        <v>24.176200000000001</v>
      </c>
      <c r="AT23" s="934">
        <f t="shared" si="5"/>
        <v>2.8762000000000008</v>
      </c>
      <c r="AU23" s="935">
        <f t="shared" si="6"/>
        <v>0.11896824149370044</v>
      </c>
      <c r="AV23" s="455" t="s">
        <v>348</v>
      </c>
      <c r="AW23" s="455">
        <v>1</v>
      </c>
      <c r="AX23" s="458">
        <v>1</v>
      </c>
      <c r="AY23" s="945">
        <f t="shared" si="9"/>
        <v>21.3</v>
      </c>
      <c r="AZ23" s="945">
        <f t="shared" si="10"/>
        <v>21.3</v>
      </c>
      <c r="BA23" s="445"/>
      <c r="BB23" s="945">
        <f t="shared" si="11"/>
        <v>24.176200000000001</v>
      </c>
      <c r="BC23" s="945">
        <f t="shared" si="12"/>
        <v>24.176200000000001</v>
      </c>
    </row>
    <row r="24" spans="1:55" s="443" customFormat="1" ht="45" customHeight="1">
      <c r="A24" s="455">
        <f t="shared" si="13"/>
        <v>15</v>
      </c>
      <c r="B24" s="455">
        <v>1</v>
      </c>
      <c r="C24" s="455" t="s">
        <v>809</v>
      </c>
      <c r="D24" s="455" t="s">
        <v>111</v>
      </c>
      <c r="E24" s="455" t="s">
        <v>111</v>
      </c>
      <c r="F24" s="648" t="s">
        <v>81</v>
      </c>
      <c r="G24" s="455" t="s">
        <v>417</v>
      </c>
      <c r="H24" s="455" t="s">
        <v>353</v>
      </c>
      <c r="I24" s="455" t="s">
        <v>343</v>
      </c>
      <c r="J24" s="455"/>
      <c r="K24" s="455" t="s">
        <v>342</v>
      </c>
      <c r="L24" s="455" t="s">
        <v>348</v>
      </c>
      <c r="M24" s="455" t="s">
        <v>348</v>
      </c>
      <c r="N24" s="455" t="s">
        <v>345</v>
      </c>
      <c r="O24" s="455" t="s">
        <v>344</v>
      </c>
      <c r="P24" s="455" t="s">
        <v>417</v>
      </c>
      <c r="Q24" s="455" t="s">
        <v>348</v>
      </c>
      <c r="R24" s="455" t="s">
        <v>348</v>
      </c>
      <c r="S24" s="455" t="s">
        <v>348</v>
      </c>
      <c r="T24" s="455" t="s">
        <v>810</v>
      </c>
      <c r="U24" s="455" t="s">
        <v>348</v>
      </c>
      <c r="V24" s="473" t="s">
        <v>348</v>
      </c>
      <c r="W24" s="455" t="s">
        <v>697</v>
      </c>
      <c r="X24" s="455" t="s">
        <v>348</v>
      </c>
      <c r="Y24" s="455" t="s">
        <v>348</v>
      </c>
      <c r="Z24" s="455" t="s">
        <v>348</v>
      </c>
      <c r="AA24" s="455"/>
      <c r="AB24" s="455"/>
      <c r="AC24" s="455"/>
      <c r="AD24" s="455"/>
      <c r="AE24" s="455"/>
      <c r="AF24" s="480"/>
      <c r="AG24" s="485"/>
      <c r="AH24" s="455"/>
      <c r="AI24" s="455"/>
      <c r="AJ24" s="488" t="s">
        <v>368</v>
      </c>
      <c r="AK24" s="455" t="s">
        <v>420</v>
      </c>
      <c r="AL24" s="928" t="str">
        <f t="shared" si="3"/>
        <v>——</v>
      </c>
      <c r="AM24" s="455"/>
      <c r="AN24" s="939"/>
      <c r="AO24" s="646"/>
      <c r="AP24" s="455"/>
      <c r="AQ24" s="931">
        <f>VLOOKUP(D24,[32]旋转前座总成!$D$13:$AS$78,40,0)</f>
        <v>4.5999999999999999E-2</v>
      </c>
      <c r="AR24" s="932" t="e">
        <f t="shared" si="8"/>
        <v>#VALUE!</v>
      </c>
      <c r="AS24" s="931">
        <f>VLOOKUP(D24,[32]旋转前座总成!$D$13:$AS$78,42,0)</f>
        <v>4.5999999999999999E-2</v>
      </c>
      <c r="AT24" s="934">
        <f t="shared" si="5"/>
        <v>0</v>
      </c>
      <c r="AU24" s="935">
        <f t="shared" si="6"/>
        <v>0</v>
      </c>
      <c r="AV24" s="455"/>
      <c r="AW24" s="455">
        <v>1</v>
      </c>
      <c r="AX24" s="458">
        <v>1</v>
      </c>
      <c r="AY24" s="945">
        <f t="shared" si="9"/>
        <v>4.5999999999999999E-2</v>
      </c>
      <c r="AZ24" s="945">
        <f t="shared" si="10"/>
        <v>4.5999999999999999E-2</v>
      </c>
      <c r="BA24" s="445"/>
      <c r="BB24" s="945">
        <f t="shared" si="11"/>
        <v>4.5999999999999999E-2</v>
      </c>
      <c r="BC24" s="945">
        <f t="shared" si="12"/>
        <v>4.5999999999999999E-2</v>
      </c>
    </row>
    <row r="25" spans="1:55" s="443" customFormat="1" ht="45" customHeight="1">
      <c r="A25" s="455">
        <f t="shared" si="13"/>
        <v>16</v>
      </c>
      <c r="B25" s="455">
        <v>1</v>
      </c>
      <c r="C25" s="455" t="s">
        <v>724</v>
      </c>
      <c r="D25" s="455" t="s">
        <v>811</v>
      </c>
      <c r="E25" s="455" t="s">
        <v>811</v>
      </c>
      <c r="F25" s="648" t="s">
        <v>812</v>
      </c>
      <c r="G25" s="455" t="s">
        <v>813</v>
      </c>
      <c r="H25" s="455" t="s">
        <v>353</v>
      </c>
      <c r="I25" s="455" t="s">
        <v>343</v>
      </c>
      <c r="J25" s="455"/>
      <c r="K25" s="455" t="s">
        <v>342</v>
      </c>
      <c r="L25" s="455" t="s">
        <v>814</v>
      </c>
      <c r="M25" s="455" t="s">
        <v>342</v>
      </c>
      <c r="N25" s="455" t="s">
        <v>344</v>
      </c>
      <c r="O25" s="455" t="s">
        <v>345</v>
      </c>
      <c r="P25" s="455" t="s">
        <v>381</v>
      </c>
      <c r="Q25" s="455" t="s">
        <v>815</v>
      </c>
      <c r="R25" s="455" t="s">
        <v>348</v>
      </c>
      <c r="S25" s="455" t="s">
        <v>815</v>
      </c>
      <c r="T25" s="455" t="s">
        <v>348</v>
      </c>
      <c r="U25" s="455" t="s">
        <v>348</v>
      </c>
      <c r="V25" s="473">
        <v>0.27700000000000002</v>
      </c>
      <c r="W25" s="455" t="s">
        <v>348</v>
      </c>
      <c r="X25" s="455" t="s">
        <v>366</v>
      </c>
      <c r="Y25" s="455" t="s">
        <v>318</v>
      </c>
      <c r="Z25" s="455" t="s">
        <v>348</v>
      </c>
      <c r="AA25" s="455"/>
      <c r="AB25" s="455"/>
      <c r="AC25" s="455"/>
      <c r="AD25" s="455"/>
      <c r="AE25" s="455"/>
      <c r="AF25" s="480"/>
      <c r="AG25" s="485"/>
      <c r="AH25" s="455"/>
      <c r="AI25" s="455"/>
      <c r="AJ25" s="488" t="s">
        <v>368</v>
      </c>
      <c r="AK25" s="455" t="s">
        <v>816</v>
      </c>
      <c r="AL25" s="928">
        <f t="shared" si="3"/>
        <v>0.27700000000000002</v>
      </c>
      <c r="AM25" s="455"/>
      <c r="AN25" s="939"/>
      <c r="AO25" s="646"/>
      <c r="AP25" s="455"/>
      <c r="AQ25" s="931">
        <f>VLOOKUP(D25,[32]旋转前座总成!$D$13:$AS$78,40,0)</f>
        <v>3.9571428571428582</v>
      </c>
      <c r="AR25" s="932">
        <f t="shared" si="8"/>
        <v>14.285714285714288</v>
      </c>
      <c r="AS25" s="931">
        <f>VLOOKUP(D25,[32]旋转前座总成!$D$13:$AS$78,42,0)</f>
        <v>3.9571428571428582</v>
      </c>
      <c r="AT25" s="934">
        <f t="shared" si="5"/>
        <v>0</v>
      </c>
      <c r="AU25" s="935">
        <f t="shared" si="6"/>
        <v>0</v>
      </c>
      <c r="AV25" s="455"/>
      <c r="AW25" s="455">
        <v>1</v>
      </c>
      <c r="AX25" s="458">
        <v>1</v>
      </c>
      <c r="AY25" s="945">
        <f t="shared" si="9"/>
        <v>3.9571428571428582</v>
      </c>
      <c r="AZ25" s="945">
        <f t="shared" si="10"/>
        <v>3.9571428571428582</v>
      </c>
      <c r="BA25" s="445"/>
      <c r="BB25" s="945">
        <f t="shared" si="11"/>
        <v>3.9571428571428582</v>
      </c>
      <c r="BC25" s="945">
        <f t="shared" si="12"/>
        <v>3.9571428571428582</v>
      </c>
    </row>
    <row r="26" spans="1:55" s="443" customFormat="1" ht="45" customHeight="1">
      <c r="A26" s="455">
        <f t="shared" si="13"/>
        <v>17</v>
      </c>
      <c r="B26" s="464">
        <v>1</v>
      </c>
      <c r="C26" s="464" t="s">
        <v>724</v>
      </c>
      <c r="D26" s="464" t="s">
        <v>753</v>
      </c>
      <c r="E26" s="464" t="s">
        <v>753</v>
      </c>
      <c r="F26" s="894" t="s">
        <v>754</v>
      </c>
      <c r="G26" s="464" t="s">
        <v>817</v>
      </c>
      <c r="H26" s="464" t="s">
        <v>353</v>
      </c>
      <c r="I26" s="464" t="s">
        <v>343</v>
      </c>
      <c r="J26" s="464"/>
      <c r="K26" s="464" t="s">
        <v>342</v>
      </c>
      <c r="L26" s="464" t="s">
        <v>818</v>
      </c>
      <c r="M26" s="464" t="s">
        <v>342</v>
      </c>
      <c r="N26" s="464" t="s">
        <v>344</v>
      </c>
      <c r="O26" s="464" t="s">
        <v>345</v>
      </c>
      <c r="P26" s="464" t="s">
        <v>381</v>
      </c>
      <c r="Q26" s="464" t="s">
        <v>819</v>
      </c>
      <c r="R26" s="464" t="s">
        <v>348</v>
      </c>
      <c r="S26" s="464" t="s">
        <v>348</v>
      </c>
      <c r="T26" s="464" t="s">
        <v>348</v>
      </c>
      <c r="U26" s="464" t="s">
        <v>348</v>
      </c>
      <c r="V26" s="473">
        <v>0.316</v>
      </c>
      <c r="W26" s="464" t="s">
        <v>348</v>
      </c>
      <c r="X26" s="464" t="s">
        <v>366</v>
      </c>
      <c r="Y26" s="464" t="s">
        <v>318</v>
      </c>
      <c r="Z26" s="455"/>
      <c r="AA26" s="455"/>
      <c r="AB26" s="455"/>
      <c r="AC26" s="455"/>
      <c r="AD26" s="455"/>
      <c r="AE26" s="455"/>
      <c r="AF26" s="480"/>
      <c r="AG26" s="485"/>
      <c r="AH26" s="455"/>
      <c r="AI26" s="455"/>
      <c r="AJ26" s="455" t="s">
        <v>351</v>
      </c>
      <c r="AK26" s="455" t="s">
        <v>820</v>
      </c>
      <c r="AL26" s="928">
        <f t="shared" si="3"/>
        <v>0.316</v>
      </c>
      <c r="AM26" s="455"/>
      <c r="AN26" s="939"/>
      <c r="AO26" s="646"/>
      <c r="AP26" s="455"/>
      <c r="AQ26" s="931">
        <v>0.3</v>
      </c>
      <c r="AR26" s="932">
        <f t="shared" si="8"/>
        <v>0.94936708860759489</v>
      </c>
      <c r="AS26" s="936">
        <f>AQ26</f>
        <v>0.3</v>
      </c>
      <c r="AT26" s="934">
        <f t="shared" si="5"/>
        <v>0</v>
      </c>
      <c r="AU26" s="935">
        <f t="shared" si="6"/>
        <v>0</v>
      </c>
      <c r="AV26" s="455" t="s">
        <v>1581</v>
      </c>
      <c r="AW26" s="455">
        <v>1</v>
      </c>
      <c r="AX26" s="458">
        <v>1</v>
      </c>
      <c r="AY26" s="945">
        <f t="shared" si="9"/>
        <v>0.3</v>
      </c>
      <c r="AZ26" s="945">
        <f t="shared" si="10"/>
        <v>0.3</v>
      </c>
      <c r="BA26" s="445"/>
      <c r="BB26" s="945">
        <f t="shared" si="11"/>
        <v>0.3</v>
      </c>
      <c r="BC26" s="945">
        <f t="shared" si="12"/>
        <v>0.3</v>
      </c>
    </row>
    <row r="27" spans="1:55" s="443" customFormat="1" ht="45" customHeight="1">
      <c r="A27" s="455">
        <f t="shared" si="13"/>
        <v>18</v>
      </c>
      <c r="B27" s="464">
        <v>2</v>
      </c>
      <c r="C27" s="455" t="s">
        <v>724</v>
      </c>
      <c r="D27" s="455" t="s">
        <v>821</v>
      </c>
      <c r="E27" s="455" t="s">
        <v>821</v>
      </c>
      <c r="F27" s="648" t="s">
        <v>754</v>
      </c>
      <c r="G27" s="455" t="s">
        <v>822</v>
      </c>
      <c r="H27" s="455" t="s">
        <v>353</v>
      </c>
      <c r="I27" s="455" t="s">
        <v>343</v>
      </c>
      <c r="J27" s="455"/>
      <c r="K27" s="455" t="s">
        <v>342</v>
      </c>
      <c r="L27" s="455" t="s">
        <v>818</v>
      </c>
      <c r="M27" s="455" t="s">
        <v>342</v>
      </c>
      <c r="N27" s="455" t="s">
        <v>344</v>
      </c>
      <c r="O27" s="455" t="s">
        <v>345</v>
      </c>
      <c r="P27" s="455" t="s">
        <v>381</v>
      </c>
      <c r="Q27" s="455" t="s">
        <v>819</v>
      </c>
      <c r="R27" s="455" t="s">
        <v>348</v>
      </c>
      <c r="S27" s="455" t="s">
        <v>348</v>
      </c>
      <c r="T27" s="455" t="s">
        <v>348</v>
      </c>
      <c r="U27" s="455" t="s">
        <v>348</v>
      </c>
      <c r="V27" s="473">
        <v>0.316</v>
      </c>
      <c r="W27" s="455" t="s">
        <v>348</v>
      </c>
      <c r="X27" s="455" t="s">
        <v>366</v>
      </c>
      <c r="Y27" s="455" t="s">
        <v>318</v>
      </c>
      <c r="Z27" s="455" t="s">
        <v>348</v>
      </c>
      <c r="AA27" s="455"/>
      <c r="AB27" s="455"/>
      <c r="AC27" s="455"/>
      <c r="AD27" s="455"/>
      <c r="AE27" s="455"/>
      <c r="AF27" s="480"/>
      <c r="AG27" s="485"/>
      <c r="AH27" s="455"/>
      <c r="AI27" s="455"/>
      <c r="AJ27" s="455" t="s">
        <v>377</v>
      </c>
      <c r="AK27" s="455" t="s">
        <v>823</v>
      </c>
      <c r="AL27" s="928">
        <f t="shared" si="3"/>
        <v>0.316</v>
      </c>
      <c r="AM27" s="455"/>
      <c r="AN27" s="939"/>
      <c r="AO27" s="646"/>
      <c r="AP27" s="455"/>
      <c r="AQ27" s="931">
        <f>VLOOKUP(D27,[32]旋转前座总成!$D$13:$AS$78,40,0)</f>
        <v>4.5142857142857151</v>
      </c>
      <c r="AR27" s="932">
        <f t="shared" si="8"/>
        <v>14.285714285714288</v>
      </c>
      <c r="AS27" s="931">
        <f>VLOOKUP(D27,[32]旋转前座总成!$D$13:$AS$78,42,0)</f>
        <v>4.5142857142857151</v>
      </c>
      <c r="AT27" s="934">
        <f t="shared" si="5"/>
        <v>0</v>
      </c>
      <c r="AU27" s="935">
        <f t="shared" si="6"/>
        <v>0</v>
      </c>
      <c r="AV27" s="455" t="s">
        <v>348</v>
      </c>
      <c r="AW27" s="455">
        <v>1</v>
      </c>
      <c r="AX27" s="458">
        <v>1</v>
      </c>
      <c r="AY27" s="945">
        <f t="shared" si="9"/>
        <v>4.5142857142857151</v>
      </c>
      <c r="AZ27" s="945">
        <f t="shared" si="10"/>
        <v>4.5142857142857151</v>
      </c>
      <c r="BA27" s="445"/>
      <c r="BB27" s="945">
        <f t="shared" si="11"/>
        <v>4.5142857142857151</v>
      </c>
      <c r="BC27" s="945">
        <f t="shared" si="12"/>
        <v>4.5142857142857151</v>
      </c>
    </row>
    <row r="28" spans="1:55" s="443" customFormat="1" ht="45" customHeight="1">
      <c r="A28" s="455">
        <f t="shared" si="13"/>
        <v>19</v>
      </c>
      <c r="B28" s="455">
        <v>1</v>
      </c>
      <c r="C28" s="455" t="s">
        <v>803</v>
      </c>
      <c r="D28" s="455" t="s">
        <v>824</v>
      </c>
      <c r="E28" s="455" t="s">
        <v>824</v>
      </c>
      <c r="F28" s="648" t="s">
        <v>825</v>
      </c>
      <c r="G28" s="455" t="s">
        <v>348</v>
      </c>
      <c r="H28" s="455" t="s">
        <v>353</v>
      </c>
      <c r="I28" s="455" t="s">
        <v>343</v>
      </c>
      <c r="J28" s="455"/>
      <c r="K28" s="455" t="s">
        <v>342</v>
      </c>
      <c r="L28" s="455" t="s">
        <v>826</v>
      </c>
      <c r="M28" s="455" t="s">
        <v>342</v>
      </c>
      <c r="N28" s="455" t="s">
        <v>345</v>
      </c>
      <c r="O28" s="455" t="s">
        <v>344</v>
      </c>
      <c r="P28" s="455" t="s">
        <v>381</v>
      </c>
      <c r="Q28" s="455" t="s">
        <v>819</v>
      </c>
      <c r="R28" s="455" t="s">
        <v>348</v>
      </c>
      <c r="S28" s="455" t="s">
        <v>348</v>
      </c>
      <c r="T28" s="455" t="s">
        <v>348</v>
      </c>
      <c r="U28" s="455" t="s">
        <v>348</v>
      </c>
      <c r="V28" s="473">
        <v>0.12</v>
      </c>
      <c r="W28" s="455" t="s">
        <v>348</v>
      </c>
      <c r="X28" s="455" t="s">
        <v>366</v>
      </c>
      <c r="Y28" s="455" t="s">
        <v>318</v>
      </c>
      <c r="Z28" s="455" t="s">
        <v>348</v>
      </c>
      <c r="AA28" s="455"/>
      <c r="AB28" s="455"/>
      <c r="AC28" s="455"/>
      <c r="AD28" s="455"/>
      <c r="AE28" s="455"/>
      <c r="AF28" s="480"/>
      <c r="AG28" s="485"/>
      <c r="AH28" s="455"/>
      <c r="AI28" s="455"/>
      <c r="AJ28" s="455" t="s">
        <v>377</v>
      </c>
      <c r="AK28" s="455" t="s">
        <v>823</v>
      </c>
      <c r="AL28" s="928">
        <f t="shared" si="3"/>
        <v>0.12</v>
      </c>
      <c r="AM28" s="455"/>
      <c r="AN28" s="939"/>
      <c r="AO28" s="646"/>
      <c r="AP28" s="455"/>
      <c r="AQ28" s="931">
        <f>VLOOKUP(D28,[32]旋转前座总成!$D$13:$AS$78,40,0)</f>
        <v>0.63221579999999999</v>
      </c>
      <c r="AR28" s="932">
        <f t="shared" si="8"/>
        <v>7.5263785714285723</v>
      </c>
      <c r="AS28" s="931">
        <f>VLOOKUP(D28,[32]旋转前座总成!$D$13:$AS$78,42,0)</f>
        <v>0.90316542857142867</v>
      </c>
      <c r="AT28" s="934">
        <f t="shared" si="5"/>
        <v>0.27094962857142868</v>
      </c>
      <c r="AU28" s="935">
        <f t="shared" si="6"/>
        <v>0.3000000000000001</v>
      </c>
      <c r="AV28" s="455" t="s">
        <v>348</v>
      </c>
      <c r="AW28" s="455">
        <v>1</v>
      </c>
      <c r="AX28" s="458">
        <v>1</v>
      </c>
      <c r="AY28" s="945">
        <f t="shared" si="9"/>
        <v>0.63221579999999999</v>
      </c>
      <c r="AZ28" s="945">
        <f t="shared" si="10"/>
        <v>0.63221579999999999</v>
      </c>
      <c r="BA28" s="445"/>
      <c r="BB28" s="945">
        <f t="shared" si="11"/>
        <v>0.90316542857142867</v>
      </c>
      <c r="BC28" s="945">
        <f t="shared" si="12"/>
        <v>0.90316542857142867</v>
      </c>
    </row>
    <row r="29" spans="1:55" s="443" customFormat="1" ht="45" customHeight="1">
      <c r="A29" s="455">
        <f t="shared" si="13"/>
        <v>20</v>
      </c>
      <c r="B29" s="455">
        <v>1</v>
      </c>
      <c r="C29" s="455" t="s">
        <v>827</v>
      </c>
      <c r="D29" s="455" t="s">
        <v>828</v>
      </c>
      <c r="E29" s="455" t="s">
        <v>828</v>
      </c>
      <c r="F29" s="648" t="s">
        <v>829</v>
      </c>
      <c r="G29" s="455" t="s">
        <v>830</v>
      </c>
      <c r="H29" s="455" t="s">
        <v>353</v>
      </c>
      <c r="I29" s="455" t="s">
        <v>343</v>
      </c>
      <c r="J29" s="455"/>
      <c r="K29" s="455" t="s">
        <v>342</v>
      </c>
      <c r="L29" s="455" t="s">
        <v>828</v>
      </c>
      <c r="M29" s="455" t="s">
        <v>342</v>
      </c>
      <c r="N29" s="455" t="s">
        <v>345</v>
      </c>
      <c r="O29" s="455" t="s">
        <v>344</v>
      </c>
      <c r="P29" s="455" t="s">
        <v>831</v>
      </c>
      <c r="Q29" s="455" t="s">
        <v>680</v>
      </c>
      <c r="R29" s="455" t="s">
        <v>348</v>
      </c>
      <c r="S29" s="455" t="s">
        <v>348</v>
      </c>
      <c r="T29" s="455" t="s">
        <v>348</v>
      </c>
      <c r="U29" s="455" t="s">
        <v>348</v>
      </c>
      <c r="V29" s="473" t="s">
        <v>832</v>
      </c>
      <c r="W29" s="455" t="s">
        <v>348</v>
      </c>
      <c r="X29" s="455" t="s">
        <v>348</v>
      </c>
      <c r="Y29" s="455" t="s">
        <v>348</v>
      </c>
      <c r="Z29" s="455" t="s">
        <v>833</v>
      </c>
      <c r="AA29" s="455"/>
      <c r="AB29" s="455"/>
      <c r="AC29" s="455"/>
      <c r="AD29" s="455"/>
      <c r="AE29" s="455"/>
      <c r="AF29" s="480"/>
      <c r="AG29" s="485"/>
      <c r="AH29" s="455"/>
      <c r="AI29" s="455"/>
      <c r="AJ29" s="488" t="s">
        <v>368</v>
      </c>
      <c r="AK29" s="455" t="s">
        <v>834</v>
      </c>
      <c r="AL29" s="928" t="str">
        <f t="shared" si="3"/>
        <v>0.001</v>
      </c>
      <c r="AM29" s="455"/>
      <c r="AN29" s="939"/>
      <c r="AO29" s="646"/>
      <c r="AP29" s="455"/>
      <c r="AQ29" s="931">
        <f>VLOOKUP(D29,[32]旋转前座总成!$D$13:$AS$78,40,0)</f>
        <v>0.15</v>
      </c>
      <c r="AR29" s="932">
        <f t="shared" si="8"/>
        <v>150</v>
      </c>
      <c r="AS29" s="931">
        <f>VLOOKUP(D29,[32]旋转前座总成!$D$13:$AS$78,42,0)</f>
        <v>0.15</v>
      </c>
      <c r="AT29" s="934">
        <f t="shared" si="5"/>
        <v>0</v>
      </c>
      <c r="AU29" s="935">
        <f t="shared" si="6"/>
        <v>0</v>
      </c>
      <c r="AV29" s="455" t="s">
        <v>348</v>
      </c>
      <c r="AW29" s="455">
        <v>1</v>
      </c>
      <c r="AX29" s="458">
        <v>1</v>
      </c>
      <c r="AY29" s="945">
        <f t="shared" si="9"/>
        <v>0.15</v>
      </c>
      <c r="AZ29" s="945">
        <f t="shared" si="10"/>
        <v>0.15</v>
      </c>
      <c r="BA29" s="445"/>
      <c r="BB29" s="945">
        <f t="shared" si="11"/>
        <v>0.15</v>
      </c>
      <c r="BC29" s="945">
        <f t="shared" si="12"/>
        <v>0.15</v>
      </c>
    </row>
    <row r="30" spans="1:55" s="443" customFormat="1" ht="45" customHeight="1">
      <c r="A30" s="455">
        <f t="shared" si="13"/>
        <v>21</v>
      </c>
      <c r="B30" s="455">
        <v>1</v>
      </c>
      <c r="C30" s="455" t="s">
        <v>835</v>
      </c>
      <c r="D30" s="455" t="s">
        <v>836</v>
      </c>
      <c r="E30" s="455" t="s">
        <v>836</v>
      </c>
      <c r="F30" s="648" t="s">
        <v>837</v>
      </c>
      <c r="G30" s="455" t="s">
        <v>348</v>
      </c>
      <c r="H30" s="455" t="s">
        <v>353</v>
      </c>
      <c r="I30" s="455" t="s">
        <v>343</v>
      </c>
      <c r="J30" s="455"/>
      <c r="K30" s="455" t="s">
        <v>342</v>
      </c>
      <c r="L30" s="455" t="s">
        <v>836</v>
      </c>
      <c r="M30" s="455" t="s">
        <v>342</v>
      </c>
      <c r="N30" s="455" t="s">
        <v>345</v>
      </c>
      <c r="O30" s="455" t="s">
        <v>344</v>
      </c>
      <c r="P30" s="455" t="s">
        <v>381</v>
      </c>
      <c r="Q30" s="455" t="s">
        <v>838</v>
      </c>
      <c r="R30" s="455" t="s">
        <v>348</v>
      </c>
      <c r="S30" s="455" t="s">
        <v>348</v>
      </c>
      <c r="T30" s="455" t="s">
        <v>839</v>
      </c>
      <c r="U30" s="455" t="s">
        <v>348</v>
      </c>
      <c r="V30" s="473">
        <v>3.4000000000000002E-2</v>
      </c>
      <c r="W30" s="455" t="s">
        <v>348</v>
      </c>
      <c r="X30" s="455" t="s">
        <v>348</v>
      </c>
      <c r="Y30" s="455" t="s">
        <v>318</v>
      </c>
      <c r="Z30" s="455" t="s">
        <v>348</v>
      </c>
      <c r="AA30" s="455"/>
      <c r="AB30" s="455"/>
      <c r="AC30" s="455"/>
      <c r="AD30" s="455"/>
      <c r="AE30" s="455"/>
      <c r="AF30" s="480"/>
      <c r="AG30" s="485"/>
      <c r="AH30" s="455"/>
      <c r="AI30" s="455"/>
      <c r="AJ30" s="488" t="s">
        <v>368</v>
      </c>
      <c r="AK30" s="455" t="s">
        <v>840</v>
      </c>
      <c r="AL30" s="928">
        <f t="shared" si="3"/>
        <v>3.4000000000000002E-2</v>
      </c>
      <c r="AM30" s="455"/>
      <c r="AN30" s="939"/>
      <c r="AO30" s="646"/>
      <c r="AP30" s="455"/>
      <c r="AQ30" s="931">
        <f>VLOOKUP(D30,[32]旋转前座总成!$D$13:$AS$78,40,0)</f>
        <v>1.5458617641333301</v>
      </c>
      <c r="AR30" s="932">
        <f t="shared" si="8"/>
        <v>50.518358305010779</v>
      </c>
      <c r="AS30" s="931">
        <f>VLOOKUP(D30,[32]旋转前座总成!$D$13:$AS$78,42,0)</f>
        <v>1.7176241823703666</v>
      </c>
      <c r="AT30" s="934">
        <f t="shared" si="5"/>
        <v>0.17176241823703653</v>
      </c>
      <c r="AU30" s="935">
        <f t="shared" si="6"/>
        <v>9.9999999999999922E-2</v>
      </c>
      <c r="AV30" s="455" t="s">
        <v>348</v>
      </c>
      <c r="AW30" s="455">
        <v>1</v>
      </c>
      <c r="AX30" s="458">
        <v>1</v>
      </c>
      <c r="AY30" s="945">
        <f t="shared" si="9"/>
        <v>1.5458617641333301</v>
      </c>
      <c r="AZ30" s="945">
        <f t="shared" si="10"/>
        <v>1.5458617641333301</v>
      </c>
      <c r="BA30" s="445"/>
      <c r="BB30" s="945">
        <f t="shared" si="11"/>
        <v>1.7176241823703666</v>
      </c>
      <c r="BC30" s="945">
        <f t="shared" si="12"/>
        <v>1.7176241823703666</v>
      </c>
    </row>
    <row r="31" spans="1:55" s="443" customFormat="1" ht="45" customHeight="1">
      <c r="A31" s="455">
        <f t="shared" si="13"/>
        <v>22</v>
      </c>
      <c r="B31" s="455">
        <v>1</v>
      </c>
      <c r="C31" s="455" t="s">
        <v>411</v>
      </c>
      <c r="D31" s="455" t="s">
        <v>412</v>
      </c>
      <c r="E31" s="455" t="s">
        <v>135</v>
      </c>
      <c r="F31" s="648" t="s">
        <v>136</v>
      </c>
      <c r="G31" s="455" t="s">
        <v>348</v>
      </c>
      <c r="H31" s="455" t="s">
        <v>363</v>
      </c>
      <c r="I31" s="455" t="s">
        <v>343</v>
      </c>
      <c r="J31" s="455"/>
      <c r="K31" s="455" t="s">
        <v>342</v>
      </c>
      <c r="L31" s="455" t="s">
        <v>135</v>
      </c>
      <c r="M31" s="455" t="s">
        <v>342</v>
      </c>
      <c r="N31" s="455" t="s">
        <v>345</v>
      </c>
      <c r="O31" s="455" t="s">
        <v>344</v>
      </c>
      <c r="P31" s="455" t="s">
        <v>405</v>
      </c>
      <c r="Q31" s="455" t="s">
        <v>347</v>
      </c>
      <c r="R31" s="455" t="s">
        <v>348</v>
      </c>
      <c r="S31" s="455" t="s">
        <v>348</v>
      </c>
      <c r="T31" s="455" t="s">
        <v>413</v>
      </c>
      <c r="U31" s="455" t="s">
        <v>348</v>
      </c>
      <c r="V31" s="473">
        <v>0.3</v>
      </c>
      <c r="W31" s="455" t="s">
        <v>348</v>
      </c>
      <c r="X31" s="455" t="s">
        <v>348</v>
      </c>
      <c r="Y31" s="455" t="s">
        <v>348</v>
      </c>
      <c r="Z31" s="455" t="s">
        <v>348</v>
      </c>
      <c r="AA31" s="455"/>
      <c r="AB31" s="455"/>
      <c r="AC31" s="455"/>
      <c r="AD31" s="455"/>
      <c r="AE31" s="455"/>
      <c r="AF31" s="480"/>
      <c r="AG31" s="485"/>
      <c r="AH31" s="455"/>
      <c r="AI31" s="455"/>
      <c r="AJ31" s="488" t="s">
        <v>368</v>
      </c>
      <c r="AK31" s="455" t="s">
        <v>841</v>
      </c>
      <c r="AL31" s="928">
        <f t="shared" si="3"/>
        <v>0.3</v>
      </c>
      <c r="AM31" s="455"/>
      <c r="AN31" s="939"/>
      <c r="AO31" s="646"/>
      <c r="AP31" s="455"/>
      <c r="AQ31" s="931">
        <f>VLOOKUP(D31,[32]旋转前座总成!$D$13:$AS$78,40,0)</f>
        <v>9.4</v>
      </c>
      <c r="AR31" s="932">
        <f t="shared" si="8"/>
        <v>31.333333333333336</v>
      </c>
      <c r="AS31" s="931">
        <f>VLOOKUP(D31,[32]旋转前座总成!$D$13:$AS$78,42,0)</f>
        <v>9.4</v>
      </c>
      <c r="AT31" s="934">
        <f t="shared" si="5"/>
        <v>0</v>
      </c>
      <c r="AU31" s="935">
        <f t="shared" si="6"/>
        <v>0</v>
      </c>
      <c r="AV31" s="455" t="s">
        <v>348</v>
      </c>
      <c r="AW31" s="455">
        <v>1</v>
      </c>
      <c r="AX31" s="458">
        <v>1</v>
      </c>
      <c r="AY31" s="945">
        <f t="shared" si="9"/>
        <v>9.4</v>
      </c>
      <c r="AZ31" s="945">
        <f t="shared" si="10"/>
        <v>9.4</v>
      </c>
      <c r="BA31" s="445"/>
      <c r="BB31" s="945">
        <f t="shared" si="11"/>
        <v>9.4</v>
      </c>
      <c r="BC31" s="945">
        <f t="shared" si="12"/>
        <v>9.4</v>
      </c>
    </row>
    <row r="32" spans="1:55" s="443" customFormat="1" ht="45" customHeight="1">
      <c r="A32" s="455">
        <f t="shared" ref="A32:A35" si="14">ROW()-9</f>
        <v>23</v>
      </c>
      <c r="B32" s="455">
        <v>1</v>
      </c>
      <c r="C32" s="455" t="s">
        <v>724</v>
      </c>
      <c r="D32" s="455" t="s">
        <v>842</v>
      </c>
      <c r="E32" s="455" t="s">
        <v>842</v>
      </c>
      <c r="F32" s="648" t="s">
        <v>843</v>
      </c>
      <c r="G32" s="455" t="s">
        <v>405</v>
      </c>
      <c r="H32" s="455" t="s">
        <v>363</v>
      </c>
      <c r="I32" s="455" t="s">
        <v>343</v>
      </c>
      <c r="J32" s="455"/>
      <c r="K32" s="455" t="s">
        <v>342</v>
      </c>
      <c r="L32" s="455" t="s">
        <v>842</v>
      </c>
      <c r="M32" s="455" t="s">
        <v>342</v>
      </c>
      <c r="N32" s="455" t="s">
        <v>344</v>
      </c>
      <c r="O32" s="455" t="s">
        <v>345</v>
      </c>
      <c r="P32" s="455" t="s">
        <v>346</v>
      </c>
      <c r="Q32" s="455" t="s">
        <v>347</v>
      </c>
      <c r="R32" s="455" t="s">
        <v>348</v>
      </c>
      <c r="S32" s="455" t="s">
        <v>348</v>
      </c>
      <c r="T32" s="455"/>
      <c r="U32" s="455"/>
      <c r="V32" s="455">
        <v>4.6189999999999998</v>
      </c>
      <c r="W32" s="455" t="s">
        <v>348</v>
      </c>
      <c r="X32" s="455" t="s">
        <v>348</v>
      </c>
      <c r="Y32" s="455" t="s">
        <v>348</v>
      </c>
      <c r="Z32" s="455" t="s">
        <v>348</v>
      </c>
      <c r="AA32" s="455" t="s">
        <v>350</v>
      </c>
      <c r="AB32" s="455"/>
      <c r="AC32" s="455"/>
      <c r="AD32" s="455"/>
      <c r="AE32" s="455"/>
      <c r="AF32" s="480"/>
      <c r="AG32" s="485"/>
      <c r="AH32" s="942">
        <v>122.7</v>
      </c>
      <c r="AI32" s="942">
        <v>0.49199999999999999</v>
      </c>
      <c r="AJ32" s="455" t="s">
        <v>377</v>
      </c>
      <c r="AK32" s="455" t="s">
        <v>844</v>
      </c>
      <c r="AL32" s="928">
        <f t="shared" si="3"/>
        <v>4.6189999999999998</v>
      </c>
      <c r="AM32" s="455"/>
      <c r="AN32" s="939">
        <f>SUMPRODUCT(AN33:AN54,AW33:AW54)+AH32*0.05+AI32*7</f>
        <v>41.3391907424</v>
      </c>
      <c r="AO32" s="646"/>
      <c r="AP32" s="455"/>
      <c r="AQ32" s="931">
        <f>AN32*1.3</f>
        <v>53.74094796512</v>
      </c>
      <c r="AR32" s="932">
        <f t="shared" si="8"/>
        <v>12.785448533201375</v>
      </c>
      <c r="AS32" s="936">
        <f>AN32/0.7</f>
        <v>59.055986774857146</v>
      </c>
      <c r="AT32" s="934">
        <f t="shared" si="5"/>
        <v>5.3150388097371462</v>
      </c>
      <c r="AU32" s="935">
        <f t="shared" si="6"/>
        <v>9.0000000000000052E-2</v>
      </c>
      <c r="AV32" s="938">
        <v>44.595123298399997</v>
      </c>
      <c r="AW32" s="455">
        <v>1</v>
      </c>
      <c r="AX32" s="458">
        <v>1</v>
      </c>
      <c r="AY32" s="945">
        <f t="shared" si="9"/>
        <v>53.74094796512</v>
      </c>
      <c r="AZ32" s="945">
        <f t="shared" si="10"/>
        <v>53.74094796512</v>
      </c>
      <c r="BA32" s="445"/>
      <c r="BB32" s="945">
        <f t="shared" si="11"/>
        <v>59.055986774857146</v>
      </c>
      <c r="BC32" s="945">
        <f t="shared" si="12"/>
        <v>59.055986774857146</v>
      </c>
    </row>
    <row r="33" spans="1:55" s="443" customFormat="1" ht="45" customHeight="1">
      <c r="A33" s="455">
        <f t="shared" si="14"/>
        <v>24</v>
      </c>
      <c r="B33" s="455">
        <v>2</v>
      </c>
      <c r="C33" s="466" t="s">
        <v>790</v>
      </c>
      <c r="D33" s="455" t="s">
        <v>845</v>
      </c>
      <c r="E33" s="455" t="s">
        <v>846</v>
      </c>
      <c r="F33" s="648" t="s">
        <v>847</v>
      </c>
      <c r="G33" s="455" t="s">
        <v>381</v>
      </c>
      <c r="H33" s="455" t="s">
        <v>353</v>
      </c>
      <c r="I33" s="455" t="s">
        <v>343</v>
      </c>
      <c r="J33" s="455"/>
      <c r="K33" s="455" t="s">
        <v>848</v>
      </c>
      <c r="L33" s="455" t="s">
        <v>846</v>
      </c>
      <c r="M33" s="455" t="s">
        <v>492</v>
      </c>
      <c r="N33" s="455" t="s">
        <v>345</v>
      </c>
      <c r="O33" s="455" t="s">
        <v>344</v>
      </c>
      <c r="P33" s="455" t="s">
        <v>381</v>
      </c>
      <c r="Q33" s="455" t="s">
        <v>849</v>
      </c>
      <c r="R33" s="455" t="s">
        <v>348</v>
      </c>
      <c r="S33" s="455" t="s">
        <v>348</v>
      </c>
      <c r="T33" s="455" t="s">
        <v>850</v>
      </c>
      <c r="U33" s="455"/>
      <c r="V33" s="455">
        <v>5.0000000000000001E-3</v>
      </c>
      <c r="W33" s="455" t="s">
        <v>348</v>
      </c>
      <c r="X33" s="455" t="s">
        <v>348</v>
      </c>
      <c r="Y33" s="455" t="s">
        <v>348</v>
      </c>
      <c r="Z33" s="455" t="s">
        <v>348</v>
      </c>
      <c r="AA33" s="455" t="s">
        <v>851</v>
      </c>
      <c r="AB33" s="455"/>
      <c r="AC33" s="455" t="s">
        <v>852</v>
      </c>
      <c r="AD33" s="455"/>
      <c r="AE33" s="455"/>
      <c r="AF33" s="480">
        <f>V33*1.02</f>
        <v>5.1000000000000004E-3</v>
      </c>
      <c r="AG33" s="485">
        <f>V33/AF33</f>
        <v>0.98039215686274506</v>
      </c>
      <c r="AH33" s="455"/>
      <c r="AI33" s="455"/>
      <c r="AJ33" s="455" t="s">
        <v>377</v>
      </c>
      <c r="AK33" s="455" t="s">
        <v>823</v>
      </c>
      <c r="AL33" s="928">
        <f t="shared" si="3"/>
        <v>5.0000000000000001E-3</v>
      </c>
      <c r="AM33" s="646">
        <v>48</v>
      </c>
      <c r="AN33" s="939">
        <f>AM33*AF33</f>
        <v>0.24480000000000002</v>
      </c>
      <c r="AO33" s="941">
        <f>(1-AG33)/2</f>
        <v>9.8039215686274717E-3</v>
      </c>
      <c r="AP33" s="455"/>
      <c r="AQ33" s="931"/>
      <c r="AR33" s="932">
        <f t="shared" si="8"/>
        <v>0</v>
      </c>
      <c r="AS33" s="931"/>
      <c r="AT33" s="934">
        <f t="shared" si="5"/>
        <v>0</v>
      </c>
      <c r="AU33" s="935" t="e">
        <f t="shared" si="6"/>
        <v>#DIV/0!</v>
      </c>
      <c r="AV33" s="455" t="s">
        <v>348</v>
      </c>
      <c r="AW33" s="455">
        <v>4</v>
      </c>
      <c r="AX33" s="458">
        <v>4</v>
      </c>
      <c r="AY33" s="945">
        <f t="shared" si="9"/>
        <v>0</v>
      </c>
      <c r="AZ33" s="945">
        <f t="shared" si="10"/>
        <v>0</v>
      </c>
      <c r="BA33" s="445"/>
      <c r="BB33" s="945">
        <f t="shared" si="11"/>
        <v>0</v>
      </c>
      <c r="BC33" s="945">
        <f t="shared" si="12"/>
        <v>0</v>
      </c>
    </row>
    <row r="34" spans="1:55" s="443" customFormat="1" ht="45" customHeight="1">
      <c r="A34" s="455">
        <f t="shared" si="14"/>
        <v>25</v>
      </c>
      <c r="B34" s="455">
        <v>2</v>
      </c>
      <c r="C34" s="466" t="s">
        <v>790</v>
      </c>
      <c r="D34" s="455" t="s">
        <v>853</v>
      </c>
      <c r="E34" s="455" t="s">
        <v>853</v>
      </c>
      <c r="F34" s="648" t="s">
        <v>854</v>
      </c>
      <c r="G34" s="455" t="s">
        <v>855</v>
      </c>
      <c r="H34" s="455" t="s">
        <v>353</v>
      </c>
      <c r="I34" s="455" t="s">
        <v>343</v>
      </c>
      <c r="J34" s="455"/>
      <c r="K34" s="455" t="s">
        <v>342</v>
      </c>
      <c r="L34" s="455" t="s">
        <v>853</v>
      </c>
      <c r="M34" s="455" t="s">
        <v>342</v>
      </c>
      <c r="N34" s="455" t="s">
        <v>345</v>
      </c>
      <c r="O34" s="455" t="s">
        <v>344</v>
      </c>
      <c r="P34" s="455" t="s">
        <v>417</v>
      </c>
      <c r="Q34" s="455" t="s">
        <v>856</v>
      </c>
      <c r="R34" s="455" t="s">
        <v>857</v>
      </c>
      <c r="S34" s="455" t="s">
        <v>348</v>
      </c>
      <c r="T34" s="455" t="s">
        <v>858</v>
      </c>
      <c r="V34" s="455">
        <v>6.1000000000000004E-3</v>
      </c>
      <c r="W34" s="455" t="s">
        <v>348</v>
      </c>
      <c r="X34" s="455" t="s">
        <v>348</v>
      </c>
      <c r="Y34" s="455" t="s">
        <v>348</v>
      </c>
      <c r="Z34" s="455" t="s">
        <v>833</v>
      </c>
      <c r="AA34" s="455"/>
      <c r="AB34" s="455"/>
      <c r="AC34" s="455"/>
      <c r="AD34" s="455"/>
      <c r="AE34" s="455"/>
      <c r="AF34" s="480"/>
      <c r="AG34" s="485"/>
      <c r="AH34" s="455"/>
      <c r="AI34" s="455"/>
      <c r="AJ34" s="482" t="s">
        <v>480</v>
      </c>
      <c r="AK34" s="455" t="s">
        <v>859</v>
      </c>
      <c r="AL34" s="928">
        <f t="shared" si="3"/>
        <v>6.1000000000000004E-3</v>
      </c>
      <c r="AM34" s="455"/>
      <c r="AN34" s="939">
        <v>0.23</v>
      </c>
      <c r="AO34" s="941">
        <f t="shared" ref="AO34:AO86" si="15">(1-AG34)/2</f>
        <v>0.5</v>
      </c>
      <c r="AP34" s="455"/>
      <c r="AQ34" s="931"/>
      <c r="AR34" s="932">
        <f t="shared" si="8"/>
        <v>0</v>
      </c>
      <c r="AS34" s="931"/>
      <c r="AT34" s="934">
        <f t="shared" si="5"/>
        <v>0</v>
      </c>
      <c r="AU34" s="935" t="e">
        <f t="shared" si="6"/>
        <v>#DIV/0!</v>
      </c>
      <c r="AV34" s="455" t="s">
        <v>348</v>
      </c>
      <c r="AW34" s="455">
        <v>4</v>
      </c>
      <c r="AX34" s="458">
        <v>4</v>
      </c>
      <c r="AY34" s="945">
        <f t="shared" si="9"/>
        <v>0</v>
      </c>
      <c r="AZ34" s="945">
        <f t="shared" si="10"/>
        <v>0</v>
      </c>
      <c r="BA34" s="445"/>
      <c r="BB34" s="945">
        <f t="shared" si="11"/>
        <v>0</v>
      </c>
      <c r="BC34" s="945">
        <f t="shared" si="12"/>
        <v>0</v>
      </c>
    </row>
    <row r="35" spans="1:55" s="443" customFormat="1" ht="45" customHeight="1">
      <c r="A35" s="455">
        <f t="shared" si="14"/>
        <v>26</v>
      </c>
      <c r="B35" s="455">
        <v>2</v>
      </c>
      <c r="C35" s="455" t="s">
        <v>724</v>
      </c>
      <c r="D35" s="455" t="s">
        <v>860</v>
      </c>
      <c r="E35" s="455" t="s">
        <v>860</v>
      </c>
      <c r="F35" s="648" t="s">
        <v>861</v>
      </c>
      <c r="G35" s="455" t="s">
        <v>862</v>
      </c>
      <c r="H35" s="455" t="s">
        <v>353</v>
      </c>
      <c r="I35" s="455" t="s">
        <v>343</v>
      </c>
      <c r="J35" s="455"/>
      <c r="K35" s="455" t="s">
        <v>342</v>
      </c>
      <c r="L35" s="455" t="s">
        <v>863</v>
      </c>
      <c r="M35" s="455" t="s">
        <v>342</v>
      </c>
      <c r="N35" s="455" t="s">
        <v>344</v>
      </c>
      <c r="O35" s="455" t="s">
        <v>345</v>
      </c>
      <c r="P35" s="455" t="s">
        <v>780</v>
      </c>
      <c r="Q35" s="455" t="s">
        <v>347</v>
      </c>
      <c r="R35" s="455" t="s">
        <v>348</v>
      </c>
      <c r="S35" s="455" t="s">
        <v>348</v>
      </c>
      <c r="T35" s="455" t="s">
        <v>864</v>
      </c>
      <c r="U35" s="455"/>
      <c r="V35" s="455">
        <v>4.1749999999999998</v>
      </c>
      <c r="W35" s="455" t="s">
        <v>348</v>
      </c>
      <c r="X35" s="455" t="s">
        <v>348</v>
      </c>
      <c r="Y35" s="455" t="s">
        <v>348</v>
      </c>
      <c r="Z35" s="455" t="s">
        <v>348</v>
      </c>
      <c r="AA35" s="455" t="s">
        <v>367</v>
      </c>
      <c r="AB35" s="455"/>
      <c r="AC35" s="455"/>
      <c r="AD35" s="455"/>
      <c r="AE35" s="455"/>
      <c r="AF35" s="480"/>
      <c r="AG35" s="485"/>
      <c r="AH35" s="482">
        <v>122.7</v>
      </c>
      <c r="AI35" s="455">
        <v>0.49199999999999999</v>
      </c>
      <c r="AJ35" s="482" t="s">
        <v>377</v>
      </c>
      <c r="AK35" s="455" t="s">
        <v>865</v>
      </c>
      <c r="AL35" s="928">
        <f t="shared" si="3"/>
        <v>4.1749999999999998</v>
      </c>
      <c r="AM35" s="455"/>
      <c r="AN35" s="939">
        <f t="shared" ref="AN35:AN86" si="16">AM35*AF35</f>
        <v>0</v>
      </c>
      <c r="AO35" s="941">
        <f t="shared" si="15"/>
        <v>0.5</v>
      </c>
      <c r="AP35" s="455"/>
      <c r="AQ35" s="931"/>
      <c r="AR35" s="932">
        <f t="shared" si="8"/>
        <v>0</v>
      </c>
      <c r="AS35" s="931"/>
      <c r="AT35" s="934">
        <f t="shared" si="5"/>
        <v>0</v>
      </c>
      <c r="AU35" s="935" t="e">
        <f t="shared" si="6"/>
        <v>#DIV/0!</v>
      </c>
      <c r="AV35" s="455" t="s">
        <v>348</v>
      </c>
      <c r="AW35" s="455">
        <v>1</v>
      </c>
      <c r="AX35" s="458">
        <v>1</v>
      </c>
      <c r="AY35" s="945">
        <f t="shared" si="9"/>
        <v>0</v>
      </c>
      <c r="AZ35" s="945">
        <f t="shared" si="10"/>
        <v>0</v>
      </c>
      <c r="BA35" s="445"/>
      <c r="BB35" s="945">
        <f t="shared" si="11"/>
        <v>0</v>
      </c>
      <c r="BC35" s="945">
        <f t="shared" si="12"/>
        <v>0</v>
      </c>
    </row>
    <row r="36" spans="1:55" s="443" customFormat="1" ht="45" customHeight="1">
      <c r="A36" s="455">
        <f t="shared" ref="A36:A42" si="17">ROW()-9</f>
        <v>27</v>
      </c>
      <c r="B36" s="455"/>
      <c r="C36" s="455" t="s">
        <v>724</v>
      </c>
      <c r="D36" s="455" t="s">
        <v>863</v>
      </c>
      <c r="E36" s="455" t="s">
        <v>863</v>
      </c>
      <c r="F36" s="648" t="s">
        <v>866</v>
      </c>
      <c r="G36" s="455" t="s">
        <v>862</v>
      </c>
      <c r="H36" s="455" t="s">
        <v>353</v>
      </c>
      <c r="I36" s="455" t="s">
        <v>343</v>
      </c>
      <c r="J36" s="455"/>
      <c r="K36" s="455" t="s">
        <v>342</v>
      </c>
      <c r="L36" s="455" t="s">
        <v>863</v>
      </c>
      <c r="M36" s="455" t="s">
        <v>342</v>
      </c>
      <c r="N36" s="455" t="s">
        <v>344</v>
      </c>
      <c r="O36" s="455" t="s">
        <v>345</v>
      </c>
      <c r="P36" s="455" t="s">
        <v>780</v>
      </c>
      <c r="Q36" s="455" t="s">
        <v>347</v>
      </c>
      <c r="R36" s="455" t="s">
        <v>348</v>
      </c>
      <c r="S36" s="455" t="s">
        <v>348</v>
      </c>
      <c r="T36" s="455" t="s">
        <v>864</v>
      </c>
      <c r="U36" s="455"/>
      <c r="V36" s="455">
        <v>4.1749999999999998</v>
      </c>
      <c r="W36" s="455" t="s">
        <v>348</v>
      </c>
      <c r="X36" s="455" t="s">
        <v>348</v>
      </c>
      <c r="Y36" s="455" t="s">
        <v>348</v>
      </c>
      <c r="Z36" s="455" t="s">
        <v>348</v>
      </c>
      <c r="AA36" s="455" t="s">
        <v>367</v>
      </c>
      <c r="AB36" s="455"/>
      <c r="AC36" s="455"/>
      <c r="AD36" s="455"/>
      <c r="AE36" s="455"/>
      <c r="AF36" s="480"/>
      <c r="AG36" s="485"/>
      <c r="AH36" s="482">
        <v>122.7</v>
      </c>
      <c r="AI36" s="455">
        <v>0.49199999999999999</v>
      </c>
      <c r="AJ36" s="482" t="s">
        <v>377</v>
      </c>
      <c r="AK36" s="455" t="s">
        <v>791</v>
      </c>
      <c r="AL36" s="928">
        <f t="shared" si="3"/>
        <v>4.1749999999999998</v>
      </c>
      <c r="AM36" s="455"/>
      <c r="AN36" s="939">
        <f t="shared" si="16"/>
        <v>0</v>
      </c>
      <c r="AO36" s="941">
        <f t="shared" si="15"/>
        <v>0.5</v>
      </c>
      <c r="AP36" s="455"/>
      <c r="AQ36" s="931"/>
      <c r="AR36" s="932">
        <f t="shared" si="8"/>
        <v>0</v>
      </c>
      <c r="AS36" s="931"/>
      <c r="AT36" s="934">
        <f t="shared" si="5"/>
        <v>0</v>
      </c>
      <c r="AU36" s="935" t="e">
        <f t="shared" si="6"/>
        <v>#DIV/0!</v>
      </c>
      <c r="AV36" s="455" t="s">
        <v>348</v>
      </c>
      <c r="AW36" s="455">
        <v>1</v>
      </c>
      <c r="AX36" s="458">
        <v>1</v>
      </c>
      <c r="AY36" s="945">
        <f t="shared" si="9"/>
        <v>0</v>
      </c>
      <c r="AZ36" s="945">
        <f t="shared" si="10"/>
        <v>0</v>
      </c>
      <c r="BA36" s="445"/>
      <c r="BB36" s="945">
        <f t="shared" si="11"/>
        <v>0</v>
      </c>
      <c r="BC36" s="945">
        <f t="shared" si="12"/>
        <v>0</v>
      </c>
    </row>
    <row r="37" spans="1:55" s="443" customFormat="1" ht="45" customHeight="1">
      <c r="A37" s="455">
        <f t="shared" si="17"/>
        <v>28</v>
      </c>
      <c r="B37" s="455">
        <v>3</v>
      </c>
      <c r="C37" s="466" t="s">
        <v>790</v>
      </c>
      <c r="D37" s="455" t="s">
        <v>867</v>
      </c>
      <c r="E37" s="455" t="s">
        <v>867</v>
      </c>
      <c r="F37" s="648" t="s">
        <v>868</v>
      </c>
      <c r="G37" s="455" t="s">
        <v>869</v>
      </c>
      <c r="H37" s="455" t="s">
        <v>353</v>
      </c>
      <c r="I37" s="455" t="s">
        <v>343</v>
      </c>
      <c r="J37" s="455"/>
      <c r="K37" s="455" t="s">
        <v>848</v>
      </c>
      <c r="L37" s="455" t="s">
        <v>870</v>
      </c>
      <c r="M37" s="455" t="s">
        <v>492</v>
      </c>
      <c r="N37" s="455" t="s">
        <v>345</v>
      </c>
      <c r="O37" s="455" t="s">
        <v>344</v>
      </c>
      <c r="P37" s="455" t="s">
        <v>780</v>
      </c>
      <c r="Q37" s="455" t="s">
        <v>347</v>
      </c>
      <c r="R37" s="455" t="s">
        <v>348</v>
      </c>
      <c r="S37" s="455" t="s">
        <v>348</v>
      </c>
      <c r="T37" s="455" t="s">
        <v>871</v>
      </c>
      <c r="U37" s="455"/>
      <c r="V37" s="455">
        <v>0.42199999999999999</v>
      </c>
      <c r="W37" s="455" t="s">
        <v>348</v>
      </c>
      <c r="X37" s="455" t="s">
        <v>348</v>
      </c>
      <c r="Y37" s="455" t="s">
        <v>348</v>
      </c>
      <c r="Z37" s="455" t="s">
        <v>348</v>
      </c>
      <c r="AA37" s="482" t="s">
        <v>527</v>
      </c>
      <c r="AB37" s="482" t="s">
        <v>872</v>
      </c>
      <c r="AC37" s="483">
        <v>234</v>
      </c>
      <c r="AD37" s="483">
        <v>140.5</v>
      </c>
      <c r="AE37" s="483">
        <v>2.5</v>
      </c>
      <c r="AF37" s="484">
        <v>0.64603305</v>
      </c>
      <c r="AG37" s="489">
        <v>0.65321735474678899</v>
      </c>
      <c r="AH37" s="482">
        <v>11.17</v>
      </c>
      <c r="AI37" s="482"/>
      <c r="AJ37" s="482" t="s">
        <v>480</v>
      </c>
      <c r="AK37" s="482" t="s">
        <v>873</v>
      </c>
      <c r="AL37" s="928">
        <f t="shared" si="3"/>
        <v>0.42199999999999999</v>
      </c>
      <c r="AM37" s="455"/>
      <c r="AN37" s="939">
        <f t="shared" si="16"/>
        <v>0</v>
      </c>
      <c r="AO37" s="941">
        <f t="shared" si="15"/>
        <v>0.1733913226266055</v>
      </c>
      <c r="AP37" s="455"/>
      <c r="AQ37" s="931"/>
      <c r="AR37" s="932">
        <f t="shared" si="8"/>
        <v>0</v>
      </c>
      <c r="AS37" s="931"/>
      <c r="AT37" s="934">
        <f t="shared" si="5"/>
        <v>0</v>
      </c>
      <c r="AU37" s="935" t="e">
        <f t="shared" si="6"/>
        <v>#DIV/0!</v>
      </c>
      <c r="AV37" s="455" t="s">
        <v>348</v>
      </c>
      <c r="AW37" s="455">
        <v>1</v>
      </c>
      <c r="AX37" s="458">
        <v>1</v>
      </c>
      <c r="AY37" s="945">
        <f t="shared" si="9"/>
        <v>0</v>
      </c>
      <c r="AZ37" s="945">
        <f t="shared" si="10"/>
        <v>0</v>
      </c>
      <c r="BA37" s="445"/>
      <c r="BB37" s="945">
        <f t="shared" si="11"/>
        <v>0</v>
      </c>
      <c r="BC37" s="945">
        <f t="shared" si="12"/>
        <v>0</v>
      </c>
    </row>
    <row r="38" spans="1:55" s="443" customFormat="1" ht="45" customHeight="1">
      <c r="A38" s="455">
        <f t="shared" si="17"/>
        <v>29</v>
      </c>
      <c r="B38" s="455">
        <v>4</v>
      </c>
      <c r="C38" s="466" t="s">
        <v>790</v>
      </c>
      <c r="D38" s="466"/>
      <c r="E38" s="455" t="s">
        <v>874</v>
      </c>
      <c r="F38" s="648" t="s">
        <v>875</v>
      </c>
      <c r="G38" s="455" t="s">
        <v>417</v>
      </c>
      <c r="H38" s="455" t="s">
        <v>353</v>
      </c>
      <c r="I38" s="455" t="s">
        <v>343</v>
      </c>
      <c r="J38" s="455"/>
      <c r="K38" s="455" t="s">
        <v>848</v>
      </c>
      <c r="L38" s="455" t="s">
        <v>348</v>
      </c>
      <c r="M38" s="455" t="s">
        <v>492</v>
      </c>
      <c r="N38" s="455" t="s">
        <v>345</v>
      </c>
      <c r="O38" s="455" t="s">
        <v>344</v>
      </c>
      <c r="P38" s="455" t="s">
        <v>417</v>
      </c>
      <c r="Q38" s="455" t="s">
        <v>429</v>
      </c>
      <c r="R38" s="455" t="s">
        <v>348</v>
      </c>
      <c r="S38" s="455" t="s">
        <v>348</v>
      </c>
      <c r="T38" s="455" t="s">
        <v>876</v>
      </c>
      <c r="U38" s="455"/>
      <c r="V38" s="455">
        <v>1E-3</v>
      </c>
      <c r="W38" s="455" t="s">
        <v>348</v>
      </c>
      <c r="X38" s="455" t="s">
        <v>348</v>
      </c>
      <c r="Y38" s="455" t="s">
        <v>348</v>
      </c>
      <c r="Z38" s="455" t="s">
        <v>348</v>
      </c>
      <c r="AA38" s="482"/>
      <c r="AB38" s="482"/>
      <c r="AC38" s="483"/>
      <c r="AD38" s="483"/>
      <c r="AE38" s="483"/>
      <c r="AF38" s="484"/>
      <c r="AG38" s="489"/>
      <c r="AH38" s="482"/>
      <c r="AI38" s="482"/>
      <c r="AJ38" s="490"/>
      <c r="AK38" s="490"/>
      <c r="AL38" s="928">
        <f t="shared" si="3"/>
        <v>1E-3</v>
      </c>
      <c r="AM38" s="455"/>
      <c r="AN38" s="939">
        <v>0.1111</v>
      </c>
      <c r="AO38" s="941">
        <f t="shared" si="15"/>
        <v>0.5</v>
      </c>
      <c r="AP38" s="455"/>
      <c r="AQ38" s="931"/>
      <c r="AR38" s="932">
        <f t="shared" si="8"/>
        <v>0</v>
      </c>
      <c r="AS38" s="931"/>
      <c r="AT38" s="934">
        <f t="shared" si="5"/>
        <v>0</v>
      </c>
      <c r="AU38" s="935" t="e">
        <f t="shared" si="6"/>
        <v>#DIV/0!</v>
      </c>
      <c r="AV38" s="455" t="s">
        <v>348</v>
      </c>
      <c r="AW38" s="455">
        <v>2</v>
      </c>
      <c r="AX38" s="458">
        <v>2</v>
      </c>
      <c r="AY38" s="945">
        <f t="shared" si="9"/>
        <v>0</v>
      </c>
      <c r="AZ38" s="945">
        <f t="shared" si="10"/>
        <v>0</v>
      </c>
      <c r="BA38" s="445"/>
      <c r="BB38" s="945">
        <f t="shared" si="11"/>
        <v>0</v>
      </c>
      <c r="BC38" s="945">
        <f t="shared" si="12"/>
        <v>0</v>
      </c>
    </row>
    <row r="39" spans="1:55" s="443" customFormat="1" ht="45" customHeight="1">
      <c r="A39" s="455">
        <f t="shared" si="17"/>
        <v>30</v>
      </c>
      <c r="B39" s="455">
        <v>4</v>
      </c>
      <c r="C39" s="466" t="s">
        <v>790</v>
      </c>
      <c r="D39" s="466"/>
      <c r="E39" s="455" t="s">
        <v>877</v>
      </c>
      <c r="F39" s="648" t="s">
        <v>878</v>
      </c>
      <c r="G39" s="455" t="s">
        <v>417</v>
      </c>
      <c r="H39" s="455" t="s">
        <v>353</v>
      </c>
      <c r="I39" s="455" t="s">
        <v>343</v>
      </c>
      <c r="J39" s="455"/>
      <c r="K39" s="455" t="s">
        <v>848</v>
      </c>
      <c r="L39" s="455" t="s">
        <v>348</v>
      </c>
      <c r="M39" s="455" t="s">
        <v>492</v>
      </c>
      <c r="N39" s="455" t="s">
        <v>345</v>
      </c>
      <c r="O39" s="455" t="s">
        <v>344</v>
      </c>
      <c r="P39" s="455" t="s">
        <v>417</v>
      </c>
      <c r="Q39" s="455" t="s">
        <v>348</v>
      </c>
      <c r="R39" s="455" t="s">
        <v>348</v>
      </c>
      <c r="S39" s="455" t="s">
        <v>348</v>
      </c>
      <c r="T39" s="455" t="s">
        <v>879</v>
      </c>
      <c r="U39" s="455"/>
      <c r="V39" s="455">
        <v>1E-3</v>
      </c>
      <c r="W39" s="455" t="s">
        <v>348</v>
      </c>
      <c r="X39" s="455" t="s">
        <v>348</v>
      </c>
      <c r="Y39" s="455" t="s">
        <v>348</v>
      </c>
      <c r="Z39" s="455" t="s">
        <v>348</v>
      </c>
      <c r="AA39" s="482"/>
      <c r="AB39" s="482"/>
      <c r="AC39" s="483"/>
      <c r="AD39" s="483"/>
      <c r="AE39" s="483"/>
      <c r="AF39" s="484"/>
      <c r="AG39" s="489"/>
      <c r="AH39" s="482"/>
      <c r="AI39" s="482"/>
      <c r="AJ39" s="490"/>
      <c r="AK39" s="490"/>
      <c r="AL39" s="928">
        <f t="shared" si="3"/>
        <v>1E-3</v>
      </c>
      <c r="AM39" s="455"/>
      <c r="AN39" s="939">
        <v>0.32</v>
      </c>
      <c r="AO39" s="941">
        <f t="shared" si="15"/>
        <v>0.5</v>
      </c>
      <c r="AP39" s="455"/>
      <c r="AQ39" s="931"/>
      <c r="AR39" s="932">
        <f t="shared" si="8"/>
        <v>0</v>
      </c>
      <c r="AS39" s="931"/>
      <c r="AT39" s="934">
        <f t="shared" si="5"/>
        <v>0</v>
      </c>
      <c r="AU39" s="935" t="e">
        <f t="shared" si="6"/>
        <v>#DIV/0!</v>
      </c>
      <c r="AV39" s="455" t="s">
        <v>348</v>
      </c>
      <c r="AW39" s="455">
        <v>1</v>
      </c>
      <c r="AX39" s="458">
        <v>1</v>
      </c>
      <c r="AY39" s="945">
        <f t="shared" si="9"/>
        <v>0</v>
      </c>
      <c r="AZ39" s="945">
        <f t="shared" si="10"/>
        <v>0</v>
      </c>
      <c r="BA39" s="445"/>
      <c r="BB39" s="945">
        <f t="shared" si="11"/>
        <v>0</v>
      </c>
      <c r="BC39" s="945">
        <f t="shared" si="12"/>
        <v>0</v>
      </c>
    </row>
    <row r="40" spans="1:55" s="443" customFormat="1" ht="45" customHeight="1">
      <c r="A40" s="455">
        <f t="shared" si="17"/>
        <v>31</v>
      </c>
      <c r="B40" s="455">
        <v>4</v>
      </c>
      <c r="C40" s="466" t="s">
        <v>790</v>
      </c>
      <c r="D40" s="466"/>
      <c r="E40" s="455" t="s">
        <v>880</v>
      </c>
      <c r="F40" s="648" t="s">
        <v>881</v>
      </c>
      <c r="G40" s="455" t="s">
        <v>510</v>
      </c>
      <c r="H40" s="455" t="s">
        <v>353</v>
      </c>
      <c r="I40" s="455" t="s">
        <v>343</v>
      </c>
      <c r="J40" s="455"/>
      <c r="K40" s="455" t="s">
        <v>848</v>
      </c>
      <c r="L40" s="455" t="s">
        <v>882</v>
      </c>
      <c r="M40" s="455" t="s">
        <v>342</v>
      </c>
      <c r="N40" s="455" t="s">
        <v>345</v>
      </c>
      <c r="O40" s="455" t="s">
        <v>344</v>
      </c>
      <c r="P40" s="455" t="s">
        <v>577</v>
      </c>
      <c r="Q40" s="455" t="s">
        <v>883</v>
      </c>
      <c r="R40" s="455" t="s">
        <v>579</v>
      </c>
      <c r="S40" s="455" t="s">
        <v>348</v>
      </c>
      <c r="T40" s="455" t="s">
        <v>871</v>
      </c>
      <c r="U40" s="455"/>
      <c r="V40" s="455">
        <v>0.41899999999999998</v>
      </c>
      <c r="W40" s="455" t="s">
        <v>348</v>
      </c>
      <c r="X40" s="455" t="s">
        <v>348</v>
      </c>
      <c r="Y40" s="455" t="s">
        <v>348</v>
      </c>
      <c r="Z40" s="455" t="s">
        <v>348</v>
      </c>
      <c r="AA40" s="482" t="s">
        <v>514</v>
      </c>
      <c r="AB40" s="482"/>
      <c r="AC40" s="483">
        <v>235</v>
      </c>
      <c r="AD40" s="483">
        <v>139</v>
      </c>
      <c r="AE40" s="483">
        <v>2.5</v>
      </c>
      <c r="AF40" s="484">
        <v>0.64186725</v>
      </c>
      <c r="AG40" s="489">
        <v>0.65278295473090397</v>
      </c>
      <c r="AH40" s="482"/>
      <c r="AI40" s="482"/>
      <c r="AJ40" s="490"/>
      <c r="AK40" s="490"/>
      <c r="AL40" s="928">
        <f t="shared" si="3"/>
        <v>0.41899999999999998</v>
      </c>
      <c r="AM40" s="939">
        <v>5.13</v>
      </c>
      <c r="AN40" s="939">
        <f>AM40*AF40</f>
        <v>3.2927789924999997</v>
      </c>
      <c r="AO40" s="941">
        <f t="shared" si="15"/>
        <v>0.17360852263454801</v>
      </c>
      <c r="AP40" s="455"/>
      <c r="AQ40" s="931"/>
      <c r="AR40" s="932">
        <f t="shared" si="8"/>
        <v>0</v>
      </c>
      <c r="AS40" s="931"/>
      <c r="AT40" s="934">
        <f t="shared" si="5"/>
        <v>0</v>
      </c>
      <c r="AU40" s="935" t="e">
        <f t="shared" si="6"/>
        <v>#DIV/0!</v>
      </c>
      <c r="AV40" s="455" t="s">
        <v>348</v>
      </c>
      <c r="AW40" s="455">
        <v>1</v>
      </c>
      <c r="AX40" s="458">
        <v>1</v>
      </c>
      <c r="AY40" s="945">
        <f t="shared" si="9"/>
        <v>0</v>
      </c>
      <c r="AZ40" s="945">
        <f t="shared" si="10"/>
        <v>0</v>
      </c>
      <c r="BA40" s="445"/>
      <c r="BB40" s="945">
        <f t="shared" si="11"/>
        <v>0</v>
      </c>
      <c r="BC40" s="945">
        <f t="shared" si="12"/>
        <v>0</v>
      </c>
    </row>
    <row r="41" spans="1:55" s="443" customFormat="1" ht="45" customHeight="1">
      <c r="A41" s="455">
        <f t="shared" si="17"/>
        <v>32</v>
      </c>
      <c r="B41" s="455">
        <v>3</v>
      </c>
      <c r="C41" s="466" t="s">
        <v>790</v>
      </c>
      <c r="D41" s="455" t="s">
        <v>884</v>
      </c>
      <c r="E41" s="455" t="s">
        <v>884</v>
      </c>
      <c r="F41" s="648" t="s">
        <v>885</v>
      </c>
      <c r="G41" s="455" t="s">
        <v>869</v>
      </c>
      <c r="H41" s="455" t="s">
        <v>353</v>
      </c>
      <c r="I41" s="455" t="s">
        <v>343</v>
      </c>
      <c r="J41" s="455"/>
      <c r="K41" s="455" t="s">
        <v>848</v>
      </c>
      <c r="L41" s="455" t="s">
        <v>886</v>
      </c>
      <c r="M41" s="455" t="s">
        <v>492</v>
      </c>
      <c r="N41" s="455" t="s">
        <v>345</v>
      </c>
      <c r="O41" s="455" t="s">
        <v>344</v>
      </c>
      <c r="P41" s="455" t="s">
        <v>780</v>
      </c>
      <c r="Q41" s="455" t="s">
        <v>347</v>
      </c>
      <c r="R41" s="455" t="s">
        <v>348</v>
      </c>
      <c r="S41" s="455" t="s">
        <v>348</v>
      </c>
      <c r="T41" s="455" t="s">
        <v>871</v>
      </c>
      <c r="U41" s="455"/>
      <c r="V41" s="455">
        <v>0.42199999999999999</v>
      </c>
      <c r="W41" s="455" t="s">
        <v>348</v>
      </c>
      <c r="X41" s="455" t="s">
        <v>348</v>
      </c>
      <c r="Y41" s="455" t="s">
        <v>348</v>
      </c>
      <c r="Z41" s="455" t="s">
        <v>348</v>
      </c>
      <c r="AA41" s="482" t="s">
        <v>527</v>
      </c>
      <c r="AB41" s="482" t="s">
        <v>887</v>
      </c>
      <c r="AC41" s="483">
        <v>234</v>
      </c>
      <c r="AD41" s="483">
        <v>153.5</v>
      </c>
      <c r="AE41" s="483">
        <v>2.5</v>
      </c>
      <c r="AF41" s="484">
        <v>0.70580834999999997</v>
      </c>
      <c r="AG41" s="489">
        <v>0.597896015256833</v>
      </c>
      <c r="AH41" s="482">
        <v>11.17</v>
      </c>
      <c r="AI41" s="482"/>
      <c r="AJ41" s="482" t="s">
        <v>480</v>
      </c>
      <c r="AK41" s="482" t="s">
        <v>873</v>
      </c>
      <c r="AL41" s="928">
        <f t="shared" si="3"/>
        <v>0.42199999999999999</v>
      </c>
      <c r="AM41" s="939"/>
      <c r="AN41" s="939"/>
      <c r="AO41" s="941">
        <f t="shared" si="15"/>
        <v>0.2010519923715835</v>
      </c>
      <c r="AP41" s="455"/>
      <c r="AQ41" s="931"/>
      <c r="AR41" s="932">
        <f t="shared" si="8"/>
        <v>0</v>
      </c>
      <c r="AS41" s="931"/>
      <c r="AT41" s="934">
        <f t="shared" si="5"/>
        <v>0</v>
      </c>
      <c r="AU41" s="935" t="e">
        <f t="shared" si="6"/>
        <v>#DIV/0!</v>
      </c>
      <c r="AV41" s="455" t="s">
        <v>348</v>
      </c>
      <c r="AW41" s="455">
        <v>1</v>
      </c>
      <c r="AX41" s="458">
        <v>1</v>
      </c>
      <c r="AY41" s="945">
        <f t="shared" si="9"/>
        <v>0</v>
      </c>
      <c r="AZ41" s="945">
        <f t="shared" si="10"/>
        <v>0</v>
      </c>
      <c r="BA41" s="445"/>
      <c r="BB41" s="945">
        <f t="shared" si="11"/>
        <v>0</v>
      </c>
      <c r="BC41" s="945">
        <f t="shared" si="12"/>
        <v>0</v>
      </c>
    </row>
    <row r="42" spans="1:55" s="443" customFormat="1" ht="45" customHeight="1">
      <c r="A42" s="455">
        <f t="shared" si="17"/>
        <v>33</v>
      </c>
      <c r="B42" s="455">
        <v>4</v>
      </c>
      <c r="C42" s="466" t="s">
        <v>790</v>
      </c>
      <c r="D42" s="466"/>
      <c r="E42" s="455" t="s">
        <v>874</v>
      </c>
      <c r="F42" s="648" t="s">
        <v>875</v>
      </c>
      <c r="G42" s="455" t="s">
        <v>417</v>
      </c>
      <c r="H42" s="455" t="s">
        <v>353</v>
      </c>
      <c r="I42" s="455" t="s">
        <v>343</v>
      </c>
      <c r="J42" s="455"/>
      <c r="K42" s="455" t="s">
        <v>848</v>
      </c>
      <c r="L42" s="455" t="s">
        <v>348</v>
      </c>
      <c r="M42" s="455" t="s">
        <v>492</v>
      </c>
      <c r="N42" s="455" t="s">
        <v>345</v>
      </c>
      <c r="O42" s="455" t="s">
        <v>344</v>
      </c>
      <c r="P42" s="455" t="s">
        <v>417</v>
      </c>
      <c r="Q42" s="455" t="s">
        <v>429</v>
      </c>
      <c r="R42" s="455" t="s">
        <v>348</v>
      </c>
      <c r="S42" s="455" t="s">
        <v>348</v>
      </c>
      <c r="T42" s="455" t="s">
        <v>876</v>
      </c>
      <c r="U42" s="455"/>
      <c r="V42" s="455">
        <v>1E-3</v>
      </c>
      <c r="W42" s="455" t="s">
        <v>348</v>
      </c>
      <c r="X42" s="455" t="s">
        <v>348</v>
      </c>
      <c r="Y42" s="455" t="s">
        <v>348</v>
      </c>
      <c r="Z42" s="455" t="s">
        <v>348</v>
      </c>
      <c r="AA42" s="482"/>
      <c r="AB42" s="482"/>
      <c r="AC42" s="483"/>
      <c r="AD42" s="483"/>
      <c r="AE42" s="483"/>
      <c r="AF42" s="484"/>
      <c r="AG42" s="489"/>
      <c r="AH42" s="482"/>
      <c r="AI42" s="482"/>
      <c r="AJ42" s="490"/>
      <c r="AK42" s="490"/>
      <c r="AL42" s="928">
        <f t="shared" si="3"/>
        <v>1E-3</v>
      </c>
      <c r="AM42" s="939"/>
      <c r="AN42" s="939">
        <v>0.1111</v>
      </c>
      <c r="AO42" s="941">
        <f t="shared" si="15"/>
        <v>0.5</v>
      </c>
      <c r="AP42" s="455"/>
      <c r="AQ42" s="931"/>
      <c r="AR42" s="932">
        <f t="shared" si="8"/>
        <v>0</v>
      </c>
      <c r="AS42" s="931"/>
      <c r="AT42" s="934">
        <f t="shared" si="5"/>
        <v>0</v>
      </c>
      <c r="AU42" s="935" t="e">
        <f t="shared" si="6"/>
        <v>#DIV/0!</v>
      </c>
      <c r="AV42" s="455" t="s">
        <v>348</v>
      </c>
      <c r="AW42" s="455">
        <v>2</v>
      </c>
      <c r="AX42" s="458">
        <v>2</v>
      </c>
      <c r="AY42" s="945">
        <f t="shared" si="9"/>
        <v>0</v>
      </c>
      <c r="AZ42" s="945">
        <f t="shared" si="10"/>
        <v>0</v>
      </c>
      <c r="BA42" s="445"/>
      <c r="BB42" s="945">
        <f t="shared" si="11"/>
        <v>0</v>
      </c>
      <c r="BC42" s="945">
        <f t="shared" si="12"/>
        <v>0</v>
      </c>
    </row>
    <row r="43" spans="1:55" s="443" customFormat="1" ht="45" customHeight="1">
      <c r="A43" s="455">
        <f t="shared" ref="A43:A52" si="18">ROW()-9</f>
        <v>34</v>
      </c>
      <c r="B43" s="455">
        <v>4</v>
      </c>
      <c r="C43" s="466" t="s">
        <v>790</v>
      </c>
      <c r="D43" s="466"/>
      <c r="E43" s="455" t="s">
        <v>877</v>
      </c>
      <c r="F43" s="648" t="s">
        <v>878</v>
      </c>
      <c r="G43" s="455" t="s">
        <v>417</v>
      </c>
      <c r="H43" s="455" t="s">
        <v>353</v>
      </c>
      <c r="I43" s="455" t="s">
        <v>343</v>
      </c>
      <c r="J43" s="455"/>
      <c r="K43" s="455" t="s">
        <v>848</v>
      </c>
      <c r="L43" s="455" t="s">
        <v>348</v>
      </c>
      <c r="M43" s="455" t="s">
        <v>492</v>
      </c>
      <c r="N43" s="455" t="s">
        <v>345</v>
      </c>
      <c r="O43" s="455" t="s">
        <v>344</v>
      </c>
      <c r="P43" s="455" t="s">
        <v>417</v>
      </c>
      <c r="Q43" s="455" t="s">
        <v>348</v>
      </c>
      <c r="R43" s="455" t="s">
        <v>348</v>
      </c>
      <c r="S43" s="455" t="s">
        <v>348</v>
      </c>
      <c r="T43" s="455" t="s">
        <v>879</v>
      </c>
      <c r="U43" s="455"/>
      <c r="V43" s="455">
        <v>1E-3</v>
      </c>
      <c r="W43" s="455" t="s">
        <v>348</v>
      </c>
      <c r="X43" s="455" t="s">
        <v>348</v>
      </c>
      <c r="Y43" s="455" t="s">
        <v>348</v>
      </c>
      <c r="Z43" s="455" t="s">
        <v>348</v>
      </c>
      <c r="AA43" s="482"/>
      <c r="AB43" s="482"/>
      <c r="AC43" s="483"/>
      <c r="AD43" s="483"/>
      <c r="AE43" s="483"/>
      <c r="AF43" s="484"/>
      <c r="AG43" s="489"/>
      <c r="AH43" s="482"/>
      <c r="AI43" s="482"/>
      <c r="AJ43" s="490"/>
      <c r="AK43" s="490"/>
      <c r="AL43" s="928">
        <f t="shared" si="3"/>
        <v>1E-3</v>
      </c>
      <c r="AM43" s="939"/>
      <c r="AN43" s="939">
        <v>0.32</v>
      </c>
      <c r="AO43" s="941">
        <f t="shared" si="15"/>
        <v>0.5</v>
      </c>
      <c r="AP43" s="455"/>
      <c r="AQ43" s="931"/>
      <c r="AR43" s="932">
        <f t="shared" si="8"/>
        <v>0</v>
      </c>
      <c r="AS43" s="931"/>
      <c r="AT43" s="934">
        <f t="shared" si="5"/>
        <v>0</v>
      </c>
      <c r="AU43" s="935" t="e">
        <f t="shared" si="6"/>
        <v>#DIV/0!</v>
      </c>
      <c r="AV43" s="455" t="s">
        <v>348</v>
      </c>
      <c r="AW43" s="455">
        <v>1</v>
      </c>
      <c r="AX43" s="458">
        <v>1</v>
      </c>
      <c r="AY43" s="945">
        <f t="shared" si="9"/>
        <v>0</v>
      </c>
      <c r="AZ43" s="945">
        <f t="shared" si="10"/>
        <v>0</v>
      </c>
      <c r="BA43" s="445"/>
      <c r="BB43" s="945">
        <f t="shared" si="11"/>
        <v>0</v>
      </c>
      <c r="BC43" s="945">
        <f t="shared" si="12"/>
        <v>0</v>
      </c>
    </row>
    <row r="44" spans="1:55" s="443" customFormat="1" ht="45" customHeight="1">
      <c r="A44" s="455">
        <f t="shared" si="18"/>
        <v>35</v>
      </c>
      <c r="B44" s="455">
        <v>4</v>
      </c>
      <c r="C44" s="466" t="s">
        <v>790</v>
      </c>
      <c r="D44" s="466"/>
      <c r="E44" s="455" t="s">
        <v>888</v>
      </c>
      <c r="F44" s="648" t="s">
        <v>889</v>
      </c>
      <c r="G44" s="455" t="s">
        <v>510</v>
      </c>
      <c r="H44" s="455" t="s">
        <v>353</v>
      </c>
      <c r="I44" s="455" t="s">
        <v>343</v>
      </c>
      <c r="J44" s="455"/>
      <c r="K44" s="455" t="s">
        <v>848</v>
      </c>
      <c r="L44" s="455" t="s">
        <v>890</v>
      </c>
      <c r="M44" s="455" t="s">
        <v>342</v>
      </c>
      <c r="N44" s="455" t="s">
        <v>345</v>
      </c>
      <c r="O44" s="455" t="s">
        <v>344</v>
      </c>
      <c r="P44" s="455" t="s">
        <v>577</v>
      </c>
      <c r="Q44" s="455" t="s">
        <v>883</v>
      </c>
      <c r="R44" s="455" t="s">
        <v>579</v>
      </c>
      <c r="S44" s="455" t="s">
        <v>348</v>
      </c>
      <c r="T44" s="455" t="s">
        <v>871</v>
      </c>
      <c r="U44" s="455"/>
      <c r="V44" s="455">
        <v>0.41899999999999998</v>
      </c>
      <c r="W44" s="455" t="s">
        <v>348</v>
      </c>
      <c r="X44" s="455" t="s">
        <v>348</v>
      </c>
      <c r="Y44" s="455" t="s">
        <v>348</v>
      </c>
      <c r="Z44" s="455" t="s">
        <v>348</v>
      </c>
      <c r="AA44" s="482" t="s">
        <v>514</v>
      </c>
      <c r="AB44" s="482"/>
      <c r="AC44" s="483">
        <v>235</v>
      </c>
      <c r="AD44" s="483">
        <v>139</v>
      </c>
      <c r="AE44" s="483">
        <v>2.5</v>
      </c>
      <c r="AF44" s="484">
        <v>0.64186725</v>
      </c>
      <c r="AG44" s="489">
        <v>0.65278295473090397</v>
      </c>
      <c r="AH44" s="482"/>
      <c r="AI44" s="482"/>
      <c r="AJ44" s="490"/>
      <c r="AK44" s="490"/>
      <c r="AL44" s="928">
        <f t="shared" si="3"/>
        <v>0.41899999999999998</v>
      </c>
      <c r="AM44" s="939">
        <v>5.13</v>
      </c>
      <c r="AN44" s="939">
        <f>AM44*AF44</f>
        <v>3.2927789924999997</v>
      </c>
      <c r="AO44" s="941">
        <f t="shared" si="15"/>
        <v>0.17360852263454801</v>
      </c>
      <c r="AP44" s="455"/>
      <c r="AQ44" s="931"/>
      <c r="AR44" s="932">
        <f t="shared" si="8"/>
        <v>0</v>
      </c>
      <c r="AS44" s="931"/>
      <c r="AT44" s="934">
        <f t="shared" si="5"/>
        <v>0</v>
      </c>
      <c r="AU44" s="935" t="e">
        <f t="shared" si="6"/>
        <v>#DIV/0!</v>
      </c>
      <c r="AV44" s="455" t="s">
        <v>348</v>
      </c>
      <c r="AW44" s="455">
        <v>1</v>
      </c>
      <c r="AX44" s="458">
        <v>1</v>
      </c>
      <c r="AY44" s="945">
        <f t="shared" si="9"/>
        <v>0</v>
      </c>
      <c r="AZ44" s="945">
        <f t="shared" si="10"/>
        <v>0</v>
      </c>
      <c r="BA44" s="445"/>
      <c r="BB44" s="945">
        <f t="shared" si="11"/>
        <v>0</v>
      </c>
      <c r="BC44" s="945">
        <f t="shared" si="12"/>
        <v>0</v>
      </c>
    </row>
    <row r="45" spans="1:55" s="443" customFormat="1" ht="45" customHeight="1">
      <c r="A45" s="455">
        <f t="shared" si="18"/>
        <v>36</v>
      </c>
      <c r="B45" s="455">
        <v>3</v>
      </c>
      <c r="C45" s="466" t="s">
        <v>790</v>
      </c>
      <c r="D45" s="467" t="s">
        <v>891</v>
      </c>
      <c r="E45" s="455" t="s">
        <v>892</v>
      </c>
      <c r="F45" s="648" t="s">
        <v>893</v>
      </c>
      <c r="G45" s="455" t="s">
        <v>510</v>
      </c>
      <c r="H45" s="455" t="s">
        <v>353</v>
      </c>
      <c r="I45" s="455" t="s">
        <v>343</v>
      </c>
      <c r="J45" s="455"/>
      <c r="K45" s="455" t="s">
        <v>848</v>
      </c>
      <c r="L45" s="455" t="s">
        <v>894</v>
      </c>
      <c r="M45" s="455" t="s">
        <v>492</v>
      </c>
      <c r="N45" s="455" t="s">
        <v>345</v>
      </c>
      <c r="O45" s="455" t="s">
        <v>344</v>
      </c>
      <c r="P45" s="455" t="s">
        <v>577</v>
      </c>
      <c r="Q45" s="455" t="s">
        <v>895</v>
      </c>
      <c r="R45" s="455" t="s">
        <v>579</v>
      </c>
      <c r="S45" s="455" t="s">
        <v>348</v>
      </c>
      <c r="T45" s="455" t="s">
        <v>896</v>
      </c>
      <c r="U45" s="455"/>
      <c r="V45" s="455">
        <v>0.52300000000000002</v>
      </c>
      <c r="W45" s="455" t="s">
        <v>348</v>
      </c>
      <c r="X45" s="455" t="s">
        <v>348</v>
      </c>
      <c r="Y45" s="455" t="s">
        <v>348</v>
      </c>
      <c r="Z45" s="455" t="s">
        <v>348</v>
      </c>
      <c r="AA45" s="482" t="s">
        <v>514</v>
      </c>
      <c r="AB45" s="482" t="s">
        <v>897</v>
      </c>
      <c r="AC45" s="483">
        <v>484</v>
      </c>
      <c r="AD45" s="483">
        <v>93</v>
      </c>
      <c r="AE45" s="483">
        <v>2</v>
      </c>
      <c r="AF45" s="484">
        <v>0.70758863999999999</v>
      </c>
      <c r="AG45" s="489">
        <v>0.73913001203637196</v>
      </c>
      <c r="AH45" s="482"/>
      <c r="AI45" s="482"/>
      <c r="AJ45" s="482" t="s">
        <v>480</v>
      </c>
      <c r="AK45" s="482" t="s">
        <v>898</v>
      </c>
      <c r="AL45" s="928">
        <f t="shared" si="3"/>
        <v>0.52300000000000002</v>
      </c>
      <c r="AM45" s="939">
        <v>5.13</v>
      </c>
      <c r="AN45" s="939">
        <f t="shared" ref="AN45:AN54" si="19">AM45*AF45</f>
        <v>3.6299297232000001</v>
      </c>
      <c r="AO45" s="941">
        <f t="shared" si="15"/>
        <v>0.13043499398181402</v>
      </c>
      <c r="AP45" s="455"/>
      <c r="AQ45" s="931"/>
      <c r="AR45" s="932">
        <f t="shared" si="8"/>
        <v>0</v>
      </c>
      <c r="AS45" s="931"/>
      <c r="AT45" s="934">
        <f t="shared" si="5"/>
        <v>0</v>
      </c>
      <c r="AU45" s="935" t="e">
        <f t="shared" si="6"/>
        <v>#DIV/0!</v>
      </c>
      <c r="AV45" s="455" t="s">
        <v>348</v>
      </c>
      <c r="AW45" s="455">
        <v>1</v>
      </c>
      <c r="AX45" s="458">
        <v>1</v>
      </c>
      <c r="AY45" s="945">
        <f t="shared" si="9"/>
        <v>0</v>
      </c>
      <c r="AZ45" s="945">
        <f t="shared" si="10"/>
        <v>0</v>
      </c>
      <c r="BA45" s="445"/>
      <c r="BB45" s="945">
        <f t="shared" si="11"/>
        <v>0</v>
      </c>
      <c r="BC45" s="945">
        <f t="shared" si="12"/>
        <v>0</v>
      </c>
    </row>
    <row r="46" spans="1:55" s="443" customFormat="1" ht="45" customHeight="1">
      <c r="A46" s="455">
        <f t="shared" si="18"/>
        <v>37</v>
      </c>
      <c r="B46" s="455">
        <v>3</v>
      </c>
      <c r="C46" s="466" t="s">
        <v>790</v>
      </c>
      <c r="D46" s="468" t="s">
        <v>899</v>
      </c>
      <c r="E46" s="455" t="s">
        <v>900</v>
      </c>
      <c r="F46" s="648" t="s">
        <v>901</v>
      </c>
      <c r="G46" s="455" t="s">
        <v>510</v>
      </c>
      <c r="H46" s="455" t="s">
        <v>353</v>
      </c>
      <c r="I46" s="455" t="s">
        <v>343</v>
      </c>
      <c r="J46" s="455"/>
      <c r="K46" s="455" t="s">
        <v>848</v>
      </c>
      <c r="L46" s="455" t="s">
        <v>894</v>
      </c>
      <c r="M46" s="455" t="s">
        <v>902</v>
      </c>
      <c r="N46" s="455" t="s">
        <v>345</v>
      </c>
      <c r="O46" s="455" t="s">
        <v>344</v>
      </c>
      <c r="P46" s="455" t="s">
        <v>577</v>
      </c>
      <c r="Q46" s="455" t="s">
        <v>895</v>
      </c>
      <c r="R46" s="455" t="s">
        <v>579</v>
      </c>
      <c r="S46" s="455" t="s">
        <v>348</v>
      </c>
      <c r="T46" s="455" t="s">
        <v>896</v>
      </c>
      <c r="U46" s="455"/>
      <c r="V46" s="455">
        <v>0.52300000000000002</v>
      </c>
      <c r="W46" s="455" t="s">
        <v>348</v>
      </c>
      <c r="X46" s="455" t="s">
        <v>348</v>
      </c>
      <c r="Y46" s="455" t="s">
        <v>348</v>
      </c>
      <c r="Z46" s="455" t="s">
        <v>348</v>
      </c>
      <c r="AA46" s="482" t="s">
        <v>514</v>
      </c>
      <c r="AB46" s="482" t="s">
        <v>903</v>
      </c>
      <c r="AC46" s="483">
        <v>478</v>
      </c>
      <c r="AD46" s="483">
        <v>96</v>
      </c>
      <c r="AE46" s="483">
        <v>2</v>
      </c>
      <c r="AF46" s="484">
        <v>0.72135936000000001</v>
      </c>
      <c r="AG46" s="489">
        <v>0.72502005103253997</v>
      </c>
      <c r="AH46" s="482"/>
      <c r="AI46" s="482"/>
      <c r="AJ46" s="482" t="s">
        <v>480</v>
      </c>
      <c r="AK46" s="482" t="s">
        <v>898</v>
      </c>
      <c r="AL46" s="928">
        <f t="shared" si="3"/>
        <v>0.52300000000000002</v>
      </c>
      <c r="AM46" s="939">
        <v>5.13</v>
      </c>
      <c r="AN46" s="939">
        <f t="shared" si="19"/>
        <v>3.7005735168</v>
      </c>
      <c r="AO46" s="941">
        <f t="shared" si="15"/>
        <v>0.13748997448373002</v>
      </c>
      <c r="AP46" s="455"/>
      <c r="AQ46" s="931"/>
      <c r="AR46" s="932">
        <f t="shared" si="8"/>
        <v>0</v>
      </c>
      <c r="AS46" s="931"/>
      <c r="AT46" s="934">
        <f t="shared" si="5"/>
        <v>0</v>
      </c>
      <c r="AU46" s="935" t="e">
        <f t="shared" si="6"/>
        <v>#DIV/0!</v>
      </c>
      <c r="AV46" s="455" t="s">
        <v>348</v>
      </c>
      <c r="AW46" s="455">
        <v>1</v>
      </c>
      <c r="AX46" s="458">
        <v>1</v>
      </c>
      <c r="AY46" s="945">
        <f t="shared" si="9"/>
        <v>0</v>
      </c>
      <c r="AZ46" s="945">
        <f t="shared" si="10"/>
        <v>0</v>
      </c>
      <c r="BA46" s="445"/>
      <c r="BB46" s="945">
        <f t="shared" si="11"/>
        <v>0</v>
      </c>
      <c r="BC46" s="945">
        <f t="shared" si="12"/>
        <v>0</v>
      </c>
    </row>
    <row r="47" spans="1:55" s="443" customFormat="1" ht="45" customHeight="1">
      <c r="A47" s="455">
        <f t="shared" si="18"/>
        <v>38</v>
      </c>
      <c r="B47" s="455">
        <v>3</v>
      </c>
      <c r="C47" s="466" t="s">
        <v>790</v>
      </c>
      <c r="D47" s="469" t="s">
        <v>904</v>
      </c>
      <c r="E47" s="455" t="s">
        <v>905</v>
      </c>
      <c r="F47" s="648" t="s">
        <v>906</v>
      </c>
      <c r="G47" s="455" t="s">
        <v>510</v>
      </c>
      <c r="H47" s="455" t="s">
        <v>353</v>
      </c>
      <c r="I47" s="455" t="s">
        <v>343</v>
      </c>
      <c r="J47" s="455"/>
      <c r="K47" s="455" t="s">
        <v>848</v>
      </c>
      <c r="L47" s="455" t="s">
        <v>905</v>
      </c>
      <c r="M47" s="455" t="s">
        <v>492</v>
      </c>
      <c r="N47" s="455" t="s">
        <v>345</v>
      </c>
      <c r="O47" s="455" t="s">
        <v>344</v>
      </c>
      <c r="P47" s="455" t="s">
        <v>577</v>
      </c>
      <c r="Q47" s="455" t="s">
        <v>907</v>
      </c>
      <c r="R47" s="455" t="s">
        <v>579</v>
      </c>
      <c r="S47" s="455" t="s">
        <v>348</v>
      </c>
      <c r="T47" s="455" t="s">
        <v>908</v>
      </c>
      <c r="U47" s="455"/>
      <c r="V47" s="455">
        <v>5.96E-2</v>
      </c>
      <c r="W47" s="455" t="s">
        <v>348</v>
      </c>
      <c r="X47" s="455" t="s">
        <v>348</v>
      </c>
      <c r="Y47" s="455" t="s">
        <v>348</v>
      </c>
      <c r="Z47" s="455" t="s">
        <v>348</v>
      </c>
      <c r="AA47" s="482" t="s">
        <v>514</v>
      </c>
      <c r="AB47" s="482" t="s">
        <v>909</v>
      </c>
      <c r="AC47" s="483">
        <v>119</v>
      </c>
      <c r="AD47" s="483">
        <v>84.5</v>
      </c>
      <c r="AE47" s="483">
        <v>2</v>
      </c>
      <c r="AF47" s="484">
        <v>0.15807246</v>
      </c>
      <c r="AG47" s="489">
        <v>0.37704227542229701</v>
      </c>
      <c r="AH47" s="482"/>
      <c r="AI47" s="482"/>
      <c r="AJ47" s="482" t="s">
        <v>480</v>
      </c>
      <c r="AK47" s="482" t="s">
        <v>910</v>
      </c>
      <c r="AL47" s="928">
        <f t="shared" si="3"/>
        <v>5.96E-2</v>
      </c>
      <c r="AM47" s="939">
        <v>4.6900000000000004</v>
      </c>
      <c r="AN47" s="939">
        <f t="shared" si="19"/>
        <v>0.7413598374</v>
      </c>
      <c r="AO47" s="941">
        <f t="shared" si="15"/>
        <v>0.31147886228885147</v>
      </c>
      <c r="AP47" s="455"/>
      <c r="AQ47" s="931"/>
      <c r="AR47" s="932">
        <f t="shared" si="8"/>
        <v>0</v>
      </c>
      <c r="AS47" s="931"/>
      <c r="AT47" s="934">
        <f t="shared" si="5"/>
        <v>0</v>
      </c>
      <c r="AU47" s="935" t="e">
        <f t="shared" si="6"/>
        <v>#DIV/0!</v>
      </c>
      <c r="AV47" s="455" t="s">
        <v>348</v>
      </c>
      <c r="AW47" s="455">
        <v>2</v>
      </c>
      <c r="AX47" s="458">
        <v>2</v>
      </c>
      <c r="AY47" s="945">
        <f t="shared" si="9"/>
        <v>0</v>
      </c>
      <c r="AZ47" s="945">
        <f t="shared" si="10"/>
        <v>0</v>
      </c>
      <c r="BA47" s="445"/>
      <c r="BB47" s="945">
        <f t="shared" si="11"/>
        <v>0</v>
      </c>
      <c r="BC47" s="945">
        <f t="shared" si="12"/>
        <v>0</v>
      </c>
    </row>
    <row r="48" spans="1:55" s="443" customFormat="1" ht="45" customHeight="1">
      <c r="A48" s="455">
        <f t="shared" si="18"/>
        <v>39</v>
      </c>
      <c r="B48" s="455">
        <v>3</v>
      </c>
      <c r="C48" s="466" t="s">
        <v>790</v>
      </c>
      <c r="D48" s="469" t="s">
        <v>911</v>
      </c>
      <c r="E48" s="455" t="s">
        <v>912</v>
      </c>
      <c r="F48" s="648" t="s">
        <v>913</v>
      </c>
      <c r="G48" s="455" t="s">
        <v>700</v>
      </c>
      <c r="H48" s="455" t="s">
        <v>353</v>
      </c>
      <c r="I48" s="455" t="s">
        <v>343</v>
      </c>
      <c r="J48" s="455"/>
      <c r="K48" s="455" t="s">
        <v>848</v>
      </c>
      <c r="L48" s="455" t="s">
        <v>912</v>
      </c>
      <c r="M48" s="455" t="s">
        <v>492</v>
      </c>
      <c r="N48" s="455" t="s">
        <v>345</v>
      </c>
      <c r="O48" s="455" t="s">
        <v>344</v>
      </c>
      <c r="P48" s="455" t="s">
        <v>520</v>
      </c>
      <c r="Q48" s="455" t="s">
        <v>914</v>
      </c>
      <c r="R48" s="455" t="s">
        <v>643</v>
      </c>
      <c r="S48" s="455" t="s">
        <v>348</v>
      </c>
      <c r="T48" s="455" t="s">
        <v>915</v>
      </c>
      <c r="U48" s="455"/>
      <c r="V48" s="455">
        <v>0.4</v>
      </c>
      <c r="W48" s="455" t="s">
        <v>348</v>
      </c>
      <c r="X48" s="455" t="s">
        <v>348</v>
      </c>
      <c r="Y48" s="455" t="s">
        <v>348</v>
      </c>
      <c r="Z48" s="455" t="s">
        <v>348</v>
      </c>
      <c r="AA48" s="482" t="s">
        <v>500</v>
      </c>
      <c r="AB48" s="482"/>
      <c r="AC48" s="483">
        <f>V48/1.134*1000+10</f>
        <v>362.73368606701945</v>
      </c>
      <c r="AD48" s="483">
        <v>25</v>
      </c>
      <c r="AE48" s="483">
        <v>2</v>
      </c>
      <c r="AF48" s="484">
        <f>AC48*1.134/1000</f>
        <v>0.41134000000000004</v>
      </c>
      <c r="AG48" s="489">
        <f>V48/AF48</f>
        <v>0.97243156512860407</v>
      </c>
      <c r="AH48" s="482"/>
      <c r="AI48" s="482"/>
      <c r="AJ48" s="482" t="s">
        <v>377</v>
      </c>
      <c r="AK48" s="482" t="s">
        <v>916</v>
      </c>
      <c r="AL48" s="928">
        <f t="shared" si="3"/>
        <v>0.4</v>
      </c>
      <c r="AM48" s="939">
        <v>4.5199999999999996</v>
      </c>
      <c r="AN48" s="939">
        <f t="shared" si="19"/>
        <v>1.8592568</v>
      </c>
      <c r="AO48" s="941">
        <f t="shared" si="15"/>
        <v>1.3784217435697965E-2</v>
      </c>
      <c r="AP48" s="455"/>
      <c r="AQ48" s="931"/>
      <c r="AR48" s="932">
        <f t="shared" si="8"/>
        <v>0</v>
      </c>
      <c r="AS48" s="931"/>
      <c r="AT48" s="934">
        <f t="shared" si="5"/>
        <v>0</v>
      </c>
      <c r="AU48" s="935" t="e">
        <f t="shared" si="6"/>
        <v>#DIV/0!</v>
      </c>
      <c r="AV48" s="455" t="s">
        <v>348</v>
      </c>
      <c r="AW48" s="455">
        <v>1</v>
      </c>
      <c r="AX48" s="458">
        <v>1</v>
      </c>
      <c r="AY48" s="945">
        <f t="shared" si="9"/>
        <v>0</v>
      </c>
      <c r="AZ48" s="945">
        <f t="shared" si="10"/>
        <v>0</v>
      </c>
      <c r="BA48" s="445"/>
      <c r="BB48" s="945">
        <f t="shared" si="11"/>
        <v>0</v>
      </c>
      <c r="BC48" s="945">
        <f t="shared" si="12"/>
        <v>0</v>
      </c>
    </row>
    <row r="49" spans="1:55" s="443" customFormat="1" ht="45" customHeight="1">
      <c r="A49" s="455">
        <f t="shared" si="18"/>
        <v>40</v>
      </c>
      <c r="B49" s="455">
        <v>3</v>
      </c>
      <c r="C49" s="466" t="s">
        <v>790</v>
      </c>
      <c r="D49" s="455" t="s">
        <v>917</v>
      </c>
      <c r="E49" s="455" t="s">
        <v>917</v>
      </c>
      <c r="F49" s="648" t="s">
        <v>918</v>
      </c>
      <c r="G49" s="455" t="s">
        <v>510</v>
      </c>
      <c r="H49" s="455" t="s">
        <v>353</v>
      </c>
      <c r="I49" s="455" t="s">
        <v>343</v>
      </c>
      <c r="J49" s="455"/>
      <c r="K49" s="455" t="s">
        <v>342</v>
      </c>
      <c r="L49" s="455" t="s">
        <v>917</v>
      </c>
      <c r="M49" s="455" t="s">
        <v>342</v>
      </c>
      <c r="N49" s="455" t="s">
        <v>345</v>
      </c>
      <c r="O49" s="455" t="s">
        <v>344</v>
      </c>
      <c r="P49" s="455" t="s">
        <v>510</v>
      </c>
      <c r="Q49" s="455" t="s">
        <v>919</v>
      </c>
      <c r="R49" s="455" t="s">
        <v>579</v>
      </c>
      <c r="S49" s="455" t="s">
        <v>348</v>
      </c>
      <c r="T49" s="455" t="s">
        <v>920</v>
      </c>
      <c r="U49" s="455"/>
      <c r="V49" s="455">
        <v>0.57369999999999999</v>
      </c>
      <c r="W49" s="455" t="s">
        <v>348</v>
      </c>
      <c r="X49" s="455" t="s">
        <v>348</v>
      </c>
      <c r="Y49" s="455" t="s">
        <v>348</v>
      </c>
      <c r="Z49" s="455" t="s">
        <v>348</v>
      </c>
      <c r="AA49" s="482" t="s">
        <v>514</v>
      </c>
      <c r="AB49" s="482" t="s">
        <v>921</v>
      </c>
      <c r="AC49" s="483">
        <v>360</v>
      </c>
      <c r="AD49" s="483">
        <v>135</v>
      </c>
      <c r="AE49" s="483">
        <v>2</v>
      </c>
      <c r="AF49" s="484">
        <v>0.763992</v>
      </c>
      <c r="AG49" s="489">
        <v>0.75092409344600497</v>
      </c>
      <c r="AH49" s="482"/>
      <c r="AI49" s="482"/>
      <c r="AJ49" s="482" t="s">
        <v>377</v>
      </c>
      <c r="AK49" s="482" t="s">
        <v>922</v>
      </c>
      <c r="AL49" s="928">
        <f t="shared" si="3"/>
        <v>0.57369999999999999</v>
      </c>
      <c r="AM49" s="939">
        <v>5.13</v>
      </c>
      <c r="AN49" s="939">
        <f t="shared" si="19"/>
        <v>3.9192789599999998</v>
      </c>
      <c r="AO49" s="941">
        <f t="shared" si="15"/>
        <v>0.12453795327699752</v>
      </c>
      <c r="AP49" s="455"/>
      <c r="AQ49" s="931"/>
      <c r="AR49" s="932">
        <f t="shared" si="8"/>
        <v>0</v>
      </c>
      <c r="AS49" s="931"/>
      <c r="AT49" s="934">
        <f t="shared" si="5"/>
        <v>0</v>
      </c>
      <c r="AU49" s="935" t="e">
        <f t="shared" si="6"/>
        <v>#DIV/0!</v>
      </c>
      <c r="AV49" s="455" t="s">
        <v>348</v>
      </c>
      <c r="AW49" s="455">
        <v>1</v>
      </c>
      <c r="AX49" s="458">
        <v>1</v>
      </c>
      <c r="AY49" s="945">
        <f t="shared" si="9"/>
        <v>0</v>
      </c>
      <c r="AZ49" s="945">
        <f t="shared" si="10"/>
        <v>0</v>
      </c>
      <c r="BA49" s="445"/>
      <c r="BB49" s="945">
        <f t="shared" si="11"/>
        <v>0</v>
      </c>
      <c r="BC49" s="945">
        <f t="shared" si="12"/>
        <v>0</v>
      </c>
    </row>
    <row r="50" spans="1:55" s="443" customFormat="1" ht="45" customHeight="1">
      <c r="A50" s="455">
        <f t="shared" si="18"/>
        <v>41</v>
      </c>
      <c r="B50" s="455">
        <v>3</v>
      </c>
      <c r="C50" s="466" t="s">
        <v>790</v>
      </c>
      <c r="D50" s="455" t="s">
        <v>923</v>
      </c>
      <c r="E50" s="455" t="s">
        <v>923</v>
      </c>
      <c r="F50" s="648" t="s">
        <v>924</v>
      </c>
      <c r="G50" s="455" t="s">
        <v>510</v>
      </c>
      <c r="H50" s="455" t="s">
        <v>353</v>
      </c>
      <c r="I50" s="455" t="s">
        <v>343</v>
      </c>
      <c r="J50" s="455"/>
      <c r="K50" s="455" t="s">
        <v>342</v>
      </c>
      <c r="L50" s="455" t="s">
        <v>923</v>
      </c>
      <c r="M50" s="455" t="s">
        <v>342</v>
      </c>
      <c r="N50" s="455" t="s">
        <v>345</v>
      </c>
      <c r="O50" s="455" t="s">
        <v>344</v>
      </c>
      <c r="P50" s="455" t="s">
        <v>510</v>
      </c>
      <c r="Q50" s="455" t="s">
        <v>919</v>
      </c>
      <c r="R50" s="455" t="s">
        <v>579</v>
      </c>
      <c r="S50" s="455" t="s">
        <v>348</v>
      </c>
      <c r="T50" s="455" t="s">
        <v>925</v>
      </c>
      <c r="U50" s="455"/>
      <c r="V50" s="455">
        <v>5.2200000000000003E-2</v>
      </c>
      <c r="W50" s="455" t="s">
        <v>348</v>
      </c>
      <c r="X50" s="455" t="s">
        <v>348</v>
      </c>
      <c r="Y50" s="455" t="s">
        <v>348</v>
      </c>
      <c r="Z50" s="455" t="s">
        <v>348</v>
      </c>
      <c r="AA50" s="482" t="s">
        <v>514</v>
      </c>
      <c r="AB50" s="482" t="s">
        <v>926</v>
      </c>
      <c r="AC50" s="483">
        <v>103</v>
      </c>
      <c r="AD50" s="483">
        <v>64.5</v>
      </c>
      <c r="AE50" s="483">
        <v>2</v>
      </c>
      <c r="AF50" s="484">
        <v>0.10443582</v>
      </c>
      <c r="AG50" s="489">
        <v>0.49982850711566201</v>
      </c>
      <c r="AH50" s="482"/>
      <c r="AI50" s="482"/>
      <c r="AJ50" s="482" t="s">
        <v>377</v>
      </c>
      <c r="AK50" s="482" t="s">
        <v>922</v>
      </c>
      <c r="AL50" s="928">
        <f t="shared" si="3"/>
        <v>5.2200000000000003E-2</v>
      </c>
      <c r="AM50" s="939">
        <v>5.13</v>
      </c>
      <c r="AN50" s="939">
        <f t="shared" si="19"/>
        <v>0.53575575659999997</v>
      </c>
      <c r="AO50" s="941">
        <f t="shared" si="15"/>
        <v>0.25008574644216897</v>
      </c>
      <c r="AP50" s="455"/>
      <c r="AQ50" s="931"/>
      <c r="AR50" s="932">
        <f t="shared" si="8"/>
        <v>0</v>
      </c>
      <c r="AS50" s="931"/>
      <c r="AT50" s="934">
        <f t="shared" si="5"/>
        <v>0</v>
      </c>
      <c r="AU50" s="935" t="e">
        <f t="shared" si="6"/>
        <v>#DIV/0!</v>
      </c>
      <c r="AV50" s="455" t="s">
        <v>348</v>
      </c>
      <c r="AW50" s="455">
        <v>1</v>
      </c>
      <c r="AX50" s="458">
        <v>1</v>
      </c>
      <c r="AY50" s="945">
        <f t="shared" si="9"/>
        <v>0</v>
      </c>
      <c r="AZ50" s="945">
        <f t="shared" si="10"/>
        <v>0</v>
      </c>
      <c r="BA50" s="445"/>
      <c r="BB50" s="945">
        <f t="shared" si="11"/>
        <v>0</v>
      </c>
      <c r="BC50" s="945">
        <f t="shared" si="12"/>
        <v>0</v>
      </c>
    </row>
    <row r="51" spans="1:55" s="443" customFormat="1" ht="45" customHeight="1">
      <c r="A51" s="455">
        <f t="shared" si="18"/>
        <v>42</v>
      </c>
      <c r="B51" s="455">
        <v>3</v>
      </c>
      <c r="C51" s="466" t="s">
        <v>790</v>
      </c>
      <c r="D51" s="455" t="s">
        <v>927</v>
      </c>
      <c r="E51" s="455" t="s">
        <v>927</v>
      </c>
      <c r="F51" s="648" t="s">
        <v>928</v>
      </c>
      <c r="G51" s="455" t="s">
        <v>510</v>
      </c>
      <c r="H51" s="455" t="s">
        <v>353</v>
      </c>
      <c r="I51" s="455" t="s">
        <v>343</v>
      </c>
      <c r="J51" s="455"/>
      <c r="K51" s="455" t="s">
        <v>342</v>
      </c>
      <c r="L51" s="455" t="s">
        <v>927</v>
      </c>
      <c r="M51" s="455" t="s">
        <v>342</v>
      </c>
      <c r="N51" s="455" t="s">
        <v>345</v>
      </c>
      <c r="O51" s="455" t="s">
        <v>344</v>
      </c>
      <c r="P51" s="455" t="s">
        <v>510</v>
      </c>
      <c r="Q51" s="455" t="s">
        <v>929</v>
      </c>
      <c r="R51" s="455" t="s">
        <v>579</v>
      </c>
      <c r="S51" s="455" t="s">
        <v>348</v>
      </c>
      <c r="T51" s="455" t="s">
        <v>930</v>
      </c>
      <c r="U51" s="455"/>
      <c r="V51" s="455">
        <v>4.87E-2</v>
      </c>
      <c r="W51" s="455" t="s">
        <v>348</v>
      </c>
      <c r="X51" s="455" t="s">
        <v>348</v>
      </c>
      <c r="Y51" s="455" t="s">
        <v>348</v>
      </c>
      <c r="Z51" s="455" t="s">
        <v>348</v>
      </c>
      <c r="AA51" s="482" t="s">
        <v>514</v>
      </c>
      <c r="AB51" s="482" t="s">
        <v>931</v>
      </c>
      <c r="AC51" s="483">
        <v>103</v>
      </c>
      <c r="AD51" s="483">
        <v>32.5</v>
      </c>
      <c r="AE51" s="483">
        <v>2</v>
      </c>
      <c r="AF51" s="484">
        <v>5.2622700000000001E-2</v>
      </c>
      <c r="AG51" s="489">
        <v>0.92545612444819403</v>
      </c>
      <c r="AH51" s="482"/>
      <c r="AI51" s="482"/>
      <c r="AJ51" s="482" t="s">
        <v>377</v>
      </c>
      <c r="AK51" s="482" t="s">
        <v>922</v>
      </c>
      <c r="AL51" s="928">
        <f t="shared" si="3"/>
        <v>4.87E-2</v>
      </c>
      <c r="AM51" s="939">
        <v>4.6900000000000004</v>
      </c>
      <c r="AN51" s="939">
        <f t="shared" si="19"/>
        <v>0.24680046300000003</v>
      </c>
      <c r="AO51" s="941">
        <f t="shared" si="15"/>
        <v>3.7271937775902986E-2</v>
      </c>
      <c r="AP51" s="455"/>
      <c r="AQ51" s="931"/>
      <c r="AR51" s="932">
        <f t="shared" si="8"/>
        <v>0</v>
      </c>
      <c r="AS51" s="931"/>
      <c r="AT51" s="934">
        <f t="shared" si="5"/>
        <v>0</v>
      </c>
      <c r="AU51" s="935" t="e">
        <f t="shared" si="6"/>
        <v>#DIV/0!</v>
      </c>
      <c r="AV51" s="455" t="s">
        <v>348</v>
      </c>
      <c r="AW51" s="455">
        <v>2</v>
      </c>
      <c r="AX51" s="458">
        <v>2</v>
      </c>
      <c r="AY51" s="945">
        <f t="shared" si="9"/>
        <v>0</v>
      </c>
      <c r="AZ51" s="945">
        <f t="shared" si="10"/>
        <v>0</v>
      </c>
      <c r="BA51" s="445"/>
      <c r="BB51" s="945">
        <f t="shared" si="11"/>
        <v>0</v>
      </c>
      <c r="BC51" s="945">
        <f t="shared" si="12"/>
        <v>0</v>
      </c>
    </row>
    <row r="52" spans="1:55" s="443" customFormat="1" ht="45" customHeight="1">
      <c r="A52" s="455">
        <f t="shared" si="18"/>
        <v>43</v>
      </c>
      <c r="B52" s="455">
        <v>3</v>
      </c>
      <c r="C52" s="466" t="s">
        <v>790</v>
      </c>
      <c r="D52" s="470" t="s">
        <v>932</v>
      </c>
      <c r="E52" s="455" t="s">
        <v>933</v>
      </c>
      <c r="F52" s="648" t="s">
        <v>875</v>
      </c>
      <c r="G52" s="455" t="s">
        <v>417</v>
      </c>
      <c r="H52" s="455" t="s">
        <v>353</v>
      </c>
      <c r="I52" s="455" t="s">
        <v>343</v>
      </c>
      <c r="J52" s="455"/>
      <c r="K52" s="455" t="s">
        <v>342</v>
      </c>
      <c r="L52" s="455"/>
      <c r="M52" s="455" t="s">
        <v>342</v>
      </c>
      <c r="N52" s="455" t="s">
        <v>345</v>
      </c>
      <c r="O52" s="455" t="s">
        <v>344</v>
      </c>
      <c r="P52" s="455" t="s">
        <v>417</v>
      </c>
      <c r="Q52" s="455" t="s">
        <v>603</v>
      </c>
      <c r="R52" s="455" t="s">
        <v>348</v>
      </c>
      <c r="S52" s="455" t="s">
        <v>348</v>
      </c>
      <c r="T52" s="455" t="s">
        <v>348</v>
      </c>
      <c r="U52" s="455"/>
      <c r="V52" s="455">
        <v>2.5000000000000001E-3</v>
      </c>
      <c r="W52" s="455" t="s">
        <v>348</v>
      </c>
      <c r="X52" s="455" t="s">
        <v>348</v>
      </c>
      <c r="Y52" s="455" t="s">
        <v>348</v>
      </c>
      <c r="Z52" s="455" t="s">
        <v>348</v>
      </c>
      <c r="AA52" s="455"/>
      <c r="AB52" s="455"/>
      <c r="AC52" s="455"/>
      <c r="AD52" s="455"/>
      <c r="AE52" s="455"/>
      <c r="AF52" s="480"/>
      <c r="AG52" s="485"/>
      <c r="AH52" s="455"/>
      <c r="AI52" s="455"/>
      <c r="AJ52" s="482" t="s">
        <v>480</v>
      </c>
      <c r="AK52" s="482" t="s">
        <v>934</v>
      </c>
      <c r="AL52" s="928">
        <f t="shared" si="3"/>
        <v>2.5000000000000001E-3</v>
      </c>
      <c r="AM52" s="939"/>
      <c r="AN52" s="939">
        <v>0.13</v>
      </c>
      <c r="AO52" s="941">
        <f t="shared" si="15"/>
        <v>0.5</v>
      </c>
      <c r="AP52" s="455"/>
      <c r="AQ52" s="931"/>
      <c r="AR52" s="932">
        <f t="shared" si="8"/>
        <v>0</v>
      </c>
      <c r="AS52" s="931"/>
      <c r="AT52" s="934">
        <f t="shared" si="5"/>
        <v>0</v>
      </c>
      <c r="AU52" s="935" t="e">
        <f t="shared" si="6"/>
        <v>#DIV/0!</v>
      </c>
      <c r="AV52" s="455" t="s">
        <v>348</v>
      </c>
      <c r="AW52" s="455">
        <v>5</v>
      </c>
      <c r="AX52" s="458">
        <v>5</v>
      </c>
      <c r="AY52" s="945">
        <f t="shared" si="9"/>
        <v>0</v>
      </c>
      <c r="AZ52" s="945">
        <f t="shared" si="10"/>
        <v>0</v>
      </c>
      <c r="BA52" s="445"/>
      <c r="BB52" s="945">
        <f t="shared" si="11"/>
        <v>0</v>
      </c>
      <c r="BC52" s="945">
        <f t="shared" si="12"/>
        <v>0</v>
      </c>
    </row>
    <row r="53" spans="1:55" s="443" customFormat="1" ht="45" customHeight="1">
      <c r="A53" s="455">
        <f t="shared" ref="A53:A59" si="20">ROW()-9</f>
        <v>44</v>
      </c>
      <c r="B53" s="455">
        <v>3</v>
      </c>
      <c r="C53" s="466" t="s">
        <v>790</v>
      </c>
      <c r="D53" s="455" t="s">
        <v>935</v>
      </c>
      <c r="E53" s="455" t="s">
        <v>935</v>
      </c>
      <c r="F53" s="648" t="s">
        <v>936</v>
      </c>
      <c r="G53" s="455" t="s">
        <v>937</v>
      </c>
      <c r="H53" s="455" t="s">
        <v>353</v>
      </c>
      <c r="I53" s="455" t="s">
        <v>343</v>
      </c>
      <c r="J53" s="455"/>
      <c r="K53" s="455" t="s">
        <v>342</v>
      </c>
      <c r="L53" s="455" t="s">
        <v>935</v>
      </c>
      <c r="M53" s="455" t="s">
        <v>342</v>
      </c>
      <c r="N53" s="455" t="s">
        <v>345</v>
      </c>
      <c r="O53" s="455" t="s">
        <v>344</v>
      </c>
      <c r="P53" s="455" t="s">
        <v>937</v>
      </c>
      <c r="Q53" s="455" t="s">
        <v>938</v>
      </c>
      <c r="R53" s="455" t="s">
        <v>939</v>
      </c>
      <c r="S53" s="455" t="s">
        <v>348</v>
      </c>
      <c r="T53" s="455" t="s">
        <v>940</v>
      </c>
      <c r="U53" s="455"/>
      <c r="V53" s="455">
        <v>3.4200000000000001E-2</v>
      </c>
      <c r="W53" s="455" t="s">
        <v>348</v>
      </c>
      <c r="X53" s="455" t="s">
        <v>348</v>
      </c>
      <c r="Y53" s="455" t="s">
        <v>348</v>
      </c>
      <c r="Z53" s="455" t="s">
        <v>348</v>
      </c>
      <c r="AA53" s="482" t="s">
        <v>611</v>
      </c>
      <c r="AB53" s="482"/>
      <c r="AC53" s="483">
        <f>V53/0.2219*1000</f>
        <v>154.1234790446147</v>
      </c>
      <c r="AD53" s="483"/>
      <c r="AE53" s="483"/>
      <c r="AF53" s="484">
        <f>AC53*0.2219/1000</f>
        <v>3.4199999999999994E-2</v>
      </c>
      <c r="AG53" s="489">
        <f t="shared" ref="AG53:AG58" si="21">V53/AF53</f>
        <v>1.0000000000000002</v>
      </c>
      <c r="AH53" s="482"/>
      <c r="AI53" s="482"/>
      <c r="AJ53" s="482" t="s">
        <v>480</v>
      </c>
      <c r="AK53" s="482" t="s">
        <v>486</v>
      </c>
      <c r="AL53" s="928">
        <f t="shared" si="3"/>
        <v>3.4200000000000001E-2</v>
      </c>
      <c r="AM53" s="939">
        <v>4.5</v>
      </c>
      <c r="AN53" s="939">
        <f t="shared" si="19"/>
        <v>0.15389999999999998</v>
      </c>
      <c r="AO53" s="941">
        <f t="shared" si="15"/>
        <v>-1.1102230246251565E-16</v>
      </c>
      <c r="AP53" s="455"/>
      <c r="AQ53" s="931"/>
      <c r="AR53" s="932">
        <f t="shared" si="8"/>
        <v>0</v>
      </c>
      <c r="AS53" s="931"/>
      <c r="AT53" s="934">
        <f t="shared" si="5"/>
        <v>0</v>
      </c>
      <c r="AU53" s="935" t="e">
        <f t="shared" si="6"/>
        <v>#DIV/0!</v>
      </c>
      <c r="AV53" s="455" t="s">
        <v>348</v>
      </c>
      <c r="AW53" s="455">
        <v>1</v>
      </c>
      <c r="AX53" s="458">
        <v>1</v>
      </c>
      <c r="AY53" s="945">
        <f t="shared" si="9"/>
        <v>0</v>
      </c>
      <c r="AZ53" s="945">
        <f t="shared" si="10"/>
        <v>0</v>
      </c>
      <c r="BA53" s="445"/>
      <c r="BB53" s="945">
        <f t="shared" si="11"/>
        <v>0</v>
      </c>
      <c r="BC53" s="945">
        <f t="shared" si="12"/>
        <v>0</v>
      </c>
    </row>
    <row r="54" spans="1:55" s="443" customFormat="1" ht="45" customHeight="1">
      <c r="A54" s="455">
        <f t="shared" si="20"/>
        <v>45</v>
      </c>
      <c r="B54" s="455">
        <v>3</v>
      </c>
      <c r="C54" s="455" t="s">
        <v>724</v>
      </c>
      <c r="D54" s="455" t="s">
        <v>941</v>
      </c>
      <c r="E54" s="455" t="s">
        <v>941</v>
      </c>
      <c r="F54" s="648" t="s">
        <v>942</v>
      </c>
      <c r="G54" s="455" t="s">
        <v>510</v>
      </c>
      <c r="H54" s="455" t="s">
        <v>353</v>
      </c>
      <c r="I54" s="455" t="s">
        <v>343</v>
      </c>
      <c r="J54" s="455"/>
      <c r="K54" s="455" t="s">
        <v>342</v>
      </c>
      <c r="L54" s="455" t="s">
        <v>941</v>
      </c>
      <c r="M54" s="455" t="s">
        <v>342</v>
      </c>
      <c r="N54" s="455" t="s">
        <v>344</v>
      </c>
      <c r="O54" s="455" t="s">
        <v>345</v>
      </c>
      <c r="P54" s="464" t="s">
        <v>510</v>
      </c>
      <c r="Q54" s="476" t="s">
        <v>943</v>
      </c>
      <c r="R54" s="476" t="s">
        <v>530</v>
      </c>
      <c r="S54" s="476" t="s">
        <v>944</v>
      </c>
      <c r="T54" s="476" t="s">
        <v>945</v>
      </c>
      <c r="U54" s="476" t="s">
        <v>348</v>
      </c>
      <c r="V54" s="477">
        <v>0.63400000000000001</v>
      </c>
      <c r="W54" s="455" t="s">
        <v>348</v>
      </c>
      <c r="X54" s="455" t="s">
        <v>348</v>
      </c>
      <c r="Y54" s="455" t="s">
        <v>348</v>
      </c>
      <c r="Z54" s="455" t="s">
        <v>348</v>
      </c>
      <c r="AA54" s="455" t="s">
        <v>514</v>
      </c>
      <c r="AB54" s="455" t="s">
        <v>946</v>
      </c>
      <c r="AC54" s="455">
        <v>418</v>
      </c>
      <c r="AD54" s="455">
        <v>45</v>
      </c>
      <c r="AE54" s="455">
        <v>5</v>
      </c>
      <c r="AF54" s="480">
        <f>AC54*AD54*AE54*7860/1000000000</f>
        <v>0.73923300000000003</v>
      </c>
      <c r="AG54" s="485">
        <f t="shared" si="21"/>
        <v>0.85764569492974474</v>
      </c>
      <c r="AH54" s="455"/>
      <c r="AI54" s="455"/>
      <c r="AJ54" s="455" t="s">
        <v>480</v>
      </c>
      <c r="AK54" s="455"/>
      <c r="AL54" s="928">
        <f t="shared" si="3"/>
        <v>0.63400000000000001</v>
      </c>
      <c r="AM54" s="938">
        <v>3.9</v>
      </c>
      <c r="AN54" s="939">
        <f t="shared" si="19"/>
        <v>2.8830087</v>
      </c>
      <c r="AO54" s="941">
        <f t="shared" si="15"/>
        <v>7.117715253512763E-2</v>
      </c>
      <c r="AP54" s="455"/>
      <c r="AQ54" s="931"/>
      <c r="AR54" s="932">
        <f t="shared" si="8"/>
        <v>0</v>
      </c>
      <c r="AS54" s="931"/>
      <c r="AT54" s="934">
        <f t="shared" si="5"/>
        <v>0</v>
      </c>
      <c r="AU54" s="935" t="e">
        <f t="shared" si="6"/>
        <v>#DIV/0!</v>
      </c>
      <c r="AV54" s="455" t="s">
        <v>348</v>
      </c>
      <c r="AW54" s="455">
        <v>2</v>
      </c>
      <c r="AX54" s="458">
        <v>2</v>
      </c>
      <c r="AY54" s="945">
        <f t="shared" si="9"/>
        <v>0</v>
      </c>
      <c r="AZ54" s="945">
        <f t="shared" si="10"/>
        <v>0</v>
      </c>
      <c r="BA54" s="445"/>
      <c r="BB54" s="945">
        <f t="shared" si="11"/>
        <v>0</v>
      </c>
      <c r="BC54" s="945">
        <f t="shared" si="12"/>
        <v>0</v>
      </c>
    </row>
    <row r="55" spans="1:55" s="443" customFormat="1" ht="45" customHeight="1">
      <c r="A55" s="455">
        <f t="shared" si="20"/>
        <v>46</v>
      </c>
      <c r="B55" s="455">
        <v>1</v>
      </c>
      <c r="C55" s="455" t="s">
        <v>679</v>
      </c>
      <c r="D55" s="455" t="s">
        <v>947</v>
      </c>
      <c r="E55" s="455" t="s">
        <v>947</v>
      </c>
      <c r="F55" s="648" t="s">
        <v>948</v>
      </c>
      <c r="G55" s="455" t="s">
        <v>949</v>
      </c>
      <c r="H55" s="455" t="s">
        <v>363</v>
      </c>
      <c r="I55" s="455" t="s">
        <v>343</v>
      </c>
      <c r="J55" s="455"/>
      <c r="K55" s="455" t="s">
        <v>342</v>
      </c>
      <c r="L55" s="455" t="s">
        <v>950</v>
      </c>
      <c r="M55" s="455" t="s">
        <v>342</v>
      </c>
      <c r="N55" s="455" t="s">
        <v>345</v>
      </c>
      <c r="O55" s="455" t="s">
        <v>344</v>
      </c>
      <c r="P55" s="455" t="s">
        <v>771</v>
      </c>
      <c r="Q55" s="455" t="s">
        <v>348</v>
      </c>
      <c r="R55" s="455" t="s">
        <v>348</v>
      </c>
      <c r="S55" s="455" t="s">
        <v>348</v>
      </c>
      <c r="T55" s="455" t="s">
        <v>348</v>
      </c>
      <c r="U55" s="455" t="s">
        <v>348</v>
      </c>
      <c r="V55" s="455" t="s">
        <v>951</v>
      </c>
      <c r="W55" s="455" t="s">
        <v>348</v>
      </c>
      <c r="X55" s="455" t="s">
        <v>348</v>
      </c>
      <c r="Y55" s="455" t="s">
        <v>348</v>
      </c>
      <c r="Z55" s="455" t="s">
        <v>367</v>
      </c>
      <c r="AA55" s="455"/>
      <c r="AB55" s="455"/>
      <c r="AC55" s="455"/>
      <c r="AD55" s="455"/>
      <c r="AE55" s="455"/>
      <c r="AF55" s="480"/>
      <c r="AG55" s="485"/>
      <c r="AH55" s="455"/>
      <c r="AI55" s="455"/>
      <c r="AJ55" s="942" t="s">
        <v>480</v>
      </c>
      <c r="AK55" s="455" t="s">
        <v>952</v>
      </c>
      <c r="AL55" s="928" t="str">
        <f t="shared" si="3"/>
        <v>475*257*48</v>
      </c>
      <c r="AM55" s="455"/>
      <c r="AN55" s="939">
        <f t="shared" si="16"/>
        <v>0</v>
      </c>
      <c r="AO55" s="941">
        <f t="shared" si="15"/>
        <v>0.5</v>
      </c>
      <c r="AP55" s="455"/>
      <c r="AQ55" s="931">
        <f>VLOOKUP(D55,[32]旋转前座总成!$D$13:$AS$78,40,0)</f>
        <v>55</v>
      </c>
      <c r="AR55" s="932" t="e">
        <f t="shared" si="8"/>
        <v>#VALUE!</v>
      </c>
      <c r="AS55" s="931">
        <f>VLOOKUP(D55,[32]旋转前座总成!$D$13:$AS$78,42,0)</f>
        <v>55</v>
      </c>
      <c r="AT55" s="934">
        <f t="shared" si="5"/>
        <v>0</v>
      </c>
      <c r="AU55" s="935">
        <f t="shared" si="6"/>
        <v>0</v>
      </c>
      <c r="AV55" s="455" t="s">
        <v>348</v>
      </c>
      <c r="AW55" s="455">
        <v>1</v>
      </c>
      <c r="AX55" s="458">
        <v>1</v>
      </c>
      <c r="AY55" s="945">
        <f t="shared" si="9"/>
        <v>55</v>
      </c>
      <c r="AZ55" s="945">
        <f t="shared" si="10"/>
        <v>55</v>
      </c>
      <c r="BA55" s="445"/>
      <c r="BB55" s="945">
        <f t="shared" si="11"/>
        <v>55</v>
      </c>
      <c r="BC55" s="945">
        <f t="shared" si="12"/>
        <v>55</v>
      </c>
    </row>
    <row r="56" spans="1:55" s="444" customFormat="1" ht="45" customHeight="1">
      <c r="A56" s="457">
        <f t="shared" si="20"/>
        <v>47</v>
      </c>
      <c r="B56" s="458">
        <v>1</v>
      </c>
      <c r="C56" s="458" t="s">
        <v>724</v>
      </c>
      <c r="D56" s="458" t="s">
        <v>953</v>
      </c>
      <c r="E56" s="458" t="s">
        <v>953</v>
      </c>
      <c r="F56" s="654" t="s">
        <v>954</v>
      </c>
      <c r="G56" s="458" t="s">
        <v>348</v>
      </c>
      <c r="H56" s="458" t="s">
        <v>353</v>
      </c>
      <c r="I56" s="458" t="s">
        <v>343</v>
      </c>
      <c r="J56" s="458"/>
      <c r="K56" s="458" t="s">
        <v>342</v>
      </c>
      <c r="L56" s="458" t="s">
        <v>953</v>
      </c>
      <c r="M56" s="458" t="s">
        <v>342</v>
      </c>
      <c r="N56" s="458" t="s">
        <v>344</v>
      </c>
      <c r="O56" s="458" t="s">
        <v>345</v>
      </c>
      <c r="P56" s="458" t="s">
        <v>510</v>
      </c>
      <c r="Q56" s="458" t="s">
        <v>511</v>
      </c>
      <c r="R56" s="458" t="s">
        <v>549</v>
      </c>
      <c r="S56" s="458" t="s">
        <v>348</v>
      </c>
      <c r="T56" s="458" t="s">
        <v>955</v>
      </c>
      <c r="U56" s="458" t="s">
        <v>348</v>
      </c>
      <c r="V56" s="474">
        <f>V57*2+V58*2+V59*4</f>
        <v>3.306</v>
      </c>
      <c r="W56" s="458" t="s">
        <v>348</v>
      </c>
      <c r="X56" s="458" t="s">
        <v>348</v>
      </c>
      <c r="Y56" s="458" t="s">
        <v>348</v>
      </c>
      <c r="Z56" s="458" t="s">
        <v>348</v>
      </c>
      <c r="AA56" s="457" t="s">
        <v>527</v>
      </c>
      <c r="AB56" s="457"/>
      <c r="AC56" s="457"/>
      <c r="AD56" s="457"/>
      <c r="AE56" s="457"/>
      <c r="AF56" s="481"/>
      <c r="AG56" s="486"/>
      <c r="AH56" s="457">
        <v>25</v>
      </c>
      <c r="AI56" s="942">
        <v>0.22</v>
      </c>
      <c r="AJ56" s="457" t="s">
        <v>368</v>
      </c>
      <c r="AK56" s="457"/>
      <c r="AL56" s="928">
        <f t="shared" si="3"/>
        <v>3.306</v>
      </c>
      <c r="AM56" s="457"/>
      <c r="AN56" s="939">
        <f>SUMPRODUCT(AN57:AN59,AX57:AX59)+AH56*0.05+AI56*7</f>
        <v>21.018571820799998</v>
      </c>
      <c r="AO56" s="941">
        <f t="shared" si="15"/>
        <v>0.5</v>
      </c>
      <c r="AP56" s="457"/>
      <c r="AQ56" s="931">
        <f>AN56*1.3</f>
        <v>27.324143367039998</v>
      </c>
      <c r="AR56" s="932">
        <f t="shared" si="8"/>
        <v>9.0824353214069653</v>
      </c>
      <c r="AS56" s="936">
        <f>AN56/0.7</f>
        <v>30.026531172571428</v>
      </c>
      <c r="AT56" s="934">
        <f t="shared" si="5"/>
        <v>2.7023878055314299</v>
      </c>
      <c r="AU56" s="935">
        <f t="shared" si="6"/>
        <v>9.0000000000000052E-2</v>
      </c>
      <c r="AV56" s="457" t="s">
        <v>1580</v>
      </c>
      <c r="AW56" s="458">
        <v>0</v>
      </c>
      <c r="AX56" s="458">
        <v>1</v>
      </c>
      <c r="AY56" s="945">
        <f t="shared" si="9"/>
        <v>0</v>
      </c>
      <c r="AZ56" s="945">
        <f t="shared" si="10"/>
        <v>27.324143367039998</v>
      </c>
      <c r="BA56" s="445"/>
      <c r="BB56" s="945">
        <f t="shared" si="11"/>
        <v>0</v>
      </c>
      <c r="BC56" s="945">
        <f t="shared" si="12"/>
        <v>30.026531172571428</v>
      </c>
    </row>
    <row r="57" spans="1:55" s="444" customFormat="1" ht="45" customHeight="1">
      <c r="A57" s="457">
        <f t="shared" si="20"/>
        <v>48</v>
      </c>
      <c r="B57" s="458">
        <v>2</v>
      </c>
      <c r="C57" s="458" t="s">
        <v>724</v>
      </c>
      <c r="D57" s="458" t="s">
        <v>956</v>
      </c>
      <c r="E57" s="458" t="s">
        <v>956</v>
      </c>
      <c r="F57" s="654" t="s">
        <v>957</v>
      </c>
      <c r="G57" s="458" t="s">
        <v>348</v>
      </c>
      <c r="H57" s="458" t="s">
        <v>353</v>
      </c>
      <c r="I57" s="458" t="s">
        <v>343</v>
      </c>
      <c r="J57" s="458"/>
      <c r="K57" s="458" t="s">
        <v>342</v>
      </c>
      <c r="L57" s="458" t="s">
        <v>956</v>
      </c>
      <c r="M57" s="458" t="s">
        <v>342</v>
      </c>
      <c r="N57" s="458" t="s">
        <v>344</v>
      </c>
      <c r="O57" s="458" t="s">
        <v>345</v>
      </c>
      <c r="P57" s="458" t="s">
        <v>510</v>
      </c>
      <c r="Q57" s="458" t="s">
        <v>511</v>
      </c>
      <c r="R57" s="458" t="s">
        <v>549</v>
      </c>
      <c r="S57" s="458" t="s">
        <v>348</v>
      </c>
      <c r="T57" s="458" t="s">
        <v>958</v>
      </c>
      <c r="U57" s="458" t="s">
        <v>348</v>
      </c>
      <c r="V57" s="474">
        <v>0.72</v>
      </c>
      <c r="W57" s="458" t="s">
        <v>348</v>
      </c>
      <c r="X57" s="458" t="s">
        <v>348</v>
      </c>
      <c r="Y57" s="458" t="s">
        <v>348</v>
      </c>
      <c r="Z57" s="458" t="s">
        <v>348</v>
      </c>
      <c r="AA57" s="457" t="s">
        <v>514</v>
      </c>
      <c r="AB57" s="457" t="s">
        <v>959</v>
      </c>
      <c r="AC57" s="457">
        <v>272</v>
      </c>
      <c r="AD57" s="457">
        <v>179</v>
      </c>
      <c r="AE57" s="457">
        <v>2</v>
      </c>
      <c r="AF57" s="481">
        <f>AC57*AD57*AE57*7860/1000000000</f>
        <v>0.76537535999999995</v>
      </c>
      <c r="AG57" s="486">
        <f>V57/AF57</f>
        <v>0.94071489314733103</v>
      </c>
      <c r="AH57" s="457"/>
      <c r="AI57" s="457"/>
      <c r="AJ57" s="491"/>
      <c r="AK57" s="491"/>
      <c r="AL57" s="928">
        <f t="shared" si="3"/>
        <v>0.72</v>
      </c>
      <c r="AM57" s="939">
        <v>5.13</v>
      </c>
      <c r="AN57" s="939">
        <f t="shared" si="16"/>
        <v>3.9263755967999998</v>
      </c>
      <c r="AO57" s="941">
        <f t="shared" si="15"/>
        <v>2.9642553426334484E-2</v>
      </c>
      <c r="AP57" s="457"/>
      <c r="AQ57" s="931"/>
      <c r="AR57" s="932">
        <f t="shared" si="8"/>
        <v>0</v>
      </c>
      <c r="AS57" s="931"/>
      <c r="AT57" s="934">
        <f t="shared" si="5"/>
        <v>0</v>
      </c>
      <c r="AU57" s="935" t="e">
        <f t="shared" si="6"/>
        <v>#DIV/0!</v>
      </c>
      <c r="AV57" s="457"/>
      <c r="AW57" s="458">
        <v>0</v>
      </c>
      <c r="AX57" s="458">
        <v>2</v>
      </c>
      <c r="AY57" s="945">
        <f t="shared" si="9"/>
        <v>0</v>
      </c>
      <c r="AZ57" s="945">
        <f t="shared" si="10"/>
        <v>0</v>
      </c>
      <c r="BA57" s="445"/>
      <c r="BB57" s="945">
        <f t="shared" si="11"/>
        <v>0</v>
      </c>
      <c r="BC57" s="945">
        <f t="shared" si="12"/>
        <v>0</v>
      </c>
    </row>
    <row r="58" spans="1:55" s="444" customFormat="1" ht="45" customHeight="1">
      <c r="A58" s="457">
        <f t="shared" si="20"/>
        <v>49</v>
      </c>
      <c r="B58" s="458">
        <v>2</v>
      </c>
      <c r="C58" s="458" t="s">
        <v>724</v>
      </c>
      <c r="D58" s="458" t="s">
        <v>960</v>
      </c>
      <c r="E58" s="458" t="s">
        <v>960</v>
      </c>
      <c r="F58" s="654" t="s">
        <v>961</v>
      </c>
      <c r="G58" s="458" t="s">
        <v>348</v>
      </c>
      <c r="H58" s="458" t="s">
        <v>353</v>
      </c>
      <c r="I58" s="458" t="s">
        <v>343</v>
      </c>
      <c r="J58" s="458"/>
      <c r="K58" s="458" t="s">
        <v>342</v>
      </c>
      <c r="L58" s="458" t="s">
        <v>960</v>
      </c>
      <c r="M58" s="458" t="s">
        <v>342</v>
      </c>
      <c r="N58" s="458" t="s">
        <v>344</v>
      </c>
      <c r="O58" s="458" t="s">
        <v>345</v>
      </c>
      <c r="P58" s="458" t="s">
        <v>510</v>
      </c>
      <c r="Q58" s="458" t="s">
        <v>511</v>
      </c>
      <c r="R58" s="458" t="s">
        <v>549</v>
      </c>
      <c r="S58" s="458" t="s">
        <v>348</v>
      </c>
      <c r="T58" s="458" t="s">
        <v>962</v>
      </c>
      <c r="U58" s="458" t="s">
        <v>348</v>
      </c>
      <c r="V58" s="474">
        <v>0.92100000000000004</v>
      </c>
      <c r="W58" s="458" t="s">
        <v>348</v>
      </c>
      <c r="X58" s="458" t="s">
        <v>348</v>
      </c>
      <c r="Y58" s="458" t="s">
        <v>348</v>
      </c>
      <c r="Z58" s="458" t="s">
        <v>348</v>
      </c>
      <c r="AA58" s="457" t="s">
        <v>514</v>
      </c>
      <c r="AB58" s="457" t="s">
        <v>963</v>
      </c>
      <c r="AC58" s="457">
        <v>344</v>
      </c>
      <c r="AD58" s="457">
        <v>179</v>
      </c>
      <c r="AE58" s="457">
        <v>2</v>
      </c>
      <c r="AF58" s="481">
        <f>AC58*AD58*AE58*7860/1000000000</f>
        <v>0.96797471999999996</v>
      </c>
      <c r="AG58" s="486">
        <f t="shared" si="21"/>
        <v>0.95147112932866684</v>
      </c>
      <c r="AH58" s="457"/>
      <c r="AI58" s="457"/>
      <c r="AJ58" s="491"/>
      <c r="AK58" s="491"/>
      <c r="AL58" s="928">
        <f t="shared" si="3"/>
        <v>0.92100000000000004</v>
      </c>
      <c r="AM58" s="939">
        <v>5.13</v>
      </c>
      <c r="AN58" s="939">
        <f t="shared" si="16"/>
        <v>4.9657103135999998</v>
      </c>
      <c r="AO58" s="941">
        <f t="shared" si="15"/>
        <v>2.4264435335666579E-2</v>
      </c>
      <c r="AP58" s="457"/>
      <c r="AQ58" s="931"/>
      <c r="AR58" s="932">
        <f t="shared" si="8"/>
        <v>0</v>
      </c>
      <c r="AS58" s="931"/>
      <c r="AT58" s="934">
        <f t="shared" si="5"/>
        <v>0</v>
      </c>
      <c r="AU58" s="935" t="e">
        <f t="shared" si="6"/>
        <v>#DIV/0!</v>
      </c>
      <c r="AV58" s="457"/>
      <c r="AW58" s="458">
        <v>0</v>
      </c>
      <c r="AX58" s="458">
        <v>2</v>
      </c>
      <c r="AY58" s="945">
        <f t="shared" si="9"/>
        <v>0</v>
      </c>
      <c r="AZ58" s="945">
        <f t="shared" si="10"/>
        <v>0</v>
      </c>
      <c r="BA58" s="445"/>
      <c r="BB58" s="945">
        <f t="shared" si="11"/>
        <v>0</v>
      </c>
      <c r="BC58" s="945">
        <f t="shared" si="12"/>
        <v>0</v>
      </c>
    </row>
    <row r="59" spans="1:55" s="444" customFormat="1" ht="45" customHeight="1">
      <c r="A59" s="457">
        <f t="shared" si="20"/>
        <v>50</v>
      </c>
      <c r="B59" s="458">
        <v>2</v>
      </c>
      <c r="C59" s="458" t="s">
        <v>348</v>
      </c>
      <c r="D59" s="457" t="s">
        <v>964</v>
      </c>
      <c r="E59" s="458" t="s">
        <v>965</v>
      </c>
      <c r="F59" s="654" t="s">
        <v>219</v>
      </c>
      <c r="G59" s="458" t="s">
        <v>348</v>
      </c>
      <c r="H59" s="458" t="s">
        <v>353</v>
      </c>
      <c r="I59" s="458" t="s">
        <v>343</v>
      </c>
      <c r="J59" s="458"/>
      <c r="K59" s="458" t="s">
        <v>342</v>
      </c>
      <c r="L59" s="458" t="s">
        <v>965</v>
      </c>
      <c r="M59" s="458" t="s">
        <v>342</v>
      </c>
      <c r="N59" s="458" t="s">
        <v>345</v>
      </c>
      <c r="O59" s="458" t="s">
        <v>344</v>
      </c>
      <c r="P59" s="458" t="s">
        <v>417</v>
      </c>
      <c r="Q59" s="458" t="s">
        <v>348</v>
      </c>
      <c r="R59" s="458" t="s">
        <v>348</v>
      </c>
      <c r="S59" s="458" t="s">
        <v>348</v>
      </c>
      <c r="T59" s="458" t="s">
        <v>348</v>
      </c>
      <c r="U59" s="458" t="s">
        <v>348</v>
      </c>
      <c r="V59" s="458">
        <v>6.0000000000000001E-3</v>
      </c>
      <c r="W59" s="458" t="s">
        <v>348</v>
      </c>
      <c r="X59" s="458" t="s">
        <v>348</v>
      </c>
      <c r="Y59" s="458" t="s">
        <v>348</v>
      </c>
      <c r="Z59" s="458" t="s">
        <v>348</v>
      </c>
      <c r="AA59" s="457"/>
      <c r="AB59" s="457"/>
      <c r="AC59" s="457"/>
      <c r="AD59" s="457"/>
      <c r="AE59" s="457"/>
      <c r="AF59" s="481"/>
      <c r="AG59" s="486"/>
      <c r="AH59" s="457"/>
      <c r="AI59" s="457"/>
      <c r="AJ59" s="491"/>
      <c r="AK59" s="491"/>
      <c r="AL59" s="928">
        <f t="shared" si="3"/>
        <v>6.0000000000000001E-3</v>
      </c>
      <c r="AM59" s="457"/>
      <c r="AN59" s="939">
        <v>0.1111</v>
      </c>
      <c r="AO59" s="941">
        <f t="shared" si="15"/>
        <v>0.5</v>
      </c>
      <c r="AP59" s="457"/>
      <c r="AQ59" s="931"/>
      <c r="AR59" s="932">
        <f t="shared" si="8"/>
        <v>0</v>
      </c>
      <c r="AS59" s="931"/>
      <c r="AT59" s="934">
        <f t="shared" si="5"/>
        <v>0</v>
      </c>
      <c r="AU59" s="935" t="e">
        <f t="shared" si="6"/>
        <v>#DIV/0!</v>
      </c>
      <c r="AV59" s="457"/>
      <c r="AW59" s="458">
        <v>0</v>
      </c>
      <c r="AX59" s="458">
        <v>4</v>
      </c>
      <c r="AY59" s="945">
        <f t="shared" si="9"/>
        <v>0</v>
      </c>
      <c r="AZ59" s="945">
        <f t="shared" si="10"/>
        <v>0</v>
      </c>
      <c r="BA59" s="445"/>
      <c r="BB59" s="945">
        <f t="shared" si="11"/>
        <v>0</v>
      </c>
      <c r="BC59" s="945">
        <f t="shared" si="12"/>
        <v>0</v>
      </c>
    </row>
    <row r="60" spans="1:55" s="443" customFormat="1" ht="45" customHeight="1">
      <c r="A60" s="455">
        <f t="shared" ref="A60:A63" si="22">ROW()-9</f>
        <v>51</v>
      </c>
      <c r="B60" s="455">
        <v>1</v>
      </c>
      <c r="C60" s="455" t="s">
        <v>724</v>
      </c>
      <c r="D60" s="455" t="s">
        <v>966</v>
      </c>
      <c r="E60" s="455" t="s">
        <v>966</v>
      </c>
      <c r="F60" s="648" t="s">
        <v>967</v>
      </c>
      <c r="G60" s="455" t="s">
        <v>869</v>
      </c>
      <c r="H60" s="455" t="s">
        <v>363</v>
      </c>
      <c r="I60" s="455" t="s">
        <v>343</v>
      </c>
      <c r="J60" s="455"/>
      <c r="K60" s="455" t="s">
        <v>342</v>
      </c>
      <c r="L60" s="455" t="s">
        <v>966</v>
      </c>
      <c r="M60" s="455" t="s">
        <v>342</v>
      </c>
      <c r="N60" s="455" t="s">
        <v>344</v>
      </c>
      <c r="O60" s="455" t="s">
        <v>345</v>
      </c>
      <c r="P60" s="455" t="s">
        <v>577</v>
      </c>
      <c r="Q60" s="455" t="s">
        <v>347</v>
      </c>
      <c r="R60" s="455"/>
      <c r="S60" s="455" t="s">
        <v>348</v>
      </c>
      <c r="T60" s="455" t="s">
        <v>968</v>
      </c>
      <c r="U60" s="455" t="s">
        <v>348</v>
      </c>
      <c r="V60" s="455">
        <f>V61+V62*4</f>
        <v>2.5802</v>
      </c>
      <c r="W60" s="455" t="s">
        <v>348</v>
      </c>
      <c r="X60" s="455" t="s">
        <v>348</v>
      </c>
      <c r="Y60" s="455" t="s">
        <v>348</v>
      </c>
      <c r="Z60" s="455" t="s">
        <v>367</v>
      </c>
      <c r="AA60" s="455"/>
      <c r="AB60" s="455"/>
      <c r="AC60" s="455"/>
      <c r="AD60" s="455"/>
      <c r="AE60" s="455"/>
      <c r="AF60" s="480"/>
      <c r="AG60" s="485"/>
      <c r="AH60" s="455">
        <v>18</v>
      </c>
      <c r="AI60" s="455">
        <v>6.8000000000000005E-2</v>
      </c>
      <c r="AJ60" s="455" t="s">
        <v>377</v>
      </c>
      <c r="AK60" s="455" t="s">
        <v>865</v>
      </c>
      <c r="AL60" s="928">
        <f t="shared" si="3"/>
        <v>2.5802</v>
      </c>
      <c r="AM60" s="455"/>
      <c r="AN60" s="939">
        <f t="shared" si="16"/>
        <v>0</v>
      </c>
      <c r="AO60" s="941">
        <f t="shared" si="15"/>
        <v>0.5</v>
      </c>
      <c r="AP60" s="455"/>
      <c r="AQ60" s="931">
        <f>VLOOKUP(D60,[32]旋转前座总成!$D$13:$AS$78,40,0)</f>
        <v>9.9332028571428577</v>
      </c>
      <c r="AR60" s="932">
        <f t="shared" si="8"/>
        <v>3.8497801942263612</v>
      </c>
      <c r="AS60" s="931">
        <f>VLOOKUP(D60,[32]旋转前座总成!$D$13:$AS$78,42,0)</f>
        <v>9.9332028571428577</v>
      </c>
      <c r="AT60" s="934">
        <f t="shared" si="5"/>
        <v>0</v>
      </c>
      <c r="AU60" s="935">
        <f t="shared" si="6"/>
        <v>0</v>
      </c>
      <c r="AV60" s="455" t="s">
        <v>348</v>
      </c>
      <c r="AW60" s="455">
        <v>2</v>
      </c>
      <c r="AX60" s="458">
        <v>0</v>
      </c>
      <c r="AY60" s="945">
        <f t="shared" si="9"/>
        <v>19.866405714285715</v>
      </c>
      <c r="AZ60" s="945">
        <f t="shared" si="10"/>
        <v>0</v>
      </c>
      <c r="BA60" s="445"/>
      <c r="BB60" s="945">
        <f t="shared" si="11"/>
        <v>19.866405714285715</v>
      </c>
      <c r="BC60" s="945">
        <f t="shared" si="12"/>
        <v>0</v>
      </c>
    </row>
    <row r="61" spans="1:55" s="443" customFormat="1" ht="45" customHeight="1">
      <c r="A61" s="455">
        <f t="shared" si="22"/>
        <v>52</v>
      </c>
      <c r="B61" s="455">
        <v>2</v>
      </c>
      <c r="C61" s="455" t="s">
        <v>724</v>
      </c>
      <c r="D61" s="464" t="s">
        <v>748</v>
      </c>
      <c r="E61" s="464" t="s">
        <v>748</v>
      </c>
      <c r="F61" s="894" t="s">
        <v>749</v>
      </c>
      <c r="G61" s="464" t="s">
        <v>869</v>
      </c>
      <c r="H61" s="464" t="s">
        <v>363</v>
      </c>
      <c r="I61" s="464" t="s">
        <v>343</v>
      </c>
      <c r="J61" s="464"/>
      <c r="K61" s="464" t="s">
        <v>342</v>
      </c>
      <c r="L61" s="464" t="s">
        <v>966</v>
      </c>
      <c r="M61" s="464" t="s">
        <v>342</v>
      </c>
      <c r="N61" s="464" t="s">
        <v>344</v>
      </c>
      <c r="O61" s="464" t="s">
        <v>345</v>
      </c>
      <c r="P61" s="464" t="s">
        <v>577</v>
      </c>
      <c r="Q61" s="464" t="s">
        <v>347</v>
      </c>
      <c r="R61" s="464"/>
      <c r="S61" s="464" t="s">
        <v>348</v>
      </c>
      <c r="T61" s="464" t="s">
        <v>968</v>
      </c>
      <c r="U61" s="464" t="s">
        <v>348</v>
      </c>
      <c r="V61" s="464">
        <f>V62+V63*4</f>
        <v>0.56020000000000003</v>
      </c>
      <c r="W61" s="464" t="s">
        <v>348</v>
      </c>
      <c r="X61" s="464" t="s">
        <v>348</v>
      </c>
      <c r="Y61" s="464" t="s">
        <v>348</v>
      </c>
      <c r="Z61" s="464" t="s">
        <v>367</v>
      </c>
      <c r="AA61" s="455"/>
      <c r="AB61" s="455"/>
      <c r="AC61" s="455"/>
      <c r="AD61" s="455"/>
      <c r="AE61" s="455"/>
      <c r="AF61" s="480"/>
      <c r="AG61" s="485"/>
      <c r="AH61" s="455">
        <v>18</v>
      </c>
      <c r="AI61" s="455">
        <v>6.8000000000000005E-2</v>
      </c>
      <c r="AJ61" s="455" t="s">
        <v>377</v>
      </c>
      <c r="AK61" s="455" t="s">
        <v>791</v>
      </c>
      <c r="AL61" s="928">
        <f t="shared" si="3"/>
        <v>0.56020000000000003</v>
      </c>
      <c r="AM61" s="455"/>
      <c r="AN61" s="939">
        <f t="shared" si="16"/>
        <v>0</v>
      </c>
      <c r="AO61" s="941">
        <f t="shared" si="15"/>
        <v>0.5</v>
      </c>
      <c r="AP61" s="455"/>
      <c r="AQ61" s="931"/>
      <c r="AR61" s="932">
        <f t="shared" si="8"/>
        <v>0</v>
      </c>
      <c r="AS61" s="931"/>
      <c r="AT61" s="934">
        <f t="shared" si="5"/>
        <v>0</v>
      </c>
      <c r="AU61" s="935" t="e">
        <f t="shared" si="6"/>
        <v>#DIV/0!</v>
      </c>
      <c r="AV61" s="455" t="s">
        <v>348</v>
      </c>
      <c r="AW61" s="455">
        <v>2</v>
      </c>
      <c r="AX61" s="458">
        <v>0</v>
      </c>
      <c r="AY61" s="945">
        <f t="shared" si="9"/>
        <v>0</v>
      </c>
      <c r="AZ61" s="945">
        <f t="shared" si="10"/>
        <v>0</v>
      </c>
      <c r="BA61" s="445"/>
      <c r="BB61" s="945">
        <f t="shared" si="11"/>
        <v>0</v>
      </c>
      <c r="BC61" s="945">
        <f t="shared" si="12"/>
        <v>0</v>
      </c>
    </row>
    <row r="62" spans="1:55" s="443" customFormat="1" ht="45" customHeight="1">
      <c r="A62" s="455">
        <f t="shared" si="22"/>
        <v>53</v>
      </c>
      <c r="B62" s="455">
        <v>3</v>
      </c>
      <c r="C62" s="455" t="s">
        <v>724</v>
      </c>
      <c r="D62" s="455" t="s">
        <v>969</v>
      </c>
      <c r="E62" s="455" t="s">
        <v>969</v>
      </c>
      <c r="F62" s="648" t="s">
        <v>970</v>
      </c>
      <c r="G62" s="455" t="s">
        <v>510</v>
      </c>
      <c r="H62" s="455" t="s">
        <v>353</v>
      </c>
      <c r="I62" s="455" t="s">
        <v>343</v>
      </c>
      <c r="J62" s="455"/>
      <c r="K62" s="455" t="s">
        <v>342</v>
      </c>
      <c r="L62" s="455" t="s">
        <v>969</v>
      </c>
      <c r="M62" s="455" t="s">
        <v>342</v>
      </c>
      <c r="N62" s="455" t="s">
        <v>344</v>
      </c>
      <c r="O62" s="455" t="s">
        <v>345</v>
      </c>
      <c r="P62" s="455" t="s">
        <v>577</v>
      </c>
      <c r="Q62" s="455" t="s">
        <v>971</v>
      </c>
      <c r="R62" s="455"/>
      <c r="S62" s="455" t="s">
        <v>348</v>
      </c>
      <c r="T62" s="455" t="s">
        <v>968</v>
      </c>
      <c r="U62" s="455" t="s">
        <v>348</v>
      </c>
      <c r="V62" s="455">
        <v>0.505</v>
      </c>
      <c r="W62" s="455" t="s">
        <v>348</v>
      </c>
      <c r="X62" s="455" t="s">
        <v>348</v>
      </c>
      <c r="Y62" s="455" t="s">
        <v>348</v>
      </c>
      <c r="Z62" s="455" t="s">
        <v>348</v>
      </c>
      <c r="AA62" s="455" t="s">
        <v>514</v>
      </c>
      <c r="AB62" s="455" t="s">
        <v>972</v>
      </c>
      <c r="AC62" s="455">
        <v>392</v>
      </c>
      <c r="AD62" s="455">
        <v>87</v>
      </c>
      <c r="AE62" s="455">
        <v>3</v>
      </c>
      <c r="AF62" s="480">
        <f>AC62*AD62*AE62*7860/1000000000</f>
        <v>0.80417232000000005</v>
      </c>
      <c r="AG62" s="485">
        <f>V62/AF62</f>
        <v>0.62797485991559621</v>
      </c>
      <c r="AH62" s="455"/>
      <c r="AI62" s="455"/>
      <c r="AJ62" s="455" t="s">
        <v>480</v>
      </c>
      <c r="AK62" s="455"/>
      <c r="AL62" s="928">
        <f t="shared" si="3"/>
        <v>0.505</v>
      </c>
      <c r="AM62" s="455"/>
      <c r="AN62" s="939">
        <f t="shared" si="16"/>
        <v>0</v>
      </c>
      <c r="AO62" s="941">
        <f t="shared" si="15"/>
        <v>0.1860125700422019</v>
      </c>
      <c r="AP62" s="455"/>
      <c r="AQ62" s="931"/>
      <c r="AR62" s="932">
        <f t="shared" si="8"/>
        <v>0</v>
      </c>
      <c r="AS62" s="931"/>
      <c r="AT62" s="934">
        <f t="shared" si="5"/>
        <v>0</v>
      </c>
      <c r="AU62" s="935" t="e">
        <f t="shared" si="6"/>
        <v>#DIV/0!</v>
      </c>
      <c r="AV62" s="455" t="s">
        <v>348</v>
      </c>
      <c r="AW62" s="455">
        <v>1</v>
      </c>
      <c r="AX62" s="458">
        <v>0</v>
      </c>
      <c r="AY62" s="945">
        <f t="shared" si="9"/>
        <v>0</v>
      </c>
      <c r="AZ62" s="945">
        <f t="shared" si="10"/>
        <v>0</v>
      </c>
      <c r="BA62" s="445"/>
      <c r="BB62" s="945">
        <f t="shared" si="11"/>
        <v>0</v>
      </c>
      <c r="BC62" s="945">
        <f t="shared" si="12"/>
        <v>0</v>
      </c>
    </row>
    <row r="63" spans="1:55" s="443" customFormat="1" ht="45" customHeight="1">
      <c r="A63" s="455">
        <f t="shared" si="22"/>
        <v>54</v>
      </c>
      <c r="B63" s="455">
        <v>3</v>
      </c>
      <c r="C63" s="455" t="s">
        <v>973</v>
      </c>
      <c r="D63" s="455" t="s">
        <v>974</v>
      </c>
      <c r="E63" s="455" t="s">
        <v>975</v>
      </c>
      <c r="F63" s="648" t="s">
        <v>976</v>
      </c>
      <c r="G63" s="455" t="s">
        <v>622</v>
      </c>
      <c r="H63" s="455" t="s">
        <v>353</v>
      </c>
      <c r="I63" s="455" t="s">
        <v>343</v>
      </c>
      <c r="J63" s="455"/>
      <c r="K63" s="455" t="s">
        <v>342</v>
      </c>
      <c r="L63" s="455" t="s">
        <v>975</v>
      </c>
      <c r="M63" s="455" t="s">
        <v>342</v>
      </c>
      <c r="N63" s="455" t="s">
        <v>345</v>
      </c>
      <c r="O63" s="455" t="s">
        <v>344</v>
      </c>
      <c r="P63" s="455" t="s">
        <v>977</v>
      </c>
      <c r="Q63" s="455" t="s">
        <v>978</v>
      </c>
      <c r="R63" s="455"/>
      <c r="S63" s="455" t="s">
        <v>348</v>
      </c>
      <c r="T63" s="455" t="s">
        <v>979</v>
      </c>
      <c r="U63" s="455" t="s">
        <v>348</v>
      </c>
      <c r="V63" s="455">
        <v>1.38E-2</v>
      </c>
      <c r="W63" s="455" t="s">
        <v>348</v>
      </c>
      <c r="X63" s="455" t="s">
        <v>348</v>
      </c>
      <c r="Y63" s="455" t="s">
        <v>348</v>
      </c>
      <c r="Z63" s="455" t="s">
        <v>348</v>
      </c>
      <c r="AA63" s="455"/>
      <c r="AB63" s="455"/>
      <c r="AC63" s="455"/>
      <c r="AD63" s="455"/>
      <c r="AE63" s="455"/>
      <c r="AF63" s="480"/>
      <c r="AG63" s="485"/>
      <c r="AH63" s="455"/>
      <c r="AI63" s="455"/>
      <c r="AJ63" s="455" t="s">
        <v>480</v>
      </c>
      <c r="AK63" s="455" t="s">
        <v>980</v>
      </c>
      <c r="AL63" s="928">
        <f t="shared" si="3"/>
        <v>1.38E-2</v>
      </c>
      <c r="AM63" s="455"/>
      <c r="AN63" s="939">
        <f t="shared" si="16"/>
        <v>0</v>
      </c>
      <c r="AO63" s="941">
        <f t="shared" si="15"/>
        <v>0.5</v>
      </c>
      <c r="AP63" s="455"/>
      <c r="AQ63" s="931"/>
      <c r="AR63" s="932">
        <f t="shared" si="8"/>
        <v>0</v>
      </c>
      <c r="AS63" s="931"/>
      <c r="AT63" s="934">
        <f t="shared" si="5"/>
        <v>0</v>
      </c>
      <c r="AU63" s="935" t="e">
        <f t="shared" si="6"/>
        <v>#DIV/0!</v>
      </c>
      <c r="AV63" s="455" t="s">
        <v>348</v>
      </c>
      <c r="AW63" s="455">
        <v>4</v>
      </c>
      <c r="AX63" s="458">
        <v>0</v>
      </c>
      <c r="AY63" s="945">
        <f t="shared" si="9"/>
        <v>0</v>
      </c>
      <c r="AZ63" s="945">
        <f t="shared" si="10"/>
        <v>0</v>
      </c>
      <c r="BA63" s="445"/>
      <c r="BB63" s="945">
        <f t="shared" si="11"/>
        <v>0</v>
      </c>
      <c r="BC63" s="945">
        <f t="shared" si="12"/>
        <v>0</v>
      </c>
    </row>
    <row r="64" spans="1:55" s="443" customFormat="1" ht="45" customHeight="1">
      <c r="A64" s="455">
        <f>ROW()-9</f>
        <v>55</v>
      </c>
      <c r="B64" s="455">
        <v>1</v>
      </c>
      <c r="C64" s="471" t="s">
        <v>981</v>
      </c>
      <c r="D64" s="471" t="s">
        <v>755</v>
      </c>
      <c r="E64" s="471" t="s">
        <v>755</v>
      </c>
      <c r="F64" s="826" t="s">
        <v>756</v>
      </c>
      <c r="G64" s="471" t="s">
        <v>982</v>
      </c>
      <c r="H64" s="471" t="s">
        <v>363</v>
      </c>
      <c r="I64" s="471" t="s">
        <v>343</v>
      </c>
      <c r="J64" s="471" t="s">
        <v>348</v>
      </c>
      <c r="K64" s="471" t="s">
        <v>342</v>
      </c>
      <c r="L64" s="471" t="s">
        <v>755</v>
      </c>
      <c r="M64" s="471" t="s">
        <v>342</v>
      </c>
      <c r="N64" s="471" t="s">
        <v>344</v>
      </c>
      <c r="O64" s="471" t="s">
        <v>345</v>
      </c>
      <c r="P64" s="471" t="s">
        <v>348</v>
      </c>
      <c r="Q64" s="471" t="s">
        <v>348</v>
      </c>
      <c r="R64" s="471" t="s">
        <v>348</v>
      </c>
      <c r="S64" s="471" t="s">
        <v>348</v>
      </c>
      <c r="T64" s="471" t="s">
        <v>348</v>
      </c>
      <c r="U64" s="471" t="s">
        <v>348</v>
      </c>
      <c r="V64" s="471">
        <v>9.8650000000000002</v>
      </c>
      <c r="W64" s="471" t="s">
        <v>348</v>
      </c>
      <c r="X64" s="471" t="s">
        <v>348</v>
      </c>
      <c r="Y64" s="471" t="s">
        <v>348</v>
      </c>
      <c r="Z64" s="471" t="s">
        <v>348</v>
      </c>
      <c r="AA64" s="455"/>
      <c r="AB64" s="455"/>
      <c r="AC64" s="455"/>
      <c r="AD64" s="455"/>
      <c r="AE64" s="455"/>
      <c r="AF64" s="480"/>
      <c r="AG64" s="485"/>
      <c r="AH64" s="455"/>
      <c r="AI64" s="455"/>
      <c r="AJ64" s="455" t="s">
        <v>377</v>
      </c>
      <c r="AK64" s="455" t="s">
        <v>844</v>
      </c>
      <c r="AL64" s="928">
        <f t="shared" si="3"/>
        <v>9.8650000000000002</v>
      </c>
      <c r="AM64" s="455"/>
      <c r="AN64" s="939">
        <f>151.09-25-0.14*2</f>
        <v>125.81</v>
      </c>
      <c r="AO64" s="941">
        <f t="shared" si="15"/>
        <v>0.5</v>
      </c>
      <c r="AP64" s="455"/>
      <c r="AQ64" s="936">
        <f>AN64*1.3</f>
        <v>163.553</v>
      </c>
      <c r="AR64" s="932">
        <f t="shared" si="8"/>
        <v>18.218811092607343</v>
      </c>
      <c r="AS64" s="936">
        <f>AN64/0.7</f>
        <v>179.72857142857146</v>
      </c>
      <c r="AT64" s="934">
        <f t="shared" si="5"/>
        <v>16.175571428571459</v>
      </c>
      <c r="AU64" s="935">
        <f t="shared" si="6"/>
        <v>9.0000000000000149E-2</v>
      </c>
      <c r="AV64" s="646" t="s">
        <v>757</v>
      </c>
      <c r="AW64" s="455">
        <v>1</v>
      </c>
      <c r="AX64" s="458">
        <v>0</v>
      </c>
      <c r="AY64" s="945">
        <f t="shared" si="9"/>
        <v>163.553</v>
      </c>
      <c r="AZ64" s="945">
        <f t="shared" si="10"/>
        <v>0</v>
      </c>
      <c r="BA64" s="445"/>
      <c r="BB64" s="945">
        <f t="shared" si="11"/>
        <v>179.72857142857146</v>
      </c>
      <c r="BC64" s="945">
        <f t="shared" si="12"/>
        <v>0</v>
      </c>
    </row>
    <row r="65" spans="1:55" s="443" customFormat="1" ht="90" customHeight="1">
      <c r="A65" s="455">
        <f>ROW()-9</f>
        <v>56</v>
      </c>
      <c r="B65" s="455">
        <v>1</v>
      </c>
      <c r="C65" s="471" t="s">
        <v>981</v>
      </c>
      <c r="D65" s="496" t="s">
        <v>758</v>
      </c>
      <c r="E65" s="496" t="s">
        <v>758</v>
      </c>
      <c r="F65" s="839" t="s">
        <v>759</v>
      </c>
      <c r="G65" s="471" t="s">
        <v>982</v>
      </c>
      <c r="H65" s="471" t="s">
        <v>363</v>
      </c>
      <c r="I65" s="471" t="s">
        <v>343</v>
      </c>
      <c r="J65" s="471" t="s">
        <v>348</v>
      </c>
      <c r="K65" s="471" t="s">
        <v>342</v>
      </c>
      <c r="L65" s="496" t="s">
        <v>758</v>
      </c>
      <c r="M65" s="471" t="s">
        <v>342</v>
      </c>
      <c r="N65" s="471" t="s">
        <v>345</v>
      </c>
      <c r="O65" s="471" t="s">
        <v>344</v>
      </c>
      <c r="P65" s="471" t="s">
        <v>348</v>
      </c>
      <c r="Q65" s="471" t="s">
        <v>348</v>
      </c>
      <c r="R65" s="471" t="s">
        <v>348</v>
      </c>
      <c r="S65" s="471" t="s">
        <v>348</v>
      </c>
      <c r="T65" s="471" t="s">
        <v>348</v>
      </c>
      <c r="U65" s="471" t="s">
        <v>348</v>
      </c>
      <c r="V65" s="471">
        <v>9.8650000000000002</v>
      </c>
      <c r="W65" s="471" t="s">
        <v>348</v>
      </c>
      <c r="X65" s="471" t="s">
        <v>348</v>
      </c>
      <c r="Y65" s="471" t="s">
        <v>348</v>
      </c>
      <c r="Z65" s="471" t="s">
        <v>348</v>
      </c>
      <c r="AA65" s="455"/>
      <c r="AB65" s="455"/>
      <c r="AC65" s="455"/>
      <c r="AD65" s="455"/>
      <c r="AE65" s="455"/>
      <c r="AF65" s="480"/>
      <c r="AG65" s="485"/>
      <c r="AH65" s="455"/>
      <c r="AI65" s="455"/>
      <c r="AJ65" s="455" t="s">
        <v>983</v>
      </c>
      <c r="AK65" s="455" t="s">
        <v>352</v>
      </c>
      <c r="AL65" s="928">
        <f t="shared" si="3"/>
        <v>9.8650000000000002</v>
      </c>
      <c r="AM65" s="455"/>
      <c r="AN65" s="939">
        <f t="shared" si="16"/>
        <v>0</v>
      </c>
      <c r="AO65" s="941">
        <f t="shared" si="15"/>
        <v>0.5</v>
      </c>
      <c r="AP65" s="455"/>
      <c r="AQ65" s="931">
        <v>25</v>
      </c>
      <c r="AR65" s="932">
        <f t="shared" si="8"/>
        <v>2.5342118601115051</v>
      </c>
      <c r="AS65" s="936">
        <f>AQ65</f>
        <v>25</v>
      </c>
      <c r="AT65" s="934">
        <f t="shared" si="5"/>
        <v>0</v>
      </c>
      <c r="AU65" s="935">
        <f t="shared" si="6"/>
        <v>0</v>
      </c>
      <c r="AV65" s="455" t="s">
        <v>1582</v>
      </c>
      <c r="AW65" s="455">
        <v>1</v>
      </c>
      <c r="AX65" s="458">
        <v>0</v>
      </c>
      <c r="AY65" s="945">
        <f t="shared" si="9"/>
        <v>25</v>
      </c>
      <c r="AZ65" s="945">
        <f t="shared" si="10"/>
        <v>0</v>
      </c>
      <c r="BA65" s="445"/>
      <c r="BB65" s="945">
        <f t="shared" si="11"/>
        <v>25</v>
      </c>
      <c r="BC65" s="945">
        <f t="shared" si="12"/>
        <v>0</v>
      </c>
    </row>
    <row r="66" spans="1:55" s="443" customFormat="1" ht="45" customHeight="1">
      <c r="A66" s="455">
        <f>ROW()-9</f>
        <v>57</v>
      </c>
      <c r="B66" s="455">
        <v>1</v>
      </c>
      <c r="C66" s="471" t="s">
        <v>981</v>
      </c>
      <c r="D66" s="496" t="s">
        <v>760</v>
      </c>
      <c r="E66" s="496" t="s">
        <v>760</v>
      </c>
      <c r="F66" s="839" t="s">
        <v>761</v>
      </c>
      <c r="G66" s="471" t="s">
        <v>982</v>
      </c>
      <c r="H66" s="471" t="s">
        <v>363</v>
      </c>
      <c r="I66" s="471" t="s">
        <v>343</v>
      </c>
      <c r="J66" s="471" t="s">
        <v>348</v>
      </c>
      <c r="K66" s="471" t="s">
        <v>342</v>
      </c>
      <c r="L66" s="496" t="s">
        <v>760</v>
      </c>
      <c r="M66" s="471" t="s">
        <v>342</v>
      </c>
      <c r="N66" s="471" t="s">
        <v>345</v>
      </c>
      <c r="O66" s="471" t="s">
        <v>344</v>
      </c>
      <c r="P66" s="471" t="s">
        <v>348</v>
      </c>
      <c r="Q66" s="471" t="s">
        <v>348</v>
      </c>
      <c r="R66" s="471" t="s">
        <v>348</v>
      </c>
      <c r="S66" s="471" t="s">
        <v>348</v>
      </c>
      <c r="T66" s="471" t="s">
        <v>348</v>
      </c>
      <c r="U66" s="471" t="s">
        <v>348</v>
      </c>
      <c r="V66" s="471">
        <v>9.8650000000000002</v>
      </c>
      <c r="W66" s="471" t="s">
        <v>348</v>
      </c>
      <c r="X66" s="471" t="s">
        <v>348</v>
      </c>
      <c r="Y66" s="471" t="s">
        <v>348</v>
      </c>
      <c r="Z66" s="471" t="s">
        <v>348</v>
      </c>
      <c r="AA66" s="455"/>
      <c r="AB66" s="455"/>
      <c r="AC66" s="455"/>
      <c r="AD66" s="455"/>
      <c r="AE66" s="455"/>
      <c r="AF66" s="480"/>
      <c r="AG66" s="485"/>
      <c r="AH66" s="455"/>
      <c r="AI66" s="455"/>
      <c r="AJ66" s="455" t="s">
        <v>368</v>
      </c>
      <c r="AK66" s="455" t="s">
        <v>984</v>
      </c>
      <c r="AL66" s="928">
        <f t="shared" si="3"/>
        <v>9.8650000000000002</v>
      </c>
      <c r="AM66" s="455"/>
      <c r="AN66" s="939">
        <f t="shared" si="16"/>
        <v>0</v>
      </c>
      <c r="AO66" s="941">
        <f t="shared" si="15"/>
        <v>0.5</v>
      </c>
      <c r="AP66" s="455"/>
      <c r="AQ66" s="931">
        <f>AS66</f>
        <v>0.14000000000000001</v>
      </c>
      <c r="AR66" s="932">
        <f t="shared" si="8"/>
        <v>1.419158641662443E-2</v>
      </c>
      <c r="AS66" s="931">
        <v>0.14000000000000001</v>
      </c>
      <c r="AT66" s="934">
        <f t="shared" si="5"/>
        <v>0</v>
      </c>
      <c r="AU66" s="935">
        <f t="shared" si="6"/>
        <v>0</v>
      </c>
      <c r="AV66" s="646" t="s">
        <v>757</v>
      </c>
      <c r="AW66" s="455">
        <v>2</v>
      </c>
      <c r="AX66" s="458">
        <v>0</v>
      </c>
      <c r="AY66" s="945">
        <f t="shared" si="9"/>
        <v>0.28000000000000003</v>
      </c>
      <c r="AZ66" s="945">
        <f t="shared" si="10"/>
        <v>0</v>
      </c>
      <c r="BA66" s="445"/>
      <c r="BB66" s="945">
        <f t="shared" si="11"/>
        <v>0.28000000000000003</v>
      </c>
      <c r="BC66" s="945">
        <f t="shared" si="12"/>
        <v>0</v>
      </c>
    </row>
    <row r="67" spans="1:55" s="443" customFormat="1" ht="45" customHeight="1">
      <c r="A67" s="455">
        <f>ROW()-9</f>
        <v>58</v>
      </c>
      <c r="B67" s="455">
        <v>1</v>
      </c>
      <c r="C67" s="455" t="s">
        <v>724</v>
      </c>
      <c r="D67" s="455" t="s">
        <v>985</v>
      </c>
      <c r="E67" s="455" t="s">
        <v>985</v>
      </c>
      <c r="F67" s="648" t="s">
        <v>986</v>
      </c>
      <c r="G67" s="455" t="s">
        <v>869</v>
      </c>
      <c r="H67" s="455" t="s">
        <v>363</v>
      </c>
      <c r="I67" s="455" t="s">
        <v>343</v>
      </c>
      <c r="J67" s="455"/>
      <c r="K67" s="455" t="s">
        <v>342</v>
      </c>
      <c r="L67" s="455" t="s">
        <v>985</v>
      </c>
      <c r="M67" s="455" t="s">
        <v>342</v>
      </c>
      <c r="N67" s="455" t="s">
        <v>344</v>
      </c>
      <c r="O67" s="455" t="s">
        <v>345</v>
      </c>
      <c r="P67" s="455" t="s">
        <v>577</v>
      </c>
      <c r="Q67" s="455" t="s">
        <v>347</v>
      </c>
      <c r="R67" s="455"/>
      <c r="S67" s="455" t="s">
        <v>348</v>
      </c>
      <c r="T67" s="455" t="s">
        <v>968</v>
      </c>
      <c r="U67" s="455" t="s">
        <v>348</v>
      </c>
      <c r="V67" s="942">
        <f>V68+V69*4</f>
        <v>3.3252000000000002</v>
      </c>
      <c r="W67" s="455" t="s">
        <v>348</v>
      </c>
      <c r="X67" s="455" t="s">
        <v>348</v>
      </c>
      <c r="Y67" s="455" t="s">
        <v>348</v>
      </c>
      <c r="Z67" s="455" t="s">
        <v>367</v>
      </c>
      <c r="AA67" s="455"/>
      <c r="AB67" s="455"/>
      <c r="AC67" s="455"/>
      <c r="AD67" s="455"/>
      <c r="AE67" s="455"/>
      <c r="AF67" s="480"/>
      <c r="AG67" s="485"/>
      <c r="AH67" s="455">
        <v>18</v>
      </c>
      <c r="AI67" s="455">
        <v>6.8000000000000005E-2</v>
      </c>
      <c r="AJ67" s="455" t="s">
        <v>377</v>
      </c>
      <c r="AK67" s="455" t="s">
        <v>865</v>
      </c>
      <c r="AL67" s="928">
        <f t="shared" si="3"/>
        <v>3.3252000000000002</v>
      </c>
      <c r="AM67" s="455"/>
      <c r="AN67" s="939">
        <f t="shared" si="16"/>
        <v>0</v>
      </c>
      <c r="AO67" s="941">
        <f t="shared" si="15"/>
        <v>0.5</v>
      </c>
      <c r="AP67" s="455"/>
      <c r="AQ67" s="931">
        <f>VLOOKUP(D67,[32]旋转前座总成!$D$13:$AS$78,40,0)</f>
        <v>9.6447228571428578</v>
      </c>
      <c r="AR67" s="932">
        <f t="shared" si="8"/>
        <v>3.1065800553350171</v>
      </c>
      <c r="AS67" s="931">
        <v>10.33</v>
      </c>
      <c r="AT67" s="934">
        <f t="shared" si="5"/>
        <v>0.68527714285714225</v>
      </c>
      <c r="AU67" s="935">
        <f t="shared" si="6"/>
        <v>6.6338542386945032E-2</v>
      </c>
      <c r="AV67" s="455" t="s">
        <v>348</v>
      </c>
      <c r="AW67" s="455">
        <v>2</v>
      </c>
      <c r="AX67" s="458">
        <v>0</v>
      </c>
      <c r="AY67" s="945">
        <f t="shared" si="9"/>
        <v>19.289445714285716</v>
      </c>
      <c r="AZ67" s="945">
        <f t="shared" si="10"/>
        <v>0</v>
      </c>
      <c r="BA67" s="445"/>
      <c r="BB67" s="945">
        <f t="shared" si="11"/>
        <v>20.66</v>
      </c>
      <c r="BC67" s="945">
        <f t="shared" si="12"/>
        <v>0</v>
      </c>
    </row>
    <row r="68" spans="1:55" s="443" customFormat="1" ht="45" customHeight="1">
      <c r="A68" s="455">
        <f>ROW()-9</f>
        <v>59</v>
      </c>
      <c r="B68" s="942">
        <v>1</v>
      </c>
      <c r="C68" s="455" t="s">
        <v>724</v>
      </c>
      <c r="D68" s="464" t="s">
        <v>751</v>
      </c>
      <c r="E68" s="464" t="s">
        <v>751</v>
      </c>
      <c r="F68" s="894" t="s">
        <v>752</v>
      </c>
      <c r="G68" s="464" t="s">
        <v>869</v>
      </c>
      <c r="H68" s="455" t="s">
        <v>363</v>
      </c>
      <c r="I68" s="455" t="s">
        <v>343</v>
      </c>
      <c r="J68" s="455"/>
      <c r="K68" s="455" t="s">
        <v>342</v>
      </c>
      <c r="L68" s="455" t="s">
        <v>985</v>
      </c>
      <c r="M68" s="455" t="s">
        <v>342</v>
      </c>
      <c r="N68" s="455" t="s">
        <v>344</v>
      </c>
      <c r="O68" s="455" t="s">
        <v>345</v>
      </c>
      <c r="P68" s="455" t="s">
        <v>577</v>
      </c>
      <c r="Q68" s="455" t="s">
        <v>347</v>
      </c>
      <c r="R68" s="455"/>
      <c r="S68" s="455" t="s">
        <v>348</v>
      </c>
      <c r="T68" s="455" t="s">
        <v>968</v>
      </c>
      <c r="U68" s="455" t="s">
        <v>348</v>
      </c>
      <c r="V68" s="455">
        <f>V69+V70*4</f>
        <v>0.70920000000000005</v>
      </c>
      <c r="W68" s="455" t="s">
        <v>348</v>
      </c>
      <c r="X68" s="455" t="s">
        <v>348</v>
      </c>
      <c r="Y68" s="455" t="s">
        <v>348</v>
      </c>
      <c r="Z68" s="455" t="s">
        <v>367</v>
      </c>
      <c r="AA68" s="455"/>
      <c r="AB68" s="455"/>
      <c r="AC68" s="455"/>
      <c r="AD68" s="455"/>
      <c r="AE68" s="455"/>
      <c r="AF68" s="480"/>
      <c r="AG68" s="485"/>
      <c r="AH68" s="455">
        <v>18</v>
      </c>
      <c r="AI68" s="455">
        <v>6.8000000000000005E-2</v>
      </c>
      <c r="AJ68" s="455" t="s">
        <v>377</v>
      </c>
      <c r="AK68" s="455" t="s">
        <v>791</v>
      </c>
      <c r="AL68" s="928">
        <f t="shared" si="3"/>
        <v>0.70920000000000005</v>
      </c>
      <c r="AM68" s="455"/>
      <c r="AN68" s="939">
        <f t="shared" si="16"/>
        <v>0</v>
      </c>
      <c r="AO68" s="941">
        <f t="shared" si="15"/>
        <v>0.5</v>
      </c>
      <c r="AP68" s="455"/>
      <c r="AQ68" s="931"/>
      <c r="AR68" s="932">
        <f t="shared" si="8"/>
        <v>0</v>
      </c>
      <c r="AS68" s="931"/>
      <c r="AT68" s="934">
        <f t="shared" si="5"/>
        <v>0</v>
      </c>
      <c r="AU68" s="935" t="e">
        <f t="shared" si="6"/>
        <v>#DIV/0!</v>
      </c>
      <c r="AV68" s="455" t="s">
        <v>348</v>
      </c>
      <c r="AW68" s="455">
        <v>2</v>
      </c>
      <c r="AX68" s="458">
        <v>0</v>
      </c>
      <c r="AY68" s="945">
        <f t="shared" si="9"/>
        <v>0</v>
      </c>
      <c r="AZ68" s="945">
        <f t="shared" si="10"/>
        <v>0</v>
      </c>
      <c r="BA68" s="445"/>
      <c r="BB68" s="945">
        <f t="shared" si="11"/>
        <v>0</v>
      </c>
      <c r="BC68" s="945">
        <f t="shared" si="12"/>
        <v>0</v>
      </c>
    </row>
    <row r="69" spans="1:55" s="443" customFormat="1" ht="45" customHeight="1">
      <c r="A69" s="455">
        <f t="shared" ref="A69:A78" si="23">ROW()-9</f>
        <v>60</v>
      </c>
      <c r="B69" s="455">
        <v>2</v>
      </c>
      <c r="C69" s="455" t="s">
        <v>724</v>
      </c>
      <c r="D69" s="455" t="s">
        <v>987</v>
      </c>
      <c r="E69" s="455" t="s">
        <v>987</v>
      </c>
      <c r="F69" s="648" t="s">
        <v>988</v>
      </c>
      <c r="G69" s="455" t="s">
        <v>510</v>
      </c>
      <c r="H69" s="455" t="s">
        <v>353</v>
      </c>
      <c r="I69" s="455" t="s">
        <v>343</v>
      </c>
      <c r="J69" s="455"/>
      <c r="K69" s="455" t="s">
        <v>342</v>
      </c>
      <c r="L69" s="455" t="s">
        <v>987</v>
      </c>
      <c r="M69" s="455" t="s">
        <v>342</v>
      </c>
      <c r="N69" s="455" t="s">
        <v>344</v>
      </c>
      <c r="O69" s="455" t="s">
        <v>345</v>
      </c>
      <c r="P69" s="455" t="s">
        <v>577</v>
      </c>
      <c r="Q69" s="455" t="s">
        <v>971</v>
      </c>
      <c r="R69" s="455"/>
      <c r="S69" s="455" t="s">
        <v>348</v>
      </c>
      <c r="T69" s="455" t="s">
        <v>968</v>
      </c>
      <c r="U69" s="455" t="s">
        <v>348</v>
      </c>
      <c r="V69" s="455">
        <v>0.65400000000000003</v>
      </c>
      <c r="W69" s="455" t="s">
        <v>348</v>
      </c>
      <c r="X69" s="455" t="s">
        <v>348</v>
      </c>
      <c r="Y69" s="455" t="s">
        <v>348</v>
      </c>
      <c r="Z69" s="455" t="s">
        <v>348</v>
      </c>
      <c r="AA69" s="455" t="s">
        <v>514</v>
      </c>
      <c r="AB69" s="455" t="s">
        <v>989</v>
      </c>
      <c r="AC69" s="455">
        <v>380</v>
      </c>
      <c r="AD69" s="455">
        <v>86</v>
      </c>
      <c r="AE69" s="455">
        <v>3</v>
      </c>
      <c r="AF69" s="480">
        <f>AC69*AD69*AE69*7860/1000000000</f>
        <v>0.77059440000000001</v>
      </c>
      <c r="AG69" s="485">
        <f>V69/AF69</f>
        <v>0.84869550051233178</v>
      </c>
      <c r="AH69" s="455"/>
      <c r="AI69" s="455"/>
      <c r="AJ69" s="455" t="s">
        <v>480</v>
      </c>
      <c r="AK69" s="455"/>
      <c r="AL69" s="928">
        <f t="shared" si="3"/>
        <v>0.65400000000000003</v>
      </c>
      <c r="AM69" s="455">
        <v>4.6900000000000004</v>
      </c>
      <c r="AN69" s="939">
        <f t="shared" si="16"/>
        <v>3.6140877360000006</v>
      </c>
      <c r="AO69" s="941">
        <f t="shared" si="15"/>
        <v>7.565224974383411E-2</v>
      </c>
      <c r="AP69" s="455"/>
      <c r="AQ69" s="931"/>
      <c r="AR69" s="932">
        <f t="shared" si="8"/>
        <v>0</v>
      </c>
      <c r="AS69" s="931"/>
      <c r="AT69" s="934">
        <f t="shared" si="5"/>
        <v>0</v>
      </c>
      <c r="AU69" s="935" t="e">
        <f t="shared" si="6"/>
        <v>#DIV/0!</v>
      </c>
      <c r="AV69" s="455" t="s">
        <v>348</v>
      </c>
      <c r="AW69" s="455">
        <v>1</v>
      </c>
      <c r="AX69" s="458">
        <v>0</v>
      </c>
      <c r="AY69" s="945">
        <f t="shared" si="9"/>
        <v>0</v>
      </c>
      <c r="AZ69" s="945">
        <f t="shared" si="10"/>
        <v>0</v>
      </c>
      <c r="BA69" s="445"/>
      <c r="BB69" s="945">
        <f t="shared" si="11"/>
        <v>0</v>
      </c>
      <c r="BC69" s="945">
        <f t="shared" si="12"/>
        <v>0</v>
      </c>
    </row>
    <row r="70" spans="1:55" s="443" customFormat="1" ht="45" customHeight="1">
      <c r="A70" s="455">
        <f t="shared" si="23"/>
        <v>61</v>
      </c>
      <c r="B70" s="455">
        <v>2</v>
      </c>
      <c r="C70" s="455" t="s">
        <v>973</v>
      </c>
      <c r="D70" s="455" t="s">
        <v>974</v>
      </c>
      <c r="E70" s="455" t="s">
        <v>975</v>
      </c>
      <c r="F70" s="648" t="s">
        <v>976</v>
      </c>
      <c r="G70" s="455" t="s">
        <v>622</v>
      </c>
      <c r="H70" s="455" t="s">
        <v>353</v>
      </c>
      <c r="I70" s="455" t="s">
        <v>343</v>
      </c>
      <c r="J70" s="455"/>
      <c r="K70" s="455" t="s">
        <v>342</v>
      </c>
      <c r="L70" s="455" t="s">
        <v>975</v>
      </c>
      <c r="M70" s="455" t="s">
        <v>342</v>
      </c>
      <c r="N70" s="455" t="s">
        <v>345</v>
      </c>
      <c r="O70" s="455" t="s">
        <v>344</v>
      </c>
      <c r="P70" s="455" t="s">
        <v>977</v>
      </c>
      <c r="Q70" s="455" t="s">
        <v>978</v>
      </c>
      <c r="R70" s="455"/>
      <c r="S70" s="455" t="s">
        <v>348</v>
      </c>
      <c r="T70" s="455" t="s">
        <v>979</v>
      </c>
      <c r="U70" s="455" t="s">
        <v>348</v>
      </c>
      <c r="V70" s="455">
        <v>1.38E-2</v>
      </c>
      <c r="W70" s="455" t="s">
        <v>348</v>
      </c>
      <c r="X70" s="455" t="s">
        <v>348</v>
      </c>
      <c r="Y70" s="455" t="s">
        <v>348</v>
      </c>
      <c r="Z70" s="455" t="s">
        <v>348</v>
      </c>
      <c r="AA70" s="455"/>
      <c r="AB70" s="455"/>
      <c r="AC70" s="455"/>
      <c r="AD70" s="455"/>
      <c r="AE70" s="455"/>
      <c r="AF70" s="480"/>
      <c r="AG70" s="485"/>
      <c r="AH70" s="455"/>
      <c r="AI70" s="455"/>
      <c r="AJ70" s="455" t="s">
        <v>480</v>
      </c>
      <c r="AK70" s="455" t="s">
        <v>980</v>
      </c>
      <c r="AL70" s="928">
        <f t="shared" si="3"/>
        <v>1.38E-2</v>
      </c>
      <c r="AM70" s="455"/>
      <c r="AN70" s="939">
        <f>V70*20</f>
        <v>0.27600000000000002</v>
      </c>
      <c r="AO70" s="941">
        <f t="shared" si="15"/>
        <v>0.5</v>
      </c>
      <c r="AP70" s="455"/>
      <c r="AQ70" s="931"/>
      <c r="AR70" s="932">
        <f t="shared" si="8"/>
        <v>0</v>
      </c>
      <c r="AS70" s="931"/>
      <c r="AT70" s="934">
        <f t="shared" si="5"/>
        <v>0</v>
      </c>
      <c r="AU70" s="935" t="e">
        <f t="shared" si="6"/>
        <v>#DIV/0!</v>
      </c>
      <c r="AV70" s="455" t="s">
        <v>348</v>
      </c>
      <c r="AW70" s="455">
        <v>4</v>
      </c>
      <c r="AX70" s="458">
        <v>0</v>
      </c>
      <c r="AY70" s="945">
        <f t="shared" si="9"/>
        <v>0</v>
      </c>
      <c r="AZ70" s="945">
        <f t="shared" si="10"/>
        <v>0</v>
      </c>
      <c r="BA70" s="445"/>
      <c r="BB70" s="945">
        <f t="shared" si="11"/>
        <v>0</v>
      </c>
      <c r="BC70" s="945">
        <f t="shared" si="12"/>
        <v>0</v>
      </c>
    </row>
    <row r="71" spans="1:55" s="443" customFormat="1" ht="45" customHeight="1">
      <c r="A71" s="455">
        <f t="shared" si="23"/>
        <v>62</v>
      </c>
      <c r="B71" s="455">
        <v>1</v>
      </c>
      <c r="C71" s="455" t="s">
        <v>724</v>
      </c>
      <c r="D71" s="455" t="s">
        <v>990</v>
      </c>
      <c r="E71" s="455" t="s">
        <v>990</v>
      </c>
      <c r="F71" s="460" t="s">
        <v>991</v>
      </c>
      <c r="G71" s="455" t="s">
        <v>348</v>
      </c>
      <c r="H71" s="455" t="s">
        <v>353</v>
      </c>
      <c r="I71" s="455" t="s">
        <v>343</v>
      </c>
      <c r="J71" s="455" t="s">
        <v>348</v>
      </c>
      <c r="K71" s="455" t="s">
        <v>348</v>
      </c>
      <c r="L71" s="455" t="s">
        <v>348</v>
      </c>
      <c r="M71" s="455" t="s">
        <v>348</v>
      </c>
      <c r="N71" s="455" t="s">
        <v>344</v>
      </c>
      <c r="O71" s="455" t="s">
        <v>345</v>
      </c>
      <c r="P71" s="455" t="s">
        <v>348</v>
      </c>
      <c r="Q71" s="455" t="s">
        <v>348</v>
      </c>
      <c r="R71" s="455" t="s">
        <v>348</v>
      </c>
      <c r="S71" s="455" t="s">
        <v>348</v>
      </c>
      <c r="T71" s="455" t="s">
        <v>348</v>
      </c>
      <c r="U71" s="455" t="s">
        <v>348</v>
      </c>
      <c r="V71" s="455" t="s">
        <v>348</v>
      </c>
      <c r="W71" s="455" t="s">
        <v>348</v>
      </c>
      <c r="X71" s="455" t="s">
        <v>348</v>
      </c>
      <c r="Y71" s="455" t="s">
        <v>348</v>
      </c>
      <c r="Z71" s="455" t="s">
        <v>348</v>
      </c>
      <c r="AA71" s="455"/>
      <c r="AB71" s="455"/>
      <c r="AC71" s="455"/>
      <c r="AD71" s="455"/>
      <c r="AE71" s="455"/>
      <c r="AF71" s="480"/>
      <c r="AG71" s="485"/>
      <c r="AH71" s="455"/>
      <c r="AI71" s="455"/>
      <c r="AJ71" s="455" t="s">
        <v>983</v>
      </c>
      <c r="AK71" s="455" t="s">
        <v>352</v>
      </c>
      <c r="AL71" s="928" t="str">
        <f t="shared" si="3"/>
        <v>——</v>
      </c>
      <c r="AM71" s="455"/>
      <c r="AN71" s="939">
        <f t="shared" si="16"/>
        <v>0</v>
      </c>
      <c r="AO71" s="941">
        <f t="shared" si="15"/>
        <v>0.5</v>
      </c>
      <c r="AP71" s="455"/>
      <c r="AQ71" s="931">
        <v>12.26</v>
      </c>
      <c r="AR71" s="932" t="e">
        <f t="shared" si="8"/>
        <v>#VALUE!</v>
      </c>
      <c r="AS71" s="931">
        <v>12.26</v>
      </c>
      <c r="AT71" s="934">
        <f t="shared" si="5"/>
        <v>0</v>
      </c>
      <c r="AU71" s="935">
        <f t="shared" si="6"/>
        <v>0</v>
      </c>
      <c r="AV71" s="455" t="s">
        <v>348</v>
      </c>
      <c r="AW71" s="455">
        <v>1</v>
      </c>
      <c r="AX71" s="458">
        <v>0</v>
      </c>
      <c r="AY71" s="945">
        <f t="shared" si="9"/>
        <v>12.26</v>
      </c>
      <c r="AZ71" s="945">
        <f t="shared" si="10"/>
        <v>0</v>
      </c>
      <c r="BA71" s="445"/>
      <c r="BB71" s="945">
        <f t="shared" si="11"/>
        <v>12.26</v>
      </c>
      <c r="BC71" s="945">
        <f t="shared" si="12"/>
        <v>0</v>
      </c>
    </row>
    <row r="72" spans="1:55" s="443" customFormat="1" ht="45" customHeight="1">
      <c r="A72" s="455">
        <f t="shared" si="23"/>
        <v>63</v>
      </c>
      <c r="B72" s="455">
        <v>1</v>
      </c>
      <c r="C72" s="455" t="s">
        <v>348</v>
      </c>
      <c r="D72" s="497" t="s">
        <v>1583</v>
      </c>
      <c r="E72" s="455" t="s">
        <v>992</v>
      </c>
      <c r="F72" s="648" t="s">
        <v>993</v>
      </c>
      <c r="G72" s="455" t="s">
        <v>417</v>
      </c>
      <c r="H72" s="455" t="s">
        <v>353</v>
      </c>
      <c r="I72" s="455" t="s">
        <v>343</v>
      </c>
      <c r="J72" s="455"/>
      <c r="K72" s="455" t="s">
        <v>342</v>
      </c>
      <c r="L72" s="455" t="s">
        <v>348</v>
      </c>
      <c r="M72" s="455" t="s">
        <v>342</v>
      </c>
      <c r="N72" s="455" t="s">
        <v>345</v>
      </c>
      <c r="O72" s="455" t="s">
        <v>344</v>
      </c>
      <c r="P72" s="455" t="s">
        <v>417</v>
      </c>
      <c r="Q72" s="455" t="s">
        <v>994</v>
      </c>
      <c r="R72" s="455" t="s">
        <v>348</v>
      </c>
      <c r="S72" s="455" t="s">
        <v>348</v>
      </c>
      <c r="T72" s="455" t="s">
        <v>995</v>
      </c>
      <c r="U72" s="455" t="s">
        <v>348</v>
      </c>
      <c r="V72" s="473">
        <v>1.34E-2</v>
      </c>
      <c r="W72" s="455" t="s">
        <v>348</v>
      </c>
      <c r="X72" s="455" t="s">
        <v>348</v>
      </c>
      <c r="Y72" s="455" t="s">
        <v>348</v>
      </c>
      <c r="Z72" s="455" t="s">
        <v>996</v>
      </c>
      <c r="AA72" s="455"/>
      <c r="AB72" s="455"/>
      <c r="AC72" s="455"/>
      <c r="AD72" s="455"/>
      <c r="AE72" s="455"/>
      <c r="AF72" s="480"/>
      <c r="AG72" s="485"/>
      <c r="AH72" s="455"/>
      <c r="AI72" s="455"/>
      <c r="AJ72" s="455" t="s">
        <v>368</v>
      </c>
      <c r="AK72" s="455" t="s">
        <v>997</v>
      </c>
      <c r="AL72" s="928">
        <f t="shared" si="3"/>
        <v>1.34E-2</v>
      </c>
      <c r="AM72" s="455"/>
      <c r="AN72" s="939">
        <f t="shared" si="16"/>
        <v>0</v>
      </c>
      <c r="AO72" s="941">
        <f t="shared" si="15"/>
        <v>0.5</v>
      </c>
      <c r="AP72" s="455"/>
      <c r="AQ72" s="931">
        <f>AS72</f>
        <v>0.16</v>
      </c>
      <c r="AR72" s="932">
        <f t="shared" si="8"/>
        <v>11.940298507462687</v>
      </c>
      <c r="AS72" s="931">
        <v>0.16</v>
      </c>
      <c r="AT72" s="934">
        <f t="shared" si="5"/>
        <v>0</v>
      </c>
      <c r="AU72" s="935">
        <f t="shared" si="6"/>
        <v>0</v>
      </c>
      <c r="AV72" s="455" t="s">
        <v>348</v>
      </c>
      <c r="AW72" s="455">
        <v>16</v>
      </c>
      <c r="AX72" s="458">
        <v>8</v>
      </c>
      <c r="AY72" s="945">
        <f t="shared" si="9"/>
        <v>2.56</v>
      </c>
      <c r="AZ72" s="945">
        <f t="shared" si="10"/>
        <v>1.28</v>
      </c>
      <c r="BA72" s="445"/>
      <c r="BB72" s="945">
        <f t="shared" si="11"/>
        <v>2.56</v>
      </c>
      <c r="BC72" s="945">
        <f t="shared" si="12"/>
        <v>1.28</v>
      </c>
    </row>
    <row r="73" spans="1:55" s="443" customFormat="1" ht="45" customHeight="1">
      <c r="A73" s="455">
        <f t="shared" si="23"/>
        <v>64</v>
      </c>
      <c r="B73" s="455">
        <v>1</v>
      </c>
      <c r="C73" s="455" t="s">
        <v>348</v>
      </c>
      <c r="D73" s="455" t="s">
        <v>422</v>
      </c>
      <c r="E73" s="455" t="s">
        <v>283</v>
      </c>
      <c r="F73" s="648" t="s">
        <v>284</v>
      </c>
      <c r="G73" s="455" t="s">
        <v>998</v>
      </c>
      <c r="H73" s="455" t="s">
        <v>353</v>
      </c>
      <c r="I73" s="455" t="s">
        <v>343</v>
      </c>
      <c r="J73" s="455"/>
      <c r="K73" s="455" t="s">
        <v>342</v>
      </c>
      <c r="L73" s="455" t="s">
        <v>283</v>
      </c>
      <c r="M73" s="455" t="s">
        <v>342</v>
      </c>
      <c r="N73" s="455" t="s">
        <v>345</v>
      </c>
      <c r="O73" s="455" t="s">
        <v>344</v>
      </c>
      <c r="P73" s="455" t="s">
        <v>417</v>
      </c>
      <c r="Q73" s="455" t="s">
        <v>348</v>
      </c>
      <c r="R73" s="455" t="s">
        <v>423</v>
      </c>
      <c r="S73" s="455" t="s">
        <v>424</v>
      </c>
      <c r="T73" s="455" t="s">
        <v>348</v>
      </c>
      <c r="U73" s="455" t="s">
        <v>348</v>
      </c>
      <c r="V73" s="473">
        <v>2.3E-3</v>
      </c>
      <c r="W73" s="455" t="s">
        <v>348</v>
      </c>
      <c r="X73" s="455" t="s">
        <v>348</v>
      </c>
      <c r="Y73" s="455" t="s">
        <v>348</v>
      </c>
      <c r="Z73" s="455" t="s">
        <v>999</v>
      </c>
      <c r="AA73" s="455"/>
      <c r="AB73" s="455"/>
      <c r="AC73" s="455"/>
      <c r="AD73" s="455"/>
      <c r="AE73" s="455"/>
      <c r="AF73" s="480"/>
      <c r="AG73" s="485"/>
      <c r="AH73" s="455"/>
      <c r="AI73" s="455"/>
      <c r="AJ73" s="455" t="s">
        <v>368</v>
      </c>
      <c r="AK73" s="455" t="s">
        <v>420</v>
      </c>
      <c r="AL73" s="928">
        <f t="shared" si="3"/>
        <v>2.3E-3</v>
      </c>
      <c r="AM73" s="455"/>
      <c r="AN73" s="939">
        <f t="shared" si="16"/>
        <v>0</v>
      </c>
      <c r="AO73" s="941">
        <f t="shared" si="15"/>
        <v>0.5</v>
      </c>
      <c r="AP73" s="455"/>
      <c r="AQ73" s="931">
        <f>VLOOKUP(D73,[32]旋转前座总成!$D$13:$AS$78,40,0)</f>
        <v>4.2000000000000003E-2</v>
      </c>
      <c r="AR73" s="932">
        <f t="shared" si="8"/>
        <v>18.260869565217394</v>
      </c>
      <c r="AS73" s="931">
        <f>VLOOKUP(D73,[32]旋转前座总成!$D$13:$AS$78,42,0)</f>
        <v>4.2000000000000003E-2</v>
      </c>
      <c r="AT73" s="934">
        <f t="shared" si="5"/>
        <v>0</v>
      </c>
      <c r="AU73" s="935">
        <f t="shared" si="6"/>
        <v>0</v>
      </c>
      <c r="AV73" s="455" t="s">
        <v>348</v>
      </c>
      <c r="AW73" s="455">
        <v>12</v>
      </c>
      <c r="AX73" s="458">
        <v>12</v>
      </c>
      <c r="AY73" s="945">
        <f t="shared" si="9"/>
        <v>0.504</v>
      </c>
      <c r="AZ73" s="945">
        <f t="shared" si="10"/>
        <v>0.504</v>
      </c>
      <c r="BA73" s="445"/>
      <c r="BB73" s="945">
        <f t="shared" si="11"/>
        <v>0.504</v>
      </c>
      <c r="BC73" s="945">
        <f t="shared" si="12"/>
        <v>0.504</v>
      </c>
    </row>
    <row r="74" spans="1:55" s="443" customFormat="1" ht="45" customHeight="1">
      <c r="A74" s="455">
        <f t="shared" si="23"/>
        <v>65</v>
      </c>
      <c r="B74" s="455">
        <v>1</v>
      </c>
      <c r="C74" s="455" t="s">
        <v>348</v>
      </c>
      <c r="D74" s="455" t="s">
        <v>447</v>
      </c>
      <c r="E74" s="455" t="s">
        <v>190</v>
      </c>
      <c r="F74" s="648" t="s">
        <v>191</v>
      </c>
      <c r="G74" s="455" t="s">
        <v>348</v>
      </c>
      <c r="H74" s="455" t="s">
        <v>353</v>
      </c>
      <c r="I74" s="455" t="s">
        <v>343</v>
      </c>
      <c r="J74" s="455"/>
      <c r="K74" s="455" t="s">
        <v>342</v>
      </c>
      <c r="L74" s="455" t="s">
        <v>190</v>
      </c>
      <c r="M74" s="455" t="s">
        <v>342</v>
      </c>
      <c r="N74" s="455" t="s">
        <v>345</v>
      </c>
      <c r="O74" s="455" t="s">
        <v>344</v>
      </c>
      <c r="P74" s="455" t="s">
        <v>417</v>
      </c>
      <c r="Q74" s="455" t="s">
        <v>348</v>
      </c>
      <c r="R74" s="455" t="s">
        <v>348</v>
      </c>
      <c r="S74" s="455" t="s">
        <v>348</v>
      </c>
      <c r="T74" s="455" t="s">
        <v>348</v>
      </c>
      <c r="U74" s="455" t="s">
        <v>348</v>
      </c>
      <c r="V74" s="473">
        <v>1E-3</v>
      </c>
      <c r="W74" s="455" t="s">
        <v>348</v>
      </c>
      <c r="X74" s="455" t="s">
        <v>348</v>
      </c>
      <c r="Y74" s="455" t="s">
        <v>348</v>
      </c>
      <c r="Z74" s="455" t="s">
        <v>999</v>
      </c>
      <c r="AA74" s="455"/>
      <c r="AB74" s="455"/>
      <c r="AC74" s="455"/>
      <c r="AD74" s="455"/>
      <c r="AE74" s="455"/>
      <c r="AF74" s="480"/>
      <c r="AG74" s="485"/>
      <c r="AH74" s="455"/>
      <c r="AI74" s="455"/>
      <c r="AJ74" s="455" t="s">
        <v>368</v>
      </c>
      <c r="AK74" s="455" t="s">
        <v>1000</v>
      </c>
      <c r="AL74" s="928">
        <f t="shared" si="3"/>
        <v>1E-3</v>
      </c>
      <c r="AM74" s="455"/>
      <c r="AN74" s="939">
        <f t="shared" si="16"/>
        <v>0</v>
      </c>
      <c r="AO74" s="941">
        <f t="shared" si="15"/>
        <v>0.5</v>
      </c>
      <c r="AP74" s="455"/>
      <c r="AQ74" s="931">
        <f>VLOOKUP(D74,[32]旋转前座总成!$D$13:$AS$78,40,0)</f>
        <v>5.8599999999999998E-3</v>
      </c>
      <c r="AR74" s="932">
        <f t="shared" si="8"/>
        <v>5.8599999999999994</v>
      </c>
      <c r="AS74" s="931">
        <f>VLOOKUP(D74,[32]旋转前座总成!$D$13:$AS$78,42,0)</f>
        <v>5.8599999999999998E-3</v>
      </c>
      <c r="AT74" s="934">
        <f t="shared" si="5"/>
        <v>0</v>
      </c>
      <c r="AU74" s="935">
        <f t="shared" si="6"/>
        <v>0</v>
      </c>
      <c r="AV74" s="455" t="s">
        <v>348</v>
      </c>
      <c r="AW74" s="455" t="s">
        <v>1001</v>
      </c>
      <c r="AX74" s="458" t="s">
        <v>1001</v>
      </c>
      <c r="AY74" s="945">
        <f t="shared" si="9"/>
        <v>0.19924</v>
      </c>
      <c r="AZ74" s="945">
        <f t="shared" si="10"/>
        <v>0.19924</v>
      </c>
      <c r="BA74" s="445"/>
      <c r="BB74" s="945">
        <f t="shared" si="11"/>
        <v>0.19924</v>
      </c>
      <c r="BC74" s="945">
        <f t="shared" si="12"/>
        <v>0.19924</v>
      </c>
    </row>
    <row r="75" spans="1:55" s="443" customFormat="1" ht="45" customHeight="1">
      <c r="A75" s="455">
        <f t="shared" si="23"/>
        <v>66</v>
      </c>
      <c r="B75" s="455">
        <v>1</v>
      </c>
      <c r="C75" s="455" t="s">
        <v>348</v>
      </c>
      <c r="D75" s="455" t="s">
        <v>436</v>
      </c>
      <c r="E75" s="455" t="s">
        <v>436</v>
      </c>
      <c r="F75" s="648" t="s">
        <v>438</v>
      </c>
      <c r="G75" s="455" t="s">
        <v>348</v>
      </c>
      <c r="H75" s="455" t="s">
        <v>353</v>
      </c>
      <c r="I75" s="455" t="s">
        <v>343</v>
      </c>
      <c r="J75" s="455"/>
      <c r="K75" s="455" t="s">
        <v>342</v>
      </c>
      <c r="L75" s="455" t="s">
        <v>436</v>
      </c>
      <c r="M75" s="455" t="s">
        <v>342</v>
      </c>
      <c r="N75" s="455" t="s">
        <v>345</v>
      </c>
      <c r="O75" s="455" t="s">
        <v>344</v>
      </c>
      <c r="P75" s="455" t="s">
        <v>417</v>
      </c>
      <c r="Q75" s="455" t="s">
        <v>347</v>
      </c>
      <c r="R75" s="455" t="s">
        <v>348</v>
      </c>
      <c r="S75" s="455" t="s">
        <v>348</v>
      </c>
      <c r="T75" s="455" t="s">
        <v>439</v>
      </c>
      <c r="U75" s="455" t="s">
        <v>348</v>
      </c>
      <c r="V75" s="473">
        <v>8.0000000000000004E-4</v>
      </c>
      <c r="W75" s="455" t="s">
        <v>348</v>
      </c>
      <c r="X75" s="455" t="s">
        <v>348</v>
      </c>
      <c r="Y75" s="455" t="s">
        <v>348</v>
      </c>
      <c r="Z75" s="455" t="s">
        <v>348</v>
      </c>
      <c r="AA75" s="455"/>
      <c r="AB75" s="455"/>
      <c r="AC75" s="455"/>
      <c r="AD75" s="455"/>
      <c r="AE75" s="455"/>
      <c r="AF75" s="480"/>
      <c r="AG75" s="485"/>
      <c r="AH75" s="455"/>
      <c r="AI75" s="455"/>
      <c r="AJ75" s="455" t="s">
        <v>368</v>
      </c>
      <c r="AK75" s="455" t="s">
        <v>440</v>
      </c>
      <c r="AL75" s="928">
        <f t="shared" ref="AL75:AL86" si="24">V75</f>
        <v>8.0000000000000004E-4</v>
      </c>
      <c r="AM75" s="455"/>
      <c r="AN75" s="939">
        <f t="shared" si="16"/>
        <v>0</v>
      </c>
      <c r="AO75" s="941">
        <f t="shared" si="15"/>
        <v>0.5</v>
      </c>
      <c r="AP75" s="455"/>
      <c r="AQ75" s="931">
        <f>VLOOKUP(D75,[32]旋转前座总成!$D$13:$AS$78,40,0)</f>
        <v>0.34</v>
      </c>
      <c r="AR75" s="932">
        <f t="shared" si="8"/>
        <v>425</v>
      </c>
      <c r="AS75" s="931">
        <f>VLOOKUP(D75,[32]旋转前座总成!$D$13:$AS$78,42,0)</f>
        <v>0.34</v>
      </c>
      <c r="AT75" s="934">
        <f t="shared" ref="AT75:AT86" si="25">AS75-AQ75</f>
        <v>0</v>
      </c>
      <c r="AU75" s="935">
        <f t="shared" ref="AU75:AU86" si="26">AT75/AS75</f>
        <v>0</v>
      </c>
      <c r="AV75" s="455" t="s">
        <v>348</v>
      </c>
      <c r="AW75" s="455" t="s">
        <v>435</v>
      </c>
      <c r="AX75" s="458" t="s">
        <v>435</v>
      </c>
      <c r="AY75" s="945">
        <f t="shared" si="9"/>
        <v>0.34</v>
      </c>
      <c r="AZ75" s="945">
        <f t="shared" si="10"/>
        <v>0.34</v>
      </c>
      <c r="BA75" s="445"/>
      <c r="BB75" s="945">
        <f t="shared" si="11"/>
        <v>0.34</v>
      </c>
      <c r="BC75" s="945">
        <f t="shared" si="12"/>
        <v>0.34</v>
      </c>
    </row>
    <row r="76" spans="1:55" s="443" customFormat="1" ht="45" customHeight="1">
      <c r="A76" s="455">
        <f t="shared" si="23"/>
        <v>67</v>
      </c>
      <c r="B76" s="455">
        <v>1</v>
      </c>
      <c r="C76" s="455" t="s">
        <v>348</v>
      </c>
      <c r="D76" s="455" t="s">
        <v>441</v>
      </c>
      <c r="E76" s="455" t="s">
        <v>1002</v>
      </c>
      <c r="F76" s="648" t="s">
        <v>443</v>
      </c>
      <c r="G76" s="455" t="s">
        <v>1003</v>
      </c>
      <c r="H76" s="455" t="s">
        <v>353</v>
      </c>
      <c r="I76" s="455" t="s">
        <v>343</v>
      </c>
      <c r="J76" s="455"/>
      <c r="K76" s="455" t="s">
        <v>342</v>
      </c>
      <c r="L76" s="455" t="s">
        <v>1002</v>
      </c>
      <c r="M76" s="455" t="s">
        <v>342</v>
      </c>
      <c r="N76" s="455" t="s">
        <v>345</v>
      </c>
      <c r="O76" s="455" t="s">
        <v>344</v>
      </c>
      <c r="P76" s="455" t="s">
        <v>417</v>
      </c>
      <c r="Q76" s="455" t="s">
        <v>348</v>
      </c>
      <c r="R76" s="455" t="s">
        <v>348</v>
      </c>
      <c r="S76" s="455" t="s">
        <v>348</v>
      </c>
      <c r="T76" s="455" t="s">
        <v>348</v>
      </c>
      <c r="U76" s="455" t="s">
        <v>348</v>
      </c>
      <c r="V76" s="473">
        <v>1E-3</v>
      </c>
      <c r="W76" s="455" t="s">
        <v>348</v>
      </c>
      <c r="X76" s="455" t="s">
        <v>348</v>
      </c>
      <c r="Y76" s="455" t="s">
        <v>348</v>
      </c>
      <c r="Z76" s="455" t="s">
        <v>348</v>
      </c>
      <c r="AA76" s="455"/>
      <c r="AB76" s="455"/>
      <c r="AC76" s="455"/>
      <c r="AD76" s="455"/>
      <c r="AE76" s="455"/>
      <c r="AF76" s="480"/>
      <c r="AG76" s="485"/>
      <c r="AH76" s="455"/>
      <c r="AI76" s="455"/>
      <c r="AJ76" s="455" t="s">
        <v>368</v>
      </c>
      <c r="AK76" s="455" t="s">
        <v>420</v>
      </c>
      <c r="AL76" s="928">
        <f t="shared" si="24"/>
        <v>1E-3</v>
      </c>
      <c r="AM76" s="455"/>
      <c r="AN76" s="939">
        <f t="shared" si="16"/>
        <v>0</v>
      </c>
      <c r="AO76" s="941">
        <f t="shared" si="15"/>
        <v>0.5</v>
      </c>
      <c r="AP76" s="455"/>
      <c r="AQ76" s="931">
        <f>VLOOKUP(D76,[32]旋转前座总成!$D$13:$AS$78,40,0)</f>
        <v>0.02</v>
      </c>
      <c r="AR76" s="932">
        <f t="shared" si="8"/>
        <v>20</v>
      </c>
      <c r="AS76" s="931">
        <f>VLOOKUP(D76,[32]旋转前座总成!$D$13:$AS$78,42,0)</f>
        <v>0.02</v>
      </c>
      <c r="AT76" s="934">
        <f t="shared" si="25"/>
        <v>0</v>
      </c>
      <c r="AU76" s="935">
        <f t="shared" si="26"/>
        <v>0</v>
      </c>
      <c r="AV76" s="455" t="s">
        <v>348</v>
      </c>
      <c r="AW76" s="455">
        <v>2</v>
      </c>
      <c r="AX76" s="458">
        <v>2</v>
      </c>
      <c r="AY76" s="945">
        <f t="shared" si="9"/>
        <v>0.04</v>
      </c>
      <c r="AZ76" s="945">
        <f t="shared" si="10"/>
        <v>0.04</v>
      </c>
      <c r="BA76" s="445"/>
      <c r="BB76" s="945">
        <f t="shared" si="11"/>
        <v>0.04</v>
      </c>
      <c r="BC76" s="945">
        <f t="shared" si="12"/>
        <v>0.04</v>
      </c>
    </row>
    <row r="77" spans="1:55" s="443" customFormat="1" ht="45" customHeight="1">
      <c r="A77" s="455">
        <f t="shared" si="23"/>
        <v>68</v>
      </c>
      <c r="B77" s="455">
        <v>1</v>
      </c>
      <c r="C77" s="455" t="s">
        <v>348</v>
      </c>
      <c r="D77" s="455" t="s">
        <v>738</v>
      </c>
      <c r="E77" s="455" t="s">
        <v>738</v>
      </c>
      <c r="F77" s="648" t="s">
        <v>739</v>
      </c>
      <c r="G77" s="455" t="s">
        <v>348</v>
      </c>
      <c r="H77" s="455" t="s">
        <v>353</v>
      </c>
      <c r="I77" s="455" t="s">
        <v>343</v>
      </c>
      <c r="J77" s="455"/>
      <c r="K77" s="455" t="s">
        <v>342</v>
      </c>
      <c r="L77" s="455" t="s">
        <v>738</v>
      </c>
      <c r="M77" s="455" t="s">
        <v>342</v>
      </c>
      <c r="N77" s="455" t="s">
        <v>345</v>
      </c>
      <c r="O77" s="455" t="s">
        <v>344</v>
      </c>
      <c r="P77" s="455" t="s">
        <v>381</v>
      </c>
      <c r="Q77" s="455" t="s">
        <v>1004</v>
      </c>
      <c r="R77" s="455" t="s">
        <v>348</v>
      </c>
      <c r="S77" s="455" t="s">
        <v>348</v>
      </c>
      <c r="T77" s="455" t="s">
        <v>1005</v>
      </c>
      <c r="U77" s="455" t="s">
        <v>348</v>
      </c>
      <c r="V77" s="473">
        <v>6.9999999999999999E-4</v>
      </c>
      <c r="W77" s="455" t="s">
        <v>348</v>
      </c>
      <c r="X77" s="455"/>
      <c r="Y77" s="455"/>
      <c r="Z77" s="455"/>
      <c r="AA77" s="455"/>
      <c r="AB77" s="455"/>
      <c r="AC77" s="455"/>
      <c r="AD77" s="455"/>
      <c r="AE77" s="455"/>
      <c r="AF77" s="480"/>
      <c r="AG77" s="485"/>
      <c r="AH77" s="455"/>
      <c r="AI77" s="455"/>
      <c r="AJ77" s="455" t="s">
        <v>368</v>
      </c>
      <c r="AK77" s="455" t="s">
        <v>1006</v>
      </c>
      <c r="AL77" s="928">
        <f t="shared" si="24"/>
        <v>6.9999999999999999E-4</v>
      </c>
      <c r="AM77" s="455"/>
      <c r="AN77" s="939">
        <f t="shared" si="16"/>
        <v>0</v>
      </c>
      <c r="AO77" s="941">
        <f t="shared" si="15"/>
        <v>0.5</v>
      </c>
      <c r="AP77" s="455"/>
      <c r="AQ77" s="931">
        <f>VLOOKUP(D77,[32]旋转前座总成!$D$13:$AS$78,40,0)</f>
        <v>0.22222222222222199</v>
      </c>
      <c r="AR77" s="932">
        <f t="shared" si="8"/>
        <v>317.46031746031713</v>
      </c>
      <c r="AS77" s="931">
        <f>VLOOKUP(D77,[32]旋转前座总成!$D$13:$AS$78,42,0)</f>
        <v>0.22222222222222199</v>
      </c>
      <c r="AT77" s="934">
        <f t="shared" si="25"/>
        <v>0</v>
      </c>
      <c r="AU77" s="935">
        <f t="shared" si="26"/>
        <v>0</v>
      </c>
      <c r="AV77" s="455"/>
      <c r="AW77" s="455">
        <v>3</v>
      </c>
      <c r="AX77" s="458">
        <v>0</v>
      </c>
      <c r="AY77" s="945">
        <f t="shared" si="9"/>
        <v>0.66666666666666596</v>
      </c>
      <c r="AZ77" s="945">
        <f t="shared" si="10"/>
        <v>0</v>
      </c>
      <c r="BA77" s="445"/>
      <c r="BB77" s="945">
        <f t="shared" si="11"/>
        <v>0.66666666666666596</v>
      </c>
      <c r="BC77" s="945">
        <f t="shared" si="12"/>
        <v>0</v>
      </c>
    </row>
    <row r="78" spans="1:55" s="443" customFormat="1" ht="45" customHeight="1">
      <c r="A78" s="455">
        <f t="shared" si="23"/>
        <v>69</v>
      </c>
      <c r="B78" s="455">
        <v>1</v>
      </c>
      <c r="C78" s="455" t="s">
        <v>348</v>
      </c>
      <c r="D78" s="455" t="s">
        <v>742</v>
      </c>
      <c r="E78" s="455" t="s">
        <v>742</v>
      </c>
      <c r="F78" s="648" t="s">
        <v>743</v>
      </c>
      <c r="G78" s="455" t="s">
        <v>1007</v>
      </c>
      <c r="H78" s="455" t="s">
        <v>353</v>
      </c>
      <c r="I78" s="455" t="s">
        <v>343</v>
      </c>
      <c r="J78" s="455"/>
      <c r="K78" s="455" t="s">
        <v>342</v>
      </c>
      <c r="L78" s="455" t="s">
        <v>348</v>
      </c>
      <c r="M78" s="455" t="s">
        <v>342</v>
      </c>
      <c r="N78" s="455" t="s">
        <v>345</v>
      </c>
      <c r="O78" s="455" t="s">
        <v>344</v>
      </c>
      <c r="P78" s="455" t="s">
        <v>381</v>
      </c>
      <c r="Q78" s="455" t="s">
        <v>348</v>
      </c>
      <c r="R78" s="455" t="s">
        <v>348</v>
      </c>
      <c r="S78" s="455" t="s">
        <v>348</v>
      </c>
      <c r="T78" s="455" t="s">
        <v>1005</v>
      </c>
      <c r="U78" s="455" t="s">
        <v>348</v>
      </c>
      <c r="V78" s="473">
        <v>6.9999999999999999E-4</v>
      </c>
      <c r="W78" s="455" t="s">
        <v>348</v>
      </c>
      <c r="X78" s="455"/>
      <c r="Y78" s="455"/>
      <c r="Z78" s="455"/>
      <c r="AA78" s="455"/>
      <c r="AB78" s="455"/>
      <c r="AC78" s="942"/>
      <c r="AD78" s="455"/>
      <c r="AE78" s="455"/>
      <c r="AF78" s="480"/>
      <c r="AG78" s="485"/>
      <c r="AH78" s="455"/>
      <c r="AI78" s="455"/>
      <c r="AJ78" s="455" t="s">
        <v>368</v>
      </c>
      <c r="AK78" s="455" t="s">
        <v>1008</v>
      </c>
      <c r="AL78" s="928">
        <f t="shared" si="24"/>
        <v>6.9999999999999999E-4</v>
      </c>
      <c r="AM78" s="455">
        <v>0.47520000000000001</v>
      </c>
      <c r="AN78" s="939">
        <f t="shared" si="16"/>
        <v>0</v>
      </c>
      <c r="AO78" s="941">
        <f t="shared" si="15"/>
        <v>0.5</v>
      </c>
      <c r="AP78" s="455"/>
      <c r="AQ78" s="931">
        <f>AM78*0.5</f>
        <v>0.23760000000000001</v>
      </c>
      <c r="AR78" s="932">
        <f t="shared" ref="AR78:AR86" si="27">AS78/AL78</f>
        <v>339.42857142857144</v>
      </c>
      <c r="AS78" s="936">
        <f>AQ78</f>
        <v>0.23760000000000001</v>
      </c>
      <c r="AT78" s="934">
        <f t="shared" si="25"/>
        <v>0</v>
      </c>
      <c r="AU78" s="935">
        <f t="shared" si="26"/>
        <v>0</v>
      </c>
      <c r="AV78" s="455" t="s">
        <v>1584</v>
      </c>
      <c r="AW78" s="455">
        <v>1</v>
      </c>
      <c r="AX78" s="458">
        <v>0</v>
      </c>
      <c r="AY78" s="945">
        <f t="shared" ref="AY78:AY86" si="28">AQ78*AW78</f>
        <v>0.23760000000000001</v>
      </c>
      <c r="AZ78" s="945">
        <f t="shared" ref="AZ78:AZ86" si="29">AQ78*AX78</f>
        <v>0</v>
      </c>
      <c r="BA78" s="445"/>
      <c r="BB78" s="945">
        <f t="shared" ref="BB78:BB86" si="30">AS78*AW78</f>
        <v>0.23760000000000001</v>
      </c>
      <c r="BC78" s="945">
        <f t="shared" ref="BC78:BC86" si="31">AS78*AX78</f>
        <v>0</v>
      </c>
    </row>
    <row r="79" spans="1:55" s="443" customFormat="1" ht="45" customHeight="1">
      <c r="A79" s="455">
        <f t="shared" ref="A79:A86" si="32">ROW()-9</f>
        <v>70</v>
      </c>
      <c r="B79" s="455">
        <v>1</v>
      </c>
      <c r="C79" s="455" t="s">
        <v>1009</v>
      </c>
      <c r="D79" s="455" t="s">
        <v>1010</v>
      </c>
      <c r="E79" s="455" t="s">
        <v>1010</v>
      </c>
      <c r="F79" s="648" t="s">
        <v>1011</v>
      </c>
      <c r="G79" s="455" t="s">
        <v>348</v>
      </c>
      <c r="H79" s="455" t="s">
        <v>353</v>
      </c>
      <c r="I79" s="455" t="s">
        <v>343</v>
      </c>
      <c r="J79" s="455"/>
      <c r="K79" s="455" t="s">
        <v>342</v>
      </c>
      <c r="L79" s="455" t="s">
        <v>1010</v>
      </c>
      <c r="M79" s="455" t="s">
        <v>342</v>
      </c>
      <c r="N79" s="455" t="s">
        <v>345</v>
      </c>
      <c r="O79" s="455" t="s">
        <v>344</v>
      </c>
      <c r="P79" s="455" t="s">
        <v>405</v>
      </c>
      <c r="Q79" s="455" t="s">
        <v>347</v>
      </c>
      <c r="R79" s="455" t="s">
        <v>348</v>
      </c>
      <c r="S79" s="455" t="s">
        <v>348</v>
      </c>
      <c r="T79" s="455"/>
      <c r="U79" s="455" t="s">
        <v>348</v>
      </c>
      <c r="V79" s="473" t="s">
        <v>348</v>
      </c>
      <c r="W79" s="455" t="s">
        <v>348</v>
      </c>
      <c r="X79" s="455" t="s">
        <v>348</v>
      </c>
      <c r="Y79" s="455" t="s">
        <v>348</v>
      </c>
      <c r="Z79" s="455" t="s">
        <v>348</v>
      </c>
      <c r="AA79" s="455"/>
      <c r="AB79" s="455"/>
      <c r="AC79" s="455"/>
      <c r="AD79" s="455"/>
      <c r="AE79" s="455"/>
      <c r="AF79" s="480"/>
      <c r="AG79" s="485"/>
      <c r="AH79" s="455"/>
      <c r="AI79" s="455"/>
      <c r="AJ79" s="455" t="s">
        <v>368</v>
      </c>
      <c r="AK79" s="455" t="s">
        <v>1012</v>
      </c>
      <c r="AL79" s="928" t="str">
        <f t="shared" si="24"/>
        <v>——</v>
      </c>
      <c r="AM79" s="455"/>
      <c r="AN79" s="939">
        <f t="shared" si="16"/>
        <v>0</v>
      </c>
      <c r="AO79" s="941">
        <f t="shared" si="15"/>
        <v>0.5</v>
      </c>
      <c r="AP79" s="455"/>
      <c r="AQ79" s="931">
        <f>VLOOKUP(D79,[32]旋转前座总成!$D$13:$AS$78,40,0)</f>
        <v>10</v>
      </c>
      <c r="AR79" s="932" t="e">
        <f t="shared" si="27"/>
        <v>#VALUE!</v>
      </c>
      <c r="AS79" s="931">
        <f>VLOOKUP(D79,[32]旋转前座总成!$D$13:$AS$78,42,0)</f>
        <v>17.07</v>
      </c>
      <c r="AT79" s="934">
        <f t="shared" si="25"/>
        <v>7.07</v>
      </c>
      <c r="AU79" s="935">
        <f t="shared" si="26"/>
        <v>0.41417691857059169</v>
      </c>
      <c r="AV79" s="455" t="s">
        <v>348</v>
      </c>
      <c r="AW79" s="455">
        <v>1</v>
      </c>
      <c r="AX79" s="458">
        <v>0</v>
      </c>
      <c r="AY79" s="945">
        <f t="shared" si="28"/>
        <v>10</v>
      </c>
      <c r="AZ79" s="945">
        <f t="shared" si="29"/>
        <v>0</v>
      </c>
      <c r="BA79" s="445"/>
      <c r="BB79" s="945">
        <f t="shared" si="30"/>
        <v>17.07</v>
      </c>
      <c r="BC79" s="945">
        <f t="shared" si="31"/>
        <v>0</v>
      </c>
    </row>
    <row r="80" spans="1:55" s="443" customFormat="1" ht="45" customHeight="1">
      <c r="A80" s="455">
        <f t="shared" si="32"/>
        <v>71</v>
      </c>
      <c r="B80" s="455">
        <v>1</v>
      </c>
      <c r="C80" s="455" t="s">
        <v>1013</v>
      </c>
      <c r="D80" s="455" t="s">
        <v>1014</v>
      </c>
      <c r="E80" s="455" t="s">
        <v>1015</v>
      </c>
      <c r="F80" s="648" t="s">
        <v>1016</v>
      </c>
      <c r="G80" s="455" t="s">
        <v>348</v>
      </c>
      <c r="H80" s="455" t="s">
        <v>353</v>
      </c>
      <c r="I80" s="455" t="s">
        <v>343</v>
      </c>
      <c r="J80" s="455"/>
      <c r="K80" s="455" t="s">
        <v>342</v>
      </c>
      <c r="L80" s="455" t="s">
        <v>1015</v>
      </c>
      <c r="M80" s="455" t="s">
        <v>342</v>
      </c>
      <c r="N80" s="455" t="s">
        <v>345</v>
      </c>
      <c r="O80" s="455" t="s">
        <v>344</v>
      </c>
      <c r="P80" s="455" t="s">
        <v>405</v>
      </c>
      <c r="Q80" s="455" t="s">
        <v>347</v>
      </c>
      <c r="R80" s="455" t="s">
        <v>348</v>
      </c>
      <c r="S80" s="455" t="s">
        <v>348</v>
      </c>
      <c r="T80" s="455"/>
      <c r="U80" s="455" t="s">
        <v>348</v>
      </c>
      <c r="V80" s="473" t="s">
        <v>348</v>
      </c>
      <c r="W80" s="455" t="s">
        <v>348</v>
      </c>
      <c r="X80" s="455" t="s">
        <v>348</v>
      </c>
      <c r="Y80" s="455" t="s">
        <v>348</v>
      </c>
      <c r="Z80" s="455" t="s">
        <v>348</v>
      </c>
      <c r="AA80" s="455"/>
      <c r="AB80" s="455"/>
      <c r="AC80" s="455"/>
      <c r="AD80" s="455"/>
      <c r="AE80" s="455"/>
      <c r="AF80" s="480"/>
      <c r="AG80" s="485"/>
      <c r="AH80" s="455"/>
      <c r="AI80" s="455"/>
      <c r="AJ80" s="455" t="s">
        <v>368</v>
      </c>
      <c r="AK80" s="455" t="s">
        <v>420</v>
      </c>
      <c r="AL80" s="928" t="str">
        <f t="shared" si="24"/>
        <v>——</v>
      </c>
      <c r="AM80" s="455"/>
      <c r="AN80" s="939">
        <f t="shared" si="16"/>
        <v>0</v>
      </c>
      <c r="AO80" s="941">
        <f t="shared" si="15"/>
        <v>0.5</v>
      </c>
      <c r="AP80" s="455"/>
      <c r="AQ80" s="931">
        <f>VLOOKUP(D80,[32]旋转前座总成!$D$13:$AS$78,40,0)</f>
        <v>0.193</v>
      </c>
      <c r="AR80" s="932" t="e">
        <f t="shared" si="27"/>
        <v>#VALUE!</v>
      </c>
      <c r="AS80" s="931">
        <f>VLOOKUP(D80,[32]旋转前座总成!$D$13:$AS$78,42,0)</f>
        <v>0.193</v>
      </c>
      <c r="AT80" s="934">
        <f t="shared" si="25"/>
        <v>0</v>
      </c>
      <c r="AU80" s="935">
        <f t="shared" si="26"/>
        <v>0</v>
      </c>
      <c r="AV80" s="455" t="s">
        <v>348</v>
      </c>
      <c r="AW80" s="455">
        <v>1</v>
      </c>
      <c r="AX80" s="458">
        <v>0</v>
      </c>
      <c r="AY80" s="945">
        <f t="shared" si="28"/>
        <v>0.193</v>
      </c>
      <c r="AZ80" s="945">
        <f t="shared" si="29"/>
        <v>0</v>
      </c>
      <c r="BA80" s="445"/>
      <c r="BB80" s="945">
        <f t="shared" si="30"/>
        <v>0.193</v>
      </c>
      <c r="BC80" s="945">
        <f t="shared" si="31"/>
        <v>0</v>
      </c>
    </row>
    <row r="81" spans="1:55" ht="39.950000000000003" customHeight="1">
      <c r="A81" s="455">
        <f t="shared" si="32"/>
        <v>72</v>
      </c>
      <c r="B81" s="455">
        <v>1</v>
      </c>
      <c r="C81" s="455" t="s">
        <v>724</v>
      </c>
      <c r="D81" s="455" t="s">
        <v>1017</v>
      </c>
      <c r="E81" s="455" t="s">
        <v>1017</v>
      </c>
      <c r="F81" s="648" t="s">
        <v>1018</v>
      </c>
      <c r="G81" s="455" t="s">
        <v>348</v>
      </c>
      <c r="H81" s="455" t="s">
        <v>363</v>
      </c>
      <c r="I81" s="455" t="s">
        <v>343</v>
      </c>
      <c r="J81" s="455"/>
      <c r="K81" s="455" t="s">
        <v>342</v>
      </c>
      <c r="L81" s="455" t="s">
        <v>1019</v>
      </c>
      <c r="M81" s="455" t="s">
        <v>342</v>
      </c>
      <c r="N81" s="455" t="s">
        <v>344</v>
      </c>
      <c r="O81" s="455" t="s">
        <v>345</v>
      </c>
      <c r="P81" s="455" t="s">
        <v>405</v>
      </c>
      <c r="Q81" s="455" t="s">
        <v>347</v>
      </c>
      <c r="R81" s="455" t="s">
        <v>348</v>
      </c>
      <c r="S81" s="455" t="s">
        <v>348</v>
      </c>
      <c r="T81" s="455" t="s">
        <v>1020</v>
      </c>
      <c r="U81" s="455" t="s">
        <v>348</v>
      </c>
      <c r="V81" s="473">
        <v>2.1800000000000002</v>
      </c>
      <c r="W81" s="455" t="s">
        <v>348</v>
      </c>
      <c r="X81" s="455" t="s">
        <v>366</v>
      </c>
      <c r="Y81" s="455" t="s">
        <v>348</v>
      </c>
      <c r="Z81" s="455" t="s">
        <v>367</v>
      </c>
      <c r="AA81" s="455" t="s">
        <v>527</v>
      </c>
      <c r="AB81" s="455"/>
      <c r="AC81" s="455"/>
      <c r="AD81" s="455"/>
      <c r="AE81" s="455"/>
      <c r="AF81" s="480"/>
      <c r="AG81" s="485"/>
      <c r="AH81" s="455">
        <v>50</v>
      </c>
      <c r="AI81" s="455">
        <v>0.36399999999999999</v>
      </c>
      <c r="AJ81" s="455" t="s">
        <v>368</v>
      </c>
      <c r="AK81" s="455"/>
      <c r="AL81" s="928">
        <f t="shared" si="24"/>
        <v>2.1800000000000002</v>
      </c>
      <c r="AM81" s="455"/>
      <c r="AN81" s="939">
        <f t="shared" si="16"/>
        <v>0</v>
      </c>
      <c r="AO81" s="941">
        <f t="shared" si="15"/>
        <v>0.5</v>
      </c>
      <c r="AP81" s="455"/>
      <c r="AQ81" s="931">
        <f>VLOOKUP(D81,[32]旋转前座总成!$D$13:$AS$78,40,0)</f>
        <v>34.054097940479998</v>
      </c>
      <c r="AR81" s="932">
        <f t="shared" si="27"/>
        <v>17.27064220183486</v>
      </c>
      <c r="AS81" s="931">
        <f>VLOOKUP(D81,[32]旋转前座总成!$D$13:$AS$78,42,0)</f>
        <v>37.65</v>
      </c>
      <c r="AT81" s="934">
        <f t="shared" si="25"/>
        <v>3.5959020595200002</v>
      </c>
      <c r="AU81" s="935">
        <f t="shared" si="26"/>
        <v>9.5508686839840651E-2</v>
      </c>
      <c r="AV81" s="455" t="s">
        <v>348</v>
      </c>
      <c r="AW81" s="455">
        <v>1</v>
      </c>
      <c r="AX81" s="458">
        <v>1</v>
      </c>
      <c r="AY81" s="945">
        <f t="shared" si="28"/>
        <v>34.054097940479998</v>
      </c>
      <c r="AZ81" s="945">
        <f t="shared" si="29"/>
        <v>34.054097940479998</v>
      </c>
      <c r="BA81" s="445"/>
      <c r="BB81" s="945">
        <f t="shared" si="30"/>
        <v>37.65</v>
      </c>
      <c r="BC81" s="945">
        <f t="shared" si="31"/>
        <v>37.65</v>
      </c>
    </row>
    <row r="82" spans="1:55" ht="39.950000000000003" customHeight="1">
      <c r="A82" s="455">
        <f t="shared" si="32"/>
        <v>73</v>
      </c>
      <c r="B82" s="455">
        <v>2</v>
      </c>
      <c r="C82" s="455" t="s">
        <v>31</v>
      </c>
      <c r="D82" s="455"/>
      <c r="E82" s="455" t="s">
        <v>1021</v>
      </c>
      <c r="F82" s="648" t="s">
        <v>1022</v>
      </c>
      <c r="G82" s="455" t="s">
        <v>348</v>
      </c>
      <c r="H82" s="455" t="s">
        <v>353</v>
      </c>
      <c r="I82" s="455" t="s">
        <v>343</v>
      </c>
      <c r="J82" s="455"/>
      <c r="K82" s="455" t="s">
        <v>342</v>
      </c>
      <c r="L82" s="455" t="s">
        <v>1021</v>
      </c>
      <c r="M82" s="455" t="s">
        <v>342</v>
      </c>
      <c r="N82" s="455" t="s">
        <v>345</v>
      </c>
      <c r="O82" s="455" t="s">
        <v>344</v>
      </c>
      <c r="P82" s="455" t="s">
        <v>510</v>
      </c>
      <c r="Q82" s="455" t="s">
        <v>511</v>
      </c>
      <c r="R82" s="455" t="s">
        <v>549</v>
      </c>
      <c r="S82" s="455" t="s">
        <v>348</v>
      </c>
      <c r="T82" s="455" t="s">
        <v>1023</v>
      </c>
      <c r="U82" s="455" t="s">
        <v>348</v>
      </c>
      <c r="V82" s="473">
        <v>0.74</v>
      </c>
      <c r="W82" s="455" t="s">
        <v>348</v>
      </c>
      <c r="X82" s="455" t="s">
        <v>348</v>
      </c>
      <c r="Y82" s="455" t="s">
        <v>348</v>
      </c>
      <c r="Z82" s="455" t="s">
        <v>348</v>
      </c>
      <c r="AA82" s="455" t="s">
        <v>514</v>
      </c>
      <c r="AB82" s="455" t="s">
        <v>1024</v>
      </c>
      <c r="AC82" s="455">
        <v>416</v>
      </c>
      <c r="AD82" s="455">
        <v>182</v>
      </c>
      <c r="AE82" s="455">
        <v>2</v>
      </c>
      <c r="AF82" s="480">
        <f>AC82*AD82*AE82*7860/1000000000</f>
        <v>1.19019264</v>
      </c>
      <c r="AG82" s="485">
        <f t="shared" ref="AG82:AG85" si="33">V82/AF82</f>
        <v>0.62174808945214111</v>
      </c>
      <c r="AH82" s="455"/>
      <c r="AI82" s="455"/>
      <c r="AJ82" s="498"/>
      <c r="AK82" s="498"/>
      <c r="AL82" s="928">
        <f t="shared" si="24"/>
        <v>0.74</v>
      </c>
      <c r="AM82" s="455"/>
      <c r="AN82" s="939">
        <f t="shared" si="16"/>
        <v>0</v>
      </c>
      <c r="AO82" s="941">
        <f t="shared" si="15"/>
        <v>0.18912595527392945</v>
      </c>
      <c r="AP82" s="455"/>
      <c r="AQ82" s="931"/>
      <c r="AR82" s="932">
        <f t="shared" si="27"/>
        <v>0</v>
      </c>
      <c r="AS82" s="931"/>
      <c r="AT82" s="934">
        <f t="shared" si="25"/>
        <v>0</v>
      </c>
      <c r="AU82" s="935" t="e">
        <f t="shared" si="26"/>
        <v>#DIV/0!</v>
      </c>
      <c r="AV82" s="455" t="s">
        <v>348</v>
      </c>
      <c r="AW82" s="455">
        <v>1</v>
      </c>
      <c r="AX82" s="458">
        <v>1</v>
      </c>
      <c r="AY82" s="945">
        <f t="shared" si="28"/>
        <v>0</v>
      </c>
      <c r="AZ82" s="945">
        <f t="shared" si="29"/>
        <v>0</v>
      </c>
      <c r="BA82" s="445"/>
      <c r="BB82" s="945">
        <f t="shared" si="30"/>
        <v>0</v>
      </c>
      <c r="BC82" s="945">
        <f t="shared" si="31"/>
        <v>0</v>
      </c>
    </row>
    <row r="83" spans="1:55" ht="39.950000000000003" customHeight="1">
      <c r="A83" s="455">
        <f t="shared" si="32"/>
        <v>74</v>
      </c>
      <c r="B83" s="455">
        <v>2</v>
      </c>
      <c r="C83" s="455" t="s">
        <v>31</v>
      </c>
      <c r="D83" s="455"/>
      <c r="E83" s="455" t="s">
        <v>1025</v>
      </c>
      <c r="F83" s="648" t="s">
        <v>1026</v>
      </c>
      <c r="G83" s="455" t="s">
        <v>348</v>
      </c>
      <c r="H83" s="455" t="s">
        <v>353</v>
      </c>
      <c r="I83" s="455" t="s">
        <v>343</v>
      </c>
      <c r="J83" s="455"/>
      <c r="K83" s="455" t="s">
        <v>342</v>
      </c>
      <c r="L83" s="455" t="s">
        <v>1025</v>
      </c>
      <c r="M83" s="455" t="s">
        <v>342</v>
      </c>
      <c r="N83" s="455" t="s">
        <v>345</v>
      </c>
      <c r="O83" s="455" t="s">
        <v>344</v>
      </c>
      <c r="P83" s="455" t="s">
        <v>510</v>
      </c>
      <c r="Q83" s="455" t="s">
        <v>511</v>
      </c>
      <c r="R83" s="455" t="s">
        <v>549</v>
      </c>
      <c r="S83" s="455" t="s">
        <v>348</v>
      </c>
      <c r="T83" s="455" t="s">
        <v>1027</v>
      </c>
      <c r="U83" s="455" t="s">
        <v>348</v>
      </c>
      <c r="V83" s="473">
        <v>0.51</v>
      </c>
      <c r="W83" s="455" t="s">
        <v>348</v>
      </c>
      <c r="X83" s="455" t="s">
        <v>348</v>
      </c>
      <c r="Y83" s="455" t="s">
        <v>348</v>
      </c>
      <c r="Z83" s="455" t="s">
        <v>348</v>
      </c>
      <c r="AA83" s="455" t="s">
        <v>514</v>
      </c>
      <c r="AB83" s="455" t="s">
        <v>1028</v>
      </c>
      <c r="AC83" s="455">
        <v>416</v>
      </c>
      <c r="AD83" s="455">
        <v>159</v>
      </c>
      <c r="AE83" s="455">
        <v>2</v>
      </c>
      <c r="AF83" s="480">
        <f>AC83*AD83*AE83*7860/1000000000</f>
        <v>1.03978368</v>
      </c>
      <c r="AG83" s="485">
        <f t="shared" si="33"/>
        <v>0.49048663660502922</v>
      </c>
      <c r="AH83" s="455"/>
      <c r="AI83" s="455"/>
      <c r="AJ83" s="498"/>
      <c r="AK83" s="498"/>
      <c r="AL83" s="928">
        <f t="shared" si="24"/>
        <v>0.51</v>
      </c>
      <c r="AM83" s="455"/>
      <c r="AN83" s="939">
        <f t="shared" si="16"/>
        <v>0</v>
      </c>
      <c r="AO83" s="941">
        <f t="shared" si="15"/>
        <v>0.25475668169748539</v>
      </c>
      <c r="AP83" s="455"/>
      <c r="AQ83" s="931"/>
      <c r="AR83" s="932">
        <f t="shared" si="27"/>
        <v>0</v>
      </c>
      <c r="AS83" s="931"/>
      <c r="AT83" s="934">
        <f t="shared" si="25"/>
        <v>0</v>
      </c>
      <c r="AU83" s="935" t="e">
        <f t="shared" si="26"/>
        <v>#DIV/0!</v>
      </c>
      <c r="AV83" s="455" t="s">
        <v>348</v>
      </c>
      <c r="AW83" s="455">
        <v>1</v>
      </c>
      <c r="AX83" s="458">
        <v>1</v>
      </c>
      <c r="AY83" s="945">
        <f t="shared" si="28"/>
        <v>0</v>
      </c>
      <c r="AZ83" s="945">
        <f t="shared" si="29"/>
        <v>0</v>
      </c>
      <c r="BA83" s="445"/>
      <c r="BB83" s="945">
        <f t="shared" si="30"/>
        <v>0</v>
      </c>
      <c r="BC83" s="945">
        <f t="shared" si="31"/>
        <v>0</v>
      </c>
    </row>
    <row r="84" spans="1:55" ht="39.950000000000003" customHeight="1">
      <c r="A84" s="455">
        <f t="shared" si="32"/>
        <v>75</v>
      </c>
      <c r="B84" s="455">
        <v>3</v>
      </c>
      <c r="C84" s="455" t="s">
        <v>31</v>
      </c>
      <c r="D84" s="455"/>
      <c r="E84" s="455" t="s">
        <v>1029</v>
      </c>
      <c r="F84" s="648" t="s">
        <v>1030</v>
      </c>
      <c r="G84" s="455" t="s">
        <v>348</v>
      </c>
      <c r="H84" s="455" t="s">
        <v>353</v>
      </c>
      <c r="I84" s="455" t="s">
        <v>343</v>
      </c>
      <c r="J84" s="455"/>
      <c r="K84" s="455" t="s">
        <v>342</v>
      </c>
      <c r="L84" s="455" t="s">
        <v>1029</v>
      </c>
      <c r="M84" s="455" t="s">
        <v>342</v>
      </c>
      <c r="N84" s="455" t="s">
        <v>345</v>
      </c>
      <c r="O84" s="455" t="s">
        <v>344</v>
      </c>
      <c r="P84" s="455" t="s">
        <v>510</v>
      </c>
      <c r="Q84" s="455" t="s">
        <v>511</v>
      </c>
      <c r="R84" s="455" t="s">
        <v>549</v>
      </c>
      <c r="S84" s="455" t="s">
        <v>348</v>
      </c>
      <c r="T84" s="455" t="s">
        <v>1031</v>
      </c>
      <c r="U84" s="455" t="s">
        <v>348</v>
      </c>
      <c r="V84" s="473">
        <v>0.78</v>
      </c>
      <c r="W84" s="455" t="s">
        <v>348</v>
      </c>
      <c r="X84" s="455" t="s">
        <v>348</v>
      </c>
      <c r="Y84" s="455" t="s">
        <v>348</v>
      </c>
      <c r="Z84" s="455" t="s">
        <v>348</v>
      </c>
      <c r="AA84" s="455" t="s">
        <v>514</v>
      </c>
      <c r="AB84" s="455" t="s">
        <v>1032</v>
      </c>
      <c r="AC84" s="455">
        <v>346</v>
      </c>
      <c r="AD84" s="455">
        <v>162</v>
      </c>
      <c r="AE84" s="455">
        <v>2</v>
      </c>
      <c r="AF84" s="480">
        <v>0.88113744000000005</v>
      </c>
      <c r="AG84" s="485">
        <f t="shared" si="33"/>
        <v>0.88521944998728008</v>
      </c>
      <c r="AH84" s="455"/>
      <c r="AI84" s="455"/>
      <c r="AJ84" s="498"/>
      <c r="AK84" s="498"/>
      <c r="AL84" s="928">
        <f t="shared" si="24"/>
        <v>0.78</v>
      </c>
      <c r="AM84" s="455"/>
      <c r="AN84" s="939">
        <f t="shared" si="16"/>
        <v>0</v>
      </c>
      <c r="AO84" s="941">
        <f t="shared" si="15"/>
        <v>5.7390275006359959E-2</v>
      </c>
      <c r="AP84" s="455"/>
      <c r="AQ84" s="931"/>
      <c r="AR84" s="932">
        <f t="shared" si="27"/>
        <v>0</v>
      </c>
      <c r="AS84" s="931"/>
      <c r="AT84" s="934">
        <f t="shared" si="25"/>
        <v>0</v>
      </c>
      <c r="AU84" s="935" t="e">
        <f t="shared" si="26"/>
        <v>#DIV/0!</v>
      </c>
      <c r="AV84" s="455" t="s">
        <v>348</v>
      </c>
      <c r="AW84" s="455">
        <v>1</v>
      </c>
      <c r="AX84" s="458">
        <v>1</v>
      </c>
      <c r="AY84" s="945">
        <f t="shared" si="28"/>
        <v>0</v>
      </c>
      <c r="AZ84" s="945">
        <f t="shared" si="29"/>
        <v>0</v>
      </c>
      <c r="BA84" s="445"/>
      <c r="BB84" s="945">
        <f t="shared" si="30"/>
        <v>0</v>
      </c>
      <c r="BC84" s="945">
        <f t="shared" si="31"/>
        <v>0</v>
      </c>
    </row>
    <row r="85" spans="1:55" ht="39.950000000000003" customHeight="1">
      <c r="A85" s="455">
        <f t="shared" si="32"/>
        <v>76</v>
      </c>
      <c r="B85" s="455">
        <v>3</v>
      </c>
      <c r="C85" s="455" t="s">
        <v>31</v>
      </c>
      <c r="D85" s="455"/>
      <c r="E85" s="455" t="s">
        <v>1033</v>
      </c>
      <c r="F85" s="648" t="s">
        <v>1034</v>
      </c>
      <c r="G85" s="455" t="s">
        <v>348</v>
      </c>
      <c r="H85" s="455" t="s">
        <v>353</v>
      </c>
      <c r="I85" s="455" t="s">
        <v>343</v>
      </c>
      <c r="J85" s="455"/>
      <c r="K85" s="455" t="s">
        <v>342</v>
      </c>
      <c r="L85" s="455" t="s">
        <v>1033</v>
      </c>
      <c r="M85" s="455" t="s">
        <v>342</v>
      </c>
      <c r="N85" s="455" t="s">
        <v>345</v>
      </c>
      <c r="O85" s="455" t="s">
        <v>344</v>
      </c>
      <c r="P85" s="455" t="s">
        <v>510</v>
      </c>
      <c r="Q85" s="455" t="s">
        <v>511</v>
      </c>
      <c r="R85" s="455" t="s">
        <v>549</v>
      </c>
      <c r="S85" s="455" t="s">
        <v>348</v>
      </c>
      <c r="T85" s="455" t="s">
        <v>1031</v>
      </c>
      <c r="U85" s="455" t="s">
        <v>348</v>
      </c>
      <c r="V85" s="473">
        <v>0.78</v>
      </c>
      <c r="W85" s="455" t="s">
        <v>348</v>
      </c>
      <c r="X85" s="455" t="s">
        <v>348</v>
      </c>
      <c r="Y85" s="455" t="s">
        <v>348</v>
      </c>
      <c r="Z85" s="455" t="s">
        <v>348</v>
      </c>
      <c r="AA85" s="455" t="s">
        <v>514</v>
      </c>
      <c r="AB85" s="455" t="s">
        <v>1035</v>
      </c>
      <c r="AC85" s="455">
        <v>342</v>
      </c>
      <c r="AD85" s="455">
        <v>162</v>
      </c>
      <c r="AE85" s="455">
        <v>2</v>
      </c>
      <c r="AF85" s="480">
        <v>0.87095087999999998</v>
      </c>
      <c r="AG85" s="485">
        <f t="shared" si="33"/>
        <v>0.89557289384678052</v>
      </c>
      <c r="AH85" s="455"/>
      <c r="AI85" s="455"/>
      <c r="AJ85" s="498"/>
      <c r="AK85" s="498"/>
      <c r="AL85" s="928">
        <f t="shared" si="24"/>
        <v>0.78</v>
      </c>
      <c r="AM85" s="455"/>
      <c r="AN85" s="939">
        <f t="shared" si="16"/>
        <v>0</v>
      </c>
      <c r="AO85" s="941">
        <f t="shared" si="15"/>
        <v>5.2213553076609742E-2</v>
      </c>
      <c r="AP85" s="455"/>
      <c r="AQ85" s="931"/>
      <c r="AR85" s="932">
        <f t="shared" si="27"/>
        <v>0</v>
      </c>
      <c r="AS85" s="931"/>
      <c r="AT85" s="934">
        <f t="shared" si="25"/>
        <v>0</v>
      </c>
      <c r="AU85" s="935" t="e">
        <f t="shared" si="26"/>
        <v>#DIV/0!</v>
      </c>
      <c r="AV85" s="455" t="s">
        <v>348</v>
      </c>
      <c r="AW85" s="455">
        <v>1</v>
      </c>
      <c r="AX85" s="458">
        <v>1</v>
      </c>
      <c r="AY85" s="945">
        <f t="shared" si="28"/>
        <v>0</v>
      </c>
      <c r="AZ85" s="945">
        <f t="shared" si="29"/>
        <v>0</v>
      </c>
      <c r="BA85" s="445"/>
      <c r="BB85" s="945">
        <f t="shared" si="30"/>
        <v>0</v>
      </c>
      <c r="BC85" s="945">
        <f t="shared" si="31"/>
        <v>0</v>
      </c>
    </row>
    <row r="86" spans="1:55" s="443" customFormat="1" ht="45" customHeight="1">
      <c r="A86" s="455">
        <f t="shared" si="32"/>
        <v>77</v>
      </c>
      <c r="B86" s="455">
        <v>1</v>
      </c>
      <c r="C86" s="455" t="s">
        <v>1013</v>
      </c>
      <c r="D86" s="455" t="s">
        <v>277</v>
      </c>
      <c r="E86" s="455" t="s">
        <v>277</v>
      </c>
      <c r="F86" s="648" t="s">
        <v>278</v>
      </c>
      <c r="G86" s="455" t="s">
        <v>348</v>
      </c>
      <c r="H86" s="455" t="s">
        <v>353</v>
      </c>
      <c r="I86" s="455" t="s">
        <v>343</v>
      </c>
      <c r="J86" s="455"/>
      <c r="K86" s="455" t="s">
        <v>342</v>
      </c>
      <c r="L86" s="455" t="s">
        <v>348</v>
      </c>
      <c r="M86" s="455" t="s">
        <v>342</v>
      </c>
      <c r="N86" s="455" t="s">
        <v>345</v>
      </c>
      <c r="O86" s="455" t="s">
        <v>344</v>
      </c>
      <c r="P86" s="455" t="s">
        <v>348</v>
      </c>
      <c r="Q86" s="455" t="s">
        <v>433</v>
      </c>
      <c r="R86" s="455" t="s">
        <v>348</v>
      </c>
      <c r="S86" s="455" t="s">
        <v>348</v>
      </c>
      <c r="T86" s="455" t="s">
        <v>348</v>
      </c>
      <c r="U86" s="455" t="s">
        <v>348</v>
      </c>
      <c r="V86" s="473">
        <v>2.0000000000000001E-4</v>
      </c>
      <c r="W86" s="455" t="s">
        <v>348</v>
      </c>
      <c r="X86" s="455" t="s">
        <v>348</v>
      </c>
      <c r="Y86" s="455" t="s">
        <v>348</v>
      </c>
      <c r="Z86" s="455" t="s">
        <v>348</v>
      </c>
      <c r="AA86" s="455"/>
      <c r="AB86" s="455"/>
      <c r="AC86" s="455"/>
      <c r="AD86" s="455"/>
      <c r="AE86" s="455"/>
      <c r="AF86" s="480"/>
      <c r="AG86" s="485"/>
      <c r="AH86" s="455"/>
      <c r="AI86" s="455"/>
      <c r="AJ86" s="455" t="s">
        <v>368</v>
      </c>
      <c r="AK86" s="455" t="s">
        <v>1036</v>
      </c>
      <c r="AL86" s="928">
        <f t="shared" si="24"/>
        <v>2.0000000000000001E-4</v>
      </c>
      <c r="AM86" s="455"/>
      <c r="AN86" s="939">
        <f t="shared" si="16"/>
        <v>0</v>
      </c>
      <c r="AO86" s="941">
        <f t="shared" si="15"/>
        <v>0.5</v>
      </c>
      <c r="AP86" s="455"/>
      <c r="AQ86" s="931">
        <f>VLOOKUP(D86,[32]旋转前座总成!$D$13:$AS$78,40,0)</f>
        <v>1.95</v>
      </c>
      <c r="AR86" s="932">
        <f t="shared" si="27"/>
        <v>9750</v>
      </c>
      <c r="AS86" s="931">
        <f>VLOOKUP(D86,[32]旋转前座总成!$D$13:$AS$78,42,0)</f>
        <v>1.95</v>
      </c>
      <c r="AT86" s="934">
        <f t="shared" si="25"/>
        <v>0</v>
      </c>
      <c r="AU86" s="935">
        <f t="shared" si="26"/>
        <v>0</v>
      </c>
      <c r="AV86" s="455" t="s">
        <v>348</v>
      </c>
      <c r="AW86" s="455">
        <v>1</v>
      </c>
      <c r="AX86" s="458">
        <v>1</v>
      </c>
      <c r="AY86" s="945">
        <f t="shared" si="28"/>
        <v>1.95</v>
      </c>
      <c r="AZ86" s="945">
        <f t="shared" si="29"/>
        <v>1.95</v>
      </c>
      <c r="BA86" s="445"/>
      <c r="BB86" s="945">
        <f t="shared" si="30"/>
        <v>1.95</v>
      </c>
      <c r="BC86" s="945">
        <f t="shared" si="31"/>
        <v>1.95</v>
      </c>
    </row>
  </sheetData>
  <autoFilter ref="A8:AW86"/>
  <mergeCells count="59">
    <mergeCell ref="AL8:AL9"/>
    <mergeCell ref="AM8:AM9"/>
    <mergeCell ref="AN8:AN9"/>
    <mergeCell ref="AP8:AP9"/>
    <mergeCell ref="AQ8:AQ9"/>
    <mergeCell ref="U8:U9"/>
    <mergeCell ref="V8:V9"/>
    <mergeCell ref="W8:W9"/>
    <mergeCell ref="X8:X9"/>
    <mergeCell ref="AK8:AK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P8:P9"/>
    <mergeCell ref="Q8:Q9"/>
    <mergeCell ref="R8:R9"/>
    <mergeCell ref="S8:S9"/>
    <mergeCell ref="T8:T9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A1:AW1"/>
    <mergeCell ref="A4:F4"/>
    <mergeCell ref="A5:C5"/>
    <mergeCell ref="E5:F5"/>
    <mergeCell ref="A6:F6"/>
    <mergeCell ref="A2:B3"/>
    <mergeCell ref="C2:F3"/>
    <mergeCell ref="G2:AU7"/>
    <mergeCell ref="A7:F7"/>
    <mergeCell ref="BB9:BC9"/>
    <mergeCell ref="AV8:AV9"/>
    <mergeCell ref="AW8:AW9"/>
    <mergeCell ref="AX8:AX9"/>
    <mergeCell ref="AO8:AO9"/>
    <mergeCell ref="AY9:AZ9"/>
    <mergeCell ref="AR8:AR9"/>
    <mergeCell ref="AS8:AS9"/>
    <mergeCell ref="AT8:AT9"/>
    <mergeCell ref="AU8:AU9"/>
  </mergeCells>
  <phoneticPr fontId="138" type="noConversion"/>
  <conditionalFormatting sqref="D11">
    <cfRule type="duplicateValues" dxfId="173" priority="65"/>
  </conditionalFormatting>
  <conditionalFormatting sqref="E11">
    <cfRule type="duplicateValues" dxfId="172" priority="68"/>
  </conditionalFormatting>
  <conditionalFormatting sqref="N11:O11">
    <cfRule type="cellIs" dxfId="171" priority="66" operator="equal">
      <formula>"N"</formula>
    </cfRule>
    <cfRule type="cellIs" dxfId="170" priority="67" operator="equal">
      <formula>"Y"</formula>
    </cfRule>
  </conditionalFormatting>
  <conditionalFormatting sqref="AX55">
    <cfRule type="cellIs" dxfId="169" priority="41" operator="equal">
      <formula>1</formula>
    </cfRule>
    <cfRule type="cellIs" dxfId="168" priority="42" operator="equal">
      <formula>0</formula>
    </cfRule>
    <cfRule type="cellIs" dxfId="167" priority="43" operator="equal">
      <formula>1</formula>
    </cfRule>
    <cfRule type="cellIs" dxfId="166" priority="44" operator="equal">
      <formula>0</formula>
    </cfRule>
  </conditionalFormatting>
  <conditionalFormatting sqref="AW56:AX56">
    <cfRule type="cellIs" dxfId="165" priority="28" operator="equal">
      <formula>1</formula>
    </cfRule>
    <cfRule type="cellIs" dxfId="164" priority="29" operator="equal">
      <formula>0</formula>
    </cfRule>
  </conditionalFormatting>
  <conditionalFormatting sqref="AW57:AX57">
    <cfRule type="cellIs" dxfId="163" priority="26" operator="equal">
      <formula>1</formula>
    </cfRule>
    <cfRule type="cellIs" dxfId="162" priority="27" operator="equal">
      <formula>0</formula>
    </cfRule>
  </conditionalFormatting>
  <conditionalFormatting sqref="AW58:AX58">
    <cfRule type="cellIs" dxfId="161" priority="24" operator="equal">
      <formula>1</formula>
    </cfRule>
    <cfRule type="cellIs" dxfId="160" priority="25" operator="equal">
      <formula>0</formula>
    </cfRule>
  </conditionalFormatting>
  <conditionalFormatting sqref="C59">
    <cfRule type="cellIs" dxfId="159" priority="31" operator="equal">
      <formula>"J6L"</formula>
    </cfRule>
  </conditionalFormatting>
  <conditionalFormatting sqref="E59">
    <cfRule type="duplicateValues" dxfId="158" priority="36"/>
    <cfRule type="duplicateValues" dxfId="157" priority="37"/>
  </conditionalFormatting>
  <conditionalFormatting sqref="N59:O59">
    <cfRule type="cellIs" dxfId="156" priority="34" operator="equal">
      <formula>"N"</formula>
    </cfRule>
    <cfRule type="cellIs" dxfId="155" priority="35" operator="equal">
      <formula>"Y"</formula>
    </cfRule>
  </conditionalFormatting>
  <conditionalFormatting sqref="AW59:AX59">
    <cfRule type="cellIs" dxfId="154" priority="22" operator="equal">
      <formula>1</formula>
    </cfRule>
    <cfRule type="cellIs" dxfId="153" priority="23" operator="equal">
      <formula>0</formula>
    </cfRule>
  </conditionalFormatting>
  <conditionalFormatting sqref="AX71">
    <cfRule type="cellIs" dxfId="152" priority="14" operator="equal">
      <formula>0</formula>
    </cfRule>
    <cfRule type="cellIs" dxfId="151" priority="15" operator="equal">
      <formula>1</formula>
    </cfRule>
  </conditionalFormatting>
  <conditionalFormatting sqref="AX72">
    <cfRule type="cellIs" dxfId="150" priority="8" operator="equal">
      <formula>1</formula>
    </cfRule>
    <cfRule type="cellIs" dxfId="149" priority="9" operator="equal">
      <formula>0</formula>
    </cfRule>
  </conditionalFormatting>
  <conditionalFormatting sqref="C56:C58">
    <cfRule type="containsText" dxfId="148" priority="32" operator="containsText" text="J6G">
      <formula>NOT(ISERROR(SEARCH("J6G",C56)))</formula>
    </cfRule>
  </conditionalFormatting>
  <conditionalFormatting sqref="D56:D58">
    <cfRule type="duplicateValues" dxfId="147" priority="30"/>
  </conditionalFormatting>
  <conditionalFormatting sqref="E56:E58">
    <cfRule type="duplicateValues" dxfId="146" priority="38"/>
  </conditionalFormatting>
  <conditionalFormatting sqref="L56:L58">
    <cfRule type="duplicateValues" dxfId="145" priority="33"/>
  </conditionalFormatting>
  <conditionalFormatting sqref="AX2:AX7">
    <cfRule type="cellIs" dxfId="144" priority="69" operator="equal">
      <formula>1</formula>
    </cfRule>
    <cfRule type="cellIs" dxfId="143" priority="70" operator="equal">
      <formula>0</formula>
    </cfRule>
  </conditionalFormatting>
  <conditionalFormatting sqref="AX14:AX16">
    <cfRule type="cellIs" dxfId="142" priority="63" operator="equal">
      <formula>1</formula>
    </cfRule>
    <cfRule type="cellIs" dxfId="141" priority="64" operator="equal">
      <formula>0</formula>
    </cfRule>
  </conditionalFormatting>
  <conditionalFormatting sqref="AX17:AX19">
    <cfRule type="cellIs" dxfId="140" priority="61" operator="equal">
      <formula>1</formula>
    </cfRule>
    <cfRule type="cellIs" dxfId="139" priority="62" operator="equal">
      <formula>0</formula>
    </cfRule>
  </conditionalFormatting>
  <conditionalFormatting sqref="AX20:AX25">
    <cfRule type="cellIs" dxfId="138" priority="59" operator="equal">
      <formula>1</formula>
    </cfRule>
    <cfRule type="cellIs" dxfId="137" priority="60" operator="equal">
      <formula>0</formula>
    </cfRule>
  </conditionalFormatting>
  <conditionalFormatting sqref="AX26:AX32">
    <cfRule type="cellIs" dxfId="136" priority="57" operator="equal">
      <formula>1</formula>
    </cfRule>
    <cfRule type="cellIs" dxfId="135" priority="58" operator="equal">
      <formula>0</formula>
    </cfRule>
  </conditionalFormatting>
  <conditionalFormatting sqref="AX33:AX34">
    <cfRule type="cellIs" dxfId="134" priority="55" operator="equal">
      <formula>1</formula>
    </cfRule>
    <cfRule type="cellIs" dxfId="133" priority="56" operator="equal">
      <formula>0</formula>
    </cfRule>
  </conditionalFormatting>
  <conditionalFormatting sqref="AX35:AX37">
    <cfRule type="cellIs" dxfId="132" priority="53" operator="equal">
      <formula>1</formula>
    </cfRule>
    <cfRule type="cellIs" dxfId="131" priority="54" operator="equal">
      <formula>0</formula>
    </cfRule>
  </conditionalFormatting>
  <conditionalFormatting sqref="AX38:AX42">
    <cfRule type="cellIs" dxfId="130" priority="51" operator="equal">
      <formula>1</formula>
    </cfRule>
    <cfRule type="cellIs" dxfId="129" priority="52" operator="equal">
      <formula>0</formula>
    </cfRule>
  </conditionalFormatting>
  <conditionalFormatting sqref="AX43:AX47">
    <cfRule type="cellIs" dxfId="128" priority="49" operator="equal">
      <formula>1</formula>
    </cfRule>
    <cfRule type="cellIs" dxfId="127" priority="50" operator="equal">
      <formula>0</formula>
    </cfRule>
  </conditionalFormatting>
  <conditionalFormatting sqref="AX48:AX52">
    <cfRule type="cellIs" dxfId="126" priority="47" operator="equal">
      <formula>1</formula>
    </cfRule>
    <cfRule type="cellIs" dxfId="125" priority="48" operator="equal">
      <formula>0</formula>
    </cfRule>
  </conditionalFormatting>
  <conditionalFormatting sqref="AX53:AX54">
    <cfRule type="cellIs" dxfId="124" priority="45" operator="equal">
      <formula>1</formula>
    </cfRule>
    <cfRule type="cellIs" dxfId="123" priority="46" operator="equal">
      <formula>0</formula>
    </cfRule>
  </conditionalFormatting>
  <conditionalFormatting sqref="AX60:AX68">
    <cfRule type="cellIs" dxfId="122" priority="18" operator="equal">
      <formula>1</formula>
    </cfRule>
    <cfRule type="cellIs" dxfId="121" priority="19" operator="equal">
      <formula>0</formula>
    </cfRule>
    <cfRule type="cellIs" dxfId="120" priority="20" operator="equal">
      <formula>1</formula>
    </cfRule>
    <cfRule type="cellIs" dxfId="119" priority="21" operator="equal">
      <formula>0</formula>
    </cfRule>
  </conditionalFormatting>
  <conditionalFormatting sqref="AX69:AX71">
    <cfRule type="cellIs" dxfId="118" priority="12" operator="equal">
      <formula>1</formula>
    </cfRule>
    <cfRule type="cellIs" dxfId="117" priority="16" operator="equal">
      <formula>1</formula>
    </cfRule>
    <cfRule type="cellIs" dxfId="116" priority="17" operator="equal">
      <formula>0</formula>
    </cfRule>
  </conditionalFormatting>
  <conditionalFormatting sqref="AX72:AX76">
    <cfRule type="cellIs" dxfId="115" priority="10" operator="equal">
      <formula>1</formula>
    </cfRule>
    <cfRule type="cellIs" dxfId="114" priority="11" operator="equal">
      <formula>0</formula>
    </cfRule>
  </conditionalFormatting>
  <conditionalFormatting sqref="AX77:AX80">
    <cfRule type="cellIs" dxfId="113" priority="6" operator="equal">
      <formula>1</formula>
    </cfRule>
    <cfRule type="cellIs" dxfId="112" priority="7" operator="equal">
      <formula>0</formula>
    </cfRule>
  </conditionalFormatting>
  <conditionalFormatting sqref="AX81:AX86">
    <cfRule type="cellIs" dxfId="111" priority="4" operator="equal">
      <formula>1</formula>
    </cfRule>
    <cfRule type="cellIs" dxfId="110" priority="5" operator="equal">
      <formula>0</formula>
    </cfRule>
  </conditionalFormatting>
  <conditionalFormatting sqref="N56:O58">
    <cfRule type="cellIs" dxfId="109" priority="39" operator="equal">
      <formula>"N"</formula>
    </cfRule>
    <cfRule type="cellIs" dxfId="108" priority="40" operator="equal">
      <formula>"Y"</formula>
    </cfRule>
  </conditionalFormatting>
  <conditionalFormatting sqref="AX69:AX71">
    <cfRule type="cellIs" dxfId="107" priority="13" operator="equal">
      <formula>0</formula>
    </cfRule>
  </conditionalFormatting>
  <conditionalFormatting sqref="AZ1">
    <cfRule type="duplicateValues" dxfId="106" priority="2"/>
  </conditionalFormatting>
  <conditionalFormatting sqref="BC1">
    <cfRule type="duplicateValues" dxfId="105" priority="1"/>
  </conditionalFormatting>
  <dataValidations count="3">
    <dataValidation allowBlank="1" showErrorMessage="1" sqref="Q15 R54 P31:P53"/>
    <dataValidation type="list" allowBlank="1" showInputMessage="1" showErrorMessage="1" sqref="P29">
      <formula1>"装配总成件,焊接总成件,面料,塑料件,冷镦,钣金件,机加工件,标准件,非标件,线材件,管材件,圆钢"</formula1>
    </dataValidation>
    <dataValidation type="list" allowBlank="1" showInputMessage="1" showErrorMessage="1" sqref="Z29:AI29 AK29 AM29:AP29">
      <formula1>"镀白锌,发黑,氧化铁皮膜,电泳（ED),——,镀黑锌,热处理（调质处理）,喷漆,"</formula1>
    </dataValidation>
  </dataValidations>
  <hyperlinks>
    <hyperlink ref="F13" location="SHT0012236!A1" display="靠背骨架焊接总成"/>
    <hyperlink ref="F15" location="SHT0014630!A1" display="靠背泡棉总成"/>
    <hyperlink ref="F16" location="SHT0001666!A1" display="副驾驶调角器总成"/>
    <hyperlink ref="F22" location="SHT0012340!A1" display="主驾驶座垫泡沫总成"/>
    <hyperlink ref="F71" location="预估模块BOM!A1" display="转盘开关气路总成"/>
  </hyperlinks>
  <printOptions horizontalCentered="1"/>
  <pageMargins left="0.23622047244094499" right="0.23622047244094499" top="0.74803149606299202" bottom="0.74803149606299202" header="0.31496062992126" footer="0.31496062992126"/>
  <pageSetup paperSize="8" scale="55" orientation="landscape" r:id="rId1"/>
  <headerFooter>
    <oddFooter>&amp;C第 &amp;P 页，共 &amp;N 页</oddFooter>
  </headerFooter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X34"/>
  <sheetViews>
    <sheetView view="pageBreakPreview" zoomScale="55" zoomScaleNormal="25" workbookViewId="0">
      <pane xSplit="27" ySplit="1" topLeftCell="AB2" activePane="bottomRight" state="frozen"/>
      <selection pane="topRight"/>
      <selection pane="bottomLeft"/>
      <selection pane="bottomRight" sqref="A1:A2"/>
    </sheetView>
  </sheetViews>
  <sheetFormatPr defaultColWidth="9" defaultRowHeight="13.5" outlineLevelCol="1"/>
  <cols>
    <col min="1" max="1" width="7" style="398" customWidth="1"/>
    <col min="2" max="2" width="9" style="398"/>
    <col min="3" max="3" width="8.125" style="398" customWidth="1"/>
    <col min="4" max="4" width="20.625" style="398" customWidth="1"/>
    <col min="5" max="5" width="21.625" style="398" customWidth="1"/>
    <col min="6" max="6" width="19.5" style="398" customWidth="1"/>
    <col min="7" max="7" width="21.5" style="397" hidden="1" customWidth="1" outlineLevel="1"/>
    <col min="8" max="8" width="7.125" style="397" hidden="1" customWidth="1" outlineLevel="1"/>
    <col min="9" max="9" width="5.25" style="397" hidden="1" customWidth="1" outlineLevel="1"/>
    <col min="10" max="10" width="10.5" style="397" customWidth="1" collapsed="1"/>
    <col min="11" max="11" width="9.375" style="397" hidden="1" customWidth="1" outlineLevel="1"/>
    <col min="12" max="12" width="22.25" style="397" hidden="1" customWidth="1" outlineLevel="1"/>
    <col min="13" max="13" width="9" style="397" hidden="1" customWidth="1" outlineLevel="1"/>
    <col min="14" max="14" width="17.25" style="397" hidden="1" customWidth="1" outlineLevel="1"/>
    <col min="15" max="15" width="10.25" style="397" hidden="1" customWidth="1" outlineLevel="1"/>
    <col min="16" max="16" width="9" style="397" customWidth="1" collapsed="1"/>
    <col min="17" max="17" width="24.875" style="397" hidden="1" customWidth="1" outlineLevel="1"/>
    <col min="18" max="18" width="15.625" style="397" hidden="1" customWidth="1" outlineLevel="1"/>
    <col min="19" max="19" width="13.875" style="397" hidden="1" customWidth="1" outlineLevel="1"/>
    <col min="20" max="20" width="17.875" style="397" hidden="1" customWidth="1" outlineLevel="1"/>
    <col min="21" max="21" width="9.125" style="397" hidden="1" customWidth="1" outlineLevel="1"/>
    <col min="22" max="22" width="16.875" style="397" customWidth="1" collapsed="1"/>
    <col min="23" max="23" width="8.5" style="397" hidden="1" customWidth="1" outlineLevel="1"/>
    <col min="24" max="25" width="7.125" style="397" hidden="1" customWidth="1" outlineLevel="1"/>
    <col min="26" max="26" width="9" style="397" hidden="1" outlineLevel="1"/>
    <col min="27" max="27" width="5.25" style="397" hidden="1" customWidth="1" outlineLevel="1"/>
    <col min="28" max="28" width="6.875" style="397" hidden="1" customWidth="1" outlineLevel="1"/>
    <col min="29" max="29" width="6.875" style="397" customWidth="1" collapsed="1"/>
    <col min="30" max="33" width="6.875" style="397" hidden="1" customWidth="1" outlineLevel="1"/>
    <col min="34" max="34" width="10.5" style="397" hidden="1" customWidth="1" outlineLevel="1"/>
    <col min="35" max="35" width="10.625" style="399" hidden="1" customWidth="1" outlineLevel="1"/>
    <col min="36" max="37" width="6.875" style="397" hidden="1" customWidth="1" outlineLevel="1"/>
    <col min="38" max="38" width="6.875" style="397" customWidth="1" collapsed="1"/>
    <col min="39" max="39" width="6.875" style="397" customWidth="1"/>
    <col min="40" max="49" width="6.875" style="397" hidden="1" customWidth="1" outlineLevel="1"/>
    <col min="50" max="50" width="16.75" style="397" customWidth="1" collapsed="1"/>
    <col min="51" max="16384" width="9" style="397"/>
  </cols>
  <sheetData>
    <row r="1" spans="1:50" s="395" customFormat="1" ht="27" customHeight="1">
      <c r="A1" s="1314" t="s">
        <v>6</v>
      </c>
      <c r="B1" s="1314" t="s">
        <v>459</v>
      </c>
      <c r="C1" s="1314" t="s">
        <v>299</v>
      </c>
      <c r="D1" s="1314" t="s">
        <v>300</v>
      </c>
      <c r="E1" s="1314" t="s">
        <v>57</v>
      </c>
      <c r="F1" s="1314" t="s">
        <v>58</v>
      </c>
      <c r="G1" s="1314" t="s">
        <v>301</v>
      </c>
      <c r="H1" s="1314" t="s">
        <v>302</v>
      </c>
      <c r="I1" s="1314" t="s">
        <v>303</v>
      </c>
      <c r="J1" s="1314" t="s">
        <v>640</v>
      </c>
      <c r="K1" s="1314" t="s">
        <v>304</v>
      </c>
      <c r="L1" s="1314" t="s">
        <v>305</v>
      </c>
      <c r="M1" s="1314" t="s">
        <v>306</v>
      </c>
      <c r="N1" s="1314" t="s">
        <v>307</v>
      </c>
      <c r="O1" s="1314" t="s">
        <v>461</v>
      </c>
      <c r="P1" s="1314" t="s">
        <v>309</v>
      </c>
      <c r="Q1" s="1314" t="s">
        <v>310</v>
      </c>
      <c r="R1" s="1314" t="s">
        <v>311</v>
      </c>
      <c r="S1" s="1314" t="s">
        <v>312</v>
      </c>
      <c r="T1" s="1314" t="s">
        <v>683</v>
      </c>
      <c r="U1" s="1314" t="s">
        <v>314</v>
      </c>
      <c r="V1" s="1314" t="s">
        <v>684</v>
      </c>
      <c r="W1" s="1314" t="s">
        <v>316</v>
      </c>
      <c r="X1" s="1314" t="s">
        <v>317</v>
      </c>
      <c r="Y1" s="1314" t="s">
        <v>318</v>
      </c>
      <c r="Z1" s="1314" t="s">
        <v>319</v>
      </c>
      <c r="AA1" s="1314" t="s">
        <v>685</v>
      </c>
      <c r="AB1" s="1314" t="s">
        <v>11</v>
      </c>
      <c r="AC1" s="1316" t="s">
        <v>320</v>
      </c>
      <c r="AD1" s="1318" t="s">
        <v>321</v>
      </c>
      <c r="AE1" s="1312" t="s">
        <v>322</v>
      </c>
      <c r="AF1" s="1312"/>
      <c r="AG1" s="1313"/>
      <c r="AH1" s="1319" t="s">
        <v>463</v>
      </c>
      <c r="AI1" s="1321" t="s">
        <v>324</v>
      </c>
      <c r="AJ1" s="1316" t="s">
        <v>464</v>
      </c>
      <c r="AK1" s="1323" t="s">
        <v>465</v>
      </c>
      <c r="AL1" s="1325" t="s">
        <v>327</v>
      </c>
      <c r="AM1" s="1325" t="s">
        <v>466</v>
      </c>
      <c r="AN1" s="1326" t="s">
        <v>467</v>
      </c>
      <c r="AO1" s="1328" t="s">
        <v>1037</v>
      </c>
      <c r="AP1" s="1330" t="s">
        <v>330</v>
      </c>
      <c r="AQ1" s="1330" t="s">
        <v>331</v>
      </c>
      <c r="AR1" s="1328" t="s">
        <v>332</v>
      </c>
      <c r="AS1" s="1328" t="s">
        <v>333</v>
      </c>
      <c r="AT1" s="1328" t="s">
        <v>468</v>
      </c>
      <c r="AU1" s="1330" t="s">
        <v>335</v>
      </c>
      <c r="AV1" s="1336" t="s">
        <v>336</v>
      </c>
      <c r="AW1" s="1332" t="s">
        <v>337</v>
      </c>
      <c r="AX1" s="1334" t="s">
        <v>777</v>
      </c>
    </row>
    <row r="2" spans="1:50" s="396" customFormat="1" ht="27" customHeight="1">
      <c r="A2" s="1315"/>
      <c r="B2" s="1315"/>
      <c r="C2" s="1315"/>
      <c r="D2" s="1315"/>
      <c r="E2" s="1315"/>
      <c r="F2" s="1315"/>
      <c r="G2" s="1315"/>
      <c r="H2" s="1315"/>
      <c r="I2" s="1315"/>
      <c r="J2" s="1315"/>
      <c r="K2" s="1315"/>
      <c r="L2" s="1315"/>
      <c r="M2" s="1315"/>
      <c r="N2" s="1315"/>
      <c r="O2" s="1315"/>
      <c r="P2" s="1315"/>
      <c r="Q2" s="1315"/>
      <c r="R2" s="1315"/>
      <c r="S2" s="1315"/>
      <c r="T2" s="1315"/>
      <c r="U2" s="1315"/>
      <c r="V2" s="1315"/>
      <c r="W2" s="1315"/>
      <c r="X2" s="1315"/>
      <c r="Y2" s="1315"/>
      <c r="Z2" s="1315"/>
      <c r="AA2" s="1315"/>
      <c r="AB2" s="1315"/>
      <c r="AC2" s="1317"/>
      <c r="AD2" s="1318"/>
      <c r="AE2" s="199" t="s">
        <v>339</v>
      </c>
      <c r="AF2" s="200" t="s">
        <v>340</v>
      </c>
      <c r="AG2" s="200" t="s">
        <v>341</v>
      </c>
      <c r="AH2" s="1320"/>
      <c r="AI2" s="1322"/>
      <c r="AJ2" s="1317"/>
      <c r="AK2" s="1324"/>
      <c r="AL2" s="1325"/>
      <c r="AM2" s="1325"/>
      <c r="AN2" s="1327"/>
      <c r="AO2" s="1329"/>
      <c r="AP2" s="1331"/>
      <c r="AQ2" s="1331"/>
      <c r="AR2" s="1329"/>
      <c r="AS2" s="1329"/>
      <c r="AT2" s="1329"/>
      <c r="AU2" s="1331"/>
      <c r="AV2" s="1337"/>
      <c r="AW2" s="1333"/>
      <c r="AX2" s="1335"/>
    </row>
    <row r="3" spans="1:50" ht="39.950000000000003" customHeight="1">
      <c r="A3" s="400">
        <f t="shared" ref="A3:A11" si="0">ROW()-2</f>
        <v>1</v>
      </c>
      <c r="B3" s="401">
        <v>2</v>
      </c>
      <c r="C3" s="401" t="s">
        <v>563</v>
      </c>
      <c r="D3" s="402" t="s">
        <v>777</v>
      </c>
      <c r="E3" s="403" t="s">
        <v>777</v>
      </c>
      <c r="F3" s="401" t="s">
        <v>1038</v>
      </c>
      <c r="G3" s="404" t="s">
        <v>1039</v>
      </c>
      <c r="H3" s="404" t="s">
        <v>342</v>
      </c>
      <c r="I3" s="404" t="s">
        <v>471</v>
      </c>
      <c r="J3" s="404"/>
      <c r="K3" s="404" t="s">
        <v>1040</v>
      </c>
      <c r="L3" s="404" t="s">
        <v>690</v>
      </c>
      <c r="M3" s="404" t="s">
        <v>1040</v>
      </c>
      <c r="N3" s="404" t="s">
        <v>344</v>
      </c>
      <c r="O3" s="404" t="s">
        <v>345</v>
      </c>
      <c r="P3" s="404" t="s">
        <v>780</v>
      </c>
      <c r="Q3" s="404" t="s">
        <v>347</v>
      </c>
      <c r="R3" s="404" t="s">
        <v>348</v>
      </c>
      <c r="S3" s="404" t="s">
        <v>348</v>
      </c>
      <c r="T3" s="404" t="s">
        <v>1041</v>
      </c>
      <c r="U3" s="404" t="s">
        <v>348</v>
      </c>
      <c r="V3" s="404" t="e">
        <f>V4+#REF!+#REF!*2+V6+V7+V10+V11+#REF!+#REF!*2+#REF!+#REF!+V12+V17+#REF!*2+#REF!*3+#REF!*2</f>
        <v>#REF!</v>
      </c>
      <c r="W3" s="404" t="s">
        <v>790</v>
      </c>
      <c r="X3" s="404" t="s">
        <v>366</v>
      </c>
      <c r="Y3" s="404" t="s">
        <v>348</v>
      </c>
      <c r="Z3" s="404" t="s">
        <v>367</v>
      </c>
      <c r="AA3" s="404"/>
      <c r="AB3" s="404" t="s">
        <v>348</v>
      </c>
      <c r="AC3" s="404" t="s">
        <v>367</v>
      </c>
      <c r="AD3" s="404"/>
      <c r="AE3" s="404"/>
      <c r="AF3" s="404"/>
      <c r="AG3" s="404"/>
      <c r="AH3" s="404"/>
      <c r="AI3" s="404"/>
      <c r="AJ3" s="404">
        <v>130.56</v>
      </c>
      <c r="AK3" s="404">
        <v>0.72599999999999998</v>
      </c>
      <c r="AL3" s="404" t="s">
        <v>480</v>
      </c>
      <c r="AM3" s="404" t="s">
        <v>781</v>
      </c>
      <c r="AN3" s="404"/>
      <c r="AO3" s="404"/>
      <c r="AP3" s="404"/>
      <c r="AQ3" s="404"/>
      <c r="AR3" s="404"/>
      <c r="AS3" s="404"/>
      <c r="AT3" s="404"/>
      <c r="AU3" s="404"/>
      <c r="AV3" s="404"/>
      <c r="AW3" s="404"/>
      <c r="AX3" s="439">
        <v>1</v>
      </c>
    </row>
    <row r="4" spans="1:50" ht="39.950000000000003" customHeight="1">
      <c r="A4" s="400">
        <f t="shared" si="0"/>
        <v>2</v>
      </c>
      <c r="B4" s="401">
        <v>3</v>
      </c>
      <c r="C4" s="401" t="s">
        <v>563</v>
      </c>
      <c r="D4" s="401" t="s">
        <v>690</v>
      </c>
      <c r="E4" s="401" t="s">
        <v>690</v>
      </c>
      <c r="F4" s="401" t="s">
        <v>691</v>
      </c>
      <c r="G4" s="404" t="s">
        <v>348</v>
      </c>
      <c r="H4" s="404" t="s">
        <v>363</v>
      </c>
      <c r="I4" s="404" t="s">
        <v>471</v>
      </c>
      <c r="J4" s="404"/>
      <c r="K4" s="404" t="s">
        <v>342</v>
      </c>
      <c r="L4" s="404" t="str">
        <f>E4</f>
        <v>SHT0012225</v>
      </c>
      <c r="M4" s="404" t="s">
        <v>342</v>
      </c>
      <c r="N4" s="404" t="s">
        <v>344</v>
      </c>
      <c r="O4" s="404" t="s">
        <v>345</v>
      </c>
      <c r="P4" s="404" t="s">
        <v>520</v>
      </c>
      <c r="Q4" s="404" t="s">
        <v>1042</v>
      </c>
      <c r="R4" s="404" t="s">
        <v>694</v>
      </c>
      <c r="S4" s="404" t="s">
        <v>695</v>
      </c>
      <c r="T4" s="404" t="s">
        <v>348</v>
      </c>
      <c r="U4" s="404" t="s">
        <v>348</v>
      </c>
      <c r="V4" s="404">
        <v>0.36990000000000001</v>
      </c>
      <c r="W4" s="404" t="s">
        <v>790</v>
      </c>
      <c r="X4" s="404" t="s">
        <v>348</v>
      </c>
      <c r="Y4" s="404" t="s">
        <v>348</v>
      </c>
      <c r="Z4" s="404" t="s">
        <v>348</v>
      </c>
      <c r="AA4" s="404"/>
      <c r="AB4" s="404" t="s">
        <v>348</v>
      </c>
      <c r="AC4" s="404" t="s">
        <v>524</v>
      </c>
      <c r="AD4" s="404"/>
      <c r="AE4" s="404">
        <v>550.78947368421098</v>
      </c>
      <c r="AF4" s="404">
        <v>20</v>
      </c>
      <c r="AG4" s="404">
        <v>1.5</v>
      </c>
      <c r="AH4" s="404">
        <v>0.37674000000000002</v>
      </c>
      <c r="AI4" s="434">
        <f>V4/AH4</f>
        <v>0.98184424271380788</v>
      </c>
      <c r="AJ4" s="404"/>
      <c r="AK4" s="404"/>
      <c r="AL4" s="404" t="s">
        <v>377</v>
      </c>
      <c r="AM4" s="404" t="s">
        <v>916</v>
      </c>
      <c r="AN4" s="404"/>
      <c r="AO4" s="404"/>
      <c r="AP4" s="404"/>
      <c r="AQ4" s="404"/>
      <c r="AR4" s="404"/>
      <c r="AS4" s="404"/>
      <c r="AT4" s="404"/>
      <c r="AU4" s="404"/>
      <c r="AV4" s="404"/>
      <c r="AW4" s="404"/>
      <c r="AX4" s="439">
        <v>1</v>
      </c>
    </row>
    <row r="5" spans="1:50" ht="39.950000000000003" customHeight="1">
      <c r="A5" s="400">
        <f t="shared" si="0"/>
        <v>3</v>
      </c>
      <c r="B5" s="401">
        <v>3</v>
      </c>
      <c r="C5" s="401" t="s">
        <v>1043</v>
      </c>
      <c r="D5" s="401" t="s">
        <v>201</v>
      </c>
      <c r="E5" s="401" t="s">
        <v>201</v>
      </c>
      <c r="F5" s="401" t="s">
        <v>202</v>
      </c>
      <c r="G5" s="404" t="s">
        <v>348</v>
      </c>
      <c r="H5" s="404" t="s">
        <v>363</v>
      </c>
      <c r="I5" s="404" t="s">
        <v>471</v>
      </c>
      <c r="J5" s="404"/>
      <c r="K5" s="404"/>
      <c r="L5" s="404"/>
      <c r="M5" s="404"/>
      <c r="N5" s="404"/>
      <c r="O5" s="404"/>
      <c r="P5" s="404"/>
      <c r="Q5" s="404"/>
      <c r="R5" s="404"/>
      <c r="S5" s="404"/>
      <c r="T5" s="404"/>
      <c r="U5" s="404"/>
      <c r="V5" s="404">
        <v>3.9E-2</v>
      </c>
      <c r="W5" s="404"/>
      <c r="X5" s="404"/>
      <c r="Y5" s="404"/>
      <c r="Z5" s="404"/>
      <c r="AA5" s="404"/>
      <c r="AB5" s="404"/>
      <c r="AC5" s="404" t="s">
        <v>514</v>
      </c>
      <c r="AD5" s="404" t="s">
        <v>1044</v>
      </c>
      <c r="AE5" s="404">
        <v>255</v>
      </c>
      <c r="AF5" s="404">
        <v>13</v>
      </c>
      <c r="AG5" s="404">
        <v>2</v>
      </c>
      <c r="AH5" s="404">
        <v>5.21118E-2</v>
      </c>
      <c r="AI5" s="434">
        <f>V5/AH5</f>
        <v>0.74839095943721001</v>
      </c>
      <c r="AJ5" s="404"/>
      <c r="AK5" s="404"/>
      <c r="AL5" s="404" t="s">
        <v>377</v>
      </c>
      <c r="AM5" s="404" t="s">
        <v>922</v>
      </c>
      <c r="AN5" s="404"/>
      <c r="AO5" s="404"/>
      <c r="AP5" s="404"/>
      <c r="AQ5" s="404"/>
      <c r="AR5" s="404"/>
      <c r="AS5" s="404"/>
      <c r="AT5" s="404"/>
      <c r="AU5" s="404"/>
      <c r="AV5" s="404"/>
      <c r="AW5" s="404"/>
      <c r="AX5" s="439">
        <v>1</v>
      </c>
    </row>
    <row r="6" spans="1:50" ht="39.950000000000003" customHeight="1">
      <c r="A6" s="400">
        <f t="shared" si="0"/>
        <v>4</v>
      </c>
      <c r="B6" s="401">
        <v>3</v>
      </c>
      <c r="C6" s="401" t="s">
        <v>790</v>
      </c>
      <c r="D6" s="401" t="s">
        <v>1045</v>
      </c>
      <c r="E6" s="401" t="s">
        <v>1045</v>
      </c>
      <c r="F6" s="401" t="s">
        <v>1046</v>
      </c>
      <c r="G6" s="404" t="s">
        <v>700</v>
      </c>
      <c r="H6" s="404" t="s">
        <v>363</v>
      </c>
      <c r="I6" s="404" t="s">
        <v>471</v>
      </c>
      <c r="J6" s="404"/>
      <c r="K6" s="404" t="s">
        <v>342</v>
      </c>
      <c r="L6" s="404" t="str">
        <f>E6</f>
        <v>SHT0012972</v>
      </c>
      <c r="M6" s="404" t="s">
        <v>342</v>
      </c>
      <c r="N6" s="404" t="s">
        <v>344</v>
      </c>
      <c r="O6" s="404" t="s">
        <v>345</v>
      </c>
      <c r="P6" s="404" t="s">
        <v>520</v>
      </c>
      <c r="Q6" s="404" t="s">
        <v>1042</v>
      </c>
      <c r="R6" s="404" t="s">
        <v>1047</v>
      </c>
      <c r="S6" s="404" t="s">
        <v>695</v>
      </c>
      <c r="T6" s="404" t="s">
        <v>348</v>
      </c>
      <c r="U6" s="404" t="s">
        <v>348</v>
      </c>
      <c r="V6" s="404">
        <v>1.7899</v>
      </c>
      <c r="W6" s="404" t="s">
        <v>790</v>
      </c>
      <c r="X6" s="404" t="s">
        <v>348</v>
      </c>
      <c r="Y6" s="404" t="s">
        <v>348</v>
      </c>
      <c r="Z6" s="404" t="s">
        <v>348</v>
      </c>
      <c r="AA6" s="404"/>
      <c r="AB6" s="404" t="s">
        <v>348</v>
      </c>
      <c r="AC6" s="430" t="s">
        <v>524</v>
      </c>
      <c r="AD6" s="430"/>
      <c r="AE6" s="430">
        <v>1588.3950617283999</v>
      </c>
      <c r="AF6" s="430">
        <v>20</v>
      </c>
      <c r="AG6" s="430">
        <v>1.5</v>
      </c>
      <c r="AH6" s="430">
        <v>1.80124</v>
      </c>
      <c r="AI6" s="434">
        <f>V6/AH6</f>
        <v>0.99370433701228045</v>
      </c>
      <c r="AJ6" s="430"/>
      <c r="AK6" s="430"/>
      <c r="AL6" s="430" t="s">
        <v>377</v>
      </c>
      <c r="AM6" s="430" t="s">
        <v>916</v>
      </c>
      <c r="AN6" s="404"/>
      <c r="AO6" s="404"/>
      <c r="AP6" s="404"/>
      <c r="AQ6" s="404"/>
      <c r="AR6" s="404"/>
      <c r="AS6" s="404"/>
      <c r="AT6" s="404"/>
      <c r="AU6" s="404"/>
      <c r="AV6" s="404"/>
      <c r="AW6" s="404"/>
      <c r="AX6" s="439">
        <v>1</v>
      </c>
    </row>
    <row r="7" spans="1:50" ht="39.950000000000003" customHeight="1">
      <c r="A7" s="400">
        <f t="shared" si="0"/>
        <v>5</v>
      </c>
      <c r="B7" s="401">
        <v>3</v>
      </c>
      <c r="C7" s="401" t="s">
        <v>790</v>
      </c>
      <c r="D7" s="401" t="s">
        <v>1048</v>
      </c>
      <c r="E7" s="401" t="s">
        <v>1048</v>
      </c>
      <c r="F7" s="401" t="s">
        <v>1049</v>
      </c>
      <c r="G7" s="404" t="s">
        <v>869</v>
      </c>
      <c r="H7" s="404" t="s">
        <v>363</v>
      </c>
      <c r="I7" s="404" t="s">
        <v>471</v>
      </c>
      <c r="J7" s="404"/>
      <c r="K7" s="404" t="s">
        <v>342</v>
      </c>
      <c r="L7" s="404" t="s">
        <v>1050</v>
      </c>
      <c r="M7" s="404" t="s">
        <v>342</v>
      </c>
      <c r="N7" s="404" t="s">
        <v>345</v>
      </c>
      <c r="O7" s="404" t="s">
        <v>344</v>
      </c>
      <c r="P7" s="404" t="s">
        <v>780</v>
      </c>
      <c r="Q7" s="404" t="s">
        <v>347</v>
      </c>
      <c r="R7" s="404" t="s">
        <v>348</v>
      </c>
      <c r="S7" s="404" t="s">
        <v>348</v>
      </c>
      <c r="T7" s="404" t="s">
        <v>348</v>
      </c>
      <c r="U7" s="404" t="s">
        <v>348</v>
      </c>
      <c r="V7" s="404">
        <f>V8+V9</f>
        <v>0.43390000000000001</v>
      </c>
      <c r="W7" s="404" t="s">
        <v>790</v>
      </c>
      <c r="X7" s="404" t="s">
        <v>348</v>
      </c>
      <c r="Y7" s="404" t="s">
        <v>348</v>
      </c>
      <c r="Z7" s="404" t="s">
        <v>348</v>
      </c>
      <c r="AA7" s="404"/>
      <c r="AB7" s="404" t="s">
        <v>348</v>
      </c>
      <c r="AC7" s="431" t="s">
        <v>527</v>
      </c>
      <c r="AD7" s="431"/>
      <c r="AE7" s="432"/>
      <c r="AF7" s="431"/>
      <c r="AG7" s="431"/>
      <c r="AH7" s="435"/>
      <c r="AI7" s="206"/>
      <c r="AJ7" s="99"/>
      <c r="AK7" s="99"/>
      <c r="AL7" s="431" t="s">
        <v>480</v>
      </c>
      <c r="AM7" s="431" t="s">
        <v>781</v>
      </c>
      <c r="AN7" s="404"/>
      <c r="AO7" s="404"/>
      <c r="AP7" s="404"/>
      <c r="AQ7" s="404"/>
      <c r="AR7" s="404"/>
      <c r="AS7" s="404"/>
      <c r="AT7" s="404"/>
      <c r="AU7" s="404"/>
      <c r="AV7" s="404"/>
      <c r="AW7" s="404"/>
      <c r="AX7" s="440">
        <v>1</v>
      </c>
    </row>
    <row r="8" spans="1:50" ht="39.950000000000003" customHeight="1">
      <c r="A8" s="400">
        <f t="shared" si="0"/>
        <v>6</v>
      </c>
      <c r="B8" s="401">
        <v>4</v>
      </c>
      <c r="C8" s="401" t="s">
        <v>790</v>
      </c>
      <c r="D8" s="401"/>
      <c r="E8" s="401" t="s">
        <v>1051</v>
      </c>
      <c r="F8" s="401" t="s">
        <v>1052</v>
      </c>
      <c r="G8" s="404" t="s">
        <v>510</v>
      </c>
      <c r="H8" s="404" t="s">
        <v>363</v>
      </c>
      <c r="I8" s="404" t="s">
        <v>471</v>
      </c>
      <c r="J8" s="404"/>
      <c r="K8" s="404" t="s">
        <v>342</v>
      </c>
      <c r="L8" s="404" t="s">
        <v>1053</v>
      </c>
      <c r="M8" s="404" t="s">
        <v>342</v>
      </c>
      <c r="N8" s="404" t="s">
        <v>345</v>
      </c>
      <c r="O8" s="404" t="s">
        <v>344</v>
      </c>
      <c r="P8" s="404" t="s">
        <v>577</v>
      </c>
      <c r="Q8" s="404" t="s">
        <v>1054</v>
      </c>
      <c r="R8" s="404" t="s">
        <v>1055</v>
      </c>
      <c r="S8" s="404" t="s">
        <v>579</v>
      </c>
      <c r="T8" s="404" t="s">
        <v>348</v>
      </c>
      <c r="U8" s="404" t="s">
        <v>348</v>
      </c>
      <c r="V8" s="404">
        <v>0.42349999999999999</v>
      </c>
      <c r="W8" s="404" t="s">
        <v>790</v>
      </c>
      <c r="X8" s="404" t="s">
        <v>348</v>
      </c>
      <c r="Y8" s="404" t="s">
        <v>348</v>
      </c>
      <c r="Z8" s="404" t="s">
        <v>348</v>
      </c>
      <c r="AA8" s="404"/>
      <c r="AB8" s="404" t="s">
        <v>348</v>
      </c>
      <c r="AC8" s="431" t="s">
        <v>514</v>
      </c>
      <c r="AD8" s="431"/>
      <c r="AE8" s="432">
        <v>205</v>
      </c>
      <c r="AF8" s="431">
        <v>145</v>
      </c>
      <c r="AG8" s="431" t="s">
        <v>1056</v>
      </c>
      <c r="AH8" s="435">
        <v>0.70091550000000002</v>
      </c>
      <c r="AI8" s="434">
        <f>V8/AH8</f>
        <v>0.60420977992354286</v>
      </c>
      <c r="AJ8" s="99"/>
      <c r="AK8" s="99"/>
      <c r="AL8" s="436"/>
      <c r="AM8" s="436"/>
      <c r="AN8" s="404"/>
      <c r="AO8" s="404"/>
      <c r="AP8" s="404"/>
      <c r="AQ8" s="404"/>
      <c r="AR8" s="404"/>
      <c r="AS8" s="404"/>
      <c r="AT8" s="404"/>
      <c r="AU8" s="404"/>
      <c r="AV8" s="404"/>
      <c r="AW8" s="404"/>
      <c r="AX8" s="440">
        <v>1</v>
      </c>
    </row>
    <row r="9" spans="1:50" ht="39.950000000000003" customHeight="1">
      <c r="A9" s="400">
        <f t="shared" si="0"/>
        <v>7</v>
      </c>
      <c r="B9" s="401">
        <v>4</v>
      </c>
      <c r="C9" s="401" t="s">
        <v>835</v>
      </c>
      <c r="D9" s="401"/>
      <c r="E9" s="401" t="s">
        <v>877</v>
      </c>
      <c r="F9" s="401" t="s">
        <v>878</v>
      </c>
      <c r="G9" s="404" t="s">
        <v>417</v>
      </c>
      <c r="H9" s="404" t="s">
        <v>363</v>
      </c>
      <c r="I9" s="404" t="s">
        <v>471</v>
      </c>
      <c r="J9" s="404"/>
      <c r="K9" s="404" t="s">
        <v>342</v>
      </c>
      <c r="L9" s="404" t="s">
        <v>1057</v>
      </c>
      <c r="M9" s="404" t="s">
        <v>342</v>
      </c>
      <c r="N9" s="404" t="s">
        <v>345</v>
      </c>
      <c r="O9" s="404" t="s">
        <v>344</v>
      </c>
      <c r="P9" s="404" t="s">
        <v>478</v>
      </c>
      <c r="Q9" s="404" t="s">
        <v>348</v>
      </c>
      <c r="R9" s="404" t="s">
        <v>1058</v>
      </c>
      <c r="S9" s="404" t="s">
        <v>348</v>
      </c>
      <c r="T9" s="404" t="s">
        <v>348</v>
      </c>
      <c r="U9" s="404" t="s">
        <v>348</v>
      </c>
      <c r="V9" s="404">
        <v>1.04E-2</v>
      </c>
      <c r="W9" s="404" t="s">
        <v>790</v>
      </c>
      <c r="X9" s="404" t="s">
        <v>348</v>
      </c>
      <c r="Y9" s="404" t="s">
        <v>348</v>
      </c>
      <c r="Z9" s="404" t="s">
        <v>348</v>
      </c>
      <c r="AA9" s="404"/>
      <c r="AB9" s="404" t="s">
        <v>348</v>
      </c>
      <c r="AC9" s="431"/>
      <c r="AD9" s="431"/>
      <c r="AE9" s="432"/>
      <c r="AF9" s="431"/>
      <c r="AG9" s="431"/>
      <c r="AH9" s="435"/>
      <c r="AI9" s="206"/>
      <c r="AJ9" s="99"/>
      <c r="AK9" s="99"/>
      <c r="AL9" s="436"/>
      <c r="AM9" s="436"/>
      <c r="AN9" s="404"/>
      <c r="AO9" s="404"/>
      <c r="AP9" s="404"/>
      <c r="AQ9" s="404"/>
      <c r="AR9" s="404"/>
      <c r="AS9" s="404"/>
      <c r="AT9" s="404"/>
      <c r="AU9" s="404"/>
      <c r="AV9" s="404"/>
      <c r="AW9" s="404"/>
      <c r="AX9" s="440">
        <v>1</v>
      </c>
    </row>
    <row r="10" spans="1:50" ht="39.950000000000003" customHeight="1">
      <c r="A10" s="400">
        <f t="shared" si="0"/>
        <v>8</v>
      </c>
      <c r="B10" s="401">
        <v>3</v>
      </c>
      <c r="C10" s="401" t="s">
        <v>1059</v>
      </c>
      <c r="D10" s="405" t="s">
        <v>1060</v>
      </c>
      <c r="E10" s="401" t="s">
        <v>227</v>
      </c>
      <c r="F10" s="401" t="s">
        <v>228</v>
      </c>
      <c r="G10" s="404" t="s">
        <v>700</v>
      </c>
      <c r="H10" s="404" t="s">
        <v>363</v>
      </c>
      <c r="I10" s="404" t="s">
        <v>471</v>
      </c>
      <c r="J10" s="404"/>
      <c r="K10" s="404" t="s">
        <v>342</v>
      </c>
      <c r="L10" s="404" t="str">
        <f>E10</f>
        <v>H5-6802114</v>
      </c>
      <c r="M10" s="404" t="s">
        <v>342</v>
      </c>
      <c r="N10" s="404" t="s">
        <v>1061</v>
      </c>
      <c r="O10" s="404" t="s">
        <v>1062</v>
      </c>
      <c r="P10" s="404" t="s">
        <v>520</v>
      </c>
      <c r="Q10" s="404" t="s">
        <v>1042</v>
      </c>
      <c r="R10" s="404" t="s">
        <v>1063</v>
      </c>
      <c r="S10" s="404" t="s">
        <v>695</v>
      </c>
      <c r="T10" s="404" t="s">
        <v>348</v>
      </c>
      <c r="U10" s="404" t="s">
        <v>348</v>
      </c>
      <c r="V10" s="404">
        <v>0.41339999999999999</v>
      </c>
      <c r="W10" s="404" t="s">
        <v>790</v>
      </c>
      <c r="X10" s="404" t="s">
        <v>366</v>
      </c>
      <c r="Y10" s="404" t="s">
        <v>348</v>
      </c>
      <c r="Z10" s="404" t="s">
        <v>367</v>
      </c>
      <c r="AA10" s="404"/>
      <c r="AB10" s="404" t="s">
        <v>348</v>
      </c>
      <c r="AC10" s="404" t="s">
        <v>524</v>
      </c>
      <c r="AD10" s="404"/>
      <c r="AE10" s="404">
        <v>374.55026455026501</v>
      </c>
      <c r="AF10" s="404">
        <v>25</v>
      </c>
      <c r="AG10" s="404">
        <v>1.5</v>
      </c>
      <c r="AH10" s="404">
        <v>0.42474000000000001</v>
      </c>
      <c r="AI10" s="434">
        <f>V10/AH10</f>
        <v>0.97330131374487916</v>
      </c>
      <c r="AJ10" s="404"/>
      <c r="AK10" s="404"/>
      <c r="AL10" s="430" t="s">
        <v>377</v>
      </c>
      <c r="AM10" s="430" t="s">
        <v>916</v>
      </c>
      <c r="AN10" s="404"/>
      <c r="AO10" s="404"/>
      <c r="AP10" s="404"/>
      <c r="AQ10" s="404"/>
      <c r="AR10" s="404"/>
      <c r="AS10" s="404"/>
      <c r="AT10" s="404"/>
      <c r="AU10" s="404"/>
      <c r="AV10" s="404"/>
      <c r="AW10" s="404"/>
      <c r="AX10" s="439">
        <v>1</v>
      </c>
    </row>
    <row r="11" spans="1:50" ht="39.950000000000003" customHeight="1">
      <c r="A11" s="400">
        <f t="shared" si="0"/>
        <v>9</v>
      </c>
      <c r="B11" s="401">
        <v>3</v>
      </c>
      <c r="C11" s="401" t="s">
        <v>1059</v>
      </c>
      <c r="D11" s="401" t="s">
        <v>1064</v>
      </c>
      <c r="E11" s="401" t="s">
        <v>1065</v>
      </c>
      <c r="F11" s="401" t="s">
        <v>1066</v>
      </c>
      <c r="G11" s="404" t="s">
        <v>700</v>
      </c>
      <c r="H11" s="404" t="s">
        <v>363</v>
      </c>
      <c r="I11" s="404" t="s">
        <v>471</v>
      </c>
      <c r="J11" s="404"/>
      <c r="K11" s="404" t="s">
        <v>363</v>
      </c>
      <c r="L11" s="404" t="str">
        <f>E11</f>
        <v>H5-6802115</v>
      </c>
      <c r="M11" s="404" t="s">
        <v>363</v>
      </c>
      <c r="N11" s="404" t="s">
        <v>1061</v>
      </c>
      <c r="O11" s="404" t="s">
        <v>1062</v>
      </c>
      <c r="P11" s="404" t="s">
        <v>520</v>
      </c>
      <c r="Q11" s="404" t="s">
        <v>1042</v>
      </c>
      <c r="R11" s="404" t="s">
        <v>1047</v>
      </c>
      <c r="S11" s="404" t="s">
        <v>695</v>
      </c>
      <c r="T11" s="404" t="s">
        <v>348</v>
      </c>
      <c r="U11" s="404" t="s">
        <v>348</v>
      </c>
      <c r="V11" s="404">
        <v>0.41339999999999999</v>
      </c>
      <c r="W11" s="404" t="s">
        <v>790</v>
      </c>
      <c r="X11" s="404" t="s">
        <v>366</v>
      </c>
      <c r="Y11" s="404" t="s">
        <v>348</v>
      </c>
      <c r="Z11" s="404" t="s">
        <v>367</v>
      </c>
      <c r="AA11" s="404"/>
      <c r="AB11" s="404" t="s">
        <v>348</v>
      </c>
      <c r="AC11" s="404" t="s">
        <v>524</v>
      </c>
      <c r="AD11" s="404"/>
      <c r="AE11" s="404">
        <v>374.55026455026501</v>
      </c>
      <c r="AF11" s="404">
        <v>20</v>
      </c>
      <c r="AG11" s="404">
        <v>1.5</v>
      </c>
      <c r="AH11" s="404">
        <v>0.42474000000000001</v>
      </c>
      <c r="AI11" s="434">
        <f>V11/AH11</f>
        <v>0.97330131374487916</v>
      </c>
      <c r="AJ11" s="404"/>
      <c r="AK11" s="404"/>
      <c r="AL11" s="404" t="s">
        <v>377</v>
      </c>
      <c r="AM11" s="404" t="s">
        <v>916</v>
      </c>
      <c r="AN11" s="404"/>
      <c r="AO11" s="404"/>
      <c r="AP11" s="404"/>
      <c r="AQ11" s="404"/>
      <c r="AR11" s="404"/>
      <c r="AS11" s="404"/>
      <c r="AT11" s="404"/>
      <c r="AU11" s="404"/>
      <c r="AV11" s="404"/>
      <c r="AW11" s="404"/>
      <c r="AX11" s="439">
        <v>1</v>
      </c>
    </row>
    <row r="12" spans="1:50" ht="39.950000000000003" customHeight="1">
      <c r="A12" s="400">
        <f t="shared" ref="A12:A24" si="1">ROW()-2</f>
        <v>10</v>
      </c>
      <c r="B12" s="406">
        <v>3</v>
      </c>
      <c r="C12" s="407" t="s">
        <v>563</v>
      </c>
      <c r="D12" s="408"/>
      <c r="E12" s="409" t="s">
        <v>1067</v>
      </c>
      <c r="F12" s="409" t="s">
        <v>1068</v>
      </c>
      <c r="G12" s="410" t="s">
        <v>571</v>
      </c>
      <c r="H12" s="410" t="s">
        <v>363</v>
      </c>
      <c r="I12" s="410"/>
      <c r="J12" s="424"/>
      <c r="K12" s="425" t="s">
        <v>342</v>
      </c>
      <c r="L12" s="404" t="s">
        <v>1067</v>
      </c>
      <c r="M12" s="404" t="s">
        <v>342</v>
      </c>
      <c r="N12" s="404" t="s">
        <v>344</v>
      </c>
      <c r="O12" s="404" t="s">
        <v>345</v>
      </c>
      <c r="P12" s="404" t="s">
        <v>405</v>
      </c>
      <c r="Q12" s="404" t="s">
        <v>347</v>
      </c>
      <c r="R12" s="404" t="s">
        <v>348</v>
      </c>
      <c r="S12" s="404" t="s">
        <v>348</v>
      </c>
      <c r="T12" s="404" t="s">
        <v>1069</v>
      </c>
      <c r="U12" s="404" t="s">
        <v>348</v>
      </c>
      <c r="V12" s="404">
        <f>V13+V14</f>
        <v>0.65979999999999994</v>
      </c>
      <c r="W12" s="404" t="s">
        <v>790</v>
      </c>
      <c r="X12" s="404" t="s">
        <v>348</v>
      </c>
      <c r="Y12" s="404" t="s">
        <v>348</v>
      </c>
      <c r="Z12" s="404" t="s">
        <v>348</v>
      </c>
      <c r="AA12" s="404"/>
      <c r="AB12" s="404" t="s">
        <v>348</v>
      </c>
      <c r="AC12" s="404" t="s">
        <v>527</v>
      </c>
      <c r="AD12" s="404"/>
      <c r="AE12" s="404"/>
      <c r="AF12" s="404"/>
      <c r="AG12" s="404"/>
      <c r="AH12" s="404"/>
      <c r="AI12" s="434"/>
      <c r="AJ12" s="404"/>
      <c r="AK12" s="404"/>
      <c r="AL12" s="404" t="s">
        <v>356</v>
      </c>
      <c r="AM12" s="404"/>
      <c r="AN12" s="404"/>
      <c r="AO12" s="404"/>
      <c r="AP12" s="404"/>
      <c r="AQ12" s="404"/>
      <c r="AR12" s="404"/>
      <c r="AS12" s="404"/>
      <c r="AT12" s="404"/>
      <c r="AU12" s="404"/>
      <c r="AV12" s="404"/>
      <c r="AW12" s="404"/>
      <c r="AX12" s="439">
        <v>1</v>
      </c>
    </row>
    <row r="13" spans="1:50" ht="39.950000000000003" customHeight="1">
      <c r="A13" s="400">
        <f t="shared" si="1"/>
        <v>11</v>
      </c>
      <c r="B13" s="406">
        <v>4</v>
      </c>
      <c r="C13" s="411" t="s">
        <v>563</v>
      </c>
      <c r="D13" s="412" t="s">
        <v>1070</v>
      </c>
      <c r="E13" s="401" t="s">
        <v>1070</v>
      </c>
      <c r="F13" s="401" t="s">
        <v>1071</v>
      </c>
      <c r="G13" s="404" t="s">
        <v>715</v>
      </c>
      <c r="H13" s="404" t="s">
        <v>363</v>
      </c>
      <c r="I13" s="404" t="s">
        <v>1072</v>
      </c>
      <c r="J13" s="426"/>
      <c r="K13" s="425" t="s">
        <v>342</v>
      </c>
      <c r="L13" s="404" t="s">
        <v>1070</v>
      </c>
      <c r="M13" s="404" t="s">
        <v>342</v>
      </c>
      <c r="N13" s="404" t="s">
        <v>344</v>
      </c>
      <c r="O13" s="404" t="s">
        <v>345</v>
      </c>
      <c r="P13" s="404" t="s">
        <v>498</v>
      </c>
      <c r="Q13" s="404" t="s">
        <v>1073</v>
      </c>
      <c r="R13" s="404" t="s">
        <v>715</v>
      </c>
      <c r="S13" s="404" t="s">
        <v>695</v>
      </c>
      <c r="T13" s="404" t="s">
        <v>348</v>
      </c>
      <c r="U13" s="404" t="s">
        <v>348</v>
      </c>
      <c r="V13" s="404">
        <v>0.124</v>
      </c>
      <c r="W13" s="404" t="s">
        <v>790</v>
      </c>
      <c r="X13" s="404" t="s">
        <v>348</v>
      </c>
      <c r="Y13" s="404" t="s">
        <v>348</v>
      </c>
      <c r="Z13" s="404" t="s">
        <v>348</v>
      </c>
      <c r="AA13" s="404"/>
      <c r="AB13" s="404" t="s">
        <v>348</v>
      </c>
      <c r="AC13" s="404" t="s">
        <v>611</v>
      </c>
      <c r="AD13" s="404"/>
      <c r="AE13" s="404">
        <v>313.92405063291102</v>
      </c>
      <c r="AF13" s="404">
        <v>25</v>
      </c>
      <c r="AG13" s="404">
        <v>1.5</v>
      </c>
      <c r="AH13" s="404">
        <v>0.124</v>
      </c>
      <c r="AI13" s="434">
        <f t="shared" ref="AI13:AI18" si="2">V13/AH13</f>
        <v>1</v>
      </c>
      <c r="AJ13" s="404"/>
      <c r="AK13" s="404"/>
      <c r="AL13" s="404" t="s">
        <v>480</v>
      </c>
      <c r="AM13" s="404" t="s">
        <v>486</v>
      </c>
      <c r="AN13" s="404"/>
      <c r="AO13" s="404"/>
      <c r="AP13" s="404"/>
      <c r="AQ13" s="404"/>
      <c r="AR13" s="404"/>
      <c r="AS13" s="404"/>
      <c r="AT13" s="404"/>
      <c r="AU13" s="404"/>
      <c r="AV13" s="404"/>
      <c r="AW13" s="404"/>
      <c r="AX13" s="439">
        <v>1</v>
      </c>
    </row>
    <row r="14" spans="1:50" ht="39.950000000000003" customHeight="1">
      <c r="A14" s="400">
        <f t="shared" si="1"/>
        <v>12</v>
      </c>
      <c r="B14" s="406">
        <v>4</v>
      </c>
      <c r="C14" s="411" t="s">
        <v>1059</v>
      </c>
      <c r="D14" s="413" t="s">
        <v>1074</v>
      </c>
      <c r="E14" s="401" t="s">
        <v>1075</v>
      </c>
      <c r="F14" s="401" t="s">
        <v>1076</v>
      </c>
      <c r="G14" s="404" t="s">
        <v>869</v>
      </c>
      <c r="H14" s="404" t="s">
        <v>363</v>
      </c>
      <c r="I14" s="404" t="s">
        <v>471</v>
      </c>
      <c r="J14" s="426"/>
      <c r="K14" s="425" t="s">
        <v>342</v>
      </c>
      <c r="L14" s="404" t="str">
        <f t="shared" ref="L14:L16" si="3">E14</f>
        <v>H5-6802109</v>
      </c>
      <c r="M14" s="404" t="s">
        <v>342</v>
      </c>
      <c r="N14" s="404" t="s">
        <v>1061</v>
      </c>
      <c r="O14" s="404" t="s">
        <v>1062</v>
      </c>
      <c r="P14" s="404" t="s">
        <v>780</v>
      </c>
      <c r="Q14" s="404" t="s">
        <v>347</v>
      </c>
      <c r="R14" s="404" t="s">
        <v>348</v>
      </c>
      <c r="S14" s="404" t="s">
        <v>348</v>
      </c>
      <c r="T14" s="404" t="s">
        <v>1077</v>
      </c>
      <c r="U14" s="404" t="s">
        <v>348</v>
      </c>
      <c r="V14" s="404">
        <f>V15+V16*2</f>
        <v>0.53579999999999994</v>
      </c>
      <c r="W14" s="404" t="s">
        <v>790</v>
      </c>
      <c r="X14" s="404" t="s">
        <v>348</v>
      </c>
      <c r="Y14" s="404" t="s">
        <v>348</v>
      </c>
      <c r="Z14" s="404" t="s">
        <v>348</v>
      </c>
      <c r="AA14" s="404"/>
      <c r="AB14" s="404" t="s">
        <v>348</v>
      </c>
      <c r="AC14" s="404" t="s">
        <v>527</v>
      </c>
      <c r="AD14" s="404"/>
      <c r="AE14" s="404"/>
      <c r="AF14" s="404"/>
      <c r="AG14" s="404"/>
      <c r="AH14" s="404"/>
      <c r="AI14" s="434"/>
      <c r="AJ14" s="404"/>
      <c r="AK14" s="404"/>
      <c r="AL14" s="404" t="s">
        <v>480</v>
      </c>
      <c r="AM14" s="404" t="s">
        <v>1078</v>
      </c>
      <c r="AN14" s="404"/>
      <c r="AO14" s="404"/>
      <c r="AP14" s="404"/>
      <c r="AQ14" s="404"/>
      <c r="AR14" s="404"/>
      <c r="AS14" s="404"/>
      <c r="AT14" s="404"/>
      <c r="AU14" s="404"/>
      <c r="AV14" s="404"/>
      <c r="AW14" s="404"/>
      <c r="AX14" s="439">
        <v>1</v>
      </c>
    </row>
    <row r="15" spans="1:50" ht="39.950000000000003" customHeight="1">
      <c r="A15" s="400">
        <f t="shared" si="1"/>
        <v>13</v>
      </c>
      <c r="B15" s="406">
        <v>5</v>
      </c>
      <c r="C15" s="411" t="s">
        <v>1059</v>
      </c>
      <c r="D15" s="414"/>
      <c r="E15" s="401" t="s">
        <v>1079</v>
      </c>
      <c r="F15" s="401" t="s">
        <v>1080</v>
      </c>
      <c r="G15" s="404" t="s">
        <v>510</v>
      </c>
      <c r="H15" s="404" t="s">
        <v>363</v>
      </c>
      <c r="I15" s="404" t="s">
        <v>471</v>
      </c>
      <c r="J15" s="426"/>
      <c r="K15" s="425" t="s">
        <v>342</v>
      </c>
      <c r="L15" s="404" t="str">
        <f t="shared" si="3"/>
        <v>H5-6802110</v>
      </c>
      <c r="M15" s="404" t="s">
        <v>342</v>
      </c>
      <c r="N15" s="404" t="s">
        <v>1061</v>
      </c>
      <c r="O15" s="404" t="s">
        <v>1062</v>
      </c>
      <c r="P15" s="404" t="s">
        <v>577</v>
      </c>
      <c r="Q15" s="404" t="s">
        <v>1081</v>
      </c>
      <c r="R15" s="404" t="s">
        <v>1082</v>
      </c>
      <c r="S15" s="404" t="s">
        <v>579</v>
      </c>
      <c r="T15" s="404" t="s">
        <v>1077</v>
      </c>
      <c r="U15" s="404" t="s">
        <v>348</v>
      </c>
      <c r="V15" s="404">
        <v>0.51639999999999997</v>
      </c>
      <c r="W15" s="404" t="s">
        <v>790</v>
      </c>
      <c r="X15" s="404" t="s">
        <v>348</v>
      </c>
      <c r="Y15" s="404" t="s">
        <v>348</v>
      </c>
      <c r="Z15" s="404" t="s">
        <v>348</v>
      </c>
      <c r="AA15" s="404"/>
      <c r="AB15" s="404" t="s">
        <v>348</v>
      </c>
      <c r="AC15" s="404" t="s">
        <v>514</v>
      </c>
      <c r="AD15" s="404"/>
      <c r="AE15" s="404">
        <v>399</v>
      </c>
      <c r="AF15" s="404">
        <v>126.5</v>
      </c>
      <c r="AG15" s="404">
        <v>2</v>
      </c>
      <c r="AH15" s="404">
        <v>0.79344342000000001</v>
      </c>
      <c r="AI15" s="434">
        <f t="shared" si="2"/>
        <v>0.65083405695140806</v>
      </c>
      <c r="AJ15" s="404"/>
      <c r="AK15" s="404"/>
      <c r="AL15" s="437"/>
      <c r="AM15" s="437"/>
      <c r="AN15" s="404"/>
      <c r="AO15" s="404"/>
      <c r="AP15" s="404"/>
      <c r="AQ15" s="404"/>
      <c r="AR15" s="404"/>
      <c r="AS15" s="404"/>
      <c r="AT15" s="404"/>
      <c r="AU15" s="404"/>
      <c r="AV15" s="404"/>
      <c r="AW15" s="404"/>
      <c r="AX15" s="439">
        <v>1</v>
      </c>
    </row>
    <row r="16" spans="1:50" ht="39.950000000000003" customHeight="1">
      <c r="A16" s="400">
        <f t="shared" si="1"/>
        <v>14</v>
      </c>
      <c r="B16" s="406">
        <v>5</v>
      </c>
      <c r="C16" s="411" t="s">
        <v>348</v>
      </c>
      <c r="D16" s="414"/>
      <c r="E16" s="401" t="s">
        <v>218</v>
      </c>
      <c r="F16" s="401" t="s">
        <v>1083</v>
      </c>
      <c r="G16" s="404" t="s">
        <v>417</v>
      </c>
      <c r="H16" s="404" t="s">
        <v>363</v>
      </c>
      <c r="I16" s="404" t="s">
        <v>471</v>
      </c>
      <c r="J16" s="426"/>
      <c r="K16" s="425" t="s">
        <v>342</v>
      </c>
      <c r="L16" s="404" t="str">
        <f t="shared" si="3"/>
        <v>Q370C10</v>
      </c>
      <c r="M16" s="404" t="s">
        <v>342</v>
      </c>
      <c r="N16" s="404" t="s">
        <v>1061</v>
      </c>
      <c r="O16" s="404" t="s">
        <v>1062</v>
      </c>
      <c r="P16" s="404" t="s">
        <v>417</v>
      </c>
      <c r="Q16" s="404" t="s">
        <v>348</v>
      </c>
      <c r="R16" s="404" t="s">
        <v>429</v>
      </c>
      <c r="S16" s="404" t="s">
        <v>348</v>
      </c>
      <c r="T16" s="404" t="s">
        <v>348</v>
      </c>
      <c r="U16" s="404" t="s">
        <v>348</v>
      </c>
      <c r="V16" s="404">
        <v>9.7000000000000003E-3</v>
      </c>
      <c r="W16" s="404" t="s">
        <v>790</v>
      </c>
      <c r="X16" s="404" t="s">
        <v>348</v>
      </c>
      <c r="Y16" s="404" t="s">
        <v>348</v>
      </c>
      <c r="Z16" s="404" t="s">
        <v>348</v>
      </c>
      <c r="AA16" s="404"/>
      <c r="AB16" s="404" t="s">
        <v>348</v>
      </c>
      <c r="AC16" s="404"/>
      <c r="AD16" s="404"/>
      <c r="AE16" s="404"/>
      <c r="AF16" s="404"/>
      <c r="AG16" s="404"/>
      <c r="AH16" s="404"/>
      <c r="AI16" s="434"/>
      <c r="AJ16" s="404"/>
      <c r="AK16" s="404"/>
      <c r="AL16" s="437"/>
      <c r="AM16" s="437"/>
      <c r="AN16" s="404"/>
      <c r="AO16" s="404"/>
      <c r="AP16" s="404"/>
      <c r="AQ16" s="404"/>
      <c r="AR16" s="404"/>
      <c r="AS16" s="404"/>
      <c r="AT16" s="404"/>
      <c r="AU16" s="404"/>
      <c r="AV16" s="404"/>
      <c r="AW16" s="404"/>
      <c r="AX16" s="439">
        <v>2</v>
      </c>
    </row>
    <row r="17" spans="1:50" ht="39.950000000000003" customHeight="1">
      <c r="A17" s="400">
        <f t="shared" si="1"/>
        <v>15</v>
      </c>
      <c r="B17" s="406">
        <v>3</v>
      </c>
      <c r="C17" s="411" t="s">
        <v>563</v>
      </c>
      <c r="D17" s="415"/>
      <c r="E17" s="401" t="s">
        <v>1084</v>
      </c>
      <c r="F17" s="401" t="s">
        <v>1085</v>
      </c>
      <c r="G17" s="404" t="s">
        <v>571</v>
      </c>
      <c r="H17" s="404" t="s">
        <v>363</v>
      </c>
      <c r="I17" s="404"/>
      <c r="J17" s="426"/>
      <c r="K17" s="425" t="s">
        <v>342</v>
      </c>
      <c r="L17" s="404" t="s">
        <v>1084</v>
      </c>
      <c r="M17" s="404" t="s">
        <v>342</v>
      </c>
      <c r="N17" s="404" t="s">
        <v>344</v>
      </c>
      <c r="O17" s="404" t="s">
        <v>345</v>
      </c>
      <c r="P17" s="404" t="s">
        <v>405</v>
      </c>
      <c r="Q17" s="404" t="s">
        <v>347</v>
      </c>
      <c r="R17" s="404" t="s">
        <v>348</v>
      </c>
      <c r="S17" s="404" t="s">
        <v>348</v>
      </c>
      <c r="T17" s="404" t="s">
        <v>1069</v>
      </c>
      <c r="U17" s="404" t="s">
        <v>348</v>
      </c>
      <c r="V17" s="404">
        <f>V18+V19</f>
        <v>0.65979999999999994</v>
      </c>
      <c r="W17" s="404" t="s">
        <v>790</v>
      </c>
      <c r="X17" s="404" t="s">
        <v>348</v>
      </c>
      <c r="Y17" s="404" t="s">
        <v>348</v>
      </c>
      <c r="Z17" s="404" t="s">
        <v>348</v>
      </c>
      <c r="AA17" s="404"/>
      <c r="AB17" s="404" t="s">
        <v>348</v>
      </c>
      <c r="AC17" s="404" t="s">
        <v>527</v>
      </c>
      <c r="AD17" s="404"/>
      <c r="AE17" s="404"/>
      <c r="AF17" s="404"/>
      <c r="AG17" s="404"/>
      <c r="AH17" s="404"/>
      <c r="AI17" s="434"/>
      <c r="AJ17" s="404"/>
      <c r="AK17" s="404"/>
      <c r="AL17" s="404" t="s">
        <v>356</v>
      </c>
      <c r="AM17" s="404"/>
      <c r="AN17" s="404"/>
      <c r="AO17" s="404"/>
      <c r="AP17" s="404"/>
      <c r="AQ17" s="404"/>
      <c r="AR17" s="404"/>
      <c r="AS17" s="404"/>
      <c r="AT17" s="404"/>
      <c r="AU17" s="404"/>
      <c r="AV17" s="404"/>
      <c r="AW17" s="404"/>
      <c r="AX17" s="439">
        <v>1</v>
      </c>
    </row>
    <row r="18" spans="1:50" ht="39.950000000000003" customHeight="1">
      <c r="A18" s="400">
        <f t="shared" si="1"/>
        <v>16</v>
      </c>
      <c r="B18" s="406">
        <v>4</v>
      </c>
      <c r="C18" s="411" t="s">
        <v>563</v>
      </c>
      <c r="D18" s="415" t="s">
        <v>1070</v>
      </c>
      <c r="E18" s="401" t="s">
        <v>1070</v>
      </c>
      <c r="F18" s="401" t="s">
        <v>1071</v>
      </c>
      <c r="G18" s="404" t="s">
        <v>715</v>
      </c>
      <c r="H18" s="404" t="s">
        <v>363</v>
      </c>
      <c r="I18" s="404" t="s">
        <v>1072</v>
      </c>
      <c r="J18" s="426"/>
      <c r="K18" s="425" t="s">
        <v>342</v>
      </c>
      <c r="L18" s="404" t="s">
        <v>1070</v>
      </c>
      <c r="M18" s="404" t="s">
        <v>342</v>
      </c>
      <c r="N18" s="404" t="s">
        <v>344</v>
      </c>
      <c r="O18" s="404" t="s">
        <v>345</v>
      </c>
      <c r="P18" s="404" t="s">
        <v>498</v>
      </c>
      <c r="Q18" s="404" t="s">
        <v>1073</v>
      </c>
      <c r="R18" s="404" t="s">
        <v>715</v>
      </c>
      <c r="S18" s="404" t="s">
        <v>695</v>
      </c>
      <c r="T18" s="404" t="s">
        <v>348</v>
      </c>
      <c r="U18" s="404" t="s">
        <v>348</v>
      </c>
      <c r="V18" s="404">
        <v>0.124</v>
      </c>
      <c r="W18" s="404" t="s">
        <v>790</v>
      </c>
      <c r="X18" s="404" t="s">
        <v>348</v>
      </c>
      <c r="Y18" s="404" t="s">
        <v>348</v>
      </c>
      <c r="Z18" s="404" t="s">
        <v>348</v>
      </c>
      <c r="AA18" s="404"/>
      <c r="AB18" s="404" t="s">
        <v>348</v>
      </c>
      <c r="AC18" s="433" t="s">
        <v>611</v>
      </c>
      <c r="AD18" s="404"/>
      <c r="AE18" s="404">
        <v>313.92405063291102</v>
      </c>
      <c r="AF18" s="404">
        <v>8</v>
      </c>
      <c r="AG18" s="404"/>
      <c r="AH18" s="438">
        <v>0.124</v>
      </c>
      <c r="AI18" s="434">
        <f t="shared" si="2"/>
        <v>1</v>
      </c>
      <c r="AJ18" s="404"/>
      <c r="AK18" s="404"/>
      <c r="AL18" s="404" t="s">
        <v>480</v>
      </c>
      <c r="AM18" s="404" t="s">
        <v>1086</v>
      </c>
      <c r="AN18" s="404"/>
      <c r="AO18" s="404"/>
      <c r="AP18" s="404"/>
      <c r="AQ18" s="404"/>
      <c r="AR18" s="404"/>
      <c r="AS18" s="404"/>
      <c r="AT18" s="404"/>
      <c r="AU18" s="404"/>
      <c r="AV18" s="404"/>
      <c r="AW18" s="404"/>
      <c r="AX18" s="439">
        <v>1</v>
      </c>
    </row>
    <row r="19" spans="1:50" ht="39.950000000000003" customHeight="1">
      <c r="A19" s="400">
        <f t="shared" si="1"/>
        <v>17</v>
      </c>
      <c r="B19" s="406">
        <v>4</v>
      </c>
      <c r="C19" s="411" t="s">
        <v>1059</v>
      </c>
      <c r="D19" s="413" t="s">
        <v>1087</v>
      </c>
      <c r="E19" s="401" t="s">
        <v>1088</v>
      </c>
      <c r="F19" s="401" t="s">
        <v>1089</v>
      </c>
      <c r="G19" s="404" t="s">
        <v>869</v>
      </c>
      <c r="H19" s="404" t="s">
        <v>363</v>
      </c>
      <c r="I19" s="404" t="s">
        <v>471</v>
      </c>
      <c r="J19" s="426"/>
      <c r="K19" s="425" t="s">
        <v>342</v>
      </c>
      <c r="L19" s="404" t="str">
        <f>E19</f>
        <v>H5-6802111</v>
      </c>
      <c r="M19" s="404" t="s">
        <v>342</v>
      </c>
      <c r="N19" s="404" t="s">
        <v>1061</v>
      </c>
      <c r="O19" s="404" t="s">
        <v>1062</v>
      </c>
      <c r="P19" s="404" t="s">
        <v>780</v>
      </c>
      <c r="Q19" s="404" t="s">
        <v>347</v>
      </c>
      <c r="R19" s="404" t="s">
        <v>348</v>
      </c>
      <c r="S19" s="404" t="s">
        <v>348</v>
      </c>
      <c r="T19" s="404" t="s">
        <v>1077</v>
      </c>
      <c r="U19" s="404" t="s">
        <v>348</v>
      </c>
      <c r="V19" s="404">
        <f>V20+V21*2</f>
        <v>0.53579999999999994</v>
      </c>
      <c r="W19" s="404" t="s">
        <v>790</v>
      </c>
      <c r="X19" s="404" t="s">
        <v>348</v>
      </c>
      <c r="Y19" s="404" t="s">
        <v>348</v>
      </c>
      <c r="Z19" s="404" t="s">
        <v>348</v>
      </c>
      <c r="AA19" s="404"/>
      <c r="AB19" s="404" t="s">
        <v>348</v>
      </c>
      <c r="AC19" s="404" t="s">
        <v>527</v>
      </c>
      <c r="AD19" s="404"/>
      <c r="AE19" s="404"/>
      <c r="AF19" s="404"/>
      <c r="AG19" s="404"/>
      <c r="AH19" s="404"/>
      <c r="AI19" s="434"/>
      <c r="AJ19" s="404"/>
      <c r="AK19" s="404"/>
      <c r="AL19" s="404" t="s">
        <v>480</v>
      </c>
      <c r="AM19" s="404" t="s">
        <v>1078</v>
      </c>
      <c r="AN19" s="404"/>
      <c r="AO19" s="404"/>
      <c r="AP19" s="404"/>
      <c r="AQ19" s="404"/>
      <c r="AR19" s="404"/>
      <c r="AS19" s="404"/>
      <c r="AT19" s="404"/>
      <c r="AU19" s="404"/>
      <c r="AV19" s="404"/>
      <c r="AW19" s="404"/>
      <c r="AX19" s="439">
        <v>1</v>
      </c>
    </row>
    <row r="20" spans="1:50" ht="39.950000000000003" customHeight="1">
      <c r="A20" s="400">
        <f t="shared" si="1"/>
        <v>18</v>
      </c>
      <c r="B20" s="406">
        <v>5</v>
      </c>
      <c r="C20" s="411" t="s">
        <v>1059</v>
      </c>
      <c r="D20" s="414"/>
      <c r="E20" s="401" t="s">
        <v>1090</v>
      </c>
      <c r="F20" s="401" t="s">
        <v>1091</v>
      </c>
      <c r="G20" s="404" t="s">
        <v>510</v>
      </c>
      <c r="H20" s="404" t="s">
        <v>363</v>
      </c>
      <c r="I20" s="404" t="s">
        <v>471</v>
      </c>
      <c r="J20" s="426"/>
      <c r="K20" s="425" t="s">
        <v>342</v>
      </c>
      <c r="L20" s="404" t="str">
        <f>E20</f>
        <v>H5-6802112</v>
      </c>
      <c r="M20" s="404" t="s">
        <v>342</v>
      </c>
      <c r="N20" s="404" t="s">
        <v>1061</v>
      </c>
      <c r="O20" s="404" t="s">
        <v>1062</v>
      </c>
      <c r="P20" s="404" t="s">
        <v>577</v>
      </c>
      <c r="Q20" s="404" t="s">
        <v>1092</v>
      </c>
      <c r="R20" s="404" t="s">
        <v>699</v>
      </c>
      <c r="S20" s="404" t="s">
        <v>579</v>
      </c>
      <c r="T20" s="404" t="s">
        <v>1077</v>
      </c>
      <c r="U20" s="404" t="s">
        <v>348</v>
      </c>
      <c r="V20" s="404">
        <v>0.51639999999999997</v>
      </c>
      <c r="W20" s="404" t="s">
        <v>790</v>
      </c>
      <c r="X20" s="404" t="s">
        <v>348</v>
      </c>
      <c r="Y20" s="404" t="s">
        <v>348</v>
      </c>
      <c r="Z20" s="404" t="s">
        <v>348</v>
      </c>
      <c r="AA20" s="404"/>
      <c r="AB20" s="404" t="s">
        <v>348</v>
      </c>
      <c r="AC20" s="404" t="s">
        <v>514</v>
      </c>
      <c r="AD20" s="404"/>
      <c r="AE20" s="404">
        <v>399</v>
      </c>
      <c r="AF20" s="404">
        <v>126.5</v>
      </c>
      <c r="AG20" s="404">
        <v>2</v>
      </c>
      <c r="AH20" s="404">
        <v>0.79344342000000001</v>
      </c>
      <c r="AI20" s="434">
        <f>V20/AH20</f>
        <v>0.65083405695140806</v>
      </c>
      <c r="AJ20" s="404"/>
      <c r="AK20" s="404"/>
      <c r="AL20" s="437"/>
      <c r="AM20" s="437"/>
      <c r="AN20" s="404"/>
      <c r="AO20" s="404"/>
      <c r="AP20" s="404"/>
      <c r="AQ20" s="404"/>
      <c r="AR20" s="404"/>
      <c r="AS20" s="404"/>
      <c r="AT20" s="404"/>
      <c r="AU20" s="404"/>
      <c r="AV20" s="404"/>
      <c r="AW20" s="404"/>
      <c r="AX20" s="439">
        <v>1</v>
      </c>
    </row>
    <row r="21" spans="1:50" ht="39.950000000000003" customHeight="1">
      <c r="A21" s="400">
        <f t="shared" si="1"/>
        <v>19</v>
      </c>
      <c r="B21" s="406">
        <v>5</v>
      </c>
      <c r="C21" s="416" t="s">
        <v>348</v>
      </c>
      <c r="D21" s="417"/>
      <c r="E21" s="418" t="s">
        <v>218</v>
      </c>
      <c r="F21" s="418" t="s">
        <v>1093</v>
      </c>
      <c r="G21" s="419" t="s">
        <v>417</v>
      </c>
      <c r="H21" s="419" t="s">
        <v>363</v>
      </c>
      <c r="I21" s="419" t="s">
        <v>471</v>
      </c>
      <c r="J21" s="427"/>
      <c r="K21" s="425" t="s">
        <v>342</v>
      </c>
      <c r="L21" s="404" t="str">
        <f>E21</f>
        <v>Q370C10</v>
      </c>
      <c r="M21" s="404" t="s">
        <v>342</v>
      </c>
      <c r="N21" s="404" t="s">
        <v>1061</v>
      </c>
      <c r="O21" s="404" t="s">
        <v>1062</v>
      </c>
      <c r="P21" s="404" t="s">
        <v>417</v>
      </c>
      <c r="Q21" s="404" t="s">
        <v>348</v>
      </c>
      <c r="R21" s="404" t="s">
        <v>429</v>
      </c>
      <c r="S21" s="404" t="s">
        <v>348</v>
      </c>
      <c r="T21" s="404" t="s">
        <v>348</v>
      </c>
      <c r="U21" s="404" t="s">
        <v>348</v>
      </c>
      <c r="V21" s="404">
        <v>9.7000000000000003E-3</v>
      </c>
      <c r="W21" s="404" t="s">
        <v>790</v>
      </c>
      <c r="X21" s="404" t="s">
        <v>348</v>
      </c>
      <c r="Y21" s="404" t="s">
        <v>348</v>
      </c>
      <c r="Z21" s="404" t="s">
        <v>348</v>
      </c>
      <c r="AA21" s="404"/>
      <c r="AB21" s="404" t="s">
        <v>348</v>
      </c>
      <c r="AC21" s="404"/>
      <c r="AD21" s="404"/>
      <c r="AE21" s="404"/>
      <c r="AF21" s="404"/>
      <c r="AG21" s="404"/>
      <c r="AH21" s="404"/>
      <c r="AI21" s="434"/>
      <c r="AJ21" s="404"/>
      <c r="AK21" s="404"/>
      <c r="AL21" s="437"/>
      <c r="AM21" s="437"/>
      <c r="AN21" s="404"/>
      <c r="AO21" s="404"/>
      <c r="AP21" s="404"/>
      <c r="AQ21" s="404"/>
      <c r="AR21" s="404"/>
      <c r="AS21" s="404"/>
      <c r="AT21" s="404"/>
      <c r="AU21" s="404"/>
      <c r="AV21" s="404"/>
      <c r="AW21" s="404"/>
      <c r="AX21" s="439">
        <v>2</v>
      </c>
    </row>
    <row r="22" spans="1:50" ht="37.5">
      <c r="A22" s="400">
        <f t="shared" si="1"/>
        <v>20</v>
      </c>
      <c r="B22" s="401">
        <v>3</v>
      </c>
      <c r="C22" s="401" t="s">
        <v>360</v>
      </c>
      <c r="D22" s="401" t="s">
        <v>1094</v>
      </c>
      <c r="E22" s="401" t="s">
        <v>1094</v>
      </c>
      <c r="F22" s="401" t="s">
        <v>1095</v>
      </c>
      <c r="G22" s="404" t="s">
        <v>478</v>
      </c>
      <c r="H22" s="404" t="s">
        <v>363</v>
      </c>
      <c r="I22" s="404" t="s">
        <v>471</v>
      </c>
      <c r="J22" s="404"/>
      <c r="K22" s="404" t="s">
        <v>342</v>
      </c>
      <c r="L22" s="404" t="s">
        <v>1094</v>
      </c>
      <c r="M22" s="404" t="s">
        <v>342</v>
      </c>
      <c r="N22" s="404" t="s">
        <v>344</v>
      </c>
      <c r="O22" s="404" t="s">
        <v>345</v>
      </c>
      <c r="P22" s="404" t="s">
        <v>498</v>
      </c>
      <c r="Q22" s="404" t="s">
        <v>1096</v>
      </c>
      <c r="R22" s="404" t="s">
        <v>1097</v>
      </c>
      <c r="S22" s="404" t="s">
        <v>695</v>
      </c>
      <c r="T22" s="404" t="s">
        <v>1098</v>
      </c>
      <c r="U22" s="404" t="s">
        <v>348</v>
      </c>
      <c r="V22" s="428">
        <v>0.14199999999999999</v>
      </c>
      <c r="W22" s="404" t="s">
        <v>790</v>
      </c>
      <c r="X22" s="404" t="s">
        <v>366</v>
      </c>
      <c r="Y22" s="404" t="s">
        <v>348</v>
      </c>
      <c r="Z22" s="404" t="s">
        <v>367</v>
      </c>
      <c r="AA22" s="404"/>
      <c r="AB22" s="404" t="s">
        <v>348</v>
      </c>
      <c r="AC22" s="404" t="s">
        <v>611</v>
      </c>
      <c r="AD22" s="404"/>
      <c r="AE22" s="404">
        <f>V22/0.2219*1000</f>
        <v>639.92789544840014</v>
      </c>
      <c r="AF22" s="404">
        <v>6</v>
      </c>
      <c r="AG22" s="404"/>
      <c r="AH22" s="404">
        <f>AE22*0.2219/1000</f>
        <v>0.14199999999999996</v>
      </c>
      <c r="AI22" s="434">
        <f>V22/AH22</f>
        <v>1.0000000000000002</v>
      </c>
      <c r="AJ22" s="404"/>
      <c r="AK22" s="404"/>
      <c r="AL22" s="404" t="s">
        <v>480</v>
      </c>
      <c r="AM22" s="404" t="s">
        <v>1086</v>
      </c>
      <c r="AN22" s="404"/>
      <c r="AO22" s="404"/>
      <c r="AP22" s="404"/>
      <c r="AQ22" s="404"/>
      <c r="AR22" s="404"/>
      <c r="AS22" s="404"/>
      <c r="AT22" s="404"/>
      <c r="AU22" s="404"/>
      <c r="AV22" s="404"/>
      <c r="AW22" s="404"/>
      <c r="AX22" s="441">
        <v>1</v>
      </c>
    </row>
    <row r="23" spans="1:50" ht="37.5">
      <c r="A23" s="400">
        <f t="shared" si="1"/>
        <v>21</v>
      </c>
      <c r="B23" s="401">
        <v>3</v>
      </c>
      <c r="C23" s="401" t="s">
        <v>360</v>
      </c>
      <c r="D23" s="401" t="s">
        <v>1099</v>
      </c>
      <c r="E23" s="401" t="s">
        <v>1099</v>
      </c>
      <c r="F23" s="401" t="s">
        <v>1100</v>
      </c>
      <c r="G23" s="404" t="s">
        <v>478</v>
      </c>
      <c r="H23" s="404" t="s">
        <v>363</v>
      </c>
      <c r="I23" s="404" t="s">
        <v>471</v>
      </c>
      <c r="J23" s="404"/>
      <c r="K23" s="404" t="s">
        <v>342</v>
      </c>
      <c r="L23" s="404" t="s">
        <v>1099</v>
      </c>
      <c r="M23" s="404" t="s">
        <v>342</v>
      </c>
      <c r="N23" s="404" t="s">
        <v>344</v>
      </c>
      <c r="O23" s="404" t="s">
        <v>345</v>
      </c>
      <c r="P23" s="404" t="s">
        <v>498</v>
      </c>
      <c r="Q23" s="404" t="s">
        <v>1096</v>
      </c>
      <c r="R23" s="404" t="s">
        <v>1097</v>
      </c>
      <c r="S23" s="404" t="s">
        <v>695</v>
      </c>
      <c r="T23" s="404" t="s">
        <v>1101</v>
      </c>
      <c r="U23" s="404" t="s">
        <v>348</v>
      </c>
      <c r="V23" s="428">
        <v>9.0999999999999998E-2</v>
      </c>
      <c r="W23" s="404" t="s">
        <v>790</v>
      </c>
      <c r="X23" s="404" t="s">
        <v>366</v>
      </c>
      <c r="Y23" s="404" t="s">
        <v>348</v>
      </c>
      <c r="Z23" s="404" t="s">
        <v>367</v>
      </c>
      <c r="AA23" s="404"/>
      <c r="AB23" s="404" t="s">
        <v>348</v>
      </c>
      <c r="AC23" s="404" t="s">
        <v>611</v>
      </c>
      <c r="AD23" s="404"/>
      <c r="AE23" s="404">
        <f>V23/0.2219*1000</f>
        <v>410.09463722397476</v>
      </c>
      <c r="AF23" s="404">
        <v>6</v>
      </c>
      <c r="AG23" s="404"/>
      <c r="AH23" s="404">
        <f>AE23*0.2219/1000</f>
        <v>9.0999999999999998E-2</v>
      </c>
      <c r="AI23" s="434">
        <f>V23/AH23</f>
        <v>1</v>
      </c>
      <c r="AJ23" s="404"/>
      <c r="AK23" s="404"/>
      <c r="AL23" s="404" t="s">
        <v>480</v>
      </c>
      <c r="AM23" s="404" t="s">
        <v>1086</v>
      </c>
      <c r="AN23" s="404"/>
      <c r="AO23" s="404"/>
      <c r="AP23" s="404"/>
      <c r="AQ23" s="404"/>
      <c r="AR23" s="404"/>
      <c r="AS23" s="404"/>
      <c r="AT23" s="404"/>
      <c r="AU23" s="404"/>
      <c r="AV23" s="404"/>
      <c r="AW23" s="404"/>
      <c r="AX23" s="441">
        <v>1</v>
      </c>
    </row>
    <row r="24" spans="1:50" ht="37.5">
      <c r="A24" s="400">
        <f t="shared" si="1"/>
        <v>22</v>
      </c>
      <c r="B24" s="401">
        <v>3</v>
      </c>
      <c r="C24" s="401" t="s">
        <v>1043</v>
      </c>
      <c r="D24" s="401" t="s">
        <v>1102</v>
      </c>
      <c r="E24" s="401" t="s">
        <v>1102</v>
      </c>
      <c r="F24" s="401" t="s">
        <v>1103</v>
      </c>
      <c r="G24" s="404" t="s">
        <v>478</v>
      </c>
      <c r="H24" s="404" t="s">
        <v>363</v>
      </c>
      <c r="I24" s="404" t="s">
        <v>471</v>
      </c>
      <c r="J24" s="404"/>
      <c r="K24" s="404" t="s">
        <v>342</v>
      </c>
      <c r="L24" s="404" t="s">
        <v>1104</v>
      </c>
      <c r="M24" s="404" t="s">
        <v>342</v>
      </c>
      <c r="N24" s="404" t="s">
        <v>344</v>
      </c>
      <c r="O24" s="404" t="s">
        <v>345</v>
      </c>
      <c r="P24" s="404" t="s">
        <v>498</v>
      </c>
      <c r="Q24" s="404" t="s">
        <v>1096</v>
      </c>
      <c r="R24" s="404" t="s">
        <v>1097</v>
      </c>
      <c r="S24" s="404" t="s">
        <v>695</v>
      </c>
      <c r="T24" s="404" t="s">
        <v>1105</v>
      </c>
      <c r="U24" s="404" t="s">
        <v>348</v>
      </c>
      <c r="V24" s="429">
        <v>0.129</v>
      </c>
      <c r="W24" s="404" t="s">
        <v>790</v>
      </c>
      <c r="X24" s="404" t="s">
        <v>366</v>
      </c>
      <c r="Y24" s="404" t="s">
        <v>348</v>
      </c>
      <c r="Z24" s="404" t="s">
        <v>367</v>
      </c>
      <c r="AA24" s="404"/>
      <c r="AB24" s="404" t="s">
        <v>348</v>
      </c>
      <c r="AC24" s="404" t="s">
        <v>611</v>
      </c>
      <c r="AD24" s="404"/>
      <c r="AE24" s="404">
        <f>V24/0.2219*1000</f>
        <v>581.34294727354677</v>
      </c>
      <c r="AF24" s="404">
        <v>6</v>
      </c>
      <c r="AG24" s="404"/>
      <c r="AH24" s="404">
        <f>AE24*0.2219/1000</f>
        <v>0.12900000000000003</v>
      </c>
      <c r="AI24" s="434">
        <f>V24/AH24</f>
        <v>0.99999999999999978</v>
      </c>
      <c r="AJ24" s="404"/>
      <c r="AK24" s="404"/>
      <c r="AL24" s="404" t="s">
        <v>480</v>
      </c>
      <c r="AM24" s="404" t="s">
        <v>1086</v>
      </c>
      <c r="AN24" s="404"/>
      <c r="AO24" s="404"/>
      <c r="AP24" s="404"/>
      <c r="AQ24" s="404"/>
      <c r="AR24" s="404"/>
      <c r="AS24" s="404"/>
      <c r="AT24" s="404"/>
      <c r="AU24" s="404"/>
      <c r="AV24" s="404"/>
      <c r="AW24" s="404"/>
      <c r="AX24" s="441">
        <v>1</v>
      </c>
    </row>
    <row r="25" spans="1:50">
      <c r="D25" s="420"/>
      <c r="E25" s="420"/>
      <c r="F25" s="421"/>
    </row>
    <row r="26" spans="1:50">
      <c r="D26" s="422"/>
      <c r="E26" s="422"/>
      <c r="F26" s="423"/>
    </row>
    <row r="27" spans="1:50">
      <c r="D27" s="420"/>
      <c r="E27" s="420"/>
      <c r="F27" s="421"/>
    </row>
    <row r="28" spans="1:50">
      <c r="D28" s="422"/>
      <c r="E28" s="422"/>
      <c r="F28" s="423"/>
    </row>
    <row r="29" spans="1:50">
      <c r="D29" s="420"/>
      <c r="E29" s="420"/>
      <c r="F29" s="421"/>
    </row>
    <row r="30" spans="1:50">
      <c r="D30" s="422"/>
      <c r="E30" s="422"/>
      <c r="F30" s="423"/>
    </row>
    <row r="31" spans="1:50">
      <c r="D31" s="422"/>
      <c r="E31" s="422"/>
      <c r="F31" s="423"/>
    </row>
    <row r="32" spans="1:50">
      <c r="D32" s="420"/>
      <c r="E32" s="420"/>
      <c r="F32" s="421"/>
    </row>
    <row r="33" spans="4:6">
      <c r="D33" s="422"/>
      <c r="E33" s="422"/>
      <c r="F33" s="423"/>
    </row>
    <row r="34" spans="4:6">
      <c r="D34" s="422"/>
      <c r="E34" s="422"/>
      <c r="F34" s="423"/>
    </row>
  </sheetData>
  <autoFilter ref="A2:XFD24"/>
  <mergeCells count="48">
    <mergeCell ref="AW1:AW2"/>
    <mergeCell ref="AX1:AX2"/>
    <mergeCell ref="AR1:AR2"/>
    <mergeCell ref="AS1:AS2"/>
    <mergeCell ref="AT1:AT2"/>
    <mergeCell ref="AU1:AU2"/>
    <mergeCell ref="AV1:AV2"/>
    <mergeCell ref="AM1:AM2"/>
    <mergeCell ref="AN1:AN2"/>
    <mergeCell ref="AO1:AO2"/>
    <mergeCell ref="AP1:AP2"/>
    <mergeCell ref="AQ1:AQ2"/>
    <mergeCell ref="AH1:AH2"/>
    <mergeCell ref="AI1:AI2"/>
    <mergeCell ref="AJ1:AJ2"/>
    <mergeCell ref="AK1:AK2"/>
    <mergeCell ref="AL1:AL2"/>
    <mergeCell ref="Z1:Z2"/>
    <mergeCell ref="AA1:AA2"/>
    <mergeCell ref="AB1:AB2"/>
    <mergeCell ref="AC1:AC2"/>
    <mergeCell ref="AD1:AD2"/>
    <mergeCell ref="U1:U2"/>
    <mergeCell ref="V1:V2"/>
    <mergeCell ref="W1:W2"/>
    <mergeCell ref="X1:X2"/>
    <mergeCell ref="Y1:Y2"/>
    <mergeCell ref="P1:P2"/>
    <mergeCell ref="Q1:Q2"/>
    <mergeCell ref="R1:R2"/>
    <mergeCell ref="S1:S2"/>
    <mergeCell ref="T1:T2"/>
    <mergeCell ref="AE1:AG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</mergeCells>
  <phoneticPr fontId="138" type="noConversion"/>
  <conditionalFormatting sqref="D1:D1048576">
    <cfRule type="duplicateValues" dxfId="104" priority="1"/>
    <cfRule type="duplicateValues" dxfId="103" priority="2"/>
    <cfRule type="duplicateValues" dxfId="102" priority="43"/>
    <cfRule type="duplicateValues" dxfId="101" priority="108"/>
    <cfRule type="duplicateValues" dxfId="100" priority="110"/>
    <cfRule type="duplicateValues" dxfId="99" priority="200"/>
  </conditionalFormatting>
  <conditionalFormatting sqref="L7:L9">
    <cfRule type="duplicateValues" dxfId="98" priority="461"/>
  </conditionalFormatting>
  <conditionalFormatting sqref="AX3:AX24">
    <cfRule type="containsText" dxfId="97" priority="457" operator="containsText" text="3">
      <formula>NOT(ISERROR(SEARCH("3",AX3)))</formula>
    </cfRule>
    <cfRule type="containsText" dxfId="96" priority="458" operator="containsText" text="2">
      <formula>NOT(ISERROR(SEARCH("2",AX3)))</formula>
    </cfRule>
    <cfRule type="containsText" dxfId="95" priority="459" operator="containsText" text="1">
      <formula>NOT(ISERROR(SEARCH("1",AX3)))</formula>
    </cfRule>
    <cfRule type="containsText" dxfId="94" priority="460" operator="containsText" text="0">
      <formula>NOT(ISERROR(SEARCH("0",AX3)))</formula>
    </cfRule>
  </conditionalFormatting>
  <dataValidations count="1">
    <dataValidation allowBlank="1" showInputMessage="1" showErrorMessage="1" promptTitle="包括4种填写情况：" prompt="具体数字；_x000a_RF--参考图、表格图或原理图；_x000a_AR--零件用量按需；_x000a_RP--零件为维修专用。" sqref="AX5"/>
  </dataValidations>
  <pageMargins left="0.7" right="0.7" top="0.75" bottom="0.75" header="0.3" footer="0.3"/>
  <pageSetup paperSize="9" scale="26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EZ15"/>
  <sheetViews>
    <sheetView zoomScale="55" zoomScaleNormal="55" workbookViewId="0">
      <selection activeCell="BA10" sqref="BA10"/>
    </sheetView>
  </sheetViews>
  <sheetFormatPr defaultColWidth="9" defaultRowHeight="13.5" outlineLevelCol="1"/>
  <cols>
    <col min="1" max="3" width="9" style="365"/>
    <col min="4" max="4" width="21.125" style="365" customWidth="1"/>
    <col min="5" max="5" width="26.75" style="365" customWidth="1"/>
    <col min="6" max="8" width="9" style="367" hidden="1" outlineLevel="1"/>
    <col min="9" max="9" width="9" style="365" collapsed="1"/>
    <col min="10" max="14" width="9" style="367" hidden="1" outlineLevel="1"/>
    <col min="15" max="15" width="9" style="365" collapsed="1"/>
    <col min="16" max="16" width="9" style="365"/>
    <col min="17" max="19" width="9" style="367" outlineLevel="1"/>
    <col min="20" max="20" width="9" style="367" customWidth="1" outlineLevel="1"/>
    <col min="21" max="21" width="9" style="365"/>
    <col min="22" max="25" width="9" style="367" hidden="1" outlineLevel="1"/>
    <col min="26" max="26" width="9" style="365" collapsed="1"/>
    <col min="27" max="31" width="9" style="365" hidden="1" outlineLevel="1"/>
    <col min="32" max="32" width="11.75" style="368" hidden="1" outlineLevel="1"/>
    <col min="33" max="34" width="9" style="365" hidden="1" outlineLevel="1"/>
    <col min="35" max="35" width="9" style="365" collapsed="1"/>
    <col min="36" max="36" width="9" style="365"/>
    <col min="37" max="46" width="9" style="367" hidden="1" outlineLevel="1"/>
    <col min="47" max="47" width="9" style="365" collapsed="1"/>
    <col min="48" max="48" width="11.25" style="365" customWidth="1"/>
    <col min="49" max="16384" width="9" style="365"/>
  </cols>
  <sheetData>
    <row r="1" spans="1:48 16356:16380" ht="38.1" customHeight="1"/>
    <row r="2" spans="1:48 16356:16380" s="366" customFormat="1" ht="28.5">
      <c r="A2" s="1235" t="s">
        <v>6</v>
      </c>
      <c r="B2" s="1235" t="s">
        <v>459</v>
      </c>
      <c r="C2" s="1235" t="s">
        <v>299</v>
      </c>
      <c r="D2" s="1235" t="s">
        <v>57</v>
      </c>
      <c r="E2" s="1235" t="s">
        <v>1106</v>
      </c>
      <c r="F2" s="1235" t="s">
        <v>301</v>
      </c>
      <c r="G2" s="1235" t="s">
        <v>302</v>
      </c>
      <c r="H2" s="1235" t="s">
        <v>303</v>
      </c>
      <c r="I2" s="1235" t="s">
        <v>640</v>
      </c>
      <c r="J2" s="1235" t="s">
        <v>304</v>
      </c>
      <c r="K2" s="1235" t="s">
        <v>305</v>
      </c>
      <c r="L2" s="1235" t="s">
        <v>306</v>
      </c>
      <c r="M2" s="1235" t="s">
        <v>307</v>
      </c>
      <c r="N2" s="1235" t="s">
        <v>461</v>
      </c>
      <c r="O2" s="1235" t="s">
        <v>309</v>
      </c>
      <c r="P2" s="1235" t="s">
        <v>310</v>
      </c>
      <c r="Q2" s="1235" t="s">
        <v>311</v>
      </c>
      <c r="R2" s="1235" t="s">
        <v>312</v>
      </c>
      <c r="S2" s="1235" t="s">
        <v>313</v>
      </c>
      <c r="T2" s="1235" t="s">
        <v>314</v>
      </c>
      <c r="U2" s="1235" t="s">
        <v>462</v>
      </c>
      <c r="V2" s="384" t="s">
        <v>316</v>
      </c>
      <c r="W2" s="384" t="s">
        <v>317</v>
      </c>
      <c r="X2" s="384" t="s">
        <v>318</v>
      </c>
      <c r="Y2" s="388" t="s">
        <v>319</v>
      </c>
      <c r="Z2" s="1065" t="s">
        <v>320</v>
      </c>
      <c r="AA2" s="1067" t="s">
        <v>321</v>
      </c>
      <c r="AB2" s="1055" t="s">
        <v>322</v>
      </c>
      <c r="AC2" s="1055"/>
      <c r="AD2" s="1056"/>
      <c r="AE2" s="1338" t="s">
        <v>463</v>
      </c>
      <c r="AF2" s="1070" t="s">
        <v>324</v>
      </c>
      <c r="AG2" s="1065" t="s">
        <v>464</v>
      </c>
      <c r="AH2" s="1068" t="s">
        <v>465</v>
      </c>
      <c r="AI2" s="1092" t="s">
        <v>327</v>
      </c>
      <c r="AJ2" s="1092" t="s">
        <v>466</v>
      </c>
      <c r="AK2" s="1093" t="s">
        <v>467</v>
      </c>
      <c r="AL2" s="1090" t="s">
        <v>1037</v>
      </c>
      <c r="AM2" s="1088" t="s">
        <v>330</v>
      </c>
      <c r="AN2" s="1088" t="s">
        <v>331</v>
      </c>
      <c r="AO2" s="1090" t="s">
        <v>332</v>
      </c>
      <c r="AP2" s="1328" t="s">
        <v>333</v>
      </c>
      <c r="AQ2" s="1090" t="s">
        <v>468</v>
      </c>
      <c r="AR2" s="1330" t="s">
        <v>335</v>
      </c>
      <c r="AS2" s="1072" t="s">
        <v>336</v>
      </c>
      <c r="AT2" s="1074" t="s">
        <v>337</v>
      </c>
      <c r="AU2" s="393" t="s">
        <v>11</v>
      </c>
      <c r="AV2" s="1340" t="s">
        <v>72</v>
      </c>
    </row>
    <row r="3" spans="1:48 16356:16380" s="366" customFormat="1" ht="14.25">
      <c r="A3" s="1236"/>
      <c r="B3" s="1236"/>
      <c r="C3" s="1236"/>
      <c r="D3" s="1236"/>
      <c r="E3" s="1236"/>
      <c r="F3" s="1236"/>
      <c r="G3" s="1236"/>
      <c r="H3" s="1236"/>
      <c r="I3" s="1236"/>
      <c r="J3" s="1236"/>
      <c r="K3" s="1236"/>
      <c r="L3" s="1236"/>
      <c r="M3" s="1236"/>
      <c r="N3" s="1236"/>
      <c r="O3" s="1236"/>
      <c r="P3" s="1236"/>
      <c r="Q3" s="1236"/>
      <c r="R3" s="1236"/>
      <c r="S3" s="1236"/>
      <c r="T3" s="1236"/>
      <c r="U3" s="1236"/>
      <c r="V3" s="384"/>
      <c r="W3" s="384"/>
      <c r="X3" s="384"/>
      <c r="Y3" s="388"/>
      <c r="Z3" s="1066"/>
      <c r="AA3" s="1067"/>
      <c r="AB3" s="237" t="s">
        <v>339</v>
      </c>
      <c r="AC3" s="238" t="s">
        <v>340</v>
      </c>
      <c r="AD3" s="238" t="s">
        <v>341</v>
      </c>
      <c r="AE3" s="1339"/>
      <c r="AF3" s="1071"/>
      <c r="AG3" s="1066"/>
      <c r="AH3" s="1069"/>
      <c r="AI3" s="1092"/>
      <c r="AJ3" s="1092"/>
      <c r="AK3" s="1094"/>
      <c r="AL3" s="1091"/>
      <c r="AM3" s="1089"/>
      <c r="AN3" s="1089"/>
      <c r="AO3" s="1091"/>
      <c r="AP3" s="1329"/>
      <c r="AQ3" s="1091"/>
      <c r="AR3" s="1331"/>
      <c r="AS3" s="1073"/>
      <c r="AT3" s="1075"/>
      <c r="AU3" s="393"/>
      <c r="AV3" s="1341"/>
    </row>
    <row r="4" spans="1:48 16356:16380" ht="24">
      <c r="A4" s="369">
        <v>1</v>
      </c>
      <c r="B4" s="369">
        <v>2</v>
      </c>
      <c r="C4" s="369" t="s">
        <v>31</v>
      </c>
      <c r="D4" s="101" t="s">
        <v>72</v>
      </c>
      <c r="E4" s="163" t="s">
        <v>1107</v>
      </c>
      <c r="F4" s="370" t="s">
        <v>470</v>
      </c>
      <c r="G4" s="371" t="s">
        <v>363</v>
      </c>
      <c r="H4" s="97" t="s">
        <v>471</v>
      </c>
      <c r="I4" s="378"/>
      <c r="J4" s="379" t="s">
        <v>342</v>
      </c>
      <c r="K4" s="101" t="s">
        <v>72</v>
      </c>
      <c r="L4" s="379" t="s">
        <v>342</v>
      </c>
      <c r="M4" s="378" t="s">
        <v>344</v>
      </c>
      <c r="N4" s="378" t="s">
        <v>345</v>
      </c>
      <c r="O4" s="370" t="s">
        <v>470</v>
      </c>
      <c r="P4" s="162" t="s">
        <v>1108</v>
      </c>
      <c r="Q4" s="97" t="s">
        <v>348</v>
      </c>
      <c r="R4" s="97" t="s">
        <v>348</v>
      </c>
      <c r="S4" s="97" t="s">
        <v>1109</v>
      </c>
      <c r="T4" s="369">
        <v>50</v>
      </c>
      <c r="U4" s="110">
        <f>U5+U6+U6*2+U8+U9</f>
        <v>1.2524999999999999</v>
      </c>
      <c r="V4" s="97" t="s">
        <v>348</v>
      </c>
      <c r="W4" s="97" t="s">
        <v>348</v>
      </c>
      <c r="X4" s="97" t="s">
        <v>348</v>
      </c>
      <c r="Y4" s="97" t="s">
        <v>348</v>
      </c>
      <c r="Z4" s="97"/>
      <c r="AA4" s="97"/>
      <c r="AB4" s="97"/>
      <c r="AC4" s="97"/>
      <c r="AD4" s="97"/>
      <c r="AE4" s="97"/>
      <c r="AF4" s="206"/>
      <c r="AG4" s="97"/>
      <c r="AH4" s="97"/>
      <c r="AI4" s="97" t="s">
        <v>377</v>
      </c>
      <c r="AJ4" s="97" t="s">
        <v>378</v>
      </c>
      <c r="AK4" s="97"/>
      <c r="AL4" s="97"/>
      <c r="AM4" s="97"/>
      <c r="AN4" s="97"/>
      <c r="AO4" s="97"/>
      <c r="AP4" s="97"/>
      <c r="AQ4" s="97"/>
      <c r="AR4" s="97"/>
      <c r="AS4" s="97"/>
      <c r="AT4" s="97"/>
      <c r="AU4" s="97" t="s">
        <v>348</v>
      </c>
      <c r="AV4" s="394">
        <v>1</v>
      </c>
    </row>
    <row r="5" spans="1:48 16356:16380" ht="24">
      <c r="A5" s="369">
        <v>5</v>
      </c>
      <c r="B5" s="369">
        <v>3</v>
      </c>
      <c r="C5" s="369" t="s">
        <v>31</v>
      </c>
      <c r="D5" s="101" t="s">
        <v>1110</v>
      </c>
      <c r="E5" s="163" t="s">
        <v>1111</v>
      </c>
      <c r="F5" s="370" t="s">
        <v>470</v>
      </c>
      <c r="G5" s="371" t="s">
        <v>363</v>
      </c>
      <c r="H5" s="97" t="s">
        <v>471</v>
      </c>
      <c r="I5" s="378"/>
      <c r="J5" s="379" t="s">
        <v>342</v>
      </c>
      <c r="K5" s="101" t="s">
        <v>72</v>
      </c>
      <c r="L5" s="379" t="s">
        <v>342</v>
      </c>
      <c r="M5" s="378" t="s">
        <v>344</v>
      </c>
      <c r="N5" s="378" t="s">
        <v>345</v>
      </c>
      <c r="O5" s="370" t="s">
        <v>470</v>
      </c>
      <c r="P5" s="163" t="s">
        <v>475</v>
      </c>
      <c r="Q5" s="97" t="s">
        <v>348</v>
      </c>
      <c r="R5" s="97" t="s">
        <v>348</v>
      </c>
      <c r="S5" s="97" t="s">
        <v>1109</v>
      </c>
      <c r="T5" s="97" t="s">
        <v>348</v>
      </c>
      <c r="U5" s="110">
        <v>1.222</v>
      </c>
      <c r="V5" s="97" t="s">
        <v>348</v>
      </c>
      <c r="W5" s="97" t="s">
        <v>348</v>
      </c>
      <c r="X5" s="97" t="s">
        <v>348</v>
      </c>
      <c r="Y5" s="97" t="s">
        <v>348</v>
      </c>
      <c r="Z5" s="97" t="s">
        <v>1112</v>
      </c>
      <c r="AA5" s="97"/>
      <c r="AB5" s="97"/>
      <c r="AC5" s="97"/>
      <c r="AD5" s="97"/>
      <c r="AE5" s="97">
        <f>U5*1.08</f>
        <v>1.31976</v>
      </c>
      <c r="AF5" s="206">
        <f>U5/AE5</f>
        <v>0.92592592592592593</v>
      </c>
      <c r="AG5" s="97"/>
      <c r="AH5" s="97"/>
      <c r="AI5" s="97" t="s">
        <v>356</v>
      </c>
      <c r="AJ5" s="97"/>
      <c r="AK5" s="97"/>
      <c r="AL5" s="97"/>
      <c r="AM5" s="97"/>
      <c r="AN5" s="97"/>
      <c r="AO5" s="97"/>
      <c r="AP5" s="97"/>
      <c r="AQ5" s="97"/>
      <c r="AR5" s="97"/>
      <c r="AS5" s="97"/>
      <c r="AT5" s="97"/>
      <c r="AU5" s="97" t="s">
        <v>348</v>
      </c>
      <c r="AV5" s="394">
        <v>1</v>
      </c>
    </row>
    <row r="6" spans="1:48 16356:16380" ht="24">
      <c r="A6" s="369">
        <v>9</v>
      </c>
      <c r="B6" s="369">
        <v>3</v>
      </c>
      <c r="C6" s="369"/>
      <c r="D6" s="97" t="s">
        <v>476</v>
      </c>
      <c r="E6" s="370" t="s">
        <v>477</v>
      </c>
      <c r="F6" s="97" t="s">
        <v>478</v>
      </c>
      <c r="G6" s="370" t="s">
        <v>353</v>
      </c>
      <c r="H6" s="97" t="s">
        <v>471</v>
      </c>
      <c r="I6" s="378"/>
      <c r="J6" s="379" t="s">
        <v>342</v>
      </c>
      <c r="K6" s="97" t="s">
        <v>1113</v>
      </c>
      <c r="L6" s="379" t="s">
        <v>342</v>
      </c>
      <c r="M6" s="97" t="s">
        <v>345</v>
      </c>
      <c r="N6" s="378" t="s">
        <v>344</v>
      </c>
      <c r="O6" s="370" t="s">
        <v>478</v>
      </c>
      <c r="P6" s="97" t="s">
        <v>1114</v>
      </c>
      <c r="Q6" s="97" t="s">
        <v>643</v>
      </c>
      <c r="R6" s="97" t="s">
        <v>348</v>
      </c>
      <c r="S6" s="97" t="s">
        <v>1115</v>
      </c>
      <c r="T6" s="97" t="s">
        <v>348</v>
      </c>
      <c r="U6" s="110">
        <v>5.4999999999999997E-3</v>
      </c>
      <c r="V6" s="97" t="s">
        <v>348</v>
      </c>
      <c r="W6" s="97" t="s">
        <v>348</v>
      </c>
      <c r="X6" s="97" t="s">
        <v>348</v>
      </c>
      <c r="Y6" s="97" t="s">
        <v>348</v>
      </c>
      <c r="Z6" s="97"/>
      <c r="AA6" s="97"/>
      <c r="AB6" s="97"/>
      <c r="AC6" s="97"/>
      <c r="AD6" s="97"/>
      <c r="AE6" s="110">
        <v>5.4999999999999997E-3</v>
      </c>
      <c r="AF6" s="206">
        <f>U6/AE6</f>
        <v>1</v>
      </c>
      <c r="AG6" s="97"/>
      <c r="AH6" s="97"/>
      <c r="AI6" s="97" t="s">
        <v>480</v>
      </c>
      <c r="AJ6" s="97" t="s">
        <v>1116</v>
      </c>
      <c r="AK6" s="97"/>
      <c r="AL6" s="97"/>
      <c r="AM6" s="97"/>
      <c r="AN6" s="97"/>
      <c r="AO6" s="97"/>
      <c r="AP6" s="97"/>
      <c r="AQ6" s="97"/>
      <c r="AR6" s="97"/>
      <c r="AS6" s="97"/>
      <c r="AT6" s="97"/>
      <c r="AU6" s="97" t="s">
        <v>348</v>
      </c>
      <c r="AV6" s="382">
        <v>2</v>
      </c>
    </row>
    <row r="7" spans="1:48 16356:16380" ht="24">
      <c r="A7" s="369">
        <v>10</v>
      </c>
      <c r="B7" s="369">
        <v>3</v>
      </c>
      <c r="C7" s="369"/>
      <c r="D7" s="97" t="s">
        <v>496</v>
      </c>
      <c r="E7" s="370" t="s">
        <v>497</v>
      </c>
      <c r="F7" s="97"/>
      <c r="G7" s="370"/>
      <c r="H7" s="97"/>
      <c r="I7" s="378"/>
      <c r="J7" s="379" t="s">
        <v>342</v>
      </c>
      <c r="K7" s="97" t="s">
        <v>1113</v>
      </c>
      <c r="L7" s="379" t="s">
        <v>342</v>
      </c>
      <c r="M7" s="97" t="s">
        <v>345</v>
      </c>
      <c r="N7" s="378" t="s">
        <v>344</v>
      </c>
      <c r="O7" s="370" t="s">
        <v>478</v>
      </c>
      <c r="P7" s="97" t="s">
        <v>1114</v>
      </c>
      <c r="Q7" s="97" t="s">
        <v>643</v>
      </c>
      <c r="R7" s="97" t="s">
        <v>348</v>
      </c>
      <c r="S7" s="97" t="s">
        <v>1115</v>
      </c>
      <c r="T7" s="97" t="s">
        <v>348</v>
      </c>
      <c r="U7" s="110">
        <v>6.7999999999999996E-3</v>
      </c>
      <c r="V7" s="97"/>
      <c r="W7" s="97"/>
      <c r="X7" s="97"/>
      <c r="Y7" s="97"/>
      <c r="Z7" s="97"/>
      <c r="AA7" s="97"/>
      <c r="AB7" s="97"/>
      <c r="AC7" s="97"/>
      <c r="AD7" s="97"/>
      <c r="AE7" s="110">
        <v>6.7999999999999996E-3</v>
      </c>
      <c r="AF7" s="206">
        <f>U7/AE7</f>
        <v>1</v>
      </c>
      <c r="AG7" s="97"/>
      <c r="AH7" s="97"/>
      <c r="AI7" s="97" t="s">
        <v>480</v>
      </c>
      <c r="AJ7" s="97" t="s">
        <v>1116</v>
      </c>
      <c r="AK7" s="97"/>
      <c r="AL7" s="97"/>
      <c r="AM7" s="97"/>
      <c r="AN7" s="97"/>
      <c r="AO7" s="97"/>
      <c r="AP7" s="97"/>
      <c r="AQ7" s="97"/>
      <c r="AR7" s="97"/>
      <c r="AS7" s="97"/>
      <c r="AT7" s="97"/>
      <c r="AU7" s="97"/>
      <c r="AV7" s="382">
        <v>1</v>
      </c>
    </row>
    <row r="8" spans="1:48 16356:16380" ht="24">
      <c r="A8" s="369">
        <v>11</v>
      </c>
      <c r="B8" s="369">
        <v>3</v>
      </c>
      <c r="C8" s="369"/>
      <c r="D8" s="101" t="s">
        <v>482</v>
      </c>
      <c r="E8" s="163" t="s">
        <v>483</v>
      </c>
      <c r="F8" s="97" t="s">
        <v>478</v>
      </c>
      <c r="G8" s="370" t="s">
        <v>353</v>
      </c>
      <c r="H8" s="97" t="s">
        <v>471</v>
      </c>
      <c r="I8" s="378"/>
      <c r="J8" s="379" t="s">
        <v>342</v>
      </c>
      <c r="K8" s="101" t="s">
        <v>484</v>
      </c>
      <c r="L8" s="379" t="s">
        <v>342</v>
      </c>
      <c r="M8" s="97" t="s">
        <v>345</v>
      </c>
      <c r="N8" s="378" t="s">
        <v>344</v>
      </c>
      <c r="O8" s="370" t="s">
        <v>478</v>
      </c>
      <c r="P8" s="97" t="s">
        <v>1114</v>
      </c>
      <c r="Q8" s="97" t="s">
        <v>643</v>
      </c>
      <c r="R8" s="97" t="s">
        <v>348</v>
      </c>
      <c r="S8" s="97" t="s">
        <v>1117</v>
      </c>
      <c r="T8" s="97" t="s">
        <v>348</v>
      </c>
      <c r="U8" s="110">
        <v>0.01</v>
      </c>
      <c r="V8" s="97" t="s">
        <v>348</v>
      </c>
      <c r="W8" s="97" t="s">
        <v>348</v>
      </c>
      <c r="X8" s="97" t="s">
        <v>348</v>
      </c>
      <c r="Y8" s="97" t="s">
        <v>348</v>
      </c>
      <c r="Z8" s="97"/>
      <c r="AA8" s="97"/>
      <c r="AB8" s="97"/>
      <c r="AC8" s="97"/>
      <c r="AD8" s="97"/>
      <c r="AE8" s="110">
        <v>0.01</v>
      </c>
      <c r="AF8" s="206">
        <f>U8/AE8</f>
        <v>1</v>
      </c>
      <c r="AG8" s="97"/>
      <c r="AH8" s="97"/>
      <c r="AI8" s="97" t="s">
        <v>480</v>
      </c>
      <c r="AJ8" s="97" t="s">
        <v>1116</v>
      </c>
      <c r="AK8" s="97"/>
      <c r="AL8" s="97"/>
      <c r="AM8" s="97"/>
      <c r="AN8" s="97"/>
      <c r="AO8" s="97"/>
      <c r="AP8" s="97"/>
      <c r="AQ8" s="97"/>
      <c r="AR8" s="97"/>
      <c r="AS8" s="97"/>
      <c r="AT8" s="97"/>
      <c r="AU8" s="97" t="s">
        <v>348</v>
      </c>
      <c r="AV8" s="394">
        <v>2</v>
      </c>
    </row>
    <row r="9" spans="1:48 16356:16380" ht="24">
      <c r="A9" s="369">
        <v>12</v>
      </c>
      <c r="B9" s="369">
        <v>3</v>
      </c>
      <c r="C9" s="369"/>
      <c r="D9" s="101" t="s">
        <v>501</v>
      </c>
      <c r="E9" s="163" t="s">
        <v>502</v>
      </c>
      <c r="F9" s="97" t="s">
        <v>478</v>
      </c>
      <c r="G9" s="370" t="s">
        <v>353</v>
      </c>
      <c r="H9" s="97" t="s">
        <v>471</v>
      </c>
      <c r="I9" s="378"/>
      <c r="J9" s="379" t="s">
        <v>342</v>
      </c>
      <c r="K9" s="101" t="s">
        <v>1118</v>
      </c>
      <c r="L9" s="379" t="s">
        <v>342</v>
      </c>
      <c r="M9" s="97" t="s">
        <v>345</v>
      </c>
      <c r="N9" s="378" t="s">
        <v>344</v>
      </c>
      <c r="O9" s="370" t="s">
        <v>478</v>
      </c>
      <c r="P9" s="97" t="s">
        <v>1114</v>
      </c>
      <c r="Q9" s="97" t="s">
        <v>643</v>
      </c>
      <c r="R9" s="97" t="s">
        <v>348</v>
      </c>
      <c r="S9" s="97" t="s">
        <v>1119</v>
      </c>
      <c r="T9" s="97" t="s">
        <v>348</v>
      </c>
      <c r="U9" s="110">
        <v>4.0000000000000001E-3</v>
      </c>
      <c r="V9" s="97" t="s">
        <v>348</v>
      </c>
      <c r="W9" s="97" t="s">
        <v>348</v>
      </c>
      <c r="X9" s="97" t="s">
        <v>348</v>
      </c>
      <c r="Y9" s="97" t="s">
        <v>348</v>
      </c>
      <c r="Z9" s="97"/>
      <c r="AA9" s="97"/>
      <c r="AB9" s="97"/>
      <c r="AC9" s="97"/>
      <c r="AD9" s="97"/>
      <c r="AE9" s="110">
        <v>4.0000000000000001E-3</v>
      </c>
      <c r="AF9" s="206">
        <f>U9/AE9</f>
        <v>1</v>
      </c>
      <c r="AG9" s="97"/>
      <c r="AH9" s="97"/>
      <c r="AI9" s="97" t="s">
        <v>480</v>
      </c>
      <c r="AJ9" s="97" t="s">
        <v>1116</v>
      </c>
      <c r="AK9" s="97"/>
      <c r="AL9" s="97"/>
      <c r="AM9" s="97"/>
      <c r="AN9" s="97"/>
      <c r="AO9" s="97"/>
      <c r="AP9" s="97"/>
      <c r="AQ9" s="97"/>
      <c r="AR9" s="97"/>
      <c r="AS9" s="97"/>
      <c r="AT9" s="97"/>
      <c r="AU9" s="97" t="s">
        <v>348</v>
      </c>
      <c r="AV9" s="394">
        <v>2</v>
      </c>
    </row>
    <row r="10" spans="1:48 16356:16380" ht="26.25" customHeight="1">
      <c r="A10" s="369">
        <v>13</v>
      </c>
      <c r="B10" s="372">
        <v>3</v>
      </c>
      <c r="C10" s="372" t="s">
        <v>31</v>
      </c>
      <c r="D10" s="373" t="s">
        <v>1120</v>
      </c>
      <c r="E10" s="374" t="s">
        <v>1121</v>
      </c>
      <c r="F10" s="375" t="s">
        <v>1122</v>
      </c>
      <c r="G10" s="376" t="s">
        <v>353</v>
      </c>
      <c r="H10" s="375" t="s">
        <v>471</v>
      </c>
      <c r="I10" s="377"/>
      <c r="J10" s="380" t="s">
        <v>342</v>
      </c>
      <c r="K10" s="373" t="s">
        <v>348</v>
      </c>
      <c r="L10" s="380" t="s">
        <v>342</v>
      </c>
      <c r="M10" s="377" t="s">
        <v>344</v>
      </c>
      <c r="N10" s="377" t="s">
        <v>345</v>
      </c>
      <c r="O10" s="376" t="s">
        <v>348</v>
      </c>
      <c r="P10" s="375" t="s">
        <v>1122</v>
      </c>
      <c r="Q10" s="97" t="s">
        <v>348</v>
      </c>
      <c r="R10" s="375" t="s">
        <v>348</v>
      </c>
      <c r="S10" s="97" t="s">
        <v>348</v>
      </c>
      <c r="T10" s="375" t="s">
        <v>348</v>
      </c>
      <c r="U10" s="385">
        <v>1E-4</v>
      </c>
      <c r="V10" s="375" t="s">
        <v>348</v>
      </c>
      <c r="W10" s="375" t="s">
        <v>348</v>
      </c>
      <c r="X10" s="375" t="s">
        <v>348</v>
      </c>
      <c r="Y10" s="375" t="s">
        <v>348</v>
      </c>
      <c r="Z10" s="375" t="s">
        <v>348</v>
      </c>
      <c r="AA10" s="382"/>
      <c r="AB10" s="382"/>
      <c r="AC10" s="382"/>
      <c r="AD10" s="382"/>
      <c r="AE10" s="372"/>
      <c r="AF10" s="372"/>
      <c r="AG10" s="372"/>
      <c r="AH10" s="372"/>
      <c r="AI10" s="375" t="s">
        <v>480</v>
      </c>
      <c r="AJ10" s="372" t="s">
        <v>1123</v>
      </c>
      <c r="AK10" s="386"/>
      <c r="AL10" s="386"/>
      <c r="AM10" s="386"/>
      <c r="AN10" s="386"/>
      <c r="AO10" s="386"/>
      <c r="AP10" s="386"/>
      <c r="AQ10" s="386"/>
      <c r="AR10" s="386"/>
      <c r="AS10" s="386"/>
      <c r="AT10" s="386"/>
      <c r="AU10" s="372"/>
      <c r="AV10" s="382">
        <v>1</v>
      </c>
    </row>
    <row r="11" spans="1:48 16356:16380" ht="26.25" customHeight="1">
      <c r="A11" s="369">
        <v>14</v>
      </c>
      <c r="B11" s="372">
        <v>3</v>
      </c>
      <c r="C11" s="372" t="s">
        <v>31</v>
      </c>
      <c r="D11" s="373" t="s">
        <v>1124</v>
      </c>
      <c r="E11" s="374" t="s">
        <v>1125</v>
      </c>
      <c r="F11" s="377"/>
      <c r="G11" s="376"/>
      <c r="H11" s="375"/>
      <c r="I11" s="381"/>
      <c r="J11" s="375"/>
      <c r="K11" s="382"/>
      <c r="L11" s="382"/>
      <c r="M11" s="382"/>
      <c r="N11" s="382"/>
      <c r="O11" s="383" t="s">
        <v>348</v>
      </c>
      <c r="P11" s="383" t="s">
        <v>1122</v>
      </c>
      <c r="Q11" s="386"/>
      <c r="R11" s="386"/>
      <c r="S11" s="375"/>
      <c r="T11" s="386"/>
      <c r="U11" s="387">
        <v>1E-4</v>
      </c>
      <c r="V11" s="382"/>
      <c r="W11" s="382"/>
      <c r="X11" s="382"/>
      <c r="Y11" s="382"/>
      <c r="Z11" s="383" t="s">
        <v>348</v>
      </c>
      <c r="AA11" s="389"/>
      <c r="AB11" s="389"/>
      <c r="AC11" s="389"/>
      <c r="AD11" s="389"/>
      <c r="AE11" s="383"/>
      <c r="AF11" s="383"/>
      <c r="AG11" s="383"/>
      <c r="AH11" s="383"/>
      <c r="AI11" s="383" t="s">
        <v>480</v>
      </c>
      <c r="AJ11" s="372" t="s">
        <v>1123</v>
      </c>
      <c r="AU11" s="372"/>
      <c r="AV11" s="372">
        <v>1</v>
      </c>
      <c r="XEB11" s="372"/>
      <c r="XEC11" s="372"/>
      <c r="XED11" s="372"/>
      <c r="XEE11" s="373"/>
      <c r="XEF11" s="374"/>
      <c r="XEG11" s="377"/>
      <c r="XEH11" s="376"/>
      <c r="XEI11" s="375"/>
      <c r="XEJ11" s="385"/>
      <c r="XEK11" s="375"/>
      <c r="XEL11" s="382"/>
      <c r="XEM11" s="382"/>
      <c r="XEN11" s="382"/>
      <c r="XEO11" s="382"/>
      <c r="XEP11" s="372"/>
      <c r="XEQ11" s="372"/>
      <c r="XER11" s="372"/>
      <c r="XES11" s="372"/>
      <c r="XET11" s="375"/>
      <c r="XEU11" s="372"/>
      <c r="XEV11" s="372"/>
      <c r="XEW11" s="382"/>
      <c r="XEX11" s="382"/>
      <c r="XEY11" s="382"/>
      <c r="XEZ11" s="382"/>
    </row>
    <row r="15" spans="1:48 16356:16380">
      <c r="Y15" s="390"/>
      <c r="Z15" s="391"/>
      <c r="AA15" s="391"/>
      <c r="AB15" s="391"/>
      <c r="AC15" s="391"/>
      <c r="AD15" s="391"/>
      <c r="AE15" s="391"/>
      <c r="AF15" s="392"/>
      <c r="AG15" s="391"/>
      <c r="AH15" s="391"/>
      <c r="AI15" s="391"/>
      <c r="AJ15" s="391"/>
      <c r="AK15" s="390"/>
      <c r="AL15" s="390"/>
      <c r="AM15" s="390"/>
      <c r="AN15" s="390"/>
      <c r="AO15" s="390"/>
      <c r="AP15" s="390"/>
      <c r="AQ15" s="390"/>
      <c r="AR15" s="390"/>
      <c r="AS15" s="390"/>
      <c r="AT15" s="390"/>
    </row>
  </sheetData>
  <autoFilter ref="A3:AV11"/>
  <mergeCells count="41">
    <mergeCell ref="AQ2:AQ3"/>
    <mergeCell ref="AR2:AR3"/>
    <mergeCell ref="AS2:AS3"/>
    <mergeCell ref="AT2:AT3"/>
    <mergeCell ref="AV2:AV3"/>
    <mergeCell ref="AL2:AL3"/>
    <mergeCell ref="AM2:AM3"/>
    <mergeCell ref="AN2:AN3"/>
    <mergeCell ref="AO2:AO3"/>
    <mergeCell ref="AP2:AP3"/>
    <mergeCell ref="AG2:AG3"/>
    <mergeCell ref="AH2:AH3"/>
    <mergeCell ref="AI2:AI3"/>
    <mergeCell ref="AJ2:AJ3"/>
    <mergeCell ref="AK2:AK3"/>
    <mergeCell ref="U2:U3"/>
    <mergeCell ref="Z2:Z3"/>
    <mergeCell ref="AA2:AA3"/>
    <mergeCell ref="AE2:AE3"/>
    <mergeCell ref="AF2:AF3"/>
    <mergeCell ref="AB2:AD2"/>
    <mergeCell ref="P2:P3"/>
    <mergeCell ref="Q2:Q3"/>
    <mergeCell ref="R2:R3"/>
    <mergeCell ref="S2:S3"/>
    <mergeCell ref="T2:T3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</mergeCells>
  <phoneticPr fontId="138" type="noConversion"/>
  <conditionalFormatting sqref="AV2">
    <cfRule type="duplicateValues" dxfId="93" priority="13"/>
  </conditionalFormatting>
  <conditionalFormatting sqref="D4">
    <cfRule type="duplicateValues" dxfId="92" priority="17"/>
  </conditionalFormatting>
  <conditionalFormatting sqref="K6">
    <cfRule type="duplicateValues" dxfId="91" priority="15"/>
  </conditionalFormatting>
  <conditionalFormatting sqref="K7">
    <cfRule type="duplicateValues" dxfId="90" priority="1"/>
  </conditionalFormatting>
  <conditionalFormatting sqref="F8">
    <cfRule type="duplicateValues" dxfId="89" priority="22"/>
    <cfRule type="duplicateValues" dxfId="88" priority="23"/>
    <cfRule type="duplicateValues" dxfId="87" priority="24"/>
    <cfRule type="duplicateValues" dxfId="86" priority="25"/>
  </conditionalFormatting>
  <conditionalFormatting sqref="F9">
    <cfRule type="duplicateValues" dxfId="85" priority="18"/>
    <cfRule type="duplicateValues" dxfId="84" priority="19"/>
    <cfRule type="duplicateValues" dxfId="83" priority="20"/>
    <cfRule type="duplicateValues" dxfId="82" priority="21"/>
  </conditionalFormatting>
  <conditionalFormatting sqref="D10">
    <cfRule type="duplicateValues" dxfId="81" priority="9"/>
  </conditionalFormatting>
  <conditionalFormatting sqref="F10">
    <cfRule type="duplicateValues" dxfId="80" priority="5"/>
    <cfRule type="duplicateValues" dxfId="79" priority="6"/>
    <cfRule type="duplicateValues" dxfId="78" priority="7"/>
    <cfRule type="duplicateValues" dxfId="77" priority="8"/>
  </conditionalFormatting>
  <conditionalFormatting sqref="K10">
    <cfRule type="duplicateValues" dxfId="76" priority="4"/>
  </conditionalFormatting>
  <conditionalFormatting sqref="D11">
    <cfRule type="duplicateValues" dxfId="75" priority="3"/>
  </conditionalFormatting>
  <conditionalFormatting sqref="XEE11">
    <cfRule type="duplicateValues" dxfId="74" priority="2"/>
  </conditionalFormatting>
  <conditionalFormatting sqref="D6:D7">
    <cfRule type="duplicateValues" dxfId="73" priority="26"/>
  </conditionalFormatting>
  <conditionalFormatting sqref="F6:F7">
    <cfRule type="duplicateValues" dxfId="72" priority="27"/>
    <cfRule type="duplicateValues" dxfId="71" priority="28"/>
    <cfRule type="duplicateValues" dxfId="70" priority="29"/>
    <cfRule type="duplicateValues" dxfId="69" priority="30"/>
  </conditionalFormatting>
  <conditionalFormatting sqref="K4:K5">
    <cfRule type="duplicateValues" dxfId="68" priority="14"/>
  </conditionalFormatting>
  <conditionalFormatting sqref="K8:K9">
    <cfRule type="duplicateValues" dxfId="67" priority="16"/>
  </conditionalFormatting>
  <conditionalFormatting sqref="D8:D9 D5">
    <cfRule type="duplicateValues" dxfId="66" priority="31"/>
  </conditionalFormatting>
  <dataValidations count="1">
    <dataValidation allowBlank="1" showErrorMessage="1" sqref="P4"/>
  </dataValidations>
  <pageMargins left="0.7" right="0.7" top="0.75" bottom="0.75" header="0.3" footer="0.3"/>
  <pageSetup paperSize="9" orientation="portrait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EQ296"/>
  <sheetViews>
    <sheetView zoomScale="55" zoomScaleNormal="55" workbookViewId="0">
      <pane ySplit="10" topLeftCell="A11" activePane="bottomLeft" state="frozen"/>
      <selection pane="bottomLeft" sqref="A1:AR1"/>
    </sheetView>
  </sheetViews>
  <sheetFormatPr defaultColWidth="9" defaultRowHeight="14.25" outlineLevelRow="1" outlineLevelCol="1"/>
  <cols>
    <col min="1" max="1" width="5.75" style="261" customWidth="1"/>
    <col min="2" max="6" width="2.625" style="84" customWidth="1"/>
    <col min="7" max="7" width="2.5" style="84" customWidth="1"/>
    <col min="8" max="8" width="2.75" style="84" customWidth="1"/>
    <col min="9" max="9" width="3" style="84" customWidth="1"/>
    <col min="10" max="10" width="2.875" style="84" customWidth="1"/>
    <col min="11" max="11" width="2.5" style="84" customWidth="1"/>
    <col min="12" max="12" width="9.875" style="84" customWidth="1"/>
    <col min="13" max="13" width="14.125" style="84" hidden="1" customWidth="1" outlineLevel="1"/>
    <col min="14" max="14" width="12.625" style="84" customWidth="1" collapsed="1"/>
    <col min="15" max="15" width="20.5" style="84" customWidth="1"/>
    <col min="16" max="16" width="24.875" style="84" customWidth="1"/>
    <col min="17" max="17" width="16.75" style="84" customWidth="1"/>
    <col min="18" max="18" width="4.125" style="84" hidden="1" customWidth="1" outlineLevel="1"/>
    <col min="19" max="19" width="3.25" style="84" hidden="1" customWidth="1" outlineLevel="1"/>
    <col min="20" max="20" width="7.375" style="84" customWidth="1" collapsed="1"/>
    <col min="21" max="21" width="5.125" style="89" hidden="1" customWidth="1" outlineLevel="1"/>
    <col min="22" max="22" width="22.75" style="89" hidden="1" customWidth="1" outlineLevel="1"/>
    <col min="23" max="23" width="5.125" style="89" hidden="1" customWidth="1" outlineLevel="1"/>
    <col min="24" max="24" width="7.625" style="89" hidden="1" customWidth="1" outlineLevel="1"/>
    <col min="25" max="25" width="5.625" style="89" customWidth="1" collapsed="1"/>
    <col min="26" max="26" width="8.75" style="89" customWidth="1"/>
    <col min="27" max="27" width="13.25" style="89" customWidth="1"/>
    <col min="28" max="28" width="26.25" style="89" hidden="1" customWidth="1" outlineLevel="1"/>
    <col min="29" max="29" width="14.5" style="84" hidden="1" customWidth="1" outlineLevel="1"/>
    <col min="30" max="30" width="13" style="91" customWidth="1" collapsed="1"/>
    <col min="31" max="31" width="11.625" style="84" customWidth="1"/>
    <col min="32" max="32" width="8.625" style="84" hidden="1" customWidth="1" outlineLevel="1"/>
    <col min="33" max="35" width="7.625" style="90" hidden="1" customWidth="1" outlineLevel="1"/>
    <col min="36" max="36" width="8.625" style="91" hidden="1" customWidth="1" outlineLevel="1"/>
    <col min="37" max="37" width="8.625" style="92" hidden="1" customWidth="1" outlineLevel="1"/>
    <col min="38" max="38" width="8.625" style="93" hidden="1" customWidth="1" outlineLevel="1"/>
    <col min="39" max="39" width="8.625" style="91" hidden="1" customWidth="1" outlineLevel="1"/>
    <col min="40" max="40" width="8.625" style="84" customWidth="1" collapsed="1"/>
    <col min="41" max="41" width="12" style="84" customWidth="1"/>
    <col min="42" max="42" width="8.625" style="84" customWidth="1"/>
    <col min="43" max="43" width="7.25" style="84" customWidth="1"/>
    <col min="44" max="44" width="12" style="93" customWidth="1"/>
    <col min="45" max="16384" width="9" style="84"/>
  </cols>
  <sheetData>
    <row r="1" spans="1:16371">
      <c r="A1" s="1140"/>
      <c r="B1" s="1140"/>
      <c r="C1" s="1140"/>
      <c r="D1" s="1140"/>
      <c r="E1" s="1140"/>
      <c r="F1" s="1140"/>
      <c r="G1" s="1140"/>
      <c r="H1" s="1140"/>
      <c r="I1" s="1140"/>
      <c r="J1" s="1140"/>
      <c r="K1" s="1140"/>
      <c r="L1" s="1342"/>
      <c r="M1" s="1140"/>
      <c r="N1" s="1342"/>
      <c r="O1" s="1140"/>
      <c r="P1" s="1140"/>
      <c r="Q1" s="1140"/>
      <c r="R1" s="1140"/>
      <c r="S1" s="1140"/>
      <c r="T1" s="1140"/>
      <c r="U1" s="1140"/>
      <c r="V1" s="1140"/>
      <c r="W1" s="1140"/>
      <c r="X1" s="1140"/>
      <c r="Y1" s="1140"/>
      <c r="Z1" s="1140"/>
      <c r="AA1" s="1140"/>
      <c r="AB1" s="1140"/>
      <c r="AC1" s="1140"/>
      <c r="AD1" s="1140"/>
      <c r="AE1" s="1140"/>
      <c r="AF1" s="1140"/>
      <c r="AG1" s="1343"/>
      <c r="AH1" s="1343"/>
      <c r="AI1" s="1343"/>
      <c r="AJ1" s="1344"/>
      <c r="AK1" s="1143"/>
      <c r="AL1" s="1345"/>
      <c r="AM1" s="1344"/>
      <c r="AN1" s="1140"/>
      <c r="AO1" s="1140"/>
      <c r="AP1" s="1140"/>
      <c r="AQ1" s="1140"/>
      <c r="AR1" s="1140"/>
    </row>
    <row r="2" spans="1:16371" ht="25.5" hidden="1" customHeight="1" outlineLevel="1">
      <c r="A2" s="1200" t="s">
        <v>557</v>
      </c>
      <c r="B2" s="1200"/>
      <c r="C2" s="1200"/>
      <c r="D2" s="1200"/>
      <c r="E2" s="1200"/>
      <c r="F2" s="1201" t="s">
        <v>449</v>
      </c>
      <c r="G2" s="1201"/>
      <c r="H2" s="1201"/>
      <c r="I2" s="1201"/>
      <c r="J2" s="1201"/>
      <c r="K2" s="1201"/>
      <c r="L2" s="1348" t="s">
        <v>450</v>
      </c>
      <c r="M2" s="1202"/>
      <c r="N2" s="1348"/>
      <c r="O2" s="1202"/>
      <c r="P2" s="1202"/>
      <c r="Q2" s="1362"/>
      <c r="R2" s="1362"/>
      <c r="S2" s="1362"/>
      <c r="T2" s="1362"/>
      <c r="U2" s="1362"/>
      <c r="V2" s="1362"/>
      <c r="W2" s="1362"/>
      <c r="X2" s="1362"/>
      <c r="Y2" s="1362"/>
      <c r="Z2" s="1362"/>
      <c r="AA2" s="1362"/>
      <c r="AB2" s="1362"/>
      <c r="AC2" s="1362"/>
      <c r="AD2" s="1362"/>
      <c r="AE2" s="1362"/>
      <c r="AF2" s="1362"/>
      <c r="AG2" s="1363"/>
      <c r="AH2" s="1363"/>
      <c r="AI2" s="1363"/>
      <c r="AJ2" s="1364"/>
      <c r="AK2" s="1365"/>
      <c r="AL2" s="1366"/>
      <c r="AM2" s="1364"/>
      <c r="AN2" s="984"/>
      <c r="AO2" s="984"/>
      <c r="AP2" s="1362"/>
      <c r="AQ2" s="249" t="s">
        <v>57</v>
      </c>
      <c r="AR2" s="249"/>
    </row>
    <row r="3" spans="1:16371" ht="25.5" hidden="1" customHeight="1" outlineLevel="1">
      <c r="A3" s="1200"/>
      <c r="B3" s="1200"/>
      <c r="C3" s="1200"/>
      <c r="D3" s="1200"/>
      <c r="E3" s="1200"/>
      <c r="F3" s="1201"/>
      <c r="G3" s="1201"/>
      <c r="H3" s="1201"/>
      <c r="I3" s="1201"/>
      <c r="J3" s="1201"/>
      <c r="K3" s="1201"/>
      <c r="L3" s="1348"/>
      <c r="M3" s="1202"/>
      <c r="N3" s="1348"/>
      <c r="O3" s="1202"/>
      <c r="P3" s="1202"/>
      <c r="Q3" s="1362"/>
      <c r="R3" s="1362"/>
      <c r="S3" s="1362"/>
      <c r="T3" s="1362"/>
      <c r="U3" s="1362"/>
      <c r="V3" s="1362"/>
      <c r="W3" s="1362"/>
      <c r="X3" s="1362"/>
      <c r="Y3" s="1362"/>
      <c r="Z3" s="1362"/>
      <c r="AA3" s="1362"/>
      <c r="AB3" s="1362"/>
      <c r="AC3" s="1362"/>
      <c r="AD3" s="1362"/>
      <c r="AE3" s="1362"/>
      <c r="AF3" s="1362"/>
      <c r="AG3" s="1363"/>
      <c r="AH3" s="1363"/>
      <c r="AI3" s="1363"/>
      <c r="AJ3" s="1364"/>
      <c r="AK3" s="1365"/>
      <c r="AL3" s="1366"/>
      <c r="AM3" s="1364"/>
      <c r="AN3" s="984"/>
      <c r="AO3" s="984"/>
      <c r="AP3" s="1362"/>
      <c r="AQ3" s="249" t="s">
        <v>560</v>
      </c>
      <c r="AR3" s="249"/>
    </row>
    <row r="4" spans="1:16371" ht="27" hidden="1" outlineLevel="1">
      <c r="A4" s="1201" t="s">
        <v>290</v>
      </c>
      <c r="B4" s="1201"/>
      <c r="C4" s="1201"/>
      <c r="D4" s="1201"/>
      <c r="E4" s="1201"/>
      <c r="F4" s="1201"/>
      <c r="G4" s="1201"/>
      <c r="H4" s="1201"/>
      <c r="I4" s="1201"/>
      <c r="J4" s="1201"/>
      <c r="K4" s="1201"/>
      <c r="L4" s="1346"/>
      <c r="M4" s="1201"/>
      <c r="N4" s="1346"/>
      <c r="O4" s="1201"/>
      <c r="P4" s="1201"/>
      <c r="Q4" s="1362"/>
      <c r="R4" s="1362"/>
      <c r="S4" s="1362"/>
      <c r="T4" s="1362"/>
      <c r="U4" s="1362"/>
      <c r="V4" s="1362"/>
      <c r="W4" s="1362"/>
      <c r="X4" s="1362"/>
      <c r="Y4" s="1362"/>
      <c r="Z4" s="1362"/>
      <c r="AA4" s="1362"/>
      <c r="AB4" s="1362"/>
      <c r="AC4" s="1362"/>
      <c r="AD4" s="1362"/>
      <c r="AE4" s="1362"/>
      <c r="AF4" s="1362"/>
      <c r="AG4" s="1363"/>
      <c r="AH4" s="1363"/>
      <c r="AI4" s="1363"/>
      <c r="AJ4" s="1364"/>
      <c r="AK4" s="1365"/>
      <c r="AL4" s="1366"/>
      <c r="AM4" s="1364"/>
      <c r="AN4" s="984"/>
      <c r="AO4" s="984"/>
      <c r="AP4" s="1362"/>
      <c r="AQ4" s="249" t="s">
        <v>453</v>
      </c>
      <c r="AR4" s="249"/>
    </row>
    <row r="5" spans="1:16371" ht="27" hidden="1" outlineLevel="1">
      <c r="A5" s="1347" t="s">
        <v>454</v>
      </c>
      <c r="B5" s="1347"/>
      <c r="C5" s="1347"/>
      <c r="D5" s="1347"/>
      <c r="E5" s="1347"/>
      <c r="F5" s="1347"/>
      <c r="G5" s="1347"/>
      <c r="H5" s="1347"/>
      <c r="I5" s="1347"/>
      <c r="J5" s="1347"/>
      <c r="K5" s="1347"/>
      <c r="L5" s="1348" t="s">
        <v>292</v>
      </c>
      <c r="M5" s="1202"/>
      <c r="N5" s="1348"/>
      <c r="O5" s="1202"/>
      <c r="P5" s="1347"/>
      <c r="Q5" s="1362"/>
      <c r="R5" s="1362"/>
      <c r="S5" s="1362"/>
      <c r="T5" s="1362"/>
      <c r="U5" s="1362"/>
      <c r="V5" s="1362"/>
      <c r="W5" s="1362"/>
      <c r="X5" s="1362"/>
      <c r="Y5" s="1362"/>
      <c r="Z5" s="1362"/>
      <c r="AA5" s="1362"/>
      <c r="AB5" s="1362"/>
      <c r="AC5" s="1362"/>
      <c r="AD5" s="1362"/>
      <c r="AE5" s="1362"/>
      <c r="AF5" s="1362"/>
      <c r="AG5" s="1363"/>
      <c r="AH5" s="1363"/>
      <c r="AI5" s="1363"/>
      <c r="AJ5" s="1364"/>
      <c r="AK5" s="1365"/>
      <c r="AL5" s="1366"/>
      <c r="AM5" s="1364"/>
      <c r="AN5" s="984"/>
      <c r="AO5" s="984"/>
      <c r="AP5" s="1362"/>
      <c r="AQ5" s="249" t="s">
        <v>293</v>
      </c>
      <c r="AR5" s="288"/>
    </row>
    <row r="6" spans="1:16371" ht="27" hidden="1" outlineLevel="1">
      <c r="A6" s="1202" t="s">
        <v>294</v>
      </c>
      <c r="B6" s="1202"/>
      <c r="C6" s="1202"/>
      <c r="D6" s="1202"/>
      <c r="E6" s="1202"/>
      <c r="F6" s="1202"/>
      <c r="G6" s="1202"/>
      <c r="H6" s="1202"/>
      <c r="I6" s="1202"/>
      <c r="J6" s="1202"/>
      <c r="K6" s="1202"/>
      <c r="L6" s="1348"/>
      <c r="M6" s="1202"/>
      <c r="N6" s="1348"/>
      <c r="O6" s="1202"/>
      <c r="P6" s="1202"/>
      <c r="Q6" s="1362"/>
      <c r="R6" s="1362"/>
      <c r="S6" s="1362"/>
      <c r="T6" s="1362"/>
      <c r="U6" s="1362"/>
      <c r="V6" s="1362"/>
      <c r="W6" s="1362"/>
      <c r="X6" s="1362"/>
      <c r="Y6" s="1362"/>
      <c r="Z6" s="1362"/>
      <c r="AA6" s="1362"/>
      <c r="AB6" s="1362"/>
      <c r="AC6" s="1362"/>
      <c r="AD6" s="1362"/>
      <c r="AE6" s="1362"/>
      <c r="AF6" s="1362"/>
      <c r="AG6" s="1363"/>
      <c r="AH6" s="1363"/>
      <c r="AI6" s="1363"/>
      <c r="AJ6" s="1364"/>
      <c r="AK6" s="1365"/>
      <c r="AL6" s="1366"/>
      <c r="AM6" s="1364"/>
      <c r="AN6" s="984"/>
      <c r="AO6" s="984"/>
      <c r="AP6" s="1362"/>
      <c r="AQ6" s="249" t="s">
        <v>46</v>
      </c>
      <c r="AR6" s="249"/>
    </row>
    <row r="7" spans="1:16371" ht="25.5" hidden="1" outlineLevel="1">
      <c r="A7" s="1367" t="s">
        <v>296</v>
      </c>
      <c r="B7" s="1367"/>
      <c r="C7" s="1367"/>
      <c r="D7" s="1367"/>
      <c r="E7" s="1367"/>
      <c r="F7" s="1367"/>
      <c r="G7" s="1367"/>
      <c r="H7" s="1367"/>
      <c r="I7" s="1367"/>
      <c r="J7" s="1367"/>
      <c r="K7" s="1367"/>
      <c r="L7" s="1368"/>
      <c r="M7" s="1367"/>
      <c r="N7" s="1368"/>
      <c r="O7" s="1367"/>
      <c r="P7" s="1367"/>
      <c r="Q7" s="1362"/>
      <c r="R7" s="1362"/>
      <c r="S7" s="1362"/>
      <c r="T7" s="1362"/>
      <c r="U7" s="1362"/>
      <c r="V7" s="1362"/>
      <c r="W7" s="1362"/>
      <c r="X7" s="1362"/>
      <c r="Y7" s="1362"/>
      <c r="Z7" s="1362"/>
      <c r="AA7" s="1362"/>
      <c r="AB7" s="1362"/>
      <c r="AC7" s="1362"/>
      <c r="AD7" s="1362"/>
      <c r="AE7" s="1362"/>
      <c r="AF7" s="1362"/>
      <c r="AG7" s="1363"/>
      <c r="AH7" s="1363"/>
      <c r="AI7" s="1363"/>
      <c r="AJ7" s="1364"/>
      <c r="AK7" s="1365"/>
      <c r="AL7" s="1366"/>
      <c r="AM7" s="1364"/>
      <c r="AN7" s="984"/>
      <c r="AO7" s="984"/>
      <c r="AP7" s="1362"/>
      <c r="AQ7" s="338" t="s">
        <v>457</v>
      </c>
      <c r="AR7" s="288"/>
    </row>
    <row r="8" spans="1:16371" ht="25.5" hidden="1" outlineLevel="1">
      <c r="A8" s="1367"/>
      <c r="B8" s="1367"/>
      <c r="C8" s="1367"/>
      <c r="D8" s="1367"/>
      <c r="E8" s="1367"/>
      <c r="F8" s="1367"/>
      <c r="G8" s="1367"/>
      <c r="H8" s="1367"/>
      <c r="I8" s="1367"/>
      <c r="J8" s="1367"/>
      <c r="K8" s="1367"/>
      <c r="L8" s="1368"/>
      <c r="M8" s="1367"/>
      <c r="N8" s="1368"/>
      <c r="O8" s="1367"/>
      <c r="P8" s="1367"/>
      <c r="Q8" s="1362"/>
      <c r="R8" s="1362"/>
      <c r="S8" s="1362"/>
      <c r="T8" s="1362"/>
      <c r="U8" s="1362"/>
      <c r="V8" s="1362"/>
      <c r="W8" s="1362"/>
      <c r="X8" s="1362"/>
      <c r="Y8" s="1362"/>
      <c r="Z8" s="1362"/>
      <c r="AA8" s="1362"/>
      <c r="AB8" s="1362"/>
      <c r="AC8" s="1362"/>
      <c r="AD8" s="1362"/>
      <c r="AE8" s="1362"/>
      <c r="AF8" s="1362"/>
      <c r="AG8" s="1363"/>
      <c r="AH8" s="1363"/>
      <c r="AI8" s="1363"/>
      <c r="AJ8" s="1364"/>
      <c r="AK8" s="1365"/>
      <c r="AL8" s="1366"/>
      <c r="AM8" s="1364"/>
      <c r="AN8" s="984"/>
      <c r="AO8" s="984"/>
      <c r="AP8" s="1362"/>
      <c r="AQ8" s="338" t="s">
        <v>458</v>
      </c>
      <c r="AR8" s="288"/>
    </row>
    <row r="9" spans="1:16371" ht="24.95" customHeight="1" collapsed="1">
      <c r="A9" s="1353" t="s">
        <v>6</v>
      </c>
      <c r="B9" s="1349" t="s">
        <v>459</v>
      </c>
      <c r="C9" s="1349"/>
      <c r="D9" s="1349"/>
      <c r="E9" s="1349"/>
      <c r="F9" s="1349"/>
      <c r="G9" s="1349"/>
      <c r="H9" s="1349"/>
      <c r="I9" s="1349"/>
      <c r="J9" s="1349"/>
      <c r="K9" s="1349"/>
      <c r="L9" s="1349" t="s">
        <v>460</v>
      </c>
      <c r="M9" s="1355" t="s">
        <v>1126</v>
      </c>
      <c r="N9" s="1355" t="s">
        <v>300</v>
      </c>
      <c r="O9" s="1355" t="s">
        <v>57</v>
      </c>
      <c r="P9" s="1349" t="s">
        <v>453</v>
      </c>
      <c r="Q9" s="1349" t="s">
        <v>301</v>
      </c>
      <c r="R9" s="1349" t="s">
        <v>302</v>
      </c>
      <c r="S9" s="1349" t="s">
        <v>303</v>
      </c>
      <c r="T9" s="1349" t="s">
        <v>40</v>
      </c>
      <c r="U9" s="1355" t="s">
        <v>304</v>
      </c>
      <c r="V9" s="1355" t="s">
        <v>305</v>
      </c>
      <c r="W9" s="1356" t="s">
        <v>306</v>
      </c>
      <c r="X9" s="1355" t="s">
        <v>307</v>
      </c>
      <c r="Y9" s="1355" t="s">
        <v>461</v>
      </c>
      <c r="Z9" s="1358" t="s">
        <v>309</v>
      </c>
      <c r="AA9" s="1358" t="s">
        <v>310</v>
      </c>
      <c r="AB9" s="1358" t="s">
        <v>312</v>
      </c>
      <c r="AC9" s="1349" t="s">
        <v>313</v>
      </c>
      <c r="AD9" s="1374" t="s">
        <v>462</v>
      </c>
      <c r="AE9" s="1349" t="s">
        <v>319</v>
      </c>
      <c r="AF9" s="1237" t="s">
        <v>320</v>
      </c>
      <c r="AG9" s="1350" t="s">
        <v>322</v>
      </c>
      <c r="AH9" s="1351"/>
      <c r="AI9" s="1352"/>
      <c r="AJ9" s="1241" t="s">
        <v>565</v>
      </c>
      <c r="AK9" s="1239" t="s">
        <v>324</v>
      </c>
      <c r="AL9" s="1369" t="s">
        <v>325</v>
      </c>
      <c r="AM9" s="1241" t="s">
        <v>566</v>
      </c>
      <c r="AN9" s="1370" t="s">
        <v>327</v>
      </c>
      <c r="AO9" s="1372" t="s">
        <v>1127</v>
      </c>
      <c r="AP9" s="1360" t="s">
        <v>458</v>
      </c>
      <c r="AQ9" s="1360" t="s">
        <v>11</v>
      </c>
      <c r="AR9" s="1361" t="s">
        <v>685</v>
      </c>
    </row>
    <row r="10" spans="1:16371" s="258" customFormat="1" ht="24.95" customHeight="1">
      <c r="A10" s="1353"/>
      <c r="B10" s="264">
        <v>0</v>
      </c>
      <c r="C10" s="264">
        <v>1</v>
      </c>
      <c r="D10" s="264">
        <v>2</v>
      </c>
      <c r="E10" s="264">
        <v>3</v>
      </c>
      <c r="F10" s="264">
        <v>4</v>
      </c>
      <c r="G10" s="264">
        <v>5</v>
      </c>
      <c r="H10" s="264">
        <v>6</v>
      </c>
      <c r="I10" s="264">
        <v>7</v>
      </c>
      <c r="J10" s="264">
        <v>8</v>
      </c>
      <c r="K10" s="273">
        <v>9</v>
      </c>
      <c r="L10" s="1354"/>
      <c r="M10" s="1355"/>
      <c r="N10" s="1355"/>
      <c r="O10" s="1355"/>
      <c r="P10" s="1354"/>
      <c r="Q10" s="1349"/>
      <c r="R10" s="1349"/>
      <c r="S10" s="1349"/>
      <c r="T10" s="1349"/>
      <c r="U10" s="1355"/>
      <c r="V10" s="1355"/>
      <c r="W10" s="1357"/>
      <c r="X10" s="1355"/>
      <c r="Y10" s="1355"/>
      <c r="Z10" s="1359"/>
      <c r="AA10" s="1358"/>
      <c r="AB10" s="1358"/>
      <c r="AC10" s="1349"/>
      <c r="AD10" s="1374"/>
      <c r="AE10" s="1349"/>
      <c r="AF10" s="1237"/>
      <c r="AG10" s="318" t="s">
        <v>339</v>
      </c>
      <c r="AH10" s="318" t="s">
        <v>340</v>
      </c>
      <c r="AI10" s="318" t="s">
        <v>341</v>
      </c>
      <c r="AJ10" s="1241"/>
      <c r="AK10" s="1239"/>
      <c r="AL10" s="1369"/>
      <c r="AM10" s="1241"/>
      <c r="AN10" s="1371"/>
      <c r="AO10" s="1373"/>
      <c r="AP10" s="1360"/>
      <c r="AQ10" s="1360"/>
      <c r="AR10" s="1361"/>
    </row>
    <row r="11" spans="1:16371" s="259" customFormat="1" ht="39.950000000000003" customHeight="1">
      <c r="A11" s="262">
        <f t="shared" ref="A11:A28" si="0">ROW()-10</f>
        <v>1</v>
      </c>
      <c r="B11" s="264"/>
      <c r="C11" s="264">
        <v>1</v>
      </c>
      <c r="D11" s="264"/>
      <c r="E11" s="264"/>
      <c r="F11" s="264"/>
      <c r="G11" s="264"/>
      <c r="H11" s="264"/>
      <c r="I11" s="264"/>
      <c r="J11" s="264"/>
      <c r="K11" s="274"/>
      <c r="L11" s="275" t="s">
        <v>411</v>
      </c>
      <c r="M11" s="275"/>
      <c r="N11" s="275" t="s">
        <v>785</v>
      </c>
      <c r="O11" s="276" t="s">
        <v>786</v>
      </c>
      <c r="P11" s="273" t="s">
        <v>787</v>
      </c>
      <c r="Q11" s="273" t="s">
        <v>405</v>
      </c>
      <c r="R11" s="273" t="s">
        <v>348</v>
      </c>
      <c r="S11" s="264" t="s">
        <v>471</v>
      </c>
      <c r="T11" s="289"/>
      <c r="U11" s="290" t="s">
        <v>342</v>
      </c>
      <c r="V11" s="276" t="s">
        <v>786</v>
      </c>
      <c r="W11" s="290" t="s">
        <v>342</v>
      </c>
      <c r="X11" s="276" t="s">
        <v>345</v>
      </c>
      <c r="Y11" s="289" t="s">
        <v>344</v>
      </c>
      <c r="Z11" s="273" t="s">
        <v>346</v>
      </c>
      <c r="AA11" s="276" t="s">
        <v>347</v>
      </c>
      <c r="AB11" s="273" t="s">
        <v>348</v>
      </c>
      <c r="AC11" s="264" t="s">
        <v>1128</v>
      </c>
      <c r="AD11" s="301">
        <v>2.1059999999999999</v>
      </c>
      <c r="AE11" s="302" t="s">
        <v>348</v>
      </c>
      <c r="AF11" s="303" t="s">
        <v>350</v>
      </c>
      <c r="AG11" s="319"/>
      <c r="AH11" s="319"/>
      <c r="AI11" s="319"/>
      <c r="AJ11" s="320"/>
      <c r="AK11" s="321"/>
      <c r="AL11" s="322"/>
      <c r="AM11" s="320"/>
      <c r="AN11" s="323" t="s">
        <v>377</v>
      </c>
      <c r="AO11" s="323" t="s">
        <v>791</v>
      </c>
      <c r="AP11" s="303"/>
      <c r="AQ11" s="289"/>
      <c r="AR11" s="289" t="s">
        <v>435</v>
      </c>
    </row>
    <row r="12" spans="1:16371" s="259" customFormat="1" ht="39.950000000000003" customHeight="1">
      <c r="A12" s="262">
        <f t="shared" si="0"/>
        <v>2</v>
      </c>
      <c r="B12" s="264"/>
      <c r="C12" s="264"/>
      <c r="D12" s="264">
        <v>2</v>
      </c>
      <c r="E12" s="264"/>
      <c r="F12" s="264"/>
      <c r="G12" s="264"/>
      <c r="H12" s="264"/>
      <c r="I12" s="264"/>
      <c r="J12" s="264"/>
      <c r="K12" s="274"/>
      <c r="L12" s="275" t="s">
        <v>411</v>
      </c>
      <c r="M12" s="275"/>
      <c r="N12" s="275"/>
      <c r="O12" s="276" t="s">
        <v>1129</v>
      </c>
      <c r="P12" s="273" t="s">
        <v>1130</v>
      </c>
      <c r="Q12" s="273" t="s">
        <v>405</v>
      </c>
      <c r="R12" s="273" t="s">
        <v>342</v>
      </c>
      <c r="S12" s="264" t="s">
        <v>471</v>
      </c>
      <c r="T12" s="289"/>
      <c r="U12" s="290" t="s">
        <v>342</v>
      </c>
      <c r="V12" s="276" t="s">
        <v>1129</v>
      </c>
      <c r="W12" s="290" t="s">
        <v>342</v>
      </c>
      <c r="X12" s="276" t="s">
        <v>345</v>
      </c>
      <c r="Y12" s="289" t="s">
        <v>344</v>
      </c>
      <c r="Z12" s="273" t="s">
        <v>780</v>
      </c>
      <c r="AA12" s="276" t="s">
        <v>347</v>
      </c>
      <c r="AB12" s="273" t="s">
        <v>348</v>
      </c>
      <c r="AC12" s="264" t="s">
        <v>1131</v>
      </c>
      <c r="AD12" s="301">
        <v>1.153</v>
      </c>
      <c r="AE12" s="302" t="s">
        <v>348</v>
      </c>
      <c r="AF12" s="303" t="s">
        <v>527</v>
      </c>
      <c r="AG12" s="319"/>
      <c r="AH12" s="319"/>
      <c r="AI12" s="319"/>
      <c r="AJ12" s="320"/>
      <c r="AK12" s="321"/>
      <c r="AL12" s="322"/>
      <c r="AM12" s="320"/>
      <c r="AN12" s="323" t="s">
        <v>356</v>
      </c>
      <c r="AO12" s="323"/>
      <c r="AP12" s="303"/>
      <c r="AQ12" s="289"/>
      <c r="AR12" s="289" t="s">
        <v>435</v>
      </c>
    </row>
    <row r="13" spans="1:16371" s="260" customFormat="1" ht="39.950000000000003" customHeight="1">
      <c r="A13" s="265">
        <f>ROW()-9</f>
        <v>4</v>
      </c>
      <c r="B13" s="266"/>
      <c r="C13" s="266"/>
      <c r="D13" s="266"/>
      <c r="E13" s="266">
        <v>3</v>
      </c>
      <c r="F13" s="266"/>
      <c r="G13" s="267"/>
      <c r="H13" s="267"/>
      <c r="I13" s="267"/>
      <c r="J13" s="267"/>
      <c r="K13" s="277"/>
      <c r="L13" s="277" t="s">
        <v>835</v>
      </c>
      <c r="M13" s="277" t="s">
        <v>1132</v>
      </c>
      <c r="N13" s="278" t="s">
        <v>1132</v>
      </c>
      <c r="O13" s="278" t="s">
        <v>1132</v>
      </c>
      <c r="P13" s="278" t="s">
        <v>1133</v>
      </c>
      <c r="Q13" s="279" t="s">
        <v>1134</v>
      </c>
      <c r="R13" s="291" t="s">
        <v>353</v>
      </c>
      <c r="S13" s="267" t="s">
        <v>1135</v>
      </c>
      <c r="T13" s="292"/>
      <c r="U13" s="293" t="s">
        <v>342</v>
      </c>
      <c r="V13" s="267" t="str">
        <f>O13</f>
        <v>SHT0014637</v>
      </c>
      <c r="W13" s="293" t="s">
        <v>1136</v>
      </c>
      <c r="X13" s="294" t="s">
        <v>1061</v>
      </c>
      <c r="Y13" s="293" t="s">
        <v>1062</v>
      </c>
      <c r="Z13" s="266" t="s">
        <v>1137</v>
      </c>
      <c r="AA13" s="278" t="s">
        <v>521</v>
      </c>
      <c r="AB13" s="279" t="s">
        <v>1138</v>
      </c>
      <c r="AC13" s="304">
        <v>0.13200000000000001</v>
      </c>
      <c r="AD13" s="305"/>
      <c r="AE13" s="306"/>
      <c r="AF13" s="306"/>
      <c r="AG13" s="305"/>
      <c r="AH13" s="305"/>
      <c r="AI13" s="324"/>
      <c r="AJ13" s="325"/>
      <c r="AK13" s="267"/>
      <c r="AL13" s="326"/>
      <c r="AM13" s="326"/>
      <c r="AN13" s="326" t="s">
        <v>480</v>
      </c>
      <c r="AO13" s="294" t="s">
        <v>1139</v>
      </c>
      <c r="AP13" s="292"/>
      <c r="AQ13" s="292"/>
      <c r="AR13" s="292">
        <v>1</v>
      </c>
    </row>
    <row r="14" spans="1:16371" s="260" customFormat="1" ht="39.950000000000003" customHeight="1">
      <c r="A14" s="265">
        <f>ROW()-9</f>
        <v>5</v>
      </c>
      <c r="B14" s="266"/>
      <c r="C14" s="266"/>
      <c r="D14" s="266"/>
      <c r="E14" s="266">
        <v>3</v>
      </c>
      <c r="F14" s="266"/>
      <c r="G14" s="267"/>
      <c r="H14" s="267"/>
      <c r="I14" s="267"/>
      <c r="J14" s="267"/>
      <c r="K14" s="277"/>
      <c r="L14" s="277" t="s">
        <v>835</v>
      </c>
      <c r="M14" s="277" t="s">
        <v>1140</v>
      </c>
      <c r="N14" s="279" t="s">
        <v>1140</v>
      </c>
      <c r="O14" s="279" t="s">
        <v>1140</v>
      </c>
      <c r="P14" s="279" t="s">
        <v>1141</v>
      </c>
      <c r="Q14" s="278" t="s">
        <v>1142</v>
      </c>
      <c r="R14" s="291" t="s">
        <v>1136</v>
      </c>
      <c r="S14" s="267" t="s">
        <v>1135</v>
      </c>
      <c r="T14" s="279"/>
      <c r="U14" s="293" t="s">
        <v>342</v>
      </c>
      <c r="V14" s="267" t="str">
        <f>O14</f>
        <v>SHT0014636</v>
      </c>
      <c r="W14" s="293" t="s">
        <v>1136</v>
      </c>
      <c r="X14" s="294" t="s">
        <v>1061</v>
      </c>
      <c r="Y14" s="293" t="s">
        <v>1062</v>
      </c>
      <c r="Z14" s="266" t="s">
        <v>1143</v>
      </c>
      <c r="AA14" s="294" t="s">
        <v>347</v>
      </c>
      <c r="AB14" s="279" t="s">
        <v>348</v>
      </c>
      <c r="AC14" s="294" t="s">
        <v>348</v>
      </c>
      <c r="AD14" s="279">
        <v>0.25</v>
      </c>
      <c r="AE14" s="305"/>
      <c r="AF14" s="306"/>
      <c r="AG14" s="305"/>
      <c r="AH14" s="305"/>
      <c r="AI14" s="324"/>
      <c r="AJ14" s="325"/>
      <c r="AK14" s="267"/>
      <c r="AL14" s="326"/>
      <c r="AM14" s="326"/>
      <c r="AN14" s="326" t="s">
        <v>480</v>
      </c>
      <c r="AO14" s="294" t="s">
        <v>1139</v>
      </c>
      <c r="AP14" s="279"/>
      <c r="AQ14" s="279"/>
      <c r="AR14" s="279">
        <v>1</v>
      </c>
    </row>
    <row r="15" spans="1:16371" s="259" customFormat="1" ht="39.950000000000003" customHeight="1">
      <c r="A15" s="262">
        <f t="shared" si="0"/>
        <v>5</v>
      </c>
      <c r="B15" s="264"/>
      <c r="C15" s="264"/>
      <c r="D15" s="264"/>
      <c r="E15" s="264">
        <v>3</v>
      </c>
      <c r="F15" s="264"/>
      <c r="G15" s="264"/>
      <c r="H15" s="264"/>
      <c r="I15" s="264"/>
      <c r="J15" s="264"/>
      <c r="K15" s="273"/>
      <c r="L15" s="275"/>
      <c r="M15" s="275"/>
      <c r="N15" s="275" t="s">
        <v>1144</v>
      </c>
      <c r="O15" s="276"/>
      <c r="P15" s="276" t="s">
        <v>1145</v>
      </c>
      <c r="Q15" s="273"/>
      <c r="R15" s="273"/>
      <c r="S15" s="264"/>
      <c r="T15" s="289"/>
      <c r="U15" s="290"/>
      <c r="V15" s="276"/>
      <c r="W15" s="290"/>
      <c r="X15" s="276"/>
      <c r="Y15" s="289" t="s">
        <v>344</v>
      </c>
      <c r="Z15" s="273" t="s">
        <v>1146</v>
      </c>
      <c r="AA15" s="276" t="s">
        <v>347</v>
      </c>
      <c r="AB15" s="273"/>
      <c r="AC15" s="264"/>
      <c r="AD15" s="301"/>
      <c r="AE15" s="301" t="s">
        <v>367</v>
      </c>
      <c r="AF15" s="303" t="s">
        <v>367</v>
      </c>
      <c r="AG15" s="319"/>
      <c r="AH15" s="319"/>
      <c r="AI15" s="319"/>
      <c r="AJ15" s="320"/>
      <c r="AK15" s="321"/>
      <c r="AL15" s="322"/>
      <c r="AM15" s="320"/>
      <c r="AN15" s="323" t="s">
        <v>377</v>
      </c>
      <c r="AO15" s="323" t="s">
        <v>865</v>
      </c>
      <c r="AP15" s="303"/>
      <c r="AQ15" s="289"/>
      <c r="AR15" s="289" t="s">
        <v>435</v>
      </c>
      <c r="AS15" s="84"/>
      <c r="AT15" s="84"/>
      <c r="AU15" s="84"/>
      <c r="AV15" s="84"/>
      <c r="AW15" s="84"/>
      <c r="AX15" s="84"/>
      <c r="AY15" s="84"/>
      <c r="AZ15" s="84"/>
      <c r="BA15" s="84"/>
      <c r="BB15" s="84"/>
      <c r="BC15" s="84"/>
      <c r="BD15" s="84"/>
      <c r="BE15" s="84"/>
      <c r="BF15" s="84"/>
      <c r="BG15" s="84"/>
      <c r="BH15" s="84"/>
      <c r="BI15" s="84"/>
      <c r="BJ15" s="84"/>
      <c r="BK15" s="84"/>
      <c r="BL15" s="84"/>
      <c r="BM15" s="84"/>
      <c r="BN15" s="84"/>
      <c r="BO15" s="84"/>
      <c r="BP15" s="84"/>
      <c r="BQ15" s="84"/>
      <c r="BR15" s="84"/>
      <c r="BS15" s="84"/>
      <c r="BT15" s="84"/>
      <c r="BU15" s="84"/>
      <c r="BV15" s="84"/>
      <c r="BW15" s="84"/>
      <c r="BX15" s="84"/>
      <c r="BY15" s="84"/>
      <c r="BZ15" s="84"/>
      <c r="CA15" s="84"/>
      <c r="CB15" s="84"/>
      <c r="CC15" s="84"/>
      <c r="CD15" s="84"/>
      <c r="CE15" s="84"/>
      <c r="CF15" s="84"/>
      <c r="CG15" s="84"/>
      <c r="CH15" s="84"/>
      <c r="CI15" s="84"/>
      <c r="CJ15" s="84"/>
      <c r="CK15" s="84"/>
      <c r="CL15" s="84"/>
      <c r="CM15" s="84"/>
      <c r="CN15" s="84"/>
      <c r="CO15" s="84"/>
      <c r="CP15" s="84"/>
      <c r="CQ15" s="84"/>
      <c r="CR15" s="84"/>
      <c r="CS15" s="84"/>
      <c r="CT15" s="84"/>
      <c r="CU15" s="84"/>
      <c r="CV15" s="84"/>
      <c r="CW15" s="84"/>
      <c r="CX15" s="84"/>
      <c r="CY15" s="84"/>
      <c r="CZ15" s="84"/>
      <c r="DA15" s="84"/>
      <c r="DB15" s="84"/>
      <c r="DC15" s="84"/>
      <c r="DD15" s="84"/>
      <c r="DE15" s="84"/>
      <c r="DF15" s="84"/>
      <c r="DG15" s="84"/>
      <c r="DH15" s="84"/>
      <c r="DI15" s="84"/>
      <c r="DJ15" s="84"/>
      <c r="DK15" s="84"/>
      <c r="DL15" s="84"/>
      <c r="DM15" s="84"/>
      <c r="DN15" s="84"/>
      <c r="DO15" s="84"/>
      <c r="DP15" s="84"/>
      <c r="DQ15" s="84"/>
      <c r="DR15" s="84"/>
      <c r="DS15" s="84"/>
      <c r="DT15" s="84"/>
      <c r="DU15" s="84"/>
      <c r="DV15" s="84"/>
      <c r="DW15" s="84"/>
      <c r="DX15" s="84"/>
      <c r="DY15" s="84"/>
      <c r="DZ15" s="84"/>
      <c r="EA15" s="84"/>
      <c r="EB15" s="84"/>
      <c r="EC15" s="84"/>
      <c r="ED15" s="84"/>
      <c r="EE15" s="84"/>
      <c r="EF15" s="84"/>
      <c r="EG15" s="84"/>
      <c r="EH15" s="84"/>
      <c r="EI15" s="84"/>
      <c r="EJ15" s="84"/>
      <c r="EK15" s="84"/>
      <c r="EL15" s="84"/>
      <c r="EM15" s="84"/>
      <c r="EN15" s="84"/>
      <c r="EO15" s="84"/>
      <c r="EP15" s="84"/>
      <c r="EQ15" s="84"/>
      <c r="ER15" s="84"/>
      <c r="ES15" s="84"/>
      <c r="ET15" s="84"/>
      <c r="EU15" s="84"/>
      <c r="EV15" s="84"/>
      <c r="EW15" s="84"/>
      <c r="EX15" s="84"/>
      <c r="EY15" s="84"/>
      <c r="EZ15" s="84"/>
      <c r="FA15" s="84"/>
      <c r="FB15" s="84"/>
      <c r="FC15" s="84"/>
      <c r="FD15" s="84"/>
      <c r="FE15" s="84"/>
      <c r="FF15" s="84"/>
      <c r="FG15" s="84"/>
      <c r="FH15" s="84"/>
      <c r="FI15" s="84"/>
      <c r="FJ15" s="84"/>
      <c r="FK15" s="84"/>
      <c r="FL15" s="84"/>
      <c r="FM15" s="84"/>
      <c r="FN15" s="84"/>
      <c r="FO15" s="84"/>
      <c r="FP15" s="84"/>
      <c r="FQ15" s="84"/>
      <c r="FR15" s="84"/>
      <c r="FS15" s="84"/>
      <c r="FT15" s="84"/>
      <c r="FU15" s="84"/>
      <c r="FV15" s="84"/>
      <c r="FW15" s="84"/>
      <c r="FX15" s="84"/>
      <c r="FY15" s="84"/>
      <c r="FZ15" s="84"/>
      <c r="GA15" s="84"/>
      <c r="GB15" s="84"/>
      <c r="GC15" s="84"/>
      <c r="GD15" s="84"/>
      <c r="GE15" s="84"/>
      <c r="GF15" s="84"/>
      <c r="GG15" s="84"/>
      <c r="GH15" s="84"/>
      <c r="GI15" s="84"/>
      <c r="GJ15" s="84"/>
      <c r="GK15" s="84"/>
      <c r="GL15" s="84"/>
      <c r="GM15" s="84"/>
      <c r="GN15" s="84"/>
      <c r="GO15" s="84"/>
      <c r="GP15" s="84"/>
      <c r="GQ15" s="84"/>
      <c r="GR15" s="84"/>
      <c r="GS15" s="84"/>
      <c r="GT15" s="84"/>
      <c r="GU15" s="84"/>
      <c r="GV15" s="84"/>
      <c r="GW15" s="84"/>
      <c r="GX15" s="84"/>
      <c r="GY15" s="84"/>
      <c r="GZ15" s="84"/>
      <c r="HA15" s="84"/>
      <c r="HB15" s="84"/>
      <c r="HC15" s="84"/>
      <c r="HD15" s="84"/>
      <c r="HE15" s="84"/>
      <c r="HF15" s="84"/>
      <c r="HG15" s="84"/>
      <c r="HH15" s="84"/>
      <c r="HI15" s="84"/>
      <c r="HJ15" s="84"/>
      <c r="HK15" s="84"/>
      <c r="HL15" s="84"/>
      <c r="HM15" s="84"/>
      <c r="HN15" s="84"/>
      <c r="HO15" s="84"/>
      <c r="HP15" s="84"/>
      <c r="HQ15" s="84"/>
      <c r="HR15" s="84"/>
      <c r="HS15" s="84"/>
      <c r="HT15" s="84"/>
      <c r="HU15" s="84"/>
      <c r="HV15" s="84"/>
      <c r="HW15" s="84"/>
      <c r="HX15" s="84"/>
      <c r="HY15" s="84"/>
      <c r="HZ15" s="84"/>
      <c r="IA15" s="84"/>
      <c r="IB15" s="84"/>
      <c r="IC15" s="84"/>
      <c r="ID15" s="84"/>
      <c r="IE15" s="84"/>
      <c r="IF15" s="84"/>
      <c r="IG15" s="84"/>
      <c r="IH15" s="84"/>
      <c r="II15" s="84"/>
      <c r="IJ15" s="84"/>
      <c r="IK15" s="84"/>
      <c r="IL15" s="84"/>
      <c r="IM15" s="84"/>
      <c r="IN15" s="84"/>
      <c r="IO15" s="84"/>
      <c r="IP15" s="84"/>
      <c r="IQ15" s="84"/>
      <c r="IR15" s="84"/>
      <c r="IS15" s="84"/>
      <c r="IT15" s="84"/>
      <c r="IU15" s="84"/>
      <c r="IV15" s="84"/>
      <c r="IW15" s="84"/>
      <c r="IX15" s="84"/>
      <c r="IY15" s="84"/>
      <c r="IZ15" s="84"/>
      <c r="JA15" s="84"/>
      <c r="JB15" s="84"/>
      <c r="JC15" s="84"/>
      <c r="JD15" s="84"/>
      <c r="JE15" s="84"/>
      <c r="JF15" s="84"/>
      <c r="JG15" s="84"/>
      <c r="JH15" s="84"/>
      <c r="JI15" s="84"/>
      <c r="JJ15" s="84"/>
      <c r="JK15" s="84"/>
      <c r="JL15" s="84"/>
      <c r="JM15" s="84"/>
      <c r="JN15" s="84"/>
      <c r="JO15" s="84"/>
      <c r="JP15" s="84"/>
      <c r="JQ15" s="84"/>
      <c r="JR15" s="84"/>
      <c r="JS15" s="84"/>
      <c r="JT15" s="84"/>
      <c r="JU15" s="84"/>
      <c r="JV15" s="84"/>
      <c r="JW15" s="84"/>
      <c r="JX15" s="84"/>
      <c r="JY15" s="84"/>
      <c r="JZ15" s="84"/>
      <c r="KA15" s="84"/>
      <c r="KB15" s="84"/>
      <c r="KC15" s="84"/>
      <c r="KD15" s="84"/>
      <c r="KE15" s="84"/>
      <c r="KF15" s="84"/>
      <c r="KG15" s="84"/>
      <c r="KH15" s="84"/>
      <c r="KI15" s="84"/>
      <c r="KJ15" s="84"/>
      <c r="KK15" s="84"/>
      <c r="KL15" s="84"/>
      <c r="KM15" s="84"/>
      <c r="KN15" s="84"/>
      <c r="KO15" s="84"/>
      <c r="KP15" s="84"/>
      <c r="KQ15" s="84"/>
      <c r="KR15" s="84"/>
      <c r="KS15" s="84"/>
      <c r="KT15" s="84"/>
      <c r="KU15" s="84"/>
      <c r="KV15" s="84"/>
      <c r="KW15" s="84"/>
      <c r="KX15" s="84"/>
      <c r="KY15" s="84"/>
      <c r="KZ15" s="84"/>
      <c r="LA15" s="84"/>
      <c r="LB15" s="84"/>
      <c r="LC15" s="84"/>
      <c r="LD15" s="84"/>
      <c r="LE15" s="84"/>
      <c r="LF15" s="84"/>
      <c r="LG15" s="84"/>
      <c r="LH15" s="84"/>
      <c r="LI15" s="84"/>
      <c r="LJ15" s="84"/>
      <c r="LK15" s="84"/>
      <c r="LL15" s="84"/>
      <c r="LM15" s="84"/>
      <c r="LN15" s="84"/>
      <c r="LO15" s="84"/>
      <c r="LP15" s="84"/>
      <c r="LQ15" s="84"/>
      <c r="LR15" s="84"/>
      <c r="LS15" s="84"/>
      <c r="LT15" s="84"/>
      <c r="LU15" s="84"/>
      <c r="LV15" s="84"/>
      <c r="LW15" s="84"/>
      <c r="LX15" s="84"/>
      <c r="LY15" s="84"/>
      <c r="LZ15" s="84"/>
      <c r="MA15" s="84"/>
      <c r="MB15" s="84"/>
      <c r="MC15" s="84"/>
      <c r="MD15" s="84"/>
      <c r="ME15" s="84"/>
      <c r="MF15" s="84"/>
      <c r="MG15" s="84"/>
      <c r="MH15" s="84"/>
      <c r="MI15" s="84"/>
      <c r="MJ15" s="84"/>
      <c r="MK15" s="84"/>
      <c r="ML15" s="84"/>
      <c r="MM15" s="84"/>
      <c r="MN15" s="84"/>
      <c r="MO15" s="84"/>
      <c r="MP15" s="84"/>
      <c r="MQ15" s="84"/>
      <c r="MR15" s="84"/>
      <c r="MS15" s="84"/>
      <c r="MT15" s="84"/>
      <c r="MU15" s="84"/>
      <c r="MV15" s="84"/>
      <c r="MW15" s="84"/>
      <c r="MX15" s="84"/>
      <c r="MY15" s="84"/>
      <c r="MZ15" s="84"/>
      <c r="NA15" s="84"/>
      <c r="NB15" s="84"/>
      <c r="NC15" s="84"/>
      <c r="ND15" s="84"/>
      <c r="NE15" s="84"/>
      <c r="NF15" s="84"/>
      <c r="NG15" s="84"/>
      <c r="NH15" s="84"/>
      <c r="NI15" s="84"/>
      <c r="NJ15" s="84"/>
      <c r="NK15" s="84"/>
      <c r="NL15" s="84"/>
      <c r="NM15" s="84"/>
      <c r="NN15" s="84"/>
      <c r="NO15" s="84"/>
      <c r="NP15" s="84"/>
      <c r="NQ15" s="84"/>
      <c r="NR15" s="84"/>
      <c r="NS15" s="84"/>
      <c r="NT15" s="84"/>
      <c r="NU15" s="84"/>
      <c r="NV15" s="84"/>
      <c r="NW15" s="84"/>
      <c r="NX15" s="84"/>
      <c r="NY15" s="84"/>
      <c r="NZ15" s="84"/>
      <c r="OA15" s="84"/>
      <c r="OB15" s="84"/>
      <c r="OC15" s="84"/>
      <c r="OD15" s="84"/>
      <c r="OE15" s="84"/>
      <c r="OF15" s="84"/>
      <c r="OG15" s="84"/>
      <c r="OH15" s="84"/>
      <c r="OI15" s="84"/>
      <c r="OJ15" s="84"/>
      <c r="OK15" s="84"/>
      <c r="OL15" s="84"/>
      <c r="OM15" s="84"/>
      <c r="ON15" s="84"/>
      <c r="OO15" s="84"/>
      <c r="OP15" s="84"/>
      <c r="OQ15" s="84"/>
      <c r="OR15" s="84"/>
      <c r="OS15" s="84"/>
      <c r="OT15" s="84"/>
      <c r="OU15" s="84"/>
      <c r="OV15" s="84"/>
      <c r="OW15" s="84"/>
      <c r="OX15" s="84"/>
      <c r="OY15" s="84"/>
      <c r="OZ15" s="84"/>
      <c r="PA15" s="84"/>
      <c r="PB15" s="84"/>
      <c r="PC15" s="84"/>
      <c r="PD15" s="84"/>
      <c r="PE15" s="84"/>
      <c r="PF15" s="84"/>
      <c r="PG15" s="84"/>
      <c r="PH15" s="84"/>
      <c r="PI15" s="84"/>
      <c r="PJ15" s="84"/>
      <c r="PK15" s="84"/>
      <c r="PL15" s="84"/>
      <c r="PM15" s="84"/>
      <c r="PN15" s="84"/>
      <c r="PO15" s="84"/>
      <c r="PP15" s="84"/>
      <c r="PQ15" s="84"/>
      <c r="PR15" s="84"/>
      <c r="PS15" s="84"/>
      <c r="PT15" s="84"/>
      <c r="PU15" s="84"/>
      <c r="PV15" s="84"/>
      <c r="PW15" s="84"/>
      <c r="PX15" s="84"/>
      <c r="PY15" s="84"/>
      <c r="PZ15" s="84"/>
      <c r="QA15" s="84"/>
      <c r="QB15" s="84"/>
      <c r="QC15" s="84"/>
      <c r="QD15" s="84"/>
      <c r="QE15" s="84"/>
      <c r="QF15" s="84"/>
      <c r="QG15" s="84"/>
      <c r="QH15" s="84"/>
      <c r="QI15" s="84"/>
      <c r="QJ15" s="84"/>
      <c r="QK15" s="84"/>
      <c r="QL15" s="84"/>
      <c r="QM15" s="84"/>
      <c r="QN15" s="84"/>
      <c r="QO15" s="84"/>
      <c r="QP15" s="84"/>
      <c r="QQ15" s="84"/>
      <c r="QR15" s="84"/>
      <c r="QS15" s="84"/>
      <c r="QT15" s="84"/>
      <c r="QU15" s="84"/>
      <c r="QV15" s="84"/>
      <c r="QW15" s="84"/>
      <c r="QX15" s="84"/>
      <c r="QY15" s="84"/>
      <c r="QZ15" s="84"/>
      <c r="RA15" s="84"/>
      <c r="RB15" s="84"/>
      <c r="RC15" s="84"/>
      <c r="RD15" s="84"/>
      <c r="RE15" s="84"/>
      <c r="RF15" s="84"/>
      <c r="RG15" s="84"/>
      <c r="RH15" s="84"/>
      <c r="RI15" s="84"/>
      <c r="RJ15" s="84"/>
      <c r="RK15" s="84"/>
      <c r="RL15" s="84"/>
      <c r="RM15" s="84"/>
      <c r="RN15" s="84"/>
      <c r="RO15" s="84"/>
      <c r="RP15" s="84"/>
      <c r="RQ15" s="84"/>
      <c r="RR15" s="84"/>
      <c r="RS15" s="84"/>
      <c r="RT15" s="84"/>
      <c r="RU15" s="84"/>
      <c r="RV15" s="84"/>
      <c r="RW15" s="84"/>
      <c r="RX15" s="84"/>
      <c r="RY15" s="84"/>
      <c r="RZ15" s="84"/>
      <c r="SA15" s="84"/>
      <c r="SB15" s="84"/>
      <c r="SC15" s="84"/>
      <c r="SD15" s="84"/>
      <c r="SE15" s="84"/>
      <c r="SF15" s="84"/>
      <c r="SG15" s="84"/>
      <c r="SH15" s="84"/>
      <c r="SI15" s="84"/>
      <c r="SJ15" s="84"/>
      <c r="SK15" s="84"/>
      <c r="SL15" s="84"/>
      <c r="SM15" s="84"/>
      <c r="SN15" s="84"/>
      <c r="SO15" s="84"/>
      <c r="SP15" s="84"/>
      <c r="SQ15" s="84"/>
      <c r="SR15" s="84"/>
      <c r="SS15" s="84"/>
      <c r="ST15" s="84"/>
      <c r="SU15" s="84"/>
      <c r="SV15" s="84"/>
      <c r="SW15" s="84"/>
      <c r="SX15" s="84"/>
      <c r="SY15" s="84"/>
      <c r="SZ15" s="84"/>
      <c r="TA15" s="84"/>
      <c r="TB15" s="84"/>
      <c r="TC15" s="84"/>
      <c r="TD15" s="84"/>
      <c r="TE15" s="84"/>
      <c r="TF15" s="84"/>
      <c r="TG15" s="84"/>
      <c r="TH15" s="84"/>
      <c r="TI15" s="84"/>
      <c r="TJ15" s="84"/>
      <c r="TK15" s="84"/>
      <c r="TL15" s="84"/>
      <c r="TM15" s="84"/>
      <c r="TN15" s="84"/>
      <c r="TO15" s="84"/>
      <c r="TP15" s="84"/>
      <c r="TQ15" s="84"/>
      <c r="TR15" s="84"/>
      <c r="TS15" s="84"/>
      <c r="TT15" s="84"/>
      <c r="TU15" s="84"/>
      <c r="TV15" s="84"/>
      <c r="TW15" s="84"/>
      <c r="TX15" s="84"/>
      <c r="TY15" s="84"/>
      <c r="TZ15" s="84"/>
      <c r="UA15" s="84"/>
      <c r="UB15" s="84"/>
      <c r="UC15" s="84"/>
      <c r="UD15" s="84"/>
      <c r="UE15" s="84"/>
      <c r="UF15" s="84"/>
      <c r="UG15" s="84"/>
      <c r="UH15" s="84"/>
      <c r="UI15" s="84"/>
      <c r="UJ15" s="84"/>
      <c r="UK15" s="84"/>
      <c r="UL15" s="84"/>
      <c r="UM15" s="84"/>
      <c r="UN15" s="84"/>
      <c r="UO15" s="84"/>
      <c r="UP15" s="84"/>
      <c r="UQ15" s="84"/>
      <c r="UR15" s="84"/>
      <c r="US15" s="84"/>
      <c r="UT15" s="84"/>
      <c r="UU15" s="84"/>
      <c r="UV15" s="84"/>
      <c r="UW15" s="84"/>
      <c r="UX15" s="84"/>
      <c r="UY15" s="84"/>
      <c r="UZ15" s="84"/>
      <c r="VA15" s="84"/>
      <c r="VB15" s="84"/>
      <c r="VC15" s="84"/>
      <c r="VD15" s="84"/>
      <c r="VE15" s="84"/>
      <c r="VF15" s="84"/>
      <c r="VG15" s="84"/>
      <c r="VH15" s="84"/>
      <c r="VI15" s="84"/>
      <c r="VJ15" s="84"/>
      <c r="VK15" s="84"/>
      <c r="VL15" s="84"/>
      <c r="VM15" s="84"/>
      <c r="VN15" s="84"/>
      <c r="VO15" s="84"/>
      <c r="VP15" s="84"/>
      <c r="VQ15" s="84"/>
      <c r="VR15" s="84"/>
      <c r="VS15" s="84"/>
      <c r="VT15" s="84"/>
      <c r="VU15" s="84"/>
      <c r="VV15" s="84"/>
      <c r="VW15" s="84"/>
      <c r="VX15" s="84"/>
      <c r="VY15" s="84"/>
      <c r="VZ15" s="84"/>
      <c r="WA15" s="84"/>
      <c r="WB15" s="84"/>
      <c r="WC15" s="84"/>
      <c r="WD15" s="84"/>
      <c r="WE15" s="84"/>
      <c r="WF15" s="84"/>
      <c r="WG15" s="84"/>
      <c r="WH15" s="84"/>
      <c r="WI15" s="84"/>
      <c r="WJ15" s="84"/>
      <c r="WK15" s="84"/>
      <c r="WL15" s="84"/>
      <c r="WM15" s="84"/>
      <c r="WN15" s="84"/>
      <c r="WO15" s="84"/>
      <c r="WP15" s="84"/>
      <c r="WQ15" s="84"/>
      <c r="WR15" s="84"/>
      <c r="WS15" s="84"/>
      <c r="WT15" s="84"/>
      <c r="WU15" s="84"/>
      <c r="WV15" s="84"/>
      <c r="WW15" s="84"/>
      <c r="WX15" s="84"/>
      <c r="WY15" s="84"/>
      <c r="WZ15" s="84"/>
      <c r="XA15" s="84"/>
      <c r="XB15" s="84"/>
      <c r="XC15" s="84"/>
      <c r="XD15" s="84"/>
      <c r="XE15" s="84"/>
      <c r="XF15" s="84"/>
      <c r="XG15" s="84"/>
      <c r="XH15" s="84"/>
      <c r="XI15" s="84"/>
      <c r="XJ15" s="84"/>
      <c r="XK15" s="84"/>
      <c r="XL15" s="84"/>
      <c r="XM15" s="84"/>
      <c r="XN15" s="84"/>
      <c r="XO15" s="84"/>
      <c r="XP15" s="84"/>
      <c r="XQ15" s="84"/>
      <c r="XR15" s="84"/>
      <c r="XS15" s="84"/>
      <c r="XT15" s="84"/>
      <c r="XU15" s="84"/>
      <c r="XV15" s="84"/>
      <c r="XW15" s="84"/>
      <c r="XX15" s="84"/>
      <c r="XY15" s="84"/>
      <c r="XZ15" s="84"/>
      <c r="YA15" s="84"/>
      <c r="YB15" s="84"/>
      <c r="YC15" s="84"/>
      <c r="YD15" s="84"/>
      <c r="YE15" s="84"/>
      <c r="YF15" s="84"/>
      <c r="YG15" s="84"/>
      <c r="YH15" s="84"/>
      <c r="YI15" s="84"/>
      <c r="YJ15" s="84"/>
      <c r="YK15" s="84"/>
      <c r="YL15" s="84"/>
      <c r="YM15" s="84"/>
      <c r="YN15" s="84"/>
      <c r="YO15" s="84"/>
      <c r="YP15" s="84"/>
      <c r="YQ15" s="84"/>
      <c r="YR15" s="84"/>
      <c r="YS15" s="84"/>
      <c r="YT15" s="84"/>
      <c r="YU15" s="84"/>
      <c r="YV15" s="84"/>
      <c r="YW15" s="84"/>
      <c r="YX15" s="84"/>
      <c r="YY15" s="84"/>
      <c r="YZ15" s="84"/>
      <c r="ZA15" s="84"/>
      <c r="ZB15" s="84"/>
      <c r="ZC15" s="84"/>
      <c r="ZD15" s="84"/>
      <c r="ZE15" s="84"/>
      <c r="ZF15" s="84"/>
      <c r="ZG15" s="84"/>
      <c r="ZH15" s="84"/>
      <c r="ZI15" s="84"/>
      <c r="ZJ15" s="84"/>
      <c r="ZK15" s="84"/>
      <c r="ZL15" s="84"/>
      <c r="ZM15" s="84"/>
      <c r="ZN15" s="84"/>
      <c r="ZO15" s="84"/>
      <c r="ZP15" s="84"/>
      <c r="ZQ15" s="84"/>
      <c r="ZR15" s="84"/>
      <c r="ZS15" s="84"/>
      <c r="ZT15" s="84"/>
      <c r="ZU15" s="84"/>
      <c r="ZV15" s="84"/>
      <c r="ZW15" s="84"/>
      <c r="ZX15" s="84"/>
      <c r="ZY15" s="84"/>
      <c r="ZZ15" s="84"/>
      <c r="AAA15" s="84"/>
      <c r="AAB15" s="84"/>
      <c r="AAC15" s="84"/>
      <c r="AAD15" s="84"/>
      <c r="AAE15" s="84"/>
      <c r="AAF15" s="84"/>
      <c r="AAG15" s="84"/>
      <c r="AAH15" s="84"/>
      <c r="AAI15" s="84"/>
      <c r="AAJ15" s="84"/>
      <c r="AAK15" s="84"/>
      <c r="AAL15" s="84"/>
      <c r="AAM15" s="84"/>
      <c r="AAN15" s="84"/>
      <c r="AAO15" s="84"/>
      <c r="AAP15" s="84"/>
      <c r="AAQ15" s="84"/>
      <c r="AAR15" s="84"/>
      <c r="AAS15" s="84"/>
      <c r="AAT15" s="84"/>
      <c r="AAU15" s="84"/>
      <c r="AAV15" s="84"/>
      <c r="AAW15" s="84"/>
      <c r="AAX15" s="84"/>
      <c r="AAY15" s="84"/>
      <c r="AAZ15" s="84"/>
      <c r="ABA15" s="84"/>
      <c r="ABB15" s="84"/>
      <c r="ABC15" s="84"/>
      <c r="ABD15" s="84"/>
      <c r="ABE15" s="84"/>
      <c r="ABF15" s="84"/>
      <c r="ABG15" s="84"/>
      <c r="ABH15" s="84"/>
      <c r="ABI15" s="84"/>
      <c r="ABJ15" s="84"/>
      <c r="ABK15" s="84"/>
      <c r="ABL15" s="84"/>
      <c r="ABM15" s="84"/>
      <c r="ABN15" s="84"/>
      <c r="ABO15" s="84"/>
      <c r="ABP15" s="84"/>
      <c r="ABQ15" s="84"/>
      <c r="ABR15" s="84"/>
      <c r="ABS15" s="84"/>
      <c r="ABT15" s="84"/>
      <c r="ABU15" s="84"/>
      <c r="ABV15" s="84"/>
      <c r="ABW15" s="84"/>
      <c r="ABX15" s="84"/>
      <c r="ABY15" s="84"/>
      <c r="ABZ15" s="84"/>
      <c r="ACA15" s="84"/>
      <c r="ACB15" s="84"/>
      <c r="ACC15" s="84"/>
      <c r="ACD15" s="84"/>
      <c r="ACE15" s="84"/>
      <c r="ACF15" s="84"/>
      <c r="ACG15" s="84"/>
      <c r="ACH15" s="84"/>
      <c r="ACI15" s="84"/>
      <c r="ACJ15" s="84"/>
      <c r="ACK15" s="84"/>
      <c r="ACL15" s="84"/>
      <c r="ACM15" s="84"/>
      <c r="ACN15" s="84"/>
      <c r="ACO15" s="84"/>
      <c r="ACP15" s="84"/>
      <c r="ACQ15" s="84"/>
      <c r="ACR15" s="84"/>
      <c r="ACS15" s="84"/>
      <c r="ACT15" s="84"/>
      <c r="ACU15" s="84"/>
      <c r="ACV15" s="84"/>
      <c r="ACW15" s="84"/>
      <c r="ACX15" s="84"/>
      <c r="ACY15" s="84"/>
      <c r="ACZ15" s="84"/>
      <c r="ADA15" s="84"/>
      <c r="ADB15" s="84"/>
      <c r="ADC15" s="84"/>
      <c r="ADD15" s="84"/>
      <c r="ADE15" s="84"/>
      <c r="ADF15" s="84"/>
      <c r="ADG15" s="84"/>
      <c r="ADH15" s="84"/>
      <c r="ADI15" s="84"/>
      <c r="ADJ15" s="84"/>
      <c r="ADK15" s="84"/>
      <c r="ADL15" s="84"/>
      <c r="ADM15" s="84"/>
      <c r="ADN15" s="84"/>
      <c r="ADO15" s="84"/>
      <c r="ADP15" s="84"/>
      <c r="ADQ15" s="84"/>
      <c r="ADR15" s="84"/>
      <c r="ADS15" s="84"/>
      <c r="ADT15" s="84"/>
      <c r="ADU15" s="84"/>
      <c r="ADV15" s="84"/>
      <c r="ADW15" s="84"/>
      <c r="ADX15" s="84"/>
      <c r="ADY15" s="84"/>
      <c r="ADZ15" s="84"/>
      <c r="AEA15" s="84"/>
      <c r="AEB15" s="84"/>
      <c r="AEC15" s="84"/>
      <c r="AED15" s="84"/>
      <c r="AEE15" s="84"/>
      <c r="AEF15" s="84"/>
      <c r="AEG15" s="84"/>
      <c r="AEH15" s="84"/>
      <c r="AEI15" s="84"/>
      <c r="AEJ15" s="84"/>
      <c r="AEK15" s="84"/>
      <c r="AEL15" s="84"/>
      <c r="AEM15" s="84"/>
      <c r="AEN15" s="84"/>
      <c r="AEO15" s="84"/>
      <c r="AEP15" s="84"/>
      <c r="AEQ15" s="84"/>
      <c r="AER15" s="84"/>
      <c r="AES15" s="84"/>
      <c r="AET15" s="84"/>
      <c r="AEU15" s="84"/>
      <c r="AEV15" s="84"/>
      <c r="AEW15" s="84"/>
      <c r="AEX15" s="84"/>
      <c r="AEY15" s="84"/>
      <c r="AEZ15" s="84"/>
      <c r="AFA15" s="84"/>
      <c r="AFB15" s="84"/>
      <c r="AFC15" s="84"/>
      <c r="AFD15" s="84"/>
      <c r="AFE15" s="84"/>
      <c r="AFF15" s="84"/>
      <c r="AFG15" s="84"/>
      <c r="AFH15" s="84"/>
      <c r="AFI15" s="84"/>
      <c r="AFJ15" s="84"/>
      <c r="AFK15" s="84"/>
      <c r="AFL15" s="84"/>
      <c r="AFM15" s="84"/>
      <c r="AFN15" s="84"/>
      <c r="AFO15" s="84"/>
      <c r="AFP15" s="84"/>
      <c r="AFQ15" s="84"/>
      <c r="AFR15" s="84"/>
      <c r="AFS15" s="84"/>
      <c r="AFT15" s="84"/>
      <c r="AFU15" s="84"/>
      <c r="AFV15" s="84"/>
      <c r="AFW15" s="84"/>
      <c r="AFX15" s="84"/>
      <c r="AFY15" s="84"/>
      <c r="AFZ15" s="84"/>
      <c r="AGA15" s="84"/>
      <c r="AGB15" s="84"/>
      <c r="AGC15" s="84"/>
      <c r="AGD15" s="84"/>
      <c r="AGE15" s="84"/>
      <c r="AGF15" s="84"/>
      <c r="AGG15" s="84"/>
      <c r="AGH15" s="84"/>
      <c r="AGI15" s="84"/>
      <c r="AGJ15" s="84"/>
      <c r="AGK15" s="84"/>
      <c r="AGL15" s="84"/>
      <c r="AGM15" s="84"/>
      <c r="AGN15" s="84"/>
      <c r="AGO15" s="84"/>
      <c r="AGP15" s="84"/>
      <c r="AGQ15" s="84"/>
      <c r="AGR15" s="84"/>
      <c r="AGS15" s="84"/>
      <c r="AGT15" s="84"/>
      <c r="AGU15" s="84"/>
      <c r="AGV15" s="84"/>
      <c r="AGW15" s="84"/>
      <c r="AGX15" s="84"/>
      <c r="AGY15" s="84"/>
      <c r="AGZ15" s="84"/>
      <c r="AHA15" s="84"/>
      <c r="AHB15" s="84"/>
      <c r="AHC15" s="84"/>
      <c r="AHD15" s="84"/>
      <c r="AHE15" s="84"/>
      <c r="AHF15" s="84"/>
      <c r="AHG15" s="84"/>
      <c r="AHH15" s="84"/>
      <c r="AHI15" s="84"/>
      <c r="AHJ15" s="84"/>
      <c r="AHK15" s="84"/>
      <c r="AHL15" s="84"/>
      <c r="AHM15" s="84"/>
      <c r="AHN15" s="84"/>
      <c r="AHO15" s="84"/>
      <c r="AHP15" s="84"/>
      <c r="AHQ15" s="84"/>
      <c r="AHR15" s="84"/>
      <c r="AHS15" s="84"/>
      <c r="AHT15" s="84"/>
      <c r="AHU15" s="84"/>
      <c r="AHV15" s="84"/>
      <c r="AHW15" s="84"/>
      <c r="AHX15" s="84"/>
      <c r="AHY15" s="84"/>
      <c r="AHZ15" s="84"/>
      <c r="AIA15" s="84"/>
      <c r="AIB15" s="84"/>
      <c r="AIC15" s="84"/>
      <c r="AID15" s="84"/>
      <c r="AIE15" s="84"/>
      <c r="AIF15" s="84"/>
      <c r="AIG15" s="84"/>
      <c r="AIH15" s="84"/>
      <c r="AII15" s="84"/>
      <c r="AIJ15" s="84"/>
      <c r="AIK15" s="84"/>
      <c r="AIL15" s="84"/>
      <c r="AIM15" s="84"/>
      <c r="AIN15" s="84"/>
      <c r="AIO15" s="84"/>
      <c r="AIP15" s="84"/>
      <c r="AIQ15" s="84"/>
      <c r="AIR15" s="84"/>
      <c r="AIS15" s="84"/>
      <c r="AIT15" s="84"/>
      <c r="AIU15" s="84"/>
      <c r="AIV15" s="84"/>
      <c r="AIW15" s="84"/>
      <c r="AIX15" s="84"/>
      <c r="AIY15" s="84"/>
      <c r="AIZ15" s="84"/>
      <c r="AJA15" s="84"/>
      <c r="AJB15" s="84"/>
      <c r="AJC15" s="84"/>
      <c r="AJD15" s="84"/>
      <c r="AJE15" s="84"/>
      <c r="AJF15" s="84"/>
      <c r="AJG15" s="84"/>
      <c r="AJH15" s="84"/>
      <c r="AJI15" s="84"/>
      <c r="AJJ15" s="84"/>
      <c r="AJK15" s="84"/>
      <c r="AJL15" s="84"/>
      <c r="AJM15" s="84"/>
      <c r="AJN15" s="84"/>
      <c r="AJO15" s="84"/>
      <c r="AJP15" s="84"/>
      <c r="AJQ15" s="84"/>
      <c r="AJR15" s="84"/>
      <c r="AJS15" s="84"/>
      <c r="AJT15" s="84"/>
      <c r="AJU15" s="84"/>
      <c r="AJV15" s="84"/>
      <c r="AJW15" s="84"/>
      <c r="AJX15" s="84"/>
      <c r="AJY15" s="84"/>
      <c r="AJZ15" s="84"/>
      <c r="AKA15" s="84"/>
      <c r="AKB15" s="84"/>
      <c r="AKC15" s="84"/>
      <c r="AKD15" s="84"/>
      <c r="AKE15" s="84"/>
      <c r="AKF15" s="84"/>
      <c r="AKG15" s="84"/>
      <c r="AKH15" s="84"/>
      <c r="AKI15" s="84"/>
      <c r="AKJ15" s="84"/>
      <c r="AKK15" s="84"/>
      <c r="AKL15" s="84"/>
      <c r="AKM15" s="84"/>
      <c r="AKN15" s="84"/>
      <c r="AKO15" s="84"/>
      <c r="AKP15" s="84"/>
      <c r="AKQ15" s="84"/>
      <c r="AKR15" s="84"/>
      <c r="AKS15" s="84"/>
      <c r="AKT15" s="84"/>
      <c r="AKU15" s="84"/>
      <c r="AKV15" s="84"/>
      <c r="AKW15" s="84"/>
      <c r="AKX15" s="84"/>
      <c r="AKY15" s="84"/>
      <c r="AKZ15" s="84"/>
      <c r="ALA15" s="84"/>
      <c r="ALB15" s="84"/>
      <c r="ALC15" s="84"/>
      <c r="ALD15" s="84"/>
      <c r="ALE15" s="84"/>
      <c r="ALF15" s="84"/>
      <c r="ALG15" s="84"/>
      <c r="ALH15" s="84"/>
      <c r="ALI15" s="84"/>
      <c r="ALJ15" s="84"/>
      <c r="ALK15" s="84"/>
      <c r="ALL15" s="84"/>
      <c r="ALM15" s="84"/>
      <c r="ALN15" s="84"/>
      <c r="ALO15" s="84"/>
      <c r="ALP15" s="84"/>
      <c r="ALQ15" s="84"/>
      <c r="ALR15" s="84"/>
      <c r="ALS15" s="84"/>
      <c r="ALT15" s="84"/>
      <c r="ALU15" s="84"/>
      <c r="ALV15" s="84"/>
      <c r="ALW15" s="84"/>
      <c r="ALX15" s="84"/>
      <c r="ALY15" s="84"/>
      <c r="ALZ15" s="84"/>
      <c r="AMA15" s="84"/>
      <c r="AMB15" s="84"/>
      <c r="AMC15" s="84"/>
      <c r="AMD15" s="84"/>
      <c r="AME15" s="84"/>
      <c r="AMF15" s="84"/>
      <c r="AMG15" s="84"/>
      <c r="AMH15" s="84"/>
      <c r="AMI15" s="84"/>
      <c r="AMJ15" s="84"/>
      <c r="AMK15" s="84"/>
      <c r="AML15" s="84"/>
      <c r="AMM15" s="84"/>
      <c r="AMN15" s="84"/>
      <c r="AMO15" s="84"/>
      <c r="AMP15" s="84"/>
      <c r="AMQ15" s="84"/>
      <c r="AMR15" s="84"/>
      <c r="AMS15" s="84"/>
      <c r="AMT15" s="84"/>
      <c r="AMU15" s="84"/>
      <c r="AMV15" s="84"/>
      <c r="AMW15" s="84"/>
      <c r="AMX15" s="84"/>
      <c r="AMY15" s="84"/>
      <c r="AMZ15" s="84"/>
      <c r="ANA15" s="84"/>
      <c r="ANB15" s="84"/>
      <c r="ANC15" s="84"/>
      <c r="AND15" s="84"/>
      <c r="ANE15" s="84"/>
      <c r="ANF15" s="84"/>
      <c r="ANG15" s="84"/>
      <c r="ANH15" s="84"/>
      <c r="ANI15" s="84"/>
      <c r="ANJ15" s="84"/>
      <c r="ANK15" s="84"/>
      <c r="ANL15" s="84"/>
      <c r="ANM15" s="84"/>
      <c r="ANN15" s="84"/>
      <c r="ANO15" s="84"/>
      <c r="ANP15" s="84"/>
      <c r="ANQ15" s="84"/>
      <c r="ANR15" s="84"/>
      <c r="ANS15" s="84"/>
      <c r="ANT15" s="84"/>
      <c r="ANU15" s="84"/>
      <c r="ANV15" s="84"/>
      <c r="ANW15" s="84"/>
      <c r="ANX15" s="84"/>
      <c r="ANY15" s="84"/>
      <c r="ANZ15" s="84"/>
      <c r="AOA15" s="84"/>
      <c r="AOB15" s="84"/>
      <c r="AOC15" s="84"/>
      <c r="AOD15" s="84"/>
      <c r="AOE15" s="84"/>
      <c r="AOF15" s="84"/>
      <c r="AOG15" s="84"/>
      <c r="AOH15" s="84"/>
      <c r="AOI15" s="84"/>
      <c r="AOJ15" s="84"/>
      <c r="AOK15" s="84"/>
      <c r="AOL15" s="84"/>
      <c r="AOM15" s="84"/>
      <c r="AON15" s="84"/>
      <c r="AOO15" s="84"/>
      <c r="AOP15" s="84"/>
      <c r="AOQ15" s="84"/>
      <c r="AOR15" s="84"/>
      <c r="AOS15" s="84"/>
      <c r="AOT15" s="84"/>
      <c r="AOU15" s="84"/>
      <c r="AOV15" s="84"/>
      <c r="AOW15" s="84"/>
      <c r="AOX15" s="84"/>
      <c r="AOY15" s="84"/>
      <c r="AOZ15" s="84"/>
      <c r="APA15" s="84"/>
      <c r="APB15" s="84"/>
      <c r="APC15" s="84"/>
      <c r="APD15" s="84"/>
      <c r="APE15" s="84"/>
      <c r="APF15" s="84"/>
      <c r="APG15" s="84"/>
      <c r="APH15" s="84"/>
      <c r="API15" s="84"/>
      <c r="APJ15" s="84"/>
      <c r="APK15" s="84"/>
      <c r="APL15" s="84"/>
      <c r="APM15" s="84"/>
      <c r="APN15" s="84"/>
      <c r="APO15" s="84"/>
      <c r="APP15" s="84"/>
      <c r="APQ15" s="84"/>
      <c r="APR15" s="84"/>
      <c r="APS15" s="84"/>
      <c r="APT15" s="84"/>
      <c r="APU15" s="84"/>
      <c r="APV15" s="84"/>
      <c r="APW15" s="84"/>
      <c r="APX15" s="84"/>
      <c r="APY15" s="84"/>
      <c r="APZ15" s="84"/>
      <c r="AQA15" s="84"/>
      <c r="AQB15" s="84"/>
      <c r="AQC15" s="84"/>
      <c r="AQD15" s="84"/>
      <c r="AQE15" s="84"/>
      <c r="AQF15" s="84"/>
      <c r="AQG15" s="84"/>
      <c r="AQH15" s="84"/>
      <c r="AQI15" s="84"/>
      <c r="AQJ15" s="84"/>
      <c r="AQK15" s="84"/>
      <c r="AQL15" s="84"/>
      <c r="AQM15" s="84"/>
      <c r="AQN15" s="84"/>
      <c r="AQO15" s="84"/>
      <c r="AQP15" s="84"/>
      <c r="AQQ15" s="84"/>
      <c r="AQR15" s="84"/>
      <c r="AQS15" s="84"/>
      <c r="AQT15" s="84"/>
      <c r="AQU15" s="84"/>
      <c r="AQV15" s="84"/>
      <c r="AQW15" s="84"/>
      <c r="AQX15" s="84"/>
      <c r="AQY15" s="84"/>
      <c r="AQZ15" s="84"/>
      <c r="ARA15" s="84"/>
      <c r="ARB15" s="84"/>
      <c r="ARC15" s="84"/>
      <c r="ARD15" s="84"/>
      <c r="ARE15" s="84"/>
      <c r="ARF15" s="84"/>
      <c r="ARG15" s="84"/>
      <c r="ARH15" s="84"/>
      <c r="ARI15" s="84"/>
      <c r="ARJ15" s="84"/>
      <c r="ARK15" s="84"/>
      <c r="ARL15" s="84"/>
      <c r="ARM15" s="84"/>
      <c r="ARN15" s="84"/>
      <c r="ARO15" s="84"/>
      <c r="ARP15" s="84"/>
      <c r="ARQ15" s="84"/>
      <c r="ARR15" s="84"/>
      <c r="ARS15" s="84"/>
      <c r="ART15" s="84"/>
      <c r="ARU15" s="84"/>
      <c r="ARV15" s="84"/>
      <c r="ARW15" s="84"/>
      <c r="ARX15" s="84"/>
      <c r="ARY15" s="84"/>
      <c r="ARZ15" s="84"/>
      <c r="ASA15" s="84"/>
      <c r="ASB15" s="84"/>
      <c r="ASC15" s="84"/>
      <c r="ASD15" s="84"/>
      <c r="ASE15" s="84"/>
      <c r="ASF15" s="84"/>
      <c r="ASG15" s="84"/>
      <c r="ASH15" s="84"/>
      <c r="ASI15" s="84"/>
      <c r="ASJ15" s="84"/>
      <c r="ASK15" s="84"/>
      <c r="ASL15" s="84"/>
      <c r="ASM15" s="84"/>
      <c r="ASN15" s="84"/>
      <c r="ASO15" s="84"/>
      <c r="ASP15" s="84"/>
      <c r="ASQ15" s="84"/>
      <c r="ASR15" s="84"/>
      <c r="ASS15" s="84"/>
      <c r="AST15" s="84"/>
      <c r="ASU15" s="84"/>
      <c r="ASV15" s="84"/>
      <c r="ASW15" s="84"/>
      <c r="ASX15" s="84"/>
      <c r="ASY15" s="84"/>
      <c r="ASZ15" s="84"/>
      <c r="ATA15" s="84"/>
      <c r="ATB15" s="84"/>
      <c r="ATC15" s="84"/>
      <c r="ATD15" s="84"/>
      <c r="ATE15" s="84"/>
      <c r="ATF15" s="84"/>
      <c r="ATG15" s="84"/>
      <c r="ATH15" s="84"/>
      <c r="ATI15" s="84"/>
      <c r="ATJ15" s="84"/>
      <c r="ATK15" s="84"/>
      <c r="ATL15" s="84"/>
      <c r="ATM15" s="84"/>
      <c r="ATN15" s="84"/>
      <c r="ATO15" s="84"/>
      <c r="ATP15" s="84"/>
      <c r="ATQ15" s="84"/>
      <c r="ATR15" s="84"/>
      <c r="ATS15" s="84"/>
      <c r="ATT15" s="84"/>
      <c r="ATU15" s="84"/>
      <c r="ATV15" s="84"/>
      <c r="ATW15" s="84"/>
      <c r="ATX15" s="84"/>
      <c r="ATY15" s="84"/>
      <c r="ATZ15" s="84"/>
      <c r="AUA15" s="84"/>
      <c r="AUB15" s="84"/>
      <c r="AUC15" s="84"/>
      <c r="AUD15" s="84"/>
      <c r="AUE15" s="84"/>
      <c r="AUF15" s="84"/>
      <c r="AUG15" s="84"/>
      <c r="AUH15" s="84"/>
      <c r="AUI15" s="84"/>
      <c r="AUJ15" s="84"/>
      <c r="AUK15" s="84"/>
      <c r="AUL15" s="84"/>
      <c r="AUM15" s="84"/>
      <c r="AUN15" s="84"/>
      <c r="AUO15" s="84"/>
      <c r="AUP15" s="84"/>
      <c r="AUQ15" s="84"/>
      <c r="AUR15" s="84"/>
      <c r="AUS15" s="84"/>
      <c r="AUT15" s="84"/>
      <c r="AUU15" s="84"/>
      <c r="AUV15" s="84"/>
      <c r="AUW15" s="84"/>
      <c r="AUX15" s="84"/>
      <c r="AUY15" s="84"/>
      <c r="AUZ15" s="84"/>
      <c r="AVA15" s="84"/>
      <c r="AVB15" s="84"/>
      <c r="AVC15" s="84"/>
      <c r="AVD15" s="84"/>
      <c r="AVE15" s="84"/>
      <c r="AVF15" s="84"/>
      <c r="AVG15" s="84"/>
      <c r="AVH15" s="84"/>
      <c r="AVI15" s="84"/>
      <c r="AVJ15" s="84"/>
      <c r="AVK15" s="84"/>
      <c r="AVL15" s="84"/>
      <c r="AVM15" s="84"/>
      <c r="AVN15" s="84"/>
      <c r="AVO15" s="84"/>
      <c r="AVP15" s="84"/>
      <c r="AVQ15" s="84"/>
      <c r="AVR15" s="84"/>
      <c r="AVS15" s="84"/>
      <c r="AVT15" s="84"/>
      <c r="AVU15" s="84"/>
      <c r="AVV15" s="84"/>
      <c r="AVW15" s="84"/>
      <c r="AVX15" s="84"/>
      <c r="AVY15" s="84"/>
      <c r="AVZ15" s="84"/>
      <c r="AWA15" s="84"/>
      <c r="AWB15" s="84"/>
      <c r="AWC15" s="84"/>
      <c r="AWD15" s="84"/>
      <c r="AWE15" s="84"/>
      <c r="AWF15" s="84"/>
      <c r="AWG15" s="84"/>
      <c r="AWH15" s="84"/>
      <c r="AWI15" s="84"/>
      <c r="AWJ15" s="84"/>
      <c r="AWK15" s="84"/>
      <c r="AWL15" s="84"/>
      <c r="AWM15" s="84"/>
      <c r="AWN15" s="84"/>
      <c r="AWO15" s="84"/>
      <c r="AWP15" s="84"/>
      <c r="AWQ15" s="84"/>
      <c r="AWR15" s="84"/>
      <c r="AWS15" s="84"/>
      <c r="AWT15" s="84"/>
      <c r="AWU15" s="84"/>
      <c r="AWV15" s="84"/>
      <c r="AWW15" s="84"/>
      <c r="AWX15" s="84"/>
      <c r="AWY15" s="84"/>
      <c r="AWZ15" s="84"/>
      <c r="AXA15" s="84"/>
      <c r="AXB15" s="84"/>
      <c r="AXC15" s="84"/>
      <c r="AXD15" s="84"/>
      <c r="AXE15" s="84"/>
      <c r="AXF15" s="84"/>
      <c r="AXG15" s="84"/>
      <c r="AXH15" s="84"/>
      <c r="AXI15" s="84"/>
      <c r="AXJ15" s="84"/>
      <c r="AXK15" s="84"/>
      <c r="AXL15" s="84"/>
      <c r="AXM15" s="84"/>
      <c r="AXN15" s="84"/>
      <c r="AXO15" s="84"/>
      <c r="AXP15" s="84"/>
      <c r="AXQ15" s="84"/>
      <c r="AXR15" s="84"/>
      <c r="AXS15" s="84"/>
      <c r="AXT15" s="84"/>
      <c r="AXU15" s="84"/>
      <c r="AXV15" s="84"/>
      <c r="AXW15" s="84"/>
      <c r="AXX15" s="84"/>
      <c r="AXY15" s="84"/>
      <c r="AXZ15" s="84"/>
      <c r="AYA15" s="84"/>
      <c r="AYB15" s="84"/>
      <c r="AYC15" s="84"/>
      <c r="AYD15" s="84"/>
      <c r="AYE15" s="84"/>
      <c r="AYF15" s="84"/>
      <c r="AYG15" s="84"/>
      <c r="AYH15" s="84"/>
      <c r="AYI15" s="84"/>
      <c r="AYJ15" s="84"/>
      <c r="AYK15" s="84"/>
      <c r="AYL15" s="84"/>
      <c r="AYM15" s="84"/>
      <c r="AYN15" s="84"/>
      <c r="AYO15" s="84"/>
      <c r="AYP15" s="84"/>
      <c r="AYQ15" s="84"/>
      <c r="AYR15" s="84"/>
      <c r="AYS15" s="84"/>
      <c r="AYT15" s="84"/>
      <c r="AYU15" s="84"/>
      <c r="AYV15" s="84"/>
      <c r="AYW15" s="84"/>
      <c r="AYX15" s="84"/>
      <c r="AYY15" s="84"/>
      <c r="AYZ15" s="84"/>
      <c r="AZA15" s="84"/>
      <c r="AZB15" s="84"/>
      <c r="AZC15" s="84"/>
      <c r="AZD15" s="84"/>
      <c r="AZE15" s="84"/>
      <c r="AZF15" s="84"/>
      <c r="AZG15" s="84"/>
      <c r="AZH15" s="84"/>
      <c r="AZI15" s="84"/>
      <c r="AZJ15" s="84"/>
      <c r="AZK15" s="84"/>
      <c r="AZL15" s="84"/>
      <c r="AZM15" s="84"/>
      <c r="AZN15" s="84"/>
      <c r="AZO15" s="84"/>
      <c r="AZP15" s="84"/>
      <c r="AZQ15" s="84"/>
      <c r="AZR15" s="84"/>
      <c r="AZS15" s="84"/>
      <c r="AZT15" s="84"/>
      <c r="AZU15" s="84"/>
      <c r="AZV15" s="84"/>
      <c r="AZW15" s="84"/>
      <c r="AZX15" s="84"/>
      <c r="AZY15" s="84"/>
      <c r="AZZ15" s="84"/>
      <c r="BAA15" s="84"/>
      <c r="BAB15" s="84"/>
      <c r="BAC15" s="84"/>
      <c r="BAD15" s="84"/>
      <c r="BAE15" s="84"/>
      <c r="BAF15" s="84"/>
      <c r="BAG15" s="84"/>
      <c r="BAH15" s="84"/>
      <c r="BAI15" s="84"/>
      <c r="BAJ15" s="84"/>
      <c r="BAK15" s="84"/>
      <c r="BAL15" s="84"/>
      <c r="BAM15" s="84"/>
      <c r="BAN15" s="84"/>
      <c r="BAO15" s="84"/>
      <c r="BAP15" s="84"/>
      <c r="BAQ15" s="84"/>
      <c r="BAR15" s="84"/>
      <c r="BAS15" s="84"/>
      <c r="BAT15" s="84"/>
      <c r="BAU15" s="84"/>
      <c r="BAV15" s="84"/>
      <c r="BAW15" s="84"/>
      <c r="BAX15" s="84"/>
      <c r="BAY15" s="84"/>
      <c r="BAZ15" s="84"/>
      <c r="BBA15" s="84"/>
      <c r="BBB15" s="84"/>
      <c r="BBC15" s="84"/>
      <c r="BBD15" s="84"/>
      <c r="BBE15" s="84"/>
      <c r="BBF15" s="84"/>
      <c r="BBG15" s="84"/>
      <c r="BBH15" s="84"/>
      <c r="BBI15" s="84"/>
      <c r="BBJ15" s="84"/>
      <c r="BBK15" s="84"/>
      <c r="BBL15" s="84"/>
      <c r="BBM15" s="84"/>
      <c r="BBN15" s="84"/>
      <c r="BBO15" s="84"/>
      <c r="BBP15" s="84"/>
      <c r="BBQ15" s="84"/>
      <c r="BBR15" s="84"/>
      <c r="BBS15" s="84"/>
      <c r="BBT15" s="84"/>
      <c r="BBU15" s="84"/>
      <c r="BBV15" s="84"/>
      <c r="BBW15" s="84"/>
      <c r="BBX15" s="84"/>
      <c r="BBY15" s="84"/>
      <c r="BBZ15" s="84"/>
      <c r="BCA15" s="84"/>
      <c r="BCB15" s="84"/>
      <c r="BCC15" s="84"/>
      <c r="BCD15" s="84"/>
      <c r="BCE15" s="84"/>
      <c r="BCF15" s="84"/>
      <c r="BCG15" s="84"/>
      <c r="BCH15" s="84"/>
      <c r="BCI15" s="84"/>
      <c r="BCJ15" s="84"/>
      <c r="BCK15" s="84"/>
      <c r="BCL15" s="84"/>
      <c r="BCM15" s="84"/>
      <c r="BCN15" s="84"/>
      <c r="BCO15" s="84"/>
      <c r="BCP15" s="84"/>
      <c r="BCQ15" s="84"/>
      <c r="BCR15" s="84"/>
      <c r="BCS15" s="84"/>
      <c r="BCT15" s="84"/>
      <c r="BCU15" s="84"/>
      <c r="BCV15" s="84"/>
      <c r="BCW15" s="84"/>
      <c r="BCX15" s="84"/>
      <c r="BCY15" s="84"/>
      <c r="BCZ15" s="84"/>
      <c r="BDA15" s="84"/>
      <c r="BDB15" s="84"/>
      <c r="BDC15" s="84"/>
      <c r="BDD15" s="84"/>
      <c r="BDE15" s="84"/>
      <c r="BDF15" s="84"/>
      <c r="BDG15" s="84"/>
      <c r="BDH15" s="84"/>
      <c r="BDI15" s="84"/>
      <c r="BDJ15" s="84"/>
      <c r="BDK15" s="84"/>
      <c r="BDL15" s="84"/>
      <c r="BDM15" s="84"/>
      <c r="BDN15" s="84"/>
      <c r="BDO15" s="84"/>
      <c r="BDP15" s="84"/>
      <c r="BDQ15" s="84"/>
      <c r="BDR15" s="84"/>
      <c r="BDS15" s="84"/>
      <c r="BDT15" s="84"/>
      <c r="BDU15" s="84"/>
      <c r="BDV15" s="84"/>
      <c r="BDW15" s="84"/>
      <c r="BDX15" s="84"/>
      <c r="BDY15" s="84"/>
      <c r="BDZ15" s="84"/>
      <c r="BEA15" s="84"/>
      <c r="BEB15" s="84"/>
      <c r="BEC15" s="84"/>
      <c r="BED15" s="84"/>
      <c r="BEE15" s="84"/>
      <c r="BEF15" s="84"/>
      <c r="BEG15" s="84"/>
      <c r="BEH15" s="84"/>
      <c r="BEI15" s="84"/>
      <c r="BEJ15" s="84"/>
      <c r="BEK15" s="84"/>
      <c r="BEL15" s="84"/>
      <c r="BEM15" s="84"/>
      <c r="BEN15" s="84"/>
      <c r="BEO15" s="84"/>
      <c r="BEP15" s="84"/>
      <c r="BEQ15" s="84"/>
      <c r="BER15" s="84"/>
      <c r="BES15" s="84"/>
      <c r="BET15" s="84"/>
      <c r="BEU15" s="84"/>
      <c r="BEV15" s="84"/>
      <c r="BEW15" s="84"/>
      <c r="BEX15" s="84"/>
      <c r="BEY15" s="84"/>
      <c r="BEZ15" s="84"/>
      <c r="BFA15" s="84"/>
      <c r="BFB15" s="84"/>
      <c r="BFC15" s="84"/>
      <c r="BFD15" s="84"/>
      <c r="BFE15" s="84"/>
      <c r="BFF15" s="84"/>
      <c r="BFG15" s="84"/>
      <c r="BFH15" s="84"/>
      <c r="BFI15" s="84"/>
      <c r="BFJ15" s="84"/>
      <c r="BFK15" s="84"/>
      <c r="BFL15" s="84"/>
      <c r="BFM15" s="84"/>
      <c r="BFN15" s="84"/>
      <c r="BFO15" s="84"/>
      <c r="BFP15" s="84"/>
      <c r="BFQ15" s="84"/>
      <c r="BFR15" s="84"/>
      <c r="BFS15" s="84"/>
      <c r="BFT15" s="84"/>
      <c r="BFU15" s="84"/>
      <c r="BFV15" s="84"/>
      <c r="BFW15" s="84"/>
      <c r="BFX15" s="84"/>
      <c r="BFY15" s="84"/>
      <c r="BFZ15" s="84"/>
      <c r="BGA15" s="84"/>
      <c r="BGB15" s="84"/>
      <c r="BGC15" s="84"/>
      <c r="BGD15" s="84"/>
      <c r="BGE15" s="84"/>
      <c r="BGF15" s="84"/>
      <c r="BGG15" s="84"/>
      <c r="BGH15" s="84"/>
      <c r="BGI15" s="84"/>
      <c r="BGJ15" s="84"/>
      <c r="BGK15" s="84"/>
      <c r="BGL15" s="84"/>
      <c r="BGM15" s="84"/>
      <c r="BGN15" s="84"/>
      <c r="BGO15" s="84"/>
      <c r="BGP15" s="84"/>
      <c r="BGQ15" s="84"/>
      <c r="BGR15" s="84"/>
      <c r="BGS15" s="84"/>
      <c r="BGT15" s="84"/>
      <c r="BGU15" s="84"/>
      <c r="BGV15" s="84"/>
      <c r="BGW15" s="84"/>
      <c r="BGX15" s="84"/>
      <c r="BGY15" s="84"/>
      <c r="BGZ15" s="84"/>
      <c r="BHA15" s="84"/>
      <c r="BHB15" s="84"/>
      <c r="BHC15" s="84"/>
      <c r="BHD15" s="84"/>
      <c r="BHE15" s="84"/>
      <c r="BHF15" s="84"/>
      <c r="BHG15" s="84"/>
      <c r="BHH15" s="84"/>
      <c r="BHI15" s="84"/>
      <c r="BHJ15" s="84"/>
      <c r="BHK15" s="84"/>
      <c r="BHL15" s="84"/>
      <c r="BHM15" s="84"/>
      <c r="BHN15" s="84"/>
      <c r="BHO15" s="84"/>
      <c r="BHP15" s="84"/>
      <c r="BHQ15" s="84"/>
      <c r="BHR15" s="84"/>
      <c r="BHS15" s="84"/>
      <c r="BHT15" s="84"/>
      <c r="BHU15" s="84"/>
      <c r="BHV15" s="84"/>
      <c r="BHW15" s="84"/>
      <c r="BHX15" s="84"/>
      <c r="BHY15" s="84"/>
      <c r="BHZ15" s="84"/>
      <c r="BIA15" s="84"/>
      <c r="BIB15" s="84"/>
      <c r="BIC15" s="84"/>
      <c r="BID15" s="84"/>
      <c r="BIE15" s="84"/>
      <c r="BIF15" s="84"/>
      <c r="BIG15" s="84"/>
      <c r="BIH15" s="84"/>
      <c r="BII15" s="84"/>
      <c r="BIJ15" s="84"/>
      <c r="BIK15" s="84"/>
      <c r="BIL15" s="84"/>
      <c r="BIM15" s="84"/>
      <c r="BIN15" s="84"/>
      <c r="BIO15" s="84"/>
      <c r="BIP15" s="84"/>
      <c r="BIQ15" s="84"/>
      <c r="BIR15" s="84"/>
      <c r="BIS15" s="84"/>
      <c r="BIT15" s="84"/>
      <c r="BIU15" s="84"/>
      <c r="BIV15" s="84"/>
      <c r="BIW15" s="84"/>
      <c r="BIX15" s="84"/>
      <c r="BIY15" s="84"/>
      <c r="BIZ15" s="84"/>
      <c r="BJA15" s="84"/>
      <c r="BJB15" s="84"/>
      <c r="BJC15" s="84"/>
      <c r="BJD15" s="84"/>
      <c r="BJE15" s="84"/>
      <c r="BJF15" s="84"/>
      <c r="BJG15" s="84"/>
      <c r="BJH15" s="84"/>
      <c r="BJI15" s="84"/>
      <c r="BJJ15" s="84"/>
      <c r="BJK15" s="84"/>
      <c r="BJL15" s="84"/>
      <c r="BJM15" s="84"/>
      <c r="BJN15" s="84"/>
      <c r="BJO15" s="84"/>
      <c r="BJP15" s="84"/>
      <c r="BJQ15" s="84"/>
      <c r="BJR15" s="84"/>
      <c r="BJS15" s="84"/>
      <c r="BJT15" s="84"/>
      <c r="BJU15" s="84"/>
      <c r="BJV15" s="84"/>
      <c r="BJW15" s="84"/>
      <c r="BJX15" s="84"/>
      <c r="BJY15" s="84"/>
      <c r="BJZ15" s="84"/>
      <c r="BKA15" s="84"/>
      <c r="BKB15" s="84"/>
      <c r="BKC15" s="84"/>
      <c r="BKD15" s="84"/>
      <c r="BKE15" s="84"/>
      <c r="BKF15" s="84"/>
      <c r="BKG15" s="84"/>
      <c r="BKH15" s="84"/>
      <c r="BKI15" s="84"/>
      <c r="BKJ15" s="84"/>
      <c r="BKK15" s="84"/>
      <c r="BKL15" s="84"/>
      <c r="BKM15" s="84"/>
      <c r="BKN15" s="84"/>
      <c r="BKO15" s="84"/>
      <c r="BKP15" s="84"/>
      <c r="BKQ15" s="84"/>
      <c r="BKR15" s="84"/>
      <c r="BKS15" s="84"/>
      <c r="BKT15" s="84"/>
      <c r="BKU15" s="84"/>
      <c r="BKV15" s="84"/>
      <c r="BKW15" s="84"/>
      <c r="BKX15" s="84"/>
      <c r="BKY15" s="84"/>
      <c r="BKZ15" s="84"/>
      <c r="BLA15" s="84"/>
      <c r="BLB15" s="84"/>
      <c r="BLC15" s="84"/>
      <c r="BLD15" s="84"/>
      <c r="BLE15" s="84"/>
      <c r="BLF15" s="84"/>
      <c r="BLG15" s="84"/>
      <c r="BLH15" s="84"/>
      <c r="BLI15" s="84"/>
      <c r="BLJ15" s="84"/>
      <c r="BLK15" s="84"/>
      <c r="BLL15" s="84"/>
      <c r="BLM15" s="84"/>
      <c r="BLN15" s="84"/>
      <c r="BLO15" s="84"/>
      <c r="BLP15" s="84"/>
      <c r="BLQ15" s="84"/>
      <c r="BLR15" s="84"/>
      <c r="BLS15" s="84"/>
      <c r="BLT15" s="84"/>
      <c r="BLU15" s="84"/>
      <c r="BLV15" s="84"/>
      <c r="BLW15" s="84"/>
      <c r="BLX15" s="84"/>
      <c r="BLY15" s="84"/>
      <c r="BLZ15" s="84"/>
      <c r="BMA15" s="84"/>
      <c r="BMB15" s="84"/>
      <c r="BMC15" s="84"/>
      <c r="BMD15" s="84"/>
      <c r="BME15" s="84"/>
      <c r="BMF15" s="84"/>
      <c r="BMG15" s="84"/>
      <c r="BMH15" s="84"/>
      <c r="BMI15" s="84"/>
      <c r="BMJ15" s="84"/>
      <c r="BMK15" s="84"/>
      <c r="BML15" s="84"/>
      <c r="BMM15" s="84"/>
      <c r="BMN15" s="84"/>
      <c r="BMO15" s="84"/>
      <c r="BMP15" s="84"/>
      <c r="BMQ15" s="84"/>
      <c r="BMR15" s="84"/>
      <c r="BMS15" s="84"/>
      <c r="BMT15" s="84"/>
      <c r="BMU15" s="84"/>
      <c r="BMV15" s="84"/>
      <c r="BMW15" s="84"/>
      <c r="BMX15" s="84"/>
      <c r="BMY15" s="84"/>
      <c r="BMZ15" s="84"/>
      <c r="BNA15" s="84"/>
      <c r="BNB15" s="84"/>
      <c r="BNC15" s="84"/>
      <c r="BND15" s="84"/>
      <c r="BNE15" s="84"/>
      <c r="BNF15" s="84"/>
      <c r="BNG15" s="84"/>
      <c r="BNH15" s="84"/>
      <c r="BNI15" s="84"/>
      <c r="BNJ15" s="84"/>
      <c r="BNK15" s="84"/>
      <c r="BNL15" s="84"/>
      <c r="BNM15" s="84"/>
      <c r="BNN15" s="84"/>
      <c r="BNO15" s="84"/>
      <c r="BNP15" s="84"/>
      <c r="BNQ15" s="84"/>
      <c r="BNR15" s="84"/>
      <c r="BNS15" s="84"/>
      <c r="BNT15" s="84"/>
      <c r="BNU15" s="84"/>
      <c r="BNV15" s="84"/>
      <c r="BNW15" s="84"/>
      <c r="BNX15" s="84"/>
      <c r="BNY15" s="84"/>
      <c r="BNZ15" s="84"/>
      <c r="BOA15" s="84"/>
      <c r="BOB15" s="84"/>
      <c r="BOC15" s="84"/>
      <c r="BOD15" s="84"/>
      <c r="BOE15" s="84"/>
      <c r="BOF15" s="84"/>
      <c r="BOG15" s="84"/>
      <c r="BOH15" s="84"/>
      <c r="BOI15" s="84"/>
      <c r="BOJ15" s="84"/>
      <c r="BOK15" s="84"/>
      <c r="BOL15" s="84"/>
      <c r="BOM15" s="84"/>
      <c r="BON15" s="84"/>
      <c r="BOO15" s="84"/>
      <c r="BOP15" s="84"/>
      <c r="BOQ15" s="84"/>
      <c r="BOR15" s="84"/>
      <c r="BOS15" s="84"/>
      <c r="BOT15" s="84"/>
      <c r="BOU15" s="84"/>
      <c r="BOV15" s="84"/>
      <c r="BOW15" s="84"/>
      <c r="BOX15" s="84"/>
      <c r="BOY15" s="84"/>
      <c r="BOZ15" s="84"/>
      <c r="BPA15" s="84"/>
      <c r="BPB15" s="84"/>
      <c r="BPC15" s="84"/>
      <c r="BPD15" s="84"/>
      <c r="BPE15" s="84"/>
      <c r="BPF15" s="84"/>
      <c r="BPG15" s="84"/>
      <c r="BPH15" s="84"/>
      <c r="BPI15" s="84"/>
      <c r="BPJ15" s="84"/>
      <c r="BPK15" s="84"/>
      <c r="BPL15" s="84"/>
      <c r="BPM15" s="84"/>
      <c r="BPN15" s="84"/>
      <c r="BPO15" s="84"/>
      <c r="BPP15" s="84"/>
      <c r="BPQ15" s="84"/>
      <c r="BPR15" s="84"/>
      <c r="BPS15" s="84"/>
      <c r="BPT15" s="84"/>
      <c r="BPU15" s="84"/>
      <c r="BPV15" s="84"/>
      <c r="BPW15" s="84"/>
      <c r="BPX15" s="84"/>
      <c r="BPY15" s="84"/>
      <c r="BPZ15" s="84"/>
      <c r="BQA15" s="84"/>
      <c r="BQB15" s="84"/>
      <c r="BQC15" s="84"/>
      <c r="BQD15" s="84"/>
      <c r="BQE15" s="84"/>
      <c r="BQF15" s="84"/>
      <c r="BQG15" s="84"/>
      <c r="BQH15" s="84"/>
      <c r="BQI15" s="84"/>
      <c r="BQJ15" s="84"/>
      <c r="BQK15" s="84"/>
      <c r="BQL15" s="84"/>
      <c r="BQM15" s="84"/>
      <c r="BQN15" s="84"/>
      <c r="BQO15" s="84"/>
      <c r="BQP15" s="84"/>
      <c r="BQQ15" s="84"/>
      <c r="BQR15" s="84"/>
      <c r="BQS15" s="84"/>
      <c r="BQT15" s="84"/>
      <c r="BQU15" s="84"/>
      <c r="BQV15" s="84"/>
      <c r="BQW15" s="84"/>
      <c r="BQX15" s="84"/>
      <c r="BQY15" s="84"/>
      <c r="BQZ15" s="84"/>
      <c r="BRA15" s="84"/>
      <c r="BRB15" s="84"/>
      <c r="BRC15" s="84"/>
      <c r="BRD15" s="84"/>
      <c r="BRE15" s="84"/>
      <c r="BRF15" s="84"/>
      <c r="BRG15" s="84"/>
      <c r="BRH15" s="84"/>
      <c r="BRI15" s="84"/>
      <c r="BRJ15" s="84"/>
      <c r="BRK15" s="84"/>
      <c r="BRL15" s="84"/>
      <c r="BRM15" s="84"/>
      <c r="BRN15" s="84"/>
      <c r="BRO15" s="84"/>
      <c r="BRP15" s="84"/>
      <c r="BRQ15" s="84"/>
      <c r="BRR15" s="84"/>
      <c r="BRS15" s="84"/>
      <c r="BRT15" s="84"/>
      <c r="BRU15" s="84"/>
      <c r="BRV15" s="84"/>
      <c r="BRW15" s="84"/>
      <c r="BRX15" s="84"/>
      <c r="BRY15" s="84"/>
      <c r="BRZ15" s="84"/>
      <c r="BSA15" s="84"/>
      <c r="BSB15" s="84"/>
      <c r="BSC15" s="84"/>
      <c r="BSD15" s="84"/>
      <c r="BSE15" s="84"/>
      <c r="BSF15" s="84"/>
      <c r="BSG15" s="84"/>
      <c r="BSH15" s="84"/>
      <c r="BSI15" s="84"/>
      <c r="BSJ15" s="84"/>
      <c r="BSK15" s="84"/>
      <c r="BSL15" s="84"/>
      <c r="BSM15" s="84"/>
      <c r="BSN15" s="84"/>
      <c r="BSO15" s="84"/>
      <c r="BSP15" s="84"/>
      <c r="BSQ15" s="84"/>
      <c r="BSR15" s="84"/>
      <c r="BSS15" s="84"/>
      <c r="BST15" s="84"/>
      <c r="BSU15" s="84"/>
      <c r="BSV15" s="84"/>
      <c r="BSW15" s="84"/>
      <c r="BSX15" s="84"/>
      <c r="BSY15" s="84"/>
      <c r="BSZ15" s="84"/>
      <c r="BTA15" s="84"/>
      <c r="BTB15" s="84"/>
      <c r="BTC15" s="84"/>
      <c r="BTD15" s="84"/>
      <c r="BTE15" s="84"/>
      <c r="BTF15" s="84"/>
      <c r="BTG15" s="84"/>
      <c r="BTH15" s="84"/>
      <c r="BTI15" s="84"/>
      <c r="BTJ15" s="84"/>
      <c r="BTK15" s="84"/>
      <c r="BTL15" s="84"/>
      <c r="BTM15" s="84"/>
      <c r="BTN15" s="84"/>
      <c r="BTO15" s="84"/>
      <c r="BTP15" s="84"/>
      <c r="BTQ15" s="84"/>
      <c r="BTR15" s="84"/>
      <c r="BTS15" s="84"/>
      <c r="BTT15" s="84"/>
      <c r="BTU15" s="84"/>
      <c r="BTV15" s="84"/>
      <c r="BTW15" s="84"/>
      <c r="BTX15" s="84"/>
      <c r="BTY15" s="84"/>
      <c r="BTZ15" s="84"/>
      <c r="BUA15" s="84"/>
      <c r="BUB15" s="84"/>
      <c r="BUC15" s="84"/>
      <c r="BUD15" s="84"/>
      <c r="BUE15" s="84"/>
      <c r="BUF15" s="84"/>
      <c r="BUG15" s="84"/>
      <c r="BUH15" s="84"/>
      <c r="BUI15" s="84"/>
      <c r="BUJ15" s="84"/>
      <c r="BUK15" s="84"/>
      <c r="BUL15" s="84"/>
      <c r="BUM15" s="84"/>
      <c r="BUN15" s="84"/>
      <c r="BUO15" s="84"/>
      <c r="BUP15" s="84"/>
      <c r="BUQ15" s="84"/>
      <c r="BUR15" s="84"/>
      <c r="BUS15" s="84"/>
      <c r="BUT15" s="84"/>
      <c r="BUU15" s="84"/>
      <c r="BUV15" s="84"/>
      <c r="BUW15" s="84"/>
      <c r="BUX15" s="84"/>
      <c r="BUY15" s="84"/>
      <c r="BUZ15" s="84"/>
      <c r="BVA15" s="84"/>
      <c r="BVB15" s="84"/>
      <c r="BVC15" s="84"/>
      <c r="BVD15" s="84"/>
      <c r="BVE15" s="84"/>
      <c r="BVF15" s="84"/>
      <c r="BVG15" s="84"/>
      <c r="BVH15" s="84"/>
      <c r="BVI15" s="84"/>
      <c r="BVJ15" s="84"/>
      <c r="BVK15" s="84"/>
      <c r="BVL15" s="84"/>
      <c r="BVM15" s="84"/>
      <c r="BVN15" s="84"/>
      <c r="BVO15" s="84"/>
      <c r="BVP15" s="84"/>
      <c r="BVQ15" s="84"/>
      <c r="BVR15" s="84"/>
      <c r="BVS15" s="84"/>
      <c r="BVT15" s="84"/>
      <c r="BVU15" s="84"/>
      <c r="BVV15" s="84"/>
      <c r="BVW15" s="84"/>
      <c r="BVX15" s="84"/>
      <c r="BVY15" s="84"/>
      <c r="BVZ15" s="84"/>
      <c r="BWA15" s="84"/>
      <c r="BWB15" s="84"/>
      <c r="BWC15" s="84"/>
      <c r="BWD15" s="84"/>
      <c r="BWE15" s="84"/>
      <c r="BWF15" s="84"/>
      <c r="BWG15" s="84"/>
      <c r="BWH15" s="84"/>
      <c r="BWI15" s="84"/>
      <c r="BWJ15" s="84"/>
      <c r="BWK15" s="84"/>
      <c r="BWL15" s="84"/>
      <c r="BWM15" s="84"/>
      <c r="BWN15" s="84"/>
      <c r="BWO15" s="84"/>
      <c r="BWP15" s="84"/>
      <c r="BWQ15" s="84"/>
      <c r="BWR15" s="84"/>
      <c r="BWS15" s="84"/>
      <c r="BWT15" s="84"/>
      <c r="BWU15" s="84"/>
      <c r="BWV15" s="84"/>
      <c r="BWW15" s="84"/>
      <c r="BWX15" s="84"/>
      <c r="BWY15" s="84"/>
      <c r="BWZ15" s="84"/>
      <c r="BXA15" s="84"/>
      <c r="BXB15" s="84"/>
      <c r="BXC15" s="84"/>
      <c r="BXD15" s="84"/>
      <c r="BXE15" s="84"/>
      <c r="BXF15" s="84"/>
      <c r="BXG15" s="84"/>
      <c r="BXH15" s="84"/>
      <c r="BXI15" s="84"/>
      <c r="BXJ15" s="84"/>
      <c r="BXK15" s="84"/>
      <c r="BXL15" s="84"/>
      <c r="BXM15" s="84"/>
      <c r="BXN15" s="84"/>
      <c r="BXO15" s="84"/>
      <c r="BXP15" s="84"/>
      <c r="BXQ15" s="84"/>
      <c r="BXR15" s="84"/>
      <c r="BXS15" s="84"/>
      <c r="BXT15" s="84"/>
      <c r="BXU15" s="84"/>
      <c r="BXV15" s="84"/>
      <c r="BXW15" s="84"/>
      <c r="BXX15" s="84"/>
      <c r="BXY15" s="84"/>
      <c r="BXZ15" s="84"/>
      <c r="BYA15" s="84"/>
      <c r="BYB15" s="84"/>
      <c r="BYC15" s="84"/>
      <c r="BYD15" s="84"/>
      <c r="BYE15" s="84"/>
      <c r="BYF15" s="84"/>
      <c r="BYG15" s="84"/>
      <c r="BYH15" s="84"/>
      <c r="BYI15" s="84"/>
      <c r="BYJ15" s="84"/>
      <c r="BYK15" s="84"/>
      <c r="BYL15" s="84"/>
      <c r="BYM15" s="84"/>
      <c r="BYN15" s="84"/>
      <c r="BYO15" s="84"/>
      <c r="BYP15" s="84"/>
      <c r="BYQ15" s="84"/>
      <c r="BYR15" s="84"/>
      <c r="BYS15" s="84"/>
      <c r="BYT15" s="84"/>
      <c r="BYU15" s="84"/>
      <c r="BYV15" s="84"/>
      <c r="BYW15" s="84"/>
      <c r="BYX15" s="84"/>
      <c r="BYY15" s="84"/>
      <c r="BYZ15" s="84"/>
      <c r="BZA15" s="84"/>
      <c r="BZB15" s="84"/>
      <c r="BZC15" s="84"/>
      <c r="BZD15" s="84"/>
      <c r="BZE15" s="84"/>
      <c r="BZF15" s="84"/>
      <c r="BZG15" s="84"/>
      <c r="BZH15" s="84"/>
      <c r="BZI15" s="84"/>
      <c r="BZJ15" s="84"/>
      <c r="BZK15" s="84"/>
      <c r="BZL15" s="84"/>
      <c r="BZM15" s="84"/>
      <c r="BZN15" s="84"/>
      <c r="BZO15" s="84"/>
      <c r="BZP15" s="84"/>
      <c r="BZQ15" s="84"/>
      <c r="BZR15" s="84"/>
      <c r="BZS15" s="84"/>
      <c r="BZT15" s="84"/>
      <c r="BZU15" s="84"/>
      <c r="BZV15" s="84"/>
      <c r="BZW15" s="84"/>
      <c r="BZX15" s="84"/>
      <c r="BZY15" s="84"/>
      <c r="BZZ15" s="84"/>
      <c r="CAA15" s="84"/>
      <c r="CAB15" s="84"/>
      <c r="CAC15" s="84"/>
      <c r="CAD15" s="84"/>
      <c r="CAE15" s="84"/>
      <c r="CAF15" s="84"/>
      <c r="CAG15" s="84"/>
      <c r="CAH15" s="84"/>
      <c r="CAI15" s="84"/>
      <c r="CAJ15" s="84"/>
      <c r="CAK15" s="84"/>
      <c r="CAL15" s="84"/>
      <c r="CAM15" s="84"/>
      <c r="CAN15" s="84"/>
      <c r="CAO15" s="84"/>
      <c r="CAP15" s="84"/>
      <c r="CAQ15" s="84"/>
      <c r="CAR15" s="84"/>
      <c r="CAS15" s="84"/>
      <c r="CAT15" s="84"/>
      <c r="CAU15" s="84"/>
      <c r="CAV15" s="84"/>
      <c r="CAW15" s="84"/>
      <c r="CAX15" s="84"/>
      <c r="CAY15" s="84"/>
      <c r="CAZ15" s="84"/>
      <c r="CBA15" s="84"/>
      <c r="CBB15" s="84"/>
      <c r="CBC15" s="84"/>
      <c r="CBD15" s="84"/>
      <c r="CBE15" s="84"/>
      <c r="CBF15" s="84"/>
      <c r="CBG15" s="84"/>
      <c r="CBH15" s="84"/>
      <c r="CBI15" s="84"/>
      <c r="CBJ15" s="84"/>
      <c r="CBK15" s="84"/>
      <c r="CBL15" s="84"/>
      <c r="CBM15" s="84"/>
      <c r="CBN15" s="84"/>
      <c r="CBO15" s="84"/>
      <c r="CBP15" s="84"/>
      <c r="CBQ15" s="84"/>
      <c r="CBR15" s="84"/>
      <c r="CBS15" s="84"/>
      <c r="CBT15" s="84"/>
      <c r="CBU15" s="84"/>
      <c r="CBV15" s="84"/>
      <c r="CBW15" s="84"/>
      <c r="CBX15" s="84"/>
      <c r="CBY15" s="84"/>
      <c r="CBZ15" s="84"/>
      <c r="CCA15" s="84"/>
      <c r="CCB15" s="84"/>
      <c r="CCC15" s="84"/>
      <c r="CCD15" s="84"/>
      <c r="CCE15" s="84"/>
      <c r="CCF15" s="84"/>
      <c r="CCG15" s="84"/>
      <c r="CCH15" s="84"/>
      <c r="CCI15" s="84"/>
      <c r="CCJ15" s="84"/>
      <c r="CCK15" s="84"/>
      <c r="CCL15" s="84"/>
      <c r="CCM15" s="84"/>
      <c r="CCN15" s="84"/>
      <c r="CCO15" s="84"/>
      <c r="CCP15" s="84"/>
      <c r="CCQ15" s="84"/>
      <c r="CCR15" s="84"/>
      <c r="CCS15" s="84"/>
      <c r="CCT15" s="84"/>
      <c r="CCU15" s="84"/>
      <c r="CCV15" s="84"/>
      <c r="CCW15" s="84"/>
      <c r="CCX15" s="84"/>
      <c r="CCY15" s="84"/>
      <c r="CCZ15" s="84"/>
      <c r="CDA15" s="84"/>
      <c r="CDB15" s="84"/>
      <c r="CDC15" s="84"/>
      <c r="CDD15" s="84"/>
      <c r="CDE15" s="84"/>
      <c r="CDF15" s="84"/>
      <c r="CDG15" s="84"/>
      <c r="CDH15" s="84"/>
      <c r="CDI15" s="84"/>
      <c r="CDJ15" s="84"/>
      <c r="CDK15" s="84"/>
      <c r="CDL15" s="84"/>
      <c r="CDM15" s="84"/>
      <c r="CDN15" s="84"/>
      <c r="CDO15" s="84"/>
      <c r="CDP15" s="84"/>
      <c r="CDQ15" s="84"/>
      <c r="CDR15" s="84"/>
      <c r="CDS15" s="84"/>
      <c r="CDT15" s="84"/>
      <c r="CDU15" s="84"/>
      <c r="CDV15" s="84"/>
      <c r="CDW15" s="84"/>
      <c r="CDX15" s="84"/>
      <c r="CDY15" s="84"/>
      <c r="CDZ15" s="84"/>
      <c r="CEA15" s="84"/>
      <c r="CEB15" s="84"/>
      <c r="CEC15" s="84"/>
      <c r="CED15" s="84"/>
      <c r="CEE15" s="84"/>
      <c r="CEF15" s="84"/>
      <c r="CEG15" s="84"/>
      <c r="CEH15" s="84"/>
      <c r="CEI15" s="84"/>
      <c r="CEJ15" s="84"/>
      <c r="CEK15" s="84"/>
      <c r="CEL15" s="84"/>
      <c r="CEM15" s="84"/>
      <c r="CEN15" s="84"/>
      <c r="CEO15" s="84"/>
      <c r="CEP15" s="84"/>
      <c r="CEQ15" s="84"/>
      <c r="CER15" s="84"/>
      <c r="CES15" s="84"/>
      <c r="CET15" s="84"/>
      <c r="CEU15" s="84"/>
      <c r="CEV15" s="84"/>
      <c r="CEW15" s="84"/>
      <c r="CEX15" s="84"/>
      <c r="CEY15" s="84"/>
      <c r="CEZ15" s="84"/>
      <c r="CFA15" s="84"/>
      <c r="CFB15" s="84"/>
      <c r="CFC15" s="84"/>
      <c r="CFD15" s="84"/>
      <c r="CFE15" s="84"/>
      <c r="CFF15" s="84"/>
      <c r="CFG15" s="84"/>
      <c r="CFH15" s="84"/>
      <c r="CFI15" s="84"/>
      <c r="CFJ15" s="84"/>
      <c r="CFK15" s="84"/>
      <c r="CFL15" s="84"/>
      <c r="CFM15" s="84"/>
      <c r="CFN15" s="84"/>
      <c r="CFO15" s="84"/>
      <c r="CFP15" s="84"/>
      <c r="CFQ15" s="84"/>
      <c r="CFR15" s="84"/>
      <c r="CFS15" s="84"/>
      <c r="CFT15" s="84"/>
      <c r="CFU15" s="84"/>
      <c r="CFV15" s="84"/>
      <c r="CFW15" s="84"/>
      <c r="CFX15" s="84"/>
      <c r="CFY15" s="84"/>
      <c r="CFZ15" s="84"/>
      <c r="CGA15" s="84"/>
      <c r="CGB15" s="84"/>
      <c r="CGC15" s="84"/>
      <c r="CGD15" s="84"/>
      <c r="CGE15" s="84"/>
      <c r="CGF15" s="84"/>
      <c r="CGG15" s="84"/>
      <c r="CGH15" s="84"/>
      <c r="CGI15" s="84"/>
      <c r="CGJ15" s="84"/>
      <c r="CGK15" s="84"/>
      <c r="CGL15" s="84"/>
      <c r="CGM15" s="84"/>
      <c r="CGN15" s="84"/>
      <c r="CGO15" s="84"/>
      <c r="CGP15" s="84"/>
      <c r="CGQ15" s="84"/>
      <c r="CGR15" s="84"/>
      <c r="CGS15" s="84"/>
      <c r="CGT15" s="84"/>
      <c r="CGU15" s="84"/>
      <c r="CGV15" s="84"/>
      <c r="CGW15" s="84"/>
      <c r="CGX15" s="84"/>
      <c r="CGY15" s="84"/>
      <c r="CGZ15" s="84"/>
      <c r="CHA15" s="84"/>
      <c r="CHB15" s="84"/>
      <c r="CHC15" s="84"/>
      <c r="CHD15" s="84"/>
      <c r="CHE15" s="84"/>
      <c r="CHF15" s="84"/>
      <c r="CHG15" s="84"/>
      <c r="CHH15" s="84"/>
      <c r="CHI15" s="84"/>
      <c r="CHJ15" s="84"/>
      <c r="CHK15" s="84"/>
      <c r="CHL15" s="84"/>
      <c r="CHM15" s="84"/>
      <c r="CHN15" s="84"/>
      <c r="CHO15" s="84"/>
      <c r="CHP15" s="84"/>
      <c r="CHQ15" s="84"/>
      <c r="CHR15" s="84"/>
      <c r="CHS15" s="84"/>
      <c r="CHT15" s="84"/>
      <c r="CHU15" s="84"/>
      <c r="CHV15" s="84"/>
      <c r="CHW15" s="84"/>
      <c r="CHX15" s="84"/>
      <c r="CHY15" s="84"/>
      <c r="CHZ15" s="84"/>
      <c r="CIA15" s="84"/>
      <c r="CIB15" s="84"/>
      <c r="CIC15" s="84"/>
      <c r="CID15" s="84"/>
      <c r="CIE15" s="84"/>
      <c r="CIF15" s="84"/>
      <c r="CIG15" s="84"/>
      <c r="CIH15" s="84"/>
      <c r="CII15" s="84"/>
      <c r="CIJ15" s="84"/>
      <c r="CIK15" s="84"/>
      <c r="CIL15" s="84"/>
      <c r="CIM15" s="84"/>
      <c r="CIN15" s="84"/>
      <c r="CIO15" s="84"/>
      <c r="CIP15" s="84"/>
      <c r="CIQ15" s="84"/>
      <c r="CIR15" s="84"/>
      <c r="CIS15" s="84"/>
      <c r="CIT15" s="84"/>
      <c r="CIU15" s="84"/>
      <c r="CIV15" s="84"/>
      <c r="CIW15" s="84"/>
      <c r="CIX15" s="84"/>
      <c r="CIY15" s="84"/>
      <c r="CIZ15" s="84"/>
      <c r="CJA15" s="84"/>
      <c r="CJB15" s="84"/>
      <c r="CJC15" s="84"/>
      <c r="CJD15" s="84"/>
      <c r="CJE15" s="84"/>
      <c r="CJF15" s="84"/>
      <c r="CJG15" s="84"/>
      <c r="CJH15" s="84"/>
      <c r="CJI15" s="84"/>
      <c r="CJJ15" s="84"/>
      <c r="CJK15" s="84"/>
      <c r="CJL15" s="84"/>
      <c r="CJM15" s="84"/>
      <c r="CJN15" s="84"/>
      <c r="CJO15" s="84"/>
      <c r="CJP15" s="84"/>
      <c r="CJQ15" s="84"/>
      <c r="CJR15" s="84"/>
      <c r="CJS15" s="84"/>
      <c r="CJT15" s="84"/>
      <c r="CJU15" s="84"/>
      <c r="CJV15" s="84"/>
      <c r="CJW15" s="84"/>
      <c r="CJX15" s="84"/>
      <c r="CJY15" s="84"/>
      <c r="CJZ15" s="84"/>
      <c r="CKA15" s="84"/>
      <c r="CKB15" s="84"/>
      <c r="CKC15" s="84"/>
      <c r="CKD15" s="84"/>
      <c r="CKE15" s="84"/>
      <c r="CKF15" s="84"/>
      <c r="CKG15" s="84"/>
      <c r="CKH15" s="84"/>
      <c r="CKI15" s="84"/>
      <c r="CKJ15" s="84"/>
      <c r="CKK15" s="84"/>
      <c r="CKL15" s="84"/>
      <c r="CKM15" s="84"/>
      <c r="CKN15" s="84"/>
      <c r="CKO15" s="84"/>
      <c r="CKP15" s="84"/>
      <c r="CKQ15" s="84"/>
      <c r="CKR15" s="84"/>
      <c r="CKS15" s="84"/>
      <c r="CKT15" s="84"/>
      <c r="CKU15" s="84"/>
      <c r="CKV15" s="84"/>
      <c r="CKW15" s="84"/>
      <c r="CKX15" s="84"/>
      <c r="CKY15" s="84"/>
      <c r="CKZ15" s="84"/>
      <c r="CLA15" s="84"/>
      <c r="CLB15" s="84"/>
      <c r="CLC15" s="84"/>
      <c r="CLD15" s="84"/>
      <c r="CLE15" s="84"/>
      <c r="CLF15" s="84"/>
      <c r="CLG15" s="84"/>
      <c r="CLH15" s="84"/>
      <c r="CLI15" s="84"/>
      <c r="CLJ15" s="84"/>
      <c r="CLK15" s="84"/>
      <c r="CLL15" s="84"/>
      <c r="CLM15" s="84"/>
      <c r="CLN15" s="84"/>
      <c r="CLO15" s="84"/>
      <c r="CLP15" s="84"/>
      <c r="CLQ15" s="84"/>
      <c r="CLR15" s="84"/>
      <c r="CLS15" s="84"/>
      <c r="CLT15" s="84"/>
      <c r="CLU15" s="84"/>
      <c r="CLV15" s="84"/>
      <c r="CLW15" s="84"/>
      <c r="CLX15" s="84"/>
      <c r="CLY15" s="84"/>
      <c r="CLZ15" s="84"/>
      <c r="CMA15" s="84"/>
      <c r="CMB15" s="84"/>
      <c r="CMC15" s="84"/>
      <c r="CMD15" s="84"/>
      <c r="CME15" s="84"/>
      <c r="CMF15" s="84"/>
      <c r="CMG15" s="84"/>
      <c r="CMH15" s="84"/>
      <c r="CMI15" s="84"/>
      <c r="CMJ15" s="84"/>
      <c r="CMK15" s="84"/>
      <c r="CML15" s="84"/>
      <c r="CMM15" s="84"/>
      <c r="CMN15" s="84"/>
      <c r="CMO15" s="84"/>
      <c r="CMP15" s="84"/>
      <c r="CMQ15" s="84"/>
      <c r="CMR15" s="84"/>
      <c r="CMS15" s="84"/>
      <c r="CMT15" s="84"/>
      <c r="CMU15" s="84"/>
      <c r="CMV15" s="84"/>
      <c r="CMW15" s="84"/>
      <c r="CMX15" s="84"/>
      <c r="CMY15" s="84"/>
      <c r="CMZ15" s="84"/>
      <c r="CNA15" s="84"/>
      <c r="CNB15" s="84"/>
      <c r="CNC15" s="84"/>
      <c r="CND15" s="84"/>
      <c r="CNE15" s="84"/>
      <c r="CNF15" s="84"/>
      <c r="CNG15" s="84"/>
      <c r="CNH15" s="84"/>
      <c r="CNI15" s="84"/>
      <c r="CNJ15" s="84"/>
      <c r="CNK15" s="84"/>
      <c r="CNL15" s="84"/>
      <c r="CNM15" s="84"/>
      <c r="CNN15" s="84"/>
      <c r="CNO15" s="84"/>
      <c r="CNP15" s="84"/>
      <c r="CNQ15" s="84"/>
      <c r="CNR15" s="84"/>
      <c r="CNS15" s="84"/>
      <c r="CNT15" s="84"/>
      <c r="CNU15" s="84"/>
      <c r="CNV15" s="84"/>
      <c r="CNW15" s="84"/>
      <c r="CNX15" s="84"/>
      <c r="CNY15" s="84"/>
      <c r="CNZ15" s="84"/>
      <c r="COA15" s="84"/>
      <c r="COB15" s="84"/>
      <c r="COC15" s="84"/>
      <c r="COD15" s="84"/>
      <c r="COE15" s="84"/>
      <c r="COF15" s="84"/>
      <c r="COG15" s="84"/>
      <c r="COH15" s="84"/>
      <c r="COI15" s="84"/>
      <c r="COJ15" s="84"/>
      <c r="COK15" s="84"/>
      <c r="COL15" s="84"/>
      <c r="COM15" s="84"/>
      <c r="CON15" s="84"/>
      <c r="COO15" s="84"/>
      <c r="COP15" s="84"/>
      <c r="COQ15" s="84"/>
      <c r="COR15" s="84"/>
      <c r="COS15" s="84"/>
      <c r="COT15" s="84"/>
      <c r="COU15" s="84"/>
      <c r="COV15" s="84"/>
      <c r="COW15" s="84"/>
      <c r="COX15" s="84"/>
      <c r="COY15" s="84"/>
      <c r="COZ15" s="84"/>
      <c r="CPA15" s="84"/>
      <c r="CPB15" s="84"/>
      <c r="CPC15" s="84"/>
      <c r="CPD15" s="84"/>
      <c r="CPE15" s="84"/>
      <c r="CPF15" s="84"/>
      <c r="CPG15" s="84"/>
      <c r="CPH15" s="84"/>
      <c r="CPI15" s="84"/>
      <c r="CPJ15" s="84"/>
      <c r="CPK15" s="84"/>
      <c r="CPL15" s="84"/>
      <c r="CPM15" s="84"/>
      <c r="CPN15" s="84"/>
      <c r="CPO15" s="84"/>
      <c r="CPP15" s="84"/>
      <c r="CPQ15" s="84"/>
      <c r="CPR15" s="84"/>
      <c r="CPS15" s="84"/>
      <c r="CPT15" s="84"/>
      <c r="CPU15" s="84"/>
      <c r="CPV15" s="84"/>
      <c r="CPW15" s="84"/>
      <c r="CPX15" s="84"/>
      <c r="CPY15" s="84"/>
      <c r="CPZ15" s="84"/>
      <c r="CQA15" s="84"/>
      <c r="CQB15" s="84"/>
      <c r="CQC15" s="84"/>
      <c r="CQD15" s="84"/>
      <c r="CQE15" s="84"/>
      <c r="CQF15" s="84"/>
      <c r="CQG15" s="84"/>
      <c r="CQH15" s="84"/>
      <c r="CQI15" s="84"/>
      <c r="CQJ15" s="84"/>
      <c r="CQK15" s="84"/>
      <c r="CQL15" s="84"/>
      <c r="CQM15" s="84"/>
      <c r="CQN15" s="84"/>
      <c r="CQO15" s="84"/>
      <c r="CQP15" s="84"/>
      <c r="CQQ15" s="84"/>
      <c r="CQR15" s="84"/>
      <c r="CQS15" s="84"/>
      <c r="CQT15" s="84"/>
      <c r="CQU15" s="84"/>
      <c r="CQV15" s="84"/>
      <c r="CQW15" s="84"/>
      <c r="CQX15" s="84"/>
      <c r="CQY15" s="84"/>
      <c r="CQZ15" s="84"/>
      <c r="CRA15" s="84"/>
      <c r="CRB15" s="84"/>
      <c r="CRC15" s="84"/>
      <c r="CRD15" s="84"/>
      <c r="CRE15" s="84"/>
      <c r="CRF15" s="84"/>
      <c r="CRG15" s="84"/>
      <c r="CRH15" s="84"/>
      <c r="CRI15" s="84"/>
      <c r="CRJ15" s="84"/>
      <c r="CRK15" s="84"/>
      <c r="CRL15" s="84"/>
      <c r="CRM15" s="84"/>
      <c r="CRN15" s="84"/>
      <c r="CRO15" s="84"/>
      <c r="CRP15" s="84"/>
      <c r="CRQ15" s="84"/>
      <c r="CRR15" s="84"/>
      <c r="CRS15" s="84"/>
      <c r="CRT15" s="84"/>
      <c r="CRU15" s="84"/>
      <c r="CRV15" s="84"/>
      <c r="CRW15" s="84"/>
      <c r="CRX15" s="84"/>
      <c r="CRY15" s="84"/>
      <c r="CRZ15" s="84"/>
      <c r="CSA15" s="84"/>
      <c r="CSB15" s="84"/>
      <c r="CSC15" s="84"/>
      <c r="CSD15" s="84"/>
      <c r="CSE15" s="84"/>
      <c r="CSF15" s="84"/>
      <c r="CSG15" s="84"/>
      <c r="CSH15" s="84"/>
      <c r="CSI15" s="84"/>
      <c r="CSJ15" s="84"/>
      <c r="CSK15" s="84"/>
      <c r="CSL15" s="84"/>
      <c r="CSM15" s="84"/>
      <c r="CSN15" s="84"/>
      <c r="CSO15" s="84"/>
      <c r="CSP15" s="84"/>
      <c r="CSQ15" s="84"/>
      <c r="CSR15" s="84"/>
      <c r="CSS15" s="84"/>
      <c r="CST15" s="84"/>
      <c r="CSU15" s="84"/>
      <c r="CSV15" s="84"/>
      <c r="CSW15" s="84"/>
      <c r="CSX15" s="84"/>
      <c r="CSY15" s="84"/>
      <c r="CSZ15" s="84"/>
      <c r="CTA15" s="84"/>
      <c r="CTB15" s="84"/>
      <c r="CTC15" s="84"/>
      <c r="CTD15" s="84"/>
      <c r="CTE15" s="84"/>
      <c r="CTF15" s="84"/>
      <c r="CTG15" s="84"/>
      <c r="CTH15" s="84"/>
      <c r="CTI15" s="84"/>
      <c r="CTJ15" s="84"/>
      <c r="CTK15" s="84"/>
      <c r="CTL15" s="84"/>
      <c r="CTM15" s="84"/>
      <c r="CTN15" s="84"/>
      <c r="CTO15" s="84"/>
      <c r="CTP15" s="84"/>
      <c r="CTQ15" s="84"/>
      <c r="CTR15" s="84"/>
      <c r="CTS15" s="84"/>
      <c r="CTT15" s="84"/>
      <c r="CTU15" s="84"/>
      <c r="CTV15" s="84"/>
      <c r="CTW15" s="84"/>
      <c r="CTX15" s="84"/>
      <c r="CTY15" s="84"/>
      <c r="CTZ15" s="84"/>
      <c r="CUA15" s="84"/>
      <c r="CUB15" s="84"/>
      <c r="CUC15" s="84"/>
      <c r="CUD15" s="84"/>
      <c r="CUE15" s="84"/>
      <c r="CUF15" s="84"/>
      <c r="CUG15" s="84"/>
      <c r="CUH15" s="84"/>
      <c r="CUI15" s="84"/>
      <c r="CUJ15" s="84"/>
      <c r="CUK15" s="84"/>
      <c r="CUL15" s="84"/>
      <c r="CUM15" s="84"/>
      <c r="CUN15" s="84"/>
      <c r="CUO15" s="84"/>
      <c r="CUP15" s="84"/>
      <c r="CUQ15" s="84"/>
      <c r="CUR15" s="84"/>
      <c r="CUS15" s="84"/>
      <c r="CUT15" s="84"/>
      <c r="CUU15" s="84"/>
      <c r="CUV15" s="84"/>
      <c r="CUW15" s="84"/>
      <c r="CUX15" s="84"/>
      <c r="CUY15" s="84"/>
      <c r="CUZ15" s="84"/>
      <c r="CVA15" s="84"/>
      <c r="CVB15" s="84"/>
      <c r="CVC15" s="84"/>
      <c r="CVD15" s="84"/>
      <c r="CVE15" s="84"/>
      <c r="CVF15" s="84"/>
      <c r="CVG15" s="84"/>
      <c r="CVH15" s="84"/>
      <c r="CVI15" s="84"/>
      <c r="CVJ15" s="84"/>
      <c r="CVK15" s="84"/>
      <c r="CVL15" s="84"/>
      <c r="CVM15" s="84"/>
      <c r="CVN15" s="84"/>
      <c r="CVO15" s="84"/>
      <c r="CVP15" s="84"/>
      <c r="CVQ15" s="84"/>
      <c r="CVR15" s="84"/>
      <c r="CVS15" s="84"/>
      <c r="CVT15" s="84"/>
      <c r="CVU15" s="84"/>
      <c r="CVV15" s="84"/>
      <c r="CVW15" s="84"/>
      <c r="CVX15" s="84"/>
      <c r="CVY15" s="84"/>
      <c r="CVZ15" s="84"/>
      <c r="CWA15" s="84"/>
      <c r="CWB15" s="84"/>
      <c r="CWC15" s="84"/>
      <c r="CWD15" s="84"/>
      <c r="CWE15" s="84"/>
      <c r="CWF15" s="84"/>
      <c r="CWG15" s="84"/>
      <c r="CWH15" s="84"/>
      <c r="CWI15" s="84"/>
      <c r="CWJ15" s="84"/>
      <c r="CWK15" s="84"/>
      <c r="CWL15" s="84"/>
      <c r="CWM15" s="84"/>
      <c r="CWN15" s="84"/>
      <c r="CWO15" s="84"/>
      <c r="CWP15" s="84"/>
      <c r="CWQ15" s="84"/>
      <c r="CWR15" s="84"/>
      <c r="CWS15" s="84"/>
      <c r="CWT15" s="84"/>
      <c r="CWU15" s="84"/>
      <c r="CWV15" s="84"/>
      <c r="CWW15" s="84"/>
      <c r="CWX15" s="84"/>
      <c r="CWY15" s="84"/>
      <c r="CWZ15" s="84"/>
      <c r="CXA15" s="84"/>
      <c r="CXB15" s="84"/>
      <c r="CXC15" s="84"/>
      <c r="CXD15" s="84"/>
      <c r="CXE15" s="84"/>
      <c r="CXF15" s="84"/>
      <c r="CXG15" s="84"/>
      <c r="CXH15" s="84"/>
      <c r="CXI15" s="84"/>
      <c r="CXJ15" s="84"/>
      <c r="CXK15" s="84"/>
      <c r="CXL15" s="84"/>
      <c r="CXM15" s="84"/>
      <c r="CXN15" s="84"/>
      <c r="CXO15" s="84"/>
      <c r="CXP15" s="84"/>
      <c r="CXQ15" s="84"/>
      <c r="CXR15" s="84"/>
      <c r="CXS15" s="84"/>
      <c r="CXT15" s="84"/>
      <c r="CXU15" s="84"/>
      <c r="CXV15" s="84"/>
      <c r="CXW15" s="84"/>
      <c r="CXX15" s="84"/>
      <c r="CXY15" s="84"/>
      <c r="CXZ15" s="84"/>
      <c r="CYA15" s="84"/>
      <c r="CYB15" s="84"/>
      <c r="CYC15" s="84"/>
      <c r="CYD15" s="84"/>
      <c r="CYE15" s="84"/>
      <c r="CYF15" s="84"/>
      <c r="CYG15" s="84"/>
      <c r="CYH15" s="84"/>
      <c r="CYI15" s="84"/>
      <c r="CYJ15" s="84"/>
      <c r="CYK15" s="84"/>
      <c r="CYL15" s="84"/>
      <c r="CYM15" s="84"/>
      <c r="CYN15" s="84"/>
      <c r="CYO15" s="84"/>
      <c r="CYP15" s="84"/>
      <c r="CYQ15" s="84"/>
      <c r="CYR15" s="84"/>
      <c r="CYS15" s="84"/>
      <c r="CYT15" s="84"/>
      <c r="CYU15" s="84"/>
      <c r="CYV15" s="84"/>
      <c r="CYW15" s="84"/>
      <c r="CYX15" s="84"/>
      <c r="CYY15" s="84"/>
      <c r="CYZ15" s="84"/>
      <c r="CZA15" s="84"/>
      <c r="CZB15" s="84"/>
      <c r="CZC15" s="84"/>
      <c r="CZD15" s="84"/>
      <c r="CZE15" s="84"/>
      <c r="CZF15" s="84"/>
      <c r="CZG15" s="84"/>
      <c r="CZH15" s="84"/>
      <c r="CZI15" s="84"/>
      <c r="CZJ15" s="84"/>
      <c r="CZK15" s="84"/>
      <c r="CZL15" s="84"/>
      <c r="CZM15" s="84"/>
      <c r="CZN15" s="84"/>
      <c r="CZO15" s="84"/>
      <c r="CZP15" s="84"/>
      <c r="CZQ15" s="84"/>
      <c r="CZR15" s="84"/>
      <c r="CZS15" s="84"/>
      <c r="CZT15" s="84"/>
      <c r="CZU15" s="84"/>
      <c r="CZV15" s="84"/>
      <c r="CZW15" s="84"/>
      <c r="CZX15" s="84"/>
      <c r="CZY15" s="84"/>
      <c r="CZZ15" s="84"/>
      <c r="DAA15" s="84"/>
      <c r="DAB15" s="84"/>
      <c r="DAC15" s="84"/>
      <c r="DAD15" s="84"/>
      <c r="DAE15" s="84"/>
      <c r="DAF15" s="84"/>
      <c r="DAG15" s="84"/>
      <c r="DAH15" s="84"/>
      <c r="DAI15" s="84"/>
      <c r="DAJ15" s="84"/>
      <c r="DAK15" s="84"/>
      <c r="DAL15" s="84"/>
      <c r="DAM15" s="84"/>
      <c r="DAN15" s="84"/>
      <c r="DAO15" s="84"/>
      <c r="DAP15" s="84"/>
      <c r="DAQ15" s="84"/>
      <c r="DAR15" s="84"/>
      <c r="DAS15" s="84"/>
      <c r="DAT15" s="84"/>
      <c r="DAU15" s="84"/>
      <c r="DAV15" s="84"/>
      <c r="DAW15" s="84"/>
      <c r="DAX15" s="84"/>
      <c r="DAY15" s="84"/>
      <c r="DAZ15" s="84"/>
      <c r="DBA15" s="84"/>
      <c r="DBB15" s="84"/>
      <c r="DBC15" s="84"/>
      <c r="DBD15" s="84"/>
      <c r="DBE15" s="84"/>
      <c r="DBF15" s="84"/>
      <c r="DBG15" s="84"/>
      <c r="DBH15" s="84"/>
      <c r="DBI15" s="84"/>
      <c r="DBJ15" s="84"/>
      <c r="DBK15" s="84"/>
      <c r="DBL15" s="84"/>
      <c r="DBM15" s="84"/>
      <c r="DBN15" s="84"/>
      <c r="DBO15" s="84"/>
      <c r="DBP15" s="84"/>
      <c r="DBQ15" s="84"/>
      <c r="DBR15" s="84"/>
      <c r="DBS15" s="84"/>
      <c r="DBT15" s="84"/>
      <c r="DBU15" s="84"/>
      <c r="DBV15" s="84"/>
      <c r="DBW15" s="84"/>
      <c r="DBX15" s="84"/>
      <c r="DBY15" s="84"/>
      <c r="DBZ15" s="84"/>
      <c r="DCA15" s="84"/>
      <c r="DCB15" s="84"/>
      <c r="DCC15" s="84"/>
      <c r="DCD15" s="84"/>
      <c r="DCE15" s="84"/>
      <c r="DCF15" s="84"/>
      <c r="DCG15" s="84"/>
      <c r="DCH15" s="84"/>
      <c r="DCI15" s="84"/>
      <c r="DCJ15" s="84"/>
      <c r="DCK15" s="84"/>
      <c r="DCL15" s="84"/>
      <c r="DCM15" s="84"/>
      <c r="DCN15" s="84"/>
      <c r="DCO15" s="84"/>
      <c r="DCP15" s="84"/>
      <c r="DCQ15" s="84"/>
      <c r="DCR15" s="84"/>
      <c r="DCS15" s="84"/>
      <c r="DCT15" s="84"/>
      <c r="DCU15" s="84"/>
      <c r="DCV15" s="84"/>
      <c r="DCW15" s="84"/>
      <c r="DCX15" s="84"/>
      <c r="DCY15" s="84"/>
      <c r="DCZ15" s="84"/>
      <c r="DDA15" s="84"/>
      <c r="DDB15" s="84"/>
      <c r="DDC15" s="84"/>
      <c r="DDD15" s="84"/>
      <c r="DDE15" s="84"/>
      <c r="DDF15" s="84"/>
      <c r="DDG15" s="84"/>
      <c r="DDH15" s="84"/>
      <c r="DDI15" s="84"/>
      <c r="DDJ15" s="84"/>
      <c r="DDK15" s="84"/>
      <c r="DDL15" s="84"/>
      <c r="DDM15" s="84"/>
      <c r="DDN15" s="84"/>
      <c r="DDO15" s="84"/>
      <c r="DDP15" s="84"/>
      <c r="DDQ15" s="84"/>
      <c r="DDR15" s="84"/>
      <c r="DDS15" s="84"/>
      <c r="DDT15" s="84"/>
      <c r="DDU15" s="84"/>
      <c r="DDV15" s="84"/>
      <c r="DDW15" s="84"/>
      <c r="DDX15" s="84"/>
      <c r="DDY15" s="84"/>
      <c r="DDZ15" s="84"/>
      <c r="DEA15" s="84"/>
      <c r="DEB15" s="84"/>
      <c r="DEC15" s="84"/>
      <c r="DED15" s="84"/>
      <c r="DEE15" s="84"/>
      <c r="DEF15" s="84"/>
      <c r="DEG15" s="84"/>
      <c r="DEH15" s="84"/>
      <c r="DEI15" s="84"/>
      <c r="DEJ15" s="84"/>
      <c r="DEK15" s="84"/>
      <c r="DEL15" s="84"/>
      <c r="DEM15" s="84"/>
      <c r="DEN15" s="84"/>
      <c r="DEO15" s="84"/>
      <c r="DEP15" s="84"/>
      <c r="DEQ15" s="84"/>
      <c r="DER15" s="84"/>
      <c r="DES15" s="84"/>
      <c r="DET15" s="84"/>
      <c r="DEU15" s="84"/>
      <c r="DEV15" s="84"/>
      <c r="DEW15" s="84"/>
      <c r="DEX15" s="84"/>
      <c r="DEY15" s="84"/>
      <c r="DEZ15" s="84"/>
      <c r="DFA15" s="84"/>
      <c r="DFB15" s="84"/>
      <c r="DFC15" s="84"/>
      <c r="DFD15" s="84"/>
      <c r="DFE15" s="84"/>
      <c r="DFF15" s="84"/>
      <c r="DFG15" s="84"/>
      <c r="DFH15" s="84"/>
      <c r="DFI15" s="84"/>
      <c r="DFJ15" s="84"/>
      <c r="DFK15" s="84"/>
      <c r="DFL15" s="84"/>
      <c r="DFM15" s="84"/>
      <c r="DFN15" s="84"/>
      <c r="DFO15" s="84"/>
      <c r="DFP15" s="84"/>
      <c r="DFQ15" s="84"/>
      <c r="DFR15" s="84"/>
      <c r="DFS15" s="84"/>
      <c r="DFT15" s="84"/>
      <c r="DFU15" s="84"/>
      <c r="DFV15" s="84"/>
      <c r="DFW15" s="84"/>
      <c r="DFX15" s="84"/>
      <c r="DFY15" s="84"/>
      <c r="DFZ15" s="84"/>
      <c r="DGA15" s="84"/>
      <c r="DGB15" s="84"/>
      <c r="DGC15" s="84"/>
      <c r="DGD15" s="84"/>
      <c r="DGE15" s="84"/>
      <c r="DGF15" s="84"/>
      <c r="DGG15" s="84"/>
      <c r="DGH15" s="84"/>
      <c r="DGI15" s="84"/>
      <c r="DGJ15" s="84"/>
      <c r="DGK15" s="84"/>
      <c r="DGL15" s="84"/>
      <c r="DGM15" s="84"/>
      <c r="DGN15" s="84"/>
      <c r="DGO15" s="84"/>
      <c r="DGP15" s="84"/>
      <c r="DGQ15" s="84"/>
      <c r="DGR15" s="84"/>
      <c r="DGS15" s="84"/>
      <c r="DGT15" s="84"/>
      <c r="DGU15" s="84"/>
      <c r="DGV15" s="84"/>
      <c r="DGW15" s="84"/>
      <c r="DGX15" s="84"/>
      <c r="DGY15" s="84"/>
      <c r="DGZ15" s="84"/>
      <c r="DHA15" s="84"/>
      <c r="DHB15" s="84"/>
      <c r="DHC15" s="84"/>
      <c r="DHD15" s="84"/>
      <c r="DHE15" s="84"/>
      <c r="DHF15" s="84"/>
      <c r="DHG15" s="84"/>
      <c r="DHH15" s="84"/>
      <c r="DHI15" s="84"/>
      <c r="DHJ15" s="84"/>
      <c r="DHK15" s="84"/>
      <c r="DHL15" s="84"/>
      <c r="DHM15" s="84"/>
      <c r="DHN15" s="84"/>
      <c r="DHO15" s="84"/>
      <c r="DHP15" s="84"/>
      <c r="DHQ15" s="84"/>
      <c r="DHR15" s="84"/>
      <c r="DHS15" s="84"/>
      <c r="DHT15" s="84"/>
      <c r="DHU15" s="84"/>
      <c r="DHV15" s="84"/>
      <c r="DHW15" s="84"/>
      <c r="DHX15" s="84"/>
      <c r="DHY15" s="84"/>
      <c r="DHZ15" s="84"/>
      <c r="DIA15" s="84"/>
      <c r="DIB15" s="84"/>
      <c r="DIC15" s="84"/>
      <c r="DID15" s="84"/>
      <c r="DIE15" s="84"/>
      <c r="DIF15" s="84"/>
      <c r="DIG15" s="84"/>
      <c r="DIH15" s="84"/>
      <c r="DII15" s="84"/>
      <c r="DIJ15" s="84"/>
      <c r="DIK15" s="84"/>
      <c r="DIL15" s="84"/>
      <c r="DIM15" s="84"/>
      <c r="DIN15" s="84"/>
      <c r="DIO15" s="84"/>
      <c r="DIP15" s="84"/>
      <c r="DIQ15" s="84"/>
      <c r="DIR15" s="84"/>
      <c r="DIS15" s="84"/>
      <c r="DIT15" s="84"/>
      <c r="DIU15" s="84"/>
      <c r="DIV15" s="84"/>
      <c r="DIW15" s="84"/>
      <c r="DIX15" s="84"/>
      <c r="DIY15" s="84"/>
      <c r="DIZ15" s="84"/>
      <c r="DJA15" s="84"/>
      <c r="DJB15" s="84"/>
      <c r="DJC15" s="84"/>
      <c r="DJD15" s="84"/>
      <c r="DJE15" s="84"/>
      <c r="DJF15" s="84"/>
      <c r="DJG15" s="84"/>
      <c r="DJH15" s="84"/>
      <c r="DJI15" s="84"/>
      <c r="DJJ15" s="84"/>
      <c r="DJK15" s="84"/>
      <c r="DJL15" s="84"/>
      <c r="DJM15" s="84"/>
      <c r="DJN15" s="84"/>
      <c r="DJO15" s="84"/>
      <c r="DJP15" s="84"/>
      <c r="DJQ15" s="84"/>
      <c r="DJR15" s="84"/>
      <c r="DJS15" s="84"/>
      <c r="DJT15" s="84"/>
      <c r="DJU15" s="84"/>
      <c r="DJV15" s="84"/>
      <c r="DJW15" s="84"/>
      <c r="DJX15" s="84"/>
      <c r="DJY15" s="84"/>
      <c r="DJZ15" s="84"/>
      <c r="DKA15" s="84"/>
      <c r="DKB15" s="84"/>
      <c r="DKC15" s="84"/>
      <c r="DKD15" s="84"/>
      <c r="DKE15" s="84"/>
      <c r="DKF15" s="84"/>
      <c r="DKG15" s="84"/>
      <c r="DKH15" s="84"/>
      <c r="DKI15" s="84"/>
      <c r="DKJ15" s="84"/>
      <c r="DKK15" s="84"/>
      <c r="DKL15" s="84"/>
      <c r="DKM15" s="84"/>
      <c r="DKN15" s="84"/>
      <c r="DKO15" s="84"/>
      <c r="DKP15" s="84"/>
      <c r="DKQ15" s="84"/>
      <c r="DKR15" s="84"/>
      <c r="DKS15" s="84"/>
      <c r="DKT15" s="84"/>
      <c r="DKU15" s="84"/>
      <c r="DKV15" s="84"/>
      <c r="DKW15" s="84"/>
      <c r="DKX15" s="84"/>
      <c r="DKY15" s="84"/>
      <c r="DKZ15" s="84"/>
      <c r="DLA15" s="84"/>
      <c r="DLB15" s="84"/>
      <c r="DLC15" s="84"/>
      <c r="DLD15" s="84"/>
      <c r="DLE15" s="84"/>
      <c r="DLF15" s="84"/>
      <c r="DLG15" s="84"/>
      <c r="DLH15" s="84"/>
      <c r="DLI15" s="84"/>
      <c r="DLJ15" s="84"/>
      <c r="DLK15" s="84"/>
      <c r="DLL15" s="84"/>
      <c r="DLM15" s="84"/>
      <c r="DLN15" s="84"/>
      <c r="DLO15" s="84"/>
      <c r="DLP15" s="84"/>
      <c r="DLQ15" s="84"/>
      <c r="DLR15" s="84"/>
      <c r="DLS15" s="84"/>
      <c r="DLT15" s="84"/>
      <c r="DLU15" s="84"/>
      <c r="DLV15" s="84"/>
      <c r="DLW15" s="84"/>
      <c r="DLX15" s="84"/>
      <c r="DLY15" s="84"/>
      <c r="DLZ15" s="84"/>
      <c r="DMA15" s="84"/>
      <c r="DMB15" s="84"/>
      <c r="DMC15" s="84"/>
      <c r="DMD15" s="84"/>
      <c r="DME15" s="84"/>
      <c r="DMF15" s="84"/>
      <c r="DMG15" s="84"/>
      <c r="DMH15" s="84"/>
      <c r="DMI15" s="84"/>
      <c r="DMJ15" s="84"/>
      <c r="DMK15" s="84"/>
      <c r="DML15" s="84"/>
      <c r="DMM15" s="84"/>
      <c r="DMN15" s="84"/>
      <c r="DMO15" s="84"/>
      <c r="DMP15" s="84"/>
      <c r="DMQ15" s="84"/>
      <c r="DMR15" s="84"/>
      <c r="DMS15" s="84"/>
      <c r="DMT15" s="84"/>
      <c r="DMU15" s="84"/>
      <c r="DMV15" s="84"/>
      <c r="DMW15" s="84"/>
      <c r="DMX15" s="84"/>
      <c r="DMY15" s="84"/>
      <c r="DMZ15" s="84"/>
      <c r="DNA15" s="84"/>
      <c r="DNB15" s="84"/>
      <c r="DNC15" s="84"/>
      <c r="DND15" s="84"/>
      <c r="DNE15" s="84"/>
      <c r="DNF15" s="84"/>
      <c r="DNG15" s="84"/>
      <c r="DNH15" s="84"/>
      <c r="DNI15" s="84"/>
      <c r="DNJ15" s="84"/>
      <c r="DNK15" s="84"/>
      <c r="DNL15" s="84"/>
      <c r="DNM15" s="84"/>
      <c r="DNN15" s="84"/>
      <c r="DNO15" s="84"/>
      <c r="DNP15" s="84"/>
      <c r="DNQ15" s="84"/>
      <c r="DNR15" s="84"/>
      <c r="DNS15" s="84"/>
      <c r="DNT15" s="84"/>
      <c r="DNU15" s="84"/>
      <c r="DNV15" s="84"/>
      <c r="DNW15" s="84"/>
      <c r="DNX15" s="84"/>
      <c r="DNY15" s="84"/>
      <c r="DNZ15" s="84"/>
      <c r="DOA15" s="84"/>
      <c r="DOB15" s="84"/>
      <c r="DOC15" s="84"/>
      <c r="DOD15" s="84"/>
      <c r="DOE15" s="84"/>
      <c r="DOF15" s="84"/>
      <c r="DOG15" s="84"/>
      <c r="DOH15" s="84"/>
      <c r="DOI15" s="84"/>
      <c r="DOJ15" s="84"/>
      <c r="DOK15" s="84"/>
      <c r="DOL15" s="84"/>
      <c r="DOM15" s="84"/>
      <c r="DON15" s="84"/>
      <c r="DOO15" s="84"/>
      <c r="DOP15" s="84"/>
      <c r="DOQ15" s="84"/>
      <c r="DOR15" s="84"/>
      <c r="DOS15" s="84"/>
      <c r="DOT15" s="84"/>
      <c r="DOU15" s="84"/>
      <c r="DOV15" s="84"/>
      <c r="DOW15" s="84"/>
      <c r="DOX15" s="84"/>
      <c r="DOY15" s="84"/>
      <c r="DOZ15" s="84"/>
      <c r="DPA15" s="84"/>
      <c r="DPB15" s="84"/>
      <c r="DPC15" s="84"/>
      <c r="DPD15" s="84"/>
      <c r="DPE15" s="84"/>
      <c r="DPF15" s="84"/>
      <c r="DPG15" s="84"/>
      <c r="DPH15" s="84"/>
      <c r="DPI15" s="84"/>
      <c r="DPJ15" s="84"/>
      <c r="DPK15" s="84"/>
      <c r="DPL15" s="84"/>
      <c r="DPM15" s="84"/>
      <c r="DPN15" s="84"/>
      <c r="DPO15" s="84"/>
      <c r="DPP15" s="84"/>
      <c r="DPQ15" s="84"/>
      <c r="DPR15" s="84"/>
      <c r="DPS15" s="84"/>
      <c r="DPT15" s="84"/>
      <c r="DPU15" s="84"/>
      <c r="DPV15" s="84"/>
      <c r="DPW15" s="84"/>
      <c r="DPX15" s="84"/>
      <c r="DPY15" s="84"/>
      <c r="DPZ15" s="84"/>
      <c r="DQA15" s="84"/>
      <c r="DQB15" s="84"/>
      <c r="DQC15" s="84"/>
      <c r="DQD15" s="84"/>
      <c r="DQE15" s="84"/>
      <c r="DQF15" s="84"/>
      <c r="DQG15" s="84"/>
      <c r="DQH15" s="84"/>
      <c r="DQI15" s="84"/>
      <c r="DQJ15" s="84"/>
      <c r="DQK15" s="84"/>
      <c r="DQL15" s="84"/>
      <c r="DQM15" s="84"/>
      <c r="DQN15" s="84"/>
      <c r="DQO15" s="84"/>
      <c r="DQP15" s="84"/>
      <c r="DQQ15" s="84"/>
      <c r="DQR15" s="84"/>
      <c r="DQS15" s="84"/>
      <c r="DQT15" s="84"/>
      <c r="DQU15" s="84"/>
      <c r="DQV15" s="84"/>
      <c r="DQW15" s="84"/>
      <c r="DQX15" s="84"/>
      <c r="DQY15" s="84"/>
      <c r="DQZ15" s="84"/>
      <c r="DRA15" s="84"/>
      <c r="DRB15" s="84"/>
      <c r="DRC15" s="84"/>
      <c r="DRD15" s="84"/>
      <c r="DRE15" s="84"/>
      <c r="DRF15" s="84"/>
      <c r="DRG15" s="84"/>
      <c r="DRH15" s="84"/>
      <c r="DRI15" s="84"/>
      <c r="DRJ15" s="84"/>
      <c r="DRK15" s="84"/>
      <c r="DRL15" s="84"/>
      <c r="DRM15" s="84"/>
      <c r="DRN15" s="84"/>
      <c r="DRO15" s="84"/>
      <c r="DRP15" s="84"/>
      <c r="DRQ15" s="84"/>
      <c r="DRR15" s="84"/>
      <c r="DRS15" s="84"/>
      <c r="DRT15" s="84"/>
      <c r="DRU15" s="84"/>
      <c r="DRV15" s="84"/>
      <c r="DRW15" s="84"/>
      <c r="DRX15" s="84"/>
      <c r="DRY15" s="84"/>
      <c r="DRZ15" s="84"/>
      <c r="DSA15" s="84"/>
      <c r="DSB15" s="84"/>
      <c r="DSC15" s="84"/>
      <c r="DSD15" s="84"/>
      <c r="DSE15" s="84"/>
      <c r="DSF15" s="84"/>
      <c r="DSG15" s="84"/>
      <c r="DSH15" s="84"/>
      <c r="DSI15" s="84"/>
      <c r="DSJ15" s="84"/>
      <c r="DSK15" s="84"/>
      <c r="DSL15" s="84"/>
      <c r="DSM15" s="84"/>
      <c r="DSN15" s="84"/>
      <c r="DSO15" s="84"/>
      <c r="DSP15" s="84"/>
      <c r="DSQ15" s="84"/>
      <c r="DSR15" s="84"/>
      <c r="DSS15" s="84"/>
      <c r="DST15" s="84"/>
      <c r="DSU15" s="84"/>
      <c r="DSV15" s="84"/>
      <c r="DSW15" s="84"/>
      <c r="DSX15" s="84"/>
      <c r="DSY15" s="84"/>
      <c r="DSZ15" s="84"/>
      <c r="DTA15" s="84"/>
      <c r="DTB15" s="84"/>
      <c r="DTC15" s="84"/>
      <c r="DTD15" s="84"/>
      <c r="DTE15" s="84"/>
      <c r="DTF15" s="84"/>
      <c r="DTG15" s="84"/>
      <c r="DTH15" s="84"/>
      <c r="DTI15" s="84"/>
      <c r="DTJ15" s="84"/>
      <c r="DTK15" s="84"/>
      <c r="DTL15" s="84"/>
      <c r="DTM15" s="84"/>
      <c r="DTN15" s="84"/>
      <c r="DTO15" s="84"/>
      <c r="DTP15" s="84"/>
      <c r="DTQ15" s="84"/>
      <c r="DTR15" s="84"/>
      <c r="DTS15" s="84"/>
      <c r="DTT15" s="84"/>
      <c r="DTU15" s="84"/>
      <c r="DTV15" s="84"/>
      <c r="DTW15" s="84"/>
      <c r="DTX15" s="84"/>
      <c r="DTY15" s="84"/>
      <c r="DTZ15" s="84"/>
      <c r="DUA15" s="84"/>
      <c r="DUB15" s="84"/>
      <c r="DUC15" s="84"/>
      <c r="DUD15" s="84"/>
      <c r="DUE15" s="84"/>
      <c r="DUF15" s="84"/>
      <c r="DUG15" s="84"/>
      <c r="DUH15" s="84"/>
      <c r="DUI15" s="84"/>
      <c r="DUJ15" s="84"/>
      <c r="DUK15" s="84"/>
      <c r="DUL15" s="84"/>
      <c r="DUM15" s="84"/>
      <c r="DUN15" s="84"/>
      <c r="DUO15" s="84"/>
      <c r="DUP15" s="84"/>
      <c r="DUQ15" s="84"/>
      <c r="DUR15" s="84"/>
      <c r="DUS15" s="84"/>
      <c r="DUT15" s="84"/>
      <c r="DUU15" s="84"/>
      <c r="DUV15" s="84"/>
      <c r="DUW15" s="84"/>
      <c r="DUX15" s="84"/>
      <c r="DUY15" s="84"/>
      <c r="DUZ15" s="84"/>
      <c r="DVA15" s="84"/>
      <c r="DVB15" s="84"/>
      <c r="DVC15" s="84"/>
      <c r="DVD15" s="84"/>
      <c r="DVE15" s="84"/>
      <c r="DVF15" s="84"/>
      <c r="DVG15" s="84"/>
      <c r="DVH15" s="84"/>
      <c r="DVI15" s="84"/>
      <c r="DVJ15" s="84"/>
      <c r="DVK15" s="84"/>
      <c r="DVL15" s="84"/>
      <c r="DVM15" s="84"/>
      <c r="DVN15" s="84"/>
      <c r="DVO15" s="84"/>
      <c r="DVP15" s="84"/>
      <c r="DVQ15" s="84"/>
      <c r="DVR15" s="84"/>
      <c r="DVS15" s="84"/>
      <c r="DVT15" s="84"/>
      <c r="DVU15" s="84"/>
      <c r="DVV15" s="84"/>
      <c r="DVW15" s="84"/>
      <c r="DVX15" s="84"/>
      <c r="DVY15" s="84"/>
      <c r="DVZ15" s="84"/>
      <c r="DWA15" s="84"/>
      <c r="DWB15" s="84"/>
      <c r="DWC15" s="84"/>
      <c r="DWD15" s="84"/>
      <c r="DWE15" s="84"/>
      <c r="DWF15" s="84"/>
      <c r="DWG15" s="84"/>
      <c r="DWH15" s="84"/>
      <c r="DWI15" s="84"/>
      <c r="DWJ15" s="84"/>
      <c r="DWK15" s="84"/>
      <c r="DWL15" s="84"/>
      <c r="DWM15" s="84"/>
      <c r="DWN15" s="84"/>
      <c r="DWO15" s="84"/>
      <c r="DWP15" s="84"/>
      <c r="DWQ15" s="84"/>
      <c r="DWR15" s="84"/>
      <c r="DWS15" s="84"/>
      <c r="DWT15" s="84"/>
      <c r="DWU15" s="84"/>
      <c r="DWV15" s="84"/>
      <c r="DWW15" s="84"/>
      <c r="DWX15" s="84"/>
      <c r="DWY15" s="84"/>
      <c r="DWZ15" s="84"/>
      <c r="DXA15" s="84"/>
      <c r="DXB15" s="84"/>
      <c r="DXC15" s="84"/>
      <c r="DXD15" s="84"/>
      <c r="DXE15" s="84"/>
      <c r="DXF15" s="84"/>
      <c r="DXG15" s="84"/>
      <c r="DXH15" s="84"/>
      <c r="DXI15" s="84"/>
      <c r="DXJ15" s="84"/>
      <c r="DXK15" s="84"/>
      <c r="DXL15" s="84"/>
      <c r="DXM15" s="84"/>
      <c r="DXN15" s="84"/>
      <c r="DXO15" s="84"/>
      <c r="DXP15" s="84"/>
      <c r="DXQ15" s="84"/>
      <c r="DXR15" s="84"/>
      <c r="DXS15" s="84"/>
      <c r="DXT15" s="84"/>
      <c r="DXU15" s="84"/>
      <c r="DXV15" s="84"/>
      <c r="DXW15" s="84"/>
      <c r="DXX15" s="84"/>
      <c r="DXY15" s="84"/>
      <c r="DXZ15" s="84"/>
      <c r="DYA15" s="84"/>
      <c r="DYB15" s="84"/>
      <c r="DYC15" s="84"/>
      <c r="DYD15" s="84"/>
      <c r="DYE15" s="84"/>
      <c r="DYF15" s="84"/>
      <c r="DYG15" s="84"/>
      <c r="DYH15" s="84"/>
      <c r="DYI15" s="84"/>
      <c r="DYJ15" s="84"/>
      <c r="DYK15" s="84"/>
      <c r="DYL15" s="84"/>
      <c r="DYM15" s="84"/>
      <c r="DYN15" s="84"/>
      <c r="DYO15" s="84"/>
      <c r="DYP15" s="84"/>
      <c r="DYQ15" s="84"/>
      <c r="DYR15" s="84"/>
      <c r="DYS15" s="84"/>
      <c r="DYT15" s="84"/>
      <c r="DYU15" s="84"/>
      <c r="DYV15" s="84"/>
      <c r="DYW15" s="84"/>
      <c r="DYX15" s="84"/>
      <c r="DYY15" s="84"/>
      <c r="DYZ15" s="84"/>
      <c r="DZA15" s="84"/>
      <c r="DZB15" s="84"/>
      <c r="DZC15" s="84"/>
      <c r="DZD15" s="84"/>
      <c r="DZE15" s="84"/>
      <c r="DZF15" s="84"/>
      <c r="DZG15" s="84"/>
      <c r="DZH15" s="84"/>
      <c r="DZI15" s="84"/>
      <c r="DZJ15" s="84"/>
      <c r="DZK15" s="84"/>
      <c r="DZL15" s="84"/>
      <c r="DZM15" s="84"/>
      <c r="DZN15" s="84"/>
      <c r="DZO15" s="84"/>
      <c r="DZP15" s="84"/>
      <c r="DZQ15" s="84"/>
      <c r="DZR15" s="84"/>
      <c r="DZS15" s="84"/>
      <c r="DZT15" s="84"/>
      <c r="DZU15" s="84"/>
      <c r="DZV15" s="84"/>
      <c r="DZW15" s="84"/>
      <c r="DZX15" s="84"/>
      <c r="DZY15" s="84"/>
      <c r="DZZ15" s="84"/>
      <c r="EAA15" s="84"/>
      <c r="EAB15" s="84"/>
      <c r="EAC15" s="84"/>
      <c r="EAD15" s="84"/>
      <c r="EAE15" s="84"/>
      <c r="EAF15" s="84"/>
      <c r="EAG15" s="84"/>
      <c r="EAH15" s="84"/>
      <c r="EAI15" s="84"/>
      <c r="EAJ15" s="84"/>
      <c r="EAK15" s="84"/>
      <c r="EAL15" s="84"/>
      <c r="EAM15" s="84"/>
      <c r="EAN15" s="84"/>
      <c r="EAO15" s="84"/>
      <c r="EAP15" s="84"/>
      <c r="EAQ15" s="84"/>
      <c r="EAR15" s="84"/>
      <c r="EAS15" s="84"/>
      <c r="EAT15" s="84"/>
      <c r="EAU15" s="84"/>
      <c r="EAV15" s="84"/>
      <c r="EAW15" s="84"/>
      <c r="EAX15" s="84"/>
      <c r="EAY15" s="84"/>
      <c r="EAZ15" s="84"/>
      <c r="EBA15" s="84"/>
      <c r="EBB15" s="84"/>
      <c r="EBC15" s="84"/>
      <c r="EBD15" s="84"/>
      <c r="EBE15" s="84"/>
      <c r="EBF15" s="84"/>
      <c r="EBG15" s="84"/>
      <c r="EBH15" s="84"/>
      <c r="EBI15" s="84"/>
      <c r="EBJ15" s="84"/>
      <c r="EBK15" s="84"/>
      <c r="EBL15" s="84"/>
      <c r="EBM15" s="84"/>
      <c r="EBN15" s="84"/>
      <c r="EBO15" s="84"/>
      <c r="EBP15" s="84"/>
      <c r="EBQ15" s="84"/>
      <c r="EBR15" s="84"/>
      <c r="EBS15" s="84"/>
      <c r="EBT15" s="84"/>
      <c r="EBU15" s="84"/>
      <c r="EBV15" s="84"/>
      <c r="EBW15" s="84"/>
      <c r="EBX15" s="84"/>
      <c r="EBY15" s="84"/>
      <c r="EBZ15" s="84"/>
      <c r="ECA15" s="84"/>
      <c r="ECB15" s="84"/>
      <c r="ECC15" s="84"/>
      <c r="ECD15" s="84"/>
      <c r="ECE15" s="84"/>
      <c r="ECF15" s="84"/>
      <c r="ECG15" s="84"/>
      <c r="ECH15" s="84"/>
      <c r="ECI15" s="84"/>
      <c r="ECJ15" s="84"/>
      <c r="ECK15" s="84"/>
      <c r="ECL15" s="84"/>
      <c r="ECM15" s="84"/>
      <c r="ECN15" s="84"/>
      <c r="ECO15" s="84"/>
      <c r="ECP15" s="84"/>
      <c r="ECQ15" s="84"/>
      <c r="ECR15" s="84"/>
      <c r="ECS15" s="84"/>
      <c r="ECT15" s="84"/>
      <c r="ECU15" s="84"/>
      <c r="ECV15" s="84"/>
      <c r="ECW15" s="84"/>
      <c r="ECX15" s="84"/>
      <c r="ECY15" s="84"/>
      <c r="ECZ15" s="84"/>
      <c r="EDA15" s="84"/>
      <c r="EDB15" s="84"/>
      <c r="EDC15" s="84"/>
      <c r="EDD15" s="84"/>
      <c r="EDE15" s="84"/>
      <c r="EDF15" s="84"/>
      <c r="EDG15" s="84"/>
      <c r="EDH15" s="84"/>
      <c r="EDI15" s="84"/>
      <c r="EDJ15" s="84"/>
      <c r="EDK15" s="84"/>
      <c r="EDL15" s="84"/>
      <c r="EDM15" s="84"/>
      <c r="EDN15" s="84"/>
      <c r="EDO15" s="84"/>
      <c r="EDP15" s="84"/>
      <c r="EDQ15" s="84"/>
      <c r="EDR15" s="84"/>
      <c r="EDS15" s="84"/>
      <c r="EDT15" s="84"/>
      <c r="EDU15" s="84"/>
      <c r="EDV15" s="84"/>
      <c r="EDW15" s="84"/>
      <c r="EDX15" s="84"/>
      <c r="EDY15" s="84"/>
      <c r="EDZ15" s="84"/>
      <c r="EEA15" s="84"/>
      <c r="EEB15" s="84"/>
      <c r="EEC15" s="84"/>
      <c r="EED15" s="84"/>
      <c r="EEE15" s="84"/>
      <c r="EEF15" s="84"/>
      <c r="EEG15" s="84"/>
      <c r="EEH15" s="84"/>
      <c r="EEI15" s="84"/>
      <c r="EEJ15" s="84"/>
      <c r="EEK15" s="84"/>
      <c r="EEL15" s="84"/>
      <c r="EEM15" s="84"/>
      <c r="EEN15" s="84"/>
      <c r="EEO15" s="84"/>
      <c r="EEP15" s="84"/>
      <c r="EEQ15" s="84"/>
      <c r="EER15" s="84"/>
      <c r="EES15" s="84"/>
      <c r="EET15" s="84"/>
      <c r="EEU15" s="84"/>
      <c r="EEV15" s="84"/>
      <c r="EEW15" s="84"/>
      <c r="EEX15" s="84"/>
      <c r="EEY15" s="84"/>
      <c r="EEZ15" s="84"/>
      <c r="EFA15" s="84"/>
      <c r="EFB15" s="84"/>
      <c r="EFC15" s="84"/>
      <c r="EFD15" s="84"/>
      <c r="EFE15" s="84"/>
      <c r="EFF15" s="84"/>
      <c r="EFG15" s="84"/>
      <c r="EFH15" s="84"/>
      <c r="EFI15" s="84"/>
      <c r="EFJ15" s="84"/>
      <c r="EFK15" s="84"/>
      <c r="EFL15" s="84"/>
      <c r="EFM15" s="84"/>
      <c r="EFN15" s="84"/>
      <c r="EFO15" s="84"/>
      <c r="EFP15" s="84"/>
      <c r="EFQ15" s="84"/>
      <c r="EFR15" s="84"/>
      <c r="EFS15" s="84"/>
      <c r="EFT15" s="84"/>
      <c r="EFU15" s="84"/>
      <c r="EFV15" s="84"/>
      <c r="EFW15" s="84"/>
      <c r="EFX15" s="84"/>
      <c r="EFY15" s="84"/>
      <c r="EFZ15" s="84"/>
      <c r="EGA15" s="84"/>
      <c r="EGB15" s="84"/>
      <c r="EGC15" s="84"/>
      <c r="EGD15" s="84"/>
      <c r="EGE15" s="84"/>
      <c r="EGF15" s="84"/>
      <c r="EGG15" s="84"/>
      <c r="EGH15" s="84"/>
      <c r="EGI15" s="84"/>
      <c r="EGJ15" s="84"/>
      <c r="EGK15" s="84"/>
      <c r="EGL15" s="84"/>
      <c r="EGM15" s="84"/>
      <c r="EGN15" s="84"/>
      <c r="EGO15" s="84"/>
      <c r="EGP15" s="84"/>
      <c r="EGQ15" s="84"/>
      <c r="EGR15" s="84"/>
      <c r="EGS15" s="84"/>
      <c r="EGT15" s="84"/>
      <c r="EGU15" s="84"/>
      <c r="EGV15" s="84"/>
      <c r="EGW15" s="84"/>
      <c r="EGX15" s="84"/>
      <c r="EGY15" s="84"/>
      <c r="EGZ15" s="84"/>
      <c r="EHA15" s="84"/>
      <c r="EHB15" s="84"/>
      <c r="EHC15" s="84"/>
      <c r="EHD15" s="84"/>
      <c r="EHE15" s="84"/>
      <c r="EHF15" s="84"/>
      <c r="EHG15" s="84"/>
      <c r="EHH15" s="84"/>
      <c r="EHI15" s="84"/>
      <c r="EHJ15" s="84"/>
      <c r="EHK15" s="84"/>
      <c r="EHL15" s="84"/>
      <c r="EHM15" s="84"/>
      <c r="EHN15" s="84"/>
      <c r="EHO15" s="84"/>
      <c r="EHP15" s="84"/>
      <c r="EHQ15" s="84"/>
      <c r="EHR15" s="84"/>
      <c r="EHS15" s="84"/>
      <c r="EHT15" s="84"/>
      <c r="EHU15" s="84"/>
      <c r="EHV15" s="84"/>
      <c r="EHW15" s="84"/>
      <c r="EHX15" s="84"/>
      <c r="EHY15" s="84"/>
      <c r="EHZ15" s="84"/>
      <c r="EIA15" s="84"/>
      <c r="EIB15" s="84"/>
      <c r="EIC15" s="84"/>
      <c r="EID15" s="84"/>
      <c r="EIE15" s="84"/>
      <c r="EIF15" s="84"/>
      <c r="EIG15" s="84"/>
      <c r="EIH15" s="84"/>
      <c r="EII15" s="84"/>
      <c r="EIJ15" s="84"/>
      <c r="EIK15" s="84"/>
      <c r="EIL15" s="84"/>
      <c r="EIM15" s="84"/>
      <c r="EIN15" s="84"/>
      <c r="EIO15" s="84"/>
      <c r="EIP15" s="84"/>
      <c r="EIQ15" s="84"/>
      <c r="EIR15" s="84"/>
      <c r="EIS15" s="84"/>
      <c r="EIT15" s="84"/>
      <c r="EIU15" s="84"/>
      <c r="EIV15" s="84"/>
      <c r="EIW15" s="84"/>
      <c r="EIX15" s="84"/>
      <c r="EIY15" s="84"/>
      <c r="EIZ15" s="84"/>
      <c r="EJA15" s="84"/>
      <c r="EJB15" s="84"/>
      <c r="EJC15" s="84"/>
      <c r="EJD15" s="84"/>
      <c r="EJE15" s="84"/>
      <c r="EJF15" s="84"/>
      <c r="EJG15" s="84"/>
      <c r="EJH15" s="84"/>
      <c r="EJI15" s="84"/>
      <c r="EJJ15" s="84"/>
      <c r="EJK15" s="84"/>
      <c r="EJL15" s="84"/>
      <c r="EJM15" s="84"/>
      <c r="EJN15" s="84"/>
      <c r="EJO15" s="84"/>
      <c r="EJP15" s="84"/>
      <c r="EJQ15" s="84"/>
      <c r="EJR15" s="84"/>
      <c r="EJS15" s="84"/>
      <c r="EJT15" s="84"/>
      <c r="EJU15" s="84"/>
      <c r="EJV15" s="84"/>
      <c r="EJW15" s="84"/>
      <c r="EJX15" s="84"/>
      <c r="EJY15" s="84"/>
      <c r="EJZ15" s="84"/>
      <c r="EKA15" s="84"/>
      <c r="EKB15" s="84"/>
      <c r="EKC15" s="84"/>
      <c r="EKD15" s="84"/>
      <c r="EKE15" s="84"/>
      <c r="EKF15" s="84"/>
      <c r="EKG15" s="84"/>
      <c r="EKH15" s="84"/>
      <c r="EKI15" s="84"/>
      <c r="EKJ15" s="84"/>
      <c r="EKK15" s="84"/>
      <c r="EKL15" s="84"/>
      <c r="EKM15" s="84"/>
      <c r="EKN15" s="84"/>
      <c r="EKO15" s="84"/>
      <c r="EKP15" s="84"/>
      <c r="EKQ15" s="84"/>
      <c r="EKR15" s="84"/>
      <c r="EKS15" s="84"/>
      <c r="EKT15" s="84"/>
      <c r="EKU15" s="84"/>
      <c r="EKV15" s="84"/>
      <c r="EKW15" s="84"/>
      <c r="EKX15" s="84"/>
      <c r="EKY15" s="84"/>
      <c r="EKZ15" s="84"/>
      <c r="ELA15" s="84"/>
      <c r="ELB15" s="84"/>
      <c r="ELC15" s="84"/>
      <c r="ELD15" s="84"/>
      <c r="ELE15" s="84"/>
      <c r="ELF15" s="84"/>
      <c r="ELG15" s="84"/>
      <c r="ELH15" s="84"/>
      <c r="ELI15" s="84"/>
      <c r="ELJ15" s="84"/>
      <c r="ELK15" s="84"/>
      <c r="ELL15" s="84"/>
      <c r="ELM15" s="84"/>
      <c r="ELN15" s="84"/>
      <c r="ELO15" s="84"/>
      <c r="ELP15" s="84"/>
      <c r="ELQ15" s="84"/>
      <c r="ELR15" s="84"/>
      <c r="ELS15" s="84"/>
      <c r="ELT15" s="84"/>
      <c r="ELU15" s="84"/>
      <c r="ELV15" s="84"/>
      <c r="ELW15" s="84"/>
      <c r="ELX15" s="84"/>
      <c r="ELY15" s="84"/>
      <c r="ELZ15" s="84"/>
      <c r="EMA15" s="84"/>
      <c r="EMB15" s="84"/>
      <c r="EMC15" s="84"/>
      <c r="EMD15" s="84"/>
      <c r="EME15" s="84"/>
      <c r="EMF15" s="84"/>
      <c r="EMG15" s="84"/>
      <c r="EMH15" s="84"/>
      <c r="EMI15" s="84"/>
      <c r="EMJ15" s="84"/>
      <c r="EMK15" s="84"/>
      <c r="EML15" s="84"/>
      <c r="EMM15" s="84"/>
      <c r="EMN15" s="84"/>
      <c r="EMO15" s="84"/>
      <c r="EMP15" s="84"/>
      <c r="EMQ15" s="84"/>
      <c r="EMR15" s="84"/>
      <c r="EMS15" s="84"/>
      <c r="EMT15" s="84"/>
      <c r="EMU15" s="84"/>
      <c r="EMV15" s="84"/>
      <c r="EMW15" s="84"/>
      <c r="EMX15" s="84"/>
      <c r="EMY15" s="84"/>
      <c r="EMZ15" s="84"/>
      <c r="ENA15" s="84"/>
      <c r="ENB15" s="84"/>
      <c r="ENC15" s="84"/>
      <c r="END15" s="84"/>
      <c r="ENE15" s="84"/>
      <c r="ENF15" s="84"/>
      <c r="ENG15" s="84"/>
      <c r="ENH15" s="84"/>
      <c r="ENI15" s="84"/>
      <c r="ENJ15" s="84"/>
      <c r="ENK15" s="84"/>
      <c r="ENL15" s="84"/>
      <c r="ENM15" s="84"/>
      <c r="ENN15" s="84"/>
      <c r="ENO15" s="84"/>
      <c r="ENP15" s="84"/>
      <c r="ENQ15" s="84"/>
      <c r="ENR15" s="84"/>
      <c r="ENS15" s="84"/>
      <c r="ENT15" s="84"/>
      <c r="ENU15" s="84"/>
      <c r="ENV15" s="84"/>
      <c r="ENW15" s="84"/>
      <c r="ENX15" s="84"/>
      <c r="ENY15" s="84"/>
      <c r="ENZ15" s="84"/>
      <c r="EOA15" s="84"/>
      <c r="EOB15" s="84"/>
      <c r="EOC15" s="84"/>
      <c r="EOD15" s="84"/>
      <c r="EOE15" s="84"/>
      <c r="EOF15" s="84"/>
      <c r="EOG15" s="84"/>
      <c r="EOH15" s="84"/>
      <c r="EOI15" s="84"/>
      <c r="EOJ15" s="84"/>
      <c r="EOK15" s="84"/>
      <c r="EOL15" s="84"/>
      <c r="EOM15" s="84"/>
      <c r="EON15" s="84"/>
      <c r="EOO15" s="84"/>
      <c r="EOP15" s="84"/>
      <c r="EOQ15" s="84"/>
      <c r="EOR15" s="84"/>
      <c r="EOS15" s="84"/>
      <c r="EOT15" s="84"/>
      <c r="EOU15" s="84"/>
      <c r="EOV15" s="84"/>
      <c r="EOW15" s="84"/>
      <c r="EOX15" s="84"/>
      <c r="EOY15" s="84"/>
      <c r="EOZ15" s="84"/>
      <c r="EPA15" s="84"/>
      <c r="EPB15" s="84"/>
      <c r="EPC15" s="84"/>
      <c r="EPD15" s="84"/>
      <c r="EPE15" s="84"/>
      <c r="EPF15" s="84"/>
      <c r="EPG15" s="84"/>
      <c r="EPH15" s="84"/>
      <c r="EPI15" s="84"/>
      <c r="EPJ15" s="84"/>
      <c r="EPK15" s="84"/>
      <c r="EPL15" s="84"/>
      <c r="EPM15" s="84"/>
      <c r="EPN15" s="84"/>
      <c r="EPO15" s="84"/>
      <c r="EPP15" s="84"/>
      <c r="EPQ15" s="84"/>
      <c r="EPR15" s="84"/>
      <c r="EPS15" s="84"/>
      <c r="EPT15" s="84"/>
      <c r="EPU15" s="84"/>
      <c r="EPV15" s="84"/>
      <c r="EPW15" s="84"/>
      <c r="EPX15" s="84"/>
      <c r="EPY15" s="84"/>
      <c r="EPZ15" s="84"/>
      <c r="EQA15" s="84"/>
      <c r="EQB15" s="84"/>
      <c r="EQC15" s="84"/>
      <c r="EQD15" s="84"/>
      <c r="EQE15" s="84"/>
      <c r="EQF15" s="84"/>
      <c r="EQG15" s="84"/>
      <c r="EQH15" s="84"/>
      <c r="EQI15" s="84"/>
      <c r="EQJ15" s="84"/>
      <c r="EQK15" s="84"/>
      <c r="EQL15" s="84"/>
      <c r="EQM15" s="84"/>
      <c r="EQN15" s="84"/>
      <c r="EQO15" s="84"/>
      <c r="EQP15" s="84"/>
      <c r="EQQ15" s="84"/>
      <c r="EQR15" s="84"/>
      <c r="EQS15" s="84"/>
      <c r="EQT15" s="84"/>
      <c r="EQU15" s="84"/>
      <c r="EQV15" s="84"/>
      <c r="EQW15" s="84"/>
      <c r="EQX15" s="84"/>
      <c r="EQY15" s="84"/>
      <c r="EQZ15" s="84"/>
      <c r="ERA15" s="84"/>
      <c r="ERB15" s="84"/>
      <c r="ERC15" s="84"/>
      <c r="ERD15" s="84"/>
      <c r="ERE15" s="84"/>
      <c r="ERF15" s="84"/>
      <c r="ERG15" s="84"/>
      <c r="ERH15" s="84"/>
      <c r="ERI15" s="84"/>
      <c r="ERJ15" s="84"/>
      <c r="ERK15" s="84"/>
      <c r="ERL15" s="84"/>
      <c r="ERM15" s="84"/>
      <c r="ERN15" s="84"/>
      <c r="ERO15" s="84"/>
      <c r="ERP15" s="84"/>
      <c r="ERQ15" s="84"/>
      <c r="ERR15" s="84"/>
      <c r="ERS15" s="84"/>
      <c r="ERT15" s="84"/>
      <c r="ERU15" s="84"/>
      <c r="ERV15" s="84"/>
      <c r="ERW15" s="84"/>
      <c r="ERX15" s="84"/>
      <c r="ERY15" s="84"/>
      <c r="ERZ15" s="84"/>
      <c r="ESA15" s="84"/>
      <c r="ESB15" s="84"/>
      <c r="ESC15" s="84"/>
      <c r="ESD15" s="84"/>
      <c r="ESE15" s="84"/>
      <c r="ESF15" s="84"/>
      <c r="ESG15" s="84"/>
      <c r="ESH15" s="84"/>
      <c r="ESI15" s="84"/>
      <c r="ESJ15" s="84"/>
      <c r="ESK15" s="84"/>
      <c r="ESL15" s="84"/>
      <c r="ESM15" s="84"/>
      <c r="ESN15" s="84"/>
      <c r="ESO15" s="84"/>
      <c r="ESP15" s="84"/>
      <c r="ESQ15" s="84"/>
      <c r="ESR15" s="84"/>
      <c r="ESS15" s="84"/>
      <c r="EST15" s="84"/>
      <c r="ESU15" s="84"/>
      <c r="ESV15" s="84"/>
      <c r="ESW15" s="84"/>
      <c r="ESX15" s="84"/>
      <c r="ESY15" s="84"/>
      <c r="ESZ15" s="84"/>
      <c r="ETA15" s="84"/>
      <c r="ETB15" s="84"/>
      <c r="ETC15" s="84"/>
      <c r="ETD15" s="84"/>
      <c r="ETE15" s="84"/>
      <c r="ETF15" s="84"/>
      <c r="ETG15" s="84"/>
      <c r="ETH15" s="84"/>
      <c r="ETI15" s="84"/>
      <c r="ETJ15" s="84"/>
      <c r="ETK15" s="84"/>
      <c r="ETL15" s="84"/>
      <c r="ETM15" s="84"/>
      <c r="ETN15" s="84"/>
      <c r="ETO15" s="84"/>
      <c r="ETP15" s="84"/>
      <c r="ETQ15" s="84"/>
      <c r="ETR15" s="84"/>
      <c r="ETS15" s="84"/>
      <c r="ETT15" s="84"/>
      <c r="ETU15" s="84"/>
      <c r="ETV15" s="84"/>
      <c r="ETW15" s="84"/>
      <c r="ETX15" s="84"/>
      <c r="ETY15" s="84"/>
      <c r="ETZ15" s="84"/>
      <c r="EUA15" s="84"/>
      <c r="EUB15" s="84"/>
      <c r="EUC15" s="84"/>
      <c r="EUD15" s="84"/>
      <c r="EUE15" s="84"/>
      <c r="EUF15" s="84"/>
      <c r="EUG15" s="84"/>
      <c r="EUH15" s="84"/>
      <c r="EUI15" s="84"/>
      <c r="EUJ15" s="84"/>
      <c r="EUK15" s="84"/>
      <c r="EUL15" s="84"/>
      <c r="EUM15" s="84"/>
      <c r="EUN15" s="84"/>
      <c r="EUO15" s="84"/>
      <c r="EUP15" s="84"/>
      <c r="EUQ15" s="84"/>
      <c r="EUR15" s="84"/>
      <c r="EUS15" s="84"/>
      <c r="EUT15" s="84"/>
      <c r="EUU15" s="84"/>
      <c r="EUV15" s="84"/>
      <c r="EUW15" s="84"/>
      <c r="EUX15" s="84"/>
      <c r="EUY15" s="84"/>
      <c r="EUZ15" s="84"/>
      <c r="EVA15" s="84"/>
      <c r="EVB15" s="84"/>
      <c r="EVC15" s="84"/>
      <c r="EVD15" s="84"/>
      <c r="EVE15" s="84"/>
      <c r="EVF15" s="84"/>
      <c r="EVG15" s="84"/>
      <c r="EVH15" s="84"/>
      <c r="EVI15" s="84"/>
      <c r="EVJ15" s="84"/>
      <c r="EVK15" s="84"/>
      <c r="EVL15" s="84"/>
      <c r="EVM15" s="84"/>
      <c r="EVN15" s="84"/>
      <c r="EVO15" s="84"/>
      <c r="EVP15" s="84"/>
      <c r="EVQ15" s="84"/>
      <c r="EVR15" s="84"/>
      <c r="EVS15" s="84"/>
      <c r="EVT15" s="84"/>
      <c r="EVU15" s="84"/>
      <c r="EVV15" s="84"/>
      <c r="EVW15" s="84"/>
      <c r="EVX15" s="84"/>
      <c r="EVY15" s="84"/>
      <c r="EVZ15" s="84"/>
      <c r="EWA15" s="84"/>
      <c r="EWB15" s="84"/>
      <c r="EWC15" s="84"/>
      <c r="EWD15" s="84"/>
      <c r="EWE15" s="84"/>
      <c r="EWF15" s="84"/>
      <c r="EWG15" s="84"/>
      <c r="EWH15" s="84"/>
      <c r="EWI15" s="84"/>
      <c r="EWJ15" s="84"/>
      <c r="EWK15" s="84"/>
      <c r="EWL15" s="84"/>
      <c r="EWM15" s="84"/>
      <c r="EWN15" s="84"/>
      <c r="EWO15" s="84"/>
      <c r="EWP15" s="84"/>
      <c r="EWQ15" s="84"/>
      <c r="EWR15" s="84"/>
      <c r="EWS15" s="84"/>
      <c r="EWT15" s="84"/>
      <c r="EWU15" s="84"/>
      <c r="EWV15" s="84"/>
      <c r="EWW15" s="84"/>
      <c r="EWX15" s="84"/>
      <c r="EWY15" s="84"/>
      <c r="EWZ15" s="84"/>
      <c r="EXA15" s="84"/>
      <c r="EXB15" s="84"/>
      <c r="EXC15" s="84"/>
      <c r="EXD15" s="84"/>
      <c r="EXE15" s="84"/>
      <c r="EXF15" s="84"/>
      <c r="EXG15" s="84"/>
      <c r="EXH15" s="84"/>
      <c r="EXI15" s="84"/>
      <c r="EXJ15" s="84"/>
      <c r="EXK15" s="84"/>
      <c r="EXL15" s="84"/>
      <c r="EXM15" s="84"/>
      <c r="EXN15" s="84"/>
      <c r="EXO15" s="84"/>
      <c r="EXP15" s="84"/>
      <c r="EXQ15" s="84"/>
      <c r="EXR15" s="84"/>
      <c r="EXS15" s="84"/>
      <c r="EXT15" s="84"/>
      <c r="EXU15" s="84"/>
      <c r="EXV15" s="84"/>
      <c r="EXW15" s="84"/>
      <c r="EXX15" s="84"/>
      <c r="EXY15" s="84"/>
      <c r="EXZ15" s="84"/>
      <c r="EYA15" s="84"/>
      <c r="EYB15" s="84"/>
      <c r="EYC15" s="84"/>
      <c r="EYD15" s="84"/>
      <c r="EYE15" s="84"/>
      <c r="EYF15" s="84"/>
      <c r="EYG15" s="84"/>
      <c r="EYH15" s="84"/>
      <c r="EYI15" s="84"/>
      <c r="EYJ15" s="84"/>
      <c r="EYK15" s="84"/>
      <c r="EYL15" s="84"/>
      <c r="EYM15" s="84"/>
      <c r="EYN15" s="84"/>
      <c r="EYO15" s="84"/>
      <c r="EYP15" s="84"/>
      <c r="EYQ15" s="84"/>
      <c r="EYR15" s="84"/>
      <c r="EYS15" s="84"/>
      <c r="EYT15" s="84"/>
      <c r="EYU15" s="84"/>
      <c r="EYV15" s="84"/>
      <c r="EYW15" s="84"/>
      <c r="EYX15" s="84"/>
      <c r="EYY15" s="84"/>
      <c r="EYZ15" s="84"/>
      <c r="EZA15" s="84"/>
      <c r="EZB15" s="84"/>
      <c r="EZC15" s="84"/>
      <c r="EZD15" s="84"/>
      <c r="EZE15" s="84"/>
      <c r="EZF15" s="84"/>
      <c r="EZG15" s="84"/>
      <c r="EZH15" s="84"/>
      <c r="EZI15" s="84"/>
      <c r="EZJ15" s="84"/>
      <c r="EZK15" s="84"/>
      <c r="EZL15" s="84"/>
      <c r="EZM15" s="84"/>
      <c r="EZN15" s="84"/>
      <c r="EZO15" s="84"/>
      <c r="EZP15" s="84"/>
      <c r="EZQ15" s="84"/>
      <c r="EZR15" s="84"/>
      <c r="EZS15" s="84"/>
      <c r="EZT15" s="84"/>
      <c r="EZU15" s="84"/>
      <c r="EZV15" s="84"/>
      <c r="EZW15" s="84"/>
      <c r="EZX15" s="84"/>
      <c r="EZY15" s="84"/>
      <c r="EZZ15" s="84"/>
      <c r="FAA15" s="84"/>
      <c r="FAB15" s="84"/>
      <c r="FAC15" s="84"/>
      <c r="FAD15" s="84"/>
      <c r="FAE15" s="84"/>
      <c r="FAF15" s="84"/>
      <c r="FAG15" s="84"/>
      <c r="FAH15" s="84"/>
      <c r="FAI15" s="84"/>
      <c r="FAJ15" s="84"/>
      <c r="FAK15" s="84"/>
      <c r="FAL15" s="84"/>
      <c r="FAM15" s="84"/>
      <c r="FAN15" s="84"/>
      <c r="FAO15" s="84"/>
      <c r="FAP15" s="84"/>
      <c r="FAQ15" s="84"/>
      <c r="FAR15" s="84"/>
      <c r="FAS15" s="84"/>
      <c r="FAT15" s="84"/>
      <c r="FAU15" s="84"/>
      <c r="FAV15" s="84"/>
      <c r="FAW15" s="84"/>
      <c r="FAX15" s="84"/>
      <c r="FAY15" s="84"/>
      <c r="FAZ15" s="84"/>
      <c r="FBA15" s="84"/>
      <c r="FBB15" s="84"/>
      <c r="FBC15" s="84"/>
      <c r="FBD15" s="84"/>
      <c r="FBE15" s="84"/>
      <c r="FBF15" s="84"/>
      <c r="FBG15" s="84"/>
      <c r="FBH15" s="84"/>
      <c r="FBI15" s="84"/>
      <c r="FBJ15" s="84"/>
      <c r="FBK15" s="84"/>
      <c r="FBL15" s="84"/>
      <c r="FBM15" s="84"/>
      <c r="FBN15" s="84"/>
      <c r="FBO15" s="84"/>
      <c r="FBP15" s="84"/>
      <c r="FBQ15" s="84"/>
      <c r="FBR15" s="84"/>
      <c r="FBS15" s="84"/>
      <c r="FBT15" s="84"/>
      <c r="FBU15" s="84"/>
      <c r="FBV15" s="84"/>
      <c r="FBW15" s="84"/>
      <c r="FBX15" s="84"/>
      <c r="FBY15" s="84"/>
      <c r="FBZ15" s="84"/>
      <c r="FCA15" s="84"/>
      <c r="FCB15" s="84"/>
      <c r="FCC15" s="84"/>
      <c r="FCD15" s="84"/>
      <c r="FCE15" s="84"/>
      <c r="FCF15" s="84"/>
      <c r="FCG15" s="84"/>
      <c r="FCH15" s="84"/>
      <c r="FCI15" s="84"/>
      <c r="FCJ15" s="84"/>
      <c r="FCK15" s="84"/>
      <c r="FCL15" s="84"/>
      <c r="FCM15" s="84"/>
      <c r="FCN15" s="84"/>
      <c r="FCO15" s="84"/>
      <c r="FCP15" s="84"/>
      <c r="FCQ15" s="84"/>
      <c r="FCR15" s="84"/>
      <c r="FCS15" s="84"/>
      <c r="FCT15" s="84"/>
      <c r="FCU15" s="84"/>
      <c r="FCV15" s="84"/>
      <c r="FCW15" s="84"/>
      <c r="FCX15" s="84"/>
      <c r="FCY15" s="84"/>
      <c r="FCZ15" s="84"/>
      <c r="FDA15" s="84"/>
      <c r="FDB15" s="84"/>
      <c r="FDC15" s="84"/>
      <c r="FDD15" s="84"/>
      <c r="FDE15" s="84"/>
      <c r="FDF15" s="84"/>
      <c r="FDG15" s="84"/>
      <c r="FDH15" s="84"/>
      <c r="FDI15" s="84"/>
      <c r="FDJ15" s="84"/>
      <c r="FDK15" s="84"/>
      <c r="FDL15" s="84"/>
      <c r="FDM15" s="84"/>
      <c r="FDN15" s="84"/>
      <c r="FDO15" s="84"/>
      <c r="FDP15" s="84"/>
      <c r="FDQ15" s="84"/>
      <c r="FDR15" s="84"/>
      <c r="FDS15" s="84"/>
      <c r="FDT15" s="84"/>
      <c r="FDU15" s="84"/>
      <c r="FDV15" s="84"/>
      <c r="FDW15" s="84"/>
      <c r="FDX15" s="84"/>
      <c r="FDY15" s="84"/>
      <c r="FDZ15" s="84"/>
      <c r="FEA15" s="84"/>
      <c r="FEB15" s="84"/>
      <c r="FEC15" s="84"/>
      <c r="FED15" s="84"/>
      <c r="FEE15" s="84"/>
      <c r="FEF15" s="84"/>
      <c r="FEG15" s="84"/>
      <c r="FEH15" s="84"/>
      <c r="FEI15" s="84"/>
      <c r="FEJ15" s="84"/>
      <c r="FEK15" s="84"/>
      <c r="FEL15" s="84"/>
      <c r="FEM15" s="84"/>
      <c r="FEN15" s="84"/>
      <c r="FEO15" s="84"/>
      <c r="FEP15" s="84"/>
      <c r="FEQ15" s="84"/>
      <c r="FER15" s="84"/>
      <c r="FES15" s="84"/>
      <c r="FET15" s="84"/>
      <c r="FEU15" s="84"/>
      <c r="FEV15" s="84"/>
      <c r="FEW15" s="84"/>
      <c r="FEX15" s="84"/>
      <c r="FEY15" s="84"/>
      <c r="FEZ15" s="84"/>
      <c r="FFA15" s="84"/>
      <c r="FFB15" s="84"/>
      <c r="FFC15" s="84"/>
      <c r="FFD15" s="84"/>
      <c r="FFE15" s="84"/>
      <c r="FFF15" s="84"/>
      <c r="FFG15" s="84"/>
      <c r="FFH15" s="84"/>
      <c r="FFI15" s="84"/>
      <c r="FFJ15" s="84"/>
      <c r="FFK15" s="84"/>
      <c r="FFL15" s="84"/>
      <c r="FFM15" s="84"/>
      <c r="FFN15" s="84"/>
      <c r="FFO15" s="84"/>
      <c r="FFP15" s="84"/>
      <c r="FFQ15" s="84"/>
      <c r="FFR15" s="84"/>
      <c r="FFS15" s="84"/>
      <c r="FFT15" s="84"/>
      <c r="FFU15" s="84"/>
      <c r="FFV15" s="84"/>
      <c r="FFW15" s="84"/>
      <c r="FFX15" s="84"/>
      <c r="FFY15" s="84"/>
      <c r="FFZ15" s="84"/>
      <c r="FGA15" s="84"/>
      <c r="FGB15" s="84"/>
      <c r="FGC15" s="84"/>
      <c r="FGD15" s="84"/>
      <c r="FGE15" s="84"/>
      <c r="FGF15" s="84"/>
      <c r="FGG15" s="84"/>
      <c r="FGH15" s="84"/>
      <c r="FGI15" s="84"/>
      <c r="FGJ15" s="84"/>
      <c r="FGK15" s="84"/>
      <c r="FGL15" s="84"/>
      <c r="FGM15" s="84"/>
      <c r="FGN15" s="84"/>
      <c r="FGO15" s="84"/>
      <c r="FGP15" s="84"/>
      <c r="FGQ15" s="84"/>
      <c r="FGR15" s="84"/>
      <c r="FGS15" s="84"/>
      <c r="FGT15" s="84"/>
      <c r="FGU15" s="84"/>
      <c r="FGV15" s="84"/>
      <c r="FGW15" s="84"/>
      <c r="FGX15" s="84"/>
      <c r="FGY15" s="84"/>
      <c r="FGZ15" s="84"/>
      <c r="FHA15" s="84"/>
      <c r="FHB15" s="84"/>
      <c r="FHC15" s="84"/>
      <c r="FHD15" s="84"/>
      <c r="FHE15" s="84"/>
      <c r="FHF15" s="84"/>
      <c r="FHG15" s="84"/>
      <c r="FHH15" s="84"/>
      <c r="FHI15" s="84"/>
      <c r="FHJ15" s="84"/>
      <c r="FHK15" s="84"/>
      <c r="FHL15" s="84"/>
      <c r="FHM15" s="84"/>
      <c r="FHN15" s="84"/>
      <c r="FHO15" s="84"/>
      <c r="FHP15" s="84"/>
      <c r="FHQ15" s="84"/>
      <c r="FHR15" s="84"/>
      <c r="FHS15" s="84"/>
      <c r="FHT15" s="84"/>
      <c r="FHU15" s="84"/>
      <c r="FHV15" s="84"/>
      <c r="FHW15" s="84"/>
      <c r="FHX15" s="84"/>
      <c r="FHY15" s="84"/>
      <c r="FHZ15" s="84"/>
      <c r="FIA15" s="84"/>
      <c r="FIB15" s="84"/>
      <c r="FIC15" s="84"/>
      <c r="FID15" s="84"/>
      <c r="FIE15" s="84"/>
      <c r="FIF15" s="84"/>
      <c r="FIG15" s="84"/>
      <c r="FIH15" s="84"/>
      <c r="FII15" s="84"/>
      <c r="FIJ15" s="84"/>
      <c r="FIK15" s="84"/>
      <c r="FIL15" s="84"/>
      <c r="FIM15" s="84"/>
      <c r="FIN15" s="84"/>
      <c r="FIO15" s="84"/>
      <c r="FIP15" s="84"/>
      <c r="FIQ15" s="84"/>
      <c r="FIR15" s="84"/>
      <c r="FIS15" s="84"/>
      <c r="FIT15" s="84"/>
      <c r="FIU15" s="84"/>
      <c r="FIV15" s="84"/>
      <c r="FIW15" s="84"/>
      <c r="FIX15" s="84"/>
      <c r="FIY15" s="84"/>
      <c r="FIZ15" s="84"/>
      <c r="FJA15" s="84"/>
      <c r="FJB15" s="84"/>
      <c r="FJC15" s="84"/>
      <c r="FJD15" s="84"/>
      <c r="FJE15" s="84"/>
      <c r="FJF15" s="84"/>
      <c r="FJG15" s="84"/>
      <c r="FJH15" s="84"/>
      <c r="FJI15" s="84"/>
      <c r="FJJ15" s="84"/>
      <c r="FJK15" s="84"/>
      <c r="FJL15" s="84"/>
      <c r="FJM15" s="84"/>
      <c r="FJN15" s="84"/>
      <c r="FJO15" s="84"/>
      <c r="FJP15" s="84"/>
      <c r="FJQ15" s="84"/>
      <c r="FJR15" s="84"/>
      <c r="FJS15" s="84"/>
      <c r="FJT15" s="84"/>
      <c r="FJU15" s="84"/>
      <c r="FJV15" s="84"/>
      <c r="FJW15" s="84"/>
      <c r="FJX15" s="84"/>
      <c r="FJY15" s="84"/>
      <c r="FJZ15" s="84"/>
      <c r="FKA15" s="84"/>
      <c r="FKB15" s="84"/>
      <c r="FKC15" s="84"/>
      <c r="FKD15" s="84"/>
      <c r="FKE15" s="84"/>
      <c r="FKF15" s="84"/>
      <c r="FKG15" s="84"/>
      <c r="FKH15" s="84"/>
      <c r="FKI15" s="84"/>
      <c r="FKJ15" s="84"/>
      <c r="FKK15" s="84"/>
      <c r="FKL15" s="84"/>
      <c r="FKM15" s="84"/>
      <c r="FKN15" s="84"/>
      <c r="FKO15" s="84"/>
      <c r="FKP15" s="84"/>
      <c r="FKQ15" s="84"/>
      <c r="FKR15" s="84"/>
      <c r="FKS15" s="84"/>
      <c r="FKT15" s="84"/>
      <c r="FKU15" s="84"/>
      <c r="FKV15" s="84"/>
      <c r="FKW15" s="84"/>
      <c r="FKX15" s="84"/>
      <c r="FKY15" s="84"/>
      <c r="FKZ15" s="84"/>
      <c r="FLA15" s="84"/>
      <c r="FLB15" s="84"/>
      <c r="FLC15" s="84"/>
      <c r="FLD15" s="84"/>
      <c r="FLE15" s="84"/>
      <c r="FLF15" s="84"/>
      <c r="FLG15" s="84"/>
      <c r="FLH15" s="84"/>
      <c r="FLI15" s="84"/>
      <c r="FLJ15" s="84"/>
      <c r="FLK15" s="84"/>
      <c r="FLL15" s="84"/>
      <c r="FLM15" s="84"/>
      <c r="FLN15" s="84"/>
      <c r="FLO15" s="84"/>
      <c r="FLP15" s="84"/>
      <c r="FLQ15" s="84"/>
      <c r="FLR15" s="84"/>
      <c r="FLS15" s="84"/>
      <c r="FLT15" s="84"/>
      <c r="FLU15" s="84"/>
      <c r="FLV15" s="84"/>
      <c r="FLW15" s="84"/>
      <c r="FLX15" s="84"/>
      <c r="FLY15" s="84"/>
      <c r="FLZ15" s="84"/>
      <c r="FMA15" s="84"/>
      <c r="FMB15" s="84"/>
      <c r="FMC15" s="84"/>
      <c r="FMD15" s="84"/>
      <c r="FME15" s="84"/>
      <c r="FMF15" s="84"/>
      <c r="FMG15" s="84"/>
      <c r="FMH15" s="84"/>
      <c r="FMI15" s="84"/>
      <c r="FMJ15" s="84"/>
      <c r="FMK15" s="84"/>
      <c r="FML15" s="84"/>
      <c r="FMM15" s="84"/>
      <c r="FMN15" s="84"/>
      <c r="FMO15" s="84"/>
      <c r="FMP15" s="84"/>
      <c r="FMQ15" s="84"/>
      <c r="FMR15" s="84"/>
      <c r="FMS15" s="84"/>
      <c r="FMT15" s="84"/>
      <c r="FMU15" s="84"/>
      <c r="FMV15" s="84"/>
      <c r="FMW15" s="84"/>
      <c r="FMX15" s="84"/>
      <c r="FMY15" s="84"/>
      <c r="FMZ15" s="84"/>
      <c r="FNA15" s="84"/>
      <c r="FNB15" s="84"/>
      <c r="FNC15" s="84"/>
      <c r="FND15" s="84"/>
      <c r="FNE15" s="84"/>
      <c r="FNF15" s="84"/>
      <c r="FNG15" s="84"/>
      <c r="FNH15" s="84"/>
      <c r="FNI15" s="84"/>
      <c r="FNJ15" s="84"/>
      <c r="FNK15" s="84"/>
      <c r="FNL15" s="84"/>
      <c r="FNM15" s="84"/>
      <c r="FNN15" s="84"/>
      <c r="FNO15" s="84"/>
      <c r="FNP15" s="84"/>
      <c r="FNQ15" s="84"/>
      <c r="FNR15" s="84"/>
      <c r="FNS15" s="84"/>
      <c r="FNT15" s="84"/>
      <c r="FNU15" s="84"/>
      <c r="FNV15" s="84"/>
      <c r="FNW15" s="84"/>
      <c r="FNX15" s="84"/>
      <c r="FNY15" s="84"/>
      <c r="FNZ15" s="84"/>
      <c r="FOA15" s="84"/>
      <c r="FOB15" s="84"/>
      <c r="FOC15" s="84"/>
      <c r="FOD15" s="84"/>
      <c r="FOE15" s="84"/>
      <c r="FOF15" s="84"/>
      <c r="FOG15" s="84"/>
      <c r="FOH15" s="84"/>
      <c r="FOI15" s="84"/>
      <c r="FOJ15" s="84"/>
      <c r="FOK15" s="84"/>
      <c r="FOL15" s="84"/>
      <c r="FOM15" s="84"/>
      <c r="FON15" s="84"/>
      <c r="FOO15" s="84"/>
      <c r="FOP15" s="84"/>
      <c r="FOQ15" s="84"/>
      <c r="FOR15" s="84"/>
      <c r="FOS15" s="84"/>
      <c r="FOT15" s="84"/>
      <c r="FOU15" s="84"/>
      <c r="FOV15" s="84"/>
      <c r="FOW15" s="84"/>
      <c r="FOX15" s="84"/>
      <c r="FOY15" s="84"/>
      <c r="FOZ15" s="84"/>
      <c r="FPA15" s="84"/>
      <c r="FPB15" s="84"/>
      <c r="FPC15" s="84"/>
      <c r="FPD15" s="84"/>
      <c r="FPE15" s="84"/>
      <c r="FPF15" s="84"/>
      <c r="FPG15" s="84"/>
      <c r="FPH15" s="84"/>
      <c r="FPI15" s="84"/>
      <c r="FPJ15" s="84"/>
      <c r="FPK15" s="84"/>
      <c r="FPL15" s="84"/>
      <c r="FPM15" s="84"/>
      <c r="FPN15" s="84"/>
      <c r="FPO15" s="84"/>
      <c r="FPP15" s="84"/>
      <c r="FPQ15" s="84"/>
      <c r="FPR15" s="84"/>
      <c r="FPS15" s="84"/>
      <c r="FPT15" s="84"/>
      <c r="FPU15" s="84"/>
      <c r="FPV15" s="84"/>
      <c r="FPW15" s="84"/>
      <c r="FPX15" s="84"/>
      <c r="FPY15" s="84"/>
      <c r="FPZ15" s="84"/>
      <c r="FQA15" s="84"/>
      <c r="FQB15" s="84"/>
      <c r="FQC15" s="84"/>
      <c r="FQD15" s="84"/>
      <c r="FQE15" s="84"/>
      <c r="FQF15" s="84"/>
      <c r="FQG15" s="84"/>
      <c r="FQH15" s="84"/>
      <c r="FQI15" s="84"/>
      <c r="FQJ15" s="84"/>
      <c r="FQK15" s="84"/>
      <c r="FQL15" s="84"/>
      <c r="FQM15" s="84"/>
      <c r="FQN15" s="84"/>
      <c r="FQO15" s="84"/>
      <c r="FQP15" s="84"/>
      <c r="FQQ15" s="84"/>
      <c r="FQR15" s="84"/>
      <c r="FQS15" s="84"/>
      <c r="FQT15" s="84"/>
      <c r="FQU15" s="84"/>
      <c r="FQV15" s="84"/>
      <c r="FQW15" s="84"/>
      <c r="FQX15" s="84"/>
      <c r="FQY15" s="84"/>
      <c r="FQZ15" s="84"/>
      <c r="FRA15" s="84"/>
      <c r="FRB15" s="84"/>
      <c r="FRC15" s="84"/>
      <c r="FRD15" s="84"/>
      <c r="FRE15" s="84"/>
      <c r="FRF15" s="84"/>
      <c r="FRG15" s="84"/>
      <c r="FRH15" s="84"/>
      <c r="FRI15" s="84"/>
      <c r="FRJ15" s="84"/>
      <c r="FRK15" s="84"/>
      <c r="FRL15" s="84"/>
      <c r="FRM15" s="84"/>
      <c r="FRN15" s="84"/>
      <c r="FRO15" s="84"/>
      <c r="FRP15" s="84"/>
      <c r="FRQ15" s="84"/>
      <c r="FRR15" s="84"/>
      <c r="FRS15" s="84"/>
      <c r="FRT15" s="84"/>
      <c r="FRU15" s="84"/>
      <c r="FRV15" s="84"/>
      <c r="FRW15" s="84"/>
      <c r="FRX15" s="84"/>
      <c r="FRY15" s="84"/>
      <c r="FRZ15" s="84"/>
      <c r="FSA15" s="84"/>
      <c r="FSB15" s="84"/>
      <c r="FSC15" s="84"/>
      <c r="FSD15" s="84"/>
      <c r="FSE15" s="84"/>
      <c r="FSF15" s="84"/>
      <c r="FSG15" s="84"/>
      <c r="FSH15" s="84"/>
      <c r="FSI15" s="84"/>
      <c r="FSJ15" s="84"/>
      <c r="FSK15" s="84"/>
      <c r="FSL15" s="84"/>
      <c r="FSM15" s="84"/>
      <c r="FSN15" s="84"/>
      <c r="FSO15" s="84"/>
      <c r="FSP15" s="84"/>
      <c r="FSQ15" s="84"/>
      <c r="FSR15" s="84"/>
      <c r="FSS15" s="84"/>
      <c r="FST15" s="84"/>
      <c r="FSU15" s="84"/>
      <c r="FSV15" s="84"/>
      <c r="FSW15" s="84"/>
      <c r="FSX15" s="84"/>
      <c r="FSY15" s="84"/>
      <c r="FSZ15" s="84"/>
      <c r="FTA15" s="84"/>
      <c r="FTB15" s="84"/>
      <c r="FTC15" s="84"/>
      <c r="FTD15" s="84"/>
      <c r="FTE15" s="84"/>
      <c r="FTF15" s="84"/>
      <c r="FTG15" s="84"/>
      <c r="FTH15" s="84"/>
      <c r="FTI15" s="84"/>
      <c r="FTJ15" s="84"/>
      <c r="FTK15" s="84"/>
      <c r="FTL15" s="84"/>
      <c r="FTM15" s="84"/>
      <c r="FTN15" s="84"/>
      <c r="FTO15" s="84"/>
      <c r="FTP15" s="84"/>
      <c r="FTQ15" s="84"/>
      <c r="FTR15" s="84"/>
      <c r="FTS15" s="84"/>
      <c r="FTT15" s="84"/>
      <c r="FTU15" s="84"/>
      <c r="FTV15" s="84"/>
      <c r="FTW15" s="84"/>
      <c r="FTX15" s="84"/>
      <c r="FTY15" s="84"/>
      <c r="FTZ15" s="84"/>
      <c r="FUA15" s="84"/>
      <c r="FUB15" s="84"/>
      <c r="FUC15" s="84"/>
      <c r="FUD15" s="84"/>
      <c r="FUE15" s="84"/>
      <c r="FUF15" s="84"/>
      <c r="FUG15" s="84"/>
      <c r="FUH15" s="84"/>
      <c r="FUI15" s="84"/>
      <c r="FUJ15" s="84"/>
      <c r="FUK15" s="84"/>
      <c r="FUL15" s="84"/>
      <c r="FUM15" s="84"/>
      <c r="FUN15" s="84"/>
      <c r="FUO15" s="84"/>
      <c r="FUP15" s="84"/>
      <c r="FUQ15" s="84"/>
      <c r="FUR15" s="84"/>
      <c r="FUS15" s="84"/>
      <c r="FUT15" s="84"/>
      <c r="FUU15" s="84"/>
      <c r="FUV15" s="84"/>
      <c r="FUW15" s="84"/>
      <c r="FUX15" s="84"/>
      <c r="FUY15" s="84"/>
      <c r="FUZ15" s="84"/>
      <c r="FVA15" s="84"/>
      <c r="FVB15" s="84"/>
      <c r="FVC15" s="84"/>
      <c r="FVD15" s="84"/>
      <c r="FVE15" s="84"/>
      <c r="FVF15" s="84"/>
      <c r="FVG15" s="84"/>
      <c r="FVH15" s="84"/>
      <c r="FVI15" s="84"/>
      <c r="FVJ15" s="84"/>
      <c r="FVK15" s="84"/>
      <c r="FVL15" s="84"/>
      <c r="FVM15" s="84"/>
      <c r="FVN15" s="84"/>
      <c r="FVO15" s="84"/>
      <c r="FVP15" s="84"/>
      <c r="FVQ15" s="84"/>
      <c r="FVR15" s="84"/>
      <c r="FVS15" s="84"/>
      <c r="FVT15" s="84"/>
      <c r="FVU15" s="84"/>
      <c r="FVV15" s="84"/>
      <c r="FVW15" s="84"/>
      <c r="FVX15" s="84"/>
      <c r="FVY15" s="84"/>
      <c r="FVZ15" s="84"/>
      <c r="FWA15" s="84"/>
      <c r="FWB15" s="84"/>
      <c r="FWC15" s="84"/>
      <c r="FWD15" s="84"/>
      <c r="FWE15" s="84"/>
      <c r="FWF15" s="84"/>
      <c r="FWG15" s="84"/>
      <c r="FWH15" s="84"/>
      <c r="FWI15" s="84"/>
      <c r="FWJ15" s="84"/>
      <c r="FWK15" s="84"/>
      <c r="FWL15" s="84"/>
      <c r="FWM15" s="84"/>
      <c r="FWN15" s="84"/>
      <c r="FWO15" s="84"/>
      <c r="FWP15" s="84"/>
      <c r="FWQ15" s="84"/>
      <c r="FWR15" s="84"/>
      <c r="FWS15" s="84"/>
      <c r="FWT15" s="84"/>
      <c r="FWU15" s="84"/>
      <c r="FWV15" s="84"/>
      <c r="FWW15" s="84"/>
      <c r="FWX15" s="84"/>
      <c r="FWY15" s="84"/>
      <c r="FWZ15" s="84"/>
      <c r="FXA15" s="84"/>
      <c r="FXB15" s="84"/>
      <c r="FXC15" s="84"/>
      <c r="FXD15" s="84"/>
      <c r="FXE15" s="84"/>
      <c r="FXF15" s="84"/>
      <c r="FXG15" s="84"/>
      <c r="FXH15" s="84"/>
      <c r="FXI15" s="84"/>
      <c r="FXJ15" s="84"/>
      <c r="FXK15" s="84"/>
      <c r="FXL15" s="84"/>
      <c r="FXM15" s="84"/>
      <c r="FXN15" s="84"/>
      <c r="FXO15" s="84"/>
      <c r="FXP15" s="84"/>
      <c r="FXQ15" s="84"/>
      <c r="FXR15" s="84"/>
      <c r="FXS15" s="84"/>
      <c r="FXT15" s="84"/>
      <c r="FXU15" s="84"/>
      <c r="FXV15" s="84"/>
      <c r="FXW15" s="84"/>
      <c r="FXX15" s="84"/>
      <c r="FXY15" s="84"/>
      <c r="FXZ15" s="84"/>
      <c r="FYA15" s="84"/>
      <c r="FYB15" s="84"/>
      <c r="FYC15" s="84"/>
      <c r="FYD15" s="84"/>
      <c r="FYE15" s="84"/>
      <c r="FYF15" s="84"/>
      <c r="FYG15" s="84"/>
      <c r="FYH15" s="84"/>
      <c r="FYI15" s="84"/>
      <c r="FYJ15" s="84"/>
      <c r="FYK15" s="84"/>
      <c r="FYL15" s="84"/>
      <c r="FYM15" s="84"/>
      <c r="FYN15" s="84"/>
      <c r="FYO15" s="84"/>
      <c r="FYP15" s="84"/>
      <c r="FYQ15" s="84"/>
      <c r="FYR15" s="84"/>
      <c r="FYS15" s="84"/>
      <c r="FYT15" s="84"/>
      <c r="FYU15" s="84"/>
      <c r="FYV15" s="84"/>
      <c r="FYW15" s="84"/>
      <c r="FYX15" s="84"/>
      <c r="FYY15" s="84"/>
      <c r="FYZ15" s="84"/>
      <c r="FZA15" s="84"/>
      <c r="FZB15" s="84"/>
      <c r="FZC15" s="84"/>
      <c r="FZD15" s="84"/>
      <c r="FZE15" s="84"/>
      <c r="FZF15" s="84"/>
      <c r="FZG15" s="84"/>
      <c r="FZH15" s="84"/>
      <c r="FZI15" s="84"/>
      <c r="FZJ15" s="84"/>
      <c r="FZK15" s="84"/>
      <c r="FZL15" s="84"/>
      <c r="FZM15" s="84"/>
      <c r="FZN15" s="84"/>
      <c r="FZO15" s="84"/>
      <c r="FZP15" s="84"/>
      <c r="FZQ15" s="84"/>
      <c r="FZR15" s="84"/>
      <c r="FZS15" s="84"/>
      <c r="FZT15" s="84"/>
      <c r="FZU15" s="84"/>
      <c r="FZV15" s="84"/>
      <c r="FZW15" s="84"/>
      <c r="FZX15" s="84"/>
      <c r="FZY15" s="84"/>
      <c r="FZZ15" s="84"/>
      <c r="GAA15" s="84"/>
      <c r="GAB15" s="84"/>
      <c r="GAC15" s="84"/>
      <c r="GAD15" s="84"/>
      <c r="GAE15" s="84"/>
      <c r="GAF15" s="84"/>
      <c r="GAG15" s="84"/>
      <c r="GAH15" s="84"/>
      <c r="GAI15" s="84"/>
      <c r="GAJ15" s="84"/>
      <c r="GAK15" s="84"/>
      <c r="GAL15" s="84"/>
      <c r="GAM15" s="84"/>
      <c r="GAN15" s="84"/>
      <c r="GAO15" s="84"/>
      <c r="GAP15" s="84"/>
      <c r="GAQ15" s="84"/>
      <c r="GAR15" s="84"/>
      <c r="GAS15" s="84"/>
      <c r="GAT15" s="84"/>
      <c r="GAU15" s="84"/>
      <c r="GAV15" s="84"/>
      <c r="GAW15" s="84"/>
      <c r="GAX15" s="84"/>
      <c r="GAY15" s="84"/>
      <c r="GAZ15" s="84"/>
      <c r="GBA15" s="84"/>
      <c r="GBB15" s="84"/>
      <c r="GBC15" s="84"/>
      <c r="GBD15" s="84"/>
      <c r="GBE15" s="84"/>
      <c r="GBF15" s="84"/>
      <c r="GBG15" s="84"/>
      <c r="GBH15" s="84"/>
      <c r="GBI15" s="84"/>
      <c r="GBJ15" s="84"/>
      <c r="GBK15" s="84"/>
      <c r="GBL15" s="84"/>
      <c r="GBM15" s="84"/>
      <c r="GBN15" s="84"/>
      <c r="GBO15" s="84"/>
      <c r="GBP15" s="84"/>
      <c r="GBQ15" s="84"/>
      <c r="GBR15" s="84"/>
      <c r="GBS15" s="84"/>
      <c r="GBT15" s="84"/>
      <c r="GBU15" s="84"/>
      <c r="GBV15" s="84"/>
      <c r="GBW15" s="84"/>
      <c r="GBX15" s="84"/>
      <c r="GBY15" s="84"/>
      <c r="GBZ15" s="84"/>
      <c r="GCA15" s="84"/>
      <c r="GCB15" s="84"/>
      <c r="GCC15" s="84"/>
      <c r="GCD15" s="84"/>
      <c r="GCE15" s="84"/>
      <c r="GCF15" s="84"/>
      <c r="GCG15" s="84"/>
      <c r="GCH15" s="84"/>
      <c r="GCI15" s="84"/>
      <c r="GCJ15" s="84"/>
      <c r="GCK15" s="84"/>
      <c r="GCL15" s="84"/>
      <c r="GCM15" s="84"/>
      <c r="GCN15" s="84"/>
      <c r="GCO15" s="84"/>
      <c r="GCP15" s="84"/>
      <c r="GCQ15" s="84"/>
      <c r="GCR15" s="84"/>
      <c r="GCS15" s="84"/>
      <c r="GCT15" s="84"/>
      <c r="GCU15" s="84"/>
      <c r="GCV15" s="84"/>
      <c r="GCW15" s="84"/>
      <c r="GCX15" s="84"/>
      <c r="GCY15" s="84"/>
      <c r="GCZ15" s="84"/>
      <c r="GDA15" s="84"/>
      <c r="GDB15" s="84"/>
      <c r="GDC15" s="84"/>
      <c r="GDD15" s="84"/>
      <c r="GDE15" s="84"/>
      <c r="GDF15" s="84"/>
      <c r="GDG15" s="84"/>
      <c r="GDH15" s="84"/>
      <c r="GDI15" s="84"/>
      <c r="GDJ15" s="84"/>
      <c r="GDK15" s="84"/>
      <c r="GDL15" s="84"/>
      <c r="GDM15" s="84"/>
      <c r="GDN15" s="84"/>
      <c r="GDO15" s="84"/>
      <c r="GDP15" s="84"/>
      <c r="GDQ15" s="84"/>
      <c r="GDR15" s="84"/>
      <c r="GDS15" s="84"/>
      <c r="GDT15" s="84"/>
      <c r="GDU15" s="84"/>
      <c r="GDV15" s="84"/>
      <c r="GDW15" s="84"/>
      <c r="GDX15" s="84"/>
      <c r="GDY15" s="84"/>
      <c r="GDZ15" s="84"/>
      <c r="GEA15" s="84"/>
      <c r="GEB15" s="84"/>
      <c r="GEC15" s="84"/>
      <c r="GED15" s="84"/>
      <c r="GEE15" s="84"/>
      <c r="GEF15" s="84"/>
      <c r="GEG15" s="84"/>
      <c r="GEH15" s="84"/>
      <c r="GEI15" s="84"/>
      <c r="GEJ15" s="84"/>
      <c r="GEK15" s="84"/>
      <c r="GEL15" s="84"/>
      <c r="GEM15" s="84"/>
      <c r="GEN15" s="84"/>
      <c r="GEO15" s="84"/>
      <c r="GEP15" s="84"/>
      <c r="GEQ15" s="84"/>
      <c r="GER15" s="84"/>
      <c r="GES15" s="84"/>
      <c r="GET15" s="84"/>
      <c r="GEU15" s="84"/>
      <c r="GEV15" s="84"/>
      <c r="GEW15" s="84"/>
      <c r="GEX15" s="84"/>
      <c r="GEY15" s="84"/>
      <c r="GEZ15" s="84"/>
      <c r="GFA15" s="84"/>
      <c r="GFB15" s="84"/>
      <c r="GFC15" s="84"/>
      <c r="GFD15" s="84"/>
      <c r="GFE15" s="84"/>
      <c r="GFF15" s="84"/>
      <c r="GFG15" s="84"/>
      <c r="GFH15" s="84"/>
      <c r="GFI15" s="84"/>
      <c r="GFJ15" s="84"/>
      <c r="GFK15" s="84"/>
      <c r="GFL15" s="84"/>
      <c r="GFM15" s="84"/>
      <c r="GFN15" s="84"/>
      <c r="GFO15" s="84"/>
      <c r="GFP15" s="84"/>
      <c r="GFQ15" s="84"/>
      <c r="GFR15" s="84"/>
      <c r="GFS15" s="84"/>
      <c r="GFT15" s="84"/>
      <c r="GFU15" s="84"/>
      <c r="GFV15" s="84"/>
      <c r="GFW15" s="84"/>
      <c r="GFX15" s="84"/>
      <c r="GFY15" s="84"/>
      <c r="GFZ15" s="84"/>
      <c r="GGA15" s="84"/>
      <c r="GGB15" s="84"/>
      <c r="GGC15" s="84"/>
      <c r="GGD15" s="84"/>
      <c r="GGE15" s="84"/>
      <c r="GGF15" s="84"/>
      <c r="GGG15" s="84"/>
      <c r="GGH15" s="84"/>
      <c r="GGI15" s="84"/>
      <c r="GGJ15" s="84"/>
      <c r="GGK15" s="84"/>
      <c r="GGL15" s="84"/>
      <c r="GGM15" s="84"/>
      <c r="GGN15" s="84"/>
      <c r="GGO15" s="84"/>
      <c r="GGP15" s="84"/>
      <c r="GGQ15" s="84"/>
      <c r="GGR15" s="84"/>
      <c r="GGS15" s="84"/>
      <c r="GGT15" s="84"/>
      <c r="GGU15" s="84"/>
      <c r="GGV15" s="84"/>
      <c r="GGW15" s="84"/>
      <c r="GGX15" s="84"/>
      <c r="GGY15" s="84"/>
      <c r="GGZ15" s="84"/>
      <c r="GHA15" s="84"/>
      <c r="GHB15" s="84"/>
      <c r="GHC15" s="84"/>
      <c r="GHD15" s="84"/>
      <c r="GHE15" s="84"/>
      <c r="GHF15" s="84"/>
      <c r="GHG15" s="84"/>
      <c r="GHH15" s="84"/>
      <c r="GHI15" s="84"/>
      <c r="GHJ15" s="84"/>
      <c r="GHK15" s="84"/>
      <c r="GHL15" s="84"/>
      <c r="GHM15" s="84"/>
      <c r="GHN15" s="84"/>
      <c r="GHO15" s="84"/>
      <c r="GHP15" s="84"/>
      <c r="GHQ15" s="84"/>
      <c r="GHR15" s="84"/>
      <c r="GHS15" s="84"/>
      <c r="GHT15" s="84"/>
      <c r="GHU15" s="84"/>
      <c r="GHV15" s="84"/>
      <c r="GHW15" s="84"/>
      <c r="GHX15" s="84"/>
      <c r="GHY15" s="84"/>
      <c r="GHZ15" s="84"/>
      <c r="GIA15" s="84"/>
      <c r="GIB15" s="84"/>
      <c r="GIC15" s="84"/>
      <c r="GID15" s="84"/>
      <c r="GIE15" s="84"/>
      <c r="GIF15" s="84"/>
      <c r="GIG15" s="84"/>
      <c r="GIH15" s="84"/>
      <c r="GII15" s="84"/>
      <c r="GIJ15" s="84"/>
      <c r="GIK15" s="84"/>
      <c r="GIL15" s="84"/>
      <c r="GIM15" s="84"/>
      <c r="GIN15" s="84"/>
      <c r="GIO15" s="84"/>
      <c r="GIP15" s="84"/>
      <c r="GIQ15" s="84"/>
      <c r="GIR15" s="84"/>
      <c r="GIS15" s="84"/>
      <c r="GIT15" s="84"/>
      <c r="GIU15" s="84"/>
      <c r="GIV15" s="84"/>
      <c r="GIW15" s="84"/>
      <c r="GIX15" s="84"/>
      <c r="GIY15" s="84"/>
      <c r="GIZ15" s="84"/>
      <c r="GJA15" s="84"/>
      <c r="GJB15" s="84"/>
      <c r="GJC15" s="84"/>
      <c r="GJD15" s="84"/>
      <c r="GJE15" s="84"/>
      <c r="GJF15" s="84"/>
      <c r="GJG15" s="84"/>
      <c r="GJH15" s="84"/>
      <c r="GJI15" s="84"/>
      <c r="GJJ15" s="84"/>
      <c r="GJK15" s="84"/>
      <c r="GJL15" s="84"/>
      <c r="GJM15" s="84"/>
      <c r="GJN15" s="84"/>
      <c r="GJO15" s="84"/>
      <c r="GJP15" s="84"/>
      <c r="GJQ15" s="84"/>
      <c r="GJR15" s="84"/>
      <c r="GJS15" s="84"/>
      <c r="GJT15" s="84"/>
      <c r="GJU15" s="84"/>
      <c r="GJV15" s="84"/>
      <c r="GJW15" s="84"/>
      <c r="GJX15" s="84"/>
      <c r="GJY15" s="84"/>
      <c r="GJZ15" s="84"/>
      <c r="GKA15" s="84"/>
      <c r="GKB15" s="84"/>
      <c r="GKC15" s="84"/>
      <c r="GKD15" s="84"/>
      <c r="GKE15" s="84"/>
      <c r="GKF15" s="84"/>
      <c r="GKG15" s="84"/>
      <c r="GKH15" s="84"/>
      <c r="GKI15" s="84"/>
      <c r="GKJ15" s="84"/>
      <c r="GKK15" s="84"/>
      <c r="GKL15" s="84"/>
      <c r="GKM15" s="84"/>
      <c r="GKN15" s="84"/>
      <c r="GKO15" s="84"/>
      <c r="GKP15" s="84"/>
      <c r="GKQ15" s="84"/>
      <c r="GKR15" s="84"/>
      <c r="GKS15" s="84"/>
      <c r="GKT15" s="84"/>
      <c r="GKU15" s="84"/>
      <c r="GKV15" s="84"/>
      <c r="GKW15" s="84"/>
      <c r="GKX15" s="84"/>
      <c r="GKY15" s="84"/>
      <c r="GKZ15" s="84"/>
      <c r="GLA15" s="84"/>
      <c r="GLB15" s="84"/>
      <c r="GLC15" s="84"/>
      <c r="GLD15" s="84"/>
      <c r="GLE15" s="84"/>
      <c r="GLF15" s="84"/>
      <c r="GLG15" s="84"/>
      <c r="GLH15" s="84"/>
      <c r="GLI15" s="84"/>
      <c r="GLJ15" s="84"/>
      <c r="GLK15" s="84"/>
      <c r="GLL15" s="84"/>
      <c r="GLM15" s="84"/>
      <c r="GLN15" s="84"/>
      <c r="GLO15" s="84"/>
      <c r="GLP15" s="84"/>
      <c r="GLQ15" s="84"/>
      <c r="GLR15" s="84"/>
      <c r="GLS15" s="84"/>
      <c r="GLT15" s="84"/>
      <c r="GLU15" s="84"/>
      <c r="GLV15" s="84"/>
      <c r="GLW15" s="84"/>
      <c r="GLX15" s="84"/>
      <c r="GLY15" s="84"/>
      <c r="GLZ15" s="84"/>
      <c r="GMA15" s="84"/>
      <c r="GMB15" s="84"/>
      <c r="GMC15" s="84"/>
      <c r="GMD15" s="84"/>
      <c r="GME15" s="84"/>
      <c r="GMF15" s="84"/>
      <c r="GMG15" s="84"/>
      <c r="GMH15" s="84"/>
      <c r="GMI15" s="84"/>
      <c r="GMJ15" s="84"/>
      <c r="GMK15" s="84"/>
      <c r="GML15" s="84"/>
      <c r="GMM15" s="84"/>
      <c r="GMN15" s="84"/>
      <c r="GMO15" s="84"/>
      <c r="GMP15" s="84"/>
      <c r="GMQ15" s="84"/>
      <c r="GMR15" s="84"/>
      <c r="GMS15" s="84"/>
      <c r="GMT15" s="84"/>
      <c r="GMU15" s="84"/>
      <c r="GMV15" s="84"/>
      <c r="GMW15" s="84"/>
      <c r="GMX15" s="84"/>
      <c r="GMY15" s="84"/>
      <c r="GMZ15" s="84"/>
      <c r="GNA15" s="84"/>
      <c r="GNB15" s="84"/>
      <c r="GNC15" s="84"/>
      <c r="GND15" s="84"/>
      <c r="GNE15" s="84"/>
      <c r="GNF15" s="84"/>
      <c r="GNG15" s="84"/>
      <c r="GNH15" s="84"/>
      <c r="GNI15" s="84"/>
      <c r="GNJ15" s="84"/>
      <c r="GNK15" s="84"/>
      <c r="GNL15" s="84"/>
      <c r="GNM15" s="84"/>
      <c r="GNN15" s="84"/>
      <c r="GNO15" s="84"/>
      <c r="GNP15" s="84"/>
      <c r="GNQ15" s="84"/>
      <c r="GNR15" s="84"/>
      <c r="GNS15" s="84"/>
      <c r="GNT15" s="84"/>
      <c r="GNU15" s="84"/>
      <c r="GNV15" s="84"/>
      <c r="GNW15" s="84"/>
      <c r="GNX15" s="84"/>
      <c r="GNY15" s="84"/>
      <c r="GNZ15" s="84"/>
      <c r="GOA15" s="84"/>
      <c r="GOB15" s="84"/>
      <c r="GOC15" s="84"/>
      <c r="GOD15" s="84"/>
      <c r="GOE15" s="84"/>
      <c r="GOF15" s="84"/>
      <c r="GOG15" s="84"/>
      <c r="GOH15" s="84"/>
      <c r="GOI15" s="84"/>
      <c r="GOJ15" s="84"/>
      <c r="GOK15" s="84"/>
      <c r="GOL15" s="84"/>
      <c r="GOM15" s="84"/>
      <c r="GON15" s="84"/>
      <c r="GOO15" s="84"/>
      <c r="GOP15" s="84"/>
      <c r="GOQ15" s="84"/>
      <c r="GOR15" s="84"/>
      <c r="GOS15" s="84"/>
      <c r="GOT15" s="84"/>
      <c r="GOU15" s="84"/>
      <c r="GOV15" s="84"/>
      <c r="GOW15" s="84"/>
      <c r="GOX15" s="84"/>
      <c r="GOY15" s="84"/>
      <c r="GOZ15" s="84"/>
      <c r="GPA15" s="84"/>
      <c r="GPB15" s="84"/>
      <c r="GPC15" s="84"/>
      <c r="GPD15" s="84"/>
      <c r="GPE15" s="84"/>
      <c r="GPF15" s="84"/>
      <c r="GPG15" s="84"/>
      <c r="GPH15" s="84"/>
      <c r="GPI15" s="84"/>
      <c r="GPJ15" s="84"/>
      <c r="GPK15" s="84"/>
      <c r="GPL15" s="84"/>
      <c r="GPM15" s="84"/>
      <c r="GPN15" s="84"/>
      <c r="GPO15" s="84"/>
      <c r="GPP15" s="84"/>
      <c r="GPQ15" s="84"/>
      <c r="GPR15" s="84"/>
      <c r="GPS15" s="84"/>
      <c r="GPT15" s="84"/>
      <c r="GPU15" s="84"/>
      <c r="GPV15" s="84"/>
      <c r="GPW15" s="84"/>
      <c r="GPX15" s="84"/>
      <c r="GPY15" s="84"/>
      <c r="GPZ15" s="84"/>
      <c r="GQA15" s="84"/>
      <c r="GQB15" s="84"/>
      <c r="GQC15" s="84"/>
      <c r="GQD15" s="84"/>
      <c r="GQE15" s="84"/>
      <c r="GQF15" s="84"/>
      <c r="GQG15" s="84"/>
      <c r="GQH15" s="84"/>
      <c r="GQI15" s="84"/>
      <c r="GQJ15" s="84"/>
      <c r="GQK15" s="84"/>
      <c r="GQL15" s="84"/>
      <c r="GQM15" s="84"/>
      <c r="GQN15" s="84"/>
      <c r="GQO15" s="84"/>
      <c r="GQP15" s="84"/>
      <c r="GQQ15" s="84"/>
      <c r="GQR15" s="84"/>
      <c r="GQS15" s="84"/>
      <c r="GQT15" s="84"/>
      <c r="GQU15" s="84"/>
      <c r="GQV15" s="84"/>
      <c r="GQW15" s="84"/>
      <c r="GQX15" s="84"/>
      <c r="GQY15" s="84"/>
      <c r="GQZ15" s="84"/>
      <c r="GRA15" s="84"/>
      <c r="GRB15" s="84"/>
      <c r="GRC15" s="84"/>
      <c r="GRD15" s="84"/>
      <c r="GRE15" s="84"/>
      <c r="GRF15" s="84"/>
      <c r="GRG15" s="84"/>
      <c r="GRH15" s="84"/>
      <c r="GRI15" s="84"/>
      <c r="GRJ15" s="84"/>
      <c r="GRK15" s="84"/>
      <c r="GRL15" s="84"/>
      <c r="GRM15" s="84"/>
      <c r="GRN15" s="84"/>
      <c r="GRO15" s="84"/>
      <c r="GRP15" s="84"/>
      <c r="GRQ15" s="84"/>
      <c r="GRR15" s="84"/>
      <c r="GRS15" s="84"/>
      <c r="GRT15" s="84"/>
      <c r="GRU15" s="84"/>
      <c r="GRV15" s="84"/>
      <c r="GRW15" s="84"/>
      <c r="GRX15" s="84"/>
      <c r="GRY15" s="84"/>
      <c r="GRZ15" s="84"/>
      <c r="GSA15" s="84"/>
      <c r="GSB15" s="84"/>
      <c r="GSC15" s="84"/>
      <c r="GSD15" s="84"/>
      <c r="GSE15" s="84"/>
      <c r="GSF15" s="84"/>
      <c r="GSG15" s="84"/>
      <c r="GSH15" s="84"/>
      <c r="GSI15" s="84"/>
      <c r="GSJ15" s="84"/>
      <c r="GSK15" s="84"/>
      <c r="GSL15" s="84"/>
      <c r="GSM15" s="84"/>
      <c r="GSN15" s="84"/>
      <c r="GSO15" s="84"/>
      <c r="GSP15" s="84"/>
      <c r="GSQ15" s="84"/>
      <c r="GSR15" s="84"/>
      <c r="GSS15" s="84"/>
      <c r="GST15" s="84"/>
      <c r="GSU15" s="84"/>
      <c r="GSV15" s="84"/>
      <c r="GSW15" s="84"/>
      <c r="GSX15" s="84"/>
      <c r="GSY15" s="84"/>
      <c r="GSZ15" s="84"/>
      <c r="GTA15" s="84"/>
      <c r="GTB15" s="84"/>
      <c r="GTC15" s="84"/>
      <c r="GTD15" s="84"/>
      <c r="GTE15" s="84"/>
      <c r="GTF15" s="84"/>
      <c r="GTG15" s="84"/>
      <c r="GTH15" s="84"/>
      <c r="GTI15" s="84"/>
      <c r="GTJ15" s="84"/>
      <c r="GTK15" s="84"/>
      <c r="GTL15" s="84"/>
      <c r="GTM15" s="84"/>
      <c r="GTN15" s="84"/>
      <c r="GTO15" s="84"/>
      <c r="GTP15" s="84"/>
      <c r="GTQ15" s="84"/>
      <c r="GTR15" s="84"/>
      <c r="GTS15" s="84"/>
      <c r="GTT15" s="84"/>
      <c r="GTU15" s="84"/>
      <c r="GTV15" s="84"/>
      <c r="GTW15" s="84"/>
      <c r="GTX15" s="84"/>
      <c r="GTY15" s="84"/>
      <c r="GTZ15" s="84"/>
      <c r="GUA15" s="84"/>
      <c r="GUB15" s="84"/>
      <c r="GUC15" s="84"/>
      <c r="GUD15" s="84"/>
      <c r="GUE15" s="84"/>
      <c r="GUF15" s="84"/>
      <c r="GUG15" s="84"/>
      <c r="GUH15" s="84"/>
      <c r="GUI15" s="84"/>
      <c r="GUJ15" s="84"/>
      <c r="GUK15" s="84"/>
      <c r="GUL15" s="84"/>
      <c r="GUM15" s="84"/>
      <c r="GUN15" s="84"/>
      <c r="GUO15" s="84"/>
      <c r="GUP15" s="84"/>
      <c r="GUQ15" s="84"/>
      <c r="GUR15" s="84"/>
      <c r="GUS15" s="84"/>
      <c r="GUT15" s="84"/>
      <c r="GUU15" s="84"/>
      <c r="GUV15" s="84"/>
      <c r="GUW15" s="84"/>
      <c r="GUX15" s="84"/>
      <c r="GUY15" s="84"/>
      <c r="GUZ15" s="84"/>
      <c r="GVA15" s="84"/>
      <c r="GVB15" s="84"/>
      <c r="GVC15" s="84"/>
      <c r="GVD15" s="84"/>
      <c r="GVE15" s="84"/>
      <c r="GVF15" s="84"/>
      <c r="GVG15" s="84"/>
      <c r="GVH15" s="84"/>
      <c r="GVI15" s="84"/>
      <c r="GVJ15" s="84"/>
      <c r="GVK15" s="84"/>
      <c r="GVL15" s="84"/>
      <c r="GVM15" s="84"/>
      <c r="GVN15" s="84"/>
      <c r="GVO15" s="84"/>
      <c r="GVP15" s="84"/>
      <c r="GVQ15" s="84"/>
      <c r="GVR15" s="84"/>
      <c r="GVS15" s="84"/>
      <c r="GVT15" s="84"/>
      <c r="GVU15" s="84"/>
      <c r="GVV15" s="84"/>
      <c r="GVW15" s="84"/>
      <c r="GVX15" s="84"/>
      <c r="GVY15" s="84"/>
      <c r="GVZ15" s="84"/>
      <c r="GWA15" s="84"/>
      <c r="GWB15" s="84"/>
      <c r="GWC15" s="84"/>
      <c r="GWD15" s="84"/>
      <c r="GWE15" s="84"/>
      <c r="GWF15" s="84"/>
      <c r="GWG15" s="84"/>
      <c r="GWH15" s="84"/>
      <c r="GWI15" s="84"/>
      <c r="GWJ15" s="84"/>
      <c r="GWK15" s="84"/>
      <c r="GWL15" s="84"/>
      <c r="GWM15" s="84"/>
      <c r="GWN15" s="84"/>
      <c r="GWO15" s="84"/>
      <c r="GWP15" s="84"/>
      <c r="GWQ15" s="84"/>
      <c r="GWR15" s="84"/>
      <c r="GWS15" s="84"/>
      <c r="GWT15" s="84"/>
      <c r="GWU15" s="84"/>
      <c r="GWV15" s="84"/>
      <c r="GWW15" s="84"/>
      <c r="GWX15" s="84"/>
      <c r="GWY15" s="84"/>
      <c r="GWZ15" s="84"/>
      <c r="GXA15" s="84"/>
      <c r="GXB15" s="84"/>
      <c r="GXC15" s="84"/>
      <c r="GXD15" s="84"/>
      <c r="GXE15" s="84"/>
      <c r="GXF15" s="84"/>
      <c r="GXG15" s="84"/>
      <c r="GXH15" s="84"/>
      <c r="GXI15" s="84"/>
      <c r="GXJ15" s="84"/>
      <c r="GXK15" s="84"/>
      <c r="GXL15" s="84"/>
      <c r="GXM15" s="84"/>
      <c r="GXN15" s="84"/>
      <c r="GXO15" s="84"/>
      <c r="GXP15" s="84"/>
      <c r="GXQ15" s="84"/>
      <c r="GXR15" s="84"/>
      <c r="GXS15" s="84"/>
      <c r="GXT15" s="84"/>
      <c r="GXU15" s="84"/>
      <c r="GXV15" s="84"/>
      <c r="GXW15" s="84"/>
      <c r="GXX15" s="84"/>
      <c r="GXY15" s="84"/>
      <c r="GXZ15" s="84"/>
      <c r="GYA15" s="84"/>
      <c r="GYB15" s="84"/>
      <c r="GYC15" s="84"/>
      <c r="GYD15" s="84"/>
      <c r="GYE15" s="84"/>
      <c r="GYF15" s="84"/>
      <c r="GYG15" s="84"/>
      <c r="GYH15" s="84"/>
      <c r="GYI15" s="84"/>
      <c r="GYJ15" s="84"/>
      <c r="GYK15" s="84"/>
      <c r="GYL15" s="84"/>
      <c r="GYM15" s="84"/>
      <c r="GYN15" s="84"/>
      <c r="GYO15" s="84"/>
      <c r="GYP15" s="84"/>
      <c r="GYQ15" s="84"/>
      <c r="GYR15" s="84"/>
      <c r="GYS15" s="84"/>
      <c r="GYT15" s="84"/>
      <c r="GYU15" s="84"/>
      <c r="GYV15" s="84"/>
      <c r="GYW15" s="84"/>
      <c r="GYX15" s="84"/>
      <c r="GYY15" s="84"/>
      <c r="GYZ15" s="84"/>
      <c r="GZA15" s="84"/>
      <c r="GZB15" s="84"/>
      <c r="GZC15" s="84"/>
      <c r="GZD15" s="84"/>
      <c r="GZE15" s="84"/>
      <c r="GZF15" s="84"/>
      <c r="GZG15" s="84"/>
      <c r="GZH15" s="84"/>
      <c r="GZI15" s="84"/>
      <c r="GZJ15" s="84"/>
      <c r="GZK15" s="84"/>
      <c r="GZL15" s="84"/>
      <c r="GZM15" s="84"/>
      <c r="GZN15" s="84"/>
      <c r="GZO15" s="84"/>
      <c r="GZP15" s="84"/>
      <c r="GZQ15" s="84"/>
      <c r="GZR15" s="84"/>
      <c r="GZS15" s="84"/>
      <c r="GZT15" s="84"/>
      <c r="GZU15" s="84"/>
      <c r="GZV15" s="84"/>
      <c r="GZW15" s="84"/>
      <c r="GZX15" s="84"/>
      <c r="GZY15" s="84"/>
      <c r="GZZ15" s="84"/>
      <c r="HAA15" s="84"/>
      <c r="HAB15" s="84"/>
      <c r="HAC15" s="84"/>
      <c r="HAD15" s="84"/>
      <c r="HAE15" s="84"/>
      <c r="HAF15" s="84"/>
      <c r="HAG15" s="84"/>
      <c r="HAH15" s="84"/>
      <c r="HAI15" s="84"/>
      <c r="HAJ15" s="84"/>
      <c r="HAK15" s="84"/>
      <c r="HAL15" s="84"/>
      <c r="HAM15" s="84"/>
      <c r="HAN15" s="84"/>
      <c r="HAO15" s="84"/>
      <c r="HAP15" s="84"/>
      <c r="HAQ15" s="84"/>
      <c r="HAR15" s="84"/>
      <c r="HAS15" s="84"/>
      <c r="HAT15" s="84"/>
      <c r="HAU15" s="84"/>
      <c r="HAV15" s="84"/>
      <c r="HAW15" s="84"/>
      <c r="HAX15" s="84"/>
      <c r="HAY15" s="84"/>
      <c r="HAZ15" s="84"/>
      <c r="HBA15" s="84"/>
      <c r="HBB15" s="84"/>
      <c r="HBC15" s="84"/>
      <c r="HBD15" s="84"/>
      <c r="HBE15" s="84"/>
      <c r="HBF15" s="84"/>
      <c r="HBG15" s="84"/>
      <c r="HBH15" s="84"/>
      <c r="HBI15" s="84"/>
      <c r="HBJ15" s="84"/>
      <c r="HBK15" s="84"/>
      <c r="HBL15" s="84"/>
      <c r="HBM15" s="84"/>
      <c r="HBN15" s="84"/>
      <c r="HBO15" s="84"/>
      <c r="HBP15" s="84"/>
      <c r="HBQ15" s="84"/>
      <c r="HBR15" s="84"/>
      <c r="HBS15" s="84"/>
      <c r="HBT15" s="84"/>
      <c r="HBU15" s="84"/>
      <c r="HBV15" s="84"/>
      <c r="HBW15" s="84"/>
      <c r="HBX15" s="84"/>
      <c r="HBY15" s="84"/>
      <c r="HBZ15" s="84"/>
      <c r="HCA15" s="84"/>
      <c r="HCB15" s="84"/>
      <c r="HCC15" s="84"/>
      <c r="HCD15" s="84"/>
      <c r="HCE15" s="84"/>
      <c r="HCF15" s="84"/>
      <c r="HCG15" s="84"/>
      <c r="HCH15" s="84"/>
      <c r="HCI15" s="84"/>
      <c r="HCJ15" s="84"/>
      <c r="HCK15" s="84"/>
      <c r="HCL15" s="84"/>
      <c r="HCM15" s="84"/>
      <c r="HCN15" s="84"/>
      <c r="HCO15" s="84"/>
      <c r="HCP15" s="84"/>
      <c r="HCQ15" s="84"/>
      <c r="HCR15" s="84"/>
      <c r="HCS15" s="84"/>
      <c r="HCT15" s="84"/>
      <c r="HCU15" s="84"/>
      <c r="HCV15" s="84"/>
      <c r="HCW15" s="84"/>
      <c r="HCX15" s="84"/>
      <c r="HCY15" s="84"/>
      <c r="HCZ15" s="84"/>
      <c r="HDA15" s="84"/>
      <c r="HDB15" s="84"/>
      <c r="HDC15" s="84"/>
      <c r="HDD15" s="84"/>
      <c r="HDE15" s="84"/>
      <c r="HDF15" s="84"/>
      <c r="HDG15" s="84"/>
      <c r="HDH15" s="84"/>
      <c r="HDI15" s="84"/>
      <c r="HDJ15" s="84"/>
      <c r="HDK15" s="84"/>
      <c r="HDL15" s="84"/>
      <c r="HDM15" s="84"/>
      <c r="HDN15" s="84"/>
      <c r="HDO15" s="84"/>
      <c r="HDP15" s="84"/>
      <c r="HDQ15" s="84"/>
      <c r="HDR15" s="84"/>
      <c r="HDS15" s="84"/>
      <c r="HDT15" s="84"/>
      <c r="HDU15" s="84"/>
      <c r="HDV15" s="84"/>
      <c r="HDW15" s="84"/>
      <c r="HDX15" s="84"/>
      <c r="HDY15" s="84"/>
      <c r="HDZ15" s="84"/>
      <c r="HEA15" s="84"/>
      <c r="HEB15" s="84"/>
      <c r="HEC15" s="84"/>
      <c r="HED15" s="84"/>
      <c r="HEE15" s="84"/>
      <c r="HEF15" s="84"/>
      <c r="HEG15" s="84"/>
      <c r="HEH15" s="84"/>
      <c r="HEI15" s="84"/>
      <c r="HEJ15" s="84"/>
      <c r="HEK15" s="84"/>
      <c r="HEL15" s="84"/>
      <c r="HEM15" s="84"/>
      <c r="HEN15" s="84"/>
      <c r="HEO15" s="84"/>
      <c r="HEP15" s="84"/>
      <c r="HEQ15" s="84"/>
      <c r="HER15" s="84"/>
      <c r="HES15" s="84"/>
      <c r="HET15" s="84"/>
      <c r="HEU15" s="84"/>
      <c r="HEV15" s="84"/>
      <c r="HEW15" s="84"/>
      <c r="HEX15" s="84"/>
      <c r="HEY15" s="84"/>
      <c r="HEZ15" s="84"/>
      <c r="HFA15" s="84"/>
      <c r="HFB15" s="84"/>
      <c r="HFC15" s="84"/>
      <c r="HFD15" s="84"/>
      <c r="HFE15" s="84"/>
      <c r="HFF15" s="84"/>
      <c r="HFG15" s="84"/>
      <c r="HFH15" s="84"/>
      <c r="HFI15" s="84"/>
      <c r="HFJ15" s="84"/>
      <c r="HFK15" s="84"/>
      <c r="HFL15" s="84"/>
      <c r="HFM15" s="84"/>
      <c r="HFN15" s="84"/>
      <c r="HFO15" s="84"/>
      <c r="HFP15" s="84"/>
      <c r="HFQ15" s="84"/>
      <c r="HFR15" s="84"/>
      <c r="HFS15" s="84"/>
      <c r="HFT15" s="84"/>
      <c r="HFU15" s="84"/>
      <c r="HFV15" s="84"/>
      <c r="HFW15" s="84"/>
      <c r="HFX15" s="84"/>
      <c r="HFY15" s="84"/>
      <c r="HFZ15" s="84"/>
      <c r="HGA15" s="84"/>
      <c r="HGB15" s="84"/>
      <c r="HGC15" s="84"/>
      <c r="HGD15" s="84"/>
      <c r="HGE15" s="84"/>
      <c r="HGF15" s="84"/>
      <c r="HGG15" s="84"/>
      <c r="HGH15" s="84"/>
      <c r="HGI15" s="84"/>
      <c r="HGJ15" s="84"/>
      <c r="HGK15" s="84"/>
      <c r="HGL15" s="84"/>
      <c r="HGM15" s="84"/>
      <c r="HGN15" s="84"/>
      <c r="HGO15" s="84"/>
      <c r="HGP15" s="84"/>
      <c r="HGQ15" s="84"/>
      <c r="HGR15" s="84"/>
      <c r="HGS15" s="84"/>
      <c r="HGT15" s="84"/>
      <c r="HGU15" s="84"/>
      <c r="HGV15" s="84"/>
      <c r="HGW15" s="84"/>
      <c r="HGX15" s="84"/>
      <c r="HGY15" s="84"/>
      <c r="HGZ15" s="84"/>
      <c r="HHA15" s="84"/>
      <c r="HHB15" s="84"/>
      <c r="HHC15" s="84"/>
      <c r="HHD15" s="84"/>
      <c r="HHE15" s="84"/>
      <c r="HHF15" s="84"/>
      <c r="HHG15" s="84"/>
      <c r="HHH15" s="84"/>
      <c r="HHI15" s="84"/>
      <c r="HHJ15" s="84"/>
      <c r="HHK15" s="84"/>
      <c r="HHL15" s="84"/>
      <c r="HHM15" s="84"/>
      <c r="HHN15" s="84"/>
      <c r="HHO15" s="84"/>
      <c r="HHP15" s="84"/>
      <c r="HHQ15" s="84"/>
      <c r="HHR15" s="84"/>
      <c r="HHS15" s="84"/>
      <c r="HHT15" s="84"/>
      <c r="HHU15" s="84"/>
      <c r="HHV15" s="84"/>
      <c r="HHW15" s="84"/>
      <c r="HHX15" s="84"/>
      <c r="HHY15" s="84"/>
      <c r="HHZ15" s="84"/>
      <c r="HIA15" s="84"/>
      <c r="HIB15" s="84"/>
      <c r="HIC15" s="84"/>
      <c r="HID15" s="84"/>
      <c r="HIE15" s="84"/>
      <c r="HIF15" s="84"/>
      <c r="HIG15" s="84"/>
      <c r="HIH15" s="84"/>
      <c r="HII15" s="84"/>
      <c r="HIJ15" s="84"/>
      <c r="HIK15" s="84"/>
      <c r="HIL15" s="84"/>
      <c r="HIM15" s="84"/>
      <c r="HIN15" s="84"/>
      <c r="HIO15" s="84"/>
      <c r="HIP15" s="84"/>
      <c r="HIQ15" s="84"/>
      <c r="HIR15" s="84"/>
      <c r="HIS15" s="84"/>
      <c r="HIT15" s="84"/>
      <c r="HIU15" s="84"/>
      <c r="HIV15" s="84"/>
      <c r="HIW15" s="84"/>
      <c r="HIX15" s="84"/>
      <c r="HIY15" s="84"/>
      <c r="HIZ15" s="84"/>
      <c r="HJA15" s="84"/>
      <c r="HJB15" s="84"/>
      <c r="HJC15" s="84"/>
      <c r="HJD15" s="84"/>
      <c r="HJE15" s="84"/>
      <c r="HJF15" s="84"/>
      <c r="HJG15" s="84"/>
      <c r="HJH15" s="84"/>
      <c r="HJI15" s="84"/>
      <c r="HJJ15" s="84"/>
      <c r="HJK15" s="84"/>
      <c r="HJL15" s="84"/>
      <c r="HJM15" s="84"/>
      <c r="HJN15" s="84"/>
      <c r="HJO15" s="84"/>
      <c r="HJP15" s="84"/>
      <c r="HJQ15" s="84"/>
      <c r="HJR15" s="84"/>
      <c r="HJS15" s="84"/>
      <c r="HJT15" s="84"/>
      <c r="HJU15" s="84"/>
      <c r="HJV15" s="84"/>
      <c r="HJW15" s="84"/>
      <c r="HJX15" s="84"/>
      <c r="HJY15" s="84"/>
      <c r="HJZ15" s="84"/>
      <c r="HKA15" s="84"/>
      <c r="HKB15" s="84"/>
      <c r="HKC15" s="84"/>
      <c r="HKD15" s="84"/>
      <c r="HKE15" s="84"/>
      <c r="HKF15" s="84"/>
      <c r="HKG15" s="84"/>
      <c r="HKH15" s="84"/>
      <c r="HKI15" s="84"/>
      <c r="HKJ15" s="84"/>
      <c r="HKK15" s="84"/>
      <c r="HKL15" s="84"/>
      <c r="HKM15" s="84"/>
      <c r="HKN15" s="84"/>
      <c r="HKO15" s="84"/>
      <c r="HKP15" s="84"/>
      <c r="HKQ15" s="84"/>
      <c r="HKR15" s="84"/>
      <c r="HKS15" s="84"/>
      <c r="HKT15" s="84"/>
      <c r="HKU15" s="84"/>
      <c r="HKV15" s="84"/>
      <c r="HKW15" s="84"/>
      <c r="HKX15" s="84"/>
      <c r="HKY15" s="84"/>
      <c r="HKZ15" s="84"/>
      <c r="HLA15" s="84"/>
      <c r="HLB15" s="84"/>
      <c r="HLC15" s="84"/>
      <c r="HLD15" s="84"/>
      <c r="HLE15" s="84"/>
      <c r="HLF15" s="84"/>
      <c r="HLG15" s="84"/>
      <c r="HLH15" s="84"/>
      <c r="HLI15" s="84"/>
      <c r="HLJ15" s="84"/>
      <c r="HLK15" s="84"/>
      <c r="HLL15" s="84"/>
      <c r="HLM15" s="84"/>
      <c r="HLN15" s="84"/>
      <c r="HLO15" s="84"/>
      <c r="HLP15" s="84"/>
      <c r="HLQ15" s="84"/>
      <c r="HLR15" s="84"/>
      <c r="HLS15" s="84"/>
      <c r="HLT15" s="84"/>
      <c r="HLU15" s="84"/>
      <c r="HLV15" s="84"/>
      <c r="HLW15" s="84"/>
      <c r="HLX15" s="84"/>
      <c r="HLY15" s="84"/>
      <c r="HLZ15" s="84"/>
      <c r="HMA15" s="84"/>
      <c r="HMB15" s="84"/>
      <c r="HMC15" s="84"/>
      <c r="HMD15" s="84"/>
      <c r="HME15" s="84"/>
      <c r="HMF15" s="84"/>
      <c r="HMG15" s="84"/>
      <c r="HMH15" s="84"/>
      <c r="HMI15" s="84"/>
      <c r="HMJ15" s="84"/>
      <c r="HMK15" s="84"/>
      <c r="HML15" s="84"/>
      <c r="HMM15" s="84"/>
      <c r="HMN15" s="84"/>
      <c r="HMO15" s="84"/>
      <c r="HMP15" s="84"/>
      <c r="HMQ15" s="84"/>
      <c r="HMR15" s="84"/>
      <c r="HMS15" s="84"/>
      <c r="HMT15" s="84"/>
      <c r="HMU15" s="84"/>
      <c r="HMV15" s="84"/>
      <c r="HMW15" s="84"/>
      <c r="HMX15" s="84"/>
      <c r="HMY15" s="84"/>
      <c r="HMZ15" s="84"/>
      <c r="HNA15" s="84"/>
      <c r="HNB15" s="84"/>
      <c r="HNC15" s="84"/>
      <c r="HND15" s="84"/>
      <c r="HNE15" s="84"/>
      <c r="HNF15" s="84"/>
      <c r="HNG15" s="84"/>
      <c r="HNH15" s="84"/>
      <c r="HNI15" s="84"/>
      <c r="HNJ15" s="84"/>
      <c r="HNK15" s="84"/>
      <c r="HNL15" s="84"/>
      <c r="HNM15" s="84"/>
      <c r="HNN15" s="84"/>
      <c r="HNO15" s="84"/>
      <c r="HNP15" s="84"/>
      <c r="HNQ15" s="84"/>
      <c r="HNR15" s="84"/>
      <c r="HNS15" s="84"/>
      <c r="HNT15" s="84"/>
      <c r="HNU15" s="84"/>
      <c r="HNV15" s="84"/>
      <c r="HNW15" s="84"/>
      <c r="HNX15" s="84"/>
      <c r="HNY15" s="84"/>
      <c r="HNZ15" s="84"/>
      <c r="HOA15" s="84"/>
      <c r="HOB15" s="84"/>
      <c r="HOC15" s="84"/>
      <c r="HOD15" s="84"/>
      <c r="HOE15" s="84"/>
      <c r="HOF15" s="84"/>
      <c r="HOG15" s="84"/>
      <c r="HOH15" s="84"/>
      <c r="HOI15" s="84"/>
      <c r="HOJ15" s="84"/>
      <c r="HOK15" s="84"/>
      <c r="HOL15" s="84"/>
      <c r="HOM15" s="84"/>
      <c r="HON15" s="84"/>
      <c r="HOO15" s="84"/>
      <c r="HOP15" s="84"/>
      <c r="HOQ15" s="84"/>
      <c r="HOR15" s="84"/>
      <c r="HOS15" s="84"/>
      <c r="HOT15" s="84"/>
      <c r="HOU15" s="84"/>
      <c r="HOV15" s="84"/>
      <c r="HOW15" s="84"/>
      <c r="HOX15" s="84"/>
      <c r="HOY15" s="84"/>
      <c r="HOZ15" s="84"/>
      <c r="HPA15" s="84"/>
      <c r="HPB15" s="84"/>
      <c r="HPC15" s="84"/>
      <c r="HPD15" s="84"/>
      <c r="HPE15" s="84"/>
      <c r="HPF15" s="84"/>
      <c r="HPG15" s="84"/>
      <c r="HPH15" s="84"/>
      <c r="HPI15" s="84"/>
      <c r="HPJ15" s="84"/>
      <c r="HPK15" s="84"/>
      <c r="HPL15" s="84"/>
      <c r="HPM15" s="84"/>
      <c r="HPN15" s="84"/>
      <c r="HPO15" s="84"/>
      <c r="HPP15" s="84"/>
      <c r="HPQ15" s="84"/>
      <c r="HPR15" s="84"/>
      <c r="HPS15" s="84"/>
      <c r="HPT15" s="84"/>
      <c r="HPU15" s="84"/>
      <c r="HPV15" s="84"/>
      <c r="HPW15" s="84"/>
      <c r="HPX15" s="84"/>
      <c r="HPY15" s="84"/>
      <c r="HPZ15" s="84"/>
      <c r="HQA15" s="84"/>
      <c r="HQB15" s="84"/>
      <c r="HQC15" s="84"/>
      <c r="HQD15" s="84"/>
      <c r="HQE15" s="84"/>
      <c r="HQF15" s="84"/>
      <c r="HQG15" s="84"/>
      <c r="HQH15" s="84"/>
      <c r="HQI15" s="84"/>
      <c r="HQJ15" s="84"/>
      <c r="HQK15" s="84"/>
      <c r="HQL15" s="84"/>
      <c r="HQM15" s="84"/>
      <c r="HQN15" s="84"/>
      <c r="HQO15" s="84"/>
      <c r="HQP15" s="84"/>
      <c r="HQQ15" s="84"/>
      <c r="HQR15" s="84"/>
      <c r="HQS15" s="84"/>
      <c r="HQT15" s="84"/>
      <c r="HQU15" s="84"/>
      <c r="HQV15" s="84"/>
      <c r="HQW15" s="84"/>
      <c r="HQX15" s="84"/>
      <c r="HQY15" s="84"/>
      <c r="HQZ15" s="84"/>
      <c r="HRA15" s="84"/>
      <c r="HRB15" s="84"/>
      <c r="HRC15" s="84"/>
      <c r="HRD15" s="84"/>
      <c r="HRE15" s="84"/>
      <c r="HRF15" s="84"/>
      <c r="HRG15" s="84"/>
      <c r="HRH15" s="84"/>
      <c r="HRI15" s="84"/>
      <c r="HRJ15" s="84"/>
      <c r="HRK15" s="84"/>
      <c r="HRL15" s="84"/>
      <c r="HRM15" s="84"/>
      <c r="HRN15" s="84"/>
      <c r="HRO15" s="84"/>
      <c r="HRP15" s="84"/>
      <c r="HRQ15" s="84"/>
      <c r="HRR15" s="84"/>
      <c r="HRS15" s="84"/>
      <c r="HRT15" s="84"/>
      <c r="HRU15" s="84"/>
      <c r="HRV15" s="84"/>
      <c r="HRW15" s="84"/>
      <c r="HRX15" s="84"/>
      <c r="HRY15" s="84"/>
      <c r="HRZ15" s="84"/>
      <c r="HSA15" s="84"/>
      <c r="HSB15" s="84"/>
      <c r="HSC15" s="84"/>
      <c r="HSD15" s="84"/>
      <c r="HSE15" s="84"/>
      <c r="HSF15" s="84"/>
      <c r="HSG15" s="84"/>
      <c r="HSH15" s="84"/>
      <c r="HSI15" s="84"/>
      <c r="HSJ15" s="84"/>
      <c r="HSK15" s="84"/>
      <c r="HSL15" s="84"/>
      <c r="HSM15" s="84"/>
      <c r="HSN15" s="84"/>
      <c r="HSO15" s="84"/>
      <c r="HSP15" s="84"/>
      <c r="HSQ15" s="84"/>
      <c r="HSR15" s="84"/>
      <c r="HSS15" s="84"/>
      <c r="HST15" s="84"/>
      <c r="HSU15" s="84"/>
      <c r="HSV15" s="84"/>
      <c r="HSW15" s="84"/>
      <c r="HSX15" s="84"/>
      <c r="HSY15" s="84"/>
      <c r="HSZ15" s="84"/>
      <c r="HTA15" s="84"/>
      <c r="HTB15" s="84"/>
      <c r="HTC15" s="84"/>
      <c r="HTD15" s="84"/>
      <c r="HTE15" s="84"/>
      <c r="HTF15" s="84"/>
      <c r="HTG15" s="84"/>
      <c r="HTH15" s="84"/>
      <c r="HTI15" s="84"/>
      <c r="HTJ15" s="84"/>
      <c r="HTK15" s="84"/>
      <c r="HTL15" s="84"/>
      <c r="HTM15" s="84"/>
      <c r="HTN15" s="84"/>
      <c r="HTO15" s="84"/>
      <c r="HTP15" s="84"/>
      <c r="HTQ15" s="84"/>
      <c r="HTR15" s="84"/>
      <c r="HTS15" s="84"/>
      <c r="HTT15" s="84"/>
      <c r="HTU15" s="84"/>
      <c r="HTV15" s="84"/>
      <c r="HTW15" s="84"/>
      <c r="HTX15" s="84"/>
      <c r="HTY15" s="84"/>
      <c r="HTZ15" s="84"/>
      <c r="HUA15" s="84"/>
      <c r="HUB15" s="84"/>
      <c r="HUC15" s="84"/>
      <c r="HUD15" s="84"/>
      <c r="HUE15" s="84"/>
      <c r="HUF15" s="84"/>
      <c r="HUG15" s="84"/>
      <c r="HUH15" s="84"/>
      <c r="HUI15" s="84"/>
      <c r="HUJ15" s="84"/>
      <c r="HUK15" s="84"/>
      <c r="HUL15" s="84"/>
      <c r="HUM15" s="84"/>
      <c r="HUN15" s="84"/>
      <c r="HUO15" s="84"/>
      <c r="HUP15" s="84"/>
      <c r="HUQ15" s="84"/>
      <c r="HUR15" s="84"/>
      <c r="HUS15" s="84"/>
      <c r="HUT15" s="84"/>
      <c r="HUU15" s="84"/>
      <c r="HUV15" s="84"/>
      <c r="HUW15" s="84"/>
      <c r="HUX15" s="84"/>
      <c r="HUY15" s="84"/>
      <c r="HUZ15" s="84"/>
      <c r="HVA15" s="84"/>
      <c r="HVB15" s="84"/>
      <c r="HVC15" s="84"/>
      <c r="HVD15" s="84"/>
      <c r="HVE15" s="84"/>
      <c r="HVF15" s="84"/>
      <c r="HVG15" s="84"/>
      <c r="HVH15" s="84"/>
      <c r="HVI15" s="84"/>
      <c r="HVJ15" s="84"/>
      <c r="HVK15" s="84"/>
      <c r="HVL15" s="84"/>
      <c r="HVM15" s="84"/>
      <c r="HVN15" s="84"/>
      <c r="HVO15" s="84"/>
      <c r="HVP15" s="84"/>
      <c r="HVQ15" s="84"/>
      <c r="HVR15" s="84"/>
      <c r="HVS15" s="84"/>
      <c r="HVT15" s="84"/>
      <c r="HVU15" s="84"/>
      <c r="HVV15" s="84"/>
      <c r="HVW15" s="84"/>
      <c r="HVX15" s="84"/>
      <c r="HVY15" s="84"/>
      <c r="HVZ15" s="84"/>
      <c r="HWA15" s="84"/>
      <c r="HWB15" s="84"/>
      <c r="HWC15" s="84"/>
      <c r="HWD15" s="84"/>
      <c r="HWE15" s="84"/>
      <c r="HWF15" s="84"/>
      <c r="HWG15" s="84"/>
      <c r="HWH15" s="84"/>
      <c r="HWI15" s="84"/>
      <c r="HWJ15" s="84"/>
      <c r="HWK15" s="84"/>
      <c r="HWL15" s="84"/>
      <c r="HWM15" s="84"/>
      <c r="HWN15" s="84"/>
      <c r="HWO15" s="84"/>
      <c r="HWP15" s="84"/>
      <c r="HWQ15" s="84"/>
      <c r="HWR15" s="84"/>
      <c r="HWS15" s="84"/>
      <c r="HWT15" s="84"/>
      <c r="HWU15" s="84"/>
      <c r="HWV15" s="84"/>
      <c r="HWW15" s="84"/>
      <c r="HWX15" s="84"/>
      <c r="HWY15" s="84"/>
      <c r="HWZ15" s="84"/>
      <c r="HXA15" s="84"/>
      <c r="HXB15" s="84"/>
      <c r="HXC15" s="84"/>
      <c r="HXD15" s="84"/>
      <c r="HXE15" s="84"/>
      <c r="HXF15" s="84"/>
      <c r="HXG15" s="84"/>
      <c r="HXH15" s="84"/>
      <c r="HXI15" s="84"/>
      <c r="HXJ15" s="84"/>
      <c r="HXK15" s="84"/>
      <c r="HXL15" s="84"/>
      <c r="HXM15" s="84"/>
      <c r="HXN15" s="84"/>
      <c r="HXO15" s="84"/>
      <c r="HXP15" s="84"/>
      <c r="HXQ15" s="84"/>
      <c r="HXR15" s="84"/>
      <c r="HXS15" s="84"/>
      <c r="HXT15" s="84"/>
      <c r="HXU15" s="84"/>
      <c r="HXV15" s="84"/>
      <c r="HXW15" s="84"/>
      <c r="HXX15" s="84"/>
      <c r="HXY15" s="84"/>
      <c r="HXZ15" s="84"/>
      <c r="HYA15" s="84"/>
      <c r="HYB15" s="84"/>
      <c r="HYC15" s="84"/>
      <c r="HYD15" s="84"/>
      <c r="HYE15" s="84"/>
      <c r="HYF15" s="84"/>
      <c r="HYG15" s="84"/>
      <c r="HYH15" s="84"/>
      <c r="HYI15" s="84"/>
      <c r="HYJ15" s="84"/>
      <c r="HYK15" s="84"/>
      <c r="HYL15" s="84"/>
      <c r="HYM15" s="84"/>
      <c r="HYN15" s="84"/>
      <c r="HYO15" s="84"/>
      <c r="HYP15" s="84"/>
      <c r="HYQ15" s="84"/>
      <c r="HYR15" s="84"/>
      <c r="HYS15" s="84"/>
      <c r="HYT15" s="84"/>
      <c r="HYU15" s="84"/>
      <c r="HYV15" s="84"/>
      <c r="HYW15" s="84"/>
      <c r="HYX15" s="84"/>
      <c r="HYY15" s="84"/>
      <c r="HYZ15" s="84"/>
      <c r="HZA15" s="84"/>
      <c r="HZB15" s="84"/>
      <c r="HZC15" s="84"/>
      <c r="HZD15" s="84"/>
      <c r="HZE15" s="84"/>
      <c r="HZF15" s="84"/>
      <c r="HZG15" s="84"/>
      <c r="HZH15" s="84"/>
      <c r="HZI15" s="84"/>
      <c r="HZJ15" s="84"/>
      <c r="HZK15" s="84"/>
      <c r="HZL15" s="84"/>
      <c r="HZM15" s="84"/>
      <c r="HZN15" s="84"/>
      <c r="HZO15" s="84"/>
      <c r="HZP15" s="84"/>
      <c r="HZQ15" s="84"/>
      <c r="HZR15" s="84"/>
      <c r="HZS15" s="84"/>
      <c r="HZT15" s="84"/>
      <c r="HZU15" s="84"/>
      <c r="HZV15" s="84"/>
      <c r="HZW15" s="84"/>
      <c r="HZX15" s="84"/>
      <c r="HZY15" s="84"/>
      <c r="HZZ15" s="84"/>
      <c r="IAA15" s="84"/>
      <c r="IAB15" s="84"/>
      <c r="IAC15" s="84"/>
      <c r="IAD15" s="84"/>
      <c r="IAE15" s="84"/>
      <c r="IAF15" s="84"/>
      <c r="IAG15" s="84"/>
      <c r="IAH15" s="84"/>
      <c r="IAI15" s="84"/>
      <c r="IAJ15" s="84"/>
      <c r="IAK15" s="84"/>
      <c r="IAL15" s="84"/>
      <c r="IAM15" s="84"/>
      <c r="IAN15" s="84"/>
      <c r="IAO15" s="84"/>
      <c r="IAP15" s="84"/>
      <c r="IAQ15" s="84"/>
      <c r="IAR15" s="84"/>
      <c r="IAS15" s="84"/>
      <c r="IAT15" s="84"/>
      <c r="IAU15" s="84"/>
      <c r="IAV15" s="84"/>
      <c r="IAW15" s="84"/>
      <c r="IAX15" s="84"/>
      <c r="IAY15" s="84"/>
      <c r="IAZ15" s="84"/>
      <c r="IBA15" s="84"/>
      <c r="IBB15" s="84"/>
      <c r="IBC15" s="84"/>
      <c r="IBD15" s="84"/>
      <c r="IBE15" s="84"/>
      <c r="IBF15" s="84"/>
      <c r="IBG15" s="84"/>
      <c r="IBH15" s="84"/>
      <c r="IBI15" s="84"/>
      <c r="IBJ15" s="84"/>
      <c r="IBK15" s="84"/>
      <c r="IBL15" s="84"/>
      <c r="IBM15" s="84"/>
      <c r="IBN15" s="84"/>
      <c r="IBO15" s="84"/>
      <c r="IBP15" s="84"/>
      <c r="IBQ15" s="84"/>
      <c r="IBR15" s="84"/>
      <c r="IBS15" s="84"/>
      <c r="IBT15" s="84"/>
      <c r="IBU15" s="84"/>
      <c r="IBV15" s="84"/>
      <c r="IBW15" s="84"/>
      <c r="IBX15" s="84"/>
      <c r="IBY15" s="84"/>
      <c r="IBZ15" s="84"/>
      <c r="ICA15" s="84"/>
      <c r="ICB15" s="84"/>
      <c r="ICC15" s="84"/>
      <c r="ICD15" s="84"/>
      <c r="ICE15" s="84"/>
      <c r="ICF15" s="84"/>
      <c r="ICG15" s="84"/>
      <c r="ICH15" s="84"/>
      <c r="ICI15" s="84"/>
      <c r="ICJ15" s="84"/>
      <c r="ICK15" s="84"/>
      <c r="ICL15" s="84"/>
      <c r="ICM15" s="84"/>
      <c r="ICN15" s="84"/>
      <c r="ICO15" s="84"/>
      <c r="ICP15" s="84"/>
      <c r="ICQ15" s="84"/>
      <c r="ICR15" s="84"/>
      <c r="ICS15" s="84"/>
      <c r="ICT15" s="84"/>
      <c r="ICU15" s="84"/>
      <c r="ICV15" s="84"/>
      <c r="ICW15" s="84"/>
      <c r="ICX15" s="84"/>
      <c r="ICY15" s="84"/>
      <c r="ICZ15" s="84"/>
      <c r="IDA15" s="84"/>
      <c r="IDB15" s="84"/>
      <c r="IDC15" s="84"/>
      <c r="IDD15" s="84"/>
      <c r="IDE15" s="84"/>
      <c r="IDF15" s="84"/>
      <c r="IDG15" s="84"/>
      <c r="IDH15" s="84"/>
      <c r="IDI15" s="84"/>
      <c r="IDJ15" s="84"/>
      <c r="IDK15" s="84"/>
      <c r="IDL15" s="84"/>
      <c r="IDM15" s="84"/>
      <c r="IDN15" s="84"/>
      <c r="IDO15" s="84"/>
      <c r="IDP15" s="84"/>
      <c r="IDQ15" s="84"/>
      <c r="IDR15" s="84"/>
      <c r="IDS15" s="84"/>
      <c r="IDT15" s="84"/>
      <c r="IDU15" s="84"/>
      <c r="IDV15" s="84"/>
      <c r="IDW15" s="84"/>
      <c r="IDX15" s="84"/>
      <c r="IDY15" s="84"/>
      <c r="IDZ15" s="84"/>
      <c r="IEA15" s="84"/>
      <c r="IEB15" s="84"/>
      <c r="IEC15" s="84"/>
      <c r="IED15" s="84"/>
      <c r="IEE15" s="84"/>
      <c r="IEF15" s="84"/>
      <c r="IEG15" s="84"/>
      <c r="IEH15" s="84"/>
      <c r="IEI15" s="84"/>
      <c r="IEJ15" s="84"/>
      <c r="IEK15" s="84"/>
      <c r="IEL15" s="84"/>
      <c r="IEM15" s="84"/>
      <c r="IEN15" s="84"/>
      <c r="IEO15" s="84"/>
      <c r="IEP15" s="84"/>
      <c r="IEQ15" s="84"/>
      <c r="IER15" s="84"/>
      <c r="IES15" s="84"/>
      <c r="IET15" s="84"/>
      <c r="IEU15" s="84"/>
      <c r="IEV15" s="84"/>
      <c r="IEW15" s="84"/>
      <c r="IEX15" s="84"/>
      <c r="IEY15" s="84"/>
      <c r="IEZ15" s="84"/>
      <c r="IFA15" s="84"/>
      <c r="IFB15" s="84"/>
      <c r="IFC15" s="84"/>
      <c r="IFD15" s="84"/>
      <c r="IFE15" s="84"/>
      <c r="IFF15" s="84"/>
      <c r="IFG15" s="84"/>
      <c r="IFH15" s="84"/>
      <c r="IFI15" s="84"/>
      <c r="IFJ15" s="84"/>
      <c r="IFK15" s="84"/>
      <c r="IFL15" s="84"/>
      <c r="IFM15" s="84"/>
      <c r="IFN15" s="84"/>
      <c r="IFO15" s="84"/>
      <c r="IFP15" s="84"/>
      <c r="IFQ15" s="84"/>
      <c r="IFR15" s="84"/>
      <c r="IFS15" s="84"/>
      <c r="IFT15" s="84"/>
      <c r="IFU15" s="84"/>
      <c r="IFV15" s="84"/>
      <c r="IFW15" s="84"/>
      <c r="IFX15" s="84"/>
      <c r="IFY15" s="84"/>
      <c r="IFZ15" s="84"/>
      <c r="IGA15" s="84"/>
      <c r="IGB15" s="84"/>
      <c r="IGC15" s="84"/>
      <c r="IGD15" s="84"/>
      <c r="IGE15" s="84"/>
      <c r="IGF15" s="84"/>
      <c r="IGG15" s="84"/>
      <c r="IGH15" s="84"/>
      <c r="IGI15" s="84"/>
      <c r="IGJ15" s="84"/>
      <c r="IGK15" s="84"/>
      <c r="IGL15" s="84"/>
      <c r="IGM15" s="84"/>
      <c r="IGN15" s="84"/>
      <c r="IGO15" s="84"/>
      <c r="IGP15" s="84"/>
      <c r="IGQ15" s="84"/>
      <c r="IGR15" s="84"/>
      <c r="IGS15" s="84"/>
      <c r="IGT15" s="84"/>
      <c r="IGU15" s="84"/>
      <c r="IGV15" s="84"/>
      <c r="IGW15" s="84"/>
      <c r="IGX15" s="84"/>
      <c r="IGY15" s="84"/>
      <c r="IGZ15" s="84"/>
      <c r="IHA15" s="84"/>
      <c r="IHB15" s="84"/>
      <c r="IHC15" s="84"/>
      <c r="IHD15" s="84"/>
      <c r="IHE15" s="84"/>
      <c r="IHF15" s="84"/>
      <c r="IHG15" s="84"/>
      <c r="IHH15" s="84"/>
      <c r="IHI15" s="84"/>
      <c r="IHJ15" s="84"/>
      <c r="IHK15" s="84"/>
      <c r="IHL15" s="84"/>
      <c r="IHM15" s="84"/>
      <c r="IHN15" s="84"/>
      <c r="IHO15" s="84"/>
      <c r="IHP15" s="84"/>
      <c r="IHQ15" s="84"/>
      <c r="IHR15" s="84"/>
      <c r="IHS15" s="84"/>
      <c r="IHT15" s="84"/>
      <c r="IHU15" s="84"/>
      <c r="IHV15" s="84"/>
      <c r="IHW15" s="84"/>
      <c r="IHX15" s="84"/>
      <c r="IHY15" s="84"/>
      <c r="IHZ15" s="84"/>
      <c r="IIA15" s="84"/>
      <c r="IIB15" s="84"/>
      <c r="IIC15" s="84"/>
      <c r="IID15" s="84"/>
      <c r="IIE15" s="84"/>
      <c r="IIF15" s="84"/>
      <c r="IIG15" s="84"/>
      <c r="IIH15" s="84"/>
      <c r="III15" s="84"/>
      <c r="IIJ15" s="84"/>
      <c r="IIK15" s="84"/>
      <c r="IIL15" s="84"/>
      <c r="IIM15" s="84"/>
      <c r="IIN15" s="84"/>
      <c r="IIO15" s="84"/>
      <c r="IIP15" s="84"/>
      <c r="IIQ15" s="84"/>
      <c r="IIR15" s="84"/>
      <c r="IIS15" s="84"/>
      <c r="IIT15" s="84"/>
      <c r="IIU15" s="84"/>
      <c r="IIV15" s="84"/>
      <c r="IIW15" s="84"/>
      <c r="IIX15" s="84"/>
      <c r="IIY15" s="84"/>
      <c r="IIZ15" s="84"/>
      <c r="IJA15" s="84"/>
      <c r="IJB15" s="84"/>
      <c r="IJC15" s="84"/>
      <c r="IJD15" s="84"/>
      <c r="IJE15" s="84"/>
      <c r="IJF15" s="84"/>
      <c r="IJG15" s="84"/>
      <c r="IJH15" s="84"/>
      <c r="IJI15" s="84"/>
      <c r="IJJ15" s="84"/>
      <c r="IJK15" s="84"/>
      <c r="IJL15" s="84"/>
      <c r="IJM15" s="84"/>
      <c r="IJN15" s="84"/>
      <c r="IJO15" s="84"/>
      <c r="IJP15" s="84"/>
      <c r="IJQ15" s="84"/>
      <c r="IJR15" s="84"/>
      <c r="IJS15" s="84"/>
      <c r="IJT15" s="84"/>
      <c r="IJU15" s="84"/>
      <c r="IJV15" s="84"/>
      <c r="IJW15" s="84"/>
      <c r="IJX15" s="84"/>
      <c r="IJY15" s="84"/>
      <c r="IJZ15" s="84"/>
      <c r="IKA15" s="84"/>
      <c r="IKB15" s="84"/>
      <c r="IKC15" s="84"/>
      <c r="IKD15" s="84"/>
      <c r="IKE15" s="84"/>
      <c r="IKF15" s="84"/>
      <c r="IKG15" s="84"/>
      <c r="IKH15" s="84"/>
      <c r="IKI15" s="84"/>
      <c r="IKJ15" s="84"/>
      <c r="IKK15" s="84"/>
      <c r="IKL15" s="84"/>
      <c r="IKM15" s="84"/>
      <c r="IKN15" s="84"/>
      <c r="IKO15" s="84"/>
      <c r="IKP15" s="84"/>
      <c r="IKQ15" s="84"/>
      <c r="IKR15" s="84"/>
      <c r="IKS15" s="84"/>
      <c r="IKT15" s="84"/>
      <c r="IKU15" s="84"/>
      <c r="IKV15" s="84"/>
      <c r="IKW15" s="84"/>
      <c r="IKX15" s="84"/>
      <c r="IKY15" s="84"/>
      <c r="IKZ15" s="84"/>
      <c r="ILA15" s="84"/>
      <c r="ILB15" s="84"/>
      <c r="ILC15" s="84"/>
      <c r="ILD15" s="84"/>
      <c r="ILE15" s="84"/>
      <c r="ILF15" s="84"/>
      <c r="ILG15" s="84"/>
      <c r="ILH15" s="84"/>
      <c r="ILI15" s="84"/>
      <c r="ILJ15" s="84"/>
      <c r="ILK15" s="84"/>
      <c r="ILL15" s="84"/>
      <c r="ILM15" s="84"/>
      <c r="ILN15" s="84"/>
      <c r="ILO15" s="84"/>
      <c r="ILP15" s="84"/>
      <c r="ILQ15" s="84"/>
      <c r="ILR15" s="84"/>
      <c r="ILS15" s="84"/>
      <c r="ILT15" s="84"/>
      <c r="ILU15" s="84"/>
      <c r="ILV15" s="84"/>
      <c r="ILW15" s="84"/>
      <c r="ILX15" s="84"/>
      <c r="ILY15" s="84"/>
      <c r="ILZ15" s="84"/>
      <c r="IMA15" s="84"/>
      <c r="IMB15" s="84"/>
      <c r="IMC15" s="84"/>
      <c r="IMD15" s="84"/>
      <c r="IME15" s="84"/>
      <c r="IMF15" s="84"/>
      <c r="IMG15" s="84"/>
      <c r="IMH15" s="84"/>
      <c r="IMI15" s="84"/>
      <c r="IMJ15" s="84"/>
      <c r="IMK15" s="84"/>
      <c r="IML15" s="84"/>
      <c r="IMM15" s="84"/>
      <c r="IMN15" s="84"/>
      <c r="IMO15" s="84"/>
      <c r="IMP15" s="84"/>
      <c r="IMQ15" s="84"/>
      <c r="IMR15" s="84"/>
      <c r="IMS15" s="84"/>
      <c r="IMT15" s="84"/>
      <c r="IMU15" s="84"/>
      <c r="IMV15" s="84"/>
      <c r="IMW15" s="84"/>
      <c r="IMX15" s="84"/>
      <c r="IMY15" s="84"/>
      <c r="IMZ15" s="84"/>
      <c r="INA15" s="84"/>
      <c r="INB15" s="84"/>
      <c r="INC15" s="84"/>
      <c r="IND15" s="84"/>
      <c r="INE15" s="84"/>
      <c r="INF15" s="84"/>
      <c r="ING15" s="84"/>
      <c r="INH15" s="84"/>
      <c r="INI15" s="84"/>
      <c r="INJ15" s="84"/>
      <c r="INK15" s="84"/>
      <c r="INL15" s="84"/>
      <c r="INM15" s="84"/>
      <c r="INN15" s="84"/>
      <c r="INO15" s="84"/>
      <c r="INP15" s="84"/>
      <c r="INQ15" s="84"/>
      <c r="INR15" s="84"/>
      <c r="INS15" s="84"/>
      <c r="INT15" s="84"/>
      <c r="INU15" s="84"/>
      <c r="INV15" s="84"/>
      <c r="INW15" s="84"/>
      <c r="INX15" s="84"/>
      <c r="INY15" s="84"/>
      <c r="INZ15" s="84"/>
      <c r="IOA15" s="84"/>
      <c r="IOB15" s="84"/>
      <c r="IOC15" s="84"/>
      <c r="IOD15" s="84"/>
      <c r="IOE15" s="84"/>
      <c r="IOF15" s="84"/>
      <c r="IOG15" s="84"/>
      <c r="IOH15" s="84"/>
      <c r="IOI15" s="84"/>
      <c r="IOJ15" s="84"/>
      <c r="IOK15" s="84"/>
      <c r="IOL15" s="84"/>
      <c r="IOM15" s="84"/>
      <c r="ION15" s="84"/>
      <c r="IOO15" s="84"/>
      <c r="IOP15" s="84"/>
      <c r="IOQ15" s="84"/>
      <c r="IOR15" s="84"/>
      <c r="IOS15" s="84"/>
      <c r="IOT15" s="84"/>
      <c r="IOU15" s="84"/>
      <c r="IOV15" s="84"/>
      <c r="IOW15" s="84"/>
      <c r="IOX15" s="84"/>
      <c r="IOY15" s="84"/>
      <c r="IOZ15" s="84"/>
      <c r="IPA15" s="84"/>
      <c r="IPB15" s="84"/>
      <c r="IPC15" s="84"/>
      <c r="IPD15" s="84"/>
      <c r="IPE15" s="84"/>
      <c r="IPF15" s="84"/>
      <c r="IPG15" s="84"/>
      <c r="IPH15" s="84"/>
      <c r="IPI15" s="84"/>
      <c r="IPJ15" s="84"/>
      <c r="IPK15" s="84"/>
      <c r="IPL15" s="84"/>
      <c r="IPM15" s="84"/>
      <c r="IPN15" s="84"/>
      <c r="IPO15" s="84"/>
      <c r="IPP15" s="84"/>
      <c r="IPQ15" s="84"/>
      <c r="IPR15" s="84"/>
      <c r="IPS15" s="84"/>
      <c r="IPT15" s="84"/>
      <c r="IPU15" s="84"/>
      <c r="IPV15" s="84"/>
      <c r="IPW15" s="84"/>
      <c r="IPX15" s="84"/>
      <c r="IPY15" s="84"/>
      <c r="IPZ15" s="84"/>
      <c r="IQA15" s="84"/>
      <c r="IQB15" s="84"/>
      <c r="IQC15" s="84"/>
      <c r="IQD15" s="84"/>
      <c r="IQE15" s="84"/>
      <c r="IQF15" s="84"/>
      <c r="IQG15" s="84"/>
      <c r="IQH15" s="84"/>
      <c r="IQI15" s="84"/>
      <c r="IQJ15" s="84"/>
      <c r="IQK15" s="84"/>
      <c r="IQL15" s="84"/>
      <c r="IQM15" s="84"/>
      <c r="IQN15" s="84"/>
      <c r="IQO15" s="84"/>
      <c r="IQP15" s="84"/>
      <c r="IQQ15" s="84"/>
      <c r="IQR15" s="84"/>
      <c r="IQS15" s="84"/>
      <c r="IQT15" s="84"/>
      <c r="IQU15" s="84"/>
      <c r="IQV15" s="84"/>
      <c r="IQW15" s="84"/>
      <c r="IQX15" s="84"/>
      <c r="IQY15" s="84"/>
      <c r="IQZ15" s="84"/>
      <c r="IRA15" s="84"/>
      <c r="IRB15" s="84"/>
      <c r="IRC15" s="84"/>
      <c r="IRD15" s="84"/>
      <c r="IRE15" s="84"/>
      <c r="IRF15" s="84"/>
      <c r="IRG15" s="84"/>
      <c r="IRH15" s="84"/>
      <c r="IRI15" s="84"/>
      <c r="IRJ15" s="84"/>
      <c r="IRK15" s="84"/>
      <c r="IRL15" s="84"/>
      <c r="IRM15" s="84"/>
      <c r="IRN15" s="84"/>
      <c r="IRO15" s="84"/>
      <c r="IRP15" s="84"/>
      <c r="IRQ15" s="84"/>
      <c r="IRR15" s="84"/>
      <c r="IRS15" s="84"/>
      <c r="IRT15" s="84"/>
      <c r="IRU15" s="84"/>
      <c r="IRV15" s="84"/>
      <c r="IRW15" s="84"/>
      <c r="IRX15" s="84"/>
      <c r="IRY15" s="84"/>
      <c r="IRZ15" s="84"/>
      <c r="ISA15" s="84"/>
      <c r="ISB15" s="84"/>
      <c r="ISC15" s="84"/>
      <c r="ISD15" s="84"/>
      <c r="ISE15" s="84"/>
      <c r="ISF15" s="84"/>
      <c r="ISG15" s="84"/>
      <c r="ISH15" s="84"/>
      <c r="ISI15" s="84"/>
      <c r="ISJ15" s="84"/>
      <c r="ISK15" s="84"/>
      <c r="ISL15" s="84"/>
      <c r="ISM15" s="84"/>
      <c r="ISN15" s="84"/>
      <c r="ISO15" s="84"/>
      <c r="ISP15" s="84"/>
      <c r="ISQ15" s="84"/>
      <c r="ISR15" s="84"/>
      <c r="ISS15" s="84"/>
      <c r="IST15" s="84"/>
      <c r="ISU15" s="84"/>
      <c r="ISV15" s="84"/>
      <c r="ISW15" s="84"/>
      <c r="ISX15" s="84"/>
      <c r="ISY15" s="84"/>
      <c r="ISZ15" s="84"/>
      <c r="ITA15" s="84"/>
      <c r="ITB15" s="84"/>
      <c r="ITC15" s="84"/>
      <c r="ITD15" s="84"/>
      <c r="ITE15" s="84"/>
      <c r="ITF15" s="84"/>
      <c r="ITG15" s="84"/>
      <c r="ITH15" s="84"/>
      <c r="ITI15" s="84"/>
      <c r="ITJ15" s="84"/>
      <c r="ITK15" s="84"/>
      <c r="ITL15" s="84"/>
      <c r="ITM15" s="84"/>
      <c r="ITN15" s="84"/>
      <c r="ITO15" s="84"/>
      <c r="ITP15" s="84"/>
      <c r="ITQ15" s="84"/>
      <c r="ITR15" s="84"/>
      <c r="ITS15" s="84"/>
      <c r="ITT15" s="84"/>
      <c r="ITU15" s="84"/>
      <c r="ITV15" s="84"/>
      <c r="ITW15" s="84"/>
      <c r="ITX15" s="84"/>
      <c r="ITY15" s="84"/>
      <c r="ITZ15" s="84"/>
      <c r="IUA15" s="84"/>
      <c r="IUB15" s="84"/>
      <c r="IUC15" s="84"/>
      <c r="IUD15" s="84"/>
      <c r="IUE15" s="84"/>
      <c r="IUF15" s="84"/>
      <c r="IUG15" s="84"/>
      <c r="IUH15" s="84"/>
      <c r="IUI15" s="84"/>
      <c r="IUJ15" s="84"/>
      <c r="IUK15" s="84"/>
      <c r="IUL15" s="84"/>
      <c r="IUM15" s="84"/>
      <c r="IUN15" s="84"/>
      <c r="IUO15" s="84"/>
      <c r="IUP15" s="84"/>
      <c r="IUQ15" s="84"/>
      <c r="IUR15" s="84"/>
      <c r="IUS15" s="84"/>
      <c r="IUT15" s="84"/>
      <c r="IUU15" s="84"/>
      <c r="IUV15" s="84"/>
      <c r="IUW15" s="84"/>
      <c r="IUX15" s="84"/>
      <c r="IUY15" s="84"/>
      <c r="IUZ15" s="84"/>
      <c r="IVA15" s="84"/>
      <c r="IVB15" s="84"/>
      <c r="IVC15" s="84"/>
      <c r="IVD15" s="84"/>
      <c r="IVE15" s="84"/>
      <c r="IVF15" s="84"/>
      <c r="IVG15" s="84"/>
      <c r="IVH15" s="84"/>
      <c r="IVI15" s="84"/>
      <c r="IVJ15" s="84"/>
      <c r="IVK15" s="84"/>
      <c r="IVL15" s="84"/>
      <c r="IVM15" s="84"/>
      <c r="IVN15" s="84"/>
      <c r="IVO15" s="84"/>
      <c r="IVP15" s="84"/>
      <c r="IVQ15" s="84"/>
      <c r="IVR15" s="84"/>
      <c r="IVS15" s="84"/>
      <c r="IVT15" s="84"/>
      <c r="IVU15" s="84"/>
      <c r="IVV15" s="84"/>
      <c r="IVW15" s="84"/>
      <c r="IVX15" s="84"/>
      <c r="IVY15" s="84"/>
      <c r="IVZ15" s="84"/>
      <c r="IWA15" s="84"/>
      <c r="IWB15" s="84"/>
      <c r="IWC15" s="84"/>
      <c r="IWD15" s="84"/>
      <c r="IWE15" s="84"/>
      <c r="IWF15" s="84"/>
      <c r="IWG15" s="84"/>
      <c r="IWH15" s="84"/>
      <c r="IWI15" s="84"/>
      <c r="IWJ15" s="84"/>
      <c r="IWK15" s="84"/>
      <c r="IWL15" s="84"/>
      <c r="IWM15" s="84"/>
      <c r="IWN15" s="84"/>
      <c r="IWO15" s="84"/>
      <c r="IWP15" s="84"/>
      <c r="IWQ15" s="84"/>
      <c r="IWR15" s="84"/>
      <c r="IWS15" s="84"/>
      <c r="IWT15" s="84"/>
      <c r="IWU15" s="84"/>
      <c r="IWV15" s="84"/>
      <c r="IWW15" s="84"/>
      <c r="IWX15" s="84"/>
      <c r="IWY15" s="84"/>
      <c r="IWZ15" s="84"/>
      <c r="IXA15" s="84"/>
      <c r="IXB15" s="84"/>
      <c r="IXC15" s="84"/>
      <c r="IXD15" s="84"/>
      <c r="IXE15" s="84"/>
      <c r="IXF15" s="84"/>
      <c r="IXG15" s="84"/>
      <c r="IXH15" s="84"/>
      <c r="IXI15" s="84"/>
      <c r="IXJ15" s="84"/>
      <c r="IXK15" s="84"/>
      <c r="IXL15" s="84"/>
      <c r="IXM15" s="84"/>
      <c r="IXN15" s="84"/>
      <c r="IXO15" s="84"/>
      <c r="IXP15" s="84"/>
      <c r="IXQ15" s="84"/>
      <c r="IXR15" s="84"/>
      <c r="IXS15" s="84"/>
      <c r="IXT15" s="84"/>
      <c r="IXU15" s="84"/>
      <c r="IXV15" s="84"/>
      <c r="IXW15" s="84"/>
      <c r="IXX15" s="84"/>
      <c r="IXY15" s="84"/>
      <c r="IXZ15" s="84"/>
      <c r="IYA15" s="84"/>
      <c r="IYB15" s="84"/>
      <c r="IYC15" s="84"/>
      <c r="IYD15" s="84"/>
      <c r="IYE15" s="84"/>
      <c r="IYF15" s="84"/>
      <c r="IYG15" s="84"/>
      <c r="IYH15" s="84"/>
      <c r="IYI15" s="84"/>
      <c r="IYJ15" s="84"/>
      <c r="IYK15" s="84"/>
      <c r="IYL15" s="84"/>
      <c r="IYM15" s="84"/>
      <c r="IYN15" s="84"/>
      <c r="IYO15" s="84"/>
      <c r="IYP15" s="84"/>
      <c r="IYQ15" s="84"/>
      <c r="IYR15" s="84"/>
      <c r="IYS15" s="84"/>
      <c r="IYT15" s="84"/>
      <c r="IYU15" s="84"/>
      <c r="IYV15" s="84"/>
      <c r="IYW15" s="84"/>
      <c r="IYX15" s="84"/>
      <c r="IYY15" s="84"/>
      <c r="IYZ15" s="84"/>
      <c r="IZA15" s="84"/>
      <c r="IZB15" s="84"/>
      <c r="IZC15" s="84"/>
      <c r="IZD15" s="84"/>
      <c r="IZE15" s="84"/>
      <c r="IZF15" s="84"/>
      <c r="IZG15" s="84"/>
      <c r="IZH15" s="84"/>
      <c r="IZI15" s="84"/>
      <c r="IZJ15" s="84"/>
      <c r="IZK15" s="84"/>
      <c r="IZL15" s="84"/>
      <c r="IZM15" s="84"/>
      <c r="IZN15" s="84"/>
      <c r="IZO15" s="84"/>
      <c r="IZP15" s="84"/>
      <c r="IZQ15" s="84"/>
      <c r="IZR15" s="84"/>
      <c r="IZS15" s="84"/>
      <c r="IZT15" s="84"/>
      <c r="IZU15" s="84"/>
      <c r="IZV15" s="84"/>
      <c r="IZW15" s="84"/>
      <c r="IZX15" s="84"/>
      <c r="IZY15" s="84"/>
      <c r="IZZ15" s="84"/>
      <c r="JAA15" s="84"/>
      <c r="JAB15" s="84"/>
      <c r="JAC15" s="84"/>
      <c r="JAD15" s="84"/>
      <c r="JAE15" s="84"/>
      <c r="JAF15" s="84"/>
      <c r="JAG15" s="84"/>
      <c r="JAH15" s="84"/>
      <c r="JAI15" s="84"/>
      <c r="JAJ15" s="84"/>
      <c r="JAK15" s="84"/>
      <c r="JAL15" s="84"/>
      <c r="JAM15" s="84"/>
      <c r="JAN15" s="84"/>
      <c r="JAO15" s="84"/>
      <c r="JAP15" s="84"/>
      <c r="JAQ15" s="84"/>
      <c r="JAR15" s="84"/>
      <c r="JAS15" s="84"/>
      <c r="JAT15" s="84"/>
      <c r="JAU15" s="84"/>
      <c r="JAV15" s="84"/>
      <c r="JAW15" s="84"/>
      <c r="JAX15" s="84"/>
      <c r="JAY15" s="84"/>
      <c r="JAZ15" s="84"/>
      <c r="JBA15" s="84"/>
      <c r="JBB15" s="84"/>
      <c r="JBC15" s="84"/>
      <c r="JBD15" s="84"/>
      <c r="JBE15" s="84"/>
      <c r="JBF15" s="84"/>
      <c r="JBG15" s="84"/>
      <c r="JBH15" s="84"/>
      <c r="JBI15" s="84"/>
      <c r="JBJ15" s="84"/>
      <c r="JBK15" s="84"/>
      <c r="JBL15" s="84"/>
      <c r="JBM15" s="84"/>
      <c r="JBN15" s="84"/>
      <c r="JBO15" s="84"/>
      <c r="JBP15" s="84"/>
      <c r="JBQ15" s="84"/>
      <c r="JBR15" s="84"/>
      <c r="JBS15" s="84"/>
      <c r="JBT15" s="84"/>
      <c r="JBU15" s="84"/>
      <c r="JBV15" s="84"/>
      <c r="JBW15" s="84"/>
      <c r="JBX15" s="84"/>
      <c r="JBY15" s="84"/>
      <c r="JBZ15" s="84"/>
      <c r="JCA15" s="84"/>
      <c r="JCB15" s="84"/>
      <c r="JCC15" s="84"/>
      <c r="JCD15" s="84"/>
      <c r="JCE15" s="84"/>
      <c r="JCF15" s="84"/>
      <c r="JCG15" s="84"/>
      <c r="JCH15" s="84"/>
      <c r="JCI15" s="84"/>
      <c r="JCJ15" s="84"/>
      <c r="JCK15" s="84"/>
      <c r="JCL15" s="84"/>
      <c r="JCM15" s="84"/>
      <c r="JCN15" s="84"/>
      <c r="JCO15" s="84"/>
      <c r="JCP15" s="84"/>
      <c r="JCQ15" s="84"/>
      <c r="JCR15" s="84"/>
      <c r="JCS15" s="84"/>
      <c r="JCT15" s="84"/>
      <c r="JCU15" s="84"/>
      <c r="JCV15" s="84"/>
      <c r="JCW15" s="84"/>
      <c r="JCX15" s="84"/>
      <c r="JCY15" s="84"/>
      <c r="JCZ15" s="84"/>
      <c r="JDA15" s="84"/>
      <c r="JDB15" s="84"/>
      <c r="JDC15" s="84"/>
      <c r="JDD15" s="84"/>
      <c r="JDE15" s="84"/>
      <c r="JDF15" s="84"/>
      <c r="JDG15" s="84"/>
      <c r="JDH15" s="84"/>
      <c r="JDI15" s="84"/>
      <c r="JDJ15" s="84"/>
      <c r="JDK15" s="84"/>
      <c r="JDL15" s="84"/>
      <c r="JDM15" s="84"/>
      <c r="JDN15" s="84"/>
      <c r="JDO15" s="84"/>
      <c r="JDP15" s="84"/>
      <c r="JDQ15" s="84"/>
      <c r="JDR15" s="84"/>
      <c r="JDS15" s="84"/>
      <c r="JDT15" s="84"/>
      <c r="JDU15" s="84"/>
      <c r="JDV15" s="84"/>
      <c r="JDW15" s="84"/>
      <c r="JDX15" s="84"/>
      <c r="JDY15" s="84"/>
      <c r="JDZ15" s="84"/>
      <c r="JEA15" s="84"/>
      <c r="JEB15" s="84"/>
      <c r="JEC15" s="84"/>
      <c r="JED15" s="84"/>
      <c r="JEE15" s="84"/>
      <c r="JEF15" s="84"/>
      <c r="JEG15" s="84"/>
      <c r="JEH15" s="84"/>
      <c r="JEI15" s="84"/>
      <c r="JEJ15" s="84"/>
      <c r="JEK15" s="84"/>
      <c r="JEL15" s="84"/>
      <c r="JEM15" s="84"/>
      <c r="JEN15" s="84"/>
      <c r="JEO15" s="84"/>
      <c r="JEP15" s="84"/>
      <c r="JEQ15" s="84"/>
      <c r="JER15" s="84"/>
      <c r="JES15" s="84"/>
      <c r="JET15" s="84"/>
      <c r="JEU15" s="84"/>
      <c r="JEV15" s="84"/>
      <c r="JEW15" s="84"/>
      <c r="JEX15" s="84"/>
      <c r="JEY15" s="84"/>
      <c r="JEZ15" s="84"/>
      <c r="JFA15" s="84"/>
      <c r="JFB15" s="84"/>
      <c r="JFC15" s="84"/>
      <c r="JFD15" s="84"/>
      <c r="JFE15" s="84"/>
      <c r="JFF15" s="84"/>
      <c r="JFG15" s="84"/>
      <c r="JFH15" s="84"/>
      <c r="JFI15" s="84"/>
      <c r="JFJ15" s="84"/>
      <c r="JFK15" s="84"/>
      <c r="JFL15" s="84"/>
      <c r="JFM15" s="84"/>
      <c r="JFN15" s="84"/>
      <c r="JFO15" s="84"/>
      <c r="JFP15" s="84"/>
      <c r="JFQ15" s="84"/>
      <c r="JFR15" s="84"/>
      <c r="JFS15" s="84"/>
      <c r="JFT15" s="84"/>
      <c r="JFU15" s="84"/>
      <c r="JFV15" s="84"/>
      <c r="JFW15" s="84"/>
      <c r="JFX15" s="84"/>
      <c r="JFY15" s="84"/>
      <c r="JFZ15" s="84"/>
      <c r="JGA15" s="84"/>
      <c r="JGB15" s="84"/>
      <c r="JGC15" s="84"/>
      <c r="JGD15" s="84"/>
      <c r="JGE15" s="84"/>
      <c r="JGF15" s="84"/>
      <c r="JGG15" s="84"/>
      <c r="JGH15" s="84"/>
      <c r="JGI15" s="84"/>
      <c r="JGJ15" s="84"/>
      <c r="JGK15" s="84"/>
      <c r="JGL15" s="84"/>
      <c r="JGM15" s="84"/>
      <c r="JGN15" s="84"/>
      <c r="JGO15" s="84"/>
      <c r="JGP15" s="84"/>
      <c r="JGQ15" s="84"/>
      <c r="JGR15" s="84"/>
      <c r="JGS15" s="84"/>
      <c r="JGT15" s="84"/>
      <c r="JGU15" s="84"/>
      <c r="JGV15" s="84"/>
      <c r="JGW15" s="84"/>
      <c r="JGX15" s="84"/>
      <c r="JGY15" s="84"/>
      <c r="JGZ15" s="84"/>
      <c r="JHA15" s="84"/>
      <c r="JHB15" s="84"/>
      <c r="JHC15" s="84"/>
      <c r="JHD15" s="84"/>
      <c r="JHE15" s="84"/>
      <c r="JHF15" s="84"/>
      <c r="JHG15" s="84"/>
      <c r="JHH15" s="84"/>
      <c r="JHI15" s="84"/>
      <c r="JHJ15" s="84"/>
      <c r="JHK15" s="84"/>
      <c r="JHL15" s="84"/>
      <c r="JHM15" s="84"/>
      <c r="JHN15" s="84"/>
      <c r="JHO15" s="84"/>
      <c r="JHP15" s="84"/>
      <c r="JHQ15" s="84"/>
      <c r="JHR15" s="84"/>
      <c r="JHS15" s="84"/>
      <c r="JHT15" s="84"/>
      <c r="JHU15" s="84"/>
      <c r="JHV15" s="84"/>
      <c r="JHW15" s="84"/>
      <c r="JHX15" s="84"/>
      <c r="JHY15" s="84"/>
      <c r="JHZ15" s="84"/>
      <c r="JIA15" s="84"/>
      <c r="JIB15" s="84"/>
      <c r="JIC15" s="84"/>
      <c r="JID15" s="84"/>
      <c r="JIE15" s="84"/>
      <c r="JIF15" s="84"/>
      <c r="JIG15" s="84"/>
      <c r="JIH15" s="84"/>
      <c r="JII15" s="84"/>
      <c r="JIJ15" s="84"/>
      <c r="JIK15" s="84"/>
      <c r="JIL15" s="84"/>
      <c r="JIM15" s="84"/>
      <c r="JIN15" s="84"/>
      <c r="JIO15" s="84"/>
      <c r="JIP15" s="84"/>
      <c r="JIQ15" s="84"/>
      <c r="JIR15" s="84"/>
      <c r="JIS15" s="84"/>
      <c r="JIT15" s="84"/>
      <c r="JIU15" s="84"/>
      <c r="JIV15" s="84"/>
      <c r="JIW15" s="84"/>
      <c r="JIX15" s="84"/>
      <c r="JIY15" s="84"/>
      <c r="JIZ15" s="84"/>
      <c r="JJA15" s="84"/>
      <c r="JJB15" s="84"/>
      <c r="JJC15" s="84"/>
      <c r="JJD15" s="84"/>
      <c r="JJE15" s="84"/>
      <c r="JJF15" s="84"/>
      <c r="JJG15" s="84"/>
      <c r="JJH15" s="84"/>
      <c r="JJI15" s="84"/>
      <c r="JJJ15" s="84"/>
      <c r="JJK15" s="84"/>
      <c r="JJL15" s="84"/>
      <c r="JJM15" s="84"/>
      <c r="JJN15" s="84"/>
      <c r="JJO15" s="84"/>
      <c r="JJP15" s="84"/>
      <c r="JJQ15" s="84"/>
      <c r="JJR15" s="84"/>
      <c r="JJS15" s="84"/>
      <c r="JJT15" s="84"/>
      <c r="JJU15" s="84"/>
      <c r="JJV15" s="84"/>
      <c r="JJW15" s="84"/>
      <c r="JJX15" s="84"/>
      <c r="JJY15" s="84"/>
      <c r="JJZ15" s="84"/>
      <c r="JKA15" s="84"/>
      <c r="JKB15" s="84"/>
      <c r="JKC15" s="84"/>
      <c r="JKD15" s="84"/>
      <c r="JKE15" s="84"/>
      <c r="JKF15" s="84"/>
      <c r="JKG15" s="84"/>
      <c r="JKH15" s="84"/>
      <c r="JKI15" s="84"/>
      <c r="JKJ15" s="84"/>
      <c r="JKK15" s="84"/>
      <c r="JKL15" s="84"/>
      <c r="JKM15" s="84"/>
      <c r="JKN15" s="84"/>
      <c r="JKO15" s="84"/>
      <c r="JKP15" s="84"/>
      <c r="JKQ15" s="84"/>
      <c r="JKR15" s="84"/>
      <c r="JKS15" s="84"/>
      <c r="JKT15" s="84"/>
      <c r="JKU15" s="84"/>
      <c r="JKV15" s="84"/>
      <c r="JKW15" s="84"/>
      <c r="JKX15" s="84"/>
      <c r="JKY15" s="84"/>
      <c r="JKZ15" s="84"/>
      <c r="JLA15" s="84"/>
      <c r="JLB15" s="84"/>
      <c r="JLC15" s="84"/>
      <c r="JLD15" s="84"/>
      <c r="JLE15" s="84"/>
      <c r="JLF15" s="84"/>
      <c r="JLG15" s="84"/>
      <c r="JLH15" s="84"/>
      <c r="JLI15" s="84"/>
      <c r="JLJ15" s="84"/>
      <c r="JLK15" s="84"/>
      <c r="JLL15" s="84"/>
      <c r="JLM15" s="84"/>
      <c r="JLN15" s="84"/>
      <c r="JLO15" s="84"/>
      <c r="JLP15" s="84"/>
      <c r="JLQ15" s="84"/>
      <c r="JLR15" s="84"/>
      <c r="JLS15" s="84"/>
      <c r="JLT15" s="84"/>
      <c r="JLU15" s="84"/>
      <c r="JLV15" s="84"/>
      <c r="JLW15" s="84"/>
      <c r="JLX15" s="84"/>
      <c r="JLY15" s="84"/>
      <c r="JLZ15" s="84"/>
      <c r="JMA15" s="84"/>
      <c r="JMB15" s="84"/>
      <c r="JMC15" s="84"/>
      <c r="JMD15" s="84"/>
      <c r="JME15" s="84"/>
      <c r="JMF15" s="84"/>
      <c r="JMG15" s="84"/>
      <c r="JMH15" s="84"/>
      <c r="JMI15" s="84"/>
      <c r="JMJ15" s="84"/>
      <c r="JMK15" s="84"/>
      <c r="JML15" s="84"/>
      <c r="JMM15" s="84"/>
      <c r="JMN15" s="84"/>
      <c r="JMO15" s="84"/>
      <c r="JMP15" s="84"/>
      <c r="JMQ15" s="84"/>
      <c r="JMR15" s="84"/>
      <c r="JMS15" s="84"/>
      <c r="JMT15" s="84"/>
      <c r="JMU15" s="84"/>
      <c r="JMV15" s="84"/>
      <c r="JMW15" s="84"/>
      <c r="JMX15" s="84"/>
      <c r="JMY15" s="84"/>
      <c r="JMZ15" s="84"/>
      <c r="JNA15" s="84"/>
      <c r="JNB15" s="84"/>
      <c r="JNC15" s="84"/>
      <c r="JND15" s="84"/>
      <c r="JNE15" s="84"/>
      <c r="JNF15" s="84"/>
      <c r="JNG15" s="84"/>
      <c r="JNH15" s="84"/>
      <c r="JNI15" s="84"/>
      <c r="JNJ15" s="84"/>
      <c r="JNK15" s="84"/>
      <c r="JNL15" s="84"/>
      <c r="JNM15" s="84"/>
      <c r="JNN15" s="84"/>
      <c r="JNO15" s="84"/>
      <c r="JNP15" s="84"/>
      <c r="JNQ15" s="84"/>
      <c r="JNR15" s="84"/>
      <c r="JNS15" s="84"/>
      <c r="JNT15" s="84"/>
      <c r="JNU15" s="84"/>
      <c r="JNV15" s="84"/>
      <c r="JNW15" s="84"/>
      <c r="JNX15" s="84"/>
      <c r="JNY15" s="84"/>
      <c r="JNZ15" s="84"/>
      <c r="JOA15" s="84"/>
      <c r="JOB15" s="84"/>
      <c r="JOC15" s="84"/>
      <c r="JOD15" s="84"/>
      <c r="JOE15" s="84"/>
      <c r="JOF15" s="84"/>
      <c r="JOG15" s="84"/>
      <c r="JOH15" s="84"/>
      <c r="JOI15" s="84"/>
      <c r="JOJ15" s="84"/>
      <c r="JOK15" s="84"/>
      <c r="JOL15" s="84"/>
      <c r="JOM15" s="84"/>
      <c r="JON15" s="84"/>
      <c r="JOO15" s="84"/>
      <c r="JOP15" s="84"/>
      <c r="JOQ15" s="84"/>
      <c r="JOR15" s="84"/>
      <c r="JOS15" s="84"/>
      <c r="JOT15" s="84"/>
      <c r="JOU15" s="84"/>
      <c r="JOV15" s="84"/>
      <c r="JOW15" s="84"/>
      <c r="JOX15" s="84"/>
      <c r="JOY15" s="84"/>
      <c r="JOZ15" s="84"/>
      <c r="JPA15" s="84"/>
      <c r="JPB15" s="84"/>
      <c r="JPC15" s="84"/>
      <c r="JPD15" s="84"/>
      <c r="JPE15" s="84"/>
      <c r="JPF15" s="84"/>
      <c r="JPG15" s="84"/>
      <c r="JPH15" s="84"/>
      <c r="JPI15" s="84"/>
      <c r="JPJ15" s="84"/>
      <c r="JPK15" s="84"/>
      <c r="JPL15" s="84"/>
      <c r="JPM15" s="84"/>
      <c r="JPN15" s="84"/>
      <c r="JPO15" s="84"/>
      <c r="JPP15" s="84"/>
      <c r="JPQ15" s="84"/>
      <c r="JPR15" s="84"/>
      <c r="JPS15" s="84"/>
      <c r="JPT15" s="84"/>
      <c r="JPU15" s="84"/>
      <c r="JPV15" s="84"/>
      <c r="JPW15" s="84"/>
      <c r="JPX15" s="84"/>
      <c r="JPY15" s="84"/>
      <c r="JPZ15" s="84"/>
      <c r="JQA15" s="84"/>
      <c r="JQB15" s="84"/>
      <c r="JQC15" s="84"/>
      <c r="JQD15" s="84"/>
      <c r="JQE15" s="84"/>
      <c r="JQF15" s="84"/>
      <c r="JQG15" s="84"/>
      <c r="JQH15" s="84"/>
      <c r="JQI15" s="84"/>
      <c r="JQJ15" s="84"/>
      <c r="JQK15" s="84"/>
      <c r="JQL15" s="84"/>
      <c r="JQM15" s="84"/>
      <c r="JQN15" s="84"/>
      <c r="JQO15" s="84"/>
      <c r="JQP15" s="84"/>
      <c r="JQQ15" s="84"/>
      <c r="JQR15" s="84"/>
      <c r="JQS15" s="84"/>
      <c r="JQT15" s="84"/>
      <c r="JQU15" s="84"/>
      <c r="JQV15" s="84"/>
      <c r="JQW15" s="84"/>
      <c r="JQX15" s="84"/>
      <c r="JQY15" s="84"/>
      <c r="JQZ15" s="84"/>
      <c r="JRA15" s="84"/>
      <c r="JRB15" s="84"/>
      <c r="JRC15" s="84"/>
      <c r="JRD15" s="84"/>
      <c r="JRE15" s="84"/>
      <c r="JRF15" s="84"/>
      <c r="JRG15" s="84"/>
      <c r="JRH15" s="84"/>
      <c r="JRI15" s="84"/>
      <c r="JRJ15" s="84"/>
      <c r="JRK15" s="84"/>
      <c r="JRL15" s="84"/>
      <c r="JRM15" s="84"/>
      <c r="JRN15" s="84"/>
      <c r="JRO15" s="84"/>
      <c r="JRP15" s="84"/>
      <c r="JRQ15" s="84"/>
      <c r="JRR15" s="84"/>
      <c r="JRS15" s="84"/>
      <c r="JRT15" s="84"/>
      <c r="JRU15" s="84"/>
      <c r="JRV15" s="84"/>
      <c r="JRW15" s="84"/>
      <c r="JRX15" s="84"/>
      <c r="JRY15" s="84"/>
      <c r="JRZ15" s="84"/>
      <c r="JSA15" s="84"/>
      <c r="JSB15" s="84"/>
      <c r="JSC15" s="84"/>
      <c r="JSD15" s="84"/>
      <c r="JSE15" s="84"/>
      <c r="JSF15" s="84"/>
      <c r="JSG15" s="84"/>
      <c r="JSH15" s="84"/>
      <c r="JSI15" s="84"/>
      <c r="JSJ15" s="84"/>
      <c r="JSK15" s="84"/>
      <c r="JSL15" s="84"/>
      <c r="JSM15" s="84"/>
      <c r="JSN15" s="84"/>
      <c r="JSO15" s="84"/>
      <c r="JSP15" s="84"/>
      <c r="JSQ15" s="84"/>
      <c r="JSR15" s="84"/>
      <c r="JSS15" s="84"/>
      <c r="JST15" s="84"/>
      <c r="JSU15" s="84"/>
      <c r="JSV15" s="84"/>
      <c r="JSW15" s="84"/>
      <c r="JSX15" s="84"/>
      <c r="JSY15" s="84"/>
      <c r="JSZ15" s="84"/>
      <c r="JTA15" s="84"/>
      <c r="JTB15" s="84"/>
      <c r="JTC15" s="84"/>
      <c r="JTD15" s="84"/>
      <c r="JTE15" s="84"/>
      <c r="JTF15" s="84"/>
      <c r="JTG15" s="84"/>
      <c r="JTH15" s="84"/>
      <c r="JTI15" s="84"/>
      <c r="JTJ15" s="84"/>
      <c r="JTK15" s="84"/>
      <c r="JTL15" s="84"/>
      <c r="JTM15" s="84"/>
      <c r="JTN15" s="84"/>
      <c r="JTO15" s="84"/>
      <c r="JTP15" s="84"/>
      <c r="JTQ15" s="84"/>
      <c r="JTR15" s="84"/>
      <c r="JTS15" s="84"/>
      <c r="JTT15" s="84"/>
      <c r="JTU15" s="84"/>
      <c r="JTV15" s="84"/>
      <c r="JTW15" s="84"/>
      <c r="JTX15" s="84"/>
      <c r="JTY15" s="84"/>
      <c r="JTZ15" s="84"/>
      <c r="JUA15" s="84"/>
      <c r="JUB15" s="84"/>
      <c r="JUC15" s="84"/>
      <c r="JUD15" s="84"/>
      <c r="JUE15" s="84"/>
      <c r="JUF15" s="84"/>
      <c r="JUG15" s="84"/>
      <c r="JUH15" s="84"/>
      <c r="JUI15" s="84"/>
      <c r="JUJ15" s="84"/>
      <c r="JUK15" s="84"/>
      <c r="JUL15" s="84"/>
      <c r="JUM15" s="84"/>
      <c r="JUN15" s="84"/>
      <c r="JUO15" s="84"/>
      <c r="JUP15" s="84"/>
      <c r="JUQ15" s="84"/>
      <c r="JUR15" s="84"/>
      <c r="JUS15" s="84"/>
      <c r="JUT15" s="84"/>
      <c r="JUU15" s="84"/>
      <c r="JUV15" s="84"/>
      <c r="JUW15" s="84"/>
      <c r="JUX15" s="84"/>
      <c r="JUY15" s="84"/>
      <c r="JUZ15" s="84"/>
      <c r="JVA15" s="84"/>
      <c r="JVB15" s="84"/>
      <c r="JVC15" s="84"/>
      <c r="JVD15" s="84"/>
      <c r="JVE15" s="84"/>
      <c r="JVF15" s="84"/>
      <c r="JVG15" s="84"/>
      <c r="JVH15" s="84"/>
      <c r="JVI15" s="84"/>
      <c r="JVJ15" s="84"/>
      <c r="JVK15" s="84"/>
      <c r="JVL15" s="84"/>
      <c r="JVM15" s="84"/>
      <c r="JVN15" s="84"/>
      <c r="JVO15" s="84"/>
      <c r="JVP15" s="84"/>
      <c r="JVQ15" s="84"/>
      <c r="JVR15" s="84"/>
      <c r="JVS15" s="84"/>
      <c r="JVT15" s="84"/>
      <c r="JVU15" s="84"/>
      <c r="JVV15" s="84"/>
      <c r="JVW15" s="84"/>
      <c r="JVX15" s="84"/>
      <c r="JVY15" s="84"/>
      <c r="JVZ15" s="84"/>
      <c r="JWA15" s="84"/>
      <c r="JWB15" s="84"/>
      <c r="JWC15" s="84"/>
      <c r="JWD15" s="84"/>
      <c r="JWE15" s="84"/>
      <c r="JWF15" s="84"/>
      <c r="JWG15" s="84"/>
      <c r="JWH15" s="84"/>
      <c r="JWI15" s="84"/>
      <c r="JWJ15" s="84"/>
      <c r="JWK15" s="84"/>
      <c r="JWL15" s="84"/>
      <c r="JWM15" s="84"/>
      <c r="JWN15" s="84"/>
      <c r="JWO15" s="84"/>
      <c r="JWP15" s="84"/>
      <c r="JWQ15" s="84"/>
      <c r="JWR15" s="84"/>
      <c r="JWS15" s="84"/>
      <c r="JWT15" s="84"/>
      <c r="JWU15" s="84"/>
      <c r="JWV15" s="84"/>
      <c r="JWW15" s="84"/>
      <c r="JWX15" s="84"/>
      <c r="JWY15" s="84"/>
      <c r="JWZ15" s="84"/>
      <c r="JXA15" s="84"/>
      <c r="JXB15" s="84"/>
      <c r="JXC15" s="84"/>
      <c r="JXD15" s="84"/>
      <c r="JXE15" s="84"/>
      <c r="JXF15" s="84"/>
      <c r="JXG15" s="84"/>
      <c r="JXH15" s="84"/>
      <c r="JXI15" s="84"/>
      <c r="JXJ15" s="84"/>
      <c r="JXK15" s="84"/>
      <c r="JXL15" s="84"/>
      <c r="JXM15" s="84"/>
      <c r="JXN15" s="84"/>
      <c r="JXO15" s="84"/>
      <c r="JXP15" s="84"/>
      <c r="JXQ15" s="84"/>
      <c r="JXR15" s="84"/>
      <c r="JXS15" s="84"/>
      <c r="JXT15" s="84"/>
      <c r="JXU15" s="84"/>
      <c r="JXV15" s="84"/>
      <c r="JXW15" s="84"/>
      <c r="JXX15" s="84"/>
      <c r="JXY15" s="84"/>
      <c r="JXZ15" s="84"/>
      <c r="JYA15" s="84"/>
      <c r="JYB15" s="84"/>
      <c r="JYC15" s="84"/>
      <c r="JYD15" s="84"/>
      <c r="JYE15" s="84"/>
      <c r="JYF15" s="84"/>
      <c r="JYG15" s="84"/>
      <c r="JYH15" s="84"/>
      <c r="JYI15" s="84"/>
      <c r="JYJ15" s="84"/>
      <c r="JYK15" s="84"/>
      <c r="JYL15" s="84"/>
      <c r="JYM15" s="84"/>
      <c r="JYN15" s="84"/>
      <c r="JYO15" s="84"/>
      <c r="JYP15" s="84"/>
      <c r="JYQ15" s="84"/>
      <c r="JYR15" s="84"/>
      <c r="JYS15" s="84"/>
      <c r="JYT15" s="84"/>
      <c r="JYU15" s="84"/>
      <c r="JYV15" s="84"/>
      <c r="JYW15" s="84"/>
      <c r="JYX15" s="84"/>
      <c r="JYY15" s="84"/>
      <c r="JYZ15" s="84"/>
      <c r="JZA15" s="84"/>
      <c r="JZB15" s="84"/>
      <c r="JZC15" s="84"/>
      <c r="JZD15" s="84"/>
      <c r="JZE15" s="84"/>
      <c r="JZF15" s="84"/>
      <c r="JZG15" s="84"/>
      <c r="JZH15" s="84"/>
      <c r="JZI15" s="84"/>
      <c r="JZJ15" s="84"/>
      <c r="JZK15" s="84"/>
      <c r="JZL15" s="84"/>
      <c r="JZM15" s="84"/>
      <c r="JZN15" s="84"/>
      <c r="JZO15" s="84"/>
      <c r="JZP15" s="84"/>
      <c r="JZQ15" s="84"/>
      <c r="JZR15" s="84"/>
      <c r="JZS15" s="84"/>
      <c r="JZT15" s="84"/>
      <c r="JZU15" s="84"/>
      <c r="JZV15" s="84"/>
      <c r="JZW15" s="84"/>
      <c r="JZX15" s="84"/>
      <c r="JZY15" s="84"/>
      <c r="JZZ15" s="84"/>
      <c r="KAA15" s="84"/>
      <c r="KAB15" s="84"/>
      <c r="KAC15" s="84"/>
      <c r="KAD15" s="84"/>
      <c r="KAE15" s="84"/>
      <c r="KAF15" s="84"/>
      <c r="KAG15" s="84"/>
      <c r="KAH15" s="84"/>
      <c r="KAI15" s="84"/>
      <c r="KAJ15" s="84"/>
      <c r="KAK15" s="84"/>
      <c r="KAL15" s="84"/>
      <c r="KAM15" s="84"/>
      <c r="KAN15" s="84"/>
      <c r="KAO15" s="84"/>
      <c r="KAP15" s="84"/>
      <c r="KAQ15" s="84"/>
      <c r="KAR15" s="84"/>
      <c r="KAS15" s="84"/>
      <c r="KAT15" s="84"/>
      <c r="KAU15" s="84"/>
      <c r="KAV15" s="84"/>
      <c r="KAW15" s="84"/>
      <c r="KAX15" s="84"/>
      <c r="KAY15" s="84"/>
      <c r="KAZ15" s="84"/>
      <c r="KBA15" s="84"/>
      <c r="KBB15" s="84"/>
      <c r="KBC15" s="84"/>
      <c r="KBD15" s="84"/>
      <c r="KBE15" s="84"/>
      <c r="KBF15" s="84"/>
      <c r="KBG15" s="84"/>
      <c r="KBH15" s="84"/>
      <c r="KBI15" s="84"/>
      <c r="KBJ15" s="84"/>
      <c r="KBK15" s="84"/>
      <c r="KBL15" s="84"/>
      <c r="KBM15" s="84"/>
      <c r="KBN15" s="84"/>
      <c r="KBO15" s="84"/>
      <c r="KBP15" s="84"/>
      <c r="KBQ15" s="84"/>
      <c r="KBR15" s="84"/>
      <c r="KBS15" s="84"/>
      <c r="KBT15" s="84"/>
      <c r="KBU15" s="84"/>
      <c r="KBV15" s="84"/>
      <c r="KBW15" s="84"/>
      <c r="KBX15" s="84"/>
      <c r="KBY15" s="84"/>
      <c r="KBZ15" s="84"/>
      <c r="KCA15" s="84"/>
      <c r="KCB15" s="84"/>
      <c r="KCC15" s="84"/>
      <c r="KCD15" s="84"/>
      <c r="KCE15" s="84"/>
      <c r="KCF15" s="84"/>
      <c r="KCG15" s="84"/>
      <c r="KCH15" s="84"/>
      <c r="KCI15" s="84"/>
      <c r="KCJ15" s="84"/>
      <c r="KCK15" s="84"/>
      <c r="KCL15" s="84"/>
      <c r="KCM15" s="84"/>
      <c r="KCN15" s="84"/>
      <c r="KCO15" s="84"/>
      <c r="KCP15" s="84"/>
      <c r="KCQ15" s="84"/>
      <c r="KCR15" s="84"/>
      <c r="KCS15" s="84"/>
      <c r="KCT15" s="84"/>
      <c r="KCU15" s="84"/>
      <c r="KCV15" s="84"/>
      <c r="KCW15" s="84"/>
      <c r="KCX15" s="84"/>
      <c r="KCY15" s="84"/>
      <c r="KCZ15" s="84"/>
      <c r="KDA15" s="84"/>
      <c r="KDB15" s="84"/>
      <c r="KDC15" s="84"/>
      <c r="KDD15" s="84"/>
      <c r="KDE15" s="84"/>
      <c r="KDF15" s="84"/>
      <c r="KDG15" s="84"/>
      <c r="KDH15" s="84"/>
      <c r="KDI15" s="84"/>
      <c r="KDJ15" s="84"/>
      <c r="KDK15" s="84"/>
      <c r="KDL15" s="84"/>
      <c r="KDM15" s="84"/>
      <c r="KDN15" s="84"/>
      <c r="KDO15" s="84"/>
      <c r="KDP15" s="84"/>
      <c r="KDQ15" s="84"/>
      <c r="KDR15" s="84"/>
      <c r="KDS15" s="84"/>
      <c r="KDT15" s="84"/>
      <c r="KDU15" s="84"/>
      <c r="KDV15" s="84"/>
      <c r="KDW15" s="84"/>
      <c r="KDX15" s="84"/>
      <c r="KDY15" s="84"/>
      <c r="KDZ15" s="84"/>
      <c r="KEA15" s="84"/>
      <c r="KEB15" s="84"/>
      <c r="KEC15" s="84"/>
      <c r="KED15" s="84"/>
      <c r="KEE15" s="84"/>
      <c r="KEF15" s="84"/>
      <c r="KEG15" s="84"/>
      <c r="KEH15" s="84"/>
      <c r="KEI15" s="84"/>
      <c r="KEJ15" s="84"/>
      <c r="KEK15" s="84"/>
      <c r="KEL15" s="84"/>
      <c r="KEM15" s="84"/>
      <c r="KEN15" s="84"/>
      <c r="KEO15" s="84"/>
      <c r="KEP15" s="84"/>
      <c r="KEQ15" s="84"/>
      <c r="KER15" s="84"/>
      <c r="KES15" s="84"/>
      <c r="KET15" s="84"/>
      <c r="KEU15" s="84"/>
      <c r="KEV15" s="84"/>
      <c r="KEW15" s="84"/>
      <c r="KEX15" s="84"/>
      <c r="KEY15" s="84"/>
      <c r="KEZ15" s="84"/>
      <c r="KFA15" s="84"/>
      <c r="KFB15" s="84"/>
      <c r="KFC15" s="84"/>
      <c r="KFD15" s="84"/>
      <c r="KFE15" s="84"/>
      <c r="KFF15" s="84"/>
      <c r="KFG15" s="84"/>
      <c r="KFH15" s="84"/>
      <c r="KFI15" s="84"/>
      <c r="KFJ15" s="84"/>
      <c r="KFK15" s="84"/>
      <c r="KFL15" s="84"/>
      <c r="KFM15" s="84"/>
      <c r="KFN15" s="84"/>
      <c r="KFO15" s="84"/>
      <c r="KFP15" s="84"/>
      <c r="KFQ15" s="84"/>
      <c r="KFR15" s="84"/>
      <c r="KFS15" s="84"/>
      <c r="KFT15" s="84"/>
      <c r="KFU15" s="84"/>
      <c r="KFV15" s="84"/>
      <c r="KFW15" s="84"/>
      <c r="KFX15" s="84"/>
      <c r="KFY15" s="84"/>
      <c r="KFZ15" s="84"/>
      <c r="KGA15" s="84"/>
      <c r="KGB15" s="84"/>
      <c r="KGC15" s="84"/>
      <c r="KGD15" s="84"/>
      <c r="KGE15" s="84"/>
      <c r="KGF15" s="84"/>
      <c r="KGG15" s="84"/>
      <c r="KGH15" s="84"/>
      <c r="KGI15" s="84"/>
      <c r="KGJ15" s="84"/>
      <c r="KGK15" s="84"/>
      <c r="KGL15" s="84"/>
      <c r="KGM15" s="84"/>
      <c r="KGN15" s="84"/>
      <c r="KGO15" s="84"/>
      <c r="KGP15" s="84"/>
      <c r="KGQ15" s="84"/>
      <c r="KGR15" s="84"/>
      <c r="KGS15" s="84"/>
      <c r="KGT15" s="84"/>
      <c r="KGU15" s="84"/>
      <c r="KGV15" s="84"/>
      <c r="KGW15" s="84"/>
      <c r="KGX15" s="84"/>
      <c r="KGY15" s="84"/>
      <c r="KGZ15" s="84"/>
      <c r="KHA15" s="84"/>
      <c r="KHB15" s="84"/>
      <c r="KHC15" s="84"/>
      <c r="KHD15" s="84"/>
      <c r="KHE15" s="84"/>
      <c r="KHF15" s="84"/>
      <c r="KHG15" s="84"/>
      <c r="KHH15" s="84"/>
      <c r="KHI15" s="84"/>
      <c r="KHJ15" s="84"/>
      <c r="KHK15" s="84"/>
      <c r="KHL15" s="84"/>
      <c r="KHM15" s="84"/>
      <c r="KHN15" s="84"/>
      <c r="KHO15" s="84"/>
      <c r="KHP15" s="84"/>
      <c r="KHQ15" s="84"/>
      <c r="KHR15" s="84"/>
      <c r="KHS15" s="84"/>
      <c r="KHT15" s="84"/>
      <c r="KHU15" s="84"/>
      <c r="KHV15" s="84"/>
      <c r="KHW15" s="84"/>
      <c r="KHX15" s="84"/>
      <c r="KHY15" s="84"/>
      <c r="KHZ15" s="84"/>
      <c r="KIA15" s="84"/>
      <c r="KIB15" s="84"/>
      <c r="KIC15" s="84"/>
      <c r="KID15" s="84"/>
      <c r="KIE15" s="84"/>
      <c r="KIF15" s="84"/>
      <c r="KIG15" s="84"/>
      <c r="KIH15" s="84"/>
      <c r="KII15" s="84"/>
      <c r="KIJ15" s="84"/>
      <c r="KIK15" s="84"/>
      <c r="KIL15" s="84"/>
      <c r="KIM15" s="84"/>
      <c r="KIN15" s="84"/>
      <c r="KIO15" s="84"/>
      <c r="KIP15" s="84"/>
      <c r="KIQ15" s="84"/>
      <c r="KIR15" s="84"/>
      <c r="KIS15" s="84"/>
      <c r="KIT15" s="84"/>
      <c r="KIU15" s="84"/>
      <c r="KIV15" s="84"/>
      <c r="KIW15" s="84"/>
      <c r="KIX15" s="84"/>
      <c r="KIY15" s="84"/>
      <c r="KIZ15" s="84"/>
      <c r="KJA15" s="84"/>
      <c r="KJB15" s="84"/>
      <c r="KJC15" s="84"/>
      <c r="KJD15" s="84"/>
      <c r="KJE15" s="84"/>
      <c r="KJF15" s="84"/>
      <c r="KJG15" s="84"/>
      <c r="KJH15" s="84"/>
      <c r="KJI15" s="84"/>
      <c r="KJJ15" s="84"/>
      <c r="KJK15" s="84"/>
      <c r="KJL15" s="84"/>
      <c r="KJM15" s="84"/>
      <c r="KJN15" s="84"/>
      <c r="KJO15" s="84"/>
      <c r="KJP15" s="84"/>
      <c r="KJQ15" s="84"/>
      <c r="KJR15" s="84"/>
      <c r="KJS15" s="84"/>
      <c r="KJT15" s="84"/>
      <c r="KJU15" s="84"/>
      <c r="KJV15" s="84"/>
      <c r="KJW15" s="84"/>
      <c r="KJX15" s="84"/>
      <c r="KJY15" s="84"/>
      <c r="KJZ15" s="84"/>
      <c r="KKA15" s="84"/>
      <c r="KKB15" s="84"/>
      <c r="KKC15" s="84"/>
      <c r="KKD15" s="84"/>
      <c r="KKE15" s="84"/>
      <c r="KKF15" s="84"/>
      <c r="KKG15" s="84"/>
      <c r="KKH15" s="84"/>
      <c r="KKI15" s="84"/>
      <c r="KKJ15" s="84"/>
      <c r="KKK15" s="84"/>
      <c r="KKL15" s="84"/>
      <c r="KKM15" s="84"/>
      <c r="KKN15" s="84"/>
      <c r="KKO15" s="84"/>
      <c r="KKP15" s="84"/>
      <c r="KKQ15" s="84"/>
      <c r="KKR15" s="84"/>
      <c r="KKS15" s="84"/>
      <c r="KKT15" s="84"/>
      <c r="KKU15" s="84"/>
      <c r="KKV15" s="84"/>
      <c r="KKW15" s="84"/>
      <c r="KKX15" s="84"/>
      <c r="KKY15" s="84"/>
      <c r="KKZ15" s="84"/>
      <c r="KLA15" s="84"/>
      <c r="KLB15" s="84"/>
      <c r="KLC15" s="84"/>
      <c r="KLD15" s="84"/>
      <c r="KLE15" s="84"/>
      <c r="KLF15" s="84"/>
      <c r="KLG15" s="84"/>
      <c r="KLH15" s="84"/>
      <c r="KLI15" s="84"/>
      <c r="KLJ15" s="84"/>
      <c r="KLK15" s="84"/>
      <c r="KLL15" s="84"/>
      <c r="KLM15" s="84"/>
      <c r="KLN15" s="84"/>
      <c r="KLO15" s="84"/>
      <c r="KLP15" s="84"/>
      <c r="KLQ15" s="84"/>
      <c r="KLR15" s="84"/>
      <c r="KLS15" s="84"/>
      <c r="KLT15" s="84"/>
      <c r="KLU15" s="84"/>
      <c r="KLV15" s="84"/>
      <c r="KLW15" s="84"/>
      <c r="KLX15" s="84"/>
      <c r="KLY15" s="84"/>
      <c r="KLZ15" s="84"/>
      <c r="KMA15" s="84"/>
      <c r="KMB15" s="84"/>
      <c r="KMC15" s="84"/>
      <c r="KMD15" s="84"/>
      <c r="KME15" s="84"/>
      <c r="KMF15" s="84"/>
      <c r="KMG15" s="84"/>
      <c r="KMH15" s="84"/>
      <c r="KMI15" s="84"/>
      <c r="KMJ15" s="84"/>
      <c r="KMK15" s="84"/>
      <c r="KML15" s="84"/>
      <c r="KMM15" s="84"/>
      <c r="KMN15" s="84"/>
      <c r="KMO15" s="84"/>
      <c r="KMP15" s="84"/>
      <c r="KMQ15" s="84"/>
      <c r="KMR15" s="84"/>
      <c r="KMS15" s="84"/>
      <c r="KMT15" s="84"/>
      <c r="KMU15" s="84"/>
      <c r="KMV15" s="84"/>
      <c r="KMW15" s="84"/>
      <c r="KMX15" s="84"/>
      <c r="KMY15" s="84"/>
      <c r="KMZ15" s="84"/>
      <c r="KNA15" s="84"/>
      <c r="KNB15" s="84"/>
      <c r="KNC15" s="84"/>
      <c r="KND15" s="84"/>
      <c r="KNE15" s="84"/>
      <c r="KNF15" s="84"/>
      <c r="KNG15" s="84"/>
      <c r="KNH15" s="84"/>
      <c r="KNI15" s="84"/>
      <c r="KNJ15" s="84"/>
      <c r="KNK15" s="84"/>
      <c r="KNL15" s="84"/>
      <c r="KNM15" s="84"/>
      <c r="KNN15" s="84"/>
      <c r="KNO15" s="84"/>
      <c r="KNP15" s="84"/>
      <c r="KNQ15" s="84"/>
      <c r="KNR15" s="84"/>
      <c r="KNS15" s="84"/>
      <c r="KNT15" s="84"/>
      <c r="KNU15" s="84"/>
      <c r="KNV15" s="84"/>
      <c r="KNW15" s="84"/>
      <c r="KNX15" s="84"/>
      <c r="KNY15" s="84"/>
      <c r="KNZ15" s="84"/>
      <c r="KOA15" s="84"/>
      <c r="KOB15" s="84"/>
      <c r="KOC15" s="84"/>
      <c r="KOD15" s="84"/>
      <c r="KOE15" s="84"/>
      <c r="KOF15" s="84"/>
      <c r="KOG15" s="84"/>
      <c r="KOH15" s="84"/>
      <c r="KOI15" s="84"/>
      <c r="KOJ15" s="84"/>
      <c r="KOK15" s="84"/>
      <c r="KOL15" s="84"/>
      <c r="KOM15" s="84"/>
      <c r="KON15" s="84"/>
      <c r="KOO15" s="84"/>
      <c r="KOP15" s="84"/>
      <c r="KOQ15" s="84"/>
      <c r="KOR15" s="84"/>
      <c r="KOS15" s="84"/>
      <c r="KOT15" s="84"/>
      <c r="KOU15" s="84"/>
      <c r="KOV15" s="84"/>
      <c r="KOW15" s="84"/>
      <c r="KOX15" s="84"/>
      <c r="KOY15" s="84"/>
      <c r="KOZ15" s="84"/>
      <c r="KPA15" s="84"/>
      <c r="KPB15" s="84"/>
      <c r="KPC15" s="84"/>
      <c r="KPD15" s="84"/>
      <c r="KPE15" s="84"/>
      <c r="KPF15" s="84"/>
      <c r="KPG15" s="84"/>
      <c r="KPH15" s="84"/>
      <c r="KPI15" s="84"/>
      <c r="KPJ15" s="84"/>
      <c r="KPK15" s="84"/>
      <c r="KPL15" s="84"/>
      <c r="KPM15" s="84"/>
      <c r="KPN15" s="84"/>
      <c r="KPO15" s="84"/>
      <c r="KPP15" s="84"/>
      <c r="KPQ15" s="84"/>
      <c r="KPR15" s="84"/>
      <c r="KPS15" s="84"/>
      <c r="KPT15" s="84"/>
      <c r="KPU15" s="84"/>
      <c r="KPV15" s="84"/>
      <c r="KPW15" s="84"/>
      <c r="KPX15" s="84"/>
      <c r="KPY15" s="84"/>
      <c r="KPZ15" s="84"/>
      <c r="KQA15" s="84"/>
      <c r="KQB15" s="84"/>
      <c r="KQC15" s="84"/>
      <c r="KQD15" s="84"/>
      <c r="KQE15" s="84"/>
      <c r="KQF15" s="84"/>
      <c r="KQG15" s="84"/>
      <c r="KQH15" s="84"/>
      <c r="KQI15" s="84"/>
      <c r="KQJ15" s="84"/>
      <c r="KQK15" s="84"/>
      <c r="KQL15" s="84"/>
      <c r="KQM15" s="84"/>
      <c r="KQN15" s="84"/>
      <c r="KQO15" s="84"/>
      <c r="KQP15" s="84"/>
      <c r="KQQ15" s="84"/>
      <c r="KQR15" s="84"/>
      <c r="KQS15" s="84"/>
      <c r="KQT15" s="84"/>
      <c r="KQU15" s="84"/>
      <c r="KQV15" s="84"/>
      <c r="KQW15" s="84"/>
      <c r="KQX15" s="84"/>
      <c r="KQY15" s="84"/>
      <c r="KQZ15" s="84"/>
      <c r="KRA15" s="84"/>
      <c r="KRB15" s="84"/>
      <c r="KRC15" s="84"/>
      <c r="KRD15" s="84"/>
      <c r="KRE15" s="84"/>
      <c r="KRF15" s="84"/>
      <c r="KRG15" s="84"/>
      <c r="KRH15" s="84"/>
      <c r="KRI15" s="84"/>
      <c r="KRJ15" s="84"/>
      <c r="KRK15" s="84"/>
      <c r="KRL15" s="84"/>
      <c r="KRM15" s="84"/>
      <c r="KRN15" s="84"/>
      <c r="KRO15" s="84"/>
      <c r="KRP15" s="84"/>
      <c r="KRQ15" s="84"/>
      <c r="KRR15" s="84"/>
      <c r="KRS15" s="84"/>
      <c r="KRT15" s="84"/>
      <c r="KRU15" s="84"/>
      <c r="KRV15" s="84"/>
      <c r="KRW15" s="84"/>
      <c r="KRX15" s="84"/>
      <c r="KRY15" s="84"/>
      <c r="KRZ15" s="84"/>
      <c r="KSA15" s="84"/>
      <c r="KSB15" s="84"/>
      <c r="KSC15" s="84"/>
      <c r="KSD15" s="84"/>
      <c r="KSE15" s="84"/>
      <c r="KSF15" s="84"/>
      <c r="KSG15" s="84"/>
      <c r="KSH15" s="84"/>
      <c r="KSI15" s="84"/>
      <c r="KSJ15" s="84"/>
      <c r="KSK15" s="84"/>
      <c r="KSL15" s="84"/>
      <c r="KSM15" s="84"/>
      <c r="KSN15" s="84"/>
      <c r="KSO15" s="84"/>
      <c r="KSP15" s="84"/>
      <c r="KSQ15" s="84"/>
      <c r="KSR15" s="84"/>
      <c r="KSS15" s="84"/>
      <c r="KST15" s="84"/>
      <c r="KSU15" s="84"/>
      <c r="KSV15" s="84"/>
      <c r="KSW15" s="84"/>
      <c r="KSX15" s="84"/>
      <c r="KSY15" s="84"/>
      <c r="KSZ15" s="84"/>
      <c r="KTA15" s="84"/>
      <c r="KTB15" s="84"/>
      <c r="KTC15" s="84"/>
      <c r="KTD15" s="84"/>
      <c r="KTE15" s="84"/>
      <c r="KTF15" s="84"/>
      <c r="KTG15" s="84"/>
      <c r="KTH15" s="84"/>
      <c r="KTI15" s="84"/>
      <c r="KTJ15" s="84"/>
      <c r="KTK15" s="84"/>
      <c r="KTL15" s="84"/>
      <c r="KTM15" s="84"/>
      <c r="KTN15" s="84"/>
      <c r="KTO15" s="84"/>
      <c r="KTP15" s="84"/>
      <c r="KTQ15" s="84"/>
      <c r="KTR15" s="84"/>
      <c r="KTS15" s="84"/>
      <c r="KTT15" s="84"/>
      <c r="KTU15" s="84"/>
      <c r="KTV15" s="84"/>
      <c r="KTW15" s="84"/>
      <c r="KTX15" s="84"/>
      <c r="KTY15" s="84"/>
      <c r="KTZ15" s="84"/>
      <c r="KUA15" s="84"/>
      <c r="KUB15" s="84"/>
      <c r="KUC15" s="84"/>
      <c r="KUD15" s="84"/>
      <c r="KUE15" s="84"/>
      <c r="KUF15" s="84"/>
      <c r="KUG15" s="84"/>
      <c r="KUH15" s="84"/>
      <c r="KUI15" s="84"/>
      <c r="KUJ15" s="84"/>
      <c r="KUK15" s="84"/>
      <c r="KUL15" s="84"/>
      <c r="KUM15" s="84"/>
      <c r="KUN15" s="84"/>
      <c r="KUO15" s="84"/>
      <c r="KUP15" s="84"/>
      <c r="KUQ15" s="84"/>
      <c r="KUR15" s="84"/>
      <c r="KUS15" s="84"/>
      <c r="KUT15" s="84"/>
      <c r="KUU15" s="84"/>
      <c r="KUV15" s="84"/>
      <c r="KUW15" s="84"/>
      <c r="KUX15" s="84"/>
      <c r="KUY15" s="84"/>
      <c r="KUZ15" s="84"/>
      <c r="KVA15" s="84"/>
      <c r="KVB15" s="84"/>
      <c r="KVC15" s="84"/>
      <c r="KVD15" s="84"/>
      <c r="KVE15" s="84"/>
      <c r="KVF15" s="84"/>
      <c r="KVG15" s="84"/>
      <c r="KVH15" s="84"/>
      <c r="KVI15" s="84"/>
      <c r="KVJ15" s="84"/>
      <c r="KVK15" s="84"/>
      <c r="KVL15" s="84"/>
      <c r="KVM15" s="84"/>
      <c r="KVN15" s="84"/>
      <c r="KVO15" s="84"/>
      <c r="KVP15" s="84"/>
      <c r="KVQ15" s="84"/>
      <c r="KVR15" s="84"/>
      <c r="KVS15" s="84"/>
      <c r="KVT15" s="84"/>
      <c r="KVU15" s="84"/>
      <c r="KVV15" s="84"/>
      <c r="KVW15" s="84"/>
      <c r="KVX15" s="84"/>
      <c r="KVY15" s="84"/>
      <c r="KVZ15" s="84"/>
      <c r="KWA15" s="84"/>
      <c r="KWB15" s="84"/>
      <c r="KWC15" s="84"/>
      <c r="KWD15" s="84"/>
      <c r="KWE15" s="84"/>
      <c r="KWF15" s="84"/>
      <c r="KWG15" s="84"/>
      <c r="KWH15" s="84"/>
      <c r="KWI15" s="84"/>
      <c r="KWJ15" s="84"/>
      <c r="KWK15" s="84"/>
      <c r="KWL15" s="84"/>
      <c r="KWM15" s="84"/>
      <c r="KWN15" s="84"/>
      <c r="KWO15" s="84"/>
      <c r="KWP15" s="84"/>
      <c r="KWQ15" s="84"/>
      <c r="KWR15" s="84"/>
      <c r="KWS15" s="84"/>
      <c r="KWT15" s="84"/>
      <c r="KWU15" s="84"/>
      <c r="KWV15" s="84"/>
      <c r="KWW15" s="84"/>
      <c r="KWX15" s="84"/>
      <c r="KWY15" s="84"/>
      <c r="KWZ15" s="84"/>
      <c r="KXA15" s="84"/>
      <c r="KXB15" s="84"/>
      <c r="KXC15" s="84"/>
      <c r="KXD15" s="84"/>
      <c r="KXE15" s="84"/>
      <c r="KXF15" s="84"/>
      <c r="KXG15" s="84"/>
      <c r="KXH15" s="84"/>
      <c r="KXI15" s="84"/>
      <c r="KXJ15" s="84"/>
      <c r="KXK15" s="84"/>
      <c r="KXL15" s="84"/>
      <c r="KXM15" s="84"/>
      <c r="KXN15" s="84"/>
      <c r="KXO15" s="84"/>
      <c r="KXP15" s="84"/>
      <c r="KXQ15" s="84"/>
      <c r="KXR15" s="84"/>
      <c r="KXS15" s="84"/>
      <c r="KXT15" s="84"/>
      <c r="KXU15" s="84"/>
      <c r="KXV15" s="84"/>
      <c r="KXW15" s="84"/>
      <c r="KXX15" s="84"/>
      <c r="KXY15" s="84"/>
      <c r="KXZ15" s="84"/>
      <c r="KYA15" s="84"/>
      <c r="KYB15" s="84"/>
      <c r="KYC15" s="84"/>
      <c r="KYD15" s="84"/>
      <c r="KYE15" s="84"/>
      <c r="KYF15" s="84"/>
      <c r="KYG15" s="84"/>
      <c r="KYH15" s="84"/>
      <c r="KYI15" s="84"/>
      <c r="KYJ15" s="84"/>
      <c r="KYK15" s="84"/>
      <c r="KYL15" s="84"/>
      <c r="KYM15" s="84"/>
      <c r="KYN15" s="84"/>
      <c r="KYO15" s="84"/>
      <c r="KYP15" s="84"/>
      <c r="KYQ15" s="84"/>
      <c r="KYR15" s="84"/>
      <c r="KYS15" s="84"/>
      <c r="KYT15" s="84"/>
      <c r="KYU15" s="84"/>
      <c r="KYV15" s="84"/>
      <c r="KYW15" s="84"/>
      <c r="KYX15" s="84"/>
      <c r="KYY15" s="84"/>
      <c r="KYZ15" s="84"/>
      <c r="KZA15" s="84"/>
      <c r="KZB15" s="84"/>
      <c r="KZC15" s="84"/>
      <c r="KZD15" s="84"/>
      <c r="KZE15" s="84"/>
      <c r="KZF15" s="84"/>
      <c r="KZG15" s="84"/>
      <c r="KZH15" s="84"/>
      <c r="KZI15" s="84"/>
      <c r="KZJ15" s="84"/>
      <c r="KZK15" s="84"/>
      <c r="KZL15" s="84"/>
      <c r="KZM15" s="84"/>
      <c r="KZN15" s="84"/>
      <c r="KZO15" s="84"/>
      <c r="KZP15" s="84"/>
      <c r="KZQ15" s="84"/>
      <c r="KZR15" s="84"/>
      <c r="KZS15" s="84"/>
      <c r="KZT15" s="84"/>
      <c r="KZU15" s="84"/>
      <c r="KZV15" s="84"/>
      <c r="KZW15" s="84"/>
      <c r="KZX15" s="84"/>
      <c r="KZY15" s="84"/>
      <c r="KZZ15" s="84"/>
      <c r="LAA15" s="84"/>
      <c r="LAB15" s="84"/>
      <c r="LAC15" s="84"/>
      <c r="LAD15" s="84"/>
      <c r="LAE15" s="84"/>
      <c r="LAF15" s="84"/>
      <c r="LAG15" s="84"/>
      <c r="LAH15" s="84"/>
      <c r="LAI15" s="84"/>
      <c r="LAJ15" s="84"/>
      <c r="LAK15" s="84"/>
      <c r="LAL15" s="84"/>
      <c r="LAM15" s="84"/>
      <c r="LAN15" s="84"/>
      <c r="LAO15" s="84"/>
      <c r="LAP15" s="84"/>
      <c r="LAQ15" s="84"/>
      <c r="LAR15" s="84"/>
      <c r="LAS15" s="84"/>
      <c r="LAT15" s="84"/>
      <c r="LAU15" s="84"/>
      <c r="LAV15" s="84"/>
      <c r="LAW15" s="84"/>
      <c r="LAX15" s="84"/>
      <c r="LAY15" s="84"/>
      <c r="LAZ15" s="84"/>
      <c r="LBA15" s="84"/>
      <c r="LBB15" s="84"/>
      <c r="LBC15" s="84"/>
      <c r="LBD15" s="84"/>
      <c r="LBE15" s="84"/>
      <c r="LBF15" s="84"/>
      <c r="LBG15" s="84"/>
      <c r="LBH15" s="84"/>
      <c r="LBI15" s="84"/>
      <c r="LBJ15" s="84"/>
      <c r="LBK15" s="84"/>
      <c r="LBL15" s="84"/>
      <c r="LBM15" s="84"/>
      <c r="LBN15" s="84"/>
      <c r="LBO15" s="84"/>
      <c r="LBP15" s="84"/>
      <c r="LBQ15" s="84"/>
      <c r="LBR15" s="84"/>
      <c r="LBS15" s="84"/>
      <c r="LBT15" s="84"/>
      <c r="LBU15" s="84"/>
      <c r="LBV15" s="84"/>
      <c r="LBW15" s="84"/>
      <c r="LBX15" s="84"/>
      <c r="LBY15" s="84"/>
      <c r="LBZ15" s="84"/>
      <c r="LCA15" s="84"/>
      <c r="LCB15" s="84"/>
      <c r="LCC15" s="84"/>
      <c r="LCD15" s="84"/>
      <c r="LCE15" s="84"/>
      <c r="LCF15" s="84"/>
      <c r="LCG15" s="84"/>
      <c r="LCH15" s="84"/>
      <c r="LCI15" s="84"/>
      <c r="LCJ15" s="84"/>
      <c r="LCK15" s="84"/>
      <c r="LCL15" s="84"/>
      <c r="LCM15" s="84"/>
      <c r="LCN15" s="84"/>
      <c r="LCO15" s="84"/>
      <c r="LCP15" s="84"/>
      <c r="LCQ15" s="84"/>
      <c r="LCR15" s="84"/>
      <c r="LCS15" s="84"/>
      <c r="LCT15" s="84"/>
      <c r="LCU15" s="84"/>
      <c r="LCV15" s="84"/>
      <c r="LCW15" s="84"/>
      <c r="LCX15" s="84"/>
      <c r="LCY15" s="84"/>
      <c r="LCZ15" s="84"/>
      <c r="LDA15" s="84"/>
      <c r="LDB15" s="84"/>
      <c r="LDC15" s="84"/>
      <c r="LDD15" s="84"/>
      <c r="LDE15" s="84"/>
      <c r="LDF15" s="84"/>
      <c r="LDG15" s="84"/>
      <c r="LDH15" s="84"/>
      <c r="LDI15" s="84"/>
      <c r="LDJ15" s="84"/>
      <c r="LDK15" s="84"/>
      <c r="LDL15" s="84"/>
      <c r="LDM15" s="84"/>
      <c r="LDN15" s="84"/>
      <c r="LDO15" s="84"/>
      <c r="LDP15" s="84"/>
      <c r="LDQ15" s="84"/>
      <c r="LDR15" s="84"/>
      <c r="LDS15" s="84"/>
      <c r="LDT15" s="84"/>
      <c r="LDU15" s="84"/>
      <c r="LDV15" s="84"/>
      <c r="LDW15" s="84"/>
      <c r="LDX15" s="84"/>
      <c r="LDY15" s="84"/>
      <c r="LDZ15" s="84"/>
      <c r="LEA15" s="84"/>
      <c r="LEB15" s="84"/>
      <c r="LEC15" s="84"/>
      <c r="LED15" s="84"/>
      <c r="LEE15" s="84"/>
      <c r="LEF15" s="84"/>
      <c r="LEG15" s="84"/>
      <c r="LEH15" s="84"/>
      <c r="LEI15" s="84"/>
      <c r="LEJ15" s="84"/>
      <c r="LEK15" s="84"/>
      <c r="LEL15" s="84"/>
      <c r="LEM15" s="84"/>
      <c r="LEN15" s="84"/>
      <c r="LEO15" s="84"/>
      <c r="LEP15" s="84"/>
      <c r="LEQ15" s="84"/>
      <c r="LER15" s="84"/>
      <c r="LES15" s="84"/>
      <c r="LET15" s="84"/>
      <c r="LEU15" s="84"/>
      <c r="LEV15" s="84"/>
      <c r="LEW15" s="84"/>
      <c r="LEX15" s="84"/>
      <c r="LEY15" s="84"/>
      <c r="LEZ15" s="84"/>
      <c r="LFA15" s="84"/>
      <c r="LFB15" s="84"/>
      <c r="LFC15" s="84"/>
      <c r="LFD15" s="84"/>
      <c r="LFE15" s="84"/>
      <c r="LFF15" s="84"/>
      <c r="LFG15" s="84"/>
      <c r="LFH15" s="84"/>
      <c r="LFI15" s="84"/>
      <c r="LFJ15" s="84"/>
      <c r="LFK15" s="84"/>
      <c r="LFL15" s="84"/>
      <c r="LFM15" s="84"/>
      <c r="LFN15" s="84"/>
      <c r="LFO15" s="84"/>
      <c r="LFP15" s="84"/>
      <c r="LFQ15" s="84"/>
      <c r="LFR15" s="84"/>
      <c r="LFS15" s="84"/>
      <c r="LFT15" s="84"/>
      <c r="LFU15" s="84"/>
      <c r="LFV15" s="84"/>
      <c r="LFW15" s="84"/>
      <c r="LFX15" s="84"/>
      <c r="LFY15" s="84"/>
      <c r="LFZ15" s="84"/>
      <c r="LGA15" s="84"/>
      <c r="LGB15" s="84"/>
      <c r="LGC15" s="84"/>
      <c r="LGD15" s="84"/>
      <c r="LGE15" s="84"/>
      <c r="LGF15" s="84"/>
      <c r="LGG15" s="84"/>
      <c r="LGH15" s="84"/>
      <c r="LGI15" s="84"/>
      <c r="LGJ15" s="84"/>
      <c r="LGK15" s="84"/>
      <c r="LGL15" s="84"/>
      <c r="LGM15" s="84"/>
      <c r="LGN15" s="84"/>
      <c r="LGO15" s="84"/>
      <c r="LGP15" s="84"/>
      <c r="LGQ15" s="84"/>
      <c r="LGR15" s="84"/>
      <c r="LGS15" s="84"/>
      <c r="LGT15" s="84"/>
      <c r="LGU15" s="84"/>
      <c r="LGV15" s="84"/>
      <c r="LGW15" s="84"/>
      <c r="LGX15" s="84"/>
      <c r="LGY15" s="84"/>
      <c r="LGZ15" s="84"/>
      <c r="LHA15" s="84"/>
      <c r="LHB15" s="84"/>
      <c r="LHC15" s="84"/>
      <c r="LHD15" s="84"/>
      <c r="LHE15" s="84"/>
      <c r="LHF15" s="84"/>
      <c r="LHG15" s="84"/>
      <c r="LHH15" s="84"/>
      <c r="LHI15" s="84"/>
      <c r="LHJ15" s="84"/>
      <c r="LHK15" s="84"/>
      <c r="LHL15" s="84"/>
      <c r="LHM15" s="84"/>
      <c r="LHN15" s="84"/>
      <c r="LHO15" s="84"/>
      <c r="LHP15" s="84"/>
      <c r="LHQ15" s="84"/>
      <c r="LHR15" s="84"/>
      <c r="LHS15" s="84"/>
      <c r="LHT15" s="84"/>
      <c r="LHU15" s="84"/>
      <c r="LHV15" s="84"/>
      <c r="LHW15" s="84"/>
      <c r="LHX15" s="84"/>
      <c r="LHY15" s="84"/>
      <c r="LHZ15" s="84"/>
      <c r="LIA15" s="84"/>
      <c r="LIB15" s="84"/>
      <c r="LIC15" s="84"/>
      <c r="LID15" s="84"/>
      <c r="LIE15" s="84"/>
      <c r="LIF15" s="84"/>
      <c r="LIG15" s="84"/>
      <c r="LIH15" s="84"/>
      <c r="LII15" s="84"/>
      <c r="LIJ15" s="84"/>
      <c r="LIK15" s="84"/>
      <c r="LIL15" s="84"/>
      <c r="LIM15" s="84"/>
      <c r="LIN15" s="84"/>
      <c r="LIO15" s="84"/>
      <c r="LIP15" s="84"/>
      <c r="LIQ15" s="84"/>
      <c r="LIR15" s="84"/>
      <c r="LIS15" s="84"/>
      <c r="LIT15" s="84"/>
      <c r="LIU15" s="84"/>
      <c r="LIV15" s="84"/>
      <c r="LIW15" s="84"/>
      <c r="LIX15" s="84"/>
      <c r="LIY15" s="84"/>
      <c r="LIZ15" s="84"/>
      <c r="LJA15" s="84"/>
      <c r="LJB15" s="84"/>
      <c r="LJC15" s="84"/>
      <c r="LJD15" s="84"/>
      <c r="LJE15" s="84"/>
      <c r="LJF15" s="84"/>
      <c r="LJG15" s="84"/>
      <c r="LJH15" s="84"/>
      <c r="LJI15" s="84"/>
      <c r="LJJ15" s="84"/>
      <c r="LJK15" s="84"/>
      <c r="LJL15" s="84"/>
      <c r="LJM15" s="84"/>
      <c r="LJN15" s="84"/>
      <c r="LJO15" s="84"/>
      <c r="LJP15" s="84"/>
      <c r="LJQ15" s="84"/>
      <c r="LJR15" s="84"/>
      <c r="LJS15" s="84"/>
      <c r="LJT15" s="84"/>
      <c r="LJU15" s="84"/>
      <c r="LJV15" s="84"/>
      <c r="LJW15" s="84"/>
      <c r="LJX15" s="84"/>
      <c r="LJY15" s="84"/>
      <c r="LJZ15" s="84"/>
      <c r="LKA15" s="84"/>
      <c r="LKB15" s="84"/>
      <c r="LKC15" s="84"/>
      <c r="LKD15" s="84"/>
      <c r="LKE15" s="84"/>
      <c r="LKF15" s="84"/>
      <c r="LKG15" s="84"/>
      <c r="LKH15" s="84"/>
      <c r="LKI15" s="84"/>
      <c r="LKJ15" s="84"/>
      <c r="LKK15" s="84"/>
      <c r="LKL15" s="84"/>
      <c r="LKM15" s="84"/>
      <c r="LKN15" s="84"/>
      <c r="LKO15" s="84"/>
      <c r="LKP15" s="84"/>
      <c r="LKQ15" s="84"/>
      <c r="LKR15" s="84"/>
      <c r="LKS15" s="84"/>
      <c r="LKT15" s="84"/>
      <c r="LKU15" s="84"/>
      <c r="LKV15" s="84"/>
      <c r="LKW15" s="84"/>
      <c r="LKX15" s="84"/>
      <c r="LKY15" s="84"/>
      <c r="LKZ15" s="84"/>
      <c r="LLA15" s="84"/>
      <c r="LLB15" s="84"/>
      <c r="LLC15" s="84"/>
      <c r="LLD15" s="84"/>
      <c r="LLE15" s="84"/>
      <c r="LLF15" s="84"/>
      <c r="LLG15" s="84"/>
      <c r="LLH15" s="84"/>
      <c r="LLI15" s="84"/>
      <c r="LLJ15" s="84"/>
      <c r="LLK15" s="84"/>
      <c r="LLL15" s="84"/>
      <c r="LLM15" s="84"/>
      <c r="LLN15" s="84"/>
      <c r="LLO15" s="84"/>
      <c r="LLP15" s="84"/>
      <c r="LLQ15" s="84"/>
      <c r="LLR15" s="84"/>
      <c r="LLS15" s="84"/>
      <c r="LLT15" s="84"/>
      <c r="LLU15" s="84"/>
      <c r="LLV15" s="84"/>
      <c r="LLW15" s="84"/>
      <c r="LLX15" s="84"/>
      <c r="LLY15" s="84"/>
      <c r="LLZ15" s="84"/>
      <c r="LMA15" s="84"/>
      <c r="LMB15" s="84"/>
      <c r="LMC15" s="84"/>
      <c r="LMD15" s="84"/>
      <c r="LME15" s="84"/>
      <c r="LMF15" s="84"/>
      <c r="LMG15" s="84"/>
      <c r="LMH15" s="84"/>
      <c r="LMI15" s="84"/>
      <c r="LMJ15" s="84"/>
      <c r="LMK15" s="84"/>
      <c r="LML15" s="84"/>
      <c r="LMM15" s="84"/>
      <c r="LMN15" s="84"/>
      <c r="LMO15" s="84"/>
      <c r="LMP15" s="84"/>
      <c r="LMQ15" s="84"/>
      <c r="LMR15" s="84"/>
      <c r="LMS15" s="84"/>
      <c r="LMT15" s="84"/>
      <c r="LMU15" s="84"/>
      <c r="LMV15" s="84"/>
      <c r="LMW15" s="84"/>
      <c r="LMX15" s="84"/>
      <c r="LMY15" s="84"/>
      <c r="LMZ15" s="84"/>
      <c r="LNA15" s="84"/>
      <c r="LNB15" s="84"/>
      <c r="LNC15" s="84"/>
      <c r="LND15" s="84"/>
      <c r="LNE15" s="84"/>
      <c r="LNF15" s="84"/>
      <c r="LNG15" s="84"/>
      <c r="LNH15" s="84"/>
      <c r="LNI15" s="84"/>
      <c r="LNJ15" s="84"/>
      <c r="LNK15" s="84"/>
      <c r="LNL15" s="84"/>
      <c r="LNM15" s="84"/>
      <c r="LNN15" s="84"/>
      <c r="LNO15" s="84"/>
      <c r="LNP15" s="84"/>
      <c r="LNQ15" s="84"/>
      <c r="LNR15" s="84"/>
      <c r="LNS15" s="84"/>
      <c r="LNT15" s="84"/>
      <c r="LNU15" s="84"/>
      <c r="LNV15" s="84"/>
      <c r="LNW15" s="84"/>
      <c r="LNX15" s="84"/>
      <c r="LNY15" s="84"/>
      <c r="LNZ15" s="84"/>
      <c r="LOA15" s="84"/>
      <c r="LOB15" s="84"/>
      <c r="LOC15" s="84"/>
      <c r="LOD15" s="84"/>
      <c r="LOE15" s="84"/>
      <c r="LOF15" s="84"/>
      <c r="LOG15" s="84"/>
      <c r="LOH15" s="84"/>
      <c r="LOI15" s="84"/>
      <c r="LOJ15" s="84"/>
      <c r="LOK15" s="84"/>
      <c r="LOL15" s="84"/>
      <c r="LOM15" s="84"/>
      <c r="LON15" s="84"/>
      <c r="LOO15" s="84"/>
      <c r="LOP15" s="84"/>
      <c r="LOQ15" s="84"/>
      <c r="LOR15" s="84"/>
      <c r="LOS15" s="84"/>
      <c r="LOT15" s="84"/>
      <c r="LOU15" s="84"/>
      <c r="LOV15" s="84"/>
      <c r="LOW15" s="84"/>
      <c r="LOX15" s="84"/>
      <c r="LOY15" s="84"/>
      <c r="LOZ15" s="84"/>
      <c r="LPA15" s="84"/>
      <c r="LPB15" s="84"/>
      <c r="LPC15" s="84"/>
      <c r="LPD15" s="84"/>
      <c r="LPE15" s="84"/>
      <c r="LPF15" s="84"/>
      <c r="LPG15" s="84"/>
      <c r="LPH15" s="84"/>
      <c r="LPI15" s="84"/>
      <c r="LPJ15" s="84"/>
      <c r="LPK15" s="84"/>
      <c r="LPL15" s="84"/>
      <c r="LPM15" s="84"/>
      <c r="LPN15" s="84"/>
      <c r="LPO15" s="84"/>
      <c r="LPP15" s="84"/>
      <c r="LPQ15" s="84"/>
      <c r="LPR15" s="84"/>
      <c r="LPS15" s="84"/>
      <c r="LPT15" s="84"/>
      <c r="LPU15" s="84"/>
      <c r="LPV15" s="84"/>
      <c r="LPW15" s="84"/>
      <c r="LPX15" s="84"/>
      <c r="LPY15" s="84"/>
      <c r="LPZ15" s="84"/>
      <c r="LQA15" s="84"/>
      <c r="LQB15" s="84"/>
      <c r="LQC15" s="84"/>
      <c r="LQD15" s="84"/>
      <c r="LQE15" s="84"/>
      <c r="LQF15" s="84"/>
      <c r="LQG15" s="84"/>
      <c r="LQH15" s="84"/>
      <c r="LQI15" s="84"/>
      <c r="LQJ15" s="84"/>
      <c r="LQK15" s="84"/>
      <c r="LQL15" s="84"/>
      <c r="LQM15" s="84"/>
      <c r="LQN15" s="84"/>
      <c r="LQO15" s="84"/>
      <c r="LQP15" s="84"/>
      <c r="LQQ15" s="84"/>
      <c r="LQR15" s="84"/>
      <c r="LQS15" s="84"/>
      <c r="LQT15" s="84"/>
      <c r="LQU15" s="84"/>
      <c r="LQV15" s="84"/>
      <c r="LQW15" s="84"/>
      <c r="LQX15" s="84"/>
      <c r="LQY15" s="84"/>
      <c r="LQZ15" s="84"/>
      <c r="LRA15" s="84"/>
      <c r="LRB15" s="84"/>
      <c r="LRC15" s="84"/>
      <c r="LRD15" s="84"/>
      <c r="LRE15" s="84"/>
      <c r="LRF15" s="84"/>
      <c r="LRG15" s="84"/>
      <c r="LRH15" s="84"/>
      <c r="LRI15" s="84"/>
      <c r="LRJ15" s="84"/>
      <c r="LRK15" s="84"/>
      <c r="LRL15" s="84"/>
      <c r="LRM15" s="84"/>
      <c r="LRN15" s="84"/>
      <c r="LRO15" s="84"/>
      <c r="LRP15" s="84"/>
      <c r="LRQ15" s="84"/>
      <c r="LRR15" s="84"/>
      <c r="LRS15" s="84"/>
      <c r="LRT15" s="84"/>
      <c r="LRU15" s="84"/>
      <c r="LRV15" s="84"/>
      <c r="LRW15" s="84"/>
      <c r="LRX15" s="84"/>
      <c r="LRY15" s="84"/>
      <c r="LRZ15" s="84"/>
      <c r="LSA15" s="84"/>
      <c r="LSB15" s="84"/>
      <c r="LSC15" s="84"/>
      <c r="LSD15" s="84"/>
      <c r="LSE15" s="84"/>
      <c r="LSF15" s="84"/>
      <c r="LSG15" s="84"/>
      <c r="LSH15" s="84"/>
      <c r="LSI15" s="84"/>
      <c r="LSJ15" s="84"/>
      <c r="LSK15" s="84"/>
      <c r="LSL15" s="84"/>
      <c r="LSM15" s="84"/>
      <c r="LSN15" s="84"/>
      <c r="LSO15" s="84"/>
      <c r="LSP15" s="84"/>
      <c r="LSQ15" s="84"/>
      <c r="LSR15" s="84"/>
      <c r="LSS15" s="84"/>
      <c r="LST15" s="84"/>
      <c r="LSU15" s="84"/>
      <c r="LSV15" s="84"/>
      <c r="LSW15" s="84"/>
      <c r="LSX15" s="84"/>
      <c r="LSY15" s="84"/>
      <c r="LSZ15" s="84"/>
      <c r="LTA15" s="84"/>
      <c r="LTB15" s="84"/>
      <c r="LTC15" s="84"/>
      <c r="LTD15" s="84"/>
      <c r="LTE15" s="84"/>
      <c r="LTF15" s="84"/>
      <c r="LTG15" s="84"/>
      <c r="LTH15" s="84"/>
      <c r="LTI15" s="84"/>
      <c r="LTJ15" s="84"/>
      <c r="LTK15" s="84"/>
      <c r="LTL15" s="84"/>
      <c r="LTM15" s="84"/>
      <c r="LTN15" s="84"/>
      <c r="LTO15" s="84"/>
      <c r="LTP15" s="84"/>
      <c r="LTQ15" s="84"/>
      <c r="LTR15" s="84"/>
      <c r="LTS15" s="84"/>
      <c r="LTT15" s="84"/>
      <c r="LTU15" s="84"/>
      <c r="LTV15" s="84"/>
      <c r="LTW15" s="84"/>
      <c r="LTX15" s="84"/>
      <c r="LTY15" s="84"/>
      <c r="LTZ15" s="84"/>
      <c r="LUA15" s="84"/>
      <c r="LUB15" s="84"/>
      <c r="LUC15" s="84"/>
      <c r="LUD15" s="84"/>
      <c r="LUE15" s="84"/>
      <c r="LUF15" s="84"/>
      <c r="LUG15" s="84"/>
      <c r="LUH15" s="84"/>
      <c r="LUI15" s="84"/>
      <c r="LUJ15" s="84"/>
      <c r="LUK15" s="84"/>
      <c r="LUL15" s="84"/>
      <c r="LUM15" s="84"/>
      <c r="LUN15" s="84"/>
      <c r="LUO15" s="84"/>
      <c r="LUP15" s="84"/>
      <c r="LUQ15" s="84"/>
      <c r="LUR15" s="84"/>
      <c r="LUS15" s="84"/>
      <c r="LUT15" s="84"/>
      <c r="LUU15" s="84"/>
      <c r="LUV15" s="84"/>
      <c r="LUW15" s="84"/>
      <c r="LUX15" s="84"/>
      <c r="LUY15" s="84"/>
      <c r="LUZ15" s="84"/>
      <c r="LVA15" s="84"/>
      <c r="LVB15" s="84"/>
      <c r="LVC15" s="84"/>
      <c r="LVD15" s="84"/>
      <c r="LVE15" s="84"/>
      <c r="LVF15" s="84"/>
      <c r="LVG15" s="84"/>
      <c r="LVH15" s="84"/>
      <c r="LVI15" s="84"/>
      <c r="LVJ15" s="84"/>
      <c r="LVK15" s="84"/>
      <c r="LVL15" s="84"/>
      <c r="LVM15" s="84"/>
      <c r="LVN15" s="84"/>
      <c r="LVO15" s="84"/>
      <c r="LVP15" s="84"/>
      <c r="LVQ15" s="84"/>
      <c r="LVR15" s="84"/>
      <c r="LVS15" s="84"/>
      <c r="LVT15" s="84"/>
      <c r="LVU15" s="84"/>
      <c r="LVV15" s="84"/>
      <c r="LVW15" s="84"/>
      <c r="LVX15" s="84"/>
      <c r="LVY15" s="84"/>
      <c r="LVZ15" s="84"/>
      <c r="LWA15" s="84"/>
      <c r="LWB15" s="84"/>
      <c r="LWC15" s="84"/>
      <c r="LWD15" s="84"/>
      <c r="LWE15" s="84"/>
      <c r="LWF15" s="84"/>
      <c r="LWG15" s="84"/>
      <c r="LWH15" s="84"/>
      <c r="LWI15" s="84"/>
      <c r="LWJ15" s="84"/>
      <c r="LWK15" s="84"/>
      <c r="LWL15" s="84"/>
      <c r="LWM15" s="84"/>
      <c r="LWN15" s="84"/>
      <c r="LWO15" s="84"/>
      <c r="LWP15" s="84"/>
      <c r="LWQ15" s="84"/>
      <c r="LWR15" s="84"/>
      <c r="LWS15" s="84"/>
      <c r="LWT15" s="84"/>
      <c r="LWU15" s="84"/>
      <c r="LWV15" s="84"/>
      <c r="LWW15" s="84"/>
      <c r="LWX15" s="84"/>
      <c r="LWY15" s="84"/>
      <c r="LWZ15" s="84"/>
      <c r="LXA15" s="84"/>
      <c r="LXB15" s="84"/>
      <c r="LXC15" s="84"/>
      <c r="LXD15" s="84"/>
      <c r="LXE15" s="84"/>
      <c r="LXF15" s="84"/>
      <c r="LXG15" s="84"/>
      <c r="LXH15" s="84"/>
      <c r="LXI15" s="84"/>
      <c r="LXJ15" s="84"/>
      <c r="LXK15" s="84"/>
      <c r="LXL15" s="84"/>
      <c r="LXM15" s="84"/>
      <c r="LXN15" s="84"/>
      <c r="LXO15" s="84"/>
      <c r="LXP15" s="84"/>
      <c r="LXQ15" s="84"/>
      <c r="LXR15" s="84"/>
      <c r="LXS15" s="84"/>
      <c r="LXT15" s="84"/>
      <c r="LXU15" s="84"/>
      <c r="LXV15" s="84"/>
      <c r="LXW15" s="84"/>
      <c r="LXX15" s="84"/>
      <c r="LXY15" s="84"/>
      <c r="LXZ15" s="84"/>
      <c r="LYA15" s="84"/>
      <c r="LYB15" s="84"/>
      <c r="LYC15" s="84"/>
      <c r="LYD15" s="84"/>
      <c r="LYE15" s="84"/>
      <c r="LYF15" s="84"/>
      <c r="LYG15" s="84"/>
      <c r="LYH15" s="84"/>
      <c r="LYI15" s="84"/>
      <c r="LYJ15" s="84"/>
      <c r="LYK15" s="84"/>
      <c r="LYL15" s="84"/>
      <c r="LYM15" s="84"/>
      <c r="LYN15" s="84"/>
      <c r="LYO15" s="84"/>
      <c r="LYP15" s="84"/>
      <c r="LYQ15" s="84"/>
      <c r="LYR15" s="84"/>
      <c r="LYS15" s="84"/>
      <c r="LYT15" s="84"/>
      <c r="LYU15" s="84"/>
      <c r="LYV15" s="84"/>
      <c r="LYW15" s="84"/>
      <c r="LYX15" s="84"/>
      <c r="LYY15" s="84"/>
      <c r="LYZ15" s="84"/>
      <c r="LZA15" s="84"/>
      <c r="LZB15" s="84"/>
      <c r="LZC15" s="84"/>
      <c r="LZD15" s="84"/>
      <c r="LZE15" s="84"/>
      <c r="LZF15" s="84"/>
      <c r="LZG15" s="84"/>
      <c r="LZH15" s="84"/>
      <c r="LZI15" s="84"/>
      <c r="LZJ15" s="84"/>
      <c r="LZK15" s="84"/>
      <c r="LZL15" s="84"/>
      <c r="LZM15" s="84"/>
      <c r="LZN15" s="84"/>
      <c r="LZO15" s="84"/>
      <c r="LZP15" s="84"/>
      <c r="LZQ15" s="84"/>
      <c r="LZR15" s="84"/>
      <c r="LZS15" s="84"/>
      <c r="LZT15" s="84"/>
      <c r="LZU15" s="84"/>
      <c r="LZV15" s="84"/>
      <c r="LZW15" s="84"/>
      <c r="LZX15" s="84"/>
      <c r="LZY15" s="84"/>
      <c r="LZZ15" s="84"/>
      <c r="MAA15" s="84"/>
      <c r="MAB15" s="84"/>
      <c r="MAC15" s="84"/>
      <c r="MAD15" s="84"/>
      <c r="MAE15" s="84"/>
      <c r="MAF15" s="84"/>
      <c r="MAG15" s="84"/>
      <c r="MAH15" s="84"/>
      <c r="MAI15" s="84"/>
      <c r="MAJ15" s="84"/>
      <c r="MAK15" s="84"/>
      <c r="MAL15" s="84"/>
      <c r="MAM15" s="84"/>
      <c r="MAN15" s="84"/>
      <c r="MAO15" s="84"/>
      <c r="MAP15" s="84"/>
      <c r="MAQ15" s="84"/>
      <c r="MAR15" s="84"/>
      <c r="MAS15" s="84"/>
      <c r="MAT15" s="84"/>
      <c r="MAU15" s="84"/>
      <c r="MAV15" s="84"/>
      <c r="MAW15" s="84"/>
      <c r="MAX15" s="84"/>
      <c r="MAY15" s="84"/>
      <c r="MAZ15" s="84"/>
      <c r="MBA15" s="84"/>
      <c r="MBB15" s="84"/>
      <c r="MBC15" s="84"/>
      <c r="MBD15" s="84"/>
      <c r="MBE15" s="84"/>
      <c r="MBF15" s="84"/>
      <c r="MBG15" s="84"/>
      <c r="MBH15" s="84"/>
      <c r="MBI15" s="84"/>
      <c r="MBJ15" s="84"/>
      <c r="MBK15" s="84"/>
      <c r="MBL15" s="84"/>
      <c r="MBM15" s="84"/>
      <c r="MBN15" s="84"/>
      <c r="MBO15" s="84"/>
      <c r="MBP15" s="84"/>
      <c r="MBQ15" s="84"/>
      <c r="MBR15" s="84"/>
      <c r="MBS15" s="84"/>
      <c r="MBT15" s="84"/>
      <c r="MBU15" s="84"/>
      <c r="MBV15" s="84"/>
      <c r="MBW15" s="84"/>
      <c r="MBX15" s="84"/>
      <c r="MBY15" s="84"/>
      <c r="MBZ15" s="84"/>
      <c r="MCA15" s="84"/>
      <c r="MCB15" s="84"/>
      <c r="MCC15" s="84"/>
      <c r="MCD15" s="84"/>
      <c r="MCE15" s="84"/>
      <c r="MCF15" s="84"/>
      <c r="MCG15" s="84"/>
      <c r="MCH15" s="84"/>
      <c r="MCI15" s="84"/>
      <c r="MCJ15" s="84"/>
      <c r="MCK15" s="84"/>
      <c r="MCL15" s="84"/>
      <c r="MCM15" s="84"/>
      <c r="MCN15" s="84"/>
      <c r="MCO15" s="84"/>
      <c r="MCP15" s="84"/>
      <c r="MCQ15" s="84"/>
      <c r="MCR15" s="84"/>
      <c r="MCS15" s="84"/>
      <c r="MCT15" s="84"/>
      <c r="MCU15" s="84"/>
      <c r="MCV15" s="84"/>
      <c r="MCW15" s="84"/>
      <c r="MCX15" s="84"/>
      <c r="MCY15" s="84"/>
      <c r="MCZ15" s="84"/>
      <c r="MDA15" s="84"/>
      <c r="MDB15" s="84"/>
      <c r="MDC15" s="84"/>
      <c r="MDD15" s="84"/>
      <c r="MDE15" s="84"/>
      <c r="MDF15" s="84"/>
      <c r="MDG15" s="84"/>
      <c r="MDH15" s="84"/>
      <c r="MDI15" s="84"/>
      <c r="MDJ15" s="84"/>
      <c r="MDK15" s="84"/>
      <c r="MDL15" s="84"/>
      <c r="MDM15" s="84"/>
      <c r="MDN15" s="84"/>
      <c r="MDO15" s="84"/>
      <c r="MDP15" s="84"/>
      <c r="MDQ15" s="84"/>
      <c r="MDR15" s="84"/>
      <c r="MDS15" s="84"/>
      <c r="MDT15" s="84"/>
      <c r="MDU15" s="84"/>
      <c r="MDV15" s="84"/>
      <c r="MDW15" s="84"/>
      <c r="MDX15" s="84"/>
      <c r="MDY15" s="84"/>
      <c r="MDZ15" s="84"/>
      <c r="MEA15" s="84"/>
      <c r="MEB15" s="84"/>
      <c r="MEC15" s="84"/>
      <c r="MED15" s="84"/>
      <c r="MEE15" s="84"/>
      <c r="MEF15" s="84"/>
      <c r="MEG15" s="84"/>
      <c r="MEH15" s="84"/>
      <c r="MEI15" s="84"/>
      <c r="MEJ15" s="84"/>
      <c r="MEK15" s="84"/>
      <c r="MEL15" s="84"/>
      <c r="MEM15" s="84"/>
      <c r="MEN15" s="84"/>
      <c r="MEO15" s="84"/>
      <c r="MEP15" s="84"/>
      <c r="MEQ15" s="84"/>
      <c r="MER15" s="84"/>
      <c r="MES15" s="84"/>
      <c r="MET15" s="84"/>
      <c r="MEU15" s="84"/>
      <c r="MEV15" s="84"/>
      <c r="MEW15" s="84"/>
      <c r="MEX15" s="84"/>
      <c r="MEY15" s="84"/>
      <c r="MEZ15" s="84"/>
      <c r="MFA15" s="84"/>
      <c r="MFB15" s="84"/>
      <c r="MFC15" s="84"/>
      <c r="MFD15" s="84"/>
      <c r="MFE15" s="84"/>
      <c r="MFF15" s="84"/>
      <c r="MFG15" s="84"/>
      <c r="MFH15" s="84"/>
      <c r="MFI15" s="84"/>
      <c r="MFJ15" s="84"/>
      <c r="MFK15" s="84"/>
      <c r="MFL15" s="84"/>
      <c r="MFM15" s="84"/>
      <c r="MFN15" s="84"/>
      <c r="MFO15" s="84"/>
      <c r="MFP15" s="84"/>
      <c r="MFQ15" s="84"/>
      <c r="MFR15" s="84"/>
      <c r="MFS15" s="84"/>
      <c r="MFT15" s="84"/>
      <c r="MFU15" s="84"/>
      <c r="MFV15" s="84"/>
      <c r="MFW15" s="84"/>
      <c r="MFX15" s="84"/>
      <c r="MFY15" s="84"/>
      <c r="MFZ15" s="84"/>
      <c r="MGA15" s="84"/>
      <c r="MGB15" s="84"/>
      <c r="MGC15" s="84"/>
      <c r="MGD15" s="84"/>
      <c r="MGE15" s="84"/>
      <c r="MGF15" s="84"/>
      <c r="MGG15" s="84"/>
      <c r="MGH15" s="84"/>
      <c r="MGI15" s="84"/>
      <c r="MGJ15" s="84"/>
      <c r="MGK15" s="84"/>
      <c r="MGL15" s="84"/>
      <c r="MGM15" s="84"/>
      <c r="MGN15" s="84"/>
      <c r="MGO15" s="84"/>
      <c r="MGP15" s="84"/>
      <c r="MGQ15" s="84"/>
      <c r="MGR15" s="84"/>
      <c r="MGS15" s="84"/>
      <c r="MGT15" s="84"/>
      <c r="MGU15" s="84"/>
      <c r="MGV15" s="84"/>
      <c r="MGW15" s="84"/>
      <c r="MGX15" s="84"/>
      <c r="MGY15" s="84"/>
      <c r="MGZ15" s="84"/>
      <c r="MHA15" s="84"/>
      <c r="MHB15" s="84"/>
      <c r="MHC15" s="84"/>
      <c r="MHD15" s="84"/>
      <c r="MHE15" s="84"/>
      <c r="MHF15" s="84"/>
      <c r="MHG15" s="84"/>
      <c r="MHH15" s="84"/>
      <c r="MHI15" s="84"/>
      <c r="MHJ15" s="84"/>
      <c r="MHK15" s="84"/>
      <c r="MHL15" s="84"/>
      <c r="MHM15" s="84"/>
      <c r="MHN15" s="84"/>
      <c r="MHO15" s="84"/>
      <c r="MHP15" s="84"/>
      <c r="MHQ15" s="84"/>
      <c r="MHR15" s="84"/>
      <c r="MHS15" s="84"/>
      <c r="MHT15" s="84"/>
      <c r="MHU15" s="84"/>
      <c r="MHV15" s="84"/>
      <c r="MHW15" s="84"/>
      <c r="MHX15" s="84"/>
      <c r="MHY15" s="84"/>
      <c r="MHZ15" s="84"/>
      <c r="MIA15" s="84"/>
      <c r="MIB15" s="84"/>
      <c r="MIC15" s="84"/>
      <c r="MID15" s="84"/>
      <c r="MIE15" s="84"/>
      <c r="MIF15" s="84"/>
      <c r="MIG15" s="84"/>
      <c r="MIH15" s="84"/>
      <c r="MII15" s="84"/>
      <c r="MIJ15" s="84"/>
      <c r="MIK15" s="84"/>
      <c r="MIL15" s="84"/>
      <c r="MIM15" s="84"/>
      <c r="MIN15" s="84"/>
      <c r="MIO15" s="84"/>
      <c r="MIP15" s="84"/>
      <c r="MIQ15" s="84"/>
      <c r="MIR15" s="84"/>
      <c r="MIS15" s="84"/>
      <c r="MIT15" s="84"/>
      <c r="MIU15" s="84"/>
      <c r="MIV15" s="84"/>
      <c r="MIW15" s="84"/>
      <c r="MIX15" s="84"/>
      <c r="MIY15" s="84"/>
      <c r="MIZ15" s="84"/>
      <c r="MJA15" s="84"/>
      <c r="MJB15" s="84"/>
      <c r="MJC15" s="84"/>
      <c r="MJD15" s="84"/>
      <c r="MJE15" s="84"/>
      <c r="MJF15" s="84"/>
      <c r="MJG15" s="84"/>
      <c r="MJH15" s="84"/>
      <c r="MJI15" s="84"/>
      <c r="MJJ15" s="84"/>
      <c r="MJK15" s="84"/>
      <c r="MJL15" s="84"/>
      <c r="MJM15" s="84"/>
      <c r="MJN15" s="84"/>
      <c r="MJO15" s="84"/>
      <c r="MJP15" s="84"/>
      <c r="MJQ15" s="84"/>
      <c r="MJR15" s="84"/>
      <c r="MJS15" s="84"/>
      <c r="MJT15" s="84"/>
      <c r="MJU15" s="84"/>
      <c r="MJV15" s="84"/>
      <c r="MJW15" s="84"/>
      <c r="MJX15" s="84"/>
      <c r="MJY15" s="84"/>
      <c r="MJZ15" s="84"/>
      <c r="MKA15" s="84"/>
      <c r="MKB15" s="84"/>
      <c r="MKC15" s="84"/>
      <c r="MKD15" s="84"/>
      <c r="MKE15" s="84"/>
      <c r="MKF15" s="84"/>
      <c r="MKG15" s="84"/>
      <c r="MKH15" s="84"/>
      <c r="MKI15" s="84"/>
      <c r="MKJ15" s="84"/>
      <c r="MKK15" s="84"/>
      <c r="MKL15" s="84"/>
      <c r="MKM15" s="84"/>
      <c r="MKN15" s="84"/>
      <c r="MKO15" s="84"/>
      <c r="MKP15" s="84"/>
      <c r="MKQ15" s="84"/>
      <c r="MKR15" s="84"/>
      <c r="MKS15" s="84"/>
      <c r="MKT15" s="84"/>
      <c r="MKU15" s="84"/>
      <c r="MKV15" s="84"/>
      <c r="MKW15" s="84"/>
      <c r="MKX15" s="84"/>
      <c r="MKY15" s="84"/>
      <c r="MKZ15" s="84"/>
      <c r="MLA15" s="84"/>
      <c r="MLB15" s="84"/>
      <c r="MLC15" s="84"/>
      <c r="MLD15" s="84"/>
      <c r="MLE15" s="84"/>
      <c r="MLF15" s="84"/>
      <c r="MLG15" s="84"/>
      <c r="MLH15" s="84"/>
      <c r="MLI15" s="84"/>
      <c r="MLJ15" s="84"/>
      <c r="MLK15" s="84"/>
      <c r="MLL15" s="84"/>
      <c r="MLM15" s="84"/>
      <c r="MLN15" s="84"/>
      <c r="MLO15" s="84"/>
      <c r="MLP15" s="84"/>
      <c r="MLQ15" s="84"/>
      <c r="MLR15" s="84"/>
      <c r="MLS15" s="84"/>
      <c r="MLT15" s="84"/>
      <c r="MLU15" s="84"/>
      <c r="MLV15" s="84"/>
      <c r="MLW15" s="84"/>
      <c r="MLX15" s="84"/>
      <c r="MLY15" s="84"/>
      <c r="MLZ15" s="84"/>
      <c r="MMA15" s="84"/>
      <c r="MMB15" s="84"/>
      <c r="MMC15" s="84"/>
      <c r="MMD15" s="84"/>
      <c r="MME15" s="84"/>
      <c r="MMF15" s="84"/>
      <c r="MMG15" s="84"/>
      <c r="MMH15" s="84"/>
      <c r="MMI15" s="84"/>
      <c r="MMJ15" s="84"/>
      <c r="MMK15" s="84"/>
      <c r="MML15" s="84"/>
      <c r="MMM15" s="84"/>
      <c r="MMN15" s="84"/>
      <c r="MMO15" s="84"/>
      <c r="MMP15" s="84"/>
      <c r="MMQ15" s="84"/>
      <c r="MMR15" s="84"/>
      <c r="MMS15" s="84"/>
      <c r="MMT15" s="84"/>
      <c r="MMU15" s="84"/>
      <c r="MMV15" s="84"/>
      <c r="MMW15" s="84"/>
      <c r="MMX15" s="84"/>
      <c r="MMY15" s="84"/>
      <c r="MMZ15" s="84"/>
      <c r="MNA15" s="84"/>
      <c r="MNB15" s="84"/>
      <c r="MNC15" s="84"/>
      <c r="MND15" s="84"/>
      <c r="MNE15" s="84"/>
      <c r="MNF15" s="84"/>
      <c r="MNG15" s="84"/>
      <c r="MNH15" s="84"/>
      <c r="MNI15" s="84"/>
      <c r="MNJ15" s="84"/>
      <c r="MNK15" s="84"/>
      <c r="MNL15" s="84"/>
      <c r="MNM15" s="84"/>
      <c r="MNN15" s="84"/>
      <c r="MNO15" s="84"/>
      <c r="MNP15" s="84"/>
      <c r="MNQ15" s="84"/>
      <c r="MNR15" s="84"/>
      <c r="MNS15" s="84"/>
      <c r="MNT15" s="84"/>
      <c r="MNU15" s="84"/>
      <c r="MNV15" s="84"/>
      <c r="MNW15" s="84"/>
      <c r="MNX15" s="84"/>
      <c r="MNY15" s="84"/>
      <c r="MNZ15" s="84"/>
      <c r="MOA15" s="84"/>
      <c r="MOB15" s="84"/>
      <c r="MOC15" s="84"/>
      <c r="MOD15" s="84"/>
      <c r="MOE15" s="84"/>
      <c r="MOF15" s="84"/>
      <c r="MOG15" s="84"/>
      <c r="MOH15" s="84"/>
      <c r="MOI15" s="84"/>
      <c r="MOJ15" s="84"/>
      <c r="MOK15" s="84"/>
      <c r="MOL15" s="84"/>
      <c r="MOM15" s="84"/>
      <c r="MON15" s="84"/>
      <c r="MOO15" s="84"/>
      <c r="MOP15" s="84"/>
      <c r="MOQ15" s="84"/>
      <c r="MOR15" s="84"/>
      <c r="MOS15" s="84"/>
      <c r="MOT15" s="84"/>
      <c r="MOU15" s="84"/>
      <c r="MOV15" s="84"/>
      <c r="MOW15" s="84"/>
      <c r="MOX15" s="84"/>
      <c r="MOY15" s="84"/>
      <c r="MOZ15" s="84"/>
      <c r="MPA15" s="84"/>
      <c r="MPB15" s="84"/>
      <c r="MPC15" s="84"/>
      <c r="MPD15" s="84"/>
      <c r="MPE15" s="84"/>
      <c r="MPF15" s="84"/>
      <c r="MPG15" s="84"/>
      <c r="MPH15" s="84"/>
      <c r="MPI15" s="84"/>
      <c r="MPJ15" s="84"/>
      <c r="MPK15" s="84"/>
      <c r="MPL15" s="84"/>
      <c r="MPM15" s="84"/>
      <c r="MPN15" s="84"/>
      <c r="MPO15" s="84"/>
      <c r="MPP15" s="84"/>
      <c r="MPQ15" s="84"/>
      <c r="MPR15" s="84"/>
      <c r="MPS15" s="84"/>
      <c r="MPT15" s="84"/>
      <c r="MPU15" s="84"/>
      <c r="MPV15" s="84"/>
      <c r="MPW15" s="84"/>
      <c r="MPX15" s="84"/>
      <c r="MPY15" s="84"/>
      <c r="MPZ15" s="84"/>
      <c r="MQA15" s="84"/>
      <c r="MQB15" s="84"/>
      <c r="MQC15" s="84"/>
      <c r="MQD15" s="84"/>
      <c r="MQE15" s="84"/>
      <c r="MQF15" s="84"/>
      <c r="MQG15" s="84"/>
      <c r="MQH15" s="84"/>
      <c r="MQI15" s="84"/>
      <c r="MQJ15" s="84"/>
      <c r="MQK15" s="84"/>
      <c r="MQL15" s="84"/>
      <c r="MQM15" s="84"/>
      <c r="MQN15" s="84"/>
      <c r="MQO15" s="84"/>
      <c r="MQP15" s="84"/>
      <c r="MQQ15" s="84"/>
      <c r="MQR15" s="84"/>
      <c r="MQS15" s="84"/>
      <c r="MQT15" s="84"/>
      <c r="MQU15" s="84"/>
      <c r="MQV15" s="84"/>
      <c r="MQW15" s="84"/>
      <c r="MQX15" s="84"/>
      <c r="MQY15" s="84"/>
      <c r="MQZ15" s="84"/>
      <c r="MRA15" s="84"/>
      <c r="MRB15" s="84"/>
      <c r="MRC15" s="84"/>
      <c r="MRD15" s="84"/>
      <c r="MRE15" s="84"/>
      <c r="MRF15" s="84"/>
      <c r="MRG15" s="84"/>
      <c r="MRH15" s="84"/>
      <c r="MRI15" s="84"/>
      <c r="MRJ15" s="84"/>
      <c r="MRK15" s="84"/>
      <c r="MRL15" s="84"/>
      <c r="MRM15" s="84"/>
      <c r="MRN15" s="84"/>
      <c r="MRO15" s="84"/>
      <c r="MRP15" s="84"/>
      <c r="MRQ15" s="84"/>
      <c r="MRR15" s="84"/>
      <c r="MRS15" s="84"/>
      <c r="MRT15" s="84"/>
      <c r="MRU15" s="84"/>
      <c r="MRV15" s="84"/>
      <c r="MRW15" s="84"/>
      <c r="MRX15" s="84"/>
      <c r="MRY15" s="84"/>
      <c r="MRZ15" s="84"/>
      <c r="MSA15" s="84"/>
      <c r="MSB15" s="84"/>
      <c r="MSC15" s="84"/>
      <c r="MSD15" s="84"/>
      <c r="MSE15" s="84"/>
      <c r="MSF15" s="84"/>
      <c r="MSG15" s="84"/>
      <c r="MSH15" s="84"/>
      <c r="MSI15" s="84"/>
      <c r="MSJ15" s="84"/>
      <c r="MSK15" s="84"/>
      <c r="MSL15" s="84"/>
      <c r="MSM15" s="84"/>
      <c r="MSN15" s="84"/>
      <c r="MSO15" s="84"/>
      <c r="MSP15" s="84"/>
      <c r="MSQ15" s="84"/>
      <c r="MSR15" s="84"/>
      <c r="MSS15" s="84"/>
      <c r="MST15" s="84"/>
      <c r="MSU15" s="84"/>
      <c r="MSV15" s="84"/>
      <c r="MSW15" s="84"/>
      <c r="MSX15" s="84"/>
      <c r="MSY15" s="84"/>
      <c r="MSZ15" s="84"/>
      <c r="MTA15" s="84"/>
      <c r="MTB15" s="84"/>
      <c r="MTC15" s="84"/>
      <c r="MTD15" s="84"/>
      <c r="MTE15" s="84"/>
      <c r="MTF15" s="84"/>
      <c r="MTG15" s="84"/>
      <c r="MTH15" s="84"/>
      <c r="MTI15" s="84"/>
      <c r="MTJ15" s="84"/>
      <c r="MTK15" s="84"/>
      <c r="MTL15" s="84"/>
      <c r="MTM15" s="84"/>
      <c r="MTN15" s="84"/>
      <c r="MTO15" s="84"/>
      <c r="MTP15" s="84"/>
      <c r="MTQ15" s="84"/>
      <c r="MTR15" s="84"/>
      <c r="MTS15" s="84"/>
      <c r="MTT15" s="84"/>
      <c r="MTU15" s="84"/>
      <c r="MTV15" s="84"/>
      <c r="MTW15" s="84"/>
      <c r="MTX15" s="84"/>
      <c r="MTY15" s="84"/>
      <c r="MTZ15" s="84"/>
      <c r="MUA15" s="84"/>
      <c r="MUB15" s="84"/>
      <c r="MUC15" s="84"/>
      <c r="MUD15" s="84"/>
      <c r="MUE15" s="84"/>
      <c r="MUF15" s="84"/>
      <c r="MUG15" s="84"/>
      <c r="MUH15" s="84"/>
      <c r="MUI15" s="84"/>
      <c r="MUJ15" s="84"/>
      <c r="MUK15" s="84"/>
      <c r="MUL15" s="84"/>
      <c r="MUM15" s="84"/>
      <c r="MUN15" s="84"/>
      <c r="MUO15" s="84"/>
      <c r="MUP15" s="84"/>
      <c r="MUQ15" s="84"/>
      <c r="MUR15" s="84"/>
      <c r="MUS15" s="84"/>
      <c r="MUT15" s="84"/>
      <c r="MUU15" s="84"/>
      <c r="MUV15" s="84"/>
      <c r="MUW15" s="84"/>
      <c r="MUX15" s="84"/>
      <c r="MUY15" s="84"/>
      <c r="MUZ15" s="84"/>
      <c r="MVA15" s="84"/>
      <c r="MVB15" s="84"/>
      <c r="MVC15" s="84"/>
      <c r="MVD15" s="84"/>
      <c r="MVE15" s="84"/>
      <c r="MVF15" s="84"/>
      <c r="MVG15" s="84"/>
      <c r="MVH15" s="84"/>
      <c r="MVI15" s="84"/>
      <c r="MVJ15" s="84"/>
      <c r="MVK15" s="84"/>
      <c r="MVL15" s="84"/>
      <c r="MVM15" s="84"/>
      <c r="MVN15" s="84"/>
      <c r="MVO15" s="84"/>
      <c r="MVP15" s="84"/>
      <c r="MVQ15" s="84"/>
      <c r="MVR15" s="84"/>
      <c r="MVS15" s="84"/>
      <c r="MVT15" s="84"/>
      <c r="MVU15" s="84"/>
      <c r="MVV15" s="84"/>
      <c r="MVW15" s="84"/>
      <c r="MVX15" s="84"/>
      <c r="MVY15" s="84"/>
      <c r="MVZ15" s="84"/>
      <c r="MWA15" s="84"/>
      <c r="MWB15" s="84"/>
      <c r="MWC15" s="84"/>
      <c r="MWD15" s="84"/>
      <c r="MWE15" s="84"/>
      <c r="MWF15" s="84"/>
      <c r="MWG15" s="84"/>
      <c r="MWH15" s="84"/>
      <c r="MWI15" s="84"/>
      <c r="MWJ15" s="84"/>
      <c r="MWK15" s="84"/>
      <c r="MWL15" s="84"/>
      <c r="MWM15" s="84"/>
      <c r="MWN15" s="84"/>
      <c r="MWO15" s="84"/>
      <c r="MWP15" s="84"/>
      <c r="MWQ15" s="84"/>
      <c r="MWR15" s="84"/>
      <c r="MWS15" s="84"/>
      <c r="MWT15" s="84"/>
      <c r="MWU15" s="84"/>
      <c r="MWV15" s="84"/>
      <c r="MWW15" s="84"/>
      <c r="MWX15" s="84"/>
      <c r="MWY15" s="84"/>
      <c r="MWZ15" s="84"/>
      <c r="MXA15" s="84"/>
      <c r="MXB15" s="84"/>
      <c r="MXC15" s="84"/>
      <c r="MXD15" s="84"/>
      <c r="MXE15" s="84"/>
      <c r="MXF15" s="84"/>
      <c r="MXG15" s="84"/>
      <c r="MXH15" s="84"/>
      <c r="MXI15" s="84"/>
      <c r="MXJ15" s="84"/>
      <c r="MXK15" s="84"/>
      <c r="MXL15" s="84"/>
      <c r="MXM15" s="84"/>
      <c r="MXN15" s="84"/>
      <c r="MXO15" s="84"/>
      <c r="MXP15" s="84"/>
      <c r="MXQ15" s="84"/>
      <c r="MXR15" s="84"/>
      <c r="MXS15" s="84"/>
      <c r="MXT15" s="84"/>
      <c r="MXU15" s="84"/>
      <c r="MXV15" s="84"/>
      <c r="MXW15" s="84"/>
      <c r="MXX15" s="84"/>
      <c r="MXY15" s="84"/>
      <c r="MXZ15" s="84"/>
      <c r="MYA15" s="84"/>
      <c r="MYB15" s="84"/>
      <c r="MYC15" s="84"/>
      <c r="MYD15" s="84"/>
      <c r="MYE15" s="84"/>
      <c r="MYF15" s="84"/>
      <c r="MYG15" s="84"/>
      <c r="MYH15" s="84"/>
      <c r="MYI15" s="84"/>
      <c r="MYJ15" s="84"/>
      <c r="MYK15" s="84"/>
      <c r="MYL15" s="84"/>
      <c r="MYM15" s="84"/>
      <c r="MYN15" s="84"/>
      <c r="MYO15" s="84"/>
      <c r="MYP15" s="84"/>
      <c r="MYQ15" s="84"/>
      <c r="MYR15" s="84"/>
      <c r="MYS15" s="84"/>
      <c r="MYT15" s="84"/>
      <c r="MYU15" s="84"/>
      <c r="MYV15" s="84"/>
      <c r="MYW15" s="84"/>
      <c r="MYX15" s="84"/>
      <c r="MYY15" s="84"/>
      <c r="MYZ15" s="84"/>
      <c r="MZA15" s="84"/>
      <c r="MZB15" s="84"/>
      <c r="MZC15" s="84"/>
      <c r="MZD15" s="84"/>
      <c r="MZE15" s="84"/>
      <c r="MZF15" s="84"/>
      <c r="MZG15" s="84"/>
      <c r="MZH15" s="84"/>
      <c r="MZI15" s="84"/>
      <c r="MZJ15" s="84"/>
      <c r="MZK15" s="84"/>
      <c r="MZL15" s="84"/>
      <c r="MZM15" s="84"/>
      <c r="MZN15" s="84"/>
      <c r="MZO15" s="84"/>
      <c r="MZP15" s="84"/>
      <c r="MZQ15" s="84"/>
      <c r="MZR15" s="84"/>
      <c r="MZS15" s="84"/>
      <c r="MZT15" s="84"/>
      <c r="MZU15" s="84"/>
      <c r="MZV15" s="84"/>
      <c r="MZW15" s="84"/>
      <c r="MZX15" s="84"/>
      <c r="MZY15" s="84"/>
      <c r="MZZ15" s="84"/>
      <c r="NAA15" s="84"/>
      <c r="NAB15" s="84"/>
      <c r="NAC15" s="84"/>
      <c r="NAD15" s="84"/>
      <c r="NAE15" s="84"/>
      <c r="NAF15" s="84"/>
      <c r="NAG15" s="84"/>
      <c r="NAH15" s="84"/>
      <c r="NAI15" s="84"/>
      <c r="NAJ15" s="84"/>
      <c r="NAK15" s="84"/>
      <c r="NAL15" s="84"/>
      <c r="NAM15" s="84"/>
      <c r="NAN15" s="84"/>
      <c r="NAO15" s="84"/>
      <c r="NAP15" s="84"/>
      <c r="NAQ15" s="84"/>
      <c r="NAR15" s="84"/>
      <c r="NAS15" s="84"/>
      <c r="NAT15" s="84"/>
      <c r="NAU15" s="84"/>
      <c r="NAV15" s="84"/>
      <c r="NAW15" s="84"/>
      <c r="NAX15" s="84"/>
      <c r="NAY15" s="84"/>
      <c r="NAZ15" s="84"/>
      <c r="NBA15" s="84"/>
      <c r="NBB15" s="84"/>
      <c r="NBC15" s="84"/>
      <c r="NBD15" s="84"/>
      <c r="NBE15" s="84"/>
      <c r="NBF15" s="84"/>
      <c r="NBG15" s="84"/>
      <c r="NBH15" s="84"/>
      <c r="NBI15" s="84"/>
      <c r="NBJ15" s="84"/>
      <c r="NBK15" s="84"/>
      <c r="NBL15" s="84"/>
      <c r="NBM15" s="84"/>
      <c r="NBN15" s="84"/>
      <c r="NBO15" s="84"/>
      <c r="NBP15" s="84"/>
      <c r="NBQ15" s="84"/>
      <c r="NBR15" s="84"/>
      <c r="NBS15" s="84"/>
      <c r="NBT15" s="84"/>
      <c r="NBU15" s="84"/>
      <c r="NBV15" s="84"/>
      <c r="NBW15" s="84"/>
      <c r="NBX15" s="84"/>
      <c r="NBY15" s="84"/>
      <c r="NBZ15" s="84"/>
      <c r="NCA15" s="84"/>
      <c r="NCB15" s="84"/>
      <c r="NCC15" s="84"/>
      <c r="NCD15" s="84"/>
      <c r="NCE15" s="84"/>
      <c r="NCF15" s="84"/>
      <c r="NCG15" s="84"/>
      <c r="NCH15" s="84"/>
      <c r="NCI15" s="84"/>
      <c r="NCJ15" s="84"/>
      <c r="NCK15" s="84"/>
      <c r="NCL15" s="84"/>
      <c r="NCM15" s="84"/>
      <c r="NCN15" s="84"/>
      <c r="NCO15" s="84"/>
      <c r="NCP15" s="84"/>
      <c r="NCQ15" s="84"/>
      <c r="NCR15" s="84"/>
      <c r="NCS15" s="84"/>
      <c r="NCT15" s="84"/>
      <c r="NCU15" s="84"/>
      <c r="NCV15" s="84"/>
      <c r="NCW15" s="84"/>
      <c r="NCX15" s="84"/>
      <c r="NCY15" s="84"/>
      <c r="NCZ15" s="84"/>
      <c r="NDA15" s="84"/>
      <c r="NDB15" s="84"/>
      <c r="NDC15" s="84"/>
      <c r="NDD15" s="84"/>
      <c r="NDE15" s="84"/>
      <c r="NDF15" s="84"/>
      <c r="NDG15" s="84"/>
      <c r="NDH15" s="84"/>
      <c r="NDI15" s="84"/>
      <c r="NDJ15" s="84"/>
      <c r="NDK15" s="84"/>
      <c r="NDL15" s="84"/>
      <c r="NDM15" s="84"/>
      <c r="NDN15" s="84"/>
      <c r="NDO15" s="84"/>
      <c r="NDP15" s="84"/>
      <c r="NDQ15" s="84"/>
      <c r="NDR15" s="84"/>
      <c r="NDS15" s="84"/>
      <c r="NDT15" s="84"/>
      <c r="NDU15" s="84"/>
      <c r="NDV15" s="84"/>
      <c r="NDW15" s="84"/>
      <c r="NDX15" s="84"/>
      <c r="NDY15" s="84"/>
      <c r="NDZ15" s="84"/>
      <c r="NEA15" s="84"/>
      <c r="NEB15" s="84"/>
      <c r="NEC15" s="84"/>
      <c r="NED15" s="84"/>
      <c r="NEE15" s="84"/>
      <c r="NEF15" s="84"/>
      <c r="NEG15" s="84"/>
      <c r="NEH15" s="84"/>
      <c r="NEI15" s="84"/>
      <c r="NEJ15" s="84"/>
      <c r="NEK15" s="84"/>
      <c r="NEL15" s="84"/>
      <c r="NEM15" s="84"/>
      <c r="NEN15" s="84"/>
      <c r="NEO15" s="84"/>
      <c r="NEP15" s="84"/>
      <c r="NEQ15" s="84"/>
      <c r="NER15" s="84"/>
      <c r="NES15" s="84"/>
      <c r="NET15" s="84"/>
      <c r="NEU15" s="84"/>
      <c r="NEV15" s="84"/>
      <c r="NEW15" s="84"/>
      <c r="NEX15" s="84"/>
      <c r="NEY15" s="84"/>
      <c r="NEZ15" s="84"/>
      <c r="NFA15" s="84"/>
      <c r="NFB15" s="84"/>
      <c r="NFC15" s="84"/>
      <c r="NFD15" s="84"/>
      <c r="NFE15" s="84"/>
      <c r="NFF15" s="84"/>
      <c r="NFG15" s="84"/>
      <c r="NFH15" s="84"/>
      <c r="NFI15" s="84"/>
      <c r="NFJ15" s="84"/>
      <c r="NFK15" s="84"/>
      <c r="NFL15" s="84"/>
      <c r="NFM15" s="84"/>
      <c r="NFN15" s="84"/>
      <c r="NFO15" s="84"/>
      <c r="NFP15" s="84"/>
      <c r="NFQ15" s="84"/>
      <c r="NFR15" s="84"/>
      <c r="NFS15" s="84"/>
      <c r="NFT15" s="84"/>
      <c r="NFU15" s="84"/>
      <c r="NFV15" s="84"/>
      <c r="NFW15" s="84"/>
      <c r="NFX15" s="84"/>
      <c r="NFY15" s="84"/>
      <c r="NFZ15" s="84"/>
      <c r="NGA15" s="84"/>
      <c r="NGB15" s="84"/>
      <c r="NGC15" s="84"/>
      <c r="NGD15" s="84"/>
      <c r="NGE15" s="84"/>
      <c r="NGF15" s="84"/>
      <c r="NGG15" s="84"/>
      <c r="NGH15" s="84"/>
      <c r="NGI15" s="84"/>
      <c r="NGJ15" s="84"/>
      <c r="NGK15" s="84"/>
      <c r="NGL15" s="84"/>
      <c r="NGM15" s="84"/>
      <c r="NGN15" s="84"/>
      <c r="NGO15" s="84"/>
      <c r="NGP15" s="84"/>
      <c r="NGQ15" s="84"/>
      <c r="NGR15" s="84"/>
      <c r="NGS15" s="84"/>
      <c r="NGT15" s="84"/>
      <c r="NGU15" s="84"/>
      <c r="NGV15" s="84"/>
      <c r="NGW15" s="84"/>
      <c r="NGX15" s="84"/>
      <c r="NGY15" s="84"/>
      <c r="NGZ15" s="84"/>
      <c r="NHA15" s="84"/>
      <c r="NHB15" s="84"/>
      <c r="NHC15" s="84"/>
      <c r="NHD15" s="84"/>
      <c r="NHE15" s="84"/>
      <c r="NHF15" s="84"/>
      <c r="NHG15" s="84"/>
      <c r="NHH15" s="84"/>
      <c r="NHI15" s="84"/>
      <c r="NHJ15" s="84"/>
      <c r="NHK15" s="84"/>
      <c r="NHL15" s="84"/>
      <c r="NHM15" s="84"/>
      <c r="NHN15" s="84"/>
      <c r="NHO15" s="84"/>
      <c r="NHP15" s="84"/>
      <c r="NHQ15" s="84"/>
      <c r="NHR15" s="84"/>
      <c r="NHS15" s="84"/>
      <c r="NHT15" s="84"/>
      <c r="NHU15" s="84"/>
      <c r="NHV15" s="84"/>
      <c r="NHW15" s="84"/>
      <c r="NHX15" s="84"/>
      <c r="NHY15" s="84"/>
      <c r="NHZ15" s="84"/>
      <c r="NIA15" s="84"/>
      <c r="NIB15" s="84"/>
      <c r="NIC15" s="84"/>
      <c r="NID15" s="84"/>
      <c r="NIE15" s="84"/>
      <c r="NIF15" s="84"/>
      <c r="NIG15" s="84"/>
      <c r="NIH15" s="84"/>
      <c r="NII15" s="84"/>
      <c r="NIJ15" s="84"/>
      <c r="NIK15" s="84"/>
      <c r="NIL15" s="84"/>
      <c r="NIM15" s="84"/>
      <c r="NIN15" s="84"/>
      <c r="NIO15" s="84"/>
      <c r="NIP15" s="84"/>
      <c r="NIQ15" s="84"/>
      <c r="NIR15" s="84"/>
      <c r="NIS15" s="84"/>
      <c r="NIT15" s="84"/>
      <c r="NIU15" s="84"/>
      <c r="NIV15" s="84"/>
      <c r="NIW15" s="84"/>
      <c r="NIX15" s="84"/>
      <c r="NIY15" s="84"/>
      <c r="NIZ15" s="84"/>
      <c r="NJA15" s="84"/>
      <c r="NJB15" s="84"/>
      <c r="NJC15" s="84"/>
      <c r="NJD15" s="84"/>
      <c r="NJE15" s="84"/>
      <c r="NJF15" s="84"/>
      <c r="NJG15" s="84"/>
      <c r="NJH15" s="84"/>
      <c r="NJI15" s="84"/>
      <c r="NJJ15" s="84"/>
      <c r="NJK15" s="84"/>
      <c r="NJL15" s="84"/>
      <c r="NJM15" s="84"/>
      <c r="NJN15" s="84"/>
      <c r="NJO15" s="84"/>
      <c r="NJP15" s="84"/>
      <c r="NJQ15" s="84"/>
      <c r="NJR15" s="84"/>
      <c r="NJS15" s="84"/>
      <c r="NJT15" s="84"/>
      <c r="NJU15" s="84"/>
      <c r="NJV15" s="84"/>
      <c r="NJW15" s="84"/>
      <c r="NJX15" s="84"/>
      <c r="NJY15" s="84"/>
      <c r="NJZ15" s="84"/>
      <c r="NKA15" s="84"/>
      <c r="NKB15" s="84"/>
      <c r="NKC15" s="84"/>
      <c r="NKD15" s="84"/>
      <c r="NKE15" s="84"/>
      <c r="NKF15" s="84"/>
      <c r="NKG15" s="84"/>
      <c r="NKH15" s="84"/>
      <c r="NKI15" s="84"/>
      <c r="NKJ15" s="84"/>
      <c r="NKK15" s="84"/>
      <c r="NKL15" s="84"/>
      <c r="NKM15" s="84"/>
      <c r="NKN15" s="84"/>
      <c r="NKO15" s="84"/>
      <c r="NKP15" s="84"/>
      <c r="NKQ15" s="84"/>
      <c r="NKR15" s="84"/>
      <c r="NKS15" s="84"/>
      <c r="NKT15" s="84"/>
      <c r="NKU15" s="84"/>
      <c r="NKV15" s="84"/>
      <c r="NKW15" s="84"/>
      <c r="NKX15" s="84"/>
      <c r="NKY15" s="84"/>
      <c r="NKZ15" s="84"/>
      <c r="NLA15" s="84"/>
      <c r="NLB15" s="84"/>
      <c r="NLC15" s="84"/>
      <c r="NLD15" s="84"/>
      <c r="NLE15" s="84"/>
      <c r="NLF15" s="84"/>
      <c r="NLG15" s="84"/>
      <c r="NLH15" s="84"/>
      <c r="NLI15" s="84"/>
      <c r="NLJ15" s="84"/>
      <c r="NLK15" s="84"/>
      <c r="NLL15" s="84"/>
      <c r="NLM15" s="84"/>
      <c r="NLN15" s="84"/>
      <c r="NLO15" s="84"/>
      <c r="NLP15" s="84"/>
      <c r="NLQ15" s="84"/>
      <c r="NLR15" s="84"/>
      <c r="NLS15" s="84"/>
      <c r="NLT15" s="84"/>
      <c r="NLU15" s="84"/>
      <c r="NLV15" s="84"/>
      <c r="NLW15" s="84"/>
      <c r="NLX15" s="84"/>
      <c r="NLY15" s="84"/>
      <c r="NLZ15" s="84"/>
      <c r="NMA15" s="84"/>
      <c r="NMB15" s="84"/>
      <c r="NMC15" s="84"/>
      <c r="NMD15" s="84"/>
      <c r="NME15" s="84"/>
      <c r="NMF15" s="84"/>
      <c r="NMG15" s="84"/>
      <c r="NMH15" s="84"/>
      <c r="NMI15" s="84"/>
      <c r="NMJ15" s="84"/>
      <c r="NMK15" s="84"/>
      <c r="NML15" s="84"/>
      <c r="NMM15" s="84"/>
      <c r="NMN15" s="84"/>
      <c r="NMO15" s="84"/>
      <c r="NMP15" s="84"/>
      <c r="NMQ15" s="84"/>
      <c r="NMR15" s="84"/>
      <c r="NMS15" s="84"/>
      <c r="NMT15" s="84"/>
      <c r="NMU15" s="84"/>
      <c r="NMV15" s="84"/>
      <c r="NMW15" s="84"/>
      <c r="NMX15" s="84"/>
      <c r="NMY15" s="84"/>
      <c r="NMZ15" s="84"/>
      <c r="NNA15" s="84"/>
      <c r="NNB15" s="84"/>
      <c r="NNC15" s="84"/>
      <c r="NND15" s="84"/>
      <c r="NNE15" s="84"/>
      <c r="NNF15" s="84"/>
      <c r="NNG15" s="84"/>
      <c r="NNH15" s="84"/>
      <c r="NNI15" s="84"/>
      <c r="NNJ15" s="84"/>
      <c r="NNK15" s="84"/>
      <c r="NNL15" s="84"/>
      <c r="NNM15" s="84"/>
      <c r="NNN15" s="84"/>
      <c r="NNO15" s="84"/>
      <c r="NNP15" s="84"/>
      <c r="NNQ15" s="84"/>
      <c r="NNR15" s="84"/>
      <c r="NNS15" s="84"/>
      <c r="NNT15" s="84"/>
      <c r="NNU15" s="84"/>
      <c r="NNV15" s="84"/>
      <c r="NNW15" s="84"/>
      <c r="NNX15" s="84"/>
      <c r="NNY15" s="84"/>
      <c r="NNZ15" s="84"/>
      <c r="NOA15" s="84"/>
      <c r="NOB15" s="84"/>
      <c r="NOC15" s="84"/>
      <c r="NOD15" s="84"/>
      <c r="NOE15" s="84"/>
      <c r="NOF15" s="84"/>
      <c r="NOG15" s="84"/>
      <c r="NOH15" s="84"/>
      <c r="NOI15" s="84"/>
      <c r="NOJ15" s="84"/>
      <c r="NOK15" s="84"/>
      <c r="NOL15" s="84"/>
      <c r="NOM15" s="84"/>
      <c r="NON15" s="84"/>
      <c r="NOO15" s="84"/>
      <c r="NOP15" s="84"/>
      <c r="NOQ15" s="84"/>
      <c r="NOR15" s="84"/>
      <c r="NOS15" s="84"/>
      <c r="NOT15" s="84"/>
      <c r="NOU15" s="84"/>
      <c r="NOV15" s="84"/>
      <c r="NOW15" s="84"/>
      <c r="NOX15" s="84"/>
      <c r="NOY15" s="84"/>
      <c r="NOZ15" s="84"/>
      <c r="NPA15" s="84"/>
      <c r="NPB15" s="84"/>
      <c r="NPC15" s="84"/>
      <c r="NPD15" s="84"/>
      <c r="NPE15" s="84"/>
      <c r="NPF15" s="84"/>
      <c r="NPG15" s="84"/>
      <c r="NPH15" s="84"/>
      <c r="NPI15" s="84"/>
      <c r="NPJ15" s="84"/>
      <c r="NPK15" s="84"/>
      <c r="NPL15" s="84"/>
      <c r="NPM15" s="84"/>
      <c r="NPN15" s="84"/>
      <c r="NPO15" s="84"/>
      <c r="NPP15" s="84"/>
      <c r="NPQ15" s="84"/>
      <c r="NPR15" s="84"/>
      <c r="NPS15" s="84"/>
      <c r="NPT15" s="84"/>
      <c r="NPU15" s="84"/>
      <c r="NPV15" s="84"/>
      <c r="NPW15" s="84"/>
      <c r="NPX15" s="84"/>
      <c r="NPY15" s="84"/>
      <c r="NPZ15" s="84"/>
      <c r="NQA15" s="84"/>
      <c r="NQB15" s="84"/>
      <c r="NQC15" s="84"/>
      <c r="NQD15" s="84"/>
      <c r="NQE15" s="84"/>
      <c r="NQF15" s="84"/>
      <c r="NQG15" s="84"/>
      <c r="NQH15" s="84"/>
      <c r="NQI15" s="84"/>
      <c r="NQJ15" s="84"/>
      <c r="NQK15" s="84"/>
      <c r="NQL15" s="84"/>
      <c r="NQM15" s="84"/>
      <c r="NQN15" s="84"/>
      <c r="NQO15" s="84"/>
      <c r="NQP15" s="84"/>
      <c r="NQQ15" s="84"/>
      <c r="NQR15" s="84"/>
      <c r="NQS15" s="84"/>
      <c r="NQT15" s="84"/>
      <c r="NQU15" s="84"/>
      <c r="NQV15" s="84"/>
      <c r="NQW15" s="84"/>
      <c r="NQX15" s="84"/>
      <c r="NQY15" s="84"/>
      <c r="NQZ15" s="84"/>
      <c r="NRA15" s="84"/>
      <c r="NRB15" s="84"/>
      <c r="NRC15" s="84"/>
      <c r="NRD15" s="84"/>
      <c r="NRE15" s="84"/>
      <c r="NRF15" s="84"/>
      <c r="NRG15" s="84"/>
      <c r="NRH15" s="84"/>
      <c r="NRI15" s="84"/>
      <c r="NRJ15" s="84"/>
      <c r="NRK15" s="84"/>
      <c r="NRL15" s="84"/>
      <c r="NRM15" s="84"/>
      <c r="NRN15" s="84"/>
      <c r="NRO15" s="84"/>
      <c r="NRP15" s="84"/>
      <c r="NRQ15" s="84"/>
      <c r="NRR15" s="84"/>
      <c r="NRS15" s="84"/>
      <c r="NRT15" s="84"/>
      <c r="NRU15" s="84"/>
      <c r="NRV15" s="84"/>
      <c r="NRW15" s="84"/>
      <c r="NRX15" s="84"/>
      <c r="NRY15" s="84"/>
      <c r="NRZ15" s="84"/>
      <c r="NSA15" s="84"/>
      <c r="NSB15" s="84"/>
      <c r="NSC15" s="84"/>
      <c r="NSD15" s="84"/>
      <c r="NSE15" s="84"/>
      <c r="NSF15" s="84"/>
      <c r="NSG15" s="84"/>
      <c r="NSH15" s="84"/>
      <c r="NSI15" s="84"/>
      <c r="NSJ15" s="84"/>
      <c r="NSK15" s="84"/>
      <c r="NSL15" s="84"/>
      <c r="NSM15" s="84"/>
      <c r="NSN15" s="84"/>
      <c r="NSO15" s="84"/>
      <c r="NSP15" s="84"/>
      <c r="NSQ15" s="84"/>
      <c r="NSR15" s="84"/>
      <c r="NSS15" s="84"/>
      <c r="NST15" s="84"/>
      <c r="NSU15" s="84"/>
      <c r="NSV15" s="84"/>
      <c r="NSW15" s="84"/>
      <c r="NSX15" s="84"/>
      <c r="NSY15" s="84"/>
      <c r="NSZ15" s="84"/>
      <c r="NTA15" s="84"/>
      <c r="NTB15" s="84"/>
      <c r="NTC15" s="84"/>
      <c r="NTD15" s="84"/>
      <c r="NTE15" s="84"/>
      <c r="NTF15" s="84"/>
      <c r="NTG15" s="84"/>
      <c r="NTH15" s="84"/>
      <c r="NTI15" s="84"/>
      <c r="NTJ15" s="84"/>
      <c r="NTK15" s="84"/>
      <c r="NTL15" s="84"/>
      <c r="NTM15" s="84"/>
      <c r="NTN15" s="84"/>
      <c r="NTO15" s="84"/>
      <c r="NTP15" s="84"/>
      <c r="NTQ15" s="84"/>
      <c r="NTR15" s="84"/>
      <c r="NTS15" s="84"/>
      <c r="NTT15" s="84"/>
      <c r="NTU15" s="84"/>
      <c r="NTV15" s="84"/>
      <c r="NTW15" s="84"/>
      <c r="NTX15" s="84"/>
      <c r="NTY15" s="84"/>
      <c r="NTZ15" s="84"/>
      <c r="NUA15" s="84"/>
      <c r="NUB15" s="84"/>
      <c r="NUC15" s="84"/>
      <c r="NUD15" s="84"/>
      <c r="NUE15" s="84"/>
      <c r="NUF15" s="84"/>
      <c r="NUG15" s="84"/>
      <c r="NUH15" s="84"/>
      <c r="NUI15" s="84"/>
      <c r="NUJ15" s="84"/>
      <c r="NUK15" s="84"/>
      <c r="NUL15" s="84"/>
      <c r="NUM15" s="84"/>
      <c r="NUN15" s="84"/>
      <c r="NUO15" s="84"/>
      <c r="NUP15" s="84"/>
      <c r="NUQ15" s="84"/>
      <c r="NUR15" s="84"/>
      <c r="NUS15" s="84"/>
      <c r="NUT15" s="84"/>
      <c r="NUU15" s="84"/>
      <c r="NUV15" s="84"/>
      <c r="NUW15" s="84"/>
      <c r="NUX15" s="84"/>
      <c r="NUY15" s="84"/>
      <c r="NUZ15" s="84"/>
      <c r="NVA15" s="84"/>
      <c r="NVB15" s="84"/>
      <c r="NVC15" s="84"/>
      <c r="NVD15" s="84"/>
      <c r="NVE15" s="84"/>
      <c r="NVF15" s="84"/>
      <c r="NVG15" s="84"/>
      <c r="NVH15" s="84"/>
      <c r="NVI15" s="84"/>
      <c r="NVJ15" s="84"/>
      <c r="NVK15" s="84"/>
      <c r="NVL15" s="84"/>
      <c r="NVM15" s="84"/>
      <c r="NVN15" s="84"/>
      <c r="NVO15" s="84"/>
      <c r="NVP15" s="84"/>
      <c r="NVQ15" s="84"/>
      <c r="NVR15" s="84"/>
      <c r="NVS15" s="84"/>
      <c r="NVT15" s="84"/>
      <c r="NVU15" s="84"/>
      <c r="NVV15" s="84"/>
      <c r="NVW15" s="84"/>
      <c r="NVX15" s="84"/>
      <c r="NVY15" s="84"/>
      <c r="NVZ15" s="84"/>
      <c r="NWA15" s="84"/>
      <c r="NWB15" s="84"/>
      <c r="NWC15" s="84"/>
      <c r="NWD15" s="84"/>
      <c r="NWE15" s="84"/>
      <c r="NWF15" s="84"/>
      <c r="NWG15" s="84"/>
      <c r="NWH15" s="84"/>
      <c r="NWI15" s="84"/>
      <c r="NWJ15" s="84"/>
      <c r="NWK15" s="84"/>
      <c r="NWL15" s="84"/>
      <c r="NWM15" s="84"/>
      <c r="NWN15" s="84"/>
      <c r="NWO15" s="84"/>
      <c r="NWP15" s="84"/>
      <c r="NWQ15" s="84"/>
      <c r="NWR15" s="84"/>
      <c r="NWS15" s="84"/>
      <c r="NWT15" s="84"/>
      <c r="NWU15" s="84"/>
      <c r="NWV15" s="84"/>
      <c r="NWW15" s="84"/>
      <c r="NWX15" s="84"/>
      <c r="NWY15" s="84"/>
      <c r="NWZ15" s="84"/>
      <c r="NXA15" s="84"/>
      <c r="NXB15" s="84"/>
      <c r="NXC15" s="84"/>
      <c r="NXD15" s="84"/>
      <c r="NXE15" s="84"/>
      <c r="NXF15" s="84"/>
      <c r="NXG15" s="84"/>
      <c r="NXH15" s="84"/>
      <c r="NXI15" s="84"/>
      <c r="NXJ15" s="84"/>
      <c r="NXK15" s="84"/>
      <c r="NXL15" s="84"/>
      <c r="NXM15" s="84"/>
      <c r="NXN15" s="84"/>
      <c r="NXO15" s="84"/>
      <c r="NXP15" s="84"/>
      <c r="NXQ15" s="84"/>
      <c r="NXR15" s="84"/>
      <c r="NXS15" s="84"/>
      <c r="NXT15" s="84"/>
      <c r="NXU15" s="84"/>
      <c r="NXV15" s="84"/>
      <c r="NXW15" s="84"/>
      <c r="NXX15" s="84"/>
      <c r="NXY15" s="84"/>
      <c r="NXZ15" s="84"/>
      <c r="NYA15" s="84"/>
      <c r="NYB15" s="84"/>
      <c r="NYC15" s="84"/>
      <c r="NYD15" s="84"/>
      <c r="NYE15" s="84"/>
      <c r="NYF15" s="84"/>
      <c r="NYG15" s="84"/>
      <c r="NYH15" s="84"/>
      <c r="NYI15" s="84"/>
      <c r="NYJ15" s="84"/>
      <c r="NYK15" s="84"/>
      <c r="NYL15" s="84"/>
      <c r="NYM15" s="84"/>
      <c r="NYN15" s="84"/>
      <c r="NYO15" s="84"/>
      <c r="NYP15" s="84"/>
      <c r="NYQ15" s="84"/>
      <c r="NYR15" s="84"/>
      <c r="NYS15" s="84"/>
      <c r="NYT15" s="84"/>
      <c r="NYU15" s="84"/>
      <c r="NYV15" s="84"/>
      <c r="NYW15" s="84"/>
      <c r="NYX15" s="84"/>
      <c r="NYY15" s="84"/>
      <c r="NYZ15" s="84"/>
      <c r="NZA15" s="84"/>
      <c r="NZB15" s="84"/>
      <c r="NZC15" s="84"/>
      <c r="NZD15" s="84"/>
      <c r="NZE15" s="84"/>
      <c r="NZF15" s="84"/>
      <c r="NZG15" s="84"/>
      <c r="NZH15" s="84"/>
      <c r="NZI15" s="84"/>
      <c r="NZJ15" s="84"/>
      <c r="NZK15" s="84"/>
      <c r="NZL15" s="84"/>
      <c r="NZM15" s="84"/>
      <c r="NZN15" s="84"/>
      <c r="NZO15" s="84"/>
      <c r="NZP15" s="84"/>
      <c r="NZQ15" s="84"/>
      <c r="NZR15" s="84"/>
      <c r="NZS15" s="84"/>
      <c r="NZT15" s="84"/>
      <c r="NZU15" s="84"/>
      <c r="NZV15" s="84"/>
      <c r="NZW15" s="84"/>
      <c r="NZX15" s="84"/>
      <c r="NZY15" s="84"/>
      <c r="NZZ15" s="84"/>
      <c r="OAA15" s="84"/>
      <c r="OAB15" s="84"/>
      <c r="OAC15" s="84"/>
      <c r="OAD15" s="84"/>
      <c r="OAE15" s="84"/>
      <c r="OAF15" s="84"/>
      <c r="OAG15" s="84"/>
      <c r="OAH15" s="84"/>
      <c r="OAI15" s="84"/>
      <c r="OAJ15" s="84"/>
      <c r="OAK15" s="84"/>
      <c r="OAL15" s="84"/>
      <c r="OAM15" s="84"/>
      <c r="OAN15" s="84"/>
      <c r="OAO15" s="84"/>
      <c r="OAP15" s="84"/>
      <c r="OAQ15" s="84"/>
      <c r="OAR15" s="84"/>
      <c r="OAS15" s="84"/>
      <c r="OAT15" s="84"/>
      <c r="OAU15" s="84"/>
      <c r="OAV15" s="84"/>
      <c r="OAW15" s="84"/>
      <c r="OAX15" s="84"/>
      <c r="OAY15" s="84"/>
      <c r="OAZ15" s="84"/>
      <c r="OBA15" s="84"/>
      <c r="OBB15" s="84"/>
      <c r="OBC15" s="84"/>
      <c r="OBD15" s="84"/>
      <c r="OBE15" s="84"/>
      <c r="OBF15" s="84"/>
      <c r="OBG15" s="84"/>
      <c r="OBH15" s="84"/>
      <c r="OBI15" s="84"/>
      <c r="OBJ15" s="84"/>
      <c r="OBK15" s="84"/>
      <c r="OBL15" s="84"/>
      <c r="OBM15" s="84"/>
      <c r="OBN15" s="84"/>
      <c r="OBO15" s="84"/>
      <c r="OBP15" s="84"/>
      <c r="OBQ15" s="84"/>
      <c r="OBR15" s="84"/>
      <c r="OBS15" s="84"/>
      <c r="OBT15" s="84"/>
      <c r="OBU15" s="84"/>
      <c r="OBV15" s="84"/>
      <c r="OBW15" s="84"/>
      <c r="OBX15" s="84"/>
      <c r="OBY15" s="84"/>
      <c r="OBZ15" s="84"/>
      <c r="OCA15" s="84"/>
      <c r="OCB15" s="84"/>
      <c r="OCC15" s="84"/>
      <c r="OCD15" s="84"/>
      <c r="OCE15" s="84"/>
      <c r="OCF15" s="84"/>
      <c r="OCG15" s="84"/>
      <c r="OCH15" s="84"/>
      <c r="OCI15" s="84"/>
      <c r="OCJ15" s="84"/>
      <c r="OCK15" s="84"/>
      <c r="OCL15" s="84"/>
      <c r="OCM15" s="84"/>
      <c r="OCN15" s="84"/>
      <c r="OCO15" s="84"/>
      <c r="OCP15" s="84"/>
      <c r="OCQ15" s="84"/>
      <c r="OCR15" s="84"/>
      <c r="OCS15" s="84"/>
      <c r="OCT15" s="84"/>
      <c r="OCU15" s="84"/>
      <c r="OCV15" s="84"/>
      <c r="OCW15" s="84"/>
      <c r="OCX15" s="84"/>
      <c r="OCY15" s="84"/>
      <c r="OCZ15" s="84"/>
      <c r="ODA15" s="84"/>
      <c r="ODB15" s="84"/>
      <c r="ODC15" s="84"/>
      <c r="ODD15" s="84"/>
      <c r="ODE15" s="84"/>
      <c r="ODF15" s="84"/>
      <c r="ODG15" s="84"/>
      <c r="ODH15" s="84"/>
      <c r="ODI15" s="84"/>
      <c r="ODJ15" s="84"/>
      <c r="ODK15" s="84"/>
      <c r="ODL15" s="84"/>
      <c r="ODM15" s="84"/>
      <c r="ODN15" s="84"/>
      <c r="ODO15" s="84"/>
      <c r="ODP15" s="84"/>
      <c r="ODQ15" s="84"/>
      <c r="ODR15" s="84"/>
      <c r="ODS15" s="84"/>
      <c r="ODT15" s="84"/>
      <c r="ODU15" s="84"/>
      <c r="ODV15" s="84"/>
      <c r="ODW15" s="84"/>
      <c r="ODX15" s="84"/>
      <c r="ODY15" s="84"/>
      <c r="ODZ15" s="84"/>
      <c r="OEA15" s="84"/>
      <c r="OEB15" s="84"/>
      <c r="OEC15" s="84"/>
      <c r="OED15" s="84"/>
      <c r="OEE15" s="84"/>
      <c r="OEF15" s="84"/>
      <c r="OEG15" s="84"/>
      <c r="OEH15" s="84"/>
      <c r="OEI15" s="84"/>
      <c r="OEJ15" s="84"/>
      <c r="OEK15" s="84"/>
      <c r="OEL15" s="84"/>
      <c r="OEM15" s="84"/>
      <c r="OEN15" s="84"/>
      <c r="OEO15" s="84"/>
      <c r="OEP15" s="84"/>
      <c r="OEQ15" s="84"/>
      <c r="OER15" s="84"/>
      <c r="OES15" s="84"/>
      <c r="OET15" s="84"/>
      <c r="OEU15" s="84"/>
      <c r="OEV15" s="84"/>
      <c r="OEW15" s="84"/>
      <c r="OEX15" s="84"/>
      <c r="OEY15" s="84"/>
      <c r="OEZ15" s="84"/>
      <c r="OFA15" s="84"/>
      <c r="OFB15" s="84"/>
      <c r="OFC15" s="84"/>
      <c r="OFD15" s="84"/>
      <c r="OFE15" s="84"/>
      <c r="OFF15" s="84"/>
      <c r="OFG15" s="84"/>
      <c r="OFH15" s="84"/>
      <c r="OFI15" s="84"/>
      <c r="OFJ15" s="84"/>
      <c r="OFK15" s="84"/>
      <c r="OFL15" s="84"/>
      <c r="OFM15" s="84"/>
      <c r="OFN15" s="84"/>
      <c r="OFO15" s="84"/>
      <c r="OFP15" s="84"/>
      <c r="OFQ15" s="84"/>
      <c r="OFR15" s="84"/>
      <c r="OFS15" s="84"/>
      <c r="OFT15" s="84"/>
      <c r="OFU15" s="84"/>
      <c r="OFV15" s="84"/>
      <c r="OFW15" s="84"/>
      <c r="OFX15" s="84"/>
      <c r="OFY15" s="84"/>
      <c r="OFZ15" s="84"/>
      <c r="OGA15" s="84"/>
      <c r="OGB15" s="84"/>
      <c r="OGC15" s="84"/>
      <c r="OGD15" s="84"/>
      <c r="OGE15" s="84"/>
      <c r="OGF15" s="84"/>
      <c r="OGG15" s="84"/>
      <c r="OGH15" s="84"/>
      <c r="OGI15" s="84"/>
      <c r="OGJ15" s="84"/>
      <c r="OGK15" s="84"/>
      <c r="OGL15" s="84"/>
      <c r="OGM15" s="84"/>
      <c r="OGN15" s="84"/>
      <c r="OGO15" s="84"/>
      <c r="OGP15" s="84"/>
      <c r="OGQ15" s="84"/>
      <c r="OGR15" s="84"/>
      <c r="OGS15" s="84"/>
      <c r="OGT15" s="84"/>
      <c r="OGU15" s="84"/>
      <c r="OGV15" s="84"/>
      <c r="OGW15" s="84"/>
      <c r="OGX15" s="84"/>
      <c r="OGY15" s="84"/>
      <c r="OGZ15" s="84"/>
      <c r="OHA15" s="84"/>
      <c r="OHB15" s="84"/>
      <c r="OHC15" s="84"/>
      <c r="OHD15" s="84"/>
      <c r="OHE15" s="84"/>
      <c r="OHF15" s="84"/>
      <c r="OHG15" s="84"/>
      <c r="OHH15" s="84"/>
      <c r="OHI15" s="84"/>
      <c r="OHJ15" s="84"/>
      <c r="OHK15" s="84"/>
      <c r="OHL15" s="84"/>
      <c r="OHM15" s="84"/>
      <c r="OHN15" s="84"/>
      <c r="OHO15" s="84"/>
      <c r="OHP15" s="84"/>
      <c r="OHQ15" s="84"/>
      <c r="OHR15" s="84"/>
      <c r="OHS15" s="84"/>
      <c r="OHT15" s="84"/>
      <c r="OHU15" s="84"/>
      <c r="OHV15" s="84"/>
      <c r="OHW15" s="84"/>
      <c r="OHX15" s="84"/>
      <c r="OHY15" s="84"/>
      <c r="OHZ15" s="84"/>
      <c r="OIA15" s="84"/>
      <c r="OIB15" s="84"/>
      <c r="OIC15" s="84"/>
      <c r="OID15" s="84"/>
      <c r="OIE15" s="84"/>
      <c r="OIF15" s="84"/>
      <c r="OIG15" s="84"/>
      <c r="OIH15" s="84"/>
      <c r="OII15" s="84"/>
      <c r="OIJ15" s="84"/>
      <c r="OIK15" s="84"/>
      <c r="OIL15" s="84"/>
      <c r="OIM15" s="84"/>
      <c r="OIN15" s="84"/>
      <c r="OIO15" s="84"/>
      <c r="OIP15" s="84"/>
      <c r="OIQ15" s="84"/>
      <c r="OIR15" s="84"/>
      <c r="OIS15" s="84"/>
      <c r="OIT15" s="84"/>
      <c r="OIU15" s="84"/>
      <c r="OIV15" s="84"/>
      <c r="OIW15" s="84"/>
      <c r="OIX15" s="84"/>
      <c r="OIY15" s="84"/>
      <c r="OIZ15" s="84"/>
      <c r="OJA15" s="84"/>
      <c r="OJB15" s="84"/>
      <c r="OJC15" s="84"/>
      <c r="OJD15" s="84"/>
      <c r="OJE15" s="84"/>
      <c r="OJF15" s="84"/>
      <c r="OJG15" s="84"/>
      <c r="OJH15" s="84"/>
      <c r="OJI15" s="84"/>
      <c r="OJJ15" s="84"/>
      <c r="OJK15" s="84"/>
      <c r="OJL15" s="84"/>
      <c r="OJM15" s="84"/>
      <c r="OJN15" s="84"/>
      <c r="OJO15" s="84"/>
      <c r="OJP15" s="84"/>
      <c r="OJQ15" s="84"/>
      <c r="OJR15" s="84"/>
      <c r="OJS15" s="84"/>
      <c r="OJT15" s="84"/>
      <c r="OJU15" s="84"/>
      <c r="OJV15" s="84"/>
      <c r="OJW15" s="84"/>
      <c r="OJX15" s="84"/>
      <c r="OJY15" s="84"/>
      <c r="OJZ15" s="84"/>
      <c r="OKA15" s="84"/>
      <c r="OKB15" s="84"/>
      <c r="OKC15" s="84"/>
      <c r="OKD15" s="84"/>
      <c r="OKE15" s="84"/>
      <c r="OKF15" s="84"/>
      <c r="OKG15" s="84"/>
      <c r="OKH15" s="84"/>
      <c r="OKI15" s="84"/>
      <c r="OKJ15" s="84"/>
      <c r="OKK15" s="84"/>
      <c r="OKL15" s="84"/>
      <c r="OKM15" s="84"/>
      <c r="OKN15" s="84"/>
      <c r="OKO15" s="84"/>
      <c r="OKP15" s="84"/>
      <c r="OKQ15" s="84"/>
      <c r="OKR15" s="84"/>
      <c r="OKS15" s="84"/>
      <c r="OKT15" s="84"/>
      <c r="OKU15" s="84"/>
      <c r="OKV15" s="84"/>
      <c r="OKW15" s="84"/>
      <c r="OKX15" s="84"/>
      <c r="OKY15" s="84"/>
      <c r="OKZ15" s="84"/>
      <c r="OLA15" s="84"/>
      <c r="OLB15" s="84"/>
      <c r="OLC15" s="84"/>
      <c r="OLD15" s="84"/>
      <c r="OLE15" s="84"/>
      <c r="OLF15" s="84"/>
      <c r="OLG15" s="84"/>
      <c r="OLH15" s="84"/>
      <c r="OLI15" s="84"/>
      <c r="OLJ15" s="84"/>
      <c r="OLK15" s="84"/>
      <c r="OLL15" s="84"/>
      <c r="OLM15" s="84"/>
      <c r="OLN15" s="84"/>
      <c r="OLO15" s="84"/>
      <c r="OLP15" s="84"/>
      <c r="OLQ15" s="84"/>
      <c r="OLR15" s="84"/>
      <c r="OLS15" s="84"/>
      <c r="OLT15" s="84"/>
      <c r="OLU15" s="84"/>
      <c r="OLV15" s="84"/>
      <c r="OLW15" s="84"/>
      <c r="OLX15" s="84"/>
      <c r="OLY15" s="84"/>
      <c r="OLZ15" s="84"/>
      <c r="OMA15" s="84"/>
      <c r="OMB15" s="84"/>
      <c r="OMC15" s="84"/>
      <c r="OMD15" s="84"/>
      <c r="OME15" s="84"/>
      <c r="OMF15" s="84"/>
      <c r="OMG15" s="84"/>
      <c r="OMH15" s="84"/>
      <c r="OMI15" s="84"/>
      <c r="OMJ15" s="84"/>
      <c r="OMK15" s="84"/>
      <c r="OML15" s="84"/>
      <c r="OMM15" s="84"/>
      <c r="OMN15" s="84"/>
      <c r="OMO15" s="84"/>
      <c r="OMP15" s="84"/>
      <c r="OMQ15" s="84"/>
      <c r="OMR15" s="84"/>
      <c r="OMS15" s="84"/>
      <c r="OMT15" s="84"/>
      <c r="OMU15" s="84"/>
      <c r="OMV15" s="84"/>
      <c r="OMW15" s="84"/>
      <c r="OMX15" s="84"/>
      <c r="OMY15" s="84"/>
      <c r="OMZ15" s="84"/>
      <c r="ONA15" s="84"/>
      <c r="ONB15" s="84"/>
      <c r="ONC15" s="84"/>
      <c r="OND15" s="84"/>
      <c r="ONE15" s="84"/>
      <c r="ONF15" s="84"/>
      <c r="ONG15" s="84"/>
      <c r="ONH15" s="84"/>
      <c r="ONI15" s="84"/>
      <c r="ONJ15" s="84"/>
      <c r="ONK15" s="84"/>
      <c r="ONL15" s="84"/>
      <c r="ONM15" s="84"/>
      <c r="ONN15" s="84"/>
      <c r="ONO15" s="84"/>
      <c r="ONP15" s="84"/>
      <c r="ONQ15" s="84"/>
      <c r="ONR15" s="84"/>
      <c r="ONS15" s="84"/>
      <c r="ONT15" s="84"/>
      <c r="ONU15" s="84"/>
      <c r="ONV15" s="84"/>
      <c r="ONW15" s="84"/>
      <c r="ONX15" s="84"/>
      <c r="ONY15" s="84"/>
      <c r="ONZ15" s="84"/>
      <c r="OOA15" s="84"/>
      <c r="OOB15" s="84"/>
      <c r="OOC15" s="84"/>
      <c r="OOD15" s="84"/>
      <c r="OOE15" s="84"/>
      <c r="OOF15" s="84"/>
      <c r="OOG15" s="84"/>
      <c r="OOH15" s="84"/>
      <c r="OOI15" s="84"/>
      <c r="OOJ15" s="84"/>
      <c r="OOK15" s="84"/>
      <c r="OOL15" s="84"/>
      <c r="OOM15" s="84"/>
      <c r="OON15" s="84"/>
      <c r="OOO15" s="84"/>
      <c r="OOP15" s="84"/>
      <c r="OOQ15" s="84"/>
      <c r="OOR15" s="84"/>
      <c r="OOS15" s="84"/>
      <c r="OOT15" s="84"/>
      <c r="OOU15" s="84"/>
      <c r="OOV15" s="84"/>
      <c r="OOW15" s="84"/>
      <c r="OOX15" s="84"/>
      <c r="OOY15" s="84"/>
      <c r="OOZ15" s="84"/>
      <c r="OPA15" s="84"/>
      <c r="OPB15" s="84"/>
      <c r="OPC15" s="84"/>
      <c r="OPD15" s="84"/>
      <c r="OPE15" s="84"/>
      <c r="OPF15" s="84"/>
      <c r="OPG15" s="84"/>
      <c r="OPH15" s="84"/>
      <c r="OPI15" s="84"/>
      <c r="OPJ15" s="84"/>
      <c r="OPK15" s="84"/>
      <c r="OPL15" s="84"/>
      <c r="OPM15" s="84"/>
      <c r="OPN15" s="84"/>
      <c r="OPO15" s="84"/>
      <c r="OPP15" s="84"/>
      <c r="OPQ15" s="84"/>
      <c r="OPR15" s="84"/>
      <c r="OPS15" s="84"/>
      <c r="OPT15" s="84"/>
      <c r="OPU15" s="84"/>
      <c r="OPV15" s="84"/>
      <c r="OPW15" s="84"/>
      <c r="OPX15" s="84"/>
      <c r="OPY15" s="84"/>
      <c r="OPZ15" s="84"/>
      <c r="OQA15" s="84"/>
      <c r="OQB15" s="84"/>
      <c r="OQC15" s="84"/>
      <c r="OQD15" s="84"/>
      <c r="OQE15" s="84"/>
      <c r="OQF15" s="84"/>
      <c r="OQG15" s="84"/>
      <c r="OQH15" s="84"/>
      <c r="OQI15" s="84"/>
      <c r="OQJ15" s="84"/>
      <c r="OQK15" s="84"/>
      <c r="OQL15" s="84"/>
      <c r="OQM15" s="84"/>
      <c r="OQN15" s="84"/>
      <c r="OQO15" s="84"/>
      <c r="OQP15" s="84"/>
      <c r="OQQ15" s="84"/>
      <c r="OQR15" s="84"/>
      <c r="OQS15" s="84"/>
      <c r="OQT15" s="84"/>
      <c r="OQU15" s="84"/>
      <c r="OQV15" s="84"/>
      <c r="OQW15" s="84"/>
      <c r="OQX15" s="84"/>
      <c r="OQY15" s="84"/>
      <c r="OQZ15" s="84"/>
      <c r="ORA15" s="84"/>
      <c r="ORB15" s="84"/>
      <c r="ORC15" s="84"/>
      <c r="ORD15" s="84"/>
      <c r="ORE15" s="84"/>
      <c r="ORF15" s="84"/>
      <c r="ORG15" s="84"/>
      <c r="ORH15" s="84"/>
      <c r="ORI15" s="84"/>
      <c r="ORJ15" s="84"/>
      <c r="ORK15" s="84"/>
      <c r="ORL15" s="84"/>
      <c r="ORM15" s="84"/>
      <c r="ORN15" s="84"/>
      <c r="ORO15" s="84"/>
      <c r="ORP15" s="84"/>
      <c r="ORQ15" s="84"/>
      <c r="ORR15" s="84"/>
      <c r="ORS15" s="84"/>
      <c r="ORT15" s="84"/>
      <c r="ORU15" s="84"/>
      <c r="ORV15" s="84"/>
      <c r="ORW15" s="84"/>
      <c r="ORX15" s="84"/>
      <c r="ORY15" s="84"/>
      <c r="ORZ15" s="84"/>
      <c r="OSA15" s="84"/>
      <c r="OSB15" s="84"/>
      <c r="OSC15" s="84"/>
      <c r="OSD15" s="84"/>
      <c r="OSE15" s="84"/>
      <c r="OSF15" s="84"/>
      <c r="OSG15" s="84"/>
      <c r="OSH15" s="84"/>
      <c r="OSI15" s="84"/>
      <c r="OSJ15" s="84"/>
      <c r="OSK15" s="84"/>
      <c r="OSL15" s="84"/>
      <c r="OSM15" s="84"/>
      <c r="OSN15" s="84"/>
      <c r="OSO15" s="84"/>
      <c r="OSP15" s="84"/>
      <c r="OSQ15" s="84"/>
      <c r="OSR15" s="84"/>
      <c r="OSS15" s="84"/>
      <c r="OST15" s="84"/>
      <c r="OSU15" s="84"/>
      <c r="OSV15" s="84"/>
      <c r="OSW15" s="84"/>
      <c r="OSX15" s="84"/>
      <c r="OSY15" s="84"/>
      <c r="OSZ15" s="84"/>
      <c r="OTA15" s="84"/>
      <c r="OTB15" s="84"/>
      <c r="OTC15" s="84"/>
      <c r="OTD15" s="84"/>
      <c r="OTE15" s="84"/>
      <c r="OTF15" s="84"/>
      <c r="OTG15" s="84"/>
      <c r="OTH15" s="84"/>
      <c r="OTI15" s="84"/>
      <c r="OTJ15" s="84"/>
      <c r="OTK15" s="84"/>
      <c r="OTL15" s="84"/>
      <c r="OTM15" s="84"/>
      <c r="OTN15" s="84"/>
      <c r="OTO15" s="84"/>
      <c r="OTP15" s="84"/>
      <c r="OTQ15" s="84"/>
      <c r="OTR15" s="84"/>
      <c r="OTS15" s="84"/>
      <c r="OTT15" s="84"/>
      <c r="OTU15" s="84"/>
      <c r="OTV15" s="84"/>
      <c r="OTW15" s="84"/>
      <c r="OTX15" s="84"/>
      <c r="OTY15" s="84"/>
      <c r="OTZ15" s="84"/>
      <c r="OUA15" s="84"/>
      <c r="OUB15" s="84"/>
      <c r="OUC15" s="84"/>
      <c r="OUD15" s="84"/>
      <c r="OUE15" s="84"/>
      <c r="OUF15" s="84"/>
      <c r="OUG15" s="84"/>
      <c r="OUH15" s="84"/>
      <c r="OUI15" s="84"/>
      <c r="OUJ15" s="84"/>
      <c r="OUK15" s="84"/>
      <c r="OUL15" s="84"/>
      <c r="OUM15" s="84"/>
      <c r="OUN15" s="84"/>
      <c r="OUO15" s="84"/>
      <c r="OUP15" s="84"/>
      <c r="OUQ15" s="84"/>
      <c r="OUR15" s="84"/>
      <c r="OUS15" s="84"/>
      <c r="OUT15" s="84"/>
      <c r="OUU15" s="84"/>
      <c r="OUV15" s="84"/>
      <c r="OUW15" s="84"/>
      <c r="OUX15" s="84"/>
      <c r="OUY15" s="84"/>
      <c r="OUZ15" s="84"/>
      <c r="OVA15" s="84"/>
      <c r="OVB15" s="84"/>
      <c r="OVC15" s="84"/>
      <c r="OVD15" s="84"/>
      <c r="OVE15" s="84"/>
      <c r="OVF15" s="84"/>
      <c r="OVG15" s="84"/>
      <c r="OVH15" s="84"/>
      <c r="OVI15" s="84"/>
      <c r="OVJ15" s="84"/>
      <c r="OVK15" s="84"/>
      <c r="OVL15" s="84"/>
      <c r="OVM15" s="84"/>
      <c r="OVN15" s="84"/>
      <c r="OVO15" s="84"/>
      <c r="OVP15" s="84"/>
      <c r="OVQ15" s="84"/>
      <c r="OVR15" s="84"/>
      <c r="OVS15" s="84"/>
      <c r="OVT15" s="84"/>
      <c r="OVU15" s="84"/>
      <c r="OVV15" s="84"/>
      <c r="OVW15" s="84"/>
      <c r="OVX15" s="84"/>
      <c r="OVY15" s="84"/>
      <c r="OVZ15" s="84"/>
      <c r="OWA15" s="84"/>
      <c r="OWB15" s="84"/>
      <c r="OWC15" s="84"/>
      <c r="OWD15" s="84"/>
      <c r="OWE15" s="84"/>
      <c r="OWF15" s="84"/>
      <c r="OWG15" s="84"/>
      <c r="OWH15" s="84"/>
      <c r="OWI15" s="84"/>
      <c r="OWJ15" s="84"/>
      <c r="OWK15" s="84"/>
      <c r="OWL15" s="84"/>
      <c r="OWM15" s="84"/>
      <c r="OWN15" s="84"/>
      <c r="OWO15" s="84"/>
      <c r="OWP15" s="84"/>
      <c r="OWQ15" s="84"/>
      <c r="OWR15" s="84"/>
      <c r="OWS15" s="84"/>
      <c r="OWT15" s="84"/>
      <c r="OWU15" s="84"/>
      <c r="OWV15" s="84"/>
      <c r="OWW15" s="84"/>
      <c r="OWX15" s="84"/>
      <c r="OWY15" s="84"/>
      <c r="OWZ15" s="84"/>
      <c r="OXA15" s="84"/>
      <c r="OXB15" s="84"/>
      <c r="OXC15" s="84"/>
      <c r="OXD15" s="84"/>
      <c r="OXE15" s="84"/>
      <c r="OXF15" s="84"/>
      <c r="OXG15" s="84"/>
      <c r="OXH15" s="84"/>
      <c r="OXI15" s="84"/>
      <c r="OXJ15" s="84"/>
      <c r="OXK15" s="84"/>
      <c r="OXL15" s="84"/>
      <c r="OXM15" s="84"/>
      <c r="OXN15" s="84"/>
      <c r="OXO15" s="84"/>
      <c r="OXP15" s="84"/>
      <c r="OXQ15" s="84"/>
      <c r="OXR15" s="84"/>
      <c r="OXS15" s="84"/>
      <c r="OXT15" s="84"/>
      <c r="OXU15" s="84"/>
      <c r="OXV15" s="84"/>
      <c r="OXW15" s="84"/>
      <c r="OXX15" s="84"/>
      <c r="OXY15" s="84"/>
      <c r="OXZ15" s="84"/>
      <c r="OYA15" s="84"/>
      <c r="OYB15" s="84"/>
      <c r="OYC15" s="84"/>
      <c r="OYD15" s="84"/>
      <c r="OYE15" s="84"/>
      <c r="OYF15" s="84"/>
      <c r="OYG15" s="84"/>
      <c r="OYH15" s="84"/>
      <c r="OYI15" s="84"/>
      <c r="OYJ15" s="84"/>
      <c r="OYK15" s="84"/>
      <c r="OYL15" s="84"/>
      <c r="OYM15" s="84"/>
      <c r="OYN15" s="84"/>
      <c r="OYO15" s="84"/>
      <c r="OYP15" s="84"/>
      <c r="OYQ15" s="84"/>
      <c r="OYR15" s="84"/>
      <c r="OYS15" s="84"/>
      <c r="OYT15" s="84"/>
      <c r="OYU15" s="84"/>
      <c r="OYV15" s="84"/>
      <c r="OYW15" s="84"/>
      <c r="OYX15" s="84"/>
      <c r="OYY15" s="84"/>
      <c r="OYZ15" s="84"/>
      <c r="OZA15" s="84"/>
      <c r="OZB15" s="84"/>
      <c r="OZC15" s="84"/>
      <c r="OZD15" s="84"/>
      <c r="OZE15" s="84"/>
      <c r="OZF15" s="84"/>
      <c r="OZG15" s="84"/>
      <c r="OZH15" s="84"/>
      <c r="OZI15" s="84"/>
      <c r="OZJ15" s="84"/>
      <c r="OZK15" s="84"/>
      <c r="OZL15" s="84"/>
      <c r="OZM15" s="84"/>
      <c r="OZN15" s="84"/>
      <c r="OZO15" s="84"/>
      <c r="OZP15" s="84"/>
      <c r="OZQ15" s="84"/>
      <c r="OZR15" s="84"/>
      <c r="OZS15" s="84"/>
      <c r="OZT15" s="84"/>
      <c r="OZU15" s="84"/>
      <c r="OZV15" s="84"/>
      <c r="OZW15" s="84"/>
      <c r="OZX15" s="84"/>
      <c r="OZY15" s="84"/>
      <c r="OZZ15" s="84"/>
      <c r="PAA15" s="84"/>
      <c r="PAB15" s="84"/>
      <c r="PAC15" s="84"/>
      <c r="PAD15" s="84"/>
      <c r="PAE15" s="84"/>
      <c r="PAF15" s="84"/>
      <c r="PAG15" s="84"/>
      <c r="PAH15" s="84"/>
      <c r="PAI15" s="84"/>
      <c r="PAJ15" s="84"/>
      <c r="PAK15" s="84"/>
      <c r="PAL15" s="84"/>
      <c r="PAM15" s="84"/>
      <c r="PAN15" s="84"/>
      <c r="PAO15" s="84"/>
      <c r="PAP15" s="84"/>
      <c r="PAQ15" s="84"/>
      <c r="PAR15" s="84"/>
      <c r="PAS15" s="84"/>
      <c r="PAT15" s="84"/>
      <c r="PAU15" s="84"/>
      <c r="PAV15" s="84"/>
      <c r="PAW15" s="84"/>
      <c r="PAX15" s="84"/>
      <c r="PAY15" s="84"/>
      <c r="PAZ15" s="84"/>
      <c r="PBA15" s="84"/>
      <c r="PBB15" s="84"/>
      <c r="PBC15" s="84"/>
      <c r="PBD15" s="84"/>
      <c r="PBE15" s="84"/>
      <c r="PBF15" s="84"/>
      <c r="PBG15" s="84"/>
      <c r="PBH15" s="84"/>
      <c r="PBI15" s="84"/>
      <c r="PBJ15" s="84"/>
      <c r="PBK15" s="84"/>
      <c r="PBL15" s="84"/>
      <c r="PBM15" s="84"/>
      <c r="PBN15" s="84"/>
      <c r="PBO15" s="84"/>
      <c r="PBP15" s="84"/>
      <c r="PBQ15" s="84"/>
      <c r="PBR15" s="84"/>
      <c r="PBS15" s="84"/>
      <c r="PBT15" s="84"/>
      <c r="PBU15" s="84"/>
      <c r="PBV15" s="84"/>
      <c r="PBW15" s="84"/>
      <c r="PBX15" s="84"/>
      <c r="PBY15" s="84"/>
      <c r="PBZ15" s="84"/>
      <c r="PCA15" s="84"/>
      <c r="PCB15" s="84"/>
      <c r="PCC15" s="84"/>
      <c r="PCD15" s="84"/>
      <c r="PCE15" s="84"/>
      <c r="PCF15" s="84"/>
      <c r="PCG15" s="84"/>
      <c r="PCH15" s="84"/>
      <c r="PCI15" s="84"/>
      <c r="PCJ15" s="84"/>
      <c r="PCK15" s="84"/>
      <c r="PCL15" s="84"/>
      <c r="PCM15" s="84"/>
      <c r="PCN15" s="84"/>
      <c r="PCO15" s="84"/>
      <c r="PCP15" s="84"/>
      <c r="PCQ15" s="84"/>
      <c r="PCR15" s="84"/>
      <c r="PCS15" s="84"/>
      <c r="PCT15" s="84"/>
      <c r="PCU15" s="84"/>
      <c r="PCV15" s="84"/>
      <c r="PCW15" s="84"/>
      <c r="PCX15" s="84"/>
      <c r="PCY15" s="84"/>
      <c r="PCZ15" s="84"/>
      <c r="PDA15" s="84"/>
      <c r="PDB15" s="84"/>
      <c r="PDC15" s="84"/>
      <c r="PDD15" s="84"/>
      <c r="PDE15" s="84"/>
      <c r="PDF15" s="84"/>
      <c r="PDG15" s="84"/>
      <c r="PDH15" s="84"/>
      <c r="PDI15" s="84"/>
      <c r="PDJ15" s="84"/>
      <c r="PDK15" s="84"/>
      <c r="PDL15" s="84"/>
      <c r="PDM15" s="84"/>
      <c r="PDN15" s="84"/>
      <c r="PDO15" s="84"/>
      <c r="PDP15" s="84"/>
      <c r="PDQ15" s="84"/>
      <c r="PDR15" s="84"/>
      <c r="PDS15" s="84"/>
      <c r="PDT15" s="84"/>
      <c r="PDU15" s="84"/>
      <c r="PDV15" s="84"/>
      <c r="PDW15" s="84"/>
      <c r="PDX15" s="84"/>
      <c r="PDY15" s="84"/>
      <c r="PDZ15" s="84"/>
      <c r="PEA15" s="84"/>
      <c r="PEB15" s="84"/>
      <c r="PEC15" s="84"/>
      <c r="PED15" s="84"/>
      <c r="PEE15" s="84"/>
      <c r="PEF15" s="84"/>
      <c r="PEG15" s="84"/>
      <c r="PEH15" s="84"/>
      <c r="PEI15" s="84"/>
      <c r="PEJ15" s="84"/>
      <c r="PEK15" s="84"/>
      <c r="PEL15" s="84"/>
      <c r="PEM15" s="84"/>
      <c r="PEN15" s="84"/>
      <c r="PEO15" s="84"/>
      <c r="PEP15" s="84"/>
      <c r="PEQ15" s="84"/>
      <c r="PER15" s="84"/>
      <c r="PES15" s="84"/>
      <c r="PET15" s="84"/>
      <c r="PEU15" s="84"/>
      <c r="PEV15" s="84"/>
      <c r="PEW15" s="84"/>
      <c r="PEX15" s="84"/>
      <c r="PEY15" s="84"/>
      <c r="PEZ15" s="84"/>
      <c r="PFA15" s="84"/>
      <c r="PFB15" s="84"/>
      <c r="PFC15" s="84"/>
      <c r="PFD15" s="84"/>
      <c r="PFE15" s="84"/>
      <c r="PFF15" s="84"/>
      <c r="PFG15" s="84"/>
      <c r="PFH15" s="84"/>
      <c r="PFI15" s="84"/>
      <c r="PFJ15" s="84"/>
      <c r="PFK15" s="84"/>
      <c r="PFL15" s="84"/>
      <c r="PFM15" s="84"/>
      <c r="PFN15" s="84"/>
      <c r="PFO15" s="84"/>
      <c r="PFP15" s="84"/>
      <c r="PFQ15" s="84"/>
      <c r="PFR15" s="84"/>
      <c r="PFS15" s="84"/>
      <c r="PFT15" s="84"/>
      <c r="PFU15" s="84"/>
      <c r="PFV15" s="84"/>
      <c r="PFW15" s="84"/>
      <c r="PFX15" s="84"/>
      <c r="PFY15" s="84"/>
      <c r="PFZ15" s="84"/>
      <c r="PGA15" s="84"/>
      <c r="PGB15" s="84"/>
      <c r="PGC15" s="84"/>
      <c r="PGD15" s="84"/>
      <c r="PGE15" s="84"/>
      <c r="PGF15" s="84"/>
      <c r="PGG15" s="84"/>
      <c r="PGH15" s="84"/>
      <c r="PGI15" s="84"/>
      <c r="PGJ15" s="84"/>
      <c r="PGK15" s="84"/>
      <c r="PGL15" s="84"/>
      <c r="PGM15" s="84"/>
      <c r="PGN15" s="84"/>
      <c r="PGO15" s="84"/>
      <c r="PGP15" s="84"/>
      <c r="PGQ15" s="84"/>
      <c r="PGR15" s="84"/>
      <c r="PGS15" s="84"/>
      <c r="PGT15" s="84"/>
      <c r="PGU15" s="84"/>
      <c r="PGV15" s="84"/>
      <c r="PGW15" s="84"/>
      <c r="PGX15" s="84"/>
      <c r="PGY15" s="84"/>
      <c r="PGZ15" s="84"/>
      <c r="PHA15" s="84"/>
      <c r="PHB15" s="84"/>
      <c r="PHC15" s="84"/>
      <c r="PHD15" s="84"/>
      <c r="PHE15" s="84"/>
      <c r="PHF15" s="84"/>
      <c r="PHG15" s="84"/>
      <c r="PHH15" s="84"/>
      <c r="PHI15" s="84"/>
      <c r="PHJ15" s="84"/>
      <c r="PHK15" s="84"/>
      <c r="PHL15" s="84"/>
      <c r="PHM15" s="84"/>
      <c r="PHN15" s="84"/>
      <c r="PHO15" s="84"/>
      <c r="PHP15" s="84"/>
      <c r="PHQ15" s="84"/>
      <c r="PHR15" s="84"/>
      <c r="PHS15" s="84"/>
      <c r="PHT15" s="84"/>
      <c r="PHU15" s="84"/>
      <c r="PHV15" s="84"/>
      <c r="PHW15" s="84"/>
      <c r="PHX15" s="84"/>
      <c r="PHY15" s="84"/>
      <c r="PHZ15" s="84"/>
      <c r="PIA15" s="84"/>
      <c r="PIB15" s="84"/>
      <c r="PIC15" s="84"/>
      <c r="PID15" s="84"/>
      <c r="PIE15" s="84"/>
      <c r="PIF15" s="84"/>
      <c r="PIG15" s="84"/>
      <c r="PIH15" s="84"/>
      <c r="PII15" s="84"/>
      <c r="PIJ15" s="84"/>
      <c r="PIK15" s="84"/>
      <c r="PIL15" s="84"/>
      <c r="PIM15" s="84"/>
      <c r="PIN15" s="84"/>
      <c r="PIO15" s="84"/>
      <c r="PIP15" s="84"/>
      <c r="PIQ15" s="84"/>
      <c r="PIR15" s="84"/>
      <c r="PIS15" s="84"/>
      <c r="PIT15" s="84"/>
      <c r="PIU15" s="84"/>
      <c r="PIV15" s="84"/>
      <c r="PIW15" s="84"/>
      <c r="PIX15" s="84"/>
      <c r="PIY15" s="84"/>
      <c r="PIZ15" s="84"/>
      <c r="PJA15" s="84"/>
      <c r="PJB15" s="84"/>
      <c r="PJC15" s="84"/>
      <c r="PJD15" s="84"/>
      <c r="PJE15" s="84"/>
      <c r="PJF15" s="84"/>
      <c r="PJG15" s="84"/>
      <c r="PJH15" s="84"/>
      <c r="PJI15" s="84"/>
      <c r="PJJ15" s="84"/>
      <c r="PJK15" s="84"/>
      <c r="PJL15" s="84"/>
      <c r="PJM15" s="84"/>
      <c r="PJN15" s="84"/>
      <c r="PJO15" s="84"/>
      <c r="PJP15" s="84"/>
      <c r="PJQ15" s="84"/>
      <c r="PJR15" s="84"/>
      <c r="PJS15" s="84"/>
      <c r="PJT15" s="84"/>
      <c r="PJU15" s="84"/>
      <c r="PJV15" s="84"/>
      <c r="PJW15" s="84"/>
      <c r="PJX15" s="84"/>
      <c r="PJY15" s="84"/>
      <c r="PJZ15" s="84"/>
      <c r="PKA15" s="84"/>
      <c r="PKB15" s="84"/>
      <c r="PKC15" s="84"/>
      <c r="PKD15" s="84"/>
      <c r="PKE15" s="84"/>
      <c r="PKF15" s="84"/>
      <c r="PKG15" s="84"/>
      <c r="PKH15" s="84"/>
      <c r="PKI15" s="84"/>
      <c r="PKJ15" s="84"/>
      <c r="PKK15" s="84"/>
      <c r="PKL15" s="84"/>
      <c r="PKM15" s="84"/>
      <c r="PKN15" s="84"/>
      <c r="PKO15" s="84"/>
      <c r="PKP15" s="84"/>
      <c r="PKQ15" s="84"/>
      <c r="PKR15" s="84"/>
      <c r="PKS15" s="84"/>
      <c r="PKT15" s="84"/>
      <c r="PKU15" s="84"/>
      <c r="PKV15" s="84"/>
      <c r="PKW15" s="84"/>
      <c r="PKX15" s="84"/>
      <c r="PKY15" s="84"/>
      <c r="PKZ15" s="84"/>
      <c r="PLA15" s="84"/>
      <c r="PLB15" s="84"/>
      <c r="PLC15" s="84"/>
      <c r="PLD15" s="84"/>
      <c r="PLE15" s="84"/>
      <c r="PLF15" s="84"/>
      <c r="PLG15" s="84"/>
      <c r="PLH15" s="84"/>
      <c r="PLI15" s="84"/>
      <c r="PLJ15" s="84"/>
      <c r="PLK15" s="84"/>
      <c r="PLL15" s="84"/>
      <c r="PLM15" s="84"/>
      <c r="PLN15" s="84"/>
      <c r="PLO15" s="84"/>
      <c r="PLP15" s="84"/>
      <c r="PLQ15" s="84"/>
      <c r="PLR15" s="84"/>
      <c r="PLS15" s="84"/>
      <c r="PLT15" s="84"/>
      <c r="PLU15" s="84"/>
      <c r="PLV15" s="84"/>
      <c r="PLW15" s="84"/>
      <c r="PLX15" s="84"/>
      <c r="PLY15" s="84"/>
      <c r="PLZ15" s="84"/>
      <c r="PMA15" s="84"/>
      <c r="PMB15" s="84"/>
      <c r="PMC15" s="84"/>
      <c r="PMD15" s="84"/>
      <c r="PME15" s="84"/>
      <c r="PMF15" s="84"/>
      <c r="PMG15" s="84"/>
      <c r="PMH15" s="84"/>
      <c r="PMI15" s="84"/>
      <c r="PMJ15" s="84"/>
      <c r="PMK15" s="84"/>
      <c r="PML15" s="84"/>
      <c r="PMM15" s="84"/>
      <c r="PMN15" s="84"/>
      <c r="PMO15" s="84"/>
      <c r="PMP15" s="84"/>
      <c r="PMQ15" s="84"/>
      <c r="PMR15" s="84"/>
      <c r="PMS15" s="84"/>
      <c r="PMT15" s="84"/>
      <c r="PMU15" s="84"/>
      <c r="PMV15" s="84"/>
      <c r="PMW15" s="84"/>
      <c r="PMX15" s="84"/>
      <c r="PMY15" s="84"/>
      <c r="PMZ15" s="84"/>
      <c r="PNA15" s="84"/>
      <c r="PNB15" s="84"/>
      <c r="PNC15" s="84"/>
      <c r="PND15" s="84"/>
      <c r="PNE15" s="84"/>
      <c r="PNF15" s="84"/>
      <c r="PNG15" s="84"/>
      <c r="PNH15" s="84"/>
      <c r="PNI15" s="84"/>
      <c r="PNJ15" s="84"/>
      <c r="PNK15" s="84"/>
      <c r="PNL15" s="84"/>
      <c r="PNM15" s="84"/>
      <c r="PNN15" s="84"/>
      <c r="PNO15" s="84"/>
      <c r="PNP15" s="84"/>
      <c r="PNQ15" s="84"/>
      <c r="PNR15" s="84"/>
      <c r="PNS15" s="84"/>
      <c r="PNT15" s="84"/>
      <c r="PNU15" s="84"/>
      <c r="PNV15" s="84"/>
      <c r="PNW15" s="84"/>
      <c r="PNX15" s="84"/>
      <c r="PNY15" s="84"/>
      <c r="PNZ15" s="84"/>
      <c r="POA15" s="84"/>
      <c r="POB15" s="84"/>
      <c r="POC15" s="84"/>
      <c r="POD15" s="84"/>
      <c r="POE15" s="84"/>
      <c r="POF15" s="84"/>
      <c r="POG15" s="84"/>
      <c r="POH15" s="84"/>
      <c r="POI15" s="84"/>
      <c r="POJ15" s="84"/>
      <c r="POK15" s="84"/>
      <c r="POL15" s="84"/>
      <c r="POM15" s="84"/>
      <c r="PON15" s="84"/>
      <c r="POO15" s="84"/>
      <c r="POP15" s="84"/>
      <c r="POQ15" s="84"/>
      <c r="POR15" s="84"/>
      <c r="POS15" s="84"/>
      <c r="POT15" s="84"/>
      <c r="POU15" s="84"/>
      <c r="POV15" s="84"/>
      <c r="POW15" s="84"/>
      <c r="POX15" s="84"/>
      <c r="POY15" s="84"/>
      <c r="POZ15" s="84"/>
      <c r="PPA15" s="84"/>
      <c r="PPB15" s="84"/>
      <c r="PPC15" s="84"/>
      <c r="PPD15" s="84"/>
      <c r="PPE15" s="84"/>
      <c r="PPF15" s="84"/>
      <c r="PPG15" s="84"/>
      <c r="PPH15" s="84"/>
      <c r="PPI15" s="84"/>
      <c r="PPJ15" s="84"/>
      <c r="PPK15" s="84"/>
      <c r="PPL15" s="84"/>
      <c r="PPM15" s="84"/>
      <c r="PPN15" s="84"/>
      <c r="PPO15" s="84"/>
      <c r="PPP15" s="84"/>
      <c r="PPQ15" s="84"/>
      <c r="PPR15" s="84"/>
      <c r="PPS15" s="84"/>
      <c r="PPT15" s="84"/>
      <c r="PPU15" s="84"/>
      <c r="PPV15" s="84"/>
      <c r="PPW15" s="84"/>
      <c r="PPX15" s="84"/>
      <c r="PPY15" s="84"/>
      <c r="PPZ15" s="84"/>
      <c r="PQA15" s="84"/>
      <c r="PQB15" s="84"/>
      <c r="PQC15" s="84"/>
      <c r="PQD15" s="84"/>
      <c r="PQE15" s="84"/>
      <c r="PQF15" s="84"/>
      <c r="PQG15" s="84"/>
      <c r="PQH15" s="84"/>
      <c r="PQI15" s="84"/>
      <c r="PQJ15" s="84"/>
      <c r="PQK15" s="84"/>
      <c r="PQL15" s="84"/>
      <c r="PQM15" s="84"/>
      <c r="PQN15" s="84"/>
      <c r="PQO15" s="84"/>
      <c r="PQP15" s="84"/>
      <c r="PQQ15" s="84"/>
      <c r="PQR15" s="84"/>
      <c r="PQS15" s="84"/>
      <c r="PQT15" s="84"/>
      <c r="PQU15" s="84"/>
      <c r="PQV15" s="84"/>
      <c r="PQW15" s="84"/>
      <c r="PQX15" s="84"/>
      <c r="PQY15" s="84"/>
      <c r="PQZ15" s="84"/>
      <c r="PRA15" s="84"/>
      <c r="PRB15" s="84"/>
      <c r="PRC15" s="84"/>
      <c r="PRD15" s="84"/>
      <c r="PRE15" s="84"/>
      <c r="PRF15" s="84"/>
      <c r="PRG15" s="84"/>
      <c r="PRH15" s="84"/>
      <c r="PRI15" s="84"/>
      <c r="PRJ15" s="84"/>
      <c r="PRK15" s="84"/>
      <c r="PRL15" s="84"/>
      <c r="PRM15" s="84"/>
      <c r="PRN15" s="84"/>
      <c r="PRO15" s="84"/>
      <c r="PRP15" s="84"/>
      <c r="PRQ15" s="84"/>
      <c r="PRR15" s="84"/>
      <c r="PRS15" s="84"/>
      <c r="PRT15" s="84"/>
      <c r="PRU15" s="84"/>
      <c r="PRV15" s="84"/>
      <c r="PRW15" s="84"/>
      <c r="PRX15" s="84"/>
      <c r="PRY15" s="84"/>
      <c r="PRZ15" s="84"/>
      <c r="PSA15" s="84"/>
      <c r="PSB15" s="84"/>
      <c r="PSC15" s="84"/>
      <c r="PSD15" s="84"/>
      <c r="PSE15" s="84"/>
      <c r="PSF15" s="84"/>
      <c r="PSG15" s="84"/>
      <c r="PSH15" s="84"/>
      <c r="PSI15" s="84"/>
      <c r="PSJ15" s="84"/>
      <c r="PSK15" s="84"/>
      <c r="PSL15" s="84"/>
      <c r="PSM15" s="84"/>
      <c r="PSN15" s="84"/>
      <c r="PSO15" s="84"/>
      <c r="PSP15" s="84"/>
      <c r="PSQ15" s="84"/>
      <c r="PSR15" s="84"/>
      <c r="PSS15" s="84"/>
      <c r="PST15" s="84"/>
      <c r="PSU15" s="84"/>
      <c r="PSV15" s="84"/>
      <c r="PSW15" s="84"/>
      <c r="PSX15" s="84"/>
      <c r="PSY15" s="84"/>
      <c r="PSZ15" s="84"/>
      <c r="PTA15" s="84"/>
      <c r="PTB15" s="84"/>
      <c r="PTC15" s="84"/>
      <c r="PTD15" s="84"/>
      <c r="PTE15" s="84"/>
      <c r="PTF15" s="84"/>
      <c r="PTG15" s="84"/>
      <c r="PTH15" s="84"/>
      <c r="PTI15" s="84"/>
      <c r="PTJ15" s="84"/>
      <c r="PTK15" s="84"/>
      <c r="PTL15" s="84"/>
      <c r="PTM15" s="84"/>
      <c r="PTN15" s="84"/>
      <c r="PTO15" s="84"/>
      <c r="PTP15" s="84"/>
      <c r="PTQ15" s="84"/>
      <c r="PTR15" s="84"/>
      <c r="PTS15" s="84"/>
      <c r="PTT15" s="84"/>
      <c r="PTU15" s="84"/>
      <c r="PTV15" s="84"/>
      <c r="PTW15" s="84"/>
      <c r="PTX15" s="84"/>
      <c r="PTY15" s="84"/>
      <c r="PTZ15" s="84"/>
      <c r="PUA15" s="84"/>
      <c r="PUB15" s="84"/>
      <c r="PUC15" s="84"/>
      <c r="PUD15" s="84"/>
      <c r="PUE15" s="84"/>
      <c r="PUF15" s="84"/>
      <c r="PUG15" s="84"/>
      <c r="PUH15" s="84"/>
      <c r="PUI15" s="84"/>
      <c r="PUJ15" s="84"/>
      <c r="PUK15" s="84"/>
      <c r="PUL15" s="84"/>
      <c r="PUM15" s="84"/>
      <c r="PUN15" s="84"/>
      <c r="PUO15" s="84"/>
      <c r="PUP15" s="84"/>
      <c r="PUQ15" s="84"/>
      <c r="PUR15" s="84"/>
      <c r="PUS15" s="84"/>
      <c r="PUT15" s="84"/>
      <c r="PUU15" s="84"/>
      <c r="PUV15" s="84"/>
      <c r="PUW15" s="84"/>
      <c r="PUX15" s="84"/>
      <c r="PUY15" s="84"/>
      <c r="PUZ15" s="84"/>
      <c r="PVA15" s="84"/>
      <c r="PVB15" s="84"/>
      <c r="PVC15" s="84"/>
      <c r="PVD15" s="84"/>
      <c r="PVE15" s="84"/>
      <c r="PVF15" s="84"/>
      <c r="PVG15" s="84"/>
      <c r="PVH15" s="84"/>
      <c r="PVI15" s="84"/>
      <c r="PVJ15" s="84"/>
      <c r="PVK15" s="84"/>
      <c r="PVL15" s="84"/>
      <c r="PVM15" s="84"/>
      <c r="PVN15" s="84"/>
      <c r="PVO15" s="84"/>
      <c r="PVP15" s="84"/>
      <c r="PVQ15" s="84"/>
      <c r="PVR15" s="84"/>
      <c r="PVS15" s="84"/>
      <c r="PVT15" s="84"/>
      <c r="PVU15" s="84"/>
      <c r="PVV15" s="84"/>
      <c r="PVW15" s="84"/>
      <c r="PVX15" s="84"/>
      <c r="PVY15" s="84"/>
      <c r="PVZ15" s="84"/>
      <c r="PWA15" s="84"/>
      <c r="PWB15" s="84"/>
      <c r="PWC15" s="84"/>
      <c r="PWD15" s="84"/>
      <c r="PWE15" s="84"/>
      <c r="PWF15" s="84"/>
      <c r="PWG15" s="84"/>
      <c r="PWH15" s="84"/>
      <c r="PWI15" s="84"/>
      <c r="PWJ15" s="84"/>
      <c r="PWK15" s="84"/>
      <c r="PWL15" s="84"/>
      <c r="PWM15" s="84"/>
      <c r="PWN15" s="84"/>
      <c r="PWO15" s="84"/>
      <c r="PWP15" s="84"/>
      <c r="PWQ15" s="84"/>
      <c r="PWR15" s="84"/>
      <c r="PWS15" s="84"/>
      <c r="PWT15" s="84"/>
      <c r="PWU15" s="84"/>
      <c r="PWV15" s="84"/>
      <c r="PWW15" s="84"/>
      <c r="PWX15" s="84"/>
      <c r="PWY15" s="84"/>
      <c r="PWZ15" s="84"/>
      <c r="PXA15" s="84"/>
      <c r="PXB15" s="84"/>
      <c r="PXC15" s="84"/>
      <c r="PXD15" s="84"/>
      <c r="PXE15" s="84"/>
      <c r="PXF15" s="84"/>
      <c r="PXG15" s="84"/>
      <c r="PXH15" s="84"/>
      <c r="PXI15" s="84"/>
      <c r="PXJ15" s="84"/>
      <c r="PXK15" s="84"/>
      <c r="PXL15" s="84"/>
      <c r="PXM15" s="84"/>
      <c r="PXN15" s="84"/>
      <c r="PXO15" s="84"/>
      <c r="PXP15" s="84"/>
      <c r="PXQ15" s="84"/>
      <c r="PXR15" s="84"/>
      <c r="PXS15" s="84"/>
      <c r="PXT15" s="84"/>
      <c r="PXU15" s="84"/>
      <c r="PXV15" s="84"/>
      <c r="PXW15" s="84"/>
      <c r="PXX15" s="84"/>
      <c r="PXY15" s="84"/>
      <c r="PXZ15" s="84"/>
      <c r="PYA15" s="84"/>
      <c r="PYB15" s="84"/>
      <c r="PYC15" s="84"/>
      <c r="PYD15" s="84"/>
      <c r="PYE15" s="84"/>
      <c r="PYF15" s="84"/>
      <c r="PYG15" s="84"/>
      <c r="PYH15" s="84"/>
      <c r="PYI15" s="84"/>
      <c r="PYJ15" s="84"/>
      <c r="PYK15" s="84"/>
      <c r="PYL15" s="84"/>
      <c r="PYM15" s="84"/>
      <c r="PYN15" s="84"/>
      <c r="PYO15" s="84"/>
      <c r="PYP15" s="84"/>
      <c r="PYQ15" s="84"/>
      <c r="PYR15" s="84"/>
      <c r="PYS15" s="84"/>
      <c r="PYT15" s="84"/>
      <c r="PYU15" s="84"/>
      <c r="PYV15" s="84"/>
      <c r="PYW15" s="84"/>
      <c r="PYX15" s="84"/>
      <c r="PYY15" s="84"/>
      <c r="PYZ15" s="84"/>
      <c r="PZA15" s="84"/>
      <c r="PZB15" s="84"/>
      <c r="PZC15" s="84"/>
      <c r="PZD15" s="84"/>
      <c r="PZE15" s="84"/>
      <c r="PZF15" s="84"/>
      <c r="PZG15" s="84"/>
      <c r="PZH15" s="84"/>
      <c r="PZI15" s="84"/>
      <c r="PZJ15" s="84"/>
      <c r="PZK15" s="84"/>
      <c r="PZL15" s="84"/>
      <c r="PZM15" s="84"/>
      <c r="PZN15" s="84"/>
      <c r="PZO15" s="84"/>
      <c r="PZP15" s="84"/>
      <c r="PZQ15" s="84"/>
      <c r="PZR15" s="84"/>
      <c r="PZS15" s="84"/>
      <c r="PZT15" s="84"/>
      <c r="PZU15" s="84"/>
      <c r="PZV15" s="84"/>
      <c r="PZW15" s="84"/>
      <c r="PZX15" s="84"/>
      <c r="PZY15" s="84"/>
      <c r="PZZ15" s="84"/>
      <c r="QAA15" s="84"/>
      <c r="QAB15" s="84"/>
      <c r="QAC15" s="84"/>
      <c r="QAD15" s="84"/>
      <c r="QAE15" s="84"/>
      <c r="QAF15" s="84"/>
      <c r="QAG15" s="84"/>
      <c r="QAH15" s="84"/>
      <c r="QAI15" s="84"/>
      <c r="QAJ15" s="84"/>
      <c r="QAK15" s="84"/>
      <c r="QAL15" s="84"/>
      <c r="QAM15" s="84"/>
      <c r="QAN15" s="84"/>
      <c r="QAO15" s="84"/>
      <c r="QAP15" s="84"/>
      <c r="QAQ15" s="84"/>
      <c r="QAR15" s="84"/>
      <c r="QAS15" s="84"/>
      <c r="QAT15" s="84"/>
      <c r="QAU15" s="84"/>
      <c r="QAV15" s="84"/>
      <c r="QAW15" s="84"/>
      <c r="QAX15" s="84"/>
      <c r="QAY15" s="84"/>
      <c r="QAZ15" s="84"/>
      <c r="QBA15" s="84"/>
      <c r="QBB15" s="84"/>
      <c r="QBC15" s="84"/>
      <c r="QBD15" s="84"/>
      <c r="QBE15" s="84"/>
      <c r="QBF15" s="84"/>
      <c r="QBG15" s="84"/>
      <c r="QBH15" s="84"/>
      <c r="QBI15" s="84"/>
      <c r="QBJ15" s="84"/>
      <c r="QBK15" s="84"/>
      <c r="QBL15" s="84"/>
      <c r="QBM15" s="84"/>
      <c r="QBN15" s="84"/>
      <c r="QBO15" s="84"/>
      <c r="QBP15" s="84"/>
      <c r="QBQ15" s="84"/>
      <c r="QBR15" s="84"/>
      <c r="QBS15" s="84"/>
      <c r="QBT15" s="84"/>
      <c r="QBU15" s="84"/>
      <c r="QBV15" s="84"/>
      <c r="QBW15" s="84"/>
      <c r="QBX15" s="84"/>
      <c r="QBY15" s="84"/>
      <c r="QBZ15" s="84"/>
      <c r="QCA15" s="84"/>
      <c r="QCB15" s="84"/>
      <c r="QCC15" s="84"/>
      <c r="QCD15" s="84"/>
      <c r="QCE15" s="84"/>
      <c r="QCF15" s="84"/>
      <c r="QCG15" s="84"/>
      <c r="QCH15" s="84"/>
      <c r="QCI15" s="84"/>
      <c r="QCJ15" s="84"/>
      <c r="QCK15" s="84"/>
      <c r="QCL15" s="84"/>
      <c r="QCM15" s="84"/>
      <c r="QCN15" s="84"/>
      <c r="QCO15" s="84"/>
      <c r="QCP15" s="84"/>
      <c r="QCQ15" s="84"/>
      <c r="QCR15" s="84"/>
      <c r="QCS15" s="84"/>
      <c r="QCT15" s="84"/>
      <c r="QCU15" s="84"/>
      <c r="QCV15" s="84"/>
      <c r="QCW15" s="84"/>
      <c r="QCX15" s="84"/>
      <c r="QCY15" s="84"/>
      <c r="QCZ15" s="84"/>
      <c r="QDA15" s="84"/>
      <c r="QDB15" s="84"/>
      <c r="QDC15" s="84"/>
      <c r="QDD15" s="84"/>
      <c r="QDE15" s="84"/>
      <c r="QDF15" s="84"/>
      <c r="QDG15" s="84"/>
      <c r="QDH15" s="84"/>
      <c r="QDI15" s="84"/>
      <c r="QDJ15" s="84"/>
      <c r="QDK15" s="84"/>
      <c r="QDL15" s="84"/>
      <c r="QDM15" s="84"/>
      <c r="QDN15" s="84"/>
      <c r="QDO15" s="84"/>
      <c r="QDP15" s="84"/>
      <c r="QDQ15" s="84"/>
      <c r="QDR15" s="84"/>
      <c r="QDS15" s="84"/>
      <c r="QDT15" s="84"/>
      <c r="QDU15" s="84"/>
      <c r="QDV15" s="84"/>
      <c r="QDW15" s="84"/>
      <c r="QDX15" s="84"/>
      <c r="QDY15" s="84"/>
      <c r="QDZ15" s="84"/>
      <c r="QEA15" s="84"/>
      <c r="QEB15" s="84"/>
      <c r="QEC15" s="84"/>
      <c r="QED15" s="84"/>
      <c r="QEE15" s="84"/>
      <c r="QEF15" s="84"/>
      <c r="QEG15" s="84"/>
      <c r="QEH15" s="84"/>
      <c r="QEI15" s="84"/>
      <c r="QEJ15" s="84"/>
      <c r="QEK15" s="84"/>
      <c r="QEL15" s="84"/>
      <c r="QEM15" s="84"/>
      <c r="QEN15" s="84"/>
      <c r="QEO15" s="84"/>
      <c r="QEP15" s="84"/>
      <c r="QEQ15" s="84"/>
      <c r="QER15" s="84"/>
      <c r="QES15" s="84"/>
      <c r="QET15" s="84"/>
      <c r="QEU15" s="84"/>
      <c r="QEV15" s="84"/>
      <c r="QEW15" s="84"/>
      <c r="QEX15" s="84"/>
      <c r="QEY15" s="84"/>
      <c r="QEZ15" s="84"/>
      <c r="QFA15" s="84"/>
      <c r="QFB15" s="84"/>
      <c r="QFC15" s="84"/>
      <c r="QFD15" s="84"/>
      <c r="QFE15" s="84"/>
      <c r="QFF15" s="84"/>
      <c r="QFG15" s="84"/>
      <c r="QFH15" s="84"/>
      <c r="QFI15" s="84"/>
      <c r="QFJ15" s="84"/>
      <c r="QFK15" s="84"/>
      <c r="QFL15" s="84"/>
      <c r="QFM15" s="84"/>
      <c r="QFN15" s="84"/>
      <c r="QFO15" s="84"/>
      <c r="QFP15" s="84"/>
      <c r="QFQ15" s="84"/>
      <c r="QFR15" s="84"/>
      <c r="QFS15" s="84"/>
      <c r="QFT15" s="84"/>
      <c r="QFU15" s="84"/>
      <c r="QFV15" s="84"/>
      <c r="QFW15" s="84"/>
      <c r="QFX15" s="84"/>
      <c r="QFY15" s="84"/>
      <c r="QFZ15" s="84"/>
      <c r="QGA15" s="84"/>
      <c r="QGB15" s="84"/>
      <c r="QGC15" s="84"/>
      <c r="QGD15" s="84"/>
      <c r="QGE15" s="84"/>
      <c r="QGF15" s="84"/>
      <c r="QGG15" s="84"/>
      <c r="QGH15" s="84"/>
      <c r="QGI15" s="84"/>
      <c r="QGJ15" s="84"/>
      <c r="QGK15" s="84"/>
      <c r="QGL15" s="84"/>
      <c r="QGM15" s="84"/>
      <c r="QGN15" s="84"/>
      <c r="QGO15" s="84"/>
      <c r="QGP15" s="84"/>
      <c r="QGQ15" s="84"/>
      <c r="QGR15" s="84"/>
      <c r="QGS15" s="84"/>
      <c r="QGT15" s="84"/>
      <c r="QGU15" s="84"/>
      <c r="QGV15" s="84"/>
      <c r="QGW15" s="84"/>
      <c r="QGX15" s="84"/>
      <c r="QGY15" s="84"/>
      <c r="QGZ15" s="84"/>
      <c r="QHA15" s="84"/>
      <c r="QHB15" s="84"/>
      <c r="QHC15" s="84"/>
      <c r="QHD15" s="84"/>
      <c r="QHE15" s="84"/>
      <c r="QHF15" s="84"/>
      <c r="QHG15" s="84"/>
      <c r="QHH15" s="84"/>
      <c r="QHI15" s="84"/>
      <c r="QHJ15" s="84"/>
      <c r="QHK15" s="84"/>
      <c r="QHL15" s="84"/>
      <c r="QHM15" s="84"/>
      <c r="QHN15" s="84"/>
      <c r="QHO15" s="84"/>
      <c r="QHP15" s="84"/>
      <c r="QHQ15" s="84"/>
      <c r="QHR15" s="84"/>
      <c r="QHS15" s="84"/>
      <c r="QHT15" s="84"/>
      <c r="QHU15" s="84"/>
      <c r="QHV15" s="84"/>
      <c r="QHW15" s="84"/>
      <c r="QHX15" s="84"/>
      <c r="QHY15" s="84"/>
      <c r="QHZ15" s="84"/>
      <c r="QIA15" s="84"/>
      <c r="QIB15" s="84"/>
      <c r="QIC15" s="84"/>
      <c r="QID15" s="84"/>
      <c r="QIE15" s="84"/>
      <c r="QIF15" s="84"/>
      <c r="QIG15" s="84"/>
      <c r="QIH15" s="84"/>
      <c r="QII15" s="84"/>
      <c r="QIJ15" s="84"/>
      <c r="QIK15" s="84"/>
      <c r="QIL15" s="84"/>
      <c r="QIM15" s="84"/>
      <c r="QIN15" s="84"/>
      <c r="QIO15" s="84"/>
      <c r="QIP15" s="84"/>
      <c r="QIQ15" s="84"/>
      <c r="QIR15" s="84"/>
      <c r="QIS15" s="84"/>
      <c r="QIT15" s="84"/>
      <c r="QIU15" s="84"/>
      <c r="QIV15" s="84"/>
      <c r="QIW15" s="84"/>
      <c r="QIX15" s="84"/>
      <c r="QIY15" s="84"/>
      <c r="QIZ15" s="84"/>
      <c r="QJA15" s="84"/>
      <c r="QJB15" s="84"/>
      <c r="QJC15" s="84"/>
      <c r="QJD15" s="84"/>
      <c r="QJE15" s="84"/>
      <c r="QJF15" s="84"/>
      <c r="QJG15" s="84"/>
      <c r="QJH15" s="84"/>
      <c r="QJI15" s="84"/>
      <c r="QJJ15" s="84"/>
      <c r="QJK15" s="84"/>
      <c r="QJL15" s="84"/>
      <c r="QJM15" s="84"/>
      <c r="QJN15" s="84"/>
      <c r="QJO15" s="84"/>
      <c r="QJP15" s="84"/>
      <c r="QJQ15" s="84"/>
      <c r="QJR15" s="84"/>
      <c r="QJS15" s="84"/>
      <c r="QJT15" s="84"/>
      <c r="QJU15" s="84"/>
      <c r="QJV15" s="84"/>
      <c r="QJW15" s="84"/>
      <c r="QJX15" s="84"/>
      <c r="QJY15" s="84"/>
      <c r="QJZ15" s="84"/>
      <c r="QKA15" s="84"/>
      <c r="QKB15" s="84"/>
      <c r="QKC15" s="84"/>
      <c r="QKD15" s="84"/>
      <c r="QKE15" s="84"/>
      <c r="QKF15" s="84"/>
      <c r="QKG15" s="84"/>
      <c r="QKH15" s="84"/>
      <c r="QKI15" s="84"/>
      <c r="QKJ15" s="84"/>
      <c r="QKK15" s="84"/>
      <c r="QKL15" s="84"/>
      <c r="QKM15" s="84"/>
      <c r="QKN15" s="84"/>
      <c r="QKO15" s="84"/>
      <c r="QKP15" s="84"/>
      <c r="QKQ15" s="84"/>
      <c r="QKR15" s="84"/>
      <c r="QKS15" s="84"/>
      <c r="QKT15" s="84"/>
      <c r="QKU15" s="84"/>
      <c r="QKV15" s="84"/>
      <c r="QKW15" s="84"/>
      <c r="QKX15" s="84"/>
      <c r="QKY15" s="84"/>
      <c r="QKZ15" s="84"/>
      <c r="QLA15" s="84"/>
      <c r="QLB15" s="84"/>
      <c r="QLC15" s="84"/>
      <c r="QLD15" s="84"/>
      <c r="QLE15" s="84"/>
      <c r="QLF15" s="84"/>
      <c r="QLG15" s="84"/>
      <c r="QLH15" s="84"/>
      <c r="QLI15" s="84"/>
      <c r="QLJ15" s="84"/>
      <c r="QLK15" s="84"/>
      <c r="QLL15" s="84"/>
      <c r="QLM15" s="84"/>
      <c r="QLN15" s="84"/>
      <c r="QLO15" s="84"/>
      <c r="QLP15" s="84"/>
      <c r="QLQ15" s="84"/>
      <c r="QLR15" s="84"/>
      <c r="QLS15" s="84"/>
      <c r="QLT15" s="84"/>
      <c r="QLU15" s="84"/>
      <c r="QLV15" s="84"/>
      <c r="QLW15" s="84"/>
      <c r="QLX15" s="84"/>
      <c r="QLY15" s="84"/>
      <c r="QLZ15" s="84"/>
      <c r="QMA15" s="84"/>
      <c r="QMB15" s="84"/>
      <c r="QMC15" s="84"/>
      <c r="QMD15" s="84"/>
      <c r="QME15" s="84"/>
      <c r="QMF15" s="84"/>
      <c r="QMG15" s="84"/>
      <c r="QMH15" s="84"/>
      <c r="QMI15" s="84"/>
      <c r="QMJ15" s="84"/>
      <c r="QMK15" s="84"/>
      <c r="QML15" s="84"/>
      <c r="QMM15" s="84"/>
      <c r="QMN15" s="84"/>
      <c r="QMO15" s="84"/>
      <c r="QMP15" s="84"/>
      <c r="QMQ15" s="84"/>
      <c r="QMR15" s="84"/>
      <c r="QMS15" s="84"/>
      <c r="QMT15" s="84"/>
      <c r="QMU15" s="84"/>
      <c r="QMV15" s="84"/>
      <c r="QMW15" s="84"/>
      <c r="QMX15" s="84"/>
      <c r="QMY15" s="84"/>
      <c r="QMZ15" s="84"/>
      <c r="QNA15" s="84"/>
      <c r="QNB15" s="84"/>
      <c r="QNC15" s="84"/>
      <c r="QND15" s="84"/>
      <c r="QNE15" s="84"/>
      <c r="QNF15" s="84"/>
      <c r="QNG15" s="84"/>
      <c r="QNH15" s="84"/>
      <c r="QNI15" s="84"/>
      <c r="QNJ15" s="84"/>
      <c r="QNK15" s="84"/>
      <c r="QNL15" s="84"/>
      <c r="QNM15" s="84"/>
      <c r="QNN15" s="84"/>
      <c r="QNO15" s="84"/>
      <c r="QNP15" s="84"/>
      <c r="QNQ15" s="84"/>
      <c r="QNR15" s="84"/>
      <c r="QNS15" s="84"/>
      <c r="QNT15" s="84"/>
      <c r="QNU15" s="84"/>
      <c r="QNV15" s="84"/>
      <c r="QNW15" s="84"/>
      <c r="QNX15" s="84"/>
      <c r="QNY15" s="84"/>
      <c r="QNZ15" s="84"/>
      <c r="QOA15" s="84"/>
      <c r="QOB15" s="84"/>
      <c r="QOC15" s="84"/>
      <c r="QOD15" s="84"/>
      <c r="QOE15" s="84"/>
      <c r="QOF15" s="84"/>
      <c r="QOG15" s="84"/>
      <c r="QOH15" s="84"/>
      <c r="QOI15" s="84"/>
      <c r="QOJ15" s="84"/>
      <c r="QOK15" s="84"/>
      <c r="QOL15" s="84"/>
      <c r="QOM15" s="84"/>
      <c r="QON15" s="84"/>
      <c r="QOO15" s="84"/>
      <c r="QOP15" s="84"/>
      <c r="QOQ15" s="84"/>
      <c r="QOR15" s="84"/>
      <c r="QOS15" s="84"/>
      <c r="QOT15" s="84"/>
      <c r="QOU15" s="84"/>
      <c r="QOV15" s="84"/>
      <c r="QOW15" s="84"/>
      <c r="QOX15" s="84"/>
      <c r="QOY15" s="84"/>
      <c r="QOZ15" s="84"/>
      <c r="QPA15" s="84"/>
      <c r="QPB15" s="84"/>
      <c r="QPC15" s="84"/>
      <c r="QPD15" s="84"/>
      <c r="QPE15" s="84"/>
      <c r="QPF15" s="84"/>
      <c r="QPG15" s="84"/>
      <c r="QPH15" s="84"/>
      <c r="QPI15" s="84"/>
      <c r="QPJ15" s="84"/>
      <c r="QPK15" s="84"/>
      <c r="QPL15" s="84"/>
      <c r="QPM15" s="84"/>
      <c r="QPN15" s="84"/>
      <c r="QPO15" s="84"/>
      <c r="QPP15" s="84"/>
      <c r="QPQ15" s="84"/>
      <c r="QPR15" s="84"/>
      <c r="QPS15" s="84"/>
      <c r="QPT15" s="84"/>
      <c r="QPU15" s="84"/>
      <c r="QPV15" s="84"/>
      <c r="QPW15" s="84"/>
      <c r="QPX15" s="84"/>
      <c r="QPY15" s="84"/>
      <c r="QPZ15" s="84"/>
      <c r="QQA15" s="84"/>
      <c r="QQB15" s="84"/>
      <c r="QQC15" s="84"/>
      <c r="QQD15" s="84"/>
      <c r="QQE15" s="84"/>
      <c r="QQF15" s="84"/>
      <c r="QQG15" s="84"/>
      <c r="QQH15" s="84"/>
      <c r="QQI15" s="84"/>
      <c r="QQJ15" s="84"/>
      <c r="QQK15" s="84"/>
      <c r="QQL15" s="84"/>
      <c r="QQM15" s="84"/>
      <c r="QQN15" s="84"/>
      <c r="QQO15" s="84"/>
      <c r="QQP15" s="84"/>
      <c r="QQQ15" s="84"/>
      <c r="QQR15" s="84"/>
      <c r="QQS15" s="84"/>
      <c r="QQT15" s="84"/>
      <c r="QQU15" s="84"/>
      <c r="QQV15" s="84"/>
      <c r="QQW15" s="84"/>
      <c r="QQX15" s="84"/>
      <c r="QQY15" s="84"/>
      <c r="QQZ15" s="84"/>
      <c r="QRA15" s="84"/>
      <c r="QRB15" s="84"/>
      <c r="QRC15" s="84"/>
      <c r="QRD15" s="84"/>
      <c r="QRE15" s="84"/>
      <c r="QRF15" s="84"/>
      <c r="QRG15" s="84"/>
      <c r="QRH15" s="84"/>
      <c r="QRI15" s="84"/>
      <c r="QRJ15" s="84"/>
      <c r="QRK15" s="84"/>
      <c r="QRL15" s="84"/>
      <c r="QRM15" s="84"/>
      <c r="QRN15" s="84"/>
      <c r="QRO15" s="84"/>
      <c r="QRP15" s="84"/>
      <c r="QRQ15" s="84"/>
      <c r="QRR15" s="84"/>
      <c r="QRS15" s="84"/>
      <c r="QRT15" s="84"/>
      <c r="QRU15" s="84"/>
      <c r="QRV15" s="84"/>
      <c r="QRW15" s="84"/>
      <c r="QRX15" s="84"/>
      <c r="QRY15" s="84"/>
      <c r="QRZ15" s="84"/>
      <c r="QSA15" s="84"/>
      <c r="QSB15" s="84"/>
      <c r="QSC15" s="84"/>
      <c r="QSD15" s="84"/>
      <c r="QSE15" s="84"/>
      <c r="QSF15" s="84"/>
      <c r="QSG15" s="84"/>
      <c r="QSH15" s="84"/>
      <c r="QSI15" s="84"/>
      <c r="QSJ15" s="84"/>
      <c r="QSK15" s="84"/>
      <c r="QSL15" s="84"/>
      <c r="QSM15" s="84"/>
      <c r="QSN15" s="84"/>
      <c r="QSO15" s="84"/>
      <c r="QSP15" s="84"/>
      <c r="QSQ15" s="84"/>
      <c r="QSR15" s="84"/>
      <c r="QSS15" s="84"/>
      <c r="QST15" s="84"/>
      <c r="QSU15" s="84"/>
      <c r="QSV15" s="84"/>
      <c r="QSW15" s="84"/>
      <c r="QSX15" s="84"/>
      <c r="QSY15" s="84"/>
      <c r="QSZ15" s="84"/>
      <c r="QTA15" s="84"/>
      <c r="QTB15" s="84"/>
      <c r="QTC15" s="84"/>
      <c r="QTD15" s="84"/>
      <c r="QTE15" s="84"/>
      <c r="QTF15" s="84"/>
      <c r="QTG15" s="84"/>
      <c r="QTH15" s="84"/>
      <c r="QTI15" s="84"/>
      <c r="QTJ15" s="84"/>
      <c r="QTK15" s="84"/>
      <c r="QTL15" s="84"/>
      <c r="QTM15" s="84"/>
      <c r="QTN15" s="84"/>
      <c r="QTO15" s="84"/>
      <c r="QTP15" s="84"/>
      <c r="QTQ15" s="84"/>
      <c r="QTR15" s="84"/>
      <c r="QTS15" s="84"/>
      <c r="QTT15" s="84"/>
      <c r="QTU15" s="84"/>
      <c r="QTV15" s="84"/>
      <c r="QTW15" s="84"/>
      <c r="QTX15" s="84"/>
      <c r="QTY15" s="84"/>
      <c r="QTZ15" s="84"/>
      <c r="QUA15" s="84"/>
      <c r="QUB15" s="84"/>
      <c r="QUC15" s="84"/>
      <c r="QUD15" s="84"/>
      <c r="QUE15" s="84"/>
      <c r="QUF15" s="84"/>
      <c r="QUG15" s="84"/>
      <c r="QUH15" s="84"/>
      <c r="QUI15" s="84"/>
      <c r="QUJ15" s="84"/>
      <c r="QUK15" s="84"/>
      <c r="QUL15" s="84"/>
      <c r="QUM15" s="84"/>
      <c r="QUN15" s="84"/>
      <c r="QUO15" s="84"/>
      <c r="QUP15" s="84"/>
      <c r="QUQ15" s="84"/>
      <c r="QUR15" s="84"/>
      <c r="QUS15" s="84"/>
      <c r="QUT15" s="84"/>
      <c r="QUU15" s="84"/>
      <c r="QUV15" s="84"/>
      <c r="QUW15" s="84"/>
      <c r="QUX15" s="84"/>
      <c r="QUY15" s="84"/>
      <c r="QUZ15" s="84"/>
      <c r="QVA15" s="84"/>
      <c r="QVB15" s="84"/>
      <c r="QVC15" s="84"/>
      <c r="QVD15" s="84"/>
      <c r="QVE15" s="84"/>
      <c r="QVF15" s="84"/>
      <c r="QVG15" s="84"/>
      <c r="QVH15" s="84"/>
      <c r="QVI15" s="84"/>
      <c r="QVJ15" s="84"/>
      <c r="QVK15" s="84"/>
      <c r="QVL15" s="84"/>
      <c r="QVM15" s="84"/>
      <c r="QVN15" s="84"/>
      <c r="QVO15" s="84"/>
      <c r="QVP15" s="84"/>
      <c r="QVQ15" s="84"/>
      <c r="QVR15" s="84"/>
      <c r="QVS15" s="84"/>
      <c r="QVT15" s="84"/>
      <c r="QVU15" s="84"/>
      <c r="QVV15" s="84"/>
      <c r="QVW15" s="84"/>
      <c r="QVX15" s="84"/>
      <c r="QVY15" s="84"/>
      <c r="QVZ15" s="84"/>
      <c r="QWA15" s="84"/>
      <c r="QWB15" s="84"/>
      <c r="QWC15" s="84"/>
      <c r="QWD15" s="84"/>
      <c r="QWE15" s="84"/>
      <c r="QWF15" s="84"/>
      <c r="QWG15" s="84"/>
      <c r="QWH15" s="84"/>
      <c r="QWI15" s="84"/>
      <c r="QWJ15" s="84"/>
      <c r="QWK15" s="84"/>
      <c r="QWL15" s="84"/>
      <c r="QWM15" s="84"/>
      <c r="QWN15" s="84"/>
      <c r="QWO15" s="84"/>
      <c r="QWP15" s="84"/>
      <c r="QWQ15" s="84"/>
      <c r="QWR15" s="84"/>
      <c r="QWS15" s="84"/>
      <c r="QWT15" s="84"/>
      <c r="QWU15" s="84"/>
      <c r="QWV15" s="84"/>
      <c r="QWW15" s="84"/>
      <c r="QWX15" s="84"/>
      <c r="QWY15" s="84"/>
      <c r="QWZ15" s="84"/>
      <c r="QXA15" s="84"/>
      <c r="QXB15" s="84"/>
      <c r="QXC15" s="84"/>
      <c r="QXD15" s="84"/>
      <c r="QXE15" s="84"/>
      <c r="QXF15" s="84"/>
      <c r="QXG15" s="84"/>
      <c r="QXH15" s="84"/>
      <c r="QXI15" s="84"/>
      <c r="QXJ15" s="84"/>
      <c r="QXK15" s="84"/>
      <c r="QXL15" s="84"/>
      <c r="QXM15" s="84"/>
      <c r="QXN15" s="84"/>
      <c r="QXO15" s="84"/>
      <c r="QXP15" s="84"/>
      <c r="QXQ15" s="84"/>
      <c r="QXR15" s="84"/>
      <c r="QXS15" s="84"/>
      <c r="QXT15" s="84"/>
      <c r="QXU15" s="84"/>
      <c r="QXV15" s="84"/>
      <c r="QXW15" s="84"/>
      <c r="QXX15" s="84"/>
      <c r="QXY15" s="84"/>
      <c r="QXZ15" s="84"/>
      <c r="QYA15" s="84"/>
      <c r="QYB15" s="84"/>
      <c r="QYC15" s="84"/>
      <c r="QYD15" s="84"/>
      <c r="QYE15" s="84"/>
      <c r="QYF15" s="84"/>
      <c r="QYG15" s="84"/>
      <c r="QYH15" s="84"/>
      <c r="QYI15" s="84"/>
      <c r="QYJ15" s="84"/>
      <c r="QYK15" s="84"/>
      <c r="QYL15" s="84"/>
      <c r="QYM15" s="84"/>
      <c r="QYN15" s="84"/>
      <c r="QYO15" s="84"/>
      <c r="QYP15" s="84"/>
      <c r="QYQ15" s="84"/>
      <c r="QYR15" s="84"/>
      <c r="QYS15" s="84"/>
      <c r="QYT15" s="84"/>
      <c r="QYU15" s="84"/>
      <c r="QYV15" s="84"/>
      <c r="QYW15" s="84"/>
      <c r="QYX15" s="84"/>
      <c r="QYY15" s="84"/>
      <c r="QYZ15" s="84"/>
      <c r="QZA15" s="84"/>
      <c r="QZB15" s="84"/>
      <c r="QZC15" s="84"/>
      <c r="QZD15" s="84"/>
      <c r="QZE15" s="84"/>
      <c r="QZF15" s="84"/>
      <c r="QZG15" s="84"/>
      <c r="QZH15" s="84"/>
      <c r="QZI15" s="84"/>
      <c r="QZJ15" s="84"/>
      <c r="QZK15" s="84"/>
      <c r="QZL15" s="84"/>
      <c r="QZM15" s="84"/>
      <c r="QZN15" s="84"/>
      <c r="QZO15" s="84"/>
      <c r="QZP15" s="84"/>
      <c r="QZQ15" s="84"/>
      <c r="QZR15" s="84"/>
      <c r="QZS15" s="84"/>
      <c r="QZT15" s="84"/>
      <c r="QZU15" s="84"/>
      <c r="QZV15" s="84"/>
      <c r="QZW15" s="84"/>
      <c r="QZX15" s="84"/>
      <c r="QZY15" s="84"/>
      <c r="QZZ15" s="84"/>
      <c r="RAA15" s="84"/>
      <c r="RAB15" s="84"/>
      <c r="RAC15" s="84"/>
      <c r="RAD15" s="84"/>
      <c r="RAE15" s="84"/>
      <c r="RAF15" s="84"/>
      <c r="RAG15" s="84"/>
      <c r="RAH15" s="84"/>
      <c r="RAI15" s="84"/>
      <c r="RAJ15" s="84"/>
      <c r="RAK15" s="84"/>
      <c r="RAL15" s="84"/>
      <c r="RAM15" s="84"/>
      <c r="RAN15" s="84"/>
      <c r="RAO15" s="84"/>
      <c r="RAP15" s="84"/>
      <c r="RAQ15" s="84"/>
      <c r="RAR15" s="84"/>
      <c r="RAS15" s="84"/>
      <c r="RAT15" s="84"/>
      <c r="RAU15" s="84"/>
      <c r="RAV15" s="84"/>
      <c r="RAW15" s="84"/>
      <c r="RAX15" s="84"/>
      <c r="RAY15" s="84"/>
      <c r="RAZ15" s="84"/>
      <c r="RBA15" s="84"/>
      <c r="RBB15" s="84"/>
      <c r="RBC15" s="84"/>
      <c r="RBD15" s="84"/>
      <c r="RBE15" s="84"/>
      <c r="RBF15" s="84"/>
      <c r="RBG15" s="84"/>
      <c r="RBH15" s="84"/>
      <c r="RBI15" s="84"/>
      <c r="RBJ15" s="84"/>
      <c r="RBK15" s="84"/>
      <c r="RBL15" s="84"/>
      <c r="RBM15" s="84"/>
      <c r="RBN15" s="84"/>
      <c r="RBO15" s="84"/>
      <c r="RBP15" s="84"/>
      <c r="RBQ15" s="84"/>
      <c r="RBR15" s="84"/>
      <c r="RBS15" s="84"/>
      <c r="RBT15" s="84"/>
      <c r="RBU15" s="84"/>
      <c r="RBV15" s="84"/>
      <c r="RBW15" s="84"/>
      <c r="RBX15" s="84"/>
      <c r="RBY15" s="84"/>
      <c r="RBZ15" s="84"/>
      <c r="RCA15" s="84"/>
      <c r="RCB15" s="84"/>
      <c r="RCC15" s="84"/>
      <c r="RCD15" s="84"/>
      <c r="RCE15" s="84"/>
      <c r="RCF15" s="84"/>
      <c r="RCG15" s="84"/>
      <c r="RCH15" s="84"/>
      <c r="RCI15" s="84"/>
      <c r="RCJ15" s="84"/>
      <c r="RCK15" s="84"/>
      <c r="RCL15" s="84"/>
      <c r="RCM15" s="84"/>
      <c r="RCN15" s="84"/>
      <c r="RCO15" s="84"/>
      <c r="RCP15" s="84"/>
      <c r="RCQ15" s="84"/>
      <c r="RCR15" s="84"/>
      <c r="RCS15" s="84"/>
      <c r="RCT15" s="84"/>
      <c r="RCU15" s="84"/>
      <c r="RCV15" s="84"/>
      <c r="RCW15" s="84"/>
      <c r="RCX15" s="84"/>
      <c r="RCY15" s="84"/>
      <c r="RCZ15" s="84"/>
      <c r="RDA15" s="84"/>
      <c r="RDB15" s="84"/>
      <c r="RDC15" s="84"/>
      <c r="RDD15" s="84"/>
      <c r="RDE15" s="84"/>
      <c r="RDF15" s="84"/>
      <c r="RDG15" s="84"/>
      <c r="RDH15" s="84"/>
      <c r="RDI15" s="84"/>
      <c r="RDJ15" s="84"/>
      <c r="RDK15" s="84"/>
      <c r="RDL15" s="84"/>
      <c r="RDM15" s="84"/>
      <c r="RDN15" s="84"/>
      <c r="RDO15" s="84"/>
      <c r="RDP15" s="84"/>
      <c r="RDQ15" s="84"/>
      <c r="RDR15" s="84"/>
      <c r="RDS15" s="84"/>
      <c r="RDT15" s="84"/>
      <c r="RDU15" s="84"/>
      <c r="RDV15" s="84"/>
      <c r="RDW15" s="84"/>
      <c r="RDX15" s="84"/>
      <c r="RDY15" s="84"/>
      <c r="RDZ15" s="84"/>
      <c r="REA15" s="84"/>
      <c r="REB15" s="84"/>
      <c r="REC15" s="84"/>
      <c r="RED15" s="84"/>
      <c r="REE15" s="84"/>
      <c r="REF15" s="84"/>
      <c r="REG15" s="84"/>
      <c r="REH15" s="84"/>
      <c r="REI15" s="84"/>
      <c r="REJ15" s="84"/>
      <c r="REK15" s="84"/>
      <c r="REL15" s="84"/>
      <c r="REM15" s="84"/>
      <c r="REN15" s="84"/>
      <c r="REO15" s="84"/>
      <c r="REP15" s="84"/>
      <c r="REQ15" s="84"/>
      <c r="RER15" s="84"/>
      <c r="RES15" s="84"/>
      <c r="RET15" s="84"/>
      <c r="REU15" s="84"/>
      <c r="REV15" s="84"/>
      <c r="REW15" s="84"/>
      <c r="REX15" s="84"/>
      <c r="REY15" s="84"/>
      <c r="REZ15" s="84"/>
      <c r="RFA15" s="84"/>
      <c r="RFB15" s="84"/>
      <c r="RFC15" s="84"/>
      <c r="RFD15" s="84"/>
      <c r="RFE15" s="84"/>
      <c r="RFF15" s="84"/>
      <c r="RFG15" s="84"/>
      <c r="RFH15" s="84"/>
      <c r="RFI15" s="84"/>
      <c r="RFJ15" s="84"/>
      <c r="RFK15" s="84"/>
      <c r="RFL15" s="84"/>
      <c r="RFM15" s="84"/>
      <c r="RFN15" s="84"/>
      <c r="RFO15" s="84"/>
      <c r="RFP15" s="84"/>
      <c r="RFQ15" s="84"/>
      <c r="RFR15" s="84"/>
      <c r="RFS15" s="84"/>
      <c r="RFT15" s="84"/>
      <c r="RFU15" s="84"/>
      <c r="RFV15" s="84"/>
      <c r="RFW15" s="84"/>
      <c r="RFX15" s="84"/>
      <c r="RFY15" s="84"/>
      <c r="RFZ15" s="84"/>
      <c r="RGA15" s="84"/>
      <c r="RGB15" s="84"/>
      <c r="RGC15" s="84"/>
      <c r="RGD15" s="84"/>
      <c r="RGE15" s="84"/>
      <c r="RGF15" s="84"/>
      <c r="RGG15" s="84"/>
      <c r="RGH15" s="84"/>
      <c r="RGI15" s="84"/>
      <c r="RGJ15" s="84"/>
      <c r="RGK15" s="84"/>
      <c r="RGL15" s="84"/>
      <c r="RGM15" s="84"/>
      <c r="RGN15" s="84"/>
      <c r="RGO15" s="84"/>
      <c r="RGP15" s="84"/>
      <c r="RGQ15" s="84"/>
      <c r="RGR15" s="84"/>
      <c r="RGS15" s="84"/>
      <c r="RGT15" s="84"/>
      <c r="RGU15" s="84"/>
      <c r="RGV15" s="84"/>
      <c r="RGW15" s="84"/>
      <c r="RGX15" s="84"/>
      <c r="RGY15" s="84"/>
      <c r="RGZ15" s="84"/>
      <c r="RHA15" s="84"/>
      <c r="RHB15" s="84"/>
      <c r="RHC15" s="84"/>
      <c r="RHD15" s="84"/>
      <c r="RHE15" s="84"/>
      <c r="RHF15" s="84"/>
      <c r="RHG15" s="84"/>
      <c r="RHH15" s="84"/>
      <c r="RHI15" s="84"/>
      <c r="RHJ15" s="84"/>
      <c r="RHK15" s="84"/>
      <c r="RHL15" s="84"/>
      <c r="RHM15" s="84"/>
      <c r="RHN15" s="84"/>
      <c r="RHO15" s="84"/>
      <c r="RHP15" s="84"/>
      <c r="RHQ15" s="84"/>
      <c r="RHR15" s="84"/>
      <c r="RHS15" s="84"/>
      <c r="RHT15" s="84"/>
      <c r="RHU15" s="84"/>
      <c r="RHV15" s="84"/>
      <c r="RHW15" s="84"/>
      <c r="RHX15" s="84"/>
      <c r="RHY15" s="84"/>
      <c r="RHZ15" s="84"/>
      <c r="RIA15" s="84"/>
      <c r="RIB15" s="84"/>
      <c r="RIC15" s="84"/>
      <c r="RID15" s="84"/>
      <c r="RIE15" s="84"/>
      <c r="RIF15" s="84"/>
      <c r="RIG15" s="84"/>
      <c r="RIH15" s="84"/>
      <c r="RII15" s="84"/>
      <c r="RIJ15" s="84"/>
      <c r="RIK15" s="84"/>
      <c r="RIL15" s="84"/>
      <c r="RIM15" s="84"/>
      <c r="RIN15" s="84"/>
      <c r="RIO15" s="84"/>
      <c r="RIP15" s="84"/>
      <c r="RIQ15" s="84"/>
      <c r="RIR15" s="84"/>
      <c r="RIS15" s="84"/>
      <c r="RIT15" s="84"/>
      <c r="RIU15" s="84"/>
      <c r="RIV15" s="84"/>
      <c r="RIW15" s="84"/>
      <c r="RIX15" s="84"/>
      <c r="RIY15" s="84"/>
      <c r="RIZ15" s="84"/>
      <c r="RJA15" s="84"/>
      <c r="RJB15" s="84"/>
      <c r="RJC15" s="84"/>
      <c r="RJD15" s="84"/>
      <c r="RJE15" s="84"/>
      <c r="RJF15" s="84"/>
      <c r="RJG15" s="84"/>
      <c r="RJH15" s="84"/>
      <c r="RJI15" s="84"/>
      <c r="RJJ15" s="84"/>
      <c r="RJK15" s="84"/>
      <c r="RJL15" s="84"/>
      <c r="RJM15" s="84"/>
      <c r="RJN15" s="84"/>
      <c r="RJO15" s="84"/>
      <c r="RJP15" s="84"/>
      <c r="RJQ15" s="84"/>
      <c r="RJR15" s="84"/>
      <c r="RJS15" s="84"/>
      <c r="RJT15" s="84"/>
      <c r="RJU15" s="84"/>
      <c r="RJV15" s="84"/>
      <c r="RJW15" s="84"/>
      <c r="RJX15" s="84"/>
      <c r="RJY15" s="84"/>
      <c r="RJZ15" s="84"/>
      <c r="RKA15" s="84"/>
      <c r="RKB15" s="84"/>
      <c r="RKC15" s="84"/>
      <c r="RKD15" s="84"/>
      <c r="RKE15" s="84"/>
      <c r="RKF15" s="84"/>
      <c r="RKG15" s="84"/>
      <c r="RKH15" s="84"/>
      <c r="RKI15" s="84"/>
      <c r="RKJ15" s="84"/>
      <c r="RKK15" s="84"/>
      <c r="RKL15" s="84"/>
      <c r="RKM15" s="84"/>
      <c r="RKN15" s="84"/>
      <c r="RKO15" s="84"/>
      <c r="RKP15" s="84"/>
      <c r="RKQ15" s="84"/>
      <c r="RKR15" s="84"/>
      <c r="RKS15" s="84"/>
      <c r="RKT15" s="84"/>
      <c r="RKU15" s="84"/>
      <c r="RKV15" s="84"/>
      <c r="RKW15" s="84"/>
      <c r="RKX15" s="84"/>
      <c r="RKY15" s="84"/>
      <c r="RKZ15" s="84"/>
      <c r="RLA15" s="84"/>
      <c r="RLB15" s="84"/>
      <c r="RLC15" s="84"/>
      <c r="RLD15" s="84"/>
      <c r="RLE15" s="84"/>
      <c r="RLF15" s="84"/>
      <c r="RLG15" s="84"/>
      <c r="RLH15" s="84"/>
      <c r="RLI15" s="84"/>
      <c r="RLJ15" s="84"/>
      <c r="RLK15" s="84"/>
      <c r="RLL15" s="84"/>
      <c r="RLM15" s="84"/>
      <c r="RLN15" s="84"/>
      <c r="RLO15" s="84"/>
      <c r="RLP15" s="84"/>
      <c r="RLQ15" s="84"/>
      <c r="RLR15" s="84"/>
      <c r="RLS15" s="84"/>
      <c r="RLT15" s="84"/>
      <c r="RLU15" s="84"/>
      <c r="RLV15" s="84"/>
      <c r="RLW15" s="84"/>
      <c r="RLX15" s="84"/>
      <c r="RLY15" s="84"/>
      <c r="RLZ15" s="84"/>
      <c r="RMA15" s="84"/>
      <c r="RMB15" s="84"/>
      <c r="RMC15" s="84"/>
      <c r="RMD15" s="84"/>
      <c r="RME15" s="84"/>
      <c r="RMF15" s="84"/>
      <c r="RMG15" s="84"/>
      <c r="RMH15" s="84"/>
      <c r="RMI15" s="84"/>
      <c r="RMJ15" s="84"/>
      <c r="RMK15" s="84"/>
      <c r="RML15" s="84"/>
      <c r="RMM15" s="84"/>
      <c r="RMN15" s="84"/>
      <c r="RMO15" s="84"/>
      <c r="RMP15" s="84"/>
      <c r="RMQ15" s="84"/>
      <c r="RMR15" s="84"/>
      <c r="RMS15" s="84"/>
      <c r="RMT15" s="84"/>
      <c r="RMU15" s="84"/>
      <c r="RMV15" s="84"/>
      <c r="RMW15" s="84"/>
      <c r="RMX15" s="84"/>
      <c r="RMY15" s="84"/>
      <c r="RMZ15" s="84"/>
      <c r="RNA15" s="84"/>
      <c r="RNB15" s="84"/>
      <c r="RNC15" s="84"/>
      <c r="RND15" s="84"/>
      <c r="RNE15" s="84"/>
      <c r="RNF15" s="84"/>
      <c r="RNG15" s="84"/>
      <c r="RNH15" s="84"/>
      <c r="RNI15" s="84"/>
      <c r="RNJ15" s="84"/>
      <c r="RNK15" s="84"/>
      <c r="RNL15" s="84"/>
      <c r="RNM15" s="84"/>
      <c r="RNN15" s="84"/>
      <c r="RNO15" s="84"/>
      <c r="RNP15" s="84"/>
      <c r="RNQ15" s="84"/>
      <c r="RNR15" s="84"/>
      <c r="RNS15" s="84"/>
      <c r="RNT15" s="84"/>
      <c r="RNU15" s="84"/>
      <c r="RNV15" s="84"/>
      <c r="RNW15" s="84"/>
      <c r="RNX15" s="84"/>
      <c r="RNY15" s="84"/>
      <c r="RNZ15" s="84"/>
      <c r="ROA15" s="84"/>
      <c r="ROB15" s="84"/>
      <c r="ROC15" s="84"/>
      <c r="ROD15" s="84"/>
      <c r="ROE15" s="84"/>
      <c r="ROF15" s="84"/>
      <c r="ROG15" s="84"/>
      <c r="ROH15" s="84"/>
      <c r="ROI15" s="84"/>
      <c r="ROJ15" s="84"/>
      <c r="ROK15" s="84"/>
      <c r="ROL15" s="84"/>
      <c r="ROM15" s="84"/>
      <c r="RON15" s="84"/>
      <c r="ROO15" s="84"/>
      <c r="ROP15" s="84"/>
      <c r="ROQ15" s="84"/>
      <c r="ROR15" s="84"/>
      <c r="ROS15" s="84"/>
      <c r="ROT15" s="84"/>
      <c r="ROU15" s="84"/>
      <c r="ROV15" s="84"/>
      <c r="ROW15" s="84"/>
      <c r="ROX15" s="84"/>
      <c r="ROY15" s="84"/>
      <c r="ROZ15" s="84"/>
      <c r="RPA15" s="84"/>
      <c r="RPB15" s="84"/>
      <c r="RPC15" s="84"/>
      <c r="RPD15" s="84"/>
      <c r="RPE15" s="84"/>
      <c r="RPF15" s="84"/>
      <c r="RPG15" s="84"/>
      <c r="RPH15" s="84"/>
      <c r="RPI15" s="84"/>
      <c r="RPJ15" s="84"/>
      <c r="RPK15" s="84"/>
      <c r="RPL15" s="84"/>
      <c r="RPM15" s="84"/>
      <c r="RPN15" s="84"/>
      <c r="RPO15" s="84"/>
      <c r="RPP15" s="84"/>
      <c r="RPQ15" s="84"/>
      <c r="RPR15" s="84"/>
      <c r="RPS15" s="84"/>
      <c r="RPT15" s="84"/>
      <c r="RPU15" s="84"/>
      <c r="RPV15" s="84"/>
      <c r="RPW15" s="84"/>
      <c r="RPX15" s="84"/>
      <c r="RPY15" s="84"/>
      <c r="RPZ15" s="84"/>
      <c r="RQA15" s="84"/>
      <c r="RQB15" s="84"/>
      <c r="RQC15" s="84"/>
      <c r="RQD15" s="84"/>
      <c r="RQE15" s="84"/>
      <c r="RQF15" s="84"/>
      <c r="RQG15" s="84"/>
      <c r="RQH15" s="84"/>
      <c r="RQI15" s="84"/>
      <c r="RQJ15" s="84"/>
      <c r="RQK15" s="84"/>
      <c r="RQL15" s="84"/>
      <c r="RQM15" s="84"/>
      <c r="RQN15" s="84"/>
      <c r="RQO15" s="84"/>
      <c r="RQP15" s="84"/>
      <c r="RQQ15" s="84"/>
      <c r="RQR15" s="84"/>
      <c r="RQS15" s="84"/>
      <c r="RQT15" s="84"/>
      <c r="RQU15" s="84"/>
      <c r="RQV15" s="84"/>
      <c r="RQW15" s="84"/>
      <c r="RQX15" s="84"/>
      <c r="RQY15" s="84"/>
      <c r="RQZ15" s="84"/>
      <c r="RRA15" s="84"/>
      <c r="RRB15" s="84"/>
      <c r="RRC15" s="84"/>
      <c r="RRD15" s="84"/>
      <c r="RRE15" s="84"/>
      <c r="RRF15" s="84"/>
      <c r="RRG15" s="84"/>
      <c r="RRH15" s="84"/>
      <c r="RRI15" s="84"/>
      <c r="RRJ15" s="84"/>
      <c r="RRK15" s="84"/>
      <c r="RRL15" s="84"/>
      <c r="RRM15" s="84"/>
      <c r="RRN15" s="84"/>
      <c r="RRO15" s="84"/>
      <c r="RRP15" s="84"/>
      <c r="RRQ15" s="84"/>
      <c r="RRR15" s="84"/>
      <c r="RRS15" s="84"/>
      <c r="RRT15" s="84"/>
      <c r="RRU15" s="84"/>
      <c r="RRV15" s="84"/>
      <c r="RRW15" s="84"/>
      <c r="RRX15" s="84"/>
      <c r="RRY15" s="84"/>
      <c r="RRZ15" s="84"/>
      <c r="RSA15" s="84"/>
      <c r="RSB15" s="84"/>
      <c r="RSC15" s="84"/>
      <c r="RSD15" s="84"/>
      <c r="RSE15" s="84"/>
      <c r="RSF15" s="84"/>
      <c r="RSG15" s="84"/>
      <c r="RSH15" s="84"/>
      <c r="RSI15" s="84"/>
      <c r="RSJ15" s="84"/>
      <c r="RSK15" s="84"/>
      <c r="RSL15" s="84"/>
      <c r="RSM15" s="84"/>
      <c r="RSN15" s="84"/>
      <c r="RSO15" s="84"/>
      <c r="RSP15" s="84"/>
      <c r="RSQ15" s="84"/>
      <c r="RSR15" s="84"/>
      <c r="RSS15" s="84"/>
      <c r="RST15" s="84"/>
      <c r="RSU15" s="84"/>
      <c r="RSV15" s="84"/>
      <c r="RSW15" s="84"/>
      <c r="RSX15" s="84"/>
      <c r="RSY15" s="84"/>
      <c r="RSZ15" s="84"/>
      <c r="RTA15" s="84"/>
      <c r="RTB15" s="84"/>
      <c r="RTC15" s="84"/>
      <c r="RTD15" s="84"/>
      <c r="RTE15" s="84"/>
      <c r="RTF15" s="84"/>
      <c r="RTG15" s="84"/>
      <c r="RTH15" s="84"/>
      <c r="RTI15" s="84"/>
      <c r="RTJ15" s="84"/>
      <c r="RTK15" s="84"/>
      <c r="RTL15" s="84"/>
      <c r="RTM15" s="84"/>
      <c r="RTN15" s="84"/>
      <c r="RTO15" s="84"/>
      <c r="RTP15" s="84"/>
      <c r="RTQ15" s="84"/>
      <c r="RTR15" s="84"/>
      <c r="RTS15" s="84"/>
      <c r="RTT15" s="84"/>
      <c r="RTU15" s="84"/>
      <c r="RTV15" s="84"/>
      <c r="RTW15" s="84"/>
      <c r="RTX15" s="84"/>
      <c r="RTY15" s="84"/>
      <c r="RTZ15" s="84"/>
      <c r="RUA15" s="84"/>
      <c r="RUB15" s="84"/>
      <c r="RUC15" s="84"/>
      <c r="RUD15" s="84"/>
      <c r="RUE15" s="84"/>
      <c r="RUF15" s="84"/>
      <c r="RUG15" s="84"/>
      <c r="RUH15" s="84"/>
      <c r="RUI15" s="84"/>
      <c r="RUJ15" s="84"/>
      <c r="RUK15" s="84"/>
      <c r="RUL15" s="84"/>
      <c r="RUM15" s="84"/>
      <c r="RUN15" s="84"/>
      <c r="RUO15" s="84"/>
      <c r="RUP15" s="84"/>
      <c r="RUQ15" s="84"/>
      <c r="RUR15" s="84"/>
      <c r="RUS15" s="84"/>
      <c r="RUT15" s="84"/>
      <c r="RUU15" s="84"/>
      <c r="RUV15" s="84"/>
      <c r="RUW15" s="84"/>
      <c r="RUX15" s="84"/>
      <c r="RUY15" s="84"/>
      <c r="RUZ15" s="84"/>
      <c r="RVA15" s="84"/>
      <c r="RVB15" s="84"/>
      <c r="RVC15" s="84"/>
      <c r="RVD15" s="84"/>
      <c r="RVE15" s="84"/>
      <c r="RVF15" s="84"/>
      <c r="RVG15" s="84"/>
      <c r="RVH15" s="84"/>
      <c r="RVI15" s="84"/>
      <c r="RVJ15" s="84"/>
      <c r="RVK15" s="84"/>
      <c r="RVL15" s="84"/>
      <c r="RVM15" s="84"/>
      <c r="RVN15" s="84"/>
      <c r="RVO15" s="84"/>
      <c r="RVP15" s="84"/>
      <c r="RVQ15" s="84"/>
      <c r="RVR15" s="84"/>
      <c r="RVS15" s="84"/>
      <c r="RVT15" s="84"/>
      <c r="RVU15" s="84"/>
      <c r="RVV15" s="84"/>
      <c r="RVW15" s="84"/>
      <c r="RVX15" s="84"/>
      <c r="RVY15" s="84"/>
      <c r="RVZ15" s="84"/>
      <c r="RWA15" s="84"/>
      <c r="RWB15" s="84"/>
      <c r="RWC15" s="84"/>
      <c r="RWD15" s="84"/>
      <c r="RWE15" s="84"/>
      <c r="RWF15" s="84"/>
      <c r="RWG15" s="84"/>
      <c r="RWH15" s="84"/>
      <c r="RWI15" s="84"/>
      <c r="RWJ15" s="84"/>
      <c r="RWK15" s="84"/>
      <c r="RWL15" s="84"/>
      <c r="RWM15" s="84"/>
      <c r="RWN15" s="84"/>
      <c r="RWO15" s="84"/>
      <c r="RWP15" s="84"/>
      <c r="RWQ15" s="84"/>
      <c r="RWR15" s="84"/>
      <c r="RWS15" s="84"/>
      <c r="RWT15" s="84"/>
      <c r="RWU15" s="84"/>
      <c r="RWV15" s="84"/>
      <c r="RWW15" s="84"/>
      <c r="RWX15" s="84"/>
      <c r="RWY15" s="84"/>
      <c r="RWZ15" s="84"/>
      <c r="RXA15" s="84"/>
      <c r="RXB15" s="84"/>
      <c r="RXC15" s="84"/>
      <c r="RXD15" s="84"/>
      <c r="RXE15" s="84"/>
      <c r="RXF15" s="84"/>
      <c r="RXG15" s="84"/>
      <c r="RXH15" s="84"/>
      <c r="RXI15" s="84"/>
      <c r="RXJ15" s="84"/>
      <c r="RXK15" s="84"/>
      <c r="RXL15" s="84"/>
      <c r="RXM15" s="84"/>
      <c r="RXN15" s="84"/>
      <c r="RXO15" s="84"/>
      <c r="RXP15" s="84"/>
      <c r="RXQ15" s="84"/>
      <c r="RXR15" s="84"/>
      <c r="RXS15" s="84"/>
      <c r="RXT15" s="84"/>
      <c r="RXU15" s="84"/>
      <c r="RXV15" s="84"/>
      <c r="RXW15" s="84"/>
      <c r="RXX15" s="84"/>
      <c r="RXY15" s="84"/>
      <c r="RXZ15" s="84"/>
      <c r="RYA15" s="84"/>
      <c r="RYB15" s="84"/>
      <c r="RYC15" s="84"/>
      <c r="RYD15" s="84"/>
      <c r="RYE15" s="84"/>
      <c r="RYF15" s="84"/>
      <c r="RYG15" s="84"/>
      <c r="RYH15" s="84"/>
      <c r="RYI15" s="84"/>
      <c r="RYJ15" s="84"/>
      <c r="RYK15" s="84"/>
      <c r="RYL15" s="84"/>
      <c r="RYM15" s="84"/>
      <c r="RYN15" s="84"/>
      <c r="RYO15" s="84"/>
      <c r="RYP15" s="84"/>
      <c r="RYQ15" s="84"/>
      <c r="RYR15" s="84"/>
      <c r="RYS15" s="84"/>
      <c r="RYT15" s="84"/>
      <c r="RYU15" s="84"/>
      <c r="RYV15" s="84"/>
      <c r="RYW15" s="84"/>
      <c r="RYX15" s="84"/>
      <c r="RYY15" s="84"/>
      <c r="RYZ15" s="84"/>
      <c r="RZA15" s="84"/>
      <c r="RZB15" s="84"/>
      <c r="RZC15" s="84"/>
      <c r="RZD15" s="84"/>
      <c r="RZE15" s="84"/>
      <c r="RZF15" s="84"/>
      <c r="RZG15" s="84"/>
      <c r="RZH15" s="84"/>
      <c r="RZI15" s="84"/>
      <c r="RZJ15" s="84"/>
      <c r="RZK15" s="84"/>
      <c r="RZL15" s="84"/>
      <c r="RZM15" s="84"/>
      <c r="RZN15" s="84"/>
      <c r="RZO15" s="84"/>
      <c r="RZP15" s="84"/>
      <c r="RZQ15" s="84"/>
      <c r="RZR15" s="84"/>
      <c r="RZS15" s="84"/>
      <c r="RZT15" s="84"/>
      <c r="RZU15" s="84"/>
      <c r="RZV15" s="84"/>
      <c r="RZW15" s="84"/>
      <c r="RZX15" s="84"/>
      <c r="RZY15" s="84"/>
      <c r="RZZ15" s="84"/>
      <c r="SAA15" s="84"/>
      <c r="SAB15" s="84"/>
      <c r="SAC15" s="84"/>
      <c r="SAD15" s="84"/>
      <c r="SAE15" s="84"/>
      <c r="SAF15" s="84"/>
      <c r="SAG15" s="84"/>
      <c r="SAH15" s="84"/>
      <c r="SAI15" s="84"/>
      <c r="SAJ15" s="84"/>
      <c r="SAK15" s="84"/>
      <c r="SAL15" s="84"/>
      <c r="SAM15" s="84"/>
      <c r="SAN15" s="84"/>
      <c r="SAO15" s="84"/>
      <c r="SAP15" s="84"/>
      <c r="SAQ15" s="84"/>
      <c r="SAR15" s="84"/>
      <c r="SAS15" s="84"/>
      <c r="SAT15" s="84"/>
      <c r="SAU15" s="84"/>
      <c r="SAV15" s="84"/>
      <c r="SAW15" s="84"/>
      <c r="SAX15" s="84"/>
      <c r="SAY15" s="84"/>
      <c r="SAZ15" s="84"/>
      <c r="SBA15" s="84"/>
      <c r="SBB15" s="84"/>
      <c r="SBC15" s="84"/>
      <c r="SBD15" s="84"/>
      <c r="SBE15" s="84"/>
      <c r="SBF15" s="84"/>
      <c r="SBG15" s="84"/>
      <c r="SBH15" s="84"/>
      <c r="SBI15" s="84"/>
      <c r="SBJ15" s="84"/>
      <c r="SBK15" s="84"/>
      <c r="SBL15" s="84"/>
      <c r="SBM15" s="84"/>
      <c r="SBN15" s="84"/>
      <c r="SBO15" s="84"/>
      <c r="SBP15" s="84"/>
      <c r="SBQ15" s="84"/>
      <c r="SBR15" s="84"/>
      <c r="SBS15" s="84"/>
      <c r="SBT15" s="84"/>
      <c r="SBU15" s="84"/>
      <c r="SBV15" s="84"/>
      <c r="SBW15" s="84"/>
      <c r="SBX15" s="84"/>
      <c r="SBY15" s="84"/>
      <c r="SBZ15" s="84"/>
      <c r="SCA15" s="84"/>
      <c r="SCB15" s="84"/>
      <c r="SCC15" s="84"/>
      <c r="SCD15" s="84"/>
      <c r="SCE15" s="84"/>
      <c r="SCF15" s="84"/>
      <c r="SCG15" s="84"/>
      <c r="SCH15" s="84"/>
      <c r="SCI15" s="84"/>
      <c r="SCJ15" s="84"/>
      <c r="SCK15" s="84"/>
      <c r="SCL15" s="84"/>
      <c r="SCM15" s="84"/>
      <c r="SCN15" s="84"/>
      <c r="SCO15" s="84"/>
      <c r="SCP15" s="84"/>
      <c r="SCQ15" s="84"/>
      <c r="SCR15" s="84"/>
      <c r="SCS15" s="84"/>
      <c r="SCT15" s="84"/>
      <c r="SCU15" s="84"/>
      <c r="SCV15" s="84"/>
      <c r="SCW15" s="84"/>
      <c r="SCX15" s="84"/>
      <c r="SCY15" s="84"/>
      <c r="SCZ15" s="84"/>
      <c r="SDA15" s="84"/>
      <c r="SDB15" s="84"/>
      <c r="SDC15" s="84"/>
      <c r="SDD15" s="84"/>
      <c r="SDE15" s="84"/>
      <c r="SDF15" s="84"/>
      <c r="SDG15" s="84"/>
      <c r="SDH15" s="84"/>
      <c r="SDI15" s="84"/>
      <c r="SDJ15" s="84"/>
      <c r="SDK15" s="84"/>
      <c r="SDL15" s="84"/>
      <c r="SDM15" s="84"/>
      <c r="SDN15" s="84"/>
      <c r="SDO15" s="84"/>
      <c r="SDP15" s="84"/>
      <c r="SDQ15" s="84"/>
      <c r="SDR15" s="84"/>
      <c r="SDS15" s="84"/>
      <c r="SDT15" s="84"/>
      <c r="SDU15" s="84"/>
      <c r="SDV15" s="84"/>
      <c r="SDW15" s="84"/>
      <c r="SDX15" s="84"/>
      <c r="SDY15" s="84"/>
      <c r="SDZ15" s="84"/>
      <c r="SEA15" s="84"/>
      <c r="SEB15" s="84"/>
      <c r="SEC15" s="84"/>
      <c r="SED15" s="84"/>
      <c r="SEE15" s="84"/>
      <c r="SEF15" s="84"/>
      <c r="SEG15" s="84"/>
      <c r="SEH15" s="84"/>
      <c r="SEI15" s="84"/>
      <c r="SEJ15" s="84"/>
      <c r="SEK15" s="84"/>
      <c r="SEL15" s="84"/>
      <c r="SEM15" s="84"/>
      <c r="SEN15" s="84"/>
      <c r="SEO15" s="84"/>
      <c r="SEP15" s="84"/>
      <c r="SEQ15" s="84"/>
      <c r="SER15" s="84"/>
      <c r="SES15" s="84"/>
      <c r="SET15" s="84"/>
      <c r="SEU15" s="84"/>
      <c r="SEV15" s="84"/>
      <c r="SEW15" s="84"/>
      <c r="SEX15" s="84"/>
      <c r="SEY15" s="84"/>
      <c r="SEZ15" s="84"/>
      <c r="SFA15" s="84"/>
      <c r="SFB15" s="84"/>
      <c r="SFC15" s="84"/>
      <c r="SFD15" s="84"/>
      <c r="SFE15" s="84"/>
      <c r="SFF15" s="84"/>
      <c r="SFG15" s="84"/>
      <c r="SFH15" s="84"/>
      <c r="SFI15" s="84"/>
      <c r="SFJ15" s="84"/>
      <c r="SFK15" s="84"/>
      <c r="SFL15" s="84"/>
      <c r="SFM15" s="84"/>
      <c r="SFN15" s="84"/>
      <c r="SFO15" s="84"/>
      <c r="SFP15" s="84"/>
      <c r="SFQ15" s="84"/>
      <c r="SFR15" s="84"/>
      <c r="SFS15" s="84"/>
      <c r="SFT15" s="84"/>
      <c r="SFU15" s="84"/>
      <c r="SFV15" s="84"/>
      <c r="SFW15" s="84"/>
      <c r="SFX15" s="84"/>
      <c r="SFY15" s="84"/>
      <c r="SFZ15" s="84"/>
      <c r="SGA15" s="84"/>
      <c r="SGB15" s="84"/>
      <c r="SGC15" s="84"/>
      <c r="SGD15" s="84"/>
      <c r="SGE15" s="84"/>
      <c r="SGF15" s="84"/>
      <c r="SGG15" s="84"/>
      <c r="SGH15" s="84"/>
      <c r="SGI15" s="84"/>
      <c r="SGJ15" s="84"/>
      <c r="SGK15" s="84"/>
      <c r="SGL15" s="84"/>
      <c r="SGM15" s="84"/>
      <c r="SGN15" s="84"/>
      <c r="SGO15" s="84"/>
      <c r="SGP15" s="84"/>
      <c r="SGQ15" s="84"/>
      <c r="SGR15" s="84"/>
      <c r="SGS15" s="84"/>
      <c r="SGT15" s="84"/>
      <c r="SGU15" s="84"/>
      <c r="SGV15" s="84"/>
      <c r="SGW15" s="84"/>
      <c r="SGX15" s="84"/>
      <c r="SGY15" s="84"/>
      <c r="SGZ15" s="84"/>
      <c r="SHA15" s="84"/>
      <c r="SHB15" s="84"/>
      <c r="SHC15" s="84"/>
      <c r="SHD15" s="84"/>
      <c r="SHE15" s="84"/>
      <c r="SHF15" s="84"/>
      <c r="SHG15" s="84"/>
      <c r="SHH15" s="84"/>
      <c r="SHI15" s="84"/>
      <c r="SHJ15" s="84"/>
      <c r="SHK15" s="84"/>
      <c r="SHL15" s="84"/>
      <c r="SHM15" s="84"/>
      <c r="SHN15" s="84"/>
      <c r="SHO15" s="84"/>
      <c r="SHP15" s="84"/>
      <c r="SHQ15" s="84"/>
      <c r="SHR15" s="84"/>
      <c r="SHS15" s="84"/>
      <c r="SHT15" s="84"/>
      <c r="SHU15" s="84"/>
      <c r="SHV15" s="84"/>
      <c r="SHW15" s="84"/>
      <c r="SHX15" s="84"/>
      <c r="SHY15" s="84"/>
      <c r="SHZ15" s="84"/>
      <c r="SIA15" s="84"/>
      <c r="SIB15" s="84"/>
      <c r="SIC15" s="84"/>
      <c r="SID15" s="84"/>
      <c r="SIE15" s="84"/>
      <c r="SIF15" s="84"/>
      <c r="SIG15" s="84"/>
      <c r="SIH15" s="84"/>
      <c r="SII15" s="84"/>
      <c r="SIJ15" s="84"/>
      <c r="SIK15" s="84"/>
      <c r="SIL15" s="84"/>
      <c r="SIM15" s="84"/>
      <c r="SIN15" s="84"/>
      <c r="SIO15" s="84"/>
      <c r="SIP15" s="84"/>
      <c r="SIQ15" s="84"/>
      <c r="SIR15" s="84"/>
      <c r="SIS15" s="84"/>
      <c r="SIT15" s="84"/>
      <c r="SIU15" s="84"/>
      <c r="SIV15" s="84"/>
      <c r="SIW15" s="84"/>
      <c r="SIX15" s="84"/>
      <c r="SIY15" s="84"/>
      <c r="SIZ15" s="84"/>
      <c r="SJA15" s="84"/>
      <c r="SJB15" s="84"/>
      <c r="SJC15" s="84"/>
      <c r="SJD15" s="84"/>
      <c r="SJE15" s="84"/>
      <c r="SJF15" s="84"/>
      <c r="SJG15" s="84"/>
      <c r="SJH15" s="84"/>
      <c r="SJI15" s="84"/>
      <c r="SJJ15" s="84"/>
      <c r="SJK15" s="84"/>
      <c r="SJL15" s="84"/>
      <c r="SJM15" s="84"/>
      <c r="SJN15" s="84"/>
      <c r="SJO15" s="84"/>
      <c r="SJP15" s="84"/>
      <c r="SJQ15" s="84"/>
      <c r="SJR15" s="84"/>
      <c r="SJS15" s="84"/>
      <c r="SJT15" s="84"/>
      <c r="SJU15" s="84"/>
      <c r="SJV15" s="84"/>
      <c r="SJW15" s="84"/>
      <c r="SJX15" s="84"/>
      <c r="SJY15" s="84"/>
      <c r="SJZ15" s="84"/>
      <c r="SKA15" s="84"/>
      <c r="SKB15" s="84"/>
      <c r="SKC15" s="84"/>
      <c r="SKD15" s="84"/>
      <c r="SKE15" s="84"/>
      <c r="SKF15" s="84"/>
      <c r="SKG15" s="84"/>
      <c r="SKH15" s="84"/>
      <c r="SKI15" s="84"/>
      <c r="SKJ15" s="84"/>
      <c r="SKK15" s="84"/>
      <c r="SKL15" s="84"/>
      <c r="SKM15" s="84"/>
      <c r="SKN15" s="84"/>
      <c r="SKO15" s="84"/>
      <c r="SKP15" s="84"/>
      <c r="SKQ15" s="84"/>
      <c r="SKR15" s="84"/>
      <c r="SKS15" s="84"/>
      <c r="SKT15" s="84"/>
      <c r="SKU15" s="84"/>
      <c r="SKV15" s="84"/>
      <c r="SKW15" s="84"/>
      <c r="SKX15" s="84"/>
      <c r="SKY15" s="84"/>
      <c r="SKZ15" s="84"/>
      <c r="SLA15" s="84"/>
      <c r="SLB15" s="84"/>
      <c r="SLC15" s="84"/>
      <c r="SLD15" s="84"/>
      <c r="SLE15" s="84"/>
      <c r="SLF15" s="84"/>
      <c r="SLG15" s="84"/>
      <c r="SLH15" s="84"/>
      <c r="SLI15" s="84"/>
      <c r="SLJ15" s="84"/>
      <c r="SLK15" s="84"/>
      <c r="SLL15" s="84"/>
      <c r="SLM15" s="84"/>
      <c r="SLN15" s="84"/>
      <c r="SLO15" s="84"/>
      <c r="SLP15" s="84"/>
      <c r="SLQ15" s="84"/>
      <c r="SLR15" s="84"/>
      <c r="SLS15" s="84"/>
      <c r="SLT15" s="84"/>
      <c r="SLU15" s="84"/>
      <c r="SLV15" s="84"/>
      <c r="SLW15" s="84"/>
      <c r="SLX15" s="84"/>
      <c r="SLY15" s="84"/>
      <c r="SLZ15" s="84"/>
      <c r="SMA15" s="84"/>
      <c r="SMB15" s="84"/>
      <c r="SMC15" s="84"/>
      <c r="SMD15" s="84"/>
      <c r="SME15" s="84"/>
      <c r="SMF15" s="84"/>
      <c r="SMG15" s="84"/>
      <c r="SMH15" s="84"/>
      <c r="SMI15" s="84"/>
      <c r="SMJ15" s="84"/>
      <c r="SMK15" s="84"/>
      <c r="SML15" s="84"/>
      <c r="SMM15" s="84"/>
      <c r="SMN15" s="84"/>
      <c r="SMO15" s="84"/>
      <c r="SMP15" s="84"/>
      <c r="SMQ15" s="84"/>
      <c r="SMR15" s="84"/>
      <c r="SMS15" s="84"/>
      <c r="SMT15" s="84"/>
      <c r="SMU15" s="84"/>
      <c r="SMV15" s="84"/>
      <c r="SMW15" s="84"/>
      <c r="SMX15" s="84"/>
      <c r="SMY15" s="84"/>
      <c r="SMZ15" s="84"/>
      <c r="SNA15" s="84"/>
      <c r="SNB15" s="84"/>
      <c r="SNC15" s="84"/>
      <c r="SND15" s="84"/>
      <c r="SNE15" s="84"/>
      <c r="SNF15" s="84"/>
      <c r="SNG15" s="84"/>
      <c r="SNH15" s="84"/>
      <c r="SNI15" s="84"/>
      <c r="SNJ15" s="84"/>
      <c r="SNK15" s="84"/>
      <c r="SNL15" s="84"/>
      <c r="SNM15" s="84"/>
      <c r="SNN15" s="84"/>
      <c r="SNO15" s="84"/>
      <c r="SNP15" s="84"/>
      <c r="SNQ15" s="84"/>
      <c r="SNR15" s="84"/>
      <c r="SNS15" s="84"/>
      <c r="SNT15" s="84"/>
      <c r="SNU15" s="84"/>
      <c r="SNV15" s="84"/>
      <c r="SNW15" s="84"/>
      <c r="SNX15" s="84"/>
      <c r="SNY15" s="84"/>
      <c r="SNZ15" s="84"/>
      <c r="SOA15" s="84"/>
      <c r="SOB15" s="84"/>
      <c r="SOC15" s="84"/>
      <c r="SOD15" s="84"/>
      <c r="SOE15" s="84"/>
      <c r="SOF15" s="84"/>
      <c r="SOG15" s="84"/>
      <c r="SOH15" s="84"/>
      <c r="SOI15" s="84"/>
      <c r="SOJ15" s="84"/>
      <c r="SOK15" s="84"/>
      <c r="SOL15" s="84"/>
      <c r="SOM15" s="84"/>
      <c r="SON15" s="84"/>
      <c r="SOO15" s="84"/>
      <c r="SOP15" s="84"/>
      <c r="SOQ15" s="84"/>
      <c r="SOR15" s="84"/>
      <c r="SOS15" s="84"/>
      <c r="SOT15" s="84"/>
      <c r="SOU15" s="84"/>
      <c r="SOV15" s="84"/>
      <c r="SOW15" s="84"/>
      <c r="SOX15" s="84"/>
      <c r="SOY15" s="84"/>
      <c r="SOZ15" s="84"/>
      <c r="SPA15" s="84"/>
      <c r="SPB15" s="84"/>
      <c r="SPC15" s="84"/>
      <c r="SPD15" s="84"/>
      <c r="SPE15" s="84"/>
      <c r="SPF15" s="84"/>
      <c r="SPG15" s="84"/>
      <c r="SPH15" s="84"/>
      <c r="SPI15" s="84"/>
      <c r="SPJ15" s="84"/>
      <c r="SPK15" s="84"/>
      <c r="SPL15" s="84"/>
      <c r="SPM15" s="84"/>
      <c r="SPN15" s="84"/>
      <c r="SPO15" s="84"/>
      <c r="SPP15" s="84"/>
      <c r="SPQ15" s="84"/>
      <c r="SPR15" s="84"/>
      <c r="SPS15" s="84"/>
      <c r="SPT15" s="84"/>
      <c r="SPU15" s="84"/>
      <c r="SPV15" s="84"/>
      <c r="SPW15" s="84"/>
      <c r="SPX15" s="84"/>
      <c r="SPY15" s="84"/>
      <c r="SPZ15" s="84"/>
      <c r="SQA15" s="84"/>
      <c r="SQB15" s="84"/>
      <c r="SQC15" s="84"/>
      <c r="SQD15" s="84"/>
      <c r="SQE15" s="84"/>
      <c r="SQF15" s="84"/>
      <c r="SQG15" s="84"/>
      <c r="SQH15" s="84"/>
      <c r="SQI15" s="84"/>
      <c r="SQJ15" s="84"/>
      <c r="SQK15" s="84"/>
      <c r="SQL15" s="84"/>
      <c r="SQM15" s="84"/>
      <c r="SQN15" s="84"/>
      <c r="SQO15" s="84"/>
      <c r="SQP15" s="84"/>
      <c r="SQQ15" s="84"/>
      <c r="SQR15" s="84"/>
      <c r="SQS15" s="84"/>
      <c r="SQT15" s="84"/>
      <c r="SQU15" s="84"/>
      <c r="SQV15" s="84"/>
      <c r="SQW15" s="84"/>
      <c r="SQX15" s="84"/>
      <c r="SQY15" s="84"/>
      <c r="SQZ15" s="84"/>
      <c r="SRA15" s="84"/>
      <c r="SRB15" s="84"/>
      <c r="SRC15" s="84"/>
      <c r="SRD15" s="84"/>
      <c r="SRE15" s="84"/>
      <c r="SRF15" s="84"/>
      <c r="SRG15" s="84"/>
      <c r="SRH15" s="84"/>
      <c r="SRI15" s="84"/>
      <c r="SRJ15" s="84"/>
      <c r="SRK15" s="84"/>
      <c r="SRL15" s="84"/>
      <c r="SRM15" s="84"/>
      <c r="SRN15" s="84"/>
      <c r="SRO15" s="84"/>
      <c r="SRP15" s="84"/>
      <c r="SRQ15" s="84"/>
      <c r="SRR15" s="84"/>
      <c r="SRS15" s="84"/>
      <c r="SRT15" s="84"/>
      <c r="SRU15" s="84"/>
      <c r="SRV15" s="84"/>
      <c r="SRW15" s="84"/>
      <c r="SRX15" s="84"/>
      <c r="SRY15" s="84"/>
      <c r="SRZ15" s="84"/>
      <c r="SSA15" s="84"/>
      <c r="SSB15" s="84"/>
      <c r="SSC15" s="84"/>
      <c r="SSD15" s="84"/>
      <c r="SSE15" s="84"/>
      <c r="SSF15" s="84"/>
      <c r="SSG15" s="84"/>
      <c r="SSH15" s="84"/>
      <c r="SSI15" s="84"/>
      <c r="SSJ15" s="84"/>
      <c r="SSK15" s="84"/>
      <c r="SSL15" s="84"/>
      <c r="SSM15" s="84"/>
      <c r="SSN15" s="84"/>
      <c r="SSO15" s="84"/>
      <c r="SSP15" s="84"/>
      <c r="SSQ15" s="84"/>
      <c r="SSR15" s="84"/>
      <c r="SSS15" s="84"/>
      <c r="SST15" s="84"/>
      <c r="SSU15" s="84"/>
      <c r="SSV15" s="84"/>
      <c r="SSW15" s="84"/>
      <c r="SSX15" s="84"/>
      <c r="SSY15" s="84"/>
      <c r="SSZ15" s="84"/>
      <c r="STA15" s="84"/>
      <c r="STB15" s="84"/>
      <c r="STC15" s="84"/>
      <c r="STD15" s="84"/>
      <c r="STE15" s="84"/>
      <c r="STF15" s="84"/>
      <c r="STG15" s="84"/>
      <c r="STH15" s="84"/>
      <c r="STI15" s="84"/>
      <c r="STJ15" s="84"/>
      <c r="STK15" s="84"/>
      <c r="STL15" s="84"/>
      <c r="STM15" s="84"/>
      <c r="STN15" s="84"/>
      <c r="STO15" s="84"/>
      <c r="STP15" s="84"/>
      <c r="STQ15" s="84"/>
      <c r="STR15" s="84"/>
      <c r="STS15" s="84"/>
      <c r="STT15" s="84"/>
      <c r="STU15" s="84"/>
      <c r="STV15" s="84"/>
      <c r="STW15" s="84"/>
      <c r="STX15" s="84"/>
      <c r="STY15" s="84"/>
      <c r="STZ15" s="84"/>
      <c r="SUA15" s="84"/>
      <c r="SUB15" s="84"/>
      <c r="SUC15" s="84"/>
      <c r="SUD15" s="84"/>
      <c r="SUE15" s="84"/>
      <c r="SUF15" s="84"/>
      <c r="SUG15" s="84"/>
      <c r="SUH15" s="84"/>
      <c r="SUI15" s="84"/>
      <c r="SUJ15" s="84"/>
      <c r="SUK15" s="84"/>
      <c r="SUL15" s="84"/>
      <c r="SUM15" s="84"/>
      <c r="SUN15" s="84"/>
      <c r="SUO15" s="84"/>
      <c r="SUP15" s="84"/>
      <c r="SUQ15" s="84"/>
      <c r="SUR15" s="84"/>
      <c r="SUS15" s="84"/>
      <c r="SUT15" s="84"/>
      <c r="SUU15" s="84"/>
      <c r="SUV15" s="84"/>
      <c r="SUW15" s="84"/>
      <c r="SUX15" s="84"/>
      <c r="SUY15" s="84"/>
      <c r="SUZ15" s="84"/>
      <c r="SVA15" s="84"/>
      <c r="SVB15" s="84"/>
      <c r="SVC15" s="84"/>
      <c r="SVD15" s="84"/>
      <c r="SVE15" s="84"/>
      <c r="SVF15" s="84"/>
      <c r="SVG15" s="84"/>
      <c r="SVH15" s="84"/>
      <c r="SVI15" s="84"/>
      <c r="SVJ15" s="84"/>
      <c r="SVK15" s="84"/>
      <c r="SVL15" s="84"/>
      <c r="SVM15" s="84"/>
      <c r="SVN15" s="84"/>
      <c r="SVO15" s="84"/>
      <c r="SVP15" s="84"/>
      <c r="SVQ15" s="84"/>
      <c r="SVR15" s="84"/>
      <c r="SVS15" s="84"/>
      <c r="SVT15" s="84"/>
      <c r="SVU15" s="84"/>
      <c r="SVV15" s="84"/>
      <c r="SVW15" s="84"/>
      <c r="SVX15" s="84"/>
      <c r="SVY15" s="84"/>
      <c r="SVZ15" s="84"/>
      <c r="SWA15" s="84"/>
      <c r="SWB15" s="84"/>
      <c r="SWC15" s="84"/>
      <c r="SWD15" s="84"/>
      <c r="SWE15" s="84"/>
      <c r="SWF15" s="84"/>
      <c r="SWG15" s="84"/>
      <c r="SWH15" s="84"/>
      <c r="SWI15" s="84"/>
      <c r="SWJ15" s="84"/>
      <c r="SWK15" s="84"/>
      <c r="SWL15" s="84"/>
      <c r="SWM15" s="84"/>
      <c r="SWN15" s="84"/>
      <c r="SWO15" s="84"/>
      <c r="SWP15" s="84"/>
      <c r="SWQ15" s="84"/>
      <c r="SWR15" s="84"/>
      <c r="SWS15" s="84"/>
      <c r="SWT15" s="84"/>
      <c r="SWU15" s="84"/>
      <c r="SWV15" s="84"/>
      <c r="SWW15" s="84"/>
      <c r="SWX15" s="84"/>
      <c r="SWY15" s="84"/>
      <c r="SWZ15" s="84"/>
      <c r="SXA15" s="84"/>
      <c r="SXB15" s="84"/>
      <c r="SXC15" s="84"/>
      <c r="SXD15" s="84"/>
      <c r="SXE15" s="84"/>
      <c r="SXF15" s="84"/>
      <c r="SXG15" s="84"/>
      <c r="SXH15" s="84"/>
      <c r="SXI15" s="84"/>
      <c r="SXJ15" s="84"/>
      <c r="SXK15" s="84"/>
      <c r="SXL15" s="84"/>
      <c r="SXM15" s="84"/>
      <c r="SXN15" s="84"/>
      <c r="SXO15" s="84"/>
      <c r="SXP15" s="84"/>
      <c r="SXQ15" s="84"/>
      <c r="SXR15" s="84"/>
      <c r="SXS15" s="84"/>
      <c r="SXT15" s="84"/>
      <c r="SXU15" s="84"/>
      <c r="SXV15" s="84"/>
      <c r="SXW15" s="84"/>
      <c r="SXX15" s="84"/>
      <c r="SXY15" s="84"/>
      <c r="SXZ15" s="84"/>
      <c r="SYA15" s="84"/>
      <c r="SYB15" s="84"/>
      <c r="SYC15" s="84"/>
      <c r="SYD15" s="84"/>
      <c r="SYE15" s="84"/>
      <c r="SYF15" s="84"/>
      <c r="SYG15" s="84"/>
      <c r="SYH15" s="84"/>
      <c r="SYI15" s="84"/>
      <c r="SYJ15" s="84"/>
      <c r="SYK15" s="84"/>
      <c r="SYL15" s="84"/>
      <c r="SYM15" s="84"/>
      <c r="SYN15" s="84"/>
      <c r="SYO15" s="84"/>
      <c r="SYP15" s="84"/>
      <c r="SYQ15" s="84"/>
      <c r="SYR15" s="84"/>
      <c r="SYS15" s="84"/>
      <c r="SYT15" s="84"/>
      <c r="SYU15" s="84"/>
      <c r="SYV15" s="84"/>
      <c r="SYW15" s="84"/>
      <c r="SYX15" s="84"/>
      <c r="SYY15" s="84"/>
      <c r="SYZ15" s="84"/>
      <c r="SZA15" s="84"/>
      <c r="SZB15" s="84"/>
      <c r="SZC15" s="84"/>
      <c r="SZD15" s="84"/>
      <c r="SZE15" s="84"/>
      <c r="SZF15" s="84"/>
      <c r="SZG15" s="84"/>
      <c r="SZH15" s="84"/>
      <c r="SZI15" s="84"/>
      <c r="SZJ15" s="84"/>
      <c r="SZK15" s="84"/>
      <c r="SZL15" s="84"/>
      <c r="SZM15" s="84"/>
      <c r="SZN15" s="84"/>
      <c r="SZO15" s="84"/>
      <c r="SZP15" s="84"/>
      <c r="SZQ15" s="84"/>
      <c r="SZR15" s="84"/>
      <c r="SZS15" s="84"/>
      <c r="SZT15" s="84"/>
      <c r="SZU15" s="84"/>
      <c r="SZV15" s="84"/>
      <c r="SZW15" s="84"/>
      <c r="SZX15" s="84"/>
      <c r="SZY15" s="84"/>
      <c r="SZZ15" s="84"/>
      <c r="TAA15" s="84"/>
      <c r="TAB15" s="84"/>
      <c r="TAC15" s="84"/>
      <c r="TAD15" s="84"/>
      <c r="TAE15" s="84"/>
      <c r="TAF15" s="84"/>
      <c r="TAG15" s="84"/>
      <c r="TAH15" s="84"/>
      <c r="TAI15" s="84"/>
      <c r="TAJ15" s="84"/>
      <c r="TAK15" s="84"/>
      <c r="TAL15" s="84"/>
      <c r="TAM15" s="84"/>
      <c r="TAN15" s="84"/>
      <c r="TAO15" s="84"/>
      <c r="TAP15" s="84"/>
      <c r="TAQ15" s="84"/>
      <c r="TAR15" s="84"/>
      <c r="TAS15" s="84"/>
      <c r="TAT15" s="84"/>
      <c r="TAU15" s="84"/>
      <c r="TAV15" s="84"/>
      <c r="TAW15" s="84"/>
      <c r="TAX15" s="84"/>
      <c r="TAY15" s="84"/>
      <c r="TAZ15" s="84"/>
      <c r="TBA15" s="84"/>
      <c r="TBB15" s="84"/>
      <c r="TBC15" s="84"/>
      <c r="TBD15" s="84"/>
      <c r="TBE15" s="84"/>
      <c r="TBF15" s="84"/>
      <c r="TBG15" s="84"/>
      <c r="TBH15" s="84"/>
      <c r="TBI15" s="84"/>
      <c r="TBJ15" s="84"/>
      <c r="TBK15" s="84"/>
      <c r="TBL15" s="84"/>
      <c r="TBM15" s="84"/>
      <c r="TBN15" s="84"/>
      <c r="TBO15" s="84"/>
      <c r="TBP15" s="84"/>
      <c r="TBQ15" s="84"/>
      <c r="TBR15" s="84"/>
      <c r="TBS15" s="84"/>
      <c r="TBT15" s="84"/>
      <c r="TBU15" s="84"/>
      <c r="TBV15" s="84"/>
      <c r="TBW15" s="84"/>
      <c r="TBX15" s="84"/>
      <c r="TBY15" s="84"/>
      <c r="TBZ15" s="84"/>
      <c r="TCA15" s="84"/>
      <c r="TCB15" s="84"/>
      <c r="TCC15" s="84"/>
      <c r="TCD15" s="84"/>
      <c r="TCE15" s="84"/>
      <c r="TCF15" s="84"/>
      <c r="TCG15" s="84"/>
      <c r="TCH15" s="84"/>
      <c r="TCI15" s="84"/>
      <c r="TCJ15" s="84"/>
      <c r="TCK15" s="84"/>
      <c r="TCL15" s="84"/>
      <c r="TCM15" s="84"/>
      <c r="TCN15" s="84"/>
      <c r="TCO15" s="84"/>
      <c r="TCP15" s="84"/>
      <c r="TCQ15" s="84"/>
      <c r="TCR15" s="84"/>
      <c r="TCS15" s="84"/>
      <c r="TCT15" s="84"/>
      <c r="TCU15" s="84"/>
      <c r="TCV15" s="84"/>
      <c r="TCW15" s="84"/>
      <c r="TCX15" s="84"/>
      <c r="TCY15" s="84"/>
      <c r="TCZ15" s="84"/>
      <c r="TDA15" s="84"/>
      <c r="TDB15" s="84"/>
      <c r="TDC15" s="84"/>
      <c r="TDD15" s="84"/>
      <c r="TDE15" s="84"/>
      <c r="TDF15" s="84"/>
      <c r="TDG15" s="84"/>
      <c r="TDH15" s="84"/>
      <c r="TDI15" s="84"/>
      <c r="TDJ15" s="84"/>
      <c r="TDK15" s="84"/>
      <c r="TDL15" s="84"/>
      <c r="TDM15" s="84"/>
      <c r="TDN15" s="84"/>
      <c r="TDO15" s="84"/>
      <c r="TDP15" s="84"/>
      <c r="TDQ15" s="84"/>
      <c r="TDR15" s="84"/>
      <c r="TDS15" s="84"/>
      <c r="TDT15" s="84"/>
      <c r="TDU15" s="84"/>
      <c r="TDV15" s="84"/>
      <c r="TDW15" s="84"/>
      <c r="TDX15" s="84"/>
      <c r="TDY15" s="84"/>
      <c r="TDZ15" s="84"/>
      <c r="TEA15" s="84"/>
      <c r="TEB15" s="84"/>
      <c r="TEC15" s="84"/>
      <c r="TED15" s="84"/>
      <c r="TEE15" s="84"/>
      <c r="TEF15" s="84"/>
      <c r="TEG15" s="84"/>
      <c r="TEH15" s="84"/>
      <c r="TEI15" s="84"/>
      <c r="TEJ15" s="84"/>
      <c r="TEK15" s="84"/>
      <c r="TEL15" s="84"/>
      <c r="TEM15" s="84"/>
      <c r="TEN15" s="84"/>
      <c r="TEO15" s="84"/>
      <c r="TEP15" s="84"/>
      <c r="TEQ15" s="84"/>
      <c r="TER15" s="84"/>
      <c r="TES15" s="84"/>
      <c r="TET15" s="84"/>
      <c r="TEU15" s="84"/>
      <c r="TEV15" s="84"/>
      <c r="TEW15" s="84"/>
      <c r="TEX15" s="84"/>
      <c r="TEY15" s="84"/>
      <c r="TEZ15" s="84"/>
      <c r="TFA15" s="84"/>
      <c r="TFB15" s="84"/>
      <c r="TFC15" s="84"/>
      <c r="TFD15" s="84"/>
      <c r="TFE15" s="84"/>
      <c r="TFF15" s="84"/>
      <c r="TFG15" s="84"/>
      <c r="TFH15" s="84"/>
      <c r="TFI15" s="84"/>
      <c r="TFJ15" s="84"/>
      <c r="TFK15" s="84"/>
      <c r="TFL15" s="84"/>
      <c r="TFM15" s="84"/>
      <c r="TFN15" s="84"/>
      <c r="TFO15" s="84"/>
      <c r="TFP15" s="84"/>
      <c r="TFQ15" s="84"/>
      <c r="TFR15" s="84"/>
      <c r="TFS15" s="84"/>
      <c r="TFT15" s="84"/>
      <c r="TFU15" s="84"/>
      <c r="TFV15" s="84"/>
      <c r="TFW15" s="84"/>
      <c r="TFX15" s="84"/>
      <c r="TFY15" s="84"/>
      <c r="TFZ15" s="84"/>
      <c r="TGA15" s="84"/>
      <c r="TGB15" s="84"/>
      <c r="TGC15" s="84"/>
      <c r="TGD15" s="84"/>
      <c r="TGE15" s="84"/>
      <c r="TGF15" s="84"/>
      <c r="TGG15" s="84"/>
      <c r="TGH15" s="84"/>
      <c r="TGI15" s="84"/>
      <c r="TGJ15" s="84"/>
      <c r="TGK15" s="84"/>
      <c r="TGL15" s="84"/>
      <c r="TGM15" s="84"/>
      <c r="TGN15" s="84"/>
      <c r="TGO15" s="84"/>
      <c r="TGP15" s="84"/>
      <c r="TGQ15" s="84"/>
      <c r="TGR15" s="84"/>
      <c r="TGS15" s="84"/>
      <c r="TGT15" s="84"/>
      <c r="TGU15" s="84"/>
      <c r="TGV15" s="84"/>
      <c r="TGW15" s="84"/>
      <c r="TGX15" s="84"/>
      <c r="TGY15" s="84"/>
      <c r="TGZ15" s="84"/>
      <c r="THA15" s="84"/>
      <c r="THB15" s="84"/>
      <c r="THC15" s="84"/>
      <c r="THD15" s="84"/>
      <c r="THE15" s="84"/>
      <c r="THF15" s="84"/>
      <c r="THG15" s="84"/>
      <c r="THH15" s="84"/>
      <c r="THI15" s="84"/>
      <c r="THJ15" s="84"/>
      <c r="THK15" s="84"/>
      <c r="THL15" s="84"/>
      <c r="THM15" s="84"/>
      <c r="THN15" s="84"/>
      <c r="THO15" s="84"/>
      <c r="THP15" s="84"/>
      <c r="THQ15" s="84"/>
      <c r="THR15" s="84"/>
      <c r="THS15" s="84"/>
      <c r="THT15" s="84"/>
      <c r="THU15" s="84"/>
      <c r="THV15" s="84"/>
      <c r="THW15" s="84"/>
      <c r="THX15" s="84"/>
      <c r="THY15" s="84"/>
      <c r="THZ15" s="84"/>
      <c r="TIA15" s="84"/>
      <c r="TIB15" s="84"/>
      <c r="TIC15" s="84"/>
      <c r="TID15" s="84"/>
      <c r="TIE15" s="84"/>
      <c r="TIF15" s="84"/>
      <c r="TIG15" s="84"/>
      <c r="TIH15" s="84"/>
      <c r="TII15" s="84"/>
      <c r="TIJ15" s="84"/>
      <c r="TIK15" s="84"/>
      <c r="TIL15" s="84"/>
      <c r="TIM15" s="84"/>
      <c r="TIN15" s="84"/>
      <c r="TIO15" s="84"/>
      <c r="TIP15" s="84"/>
      <c r="TIQ15" s="84"/>
      <c r="TIR15" s="84"/>
      <c r="TIS15" s="84"/>
      <c r="TIT15" s="84"/>
      <c r="TIU15" s="84"/>
      <c r="TIV15" s="84"/>
      <c r="TIW15" s="84"/>
      <c r="TIX15" s="84"/>
      <c r="TIY15" s="84"/>
      <c r="TIZ15" s="84"/>
      <c r="TJA15" s="84"/>
      <c r="TJB15" s="84"/>
      <c r="TJC15" s="84"/>
      <c r="TJD15" s="84"/>
      <c r="TJE15" s="84"/>
      <c r="TJF15" s="84"/>
      <c r="TJG15" s="84"/>
      <c r="TJH15" s="84"/>
      <c r="TJI15" s="84"/>
      <c r="TJJ15" s="84"/>
      <c r="TJK15" s="84"/>
      <c r="TJL15" s="84"/>
      <c r="TJM15" s="84"/>
      <c r="TJN15" s="84"/>
      <c r="TJO15" s="84"/>
      <c r="TJP15" s="84"/>
      <c r="TJQ15" s="84"/>
      <c r="TJR15" s="84"/>
      <c r="TJS15" s="84"/>
      <c r="TJT15" s="84"/>
      <c r="TJU15" s="84"/>
      <c r="TJV15" s="84"/>
      <c r="TJW15" s="84"/>
      <c r="TJX15" s="84"/>
      <c r="TJY15" s="84"/>
      <c r="TJZ15" s="84"/>
      <c r="TKA15" s="84"/>
      <c r="TKB15" s="84"/>
      <c r="TKC15" s="84"/>
      <c r="TKD15" s="84"/>
      <c r="TKE15" s="84"/>
      <c r="TKF15" s="84"/>
      <c r="TKG15" s="84"/>
      <c r="TKH15" s="84"/>
      <c r="TKI15" s="84"/>
      <c r="TKJ15" s="84"/>
      <c r="TKK15" s="84"/>
      <c r="TKL15" s="84"/>
      <c r="TKM15" s="84"/>
      <c r="TKN15" s="84"/>
      <c r="TKO15" s="84"/>
      <c r="TKP15" s="84"/>
      <c r="TKQ15" s="84"/>
      <c r="TKR15" s="84"/>
      <c r="TKS15" s="84"/>
      <c r="TKT15" s="84"/>
      <c r="TKU15" s="84"/>
      <c r="TKV15" s="84"/>
      <c r="TKW15" s="84"/>
      <c r="TKX15" s="84"/>
      <c r="TKY15" s="84"/>
      <c r="TKZ15" s="84"/>
      <c r="TLA15" s="84"/>
      <c r="TLB15" s="84"/>
      <c r="TLC15" s="84"/>
      <c r="TLD15" s="84"/>
      <c r="TLE15" s="84"/>
      <c r="TLF15" s="84"/>
      <c r="TLG15" s="84"/>
      <c r="TLH15" s="84"/>
      <c r="TLI15" s="84"/>
      <c r="TLJ15" s="84"/>
      <c r="TLK15" s="84"/>
      <c r="TLL15" s="84"/>
      <c r="TLM15" s="84"/>
      <c r="TLN15" s="84"/>
      <c r="TLO15" s="84"/>
      <c r="TLP15" s="84"/>
      <c r="TLQ15" s="84"/>
      <c r="TLR15" s="84"/>
      <c r="TLS15" s="84"/>
      <c r="TLT15" s="84"/>
      <c r="TLU15" s="84"/>
      <c r="TLV15" s="84"/>
      <c r="TLW15" s="84"/>
      <c r="TLX15" s="84"/>
      <c r="TLY15" s="84"/>
      <c r="TLZ15" s="84"/>
      <c r="TMA15" s="84"/>
      <c r="TMB15" s="84"/>
      <c r="TMC15" s="84"/>
      <c r="TMD15" s="84"/>
      <c r="TME15" s="84"/>
      <c r="TMF15" s="84"/>
      <c r="TMG15" s="84"/>
      <c r="TMH15" s="84"/>
      <c r="TMI15" s="84"/>
      <c r="TMJ15" s="84"/>
      <c r="TMK15" s="84"/>
      <c r="TML15" s="84"/>
      <c r="TMM15" s="84"/>
      <c r="TMN15" s="84"/>
      <c r="TMO15" s="84"/>
      <c r="TMP15" s="84"/>
      <c r="TMQ15" s="84"/>
      <c r="TMR15" s="84"/>
      <c r="TMS15" s="84"/>
      <c r="TMT15" s="84"/>
      <c r="TMU15" s="84"/>
      <c r="TMV15" s="84"/>
      <c r="TMW15" s="84"/>
      <c r="TMX15" s="84"/>
      <c r="TMY15" s="84"/>
      <c r="TMZ15" s="84"/>
      <c r="TNA15" s="84"/>
      <c r="TNB15" s="84"/>
      <c r="TNC15" s="84"/>
      <c r="TND15" s="84"/>
      <c r="TNE15" s="84"/>
      <c r="TNF15" s="84"/>
      <c r="TNG15" s="84"/>
      <c r="TNH15" s="84"/>
      <c r="TNI15" s="84"/>
      <c r="TNJ15" s="84"/>
      <c r="TNK15" s="84"/>
      <c r="TNL15" s="84"/>
      <c r="TNM15" s="84"/>
      <c r="TNN15" s="84"/>
      <c r="TNO15" s="84"/>
      <c r="TNP15" s="84"/>
      <c r="TNQ15" s="84"/>
      <c r="TNR15" s="84"/>
      <c r="TNS15" s="84"/>
      <c r="TNT15" s="84"/>
      <c r="TNU15" s="84"/>
      <c r="TNV15" s="84"/>
      <c r="TNW15" s="84"/>
      <c r="TNX15" s="84"/>
      <c r="TNY15" s="84"/>
      <c r="TNZ15" s="84"/>
      <c r="TOA15" s="84"/>
      <c r="TOB15" s="84"/>
      <c r="TOC15" s="84"/>
      <c r="TOD15" s="84"/>
      <c r="TOE15" s="84"/>
      <c r="TOF15" s="84"/>
      <c r="TOG15" s="84"/>
      <c r="TOH15" s="84"/>
      <c r="TOI15" s="84"/>
      <c r="TOJ15" s="84"/>
      <c r="TOK15" s="84"/>
      <c r="TOL15" s="84"/>
      <c r="TOM15" s="84"/>
      <c r="TON15" s="84"/>
      <c r="TOO15" s="84"/>
      <c r="TOP15" s="84"/>
      <c r="TOQ15" s="84"/>
      <c r="TOR15" s="84"/>
      <c r="TOS15" s="84"/>
      <c r="TOT15" s="84"/>
      <c r="TOU15" s="84"/>
      <c r="TOV15" s="84"/>
      <c r="TOW15" s="84"/>
      <c r="TOX15" s="84"/>
      <c r="TOY15" s="84"/>
      <c r="TOZ15" s="84"/>
      <c r="TPA15" s="84"/>
      <c r="TPB15" s="84"/>
      <c r="TPC15" s="84"/>
      <c r="TPD15" s="84"/>
      <c r="TPE15" s="84"/>
      <c r="TPF15" s="84"/>
      <c r="TPG15" s="84"/>
      <c r="TPH15" s="84"/>
      <c r="TPI15" s="84"/>
      <c r="TPJ15" s="84"/>
      <c r="TPK15" s="84"/>
      <c r="TPL15" s="84"/>
      <c r="TPM15" s="84"/>
      <c r="TPN15" s="84"/>
      <c r="TPO15" s="84"/>
      <c r="TPP15" s="84"/>
      <c r="TPQ15" s="84"/>
      <c r="TPR15" s="84"/>
      <c r="TPS15" s="84"/>
      <c r="TPT15" s="84"/>
      <c r="TPU15" s="84"/>
      <c r="TPV15" s="84"/>
      <c r="TPW15" s="84"/>
      <c r="TPX15" s="84"/>
      <c r="TPY15" s="84"/>
      <c r="TPZ15" s="84"/>
      <c r="TQA15" s="84"/>
      <c r="TQB15" s="84"/>
      <c r="TQC15" s="84"/>
      <c r="TQD15" s="84"/>
      <c r="TQE15" s="84"/>
      <c r="TQF15" s="84"/>
      <c r="TQG15" s="84"/>
      <c r="TQH15" s="84"/>
      <c r="TQI15" s="84"/>
      <c r="TQJ15" s="84"/>
      <c r="TQK15" s="84"/>
      <c r="TQL15" s="84"/>
      <c r="TQM15" s="84"/>
      <c r="TQN15" s="84"/>
      <c r="TQO15" s="84"/>
      <c r="TQP15" s="84"/>
      <c r="TQQ15" s="84"/>
      <c r="TQR15" s="84"/>
      <c r="TQS15" s="84"/>
      <c r="TQT15" s="84"/>
      <c r="TQU15" s="84"/>
      <c r="TQV15" s="84"/>
      <c r="TQW15" s="84"/>
      <c r="TQX15" s="84"/>
      <c r="TQY15" s="84"/>
      <c r="TQZ15" s="84"/>
      <c r="TRA15" s="84"/>
      <c r="TRB15" s="84"/>
      <c r="TRC15" s="84"/>
      <c r="TRD15" s="84"/>
      <c r="TRE15" s="84"/>
      <c r="TRF15" s="84"/>
      <c r="TRG15" s="84"/>
      <c r="TRH15" s="84"/>
      <c r="TRI15" s="84"/>
      <c r="TRJ15" s="84"/>
      <c r="TRK15" s="84"/>
      <c r="TRL15" s="84"/>
      <c r="TRM15" s="84"/>
      <c r="TRN15" s="84"/>
      <c r="TRO15" s="84"/>
      <c r="TRP15" s="84"/>
      <c r="TRQ15" s="84"/>
      <c r="TRR15" s="84"/>
      <c r="TRS15" s="84"/>
      <c r="TRT15" s="84"/>
      <c r="TRU15" s="84"/>
      <c r="TRV15" s="84"/>
      <c r="TRW15" s="84"/>
      <c r="TRX15" s="84"/>
      <c r="TRY15" s="84"/>
      <c r="TRZ15" s="84"/>
      <c r="TSA15" s="84"/>
      <c r="TSB15" s="84"/>
      <c r="TSC15" s="84"/>
      <c r="TSD15" s="84"/>
      <c r="TSE15" s="84"/>
      <c r="TSF15" s="84"/>
      <c r="TSG15" s="84"/>
      <c r="TSH15" s="84"/>
      <c r="TSI15" s="84"/>
      <c r="TSJ15" s="84"/>
      <c r="TSK15" s="84"/>
      <c r="TSL15" s="84"/>
      <c r="TSM15" s="84"/>
      <c r="TSN15" s="84"/>
      <c r="TSO15" s="84"/>
      <c r="TSP15" s="84"/>
      <c r="TSQ15" s="84"/>
      <c r="TSR15" s="84"/>
      <c r="TSS15" s="84"/>
      <c r="TST15" s="84"/>
      <c r="TSU15" s="84"/>
      <c r="TSV15" s="84"/>
      <c r="TSW15" s="84"/>
      <c r="TSX15" s="84"/>
      <c r="TSY15" s="84"/>
      <c r="TSZ15" s="84"/>
      <c r="TTA15" s="84"/>
      <c r="TTB15" s="84"/>
      <c r="TTC15" s="84"/>
      <c r="TTD15" s="84"/>
      <c r="TTE15" s="84"/>
      <c r="TTF15" s="84"/>
      <c r="TTG15" s="84"/>
      <c r="TTH15" s="84"/>
      <c r="TTI15" s="84"/>
      <c r="TTJ15" s="84"/>
      <c r="TTK15" s="84"/>
      <c r="TTL15" s="84"/>
      <c r="TTM15" s="84"/>
      <c r="TTN15" s="84"/>
      <c r="TTO15" s="84"/>
      <c r="TTP15" s="84"/>
      <c r="TTQ15" s="84"/>
      <c r="TTR15" s="84"/>
      <c r="TTS15" s="84"/>
      <c r="TTT15" s="84"/>
      <c r="TTU15" s="84"/>
      <c r="TTV15" s="84"/>
      <c r="TTW15" s="84"/>
      <c r="TTX15" s="84"/>
      <c r="TTY15" s="84"/>
      <c r="TTZ15" s="84"/>
      <c r="TUA15" s="84"/>
      <c r="TUB15" s="84"/>
      <c r="TUC15" s="84"/>
      <c r="TUD15" s="84"/>
      <c r="TUE15" s="84"/>
      <c r="TUF15" s="84"/>
      <c r="TUG15" s="84"/>
      <c r="TUH15" s="84"/>
      <c r="TUI15" s="84"/>
      <c r="TUJ15" s="84"/>
      <c r="TUK15" s="84"/>
      <c r="TUL15" s="84"/>
      <c r="TUM15" s="84"/>
      <c r="TUN15" s="84"/>
      <c r="TUO15" s="84"/>
      <c r="TUP15" s="84"/>
      <c r="TUQ15" s="84"/>
      <c r="TUR15" s="84"/>
      <c r="TUS15" s="84"/>
      <c r="TUT15" s="84"/>
      <c r="TUU15" s="84"/>
      <c r="TUV15" s="84"/>
      <c r="TUW15" s="84"/>
      <c r="TUX15" s="84"/>
      <c r="TUY15" s="84"/>
      <c r="TUZ15" s="84"/>
      <c r="TVA15" s="84"/>
      <c r="TVB15" s="84"/>
      <c r="TVC15" s="84"/>
      <c r="TVD15" s="84"/>
      <c r="TVE15" s="84"/>
      <c r="TVF15" s="84"/>
      <c r="TVG15" s="84"/>
      <c r="TVH15" s="84"/>
      <c r="TVI15" s="84"/>
      <c r="TVJ15" s="84"/>
      <c r="TVK15" s="84"/>
      <c r="TVL15" s="84"/>
      <c r="TVM15" s="84"/>
      <c r="TVN15" s="84"/>
      <c r="TVO15" s="84"/>
      <c r="TVP15" s="84"/>
      <c r="TVQ15" s="84"/>
      <c r="TVR15" s="84"/>
      <c r="TVS15" s="84"/>
      <c r="TVT15" s="84"/>
      <c r="TVU15" s="84"/>
      <c r="TVV15" s="84"/>
      <c r="TVW15" s="84"/>
      <c r="TVX15" s="84"/>
      <c r="TVY15" s="84"/>
      <c r="TVZ15" s="84"/>
      <c r="TWA15" s="84"/>
      <c r="TWB15" s="84"/>
      <c r="TWC15" s="84"/>
      <c r="TWD15" s="84"/>
      <c r="TWE15" s="84"/>
      <c r="TWF15" s="84"/>
      <c r="TWG15" s="84"/>
      <c r="TWH15" s="84"/>
      <c r="TWI15" s="84"/>
      <c r="TWJ15" s="84"/>
      <c r="TWK15" s="84"/>
      <c r="TWL15" s="84"/>
      <c r="TWM15" s="84"/>
      <c r="TWN15" s="84"/>
      <c r="TWO15" s="84"/>
      <c r="TWP15" s="84"/>
      <c r="TWQ15" s="84"/>
      <c r="TWR15" s="84"/>
      <c r="TWS15" s="84"/>
      <c r="TWT15" s="84"/>
      <c r="TWU15" s="84"/>
      <c r="TWV15" s="84"/>
      <c r="TWW15" s="84"/>
      <c r="TWX15" s="84"/>
      <c r="TWY15" s="84"/>
      <c r="TWZ15" s="84"/>
      <c r="TXA15" s="84"/>
      <c r="TXB15" s="84"/>
      <c r="TXC15" s="84"/>
      <c r="TXD15" s="84"/>
      <c r="TXE15" s="84"/>
      <c r="TXF15" s="84"/>
      <c r="TXG15" s="84"/>
      <c r="TXH15" s="84"/>
      <c r="TXI15" s="84"/>
      <c r="TXJ15" s="84"/>
      <c r="TXK15" s="84"/>
      <c r="TXL15" s="84"/>
      <c r="TXM15" s="84"/>
      <c r="TXN15" s="84"/>
      <c r="TXO15" s="84"/>
      <c r="TXP15" s="84"/>
      <c r="TXQ15" s="84"/>
      <c r="TXR15" s="84"/>
      <c r="TXS15" s="84"/>
      <c r="TXT15" s="84"/>
      <c r="TXU15" s="84"/>
      <c r="TXV15" s="84"/>
      <c r="TXW15" s="84"/>
      <c r="TXX15" s="84"/>
      <c r="TXY15" s="84"/>
      <c r="TXZ15" s="84"/>
      <c r="TYA15" s="84"/>
      <c r="TYB15" s="84"/>
      <c r="TYC15" s="84"/>
      <c r="TYD15" s="84"/>
      <c r="TYE15" s="84"/>
      <c r="TYF15" s="84"/>
      <c r="TYG15" s="84"/>
      <c r="TYH15" s="84"/>
      <c r="TYI15" s="84"/>
      <c r="TYJ15" s="84"/>
      <c r="TYK15" s="84"/>
      <c r="TYL15" s="84"/>
      <c r="TYM15" s="84"/>
      <c r="TYN15" s="84"/>
      <c r="TYO15" s="84"/>
      <c r="TYP15" s="84"/>
      <c r="TYQ15" s="84"/>
      <c r="TYR15" s="84"/>
      <c r="TYS15" s="84"/>
      <c r="TYT15" s="84"/>
      <c r="TYU15" s="84"/>
      <c r="TYV15" s="84"/>
      <c r="TYW15" s="84"/>
      <c r="TYX15" s="84"/>
      <c r="TYY15" s="84"/>
      <c r="TYZ15" s="84"/>
      <c r="TZA15" s="84"/>
      <c r="TZB15" s="84"/>
      <c r="TZC15" s="84"/>
      <c r="TZD15" s="84"/>
      <c r="TZE15" s="84"/>
      <c r="TZF15" s="84"/>
      <c r="TZG15" s="84"/>
      <c r="TZH15" s="84"/>
      <c r="TZI15" s="84"/>
      <c r="TZJ15" s="84"/>
      <c r="TZK15" s="84"/>
      <c r="TZL15" s="84"/>
      <c r="TZM15" s="84"/>
      <c r="TZN15" s="84"/>
      <c r="TZO15" s="84"/>
      <c r="TZP15" s="84"/>
      <c r="TZQ15" s="84"/>
      <c r="TZR15" s="84"/>
      <c r="TZS15" s="84"/>
      <c r="TZT15" s="84"/>
      <c r="TZU15" s="84"/>
      <c r="TZV15" s="84"/>
      <c r="TZW15" s="84"/>
      <c r="TZX15" s="84"/>
      <c r="TZY15" s="84"/>
      <c r="TZZ15" s="84"/>
      <c r="UAA15" s="84"/>
      <c r="UAB15" s="84"/>
      <c r="UAC15" s="84"/>
      <c r="UAD15" s="84"/>
      <c r="UAE15" s="84"/>
      <c r="UAF15" s="84"/>
      <c r="UAG15" s="84"/>
      <c r="UAH15" s="84"/>
      <c r="UAI15" s="84"/>
      <c r="UAJ15" s="84"/>
      <c r="UAK15" s="84"/>
      <c r="UAL15" s="84"/>
      <c r="UAM15" s="84"/>
      <c r="UAN15" s="84"/>
      <c r="UAO15" s="84"/>
      <c r="UAP15" s="84"/>
      <c r="UAQ15" s="84"/>
      <c r="UAR15" s="84"/>
      <c r="UAS15" s="84"/>
      <c r="UAT15" s="84"/>
      <c r="UAU15" s="84"/>
      <c r="UAV15" s="84"/>
      <c r="UAW15" s="84"/>
      <c r="UAX15" s="84"/>
      <c r="UAY15" s="84"/>
      <c r="UAZ15" s="84"/>
      <c r="UBA15" s="84"/>
      <c r="UBB15" s="84"/>
      <c r="UBC15" s="84"/>
      <c r="UBD15" s="84"/>
      <c r="UBE15" s="84"/>
      <c r="UBF15" s="84"/>
      <c r="UBG15" s="84"/>
      <c r="UBH15" s="84"/>
      <c r="UBI15" s="84"/>
      <c r="UBJ15" s="84"/>
      <c r="UBK15" s="84"/>
      <c r="UBL15" s="84"/>
      <c r="UBM15" s="84"/>
      <c r="UBN15" s="84"/>
      <c r="UBO15" s="84"/>
      <c r="UBP15" s="84"/>
      <c r="UBQ15" s="84"/>
      <c r="UBR15" s="84"/>
      <c r="UBS15" s="84"/>
      <c r="UBT15" s="84"/>
      <c r="UBU15" s="84"/>
      <c r="UBV15" s="84"/>
      <c r="UBW15" s="84"/>
      <c r="UBX15" s="84"/>
      <c r="UBY15" s="84"/>
      <c r="UBZ15" s="84"/>
      <c r="UCA15" s="84"/>
      <c r="UCB15" s="84"/>
      <c r="UCC15" s="84"/>
      <c r="UCD15" s="84"/>
      <c r="UCE15" s="84"/>
      <c r="UCF15" s="84"/>
      <c r="UCG15" s="84"/>
      <c r="UCH15" s="84"/>
      <c r="UCI15" s="84"/>
      <c r="UCJ15" s="84"/>
      <c r="UCK15" s="84"/>
      <c r="UCL15" s="84"/>
      <c r="UCM15" s="84"/>
      <c r="UCN15" s="84"/>
      <c r="UCO15" s="84"/>
      <c r="UCP15" s="84"/>
      <c r="UCQ15" s="84"/>
      <c r="UCR15" s="84"/>
      <c r="UCS15" s="84"/>
      <c r="UCT15" s="84"/>
      <c r="UCU15" s="84"/>
      <c r="UCV15" s="84"/>
      <c r="UCW15" s="84"/>
      <c r="UCX15" s="84"/>
      <c r="UCY15" s="84"/>
      <c r="UCZ15" s="84"/>
      <c r="UDA15" s="84"/>
      <c r="UDB15" s="84"/>
      <c r="UDC15" s="84"/>
      <c r="UDD15" s="84"/>
      <c r="UDE15" s="84"/>
      <c r="UDF15" s="84"/>
      <c r="UDG15" s="84"/>
      <c r="UDH15" s="84"/>
      <c r="UDI15" s="84"/>
      <c r="UDJ15" s="84"/>
      <c r="UDK15" s="84"/>
      <c r="UDL15" s="84"/>
      <c r="UDM15" s="84"/>
      <c r="UDN15" s="84"/>
      <c r="UDO15" s="84"/>
      <c r="UDP15" s="84"/>
      <c r="UDQ15" s="84"/>
      <c r="UDR15" s="84"/>
      <c r="UDS15" s="84"/>
      <c r="UDT15" s="84"/>
      <c r="UDU15" s="84"/>
      <c r="UDV15" s="84"/>
      <c r="UDW15" s="84"/>
      <c r="UDX15" s="84"/>
      <c r="UDY15" s="84"/>
      <c r="UDZ15" s="84"/>
      <c r="UEA15" s="84"/>
      <c r="UEB15" s="84"/>
      <c r="UEC15" s="84"/>
      <c r="UED15" s="84"/>
      <c r="UEE15" s="84"/>
      <c r="UEF15" s="84"/>
      <c r="UEG15" s="84"/>
      <c r="UEH15" s="84"/>
      <c r="UEI15" s="84"/>
      <c r="UEJ15" s="84"/>
      <c r="UEK15" s="84"/>
      <c r="UEL15" s="84"/>
      <c r="UEM15" s="84"/>
      <c r="UEN15" s="84"/>
      <c r="UEO15" s="84"/>
      <c r="UEP15" s="84"/>
      <c r="UEQ15" s="84"/>
      <c r="UER15" s="84"/>
      <c r="UES15" s="84"/>
      <c r="UET15" s="84"/>
      <c r="UEU15" s="84"/>
      <c r="UEV15" s="84"/>
      <c r="UEW15" s="84"/>
      <c r="UEX15" s="84"/>
      <c r="UEY15" s="84"/>
      <c r="UEZ15" s="84"/>
      <c r="UFA15" s="84"/>
      <c r="UFB15" s="84"/>
      <c r="UFC15" s="84"/>
      <c r="UFD15" s="84"/>
      <c r="UFE15" s="84"/>
      <c r="UFF15" s="84"/>
      <c r="UFG15" s="84"/>
      <c r="UFH15" s="84"/>
      <c r="UFI15" s="84"/>
      <c r="UFJ15" s="84"/>
      <c r="UFK15" s="84"/>
      <c r="UFL15" s="84"/>
      <c r="UFM15" s="84"/>
      <c r="UFN15" s="84"/>
      <c r="UFO15" s="84"/>
      <c r="UFP15" s="84"/>
      <c r="UFQ15" s="84"/>
      <c r="UFR15" s="84"/>
      <c r="UFS15" s="84"/>
      <c r="UFT15" s="84"/>
      <c r="UFU15" s="84"/>
      <c r="UFV15" s="84"/>
      <c r="UFW15" s="84"/>
      <c r="UFX15" s="84"/>
      <c r="UFY15" s="84"/>
      <c r="UFZ15" s="84"/>
      <c r="UGA15" s="84"/>
      <c r="UGB15" s="84"/>
      <c r="UGC15" s="84"/>
      <c r="UGD15" s="84"/>
      <c r="UGE15" s="84"/>
      <c r="UGF15" s="84"/>
      <c r="UGG15" s="84"/>
      <c r="UGH15" s="84"/>
      <c r="UGI15" s="84"/>
      <c r="UGJ15" s="84"/>
      <c r="UGK15" s="84"/>
      <c r="UGL15" s="84"/>
      <c r="UGM15" s="84"/>
      <c r="UGN15" s="84"/>
      <c r="UGO15" s="84"/>
      <c r="UGP15" s="84"/>
      <c r="UGQ15" s="84"/>
      <c r="UGR15" s="84"/>
      <c r="UGS15" s="84"/>
      <c r="UGT15" s="84"/>
      <c r="UGU15" s="84"/>
      <c r="UGV15" s="84"/>
      <c r="UGW15" s="84"/>
      <c r="UGX15" s="84"/>
      <c r="UGY15" s="84"/>
      <c r="UGZ15" s="84"/>
      <c r="UHA15" s="84"/>
      <c r="UHB15" s="84"/>
      <c r="UHC15" s="84"/>
      <c r="UHD15" s="84"/>
      <c r="UHE15" s="84"/>
      <c r="UHF15" s="84"/>
      <c r="UHG15" s="84"/>
      <c r="UHH15" s="84"/>
      <c r="UHI15" s="84"/>
      <c r="UHJ15" s="84"/>
      <c r="UHK15" s="84"/>
      <c r="UHL15" s="84"/>
      <c r="UHM15" s="84"/>
      <c r="UHN15" s="84"/>
      <c r="UHO15" s="84"/>
      <c r="UHP15" s="84"/>
      <c r="UHQ15" s="84"/>
      <c r="UHR15" s="84"/>
      <c r="UHS15" s="84"/>
      <c r="UHT15" s="84"/>
      <c r="UHU15" s="84"/>
      <c r="UHV15" s="84"/>
      <c r="UHW15" s="84"/>
      <c r="UHX15" s="84"/>
      <c r="UHY15" s="84"/>
      <c r="UHZ15" s="84"/>
      <c r="UIA15" s="84"/>
      <c r="UIB15" s="84"/>
      <c r="UIC15" s="84"/>
      <c r="UID15" s="84"/>
      <c r="UIE15" s="84"/>
      <c r="UIF15" s="84"/>
      <c r="UIG15" s="84"/>
      <c r="UIH15" s="84"/>
      <c r="UII15" s="84"/>
      <c r="UIJ15" s="84"/>
      <c r="UIK15" s="84"/>
      <c r="UIL15" s="84"/>
      <c r="UIM15" s="84"/>
      <c r="UIN15" s="84"/>
      <c r="UIO15" s="84"/>
      <c r="UIP15" s="84"/>
      <c r="UIQ15" s="84"/>
      <c r="UIR15" s="84"/>
      <c r="UIS15" s="84"/>
      <c r="UIT15" s="84"/>
      <c r="UIU15" s="84"/>
      <c r="UIV15" s="84"/>
      <c r="UIW15" s="84"/>
      <c r="UIX15" s="84"/>
      <c r="UIY15" s="84"/>
      <c r="UIZ15" s="84"/>
      <c r="UJA15" s="84"/>
      <c r="UJB15" s="84"/>
      <c r="UJC15" s="84"/>
      <c r="UJD15" s="84"/>
      <c r="UJE15" s="84"/>
      <c r="UJF15" s="84"/>
      <c r="UJG15" s="84"/>
      <c r="UJH15" s="84"/>
      <c r="UJI15" s="84"/>
      <c r="UJJ15" s="84"/>
      <c r="UJK15" s="84"/>
      <c r="UJL15" s="84"/>
      <c r="UJM15" s="84"/>
      <c r="UJN15" s="84"/>
      <c r="UJO15" s="84"/>
      <c r="UJP15" s="84"/>
      <c r="UJQ15" s="84"/>
      <c r="UJR15" s="84"/>
      <c r="UJS15" s="84"/>
      <c r="UJT15" s="84"/>
      <c r="UJU15" s="84"/>
      <c r="UJV15" s="84"/>
      <c r="UJW15" s="84"/>
      <c r="UJX15" s="84"/>
      <c r="UJY15" s="84"/>
      <c r="UJZ15" s="84"/>
      <c r="UKA15" s="84"/>
      <c r="UKB15" s="84"/>
      <c r="UKC15" s="84"/>
      <c r="UKD15" s="84"/>
      <c r="UKE15" s="84"/>
      <c r="UKF15" s="84"/>
      <c r="UKG15" s="84"/>
      <c r="UKH15" s="84"/>
      <c r="UKI15" s="84"/>
      <c r="UKJ15" s="84"/>
      <c r="UKK15" s="84"/>
      <c r="UKL15" s="84"/>
      <c r="UKM15" s="84"/>
      <c r="UKN15" s="84"/>
      <c r="UKO15" s="84"/>
      <c r="UKP15" s="84"/>
      <c r="UKQ15" s="84"/>
      <c r="UKR15" s="84"/>
      <c r="UKS15" s="84"/>
      <c r="UKT15" s="84"/>
      <c r="UKU15" s="84"/>
      <c r="UKV15" s="84"/>
      <c r="UKW15" s="84"/>
      <c r="UKX15" s="84"/>
      <c r="UKY15" s="84"/>
      <c r="UKZ15" s="84"/>
      <c r="ULA15" s="84"/>
      <c r="ULB15" s="84"/>
      <c r="ULC15" s="84"/>
      <c r="ULD15" s="84"/>
      <c r="ULE15" s="84"/>
      <c r="ULF15" s="84"/>
      <c r="ULG15" s="84"/>
      <c r="ULH15" s="84"/>
      <c r="ULI15" s="84"/>
      <c r="ULJ15" s="84"/>
      <c r="ULK15" s="84"/>
      <c r="ULL15" s="84"/>
      <c r="ULM15" s="84"/>
      <c r="ULN15" s="84"/>
      <c r="ULO15" s="84"/>
      <c r="ULP15" s="84"/>
      <c r="ULQ15" s="84"/>
      <c r="ULR15" s="84"/>
      <c r="ULS15" s="84"/>
      <c r="ULT15" s="84"/>
      <c r="ULU15" s="84"/>
      <c r="ULV15" s="84"/>
      <c r="ULW15" s="84"/>
      <c r="ULX15" s="84"/>
      <c r="ULY15" s="84"/>
      <c r="ULZ15" s="84"/>
      <c r="UMA15" s="84"/>
      <c r="UMB15" s="84"/>
      <c r="UMC15" s="84"/>
      <c r="UMD15" s="84"/>
      <c r="UME15" s="84"/>
      <c r="UMF15" s="84"/>
      <c r="UMG15" s="84"/>
      <c r="UMH15" s="84"/>
      <c r="UMI15" s="84"/>
      <c r="UMJ15" s="84"/>
      <c r="UMK15" s="84"/>
      <c r="UML15" s="84"/>
      <c r="UMM15" s="84"/>
      <c r="UMN15" s="84"/>
      <c r="UMO15" s="84"/>
      <c r="UMP15" s="84"/>
      <c r="UMQ15" s="84"/>
      <c r="UMR15" s="84"/>
      <c r="UMS15" s="84"/>
      <c r="UMT15" s="84"/>
      <c r="UMU15" s="84"/>
      <c r="UMV15" s="84"/>
      <c r="UMW15" s="84"/>
      <c r="UMX15" s="84"/>
      <c r="UMY15" s="84"/>
      <c r="UMZ15" s="84"/>
      <c r="UNA15" s="84"/>
      <c r="UNB15" s="84"/>
      <c r="UNC15" s="84"/>
      <c r="UND15" s="84"/>
      <c r="UNE15" s="84"/>
      <c r="UNF15" s="84"/>
      <c r="UNG15" s="84"/>
      <c r="UNH15" s="84"/>
      <c r="UNI15" s="84"/>
      <c r="UNJ15" s="84"/>
      <c r="UNK15" s="84"/>
      <c r="UNL15" s="84"/>
      <c r="UNM15" s="84"/>
      <c r="UNN15" s="84"/>
      <c r="UNO15" s="84"/>
      <c r="UNP15" s="84"/>
      <c r="UNQ15" s="84"/>
      <c r="UNR15" s="84"/>
      <c r="UNS15" s="84"/>
      <c r="UNT15" s="84"/>
      <c r="UNU15" s="84"/>
      <c r="UNV15" s="84"/>
      <c r="UNW15" s="84"/>
      <c r="UNX15" s="84"/>
      <c r="UNY15" s="84"/>
      <c r="UNZ15" s="84"/>
      <c r="UOA15" s="84"/>
      <c r="UOB15" s="84"/>
      <c r="UOC15" s="84"/>
      <c r="UOD15" s="84"/>
      <c r="UOE15" s="84"/>
      <c r="UOF15" s="84"/>
      <c r="UOG15" s="84"/>
      <c r="UOH15" s="84"/>
      <c r="UOI15" s="84"/>
      <c r="UOJ15" s="84"/>
      <c r="UOK15" s="84"/>
      <c r="UOL15" s="84"/>
      <c r="UOM15" s="84"/>
      <c r="UON15" s="84"/>
      <c r="UOO15" s="84"/>
      <c r="UOP15" s="84"/>
      <c r="UOQ15" s="84"/>
      <c r="UOR15" s="84"/>
      <c r="UOS15" s="84"/>
      <c r="UOT15" s="84"/>
      <c r="UOU15" s="84"/>
      <c r="UOV15" s="84"/>
      <c r="UOW15" s="84"/>
      <c r="UOX15" s="84"/>
      <c r="UOY15" s="84"/>
      <c r="UOZ15" s="84"/>
      <c r="UPA15" s="84"/>
      <c r="UPB15" s="84"/>
      <c r="UPC15" s="84"/>
      <c r="UPD15" s="84"/>
      <c r="UPE15" s="84"/>
      <c r="UPF15" s="84"/>
      <c r="UPG15" s="84"/>
      <c r="UPH15" s="84"/>
      <c r="UPI15" s="84"/>
      <c r="UPJ15" s="84"/>
      <c r="UPK15" s="84"/>
      <c r="UPL15" s="84"/>
      <c r="UPM15" s="84"/>
      <c r="UPN15" s="84"/>
      <c r="UPO15" s="84"/>
      <c r="UPP15" s="84"/>
      <c r="UPQ15" s="84"/>
      <c r="UPR15" s="84"/>
      <c r="UPS15" s="84"/>
      <c r="UPT15" s="84"/>
      <c r="UPU15" s="84"/>
      <c r="UPV15" s="84"/>
      <c r="UPW15" s="84"/>
      <c r="UPX15" s="84"/>
      <c r="UPY15" s="84"/>
      <c r="UPZ15" s="84"/>
      <c r="UQA15" s="84"/>
      <c r="UQB15" s="84"/>
      <c r="UQC15" s="84"/>
      <c r="UQD15" s="84"/>
      <c r="UQE15" s="84"/>
      <c r="UQF15" s="84"/>
      <c r="UQG15" s="84"/>
      <c r="UQH15" s="84"/>
      <c r="UQI15" s="84"/>
      <c r="UQJ15" s="84"/>
      <c r="UQK15" s="84"/>
      <c r="UQL15" s="84"/>
      <c r="UQM15" s="84"/>
      <c r="UQN15" s="84"/>
      <c r="UQO15" s="84"/>
      <c r="UQP15" s="84"/>
      <c r="UQQ15" s="84"/>
      <c r="UQR15" s="84"/>
      <c r="UQS15" s="84"/>
      <c r="UQT15" s="84"/>
      <c r="UQU15" s="84"/>
      <c r="UQV15" s="84"/>
      <c r="UQW15" s="84"/>
      <c r="UQX15" s="84"/>
      <c r="UQY15" s="84"/>
      <c r="UQZ15" s="84"/>
      <c r="URA15" s="84"/>
      <c r="URB15" s="84"/>
      <c r="URC15" s="84"/>
      <c r="URD15" s="84"/>
      <c r="URE15" s="84"/>
      <c r="URF15" s="84"/>
      <c r="URG15" s="84"/>
      <c r="URH15" s="84"/>
      <c r="URI15" s="84"/>
      <c r="URJ15" s="84"/>
      <c r="URK15" s="84"/>
      <c r="URL15" s="84"/>
      <c r="URM15" s="84"/>
      <c r="URN15" s="84"/>
      <c r="URO15" s="84"/>
      <c r="URP15" s="84"/>
      <c r="URQ15" s="84"/>
      <c r="URR15" s="84"/>
      <c r="URS15" s="84"/>
      <c r="URT15" s="84"/>
      <c r="URU15" s="84"/>
      <c r="URV15" s="84"/>
      <c r="URW15" s="84"/>
      <c r="URX15" s="84"/>
      <c r="URY15" s="84"/>
      <c r="URZ15" s="84"/>
      <c r="USA15" s="84"/>
      <c r="USB15" s="84"/>
      <c r="USC15" s="84"/>
      <c r="USD15" s="84"/>
      <c r="USE15" s="84"/>
      <c r="USF15" s="84"/>
      <c r="USG15" s="84"/>
      <c r="USH15" s="84"/>
      <c r="USI15" s="84"/>
      <c r="USJ15" s="84"/>
      <c r="USK15" s="84"/>
      <c r="USL15" s="84"/>
      <c r="USM15" s="84"/>
      <c r="USN15" s="84"/>
      <c r="USO15" s="84"/>
      <c r="USP15" s="84"/>
      <c r="USQ15" s="84"/>
      <c r="USR15" s="84"/>
      <c r="USS15" s="84"/>
      <c r="UST15" s="84"/>
      <c r="USU15" s="84"/>
      <c r="USV15" s="84"/>
      <c r="USW15" s="84"/>
      <c r="USX15" s="84"/>
      <c r="USY15" s="84"/>
      <c r="USZ15" s="84"/>
      <c r="UTA15" s="84"/>
      <c r="UTB15" s="84"/>
      <c r="UTC15" s="84"/>
      <c r="UTD15" s="84"/>
      <c r="UTE15" s="84"/>
      <c r="UTF15" s="84"/>
      <c r="UTG15" s="84"/>
      <c r="UTH15" s="84"/>
      <c r="UTI15" s="84"/>
      <c r="UTJ15" s="84"/>
      <c r="UTK15" s="84"/>
      <c r="UTL15" s="84"/>
      <c r="UTM15" s="84"/>
      <c r="UTN15" s="84"/>
      <c r="UTO15" s="84"/>
      <c r="UTP15" s="84"/>
      <c r="UTQ15" s="84"/>
      <c r="UTR15" s="84"/>
      <c r="UTS15" s="84"/>
      <c r="UTT15" s="84"/>
      <c r="UTU15" s="84"/>
      <c r="UTV15" s="84"/>
      <c r="UTW15" s="84"/>
      <c r="UTX15" s="84"/>
      <c r="UTY15" s="84"/>
      <c r="UTZ15" s="84"/>
      <c r="UUA15" s="84"/>
      <c r="UUB15" s="84"/>
      <c r="UUC15" s="84"/>
      <c r="UUD15" s="84"/>
      <c r="UUE15" s="84"/>
      <c r="UUF15" s="84"/>
      <c r="UUG15" s="84"/>
      <c r="UUH15" s="84"/>
      <c r="UUI15" s="84"/>
      <c r="UUJ15" s="84"/>
      <c r="UUK15" s="84"/>
      <c r="UUL15" s="84"/>
      <c r="UUM15" s="84"/>
      <c r="UUN15" s="84"/>
      <c r="UUO15" s="84"/>
      <c r="UUP15" s="84"/>
      <c r="UUQ15" s="84"/>
      <c r="UUR15" s="84"/>
      <c r="UUS15" s="84"/>
      <c r="UUT15" s="84"/>
      <c r="UUU15" s="84"/>
      <c r="UUV15" s="84"/>
      <c r="UUW15" s="84"/>
      <c r="UUX15" s="84"/>
      <c r="UUY15" s="84"/>
      <c r="UUZ15" s="84"/>
      <c r="UVA15" s="84"/>
      <c r="UVB15" s="84"/>
      <c r="UVC15" s="84"/>
      <c r="UVD15" s="84"/>
      <c r="UVE15" s="84"/>
      <c r="UVF15" s="84"/>
      <c r="UVG15" s="84"/>
      <c r="UVH15" s="84"/>
      <c r="UVI15" s="84"/>
      <c r="UVJ15" s="84"/>
      <c r="UVK15" s="84"/>
      <c r="UVL15" s="84"/>
      <c r="UVM15" s="84"/>
      <c r="UVN15" s="84"/>
      <c r="UVO15" s="84"/>
      <c r="UVP15" s="84"/>
      <c r="UVQ15" s="84"/>
      <c r="UVR15" s="84"/>
      <c r="UVS15" s="84"/>
      <c r="UVT15" s="84"/>
      <c r="UVU15" s="84"/>
      <c r="UVV15" s="84"/>
      <c r="UVW15" s="84"/>
      <c r="UVX15" s="84"/>
      <c r="UVY15" s="84"/>
      <c r="UVZ15" s="84"/>
      <c r="UWA15" s="84"/>
      <c r="UWB15" s="84"/>
      <c r="UWC15" s="84"/>
      <c r="UWD15" s="84"/>
      <c r="UWE15" s="84"/>
      <c r="UWF15" s="84"/>
      <c r="UWG15" s="84"/>
      <c r="UWH15" s="84"/>
      <c r="UWI15" s="84"/>
      <c r="UWJ15" s="84"/>
      <c r="UWK15" s="84"/>
      <c r="UWL15" s="84"/>
      <c r="UWM15" s="84"/>
      <c r="UWN15" s="84"/>
      <c r="UWO15" s="84"/>
      <c r="UWP15" s="84"/>
      <c r="UWQ15" s="84"/>
      <c r="UWR15" s="84"/>
      <c r="UWS15" s="84"/>
      <c r="UWT15" s="84"/>
      <c r="UWU15" s="84"/>
      <c r="UWV15" s="84"/>
      <c r="UWW15" s="84"/>
      <c r="UWX15" s="84"/>
      <c r="UWY15" s="84"/>
      <c r="UWZ15" s="84"/>
      <c r="UXA15" s="84"/>
      <c r="UXB15" s="84"/>
      <c r="UXC15" s="84"/>
      <c r="UXD15" s="84"/>
      <c r="UXE15" s="84"/>
      <c r="UXF15" s="84"/>
      <c r="UXG15" s="84"/>
      <c r="UXH15" s="84"/>
      <c r="UXI15" s="84"/>
      <c r="UXJ15" s="84"/>
      <c r="UXK15" s="84"/>
      <c r="UXL15" s="84"/>
      <c r="UXM15" s="84"/>
      <c r="UXN15" s="84"/>
      <c r="UXO15" s="84"/>
      <c r="UXP15" s="84"/>
      <c r="UXQ15" s="84"/>
      <c r="UXR15" s="84"/>
      <c r="UXS15" s="84"/>
      <c r="UXT15" s="84"/>
      <c r="UXU15" s="84"/>
      <c r="UXV15" s="84"/>
      <c r="UXW15" s="84"/>
      <c r="UXX15" s="84"/>
      <c r="UXY15" s="84"/>
      <c r="UXZ15" s="84"/>
      <c r="UYA15" s="84"/>
      <c r="UYB15" s="84"/>
      <c r="UYC15" s="84"/>
      <c r="UYD15" s="84"/>
      <c r="UYE15" s="84"/>
      <c r="UYF15" s="84"/>
      <c r="UYG15" s="84"/>
      <c r="UYH15" s="84"/>
      <c r="UYI15" s="84"/>
      <c r="UYJ15" s="84"/>
      <c r="UYK15" s="84"/>
      <c r="UYL15" s="84"/>
      <c r="UYM15" s="84"/>
      <c r="UYN15" s="84"/>
      <c r="UYO15" s="84"/>
      <c r="UYP15" s="84"/>
      <c r="UYQ15" s="84"/>
      <c r="UYR15" s="84"/>
      <c r="UYS15" s="84"/>
      <c r="UYT15" s="84"/>
      <c r="UYU15" s="84"/>
      <c r="UYV15" s="84"/>
      <c r="UYW15" s="84"/>
      <c r="UYX15" s="84"/>
      <c r="UYY15" s="84"/>
      <c r="UYZ15" s="84"/>
      <c r="UZA15" s="84"/>
      <c r="UZB15" s="84"/>
      <c r="UZC15" s="84"/>
      <c r="UZD15" s="84"/>
      <c r="UZE15" s="84"/>
      <c r="UZF15" s="84"/>
      <c r="UZG15" s="84"/>
      <c r="UZH15" s="84"/>
      <c r="UZI15" s="84"/>
      <c r="UZJ15" s="84"/>
      <c r="UZK15" s="84"/>
      <c r="UZL15" s="84"/>
      <c r="UZM15" s="84"/>
      <c r="UZN15" s="84"/>
      <c r="UZO15" s="84"/>
      <c r="UZP15" s="84"/>
      <c r="UZQ15" s="84"/>
      <c r="UZR15" s="84"/>
      <c r="UZS15" s="84"/>
      <c r="UZT15" s="84"/>
      <c r="UZU15" s="84"/>
      <c r="UZV15" s="84"/>
      <c r="UZW15" s="84"/>
      <c r="UZX15" s="84"/>
      <c r="UZY15" s="84"/>
      <c r="UZZ15" s="84"/>
      <c r="VAA15" s="84"/>
      <c r="VAB15" s="84"/>
      <c r="VAC15" s="84"/>
      <c r="VAD15" s="84"/>
      <c r="VAE15" s="84"/>
      <c r="VAF15" s="84"/>
      <c r="VAG15" s="84"/>
      <c r="VAH15" s="84"/>
      <c r="VAI15" s="84"/>
      <c r="VAJ15" s="84"/>
      <c r="VAK15" s="84"/>
      <c r="VAL15" s="84"/>
      <c r="VAM15" s="84"/>
      <c r="VAN15" s="84"/>
      <c r="VAO15" s="84"/>
      <c r="VAP15" s="84"/>
      <c r="VAQ15" s="84"/>
      <c r="VAR15" s="84"/>
      <c r="VAS15" s="84"/>
      <c r="VAT15" s="84"/>
      <c r="VAU15" s="84"/>
      <c r="VAV15" s="84"/>
      <c r="VAW15" s="84"/>
      <c r="VAX15" s="84"/>
      <c r="VAY15" s="84"/>
      <c r="VAZ15" s="84"/>
      <c r="VBA15" s="84"/>
      <c r="VBB15" s="84"/>
      <c r="VBC15" s="84"/>
      <c r="VBD15" s="84"/>
      <c r="VBE15" s="84"/>
      <c r="VBF15" s="84"/>
      <c r="VBG15" s="84"/>
      <c r="VBH15" s="84"/>
      <c r="VBI15" s="84"/>
      <c r="VBJ15" s="84"/>
      <c r="VBK15" s="84"/>
      <c r="VBL15" s="84"/>
      <c r="VBM15" s="84"/>
      <c r="VBN15" s="84"/>
      <c r="VBO15" s="84"/>
      <c r="VBP15" s="84"/>
      <c r="VBQ15" s="84"/>
      <c r="VBR15" s="84"/>
      <c r="VBS15" s="84"/>
      <c r="VBT15" s="84"/>
      <c r="VBU15" s="84"/>
      <c r="VBV15" s="84"/>
      <c r="VBW15" s="84"/>
      <c r="VBX15" s="84"/>
      <c r="VBY15" s="84"/>
      <c r="VBZ15" s="84"/>
      <c r="VCA15" s="84"/>
      <c r="VCB15" s="84"/>
      <c r="VCC15" s="84"/>
      <c r="VCD15" s="84"/>
      <c r="VCE15" s="84"/>
      <c r="VCF15" s="84"/>
      <c r="VCG15" s="84"/>
      <c r="VCH15" s="84"/>
      <c r="VCI15" s="84"/>
      <c r="VCJ15" s="84"/>
      <c r="VCK15" s="84"/>
      <c r="VCL15" s="84"/>
      <c r="VCM15" s="84"/>
      <c r="VCN15" s="84"/>
      <c r="VCO15" s="84"/>
      <c r="VCP15" s="84"/>
      <c r="VCQ15" s="84"/>
      <c r="VCR15" s="84"/>
      <c r="VCS15" s="84"/>
      <c r="VCT15" s="84"/>
      <c r="VCU15" s="84"/>
      <c r="VCV15" s="84"/>
      <c r="VCW15" s="84"/>
      <c r="VCX15" s="84"/>
      <c r="VCY15" s="84"/>
      <c r="VCZ15" s="84"/>
      <c r="VDA15" s="84"/>
      <c r="VDB15" s="84"/>
      <c r="VDC15" s="84"/>
      <c r="VDD15" s="84"/>
      <c r="VDE15" s="84"/>
      <c r="VDF15" s="84"/>
      <c r="VDG15" s="84"/>
      <c r="VDH15" s="84"/>
      <c r="VDI15" s="84"/>
      <c r="VDJ15" s="84"/>
      <c r="VDK15" s="84"/>
      <c r="VDL15" s="84"/>
      <c r="VDM15" s="84"/>
      <c r="VDN15" s="84"/>
      <c r="VDO15" s="84"/>
      <c r="VDP15" s="84"/>
      <c r="VDQ15" s="84"/>
      <c r="VDR15" s="84"/>
      <c r="VDS15" s="84"/>
      <c r="VDT15" s="84"/>
      <c r="VDU15" s="84"/>
      <c r="VDV15" s="84"/>
      <c r="VDW15" s="84"/>
      <c r="VDX15" s="84"/>
      <c r="VDY15" s="84"/>
      <c r="VDZ15" s="84"/>
      <c r="VEA15" s="84"/>
      <c r="VEB15" s="84"/>
      <c r="VEC15" s="84"/>
      <c r="VED15" s="84"/>
      <c r="VEE15" s="84"/>
      <c r="VEF15" s="84"/>
      <c r="VEG15" s="84"/>
      <c r="VEH15" s="84"/>
      <c r="VEI15" s="84"/>
      <c r="VEJ15" s="84"/>
      <c r="VEK15" s="84"/>
      <c r="VEL15" s="84"/>
      <c r="VEM15" s="84"/>
      <c r="VEN15" s="84"/>
      <c r="VEO15" s="84"/>
      <c r="VEP15" s="84"/>
      <c r="VEQ15" s="84"/>
      <c r="VER15" s="84"/>
      <c r="VES15" s="84"/>
      <c r="VET15" s="84"/>
      <c r="VEU15" s="84"/>
      <c r="VEV15" s="84"/>
      <c r="VEW15" s="84"/>
      <c r="VEX15" s="84"/>
      <c r="VEY15" s="84"/>
      <c r="VEZ15" s="84"/>
      <c r="VFA15" s="84"/>
      <c r="VFB15" s="84"/>
      <c r="VFC15" s="84"/>
      <c r="VFD15" s="84"/>
      <c r="VFE15" s="84"/>
      <c r="VFF15" s="84"/>
      <c r="VFG15" s="84"/>
      <c r="VFH15" s="84"/>
      <c r="VFI15" s="84"/>
      <c r="VFJ15" s="84"/>
      <c r="VFK15" s="84"/>
      <c r="VFL15" s="84"/>
      <c r="VFM15" s="84"/>
      <c r="VFN15" s="84"/>
      <c r="VFO15" s="84"/>
      <c r="VFP15" s="84"/>
      <c r="VFQ15" s="84"/>
      <c r="VFR15" s="84"/>
      <c r="VFS15" s="84"/>
      <c r="VFT15" s="84"/>
      <c r="VFU15" s="84"/>
      <c r="VFV15" s="84"/>
      <c r="VFW15" s="84"/>
      <c r="VFX15" s="84"/>
      <c r="VFY15" s="84"/>
      <c r="VFZ15" s="84"/>
      <c r="VGA15" s="84"/>
      <c r="VGB15" s="84"/>
      <c r="VGC15" s="84"/>
      <c r="VGD15" s="84"/>
      <c r="VGE15" s="84"/>
      <c r="VGF15" s="84"/>
      <c r="VGG15" s="84"/>
      <c r="VGH15" s="84"/>
      <c r="VGI15" s="84"/>
      <c r="VGJ15" s="84"/>
      <c r="VGK15" s="84"/>
      <c r="VGL15" s="84"/>
      <c r="VGM15" s="84"/>
      <c r="VGN15" s="84"/>
      <c r="VGO15" s="84"/>
      <c r="VGP15" s="84"/>
      <c r="VGQ15" s="84"/>
      <c r="VGR15" s="84"/>
      <c r="VGS15" s="84"/>
      <c r="VGT15" s="84"/>
      <c r="VGU15" s="84"/>
      <c r="VGV15" s="84"/>
      <c r="VGW15" s="84"/>
      <c r="VGX15" s="84"/>
      <c r="VGY15" s="84"/>
      <c r="VGZ15" s="84"/>
      <c r="VHA15" s="84"/>
      <c r="VHB15" s="84"/>
      <c r="VHC15" s="84"/>
      <c r="VHD15" s="84"/>
      <c r="VHE15" s="84"/>
      <c r="VHF15" s="84"/>
      <c r="VHG15" s="84"/>
      <c r="VHH15" s="84"/>
      <c r="VHI15" s="84"/>
      <c r="VHJ15" s="84"/>
      <c r="VHK15" s="84"/>
      <c r="VHL15" s="84"/>
      <c r="VHM15" s="84"/>
      <c r="VHN15" s="84"/>
      <c r="VHO15" s="84"/>
      <c r="VHP15" s="84"/>
      <c r="VHQ15" s="84"/>
      <c r="VHR15" s="84"/>
      <c r="VHS15" s="84"/>
      <c r="VHT15" s="84"/>
      <c r="VHU15" s="84"/>
      <c r="VHV15" s="84"/>
      <c r="VHW15" s="84"/>
      <c r="VHX15" s="84"/>
      <c r="VHY15" s="84"/>
      <c r="VHZ15" s="84"/>
      <c r="VIA15" s="84"/>
      <c r="VIB15" s="84"/>
      <c r="VIC15" s="84"/>
      <c r="VID15" s="84"/>
      <c r="VIE15" s="84"/>
      <c r="VIF15" s="84"/>
      <c r="VIG15" s="84"/>
      <c r="VIH15" s="84"/>
      <c r="VII15" s="84"/>
      <c r="VIJ15" s="84"/>
      <c r="VIK15" s="84"/>
      <c r="VIL15" s="84"/>
      <c r="VIM15" s="84"/>
      <c r="VIN15" s="84"/>
      <c r="VIO15" s="84"/>
      <c r="VIP15" s="84"/>
      <c r="VIQ15" s="84"/>
      <c r="VIR15" s="84"/>
      <c r="VIS15" s="84"/>
      <c r="VIT15" s="84"/>
      <c r="VIU15" s="84"/>
      <c r="VIV15" s="84"/>
      <c r="VIW15" s="84"/>
      <c r="VIX15" s="84"/>
      <c r="VIY15" s="84"/>
      <c r="VIZ15" s="84"/>
      <c r="VJA15" s="84"/>
      <c r="VJB15" s="84"/>
      <c r="VJC15" s="84"/>
      <c r="VJD15" s="84"/>
      <c r="VJE15" s="84"/>
      <c r="VJF15" s="84"/>
      <c r="VJG15" s="84"/>
      <c r="VJH15" s="84"/>
      <c r="VJI15" s="84"/>
      <c r="VJJ15" s="84"/>
      <c r="VJK15" s="84"/>
      <c r="VJL15" s="84"/>
      <c r="VJM15" s="84"/>
      <c r="VJN15" s="84"/>
      <c r="VJO15" s="84"/>
      <c r="VJP15" s="84"/>
      <c r="VJQ15" s="84"/>
      <c r="VJR15" s="84"/>
      <c r="VJS15" s="84"/>
      <c r="VJT15" s="84"/>
      <c r="VJU15" s="84"/>
      <c r="VJV15" s="84"/>
      <c r="VJW15" s="84"/>
      <c r="VJX15" s="84"/>
      <c r="VJY15" s="84"/>
      <c r="VJZ15" s="84"/>
      <c r="VKA15" s="84"/>
      <c r="VKB15" s="84"/>
      <c r="VKC15" s="84"/>
      <c r="VKD15" s="84"/>
      <c r="VKE15" s="84"/>
      <c r="VKF15" s="84"/>
      <c r="VKG15" s="84"/>
      <c r="VKH15" s="84"/>
      <c r="VKI15" s="84"/>
      <c r="VKJ15" s="84"/>
      <c r="VKK15" s="84"/>
      <c r="VKL15" s="84"/>
      <c r="VKM15" s="84"/>
      <c r="VKN15" s="84"/>
      <c r="VKO15" s="84"/>
      <c r="VKP15" s="84"/>
      <c r="VKQ15" s="84"/>
      <c r="VKR15" s="84"/>
      <c r="VKS15" s="84"/>
      <c r="VKT15" s="84"/>
      <c r="VKU15" s="84"/>
      <c r="VKV15" s="84"/>
      <c r="VKW15" s="84"/>
      <c r="VKX15" s="84"/>
      <c r="VKY15" s="84"/>
      <c r="VKZ15" s="84"/>
      <c r="VLA15" s="84"/>
      <c r="VLB15" s="84"/>
      <c r="VLC15" s="84"/>
      <c r="VLD15" s="84"/>
      <c r="VLE15" s="84"/>
      <c r="VLF15" s="84"/>
      <c r="VLG15" s="84"/>
      <c r="VLH15" s="84"/>
      <c r="VLI15" s="84"/>
      <c r="VLJ15" s="84"/>
      <c r="VLK15" s="84"/>
      <c r="VLL15" s="84"/>
      <c r="VLM15" s="84"/>
      <c r="VLN15" s="84"/>
      <c r="VLO15" s="84"/>
      <c r="VLP15" s="84"/>
      <c r="VLQ15" s="84"/>
      <c r="VLR15" s="84"/>
      <c r="VLS15" s="84"/>
      <c r="VLT15" s="84"/>
      <c r="VLU15" s="84"/>
      <c r="VLV15" s="84"/>
      <c r="VLW15" s="84"/>
      <c r="VLX15" s="84"/>
      <c r="VLY15" s="84"/>
      <c r="VLZ15" s="84"/>
      <c r="VMA15" s="84"/>
      <c r="VMB15" s="84"/>
      <c r="VMC15" s="84"/>
      <c r="VMD15" s="84"/>
      <c r="VME15" s="84"/>
      <c r="VMF15" s="84"/>
      <c r="VMG15" s="84"/>
      <c r="VMH15" s="84"/>
      <c r="VMI15" s="84"/>
      <c r="VMJ15" s="84"/>
      <c r="VMK15" s="84"/>
      <c r="VML15" s="84"/>
      <c r="VMM15" s="84"/>
      <c r="VMN15" s="84"/>
      <c r="VMO15" s="84"/>
      <c r="VMP15" s="84"/>
      <c r="VMQ15" s="84"/>
      <c r="VMR15" s="84"/>
      <c r="VMS15" s="84"/>
      <c r="VMT15" s="84"/>
      <c r="VMU15" s="84"/>
      <c r="VMV15" s="84"/>
      <c r="VMW15" s="84"/>
      <c r="VMX15" s="84"/>
      <c r="VMY15" s="84"/>
      <c r="VMZ15" s="84"/>
      <c r="VNA15" s="84"/>
      <c r="VNB15" s="84"/>
      <c r="VNC15" s="84"/>
      <c r="VND15" s="84"/>
      <c r="VNE15" s="84"/>
      <c r="VNF15" s="84"/>
      <c r="VNG15" s="84"/>
      <c r="VNH15" s="84"/>
      <c r="VNI15" s="84"/>
      <c r="VNJ15" s="84"/>
      <c r="VNK15" s="84"/>
      <c r="VNL15" s="84"/>
      <c r="VNM15" s="84"/>
      <c r="VNN15" s="84"/>
      <c r="VNO15" s="84"/>
      <c r="VNP15" s="84"/>
      <c r="VNQ15" s="84"/>
      <c r="VNR15" s="84"/>
      <c r="VNS15" s="84"/>
      <c r="VNT15" s="84"/>
      <c r="VNU15" s="84"/>
      <c r="VNV15" s="84"/>
      <c r="VNW15" s="84"/>
      <c r="VNX15" s="84"/>
      <c r="VNY15" s="84"/>
      <c r="VNZ15" s="84"/>
      <c r="VOA15" s="84"/>
      <c r="VOB15" s="84"/>
      <c r="VOC15" s="84"/>
      <c r="VOD15" s="84"/>
      <c r="VOE15" s="84"/>
      <c r="VOF15" s="84"/>
      <c r="VOG15" s="84"/>
      <c r="VOH15" s="84"/>
      <c r="VOI15" s="84"/>
      <c r="VOJ15" s="84"/>
      <c r="VOK15" s="84"/>
      <c r="VOL15" s="84"/>
      <c r="VOM15" s="84"/>
      <c r="VON15" s="84"/>
      <c r="VOO15" s="84"/>
      <c r="VOP15" s="84"/>
      <c r="VOQ15" s="84"/>
      <c r="VOR15" s="84"/>
      <c r="VOS15" s="84"/>
      <c r="VOT15" s="84"/>
      <c r="VOU15" s="84"/>
      <c r="VOV15" s="84"/>
      <c r="VOW15" s="84"/>
      <c r="VOX15" s="84"/>
      <c r="VOY15" s="84"/>
      <c r="VOZ15" s="84"/>
      <c r="VPA15" s="84"/>
      <c r="VPB15" s="84"/>
      <c r="VPC15" s="84"/>
      <c r="VPD15" s="84"/>
      <c r="VPE15" s="84"/>
      <c r="VPF15" s="84"/>
      <c r="VPG15" s="84"/>
      <c r="VPH15" s="84"/>
      <c r="VPI15" s="84"/>
      <c r="VPJ15" s="84"/>
      <c r="VPK15" s="84"/>
      <c r="VPL15" s="84"/>
      <c r="VPM15" s="84"/>
      <c r="VPN15" s="84"/>
      <c r="VPO15" s="84"/>
      <c r="VPP15" s="84"/>
      <c r="VPQ15" s="84"/>
      <c r="VPR15" s="84"/>
      <c r="VPS15" s="84"/>
      <c r="VPT15" s="84"/>
      <c r="VPU15" s="84"/>
      <c r="VPV15" s="84"/>
      <c r="VPW15" s="84"/>
      <c r="VPX15" s="84"/>
      <c r="VPY15" s="84"/>
      <c r="VPZ15" s="84"/>
      <c r="VQA15" s="84"/>
      <c r="VQB15" s="84"/>
      <c r="VQC15" s="84"/>
      <c r="VQD15" s="84"/>
      <c r="VQE15" s="84"/>
      <c r="VQF15" s="84"/>
      <c r="VQG15" s="84"/>
      <c r="VQH15" s="84"/>
      <c r="VQI15" s="84"/>
      <c r="VQJ15" s="84"/>
      <c r="VQK15" s="84"/>
      <c r="VQL15" s="84"/>
      <c r="VQM15" s="84"/>
      <c r="VQN15" s="84"/>
      <c r="VQO15" s="84"/>
      <c r="VQP15" s="84"/>
      <c r="VQQ15" s="84"/>
      <c r="VQR15" s="84"/>
      <c r="VQS15" s="84"/>
      <c r="VQT15" s="84"/>
      <c r="VQU15" s="84"/>
      <c r="VQV15" s="84"/>
      <c r="VQW15" s="84"/>
      <c r="VQX15" s="84"/>
      <c r="VQY15" s="84"/>
      <c r="VQZ15" s="84"/>
      <c r="VRA15" s="84"/>
      <c r="VRB15" s="84"/>
      <c r="VRC15" s="84"/>
      <c r="VRD15" s="84"/>
      <c r="VRE15" s="84"/>
      <c r="VRF15" s="84"/>
      <c r="VRG15" s="84"/>
      <c r="VRH15" s="84"/>
      <c r="VRI15" s="84"/>
      <c r="VRJ15" s="84"/>
      <c r="VRK15" s="84"/>
      <c r="VRL15" s="84"/>
      <c r="VRM15" s="84"/>
      <c r="VRN15" s="84"/>
      <c r="VRO15" s="84"/>
      <c r="VRP15" s="84"/>
      <c r="VRQ15" s="84"/>
      <c r="VRR15" s="84"/>
      <c r="VRS15" s="84"/>
      <c r="VRT15" s="84"/>
      <c r="VRU15" s="84"/>
      <c r="VRV15" s="84"/>
      <c r="VRW15" s="84"/>
      <c r="VRX15" s="84"/>
      <c r="VRY15" s="84"/>
      <c r="VRZ15" s="84"/>
      <c r="VSA15" s="84"/>
      <c r="VSB15" s="84"/>
      <c r="VSC15" s="84"/>
      <c r="VSD15" s="84"/>
      <c r="VSE15" s="84"/>
      <c r="VSF15" s="84"/>
      <c r="VSG15" s="84"/>
      <c r="VSH15" s="84"/>
      <c r="VSI15" s="84"/>
      <c r="VSJ15" s="84"/>
      <c r="VSK15" s="84"/>
      <c r="VSL15" s="84"/>
      <c r="VSM15" s="84"/>
      <c r="VSN15" s="84"/>
      <c r="VSO15" s="84"/>
      <c r="VSP15" s="84"/>
      <c r="VSQ15" s="84"/>
      <c r="VSR15" s="84"/>
      <c r="VSS15" s="84"/>
      <c r="VST15" s="84"/>
      <c r="VSU15" s="84"/>
      <c r="VSV15" s="84"/>
      <c r="VSW15" s="84"/>
      <c r="VSX15" s="84"/>
      <c r="VSY15" s="84"/>
      <c r="VSZ15" s="84"/>
      <c r="VTA15" s="84"/>
      <c r="VTB15" s="84"/>
      <c r="VTC15" s="84"/>
      <c r="VTD15" s="84"/>
      <c r="VTE15" s="84"/>
      <c r="VTF15" s="84"/>
      <c r="VTG15" s="84"/>
      <c r="VTH15" s="84"/>
      <c r="VTI15" s="84"/>
      <c r="VTJ15" s="84"/>
      <c r="VTK15" s="84"/>
      <c r="VTL15" s="84"/>
      <c r="VTM15" s="84"/>
      <c r="VTN15" s="84"/>
      <c r="VTO15" s="84"/>
      <c r="VTP15" s="84"/>
      <c r="VTQ15" s="84"/>
      <c r="VTR15" s="84"/>
      <c r="VTS15" s="84"/>
      <c r="VTT15" s="84"/>
      <c r="VTU15" s="84"/>
      <c r="VTV15" s="84"/>
      <c r="VTW15" s="84"/>
      <c r="VTX15" s="84"/>
      <c r="VTY15" s="84"/>
      <c r="VTZ15" s="84"/>
      <c r="VUA15" s="84"/>
      <c r="VUB15" s="84"/>
      <c r="VUC15" s="84"/>
      <c r="VUD15" s="84"/>
      <c r="VUE15" s="84"/>
      <c r="VUF15" s="84"/>
      <c r="VUG15" s="84"/>
      <c r="VUH15" s="84"/>
      <c r="VUI15" s="84"/>
      <c r="VUJ15" s="84"/>
      <c r="VUK15" s="84"/>
      <c r="VUL15" s="84"/>
      <c r="VUM15" s="84"/>
      <c r="VUN15" s="84"/>
      <c r="VUO15" s="84"/>
      <c r="VUP15" s="84"/>
      <c r="VUQ15" s="84"/>
      <c r="VUR15" s="84"/>
      <c r="VUS15" s="84"/>
      <c r="VUT15" s="84"/>
      <c r="VUU15" s="84"/>
      <c r="VUV15" s="84"/>
      <c r="VUW15" s="84"/>
      <c r="VUX15" s="84"/>
      <c r="VUY15" s="84"/>
      <c r="VUZ15" s="84"/>
      <c r="VVA15" s="84"/>
      <c r="VVB15" s="84"/>
      <c r="VVC15" s="84"/>
      <c r="VVD15" s="84"/>
      <c r="VVE15" s="84"/>
      <c r="VVF15" s="84"/>
      <c r="VVG15" s="84"/>
      <c r="VVH15" s="84"/>
      <c r="VVI15" s="84"/>
      <c r="VVJ15" s="84"/>
      <c r="VVK15" s="84"/>
      <c r="VVL15" s="84"/>
      <c r="VVM15" s="84"/>
      <c r="VVN15" s="84"/>
      <c r="VVO15" s="84"/>
      <c r="VVP15" s="84"/>
      <c r="VVQ15" s="84"/>
      <c r="VVR15" s="84"/>
      <c r="VVS15" s="84"/>
      <c r="VVT15" s="84"/>
      <c r="VVU15" s="84"/>
      <c r="VVV15" s="84"/>
      <c r="VVW15" s="84"/>
      <c r="VVX15" s="84"/>
      <c r="VVY15" s="84"/>
      <c r="VVZ15" s="84"/>
      <c r="VWA15" s="84"/>
      <c r="VWB15" s="84"/>
      <c r="VWC15" s="84"/>
      <c r="VWD15" s="84"/>
      <c r="VWE15" s="84"/>
      <c r="VWF15" s="84"/>
      <c r="VWG15" s="84"/>
      <c r="VWH15" s="84"/>
      <c r="VWI15" s="84"/>
      <c r="VWJ15" s="84"/>
      <c r="VWK15" s="84"/>
      <c r="VWL15" s="84"/>
      <c r="VWM15" s="84"/>
      <c r="VWN15" s="84"/>
      <c r="VWO15" s="84"/>
      <c r="VWP15" s="84"/>
      <c r="VWQ15" s="84"/>
      <c r="VWR15" s="84"/>
      <c r="VWS15" s="84"/>
      <c r="VWT15" s="84"/>
      <c r="VWU15" s="84"/>
      <c r="VWV15" s="84"/>
      <c r="VWW15" s="84"/>
      <c r="VWX15" s="84"/>
      <c r="VWY15" s="84"/>
      <c r="VWZ15" s="84"/>
      <c r="VXA15" s="84"/>
      <c r="VXB15" s="84"/>
      <c r="VXC15" s="84"/>
      <c r="VXD15" s="84"/>
      <c r="VXE15" s="84"/>
      <c r="VXF15" s="84"/>
      <c r="VXG15" s="84"/>
      <c r="VXH15" s="84"/>
      <c r="VXI15" s="84"/>
      <c r="VXJ15" s="84"/>
      <c r="VXK15" s="84"/>
      <c r="VXL15" s="84"/>
      <c r="VXM15" s="84"/>
      <c r="VXN15" s="84"/>
      <c r="VXO15" s="84"/>
      <c r="VXP15" s="84"/>
      <c r="VXQ15" s="84"/>
      <c r="VXR15" s="84"/>
      <c r="VXS15" s="84"/>
      <c r="VXT15" s="84"/>
      <c r="VXU15" s="84"/>
      <c r="VXV15" s="84"/>
      <c r="VXW15" s="84"/>
      <c r="VXX15" s="84"/>
      <c r="VXY15" s="84"/>
      <c r="VXZ15" s="84"/>
      <c r="VYA15" s="84"/>
      <c r="VYB15" s="84"/>
      <c r="VYC15" s="84"/>
      <c r="VYD15" s="84"/>
      <c r="VYE15" s="84"/>
      <c r="VYF15" s="84"/>
      <c r="VYG15" s="84"/>
      <c r="VYH15" s="84"/>
      <c r="VYI15" s="84"/>
      <c r="VYJ15" s="84"/>
      <c r="VYK15" s="84"/>
      <c r="VYL15" s="84"/>
      <c r="VYM15" s="84"/>
      <c r="VYN15" s="84"/>
      <c r="VYO15" s="84"/>
      <c r="VYP15" s="84"/>
      <c r="VYQ15" s="84"/>
      <c r="VYR15" s="84"/>
      <c r="VYS15" s="84"/>
      <c r="VYT15" s="84"/>
      <c r="VYU15" s="84"/>
      <c r="VYV15" s="84"/>
      <c r="VYW15" s="84"/>
      <c r="VYX15" s="84"/>
      <c r="VYY15" s="84"/>
      <c r="VYZ15" s="84"/>
      <c r="VZA15" s="84"/>
      <c r="VZB15" s="84"/>
      <c r="VZC15" s="84"/>
      <c r="VZD15" s="84"/>
      <c r="VZE15" s="84"/>
      <c r="VZF15" s="84"/>
      <c r="VZG15" s="84"/>
      <c r="VZH15" s="84"/>
      <c r="VZI15" s="84"/>
      <c r="VZJ15" s="84"/>
      <c r="VZK15" s="84"/>
      <c r="VZL15" s="84"/>
      <c r="VZM15" s="84"/>
      <c r="VZN15" s="84"/>
      <c r="VZO15" s="84"/>
      <c r="VZP15" s="84"/>
      <c r="VZQ15" s="84"/>
      <c r="VZR15" s="84"/>
      <c r="VZS15" s="84"/>
      <c r="VZT15" s="84"/>
      <c r="VZU15" s="84"/>
      <c r="VZV15" s="84"/>
      <c r="VZW15" s="84"/>
      <c r="VZX15" s="84"/>
      <c r="VZY15" s="84"/>
      <c r="VZZ15" s="84"/>
      <c r="WAA15" s="84"/>
      <c r="WAB15" s="84"/>
      <c r="WAC15" s="84"/>
      <c r="WAD15" s="84"/>
      <c r="WAE15" s="84"/>
      <c r="WAF15" s="84"/>
      <c r="WAG15" s="84"/>
      <c r="WAH15" s="84"/>
      <c r="WAI15" s="84"/>
      <c r="WAJ15" s="84"/>
      <c r="WAK15" s="84"/>
      <c r="WAL15" s="84"/>
      <c r="WAM15" s="84"/>
      <c r="WAN15" s="84"/>
      <c r="WAO15" s="84"/>
      <c r="WAP15" s="84"/>
      <c r="WAQ15" s="84"/>
      <c r="WAR15" s="84"/>
      <c r="WAS15" s="84"/>
      <c r="WAT15" s="84"/>
      <c r="WAU15" s="84"/>
      <c r="WAV15" s="84"/>
      <c r="WAW15" s="84"/>
      <c r="WAX15" s="84"/>
      <c r="WAY15" s="84"/>
      <c r="WAZ15" s="84"/>
      <c r="WBA15" s="84"/>
      <c r="WBB15" s="84"/>
      <c r="WBC15" s="84"/>
      <c r="WBD15" s="84"/>
      <c r="WBE15" s="84"/>
      <c r="WBF15" s="84"/>
      <c r="WBG15" s="84"/>
      <c r="WBH15" s="84"/>
      <c r="WBI15" s="84"/>
      <c r="WBJ15" s="84"/>
      <c r="WBK15" s="84"/>
      <c r="WBL15" s="84"/>
      <c r="WBM15" s="84"/>
      <c r="WBN15" s="84"/>
      <c r="WBO15" s="84"/>
      <c r="WBP15" s="84"/>
      <c r="WBQ15" s="84"/>
      <c r="WBR15" s="84"/>
      <c r="WBS15" s="84"/>
      <c r="WBT15" s="84"/>
      <c r="WBU15" s="84"/>
      <c r="WBV15" s="84"/>
      <c r="WBW15" s="84"/>
      <c r="WBX15" s="84"/>
      <c r="WBY15" s="84"/>
      <c r="WBZ15" s="84"/>
      <c r="WCA15" s="84"/>
      <c r="WCB15" s="84"/>
      <c r="WCC15" s="84"/>
      <c r="WCD15" s="84"/>
      <c r="WCE15" s="84"/>
      <c r="WCF15" s="84"/>
      <c r="WCG15" s="84"/>
      <c r="WCH15" s="84"/>
      <c r="WCI15" s="84"/>
      <c r="WCJ15" s="84"/>
      <c r="WCK15" s="84"/>
      <c r="WCL15" s="84"/>
      <c r="WCM15" s="84"/>
      <c r="WCN15" s="84"/>
      <c r="WCO15" s="84"/>
      <c r="WCP15" s="84"/>
      <c r="WCQ15" s="84"/>
      <c r="WCR15" s="84"/>
      <c r="WCS15" s="84"/>
      <c r="WCT15" s="84"/>
      <c r="WCU15" s="84"/>
      <c r="WCV15" s="84"/>
      <c r="WCW15" s="84"/>
      <c r="WCX15" s="84"/>
      <c r="WCY15" s="84"/>
      <c r="WCZ15" s="84"/>
      <c r="WDA15" s="84"/>
      <c r="WDB15" s="84"/>
      <c r="WDC15" s="84"/>
      <c r="WDD15" s="84"/>
      <c r="WDE15" s="84"/>
      <c r="WDF15" s="84"/>
      <c r="WDG15" s="84"/>
      <c r="WDH15" s="84"/>
      <c r="WDI15" s="84"/>
      <c r="WDJ15" s="84"/>
      <c r="WDK15" s="84"/>
      <c r="WDL15" s="84"/>
      <c r="WDM15" s="84"/>
      <c r="WDN15" s="84"/>
      <c r="WDO15" s="84"/>
      <c r="WDP15" s="84"/>
      <c r="WDQ15" s="84"/>
      <c r="WDR15" s="84"/>
      <c r="WDS15" s="84"/>
      <c r="WDT15" s="84"/>
      <c r="WDU15" s="84"/>
      <c r="WDV15" s="84"/>
      <c r="WDW15" s="84"/>
      <c r="WDX15" s="84"/>
      <c r="WDY15" s="84"/>
      <c r="WDZ15" s="84"/>
      <c r="WEA15" s="84"/>
      <c r="WEB15" s="84"/>
      <c r="WEC15" s="84"/>
      <c r="WED15" s="84"/>
      <c r="WEE15" s="84"/>
      <c r="WEF15" s="84"/>
      <c r="WEG15" s="84"/>
      <c r="WEH15" s="84"/>
      <c r="WEI15" s="84"/>
      <c r="WEJ15" s="84"/>
      <c r="WEK15" s="84"/>
      <c r="WEL15" s="84"/>
      <c r="WEM15" s="84"/>
      <c r="WEN15" s="84"/>
      <c r="WEO15" s="84"/>
      <c r="WEP15" s="84"/>
      <c r="WEQ15" s="84"/>
      <c r="WER15" s="84"/>
      <c r="WES15" s="84"/>
      <c r="WET15" s="84"/>
      <c r="WEU15" s="84"/>
      <c r="WEV15" s="84"/>
      <c r="WEW15" s="84"/>
      <c r="WEX15" s="84"/>
      <c r="WEY15" s="84"/>
      <c r="WEZ15" s="84"/>
      <c r="WFA15" s="84"/>
      <c r="WFB15" s="84"/>
      <c r="WFC15" s="84"/>
      <c r="WFD15" s="84"/>
      <c r="WFE15" s="84"/>
      <c r="WFF15" s="84"/>
      <c r="WFG15" s="84"/>
      <c r="WFH15" s="84"/>
      <c r="WFI15" s="84"/>
      <c r="WFJ15" s="84"/>
      <c r="WFK15" s="84"/>
      <c r="WFL15" s="84"/>
      <c r="WFM15" s="84"/>
      <c r="WFN15" s="84"/>
      <c r="WFO15" s="84"/>
      <c r="WFP15" s="84"/>
      <c r="WFQ15" s="84"/>
      <c r="WFR15" s="84"/>
      <c r="WFS15" s="84"/>
      <c r="WFT15" s="84"/>
      <c r="WFU15" s="84"/>
      <c r="WFV15" s="84"/>
      <c r="WFW15" s="84"/>
      <c r="WFX15" s="84"/>
      <c r="WFY15" s="84"/>
      <c r="WFZ15" s="84"/>
      <c r="WGA15" s="84"/>
      <c r="WGB15" s="84"/>
      <c r="WGC15" s="84"/>
      <c r="WGD15" s="84"/>
      <c r="WGE15" s="84"/>
      <c r="WGF15" s="84"/>
      <c r="WGG15" s="84"/>
      <c r="WGH15" s="84"/>
      <c r="WGI15" s="84"/>
      <c r="WGJ15" s="84"/>
      <c r="WGK15" s="84"/>
      <c r="WGL15" s="84"/>
      <c r="WGM15" s="84"/>
      <c r="WGN15" s="84"/>
      <c r="WGO15" s="84"/>
      <c r="WGP15" s="84"/>
      <c r="WGQ15" s="84"/>
      <c r="WGR15" s="84"/>
      <c r="WGS15" s="84"/>
      <c r="WGT15" s="84"/>
      <c r="WGU15" s="84"/>
      <c r="WGV15" s="84"/>
      <c r="WGW15" s="84"/>
      <c r="WGX15" s="84"/>
      <c r="WGY15" s="84"/>
      <c r="WGZ15" s="84"/>
      <c r="WHA15" s="84"/>
      <c r="WHB15" s="84"/>
      <c r="WHC15" s="84"/>
      <c r="WHD15" s="84"/>
      <c r="WHE15" s="84"/>
      <c r="WHF15" s="84"/>
      <c r="WHG15" s="84"/>
      <c r="WHH15" s="84"/>
      <c r="WHI15" s="84"/>
      <c r="WHJ15" s="84"/>
      <c r="WHK15" s="84"/>
      <c r="WHL15" s="84"/>
      <c r="WHM15" s="84"/>
      <c r="WHN15" s="84"/>
      <c r="WHO15" s="84"/>
      <c r="WHP15" s="84"/>
      <c r="WHQ15" s="84"/>
      <c r="WHR15" s="84"/>
      <c r="WHS15" s="84"/>
      <c r="WHT15" s="84"/>
      <c r="WHU15" s="84"/>
      <c r="WHV15" s="84"/>
      <c r="WHW15" s="84"/>
      <c r="WHX15" s="84"/>
      <c r="WHY15" s="84"/>
      <c r="WHZ15" s="84"/>
      <c r="WIA15" s="84"/>
      <c r="WIB15" s="84"/>
      <c r="WIC15" s="84"/>
      <c r="WID15" s="84"/>
      <c r="WIE15" s="84"/>
      <c r="WIF15" s="84"/>
      <c r="WIG15" s="84"/>
      <c r="WIH15" s="84"/>
      <c r="WII15" s="84"/>
      <c r="WIJ15" s="84"/>
      <c r="WIK15" s="84"/>
      <c r="WIL15" s="84"/>
      <c r="WIM15" s="84"/>
      <c r="WIN15" s="84"/>
      <c r="WIO15" s="84"/>
      <c r="WIP15" s="84"/>
      <c r="WIQ15" s="84"/>
      <c r="WIR15" s="84"/>
      <c r="WIS15" s="84"/>
      <c r="WIT15" s="84"/>
      <c r="WIU15" s="84"/>
      <c r="WIV15" s="84"/>
      <c r="WIW15" s="84"/>
      <c r="WIX15" s="84"/>
      <c r="WIY15" s="84"/>
      <c r="WIZ15" s="84"/>
      <c r="WJA15" s="84"/>
      <c r="WJB15" s="84"/>
      <c r="WJC15" s="84"/>
      <c r="WJD15" s="84"/>
      <c r="WJE15" s="84"/>
      <c r="WJF15" s="84"/>
      <c r="WJG15" s="84"/>
      <c r="WJH15" s="84"/>
      <c r="WJI15" s="84"/>
      <c r="WJJ15" s="84"/>
      <c r="WJK15" s="84"/>
      <c r="WJL15" s="84"/>
      <c r="WJM15" s="84"/>
      <c r="WJN15" s="84"/>
      <c r="WJO15" s="84"/>
      <c r="WJP15" s="84"/>
      <c r="WJQ15" s="84"/>
      <c r="WJR15" s="84"/>
      <c r="WJS15" s="84"/>
      <c r="WJT15" s="84"/>
      <c r="WJU15" s="84"/>
      <c r="WJV15" s="84"/>
      <c r="WJW15" s="84"/>
      <c r="WJX15" s="84"/>
      <c r="WJY15" s="84"/>
      <c r="WJZ15" s="84"/>
      <c r="WKA15" s="84"/>
      <c r="WKB15" s="84"/>
      <c r="WKC15" s="84"/>
      <c r="WKD15" s="84"/>
      <c r="WKE15" s="84"/>
      <c r="WKF15" s="84"/>
      <c r="WKG15" s="84"/>
      <c r="WKH15" s="84"/>
      <c r="WKI15" s="84"/>
      <c r="WKJ15" s="84"/>
      <c r="WKK15" s="84"/>
      <c r="WKL15" s="84"/>
      <c r="WKM15" s="84"/>
      <c r="WKN15" s="84"/>
      <c r="WKO15" s="84"/>
      <c r="WKP15" s="84"/>
      <c r="WKQ15" s="84"/>
      <c r="WKR15" s="84"/>
      <c r="WKS15" s="84"/>
      <c r="WKT15" s="84"/>
      <c r="WKU15" s="84"/>
      <c r="WKV15" s="84"/>
      <c r="WKW15" s="84"/>
      <c r="WKX15" s="84"/>
      <c r="WKY15" s="84"/>
      <c r="WKZ15" s="84"/>
      <c r="WLA15" s="84"/>
      <c r="WLB15" s="84"/>
      <c r="WLC15" s="84"/>
      <c r="WLD15" s="84"/>
      <c r="WLE15" s="84"/>
      <c r="WLF15" s="84"/>
      <c r="WLG15" s="84"/>
      <c r="WLH15" s="84"/>
      <c r="WLI15" s="84"/>
      <c r="WLJ15" s="84"/>
      <c r="WLK15" s="84"/>
      <c r="WLL15" s="84"/>
      <c r="WLM15" s="84"/>
      <c r="WLN15" s="84"/>
      <c r="WLO15" s="84"/>
      <c r="WLP15" s="84"/>
      <c r="WLQ15" s="84"/>
      <c r="WLR15" s="84"/>
      <c r="WLS15" s="84"/>
      <c r="WLT15" s="84"/>
      <c r="WLU15" s="84"/>
      <c r="WLV15" s="84"/>
      <c r="WLW15" s="84"/>
      <c r="WLX15" s="84"/>
      <c r="WLY15" s="84"/>
      <c r="WLZ15" s="84"/>
      <c r="WMA15" s="84"/>
      <c r="WMB15" s="84"/>
      <c r="WMC15" s="84"/>
      <c r="WMD15" s="84"/>
      <c r="WME15" s="84"/>
      <c r="WMF15" s="84"/>
      <c r="WMG15" s="84"/>
      <c r="WMH15" s="84"/>
      <c r="WMI15" s="84"/>
      <c r="WMJ15" s="84"/>
      <c r="WMK15" s="84"/>
      <c r="WML15" s="84"/>
      <c r="WMM15" s="84"/>
      <c r="WMN15" s="84"/>
      <c r="WMO15" s="84"/>
      <c r="WMP15" s="84"/>
      <c r="WMQ15" s="84"/>
      <c r="WMR15" s="84"/>
      <c r="WMS15" s="84"/>
      <c r="WMT15" s="84"/>
      <c r="WMU15" s="84"/>
      <c r="WMV15" s="84"/>
      <c r="WMW15" s="84"/>
      <c r="WMX15" s="84"/>
      <c r="WMY15" s="84"/>
      <c r="WMZ15" s="84"/>
      <c r="WNA15" s="84"/>
      <c r="WNB15" s="84"/>
      <c r="WNC15" s="84"/>
      <c r="WND15" s="84"/>
      <c r="WNE15" s="84"/>
      <c r="WNF15" s="84"/>
      <c r="WNG15" s="84"/>
      <c r="WNH15" s="84"/>
      <c r="WNI15" s="84"/>
      <c r="WNJ15" s="84"/>
      <c r="WNK15" s="84"/>
      <c r="WNL15" s="84"/>
      <c r="WNM15" s="84"/>
      <c r="WNN15" s="84"/>
      <c r="WNO15" s="84"/>
      <c r="WNP15" s="84"/>
      <c r="WNQ15" s="84"/>
      <c r="WNR15" s="84"/>
      <c r="WNS15" s="84"/>
      <c r="WNT15" s="84"/>
      <c r="WNU15" s="84"/>
      <c r="WNV15" s="84"/>
      <c r="WNW15" s="84"/>
      <c r="WNX15" s="84"/>
      <c r="WNY15" s="84"/>
      <c r="WNZ15" s="84"/>
      <c r="WOA15" s="84"/>
      <c r="WOB15" s="84"/>
      <c r="WOC15" s="84"/>
      <c r="WOD15" s="84"/>
      <c r="WOE15" s="84"/>
      <c r="WOF15" s="84"/>
      <c r="WOG15" s="84"/>
      <c r="WOH15" s="84"/>
      <c r="WOI15" s="84"/>
      <c r="WOJ15" s="84"/>
      <c r="WOK15" s="84"/>
      <c r="WOL15" s="84"/>
      <c r="WOM15" s="84"/>
      <c r="WON15" s="84"/>
      <c r="WOO15" s="84"/>
      <c r="WOP15" s="84"/>
      <c r="WOQ15" s="84"/>
      <c r="WOR15" s="84"/>
      <c r="WOS15" s="84"/>
      <c r="WOT15" s="84"/>
      <c r="WOU15" s="84"/>
      <c r="WOV15" s="84"/>
      <c r="WOW15" s="84"/>
      <c r="WOX15" s="84"/>
      <c r="WOY15" s="84"/>
      <c r="WOZ15" s="84"/>
      <c r="WPA15" s="84"/>
      <c r="WPB15" s="84"/>
      <c r="WPC15" s="84"/>
      <c r="WPD15" s="84"/>
      <c r="WPE15" s="84"/>
      <c r="WPF15" s="84"/>
      <c r="WPG15" s="84"/>
      <c r="WPH15" s="84"/>
      <c r="WPI15" s="84"/>
      <c r="WPJ15" s="84"/>
      <c r="WPK15" s="84"/>
      <c r="WPL15" s="84"/>
      <c r="WPM15" s="84"/>
      <c r="WPN15" s="84"/>
      <c r="WPO15" s="84"/>
      <c r="WPP15" s="84"/>
      <c r="WPQ15" s="84"/>
      <c r="WPR15" s="84"/>
      <c r="WPS15" s="84"/>
      <c r="WPT15" s="84"/>
      <c r="WPU15" s="84"/>
      <c r="WPV15" s="84"/>
      <c r="WPW15" s="84"/>
      <c r="WPX15" s="84"/>
      <c r="WPY15" s="84"/>
      <c r="WPZ15" s="84"/>
      <c r="WQA15" s="84"/>
      <c r="WQB15" s="84"/>
      <c r="WQC15" s="84"/>
      <c r="WQD15" s="84"/>
      <c r="WQE15" s="84"/>
      <c r="WQF15" s="84"/>
      <c r="WQG15" s="84"/>
      <c r="WQH15" s="84"/>
      <c r="WQI15" s="84"/>
      <c r="WQJ15" s="84"/>
      <c r="WQK15" s="84"/>
      <c r="WQL15" s="84"/>
      <c r="WQM15" s="84"/>
      <c r="WQN15" s="84"/>
      <c r="WQO15" s="84"/>
      <c r="WQP15" s="84"/>
      <c r="WQQ15" s="84"/>
      <c r="WQR15" s="84"/>
      <c r="WQS15" s="84"/>
      <c r="WQT15" s="84"/>
      <c r="WQU15" s="84"/>
      <c r="WQV15" s="84"/>
      <c r="WQW15" s="84"/>
      <c r="WQX15" s="84"/>
      <c r="WQY15" s="84"/>
      <c r="WQZ15" s="84"/>
      <c r="WRA15" s="84"/>
      <c r="WRB15" s="84"/>
      <c r="WRC15" s="84"/>
      <c r="WRD15" s="84"/>
      <c r="WRE15" s="84"/>
      <c r="WRF15" s="84"/>
      <c r="WRG15" s="84"/>
      <c r="WRH15" s="84"/>
      <c r="WRI15" s="84"/>
      <c r="WRJ15" s="84"/>
      <c r="WRK15" s="84"/>
      <c r="WRL15" s="84"/>
      <c r="WRM15" s="84"/>
      <c r="WRN15" s="84"/>
      <c r="WRO15" s="84"/>
      <c r="WRP15" s="84"/>
      <c r="WRQ15" s="84"/>
      <c r="WRR15" s="84"/>
      <c r="WRS15" s="84"/>
      <c r="WRT15" s="84"/>
      <c r="WRU15" s="84"/>
      <c r="WRV15" s="84"/>
      <c r="WRW15" s="84"/>
      <c r="WRX15" s="84"/>
      <c r="WRY15" s="84"/>
      <c r="WRZ15" s="84"/>
      <c r="WSA15" s="84"/>
      <c r="WSB15" s="84"/>
      <c r="WSC15" s="84"/>
      <c r="WSD15" s="84"/>
      <c r="WSE15" s="84"/>
      <c r="WSF15" s="84"/>
      <c r="WSG15" s="84"/>
      <c r="WSH15" s="84"/>
      <c r="WSI15" s="84"/>
      <c r="WSJ15" s="84"/>
      <c r="WSK15" s="84"/>
      <c r="WSL15" s="84"/>
      <c r="WSM15" s="84"/>
      <c r="WSN15" s="84"/>
      <c r="WSO15" s="84"/>
      <c r="WSP15" s="84"/>
      <c r="WSQ15" s="84"/>
      <c r="WSR15" s="84"/>
      <c r="WSS15" s="84"/>
      <c r="WST15" s="84"/>
      <c r="WSU15" s="84"/>
      <c r="WSV15" s="84"/>
      <c r="WSW15" s="84"/>
      <c r="WSX15" s="84"/>
      <c r="WSY15" s="84"/>
      <c r="WSZ15" s="84"/>
      <c r="WTA15" s="84"/>
      <c r="WTB15" s="84"/>
      <c r="WTC15" s="84"/>
      <c r="WTD15" s="84"/>
      <c r="WTE15" s="84"/>
      <c r="WTF15" s="84"/>
      <c r="WTG15" s="84"/>
      <c r="WTH15" s="84"/>
      <c r="WTI15" s="84"/>
      <c r="WTJ15" s="84"/>
      <c r="WTK15" s="84"/>
      <c r="WTL15" s="84"/>
      <c r="WTM15" s="84"/>
      <c r="WTN15" s="84"/>
      <c r="WTO15" s="84"/>
      <c r="WTP15" s="84"/>
      <c r="WTQ15" s="84"/>
      <c r="WTR15" s="84"/>
      <c r="WTS15" s="84"/>
      <c r="WTT15" s="84"/>
      <c r="WTU15" s="84"/>
      <c r="WTV15" s="84"/>
      <c r="WTW15" s="84"/>
      <c r="WTX15" s="84"/>
      <c r="WTY15" s="84"/>
      <c r="WTZ15" s="84"/>
      <c r="WUA15" s="84"/>
      <c r="WUB15" s="84"/>
      <c r="WUC15" s="84"/>
      <c r="WUD15" s="84"/>
      <c r="WUE15" s="84"/>
      <c r="WUF15" s="84"/>
      <c r="WUG15" s="84"/>
      <c r="WUH15" s="84"/>
      <c r="WUI15" s="84"/>
      <c r="WUJ15" s="84"/>
      <c r="WUK15" s="84"/>
      <c r="WUL15" s="84"/>
      <c r="WUM15" s="84"/>
      <c r="WUN15" s="84"/>
      <c r="WUO15" s="84"/>
      <c r="WUP15" s="84"/>
      <c r="WUQ15" s="84"/>
      <c r="WUR15" s="84"/>
      <c r="WUS15" s="84"/>
      <c r="WUT15" s="84"/>
      <c r="WUU15" s="84"/>
      <c r="WUV15" s="84"/>
      <c r="WUW15" s="84"/>
      <c r="WUX15" s="84"/>
      <c r="WUY15" s="84"/>
      <c r="WUZ15" s="84"/>
      <c r="WVA15" s="84"/>
      <c r="WVB15" s="84"/>
      <c r="WVC15" s="84"/>
      <c r="WVD15" s="84"/>
      <c r="WVE15" s="84"/>
      <c r="WVF15" s="84"/>
      <c r="WVG15" s="84"/>
      <c r="WVH15" s="84"/>
      <c r="WVI15" s="84"/>
      <c r="WVJ15" s="84"/>
      <c r="WVK15" s="84"/>
      <c r="WVL15" s="84"/>
      <c r="WVM15" s="84"/>
      <c r="WVN15" s="84"/>
      <c r="WVO15" s="84"/>
      <c r="WVP15" s="84"/>
      <c r="WVQ15" s="84"/>
      <c r="WVR15" s="84"/>
      <c r="WVS15" s="84"/>
      <c r="WVT15" s="84"/>
      <c r="WVU15" s="84"/>
      <c r="WVV15" s="84"/>
      <c r="WVW15" s="84"/>
      <c r="WVX15" s="84"/>
      <c r="WVY15" s="84"/>
      <c r="WVZ15" s="84"/>
      <c r="WWA15" s="84"/>
      <c r="WWB15" s="84"/>
      <c r="WWC15" s="84"/>
      <c r="WWD15" s="84"/>
      <c r="WWE15" s="84"/>
      <c r="WWF15" s="84"/>
      <c r="WWG15" s="84"/>
      <c r="WWH15" s="84"/>
      <c r="WWI15" s="84"/>
      <c r="WWJ15" s="84"/>
      <c r="WWK15" s="84"/>
      <c r="WWL15" s="84"/>
      <c r="WWM15" s="84"/>
      <c r="WWN15" s="84"/>
      <c r="WWO15" s="84"/>
      <c r="WWP15" s="84"/>
      <c r="WWQ15" s="84"/>
      <c r="WWR15" s="84"/>
      <c r="WWS15" s="84"/>
      <c r="WWT15" s="84"/>
      <c r="WWU15" s="84"/>
      <c r="WWV15" s="84"/>
      <c r="WWW15" s="84"/>
      <c r="WWX15" s="84"/>
      <c r="WWY15" s="84"/>
      <c r="WWZ15" s="84"/>
      <c r="WXA15" s="84"/>
      <c r="WXB15" s="84"/>
      <c r="WXC15" s="84"/>
      <c r="WXD15" s="84"/>
      <c r="WXE15" s="84"/>
      <c r="WXF15" s="84"/>
      <c r="WXG15" s="84"/>
      <c r="WXH15" s="84"/>
      <c r="WXI15" s="84"/>
      <c r="WXJ15" s="84"/>
      <c r="WXK15" s="84"/>
      <c r="WXL15" s="84"/>
      <c r="WXM15" s="84"/>
      <c r="WXN15" s="84"/>
      <c r="WXO15" s="84"/>
      <c r="WXP15" s="84"/>
      <c r="WXQ15" s="84"/>
      <c r="WXR15" s="84"/>
      <c r="WXS15" s="84"/>
      <c r="WXT15" s="84"/>
      <c r="WXU15" s="84"/>
      <c r="WXV15" s="84"/>
      <c r="WXW15" s="84"/>
      <c r="WXX15" s="84"/>
      <c r="WXY15" s="84"/>
      <c r="WXZ15" s="84"/>
      <c r="WYA15" s="84"/>
      <c r="WYB15" s="84"/>
      <c r="WYC15" s="84"/>
      <c r="WYD15" s="84"/>
      <c r="WYE15" s="84"/>
      <c r="WYF15" s="84"/>
      <c r="WYG15" s="84"/>
      <c r="WYH15" s="84"/>
      <c r="WYI15" s="84"/>
      <c r="WYJ15" s="84"/>
      <c r="WYK15" s="84"/>
      <c r="WYL15" s="84"/>
      <c r="WYM15" s="84"/>
      <c r="WYN15" s="84"/>
      <c r="WYO15" s="84"/>
      <c r="WYP15" s="84"/>
      <c r="WYQ15" s="84"/>
      <c r="WYR15" s="84"/>
      <c r="WYS15" s="84"/>
      <c r="WYT15" s="84"/>
      <c r="WYU15" s="84"/>
      <c r="WYV15" s="84"/>
      <c r="WYW15" s="84"/>
      <c r="WYX15" s="84"/>
      <c r="WYY15" s="84"/>
      <c r="WYZ15" s="84"/>
      <c r="WZA15" s="84"/>
      <c r="WZB15" s="84"/>
      <c r="WZC15" s="84"/>
      <c r="WZD15" s="84"/>
      <c r="WZE15" s="84"/>
      <c r="WZF15" s="84"/>
      <c r="WZG15" s="84"/>
      <c r="WZH15" s="84"/>
      <c r="WZI15" s="84"/>
      <c r="WZJ15" s="84"/>
      <c r="WZK15" s="84"/>
      <c r="WZL15" s="84"/>
      <c r="WZM15" s="84"/>
      <c r="WZN15" s="84"/>
      <c r="WZO15" s="84"/>
      <c r="WZP15" s="84"/>
      <c r="WZQ15" s="84"/>
      <c r="WZR15" s="84"/>
      <c r="WZS15" s="84"/>
      <c r="WZT15" s="84"/>
      <c r="WZU15" s="84"/>
      <c r="WZV15" s="84"/>
      <c r="WZW15" s="84"/>
      <c r="WZX15" s="84"/>
      <c r="WZY15" s="84"/>
      <c r="WZZ15" s="84"/>
      <c r="XAA15" s="84"/>
      <c r="XAB15" s="84"/>
      <c r="XAC15" s="84"/>
      <c r="XAD15" s="84"/>
      <c r="XAE15" s="84"/>
      <c r="XAF15" s="84"/>
      <c r="XAG15" s="84"/>
      <c r="XAH15" s="84"/>
      <c r="XAI15" s="84"/>
      <c r="XAJ15" s="84"/>
      <c r="XAK15" s="84"/>
      <c r="XAL15" s="84"/>
      <c r="XAM15" s="84"/>
      <c r="XAN15" s="84"/>
      <c r="XAO15" s="84"/>
      <c r="XAP15" s="84"/>
      <c r="XAQ15" s="84"/>
      <c r="XAR15" s="84"/>
      <c r="XAS15" s="84"/>
      <c r="XAT15" s="84"/>
      <c r="XAU15" s="84"/>
      <c r="XAV15" s="84"/>
      <c r="XAW15" s="84"/>
      <c r="XAX15" s="84"/>
      <c r="XAY15" s="84"/>
      <c r="XAZ15" s="84"/>
      <c r="XBA15" s="84"/>
      <c r="XBB15" s="84"/>
      <c r="XBC15" s="84"/>
      <c r="XBD15" s="84"/>
      <c r="XBE15" s="84"/>
      <c r="XBF15" s="84"/>
      <c r="XBG15" s="84"/>
      <c r="XBH15" s="84"/>
      <c r="XBI15" s="84"/>
      <c r="XBJ15" s="84"/>
      <c r="XBK15" s="84"/>
      <c r="XBL15" s="84"/>
      <c r="XBM15" s="84"/>
      <c r="XBN15" s="84"/>
      <c r="XBO15" s="84"/>
      <c r="XBP15" s="84"/>
      <c r="XBQ15" s="84"/>
      <c r="XBR15" s="84"/>
      <c r="XBS15" s="84"/>
      <c r="XBT15" s="84"/>
      <c r="XBU15" s="84"/>
      <c r="XBV15" s="84"/>
      <c r="XBW15" s="84"/>
      <c r="XBX15" s="84"/>
      <c r="XBY15" s="84"/>
      <c r="XBZ15" s="84"/>
      <c r="XCA15" s="84"/>
      <c r="XCB15" s="84"/>
      <c r="XCC15" s="84"/>
      <c r="XCD15" s="84"/>
      <c r="XCE15" s="84"/>
      <c r="XCF15" s="84"/>
      <c r="XCG15" s="84"/>
      <c r="XCH15" s="84"/>
      <c r="XCI15" s="84"/>
      <c r="XCJ15" s="84"/>
      <c r="XCK15" s="84"/>
      <c r="XCL15" s="84"/>
      <c r="XCM15" s="84"/>
      <c r="XCN15" s="84"/>
      <c r="XCO15" s="84"/>
      <c r="XCP15" s="84"/>
      <c r="XCQ15" s="84"/>
      <c r="XCR15" s="84"/>
      <c r="XCS15" s="84"/>
      <c r="XCT15" s="84"/>
      <c r="XCU15" s="84"/>
      <c r="XCV15" s="84"/>
      <c r="XCW15" s="84"/>
      <c r="XCX15" s="84"/>
      <c r="XCY15" s="84"/>
      <c r="XCZ15" s="84"/>
      <c r="XDA15" s="84"/>
      <c r="XDB15" s="84"/>
      <c r="XDC15" s="84"/>
      <c r="XDD15" s="84"/>
      <c r="XDE15" s="84"/>
      <c r="XDF15" s="84"/>
      <c r="XDG15" s="84"/>
      <c r="XDH15" s="84"/>
      <c r="XDI15" s="84"/>
      <c r="XDJ15" s="84"/>
      <c r="XDK15" s="84"/>
      <c r="XDL15" s="84"/>
      <c r="XDM15" s="84"/>
      <c r="XDN15" s="84"/>
      <c r="XDO15" s="84"/>
      <c r="XDP15" s="84"/>
      <c r="XDQ15" s="84"/>
      <c r="XDR15" s="84"/>
      <c r="XDS15" s="84"/>
      <c r="XDT15" s="84"/>
      <c r="XDU15" s="84"/>
      <c r="XDV15" s="84"/>
      <c r="XDW15" s="84"/>
      <c r="XDX15" s="84"/>
      <c r="XDY15" s="84"/>
      <c r="XDZ15" s="84"/>
      <c r="XEA15" s="84"/>
      <c r="XEB15" s="84"/>
      <c r="XEC15" s="84"/>
      <c r="XED15" s="84"/>
      <c r="XEE15" s="84"/>
      <c r="XEF15" s="84"/>
      <c r="XEG15" s="84"/>
      <c r="XEH15" s="84"/>
      <c r="XEI15" s="84"/>
      <c r="XEJ15" s="84"/>
      <c r="XEK15" s="84"/>
      <c r="XEL15" s="84"/>
      <c r="XEM15" s="84"/>
      <c r="XEN15" s="84"/>
      <c r="XEO15" s="84"/>
      <c r="XEP15" s="84"/>
      <c r="XEQ15" s="84"/>
    </row>
    <row r="16" spans="1:16371" s="259" customFormat="1" ht="39.950000000000003" customHeight="1">
      <c r="A16" s="262">
        <f t="shared" si="0"/>
        <v>6</v>
      </c>
      <c r="B16" s="264"/>
      <c r="C16" s="264"/>
      <c r="D16" s="264"/>
      <c r="E16" s="264"/>
      <c r="F16" s="264">
        <v>4</v>
      </c>
      <c r="G16" s="264"/>
      <c r="H16" s="264"/>
      <c r="I16" s="264"/>
      <c r="J16" s="264"/>
      <c r="K16" s="273"/>
      <c r="L16" s="275"/>
      <c r="M16" s="275"/>
      <c r="N16" s="275" t="s">
        <v>1147</v>
      </c>
      <c r="O16" s="276"/>
      <c r="P16" s="276" t="s">
        <v>1148</v>
      </c>
      <c r="Q16" s="273"/>
      <c r="R16" s="273"/>
      <c r="S16" s="264"/>
      <c r="T16" s="289"/>
      <c r="U16" s="290"/>
      <c r="V16" s="276"/>
      <c r="W16" s="290"/>
      <c r="X16" s="276"/>
      <c r="Y16" s="289" t="s">
        <v>344</v>
      </c>
      <c r="Z16" s="273" t="s">
        <v>780</v>
      </c>
      <c r="AA16" s="276" t="s">
        <v>347</v>
      </c>
      <c r="AB16" s="273"/>
      <c r="AC16" s="264"/>
      <c r="AD16" s="301"/>
      <c r="AE16" s="302" t="s">
        <v>348</v>
      </c>
      <c r="AF16" s="303" t="s">
        <v>527</v>
      </c>
      <c r="AG16" s="319"/>
      <c r="AH16" s="319"/>
      <c r="AI16" s="319"/>
      <c r="AJ16" s="320"/>
      <c r="AK16" s="321"/>
      <c r="AL16" s="322"/>
      <c r="AM16" s="320"/>
      <c r="AN16" s="323" t="s">
        <v>377</v>
      </c>
      <c r="AO16" s="323" t="s">
        <v>791</v>
      </c>
      <c r="AP16" s="303"/>
      <c r="AQ16" s="289"/>
      <c r="AR16" s="289" t="s">
        <v>435</v>
      </c>
      <c r="AS16" s="84"/>
      <c r="AT16" s="84"/>
      <c r="AU16" s="84"/>
      <c r="AV16" s="84"/>
      <c r="AW16" s="84"/>
      <c r="AX16" s="84"/>
      <c r="AY16" s="84"/>
      <c r="AZ16" s="84"/>
      <c r="BA16" s="84"/>
      <c r="BB16" s="84"/>
      <c r="BC16" s="84"/>
      <c r="BD16" s="84"/>
      <c r="BE16" s="84"/>
      <c r="BF16" s="84"/>
      <c r="BG16" s="84"/>
      <c r="BH16" s="84"/>
      <c r="BI16" s="84"/>
      <c r="BJ16" s="84"/>
      <c r="BK16" s="84"/>
      <c r="BL16" s="84"/>
      <c r="BM16" s="84"/>
      <c r="BN16" s="84"/>
      <c r="BO16" s="84"/>
      <c r="BP16" s="84"/>
      <c r="BQ16" s="84"/>
      <c r="BR16" s="84"/>
      <c r="BS16" s="84"/>
      <c r="BT16" s="84"/>
      <c r="BU16" s="84"/>
      <c r="BV16" s="84"/>
      <c r="BW16" s="84"/>
      <c r="BX16" s="84"/>
      <c r="BY16" s="84"/>
      <c r="BZ16" s="84"/>
      <c r="CA16" s="84"/>
      <c r="CB16" s="84"/>
      <c r="CC16" s="84"/>
      <c r="CD16" s="84"/>
      <c r="CE16" s="84"/>
      <c r="CF16" s="84"/>
      <c r="CG16" s="84"/>
      <c r="CH16" s="84"/>
      <c r="CI16" s="84"/>
      <c r="CJ16" s="84"/>
      <c r="CK16" s="84"/>
      <c r="CL16" s="84"/>
      <c r="CM16" s="84"/>
      <c r="CN16" s="84"/>
      <c r="CO16" s="84"/>
      <c r="CP16" s="84"/>
      <c r="CQ16" s="84"/>
      <c r="CR16" s="84"/>
      <c r="CS16" s="84"/>
      <c r="CT16" s="84"/>
      <c r="CU16" s="84"/>
      <c r="CV16" s="84"/>
      <c r="CW16" s="84"/>
      <c r="CX16" s="84"/>
      <c r="CY16" s="84"/>
      <c r="CZ16" s="84"/>
      <c r="DA16" s="84"/>
      <c r="DB16" s="84"/>
      <c r="DC16" s="84"/>
      <c r="DD16" s="84"/>
      <c r="DE16" s="84"/>
      <c r="DF16" s="84"/>
      <c r="DG16" s="84"/>
      <c r="DH16" s="84"/>
      <c r="DI16" s="84"/>
      <c r="DJ16" s="84"/>
      <c r="DK16" s="84"/>
      <c r="DL16" s="84"/>
      <c r="DM16" s="84"/>
      <c r="DN16" s="84"/>
      <c r="DO16" s="84"/>
      <c r="DP16" s="84"/>
      <c r="DQ16" s="84"/>
      <c r="DR16" s="84"/>
      <c r="DS16" s="84"/>
      <c r="DT16" s="84"/>
      <c r="DU16" s="84"/>
      <c r="DV16" s="84"/>
      <c r="DW16" s="84"/>
      <c r="DX16" s="84"/>
      <c r="DY16" s="84"/>
      <c r="DZ16" s="84"/>
      <c r="EA16" s="84"/>
      <c r="EB16" s="84"/>
      <c r="EC16" s="84"/>
      <c r="ED16" s="84"/>
      <c r="EE16" s="84"/>
      <c r="EF16" s="84"/>
      <c r="EG16" s="84"/>
      <c r="EH16" s="84"/>
      <c r="EI16" s="84"/>
      <c r="EJ16" s="84"/>
      <c r="EK16" s="84"/>
      <c r="EL16" s="84"/>
      <c r="EM16" s="84"/>
      <c r="EN16" s="84"/>
      <c r="EO16" s="84"/>
      <c r="EP16" s="84"/>
      <c r="EQ16" s="84"/>
      <c r="ER16" s="84"/>
      <c r="ES16" s="84"/>
      <c r="ET16" s="84"/>
      <c r="EU16" s="84"/>
      <c r="EV16" s="84"/>
      <c r="EW16" s="84"/>
      <c r="EX16" s="84"/>
      <c r="EY16" s="84"/>
      <c r="EZ16" s="84"/>
      <c r="FA16" s="84"/>
      <c r="FB16" s="84"/>
      <c r="FC16" s="84"/>
      <c r="FD16" s="84"/>
      <c r="FE16" s="84"/>
      <c r="FF16" s="84"/>
      <c r="FG16" s="84"/>
      <c r="FH16" s="84"/>
      <c r="FI16" s="84"/>
      <c r="FJ16" s="84"/>
      <c r="FK16" s="84"/>
      <c r="FL16" s="84"/>
      <c r="FM16" s="84"/>
      <c r="FN16" s="84"/>
      <c r="FO16" s="84"/>
      <c r="FP16" s="84"/>
      <c r="FQ16" s="84"/>
      <c r="FR16" s="84"/>
      <c r="FS16" s="84"/>
      <c r="FT16" s="84"/>
      <c r="FU16" s="84"/>
      <c r="FV16" s="84"/>
      <c r="FW16" s="84"/>
      <c r="FX16" s="84"/>
      <c r="FY16" s="84"/>
      <c r="FZ16" s="84"/>
      <c r="GA16" s="84"/>
      <c r="GB16" s="84"/>
      <c r="GC16" s="84"/>
      <c r="GD16" s="84"/>
      <c r="GE16" s="84"/>
      <c r="GF16" s="84"/>
      <c r="GG16" s="84"/>
      <c r="GH16" s="84"/>
      <c r="GI16" s="84"/>
      <c r="GJ16" s="84"/>
      <c r="GK16" s="84"/>
      <c r="GL16" s="84"/>
      <c r="GM16" s="84"/>
      <c r="GN16" s="84"/>
      <c r="GO16" s="84"/>
      <c r="GP16" s="84"/>
      <c r="GQ16" s="84"/>
      <c r="GR16" s="84"/>
      <c r="GS16" s="84"/>
      <c r="GT16" s="84"/>
      <c r="GU16" s="84"/>
      <c r="GV16" s="84"/>
      <c r="GW16" s="84"/>
      <c r="GX16" s="84"/>
      <c r="GY16" s="84"/>
      <c r="GZ16" s="84"/>
      <c r="HA16" s="84"/>
      <c r="HB16" s="84"/>
      <c r="HC16" s="84"/>
      <c r="HD16" s="84"/>
      <c r="HE16" s="84"/>
      <c r="HF16" s="84"/>
      <c r="HG16" s="84"/>
      <c r="HH16" s="84"/>
      <c r="HI16" s="84"/>
      <c r="HJ16" s="84"/>
      <c r="HK16" s="84"/>
      <c r="HL16" s="84"/>
      <c r="HM16" s="84"/>
      <c r="HN16" s="84"/>
      <c r="HO16" s="84"/>
      <c r="HP16" s="84"/>
      <c r="HQ16" s="84"/>
      <c r="HR16" s="84"/>
      <c r="HS16" s="84"/>
      <c r="HT16" s="84"/>
      <c r="HU16" s="84"/>
      <c r="HV16" s="84"/>
      <c r="HW16" s="84"/>
      <c r="HX16" s="84"/>
      <c r="HY16" s="84"/>
      <c r="HZ16" s="84"/>
      <c r="IA16" s="84"/>
      <c r="IB16" s="84"/>
      <c r="IC16" s="84"/>
      <c r="ID16" s="84"/>
      <c r="IE16" s="84"/>
      <c r="IF16" s="84"/>
      <c r="IG16" s="84"/>
      <c r="IH16" s="84"/>
      <c r="II16" s="84"/>
      <c r="IJ16" s="84"/>
      <c r="IK16" s="84"/>
      <c r="IL16" s="84"/>
      <c r="IM16" s="84"/>
      <c r="IN16" s="84"/>
      <c r="IO16" s="84"/>
      <c r="IP16" s="84"/>
      <c r="IQ16" s="84"/>
      <c r="IR16" s="84"/>
      <c r="IS16" s="84"/>
      <c r="IT16" s="84"/>
      <c r="IU16" s="84"/>
      <c r="IV16" s="84"/>
      <c r="IW16" s="84"/>
      <c r="IX16" s="84"/>
      <c r="IY16" s="84"/>
      <c r="IZ16" s="84"/>
      <c r="JA16" s="84"/>
      <c r="JB16" s="84"/>
      <c r="JC16" s="84"/>
      <c r="JD16" s="84"/>
      <c r="JE16" s="84"/>
      <c r="JF16" s="84"/>
      <c r="JG16" s="84"/>
      <c r="JH16" s="84"/>
      <c r="JI16" s="84"/>
      <c r="JJ16" s="84"/>
      <c r="JK16" s="84"/>
      <c r="JL16" s="84"/>
      <c r="JM16" s="84"/>
      <c r="JN16" s="84"/>
      <c r="JO16" s="84"/>
      <c r="JP16" s="84"/>
      <c r="JQ16" s="84"/>
      <c r="JR16" s="84"/>
      <c r="JS16" s="84"/>
      <c r="JT16" s="84"/>
      <c r="JU16" s="84"/>
      <c r="JV16" s="84"/>
      <c r="JW16" s="84"/>
      <c r="JX16" s="84"/>
      <c r="JY16" s="84"/>
      <c r="JZ16" s="84"/>
      <c r="KA16" s="84"/>
      <c r="KB16" s="84"/>
      <c r="KC16" s="84"/>
      <c r="KD16" s="84"/>
      <c r="KE16" s="84"/>
      <c r="KF16" s="84"/>
      <c r="KG16" s="84"/>
      <c r="KH16" s="84"/>
      <c r="KI16" s="84"/>
      <c r="KJ16" s="84"/>
      <c r="KK16" s="84"/>
      <c r="KL16" s="84"/>
      <c r="KM16" s="84"/>
      <c r="KN16" s="84"/>
      <c r="KO16" s="84"/>
      <c r="KP16" s="84"/>
      <c r="KQ16" s="84"/>
      <c r="KR16" s="84"/>
      <c r="KS16" s="84"/>
      <c r="KT16" s="84"/>
      <c r="KU16" s="84"/>
      <c r="KV16" s="84"/>
      <c r="KW16" s="84"/>
      <c r="KX16" s="84"/>
      <c r="KY16" s="84"/>
      <c r="KZ16" s="84"/>
      <c r="LA16" s="84"/>
      <c r="LB16" s="84"/>
      <c r="LC16" s="84"/>
      <c r="LD16" s="84"/>
      <c r="LE16" s="84"/>
      <c r="LF16" s="84"/>
      <c r="LG16" s="84"/>
      <c r="LH16" s="84"/>
      <c r="LI16" s="84"/>
      <c r="LJ16" s="84"/>
      <c r="LK16" s="84"/>
      <c r="LL16" s="84"/>
      <c r="LM16" s="84"/>
      <c r="LN16" s="84"/>
      <c r="LO16" s="84"/>
      <c r="LP16" s="84"/>
      <c r="LQ16" s="84"/>
      <c r="LR16" s="84"/>
      <c r="LS16" s="84"/>
      <c r="LT16" s="84"/>
      <c r="LU16" s="84"/>
      <c r="LV16" s="84"/>
      <c r="LW16" s="84"/>
      <c r="LX16" s="84"/>
      <c r="LY16" s="84"/>
      <c r="LZ16" s="84"/>
      <c r="MA16" s="84"/>
      <c r="MB16" s="84"/>
      <c r="MC16" s="84"/>
      <c r="MD16" s="84"/>
      <c r="ME16" s="84"/>
      <c r="MF16" s="84"/>
      <c r="MG16" s="84"/>
      <c r="MH16" s="84"/>
      <c r="MI16" s="84"/>
      <c r="MJ16" s="84"/>
      <c r="MK16" s="84"/>
      <c r="ML16" s="84"/>
      <c r="MM16" s="84"/>
      <c r="MN16" s="84"/>
      <c r="MO16" s="84"/>
      <c r="MP16" s="84"/>
      <c r="MQ16" s="84"/>
      <c r="MR16" s="84"/>
      <c r="MS16" s="84"/>
      <c r="MT16" s="84"/>
      <c r="MU16" s="84"/>
      <c r="MV16" s="84"/>
      <c r="MW16" s="84"/>
      <c r="MX16" s="84"/>
      <c r="MY16" s="84"/>
      <c r="MZ16" s="84"/>
      <c r="NA16" s="84"/>
      <c r="NB16" s="84"/>
      <c r="NC16" s="84"/>
      <c r="ND16" s="84"/>
      <c r="NE16" s="84"/>
      <c r="NF16" s="84"/>
      <c r="NG16" s="84"/>
      <c r="NH16" s="84"/>
      <c r="NI16" s="84"/>
      <c r="NJ16" s="84"/>
      <c r="NK16" s="84"/>
      <c r="NL16" s="84"/>
      <c r="NM16" s="84"/>
      <c r="NN16" s="84"/>
      <c r="NO16" s="84"/>
      <c r="NP16" s="84"/>
      <c r="NQ16" s="84"/>
      <c r="NR16" s="84"/>
      <c r="NS16" s="84"/>
      <c r="NT16" s="84"/>
      <c r="NU16" s="84"/>
      <c r="NV16" s="84"/>
      <c r="NW16" s="84"/>
      <c r="NX16" s="84"/>
      <c r="NY16" s="84"/>
      <c r="NZ16" s="84"/>
      <c r="OA16" s="84"/>
      <c r="OB16" s="84"/>
      <c r="OC16" s="84"/>
      <c r="OD16" s="84"/>
      <c r="OE16" s="84"/>
      <c r="OF16" s="84"/>
      <c r="OG16" s="84"/>
      <c r="OH16" s="84"/>
      <c r="OI16" s="84"/>
      <c r="OJ16" s="84"/>
      <c r="OK16" s="84"/>
      <c r="OL16" s="84"/>
      <c r="OM16" s="84"/>
      <c r="ON16" s="84"/>
      <c r="OO16" s="84"/>
      <c r="OP16" s="84"/>
      <c r="OQ16" s="84"/>
      <c r="OR16" s="84"/>
      <c r="OS16" s="84"/>
      <c r="OT16" s="84"/>
      <c r="OU16" s="84"/>
      <c r="OV16" s="84"/>
      <c r="OW16" s="84"/>
      <c r="OX16" s="84"/>
      <c r="OY16" s="84"/>
      <c r="OZ16" s="84"/>
      <c r="PA16" s="84"/>
      <c r="PB16" s="84"/>
      <c r="PC16" s="84"/>
      <c r="PD16" s="84"/>
      <c r="PE16" s="84"/>
      <c r="PF16" s="84"/>
      <c r="PG16" s="84"/>
      <c r="PH16" s="84"/>
      <c r="PI16" s="84"/>
      <c r="PJ16" s="84"/>
      <c r="PK16" s="84"/>
      <c r="PL16" s="84"/>
      <c r="PM16" s="84"/>
      <c r="PN16" s="84"/>
      <c r="PO16" s="84"/>
      <c r="PP16" s="84"/>
      <c r="PQ16" s="84"/>
      <c r="PR16" s="84"/>
      <c r="PS16" s="84"/>
      <c r="PT16" s="84"/>
      <c r="PU16" s="84"/>
      <c r="PV16" s="84"/>
      <c r="PW16" s="84"/>
      <c r="PX16" s="84"/>
      <c r="PY16" s="84"/>
      <c r="PZ16" s="84"/>
      <c r="QA16" s="84"/>
      <c r="QB16" s="84"/>
      <c r="QC16" s="84"/>
      <c r="QD16" s="84"/>
      <c r="QE16" s="84"/>
      <c r="QF16" s="84"/>
      <c r="QG16" s="84"/>
      <c r="QH16" s="84"/>
      <c r="QI16" s="84"/>
      <c r="QJ16" s="84"/>
      <c r="QK16" s="84"/>
      <c r="QL16" s="84"/>
      <c r="QM16" s="84"/>
      <c r="QN16" s="84"/>
      <c r="QO16" s="84"/>
      <c r="QP16" s="84"/>
      <c r="QQ16" s="84"/>
      <c r="QR16" s="84"/>
      <c r="QS16" s="84"/>
      <c r="QT16" s="84"/>
      <c r="QU16" s="84"/>
      <c r="QV16" s="84"/>
      <c r="QW16" s="84"/>
      <c r="QX16" s="84"/>
      <c r="QY16" s="84"/>
      <c r="QZ16" s="84"/>
      <c r="RA16" s="84"/>
      <c r="RB16" s="84"/>
      <c r="RC16" s="84"/>
      <c r="RD16" s="84"/>
      <c r="RE16" s="84"/>
      <c r="RF16" s="84"/>
      <c r="RG16" s="84"/>
      <c r="RH16" s="84"/>
      <c r="RI16" s="84"/>
      <c r="RJ16" s="84"/>
      <c r="RK16" s="84"/>
      <c r="RL16" s="84"/>
      <c r="RM16" s="84"/>
      <c r="RN16" s="84"/>
      <c r="RO16" s="84"/>
      <c r="RP16" s="84"/>
      <c r="RQ16" s="84"/>
      <c r="RR16" s="84"/>
      <c r="RS16" s="84"/>
      <c r="RT16" s="84"/>
      <c r="RU16" s="84"/>
      <c r="RV16" s="84"/>
      <c r="RW16" s="84"/>
      <c r="RX16" s="84"/>
      <c r="RY16" s="84"/>
      <c r="RZ16" s="84"/>
      <c r="SA16" s="84"/>
      <c r="SB16" s="84"/>
      <c r="SC16" s="84"/>
      <c r="SD16" s="84"/>
      <c r="SE16" s="84"/>
      <c r="SF16" s="84"/>
      <c r="SG16" s="84"/>
      <c r="SH16" s="84"/>
      <c r="SI16" s="84"/>
      <c r="SJ16" s="84"/>
      <c r="SK16" s="84"/>
      <c r="SL16" s="84"/>
      <c r="SM16" s="84"/>
      <c r="SN16" s="84"/>
      <c r="SO16" s="84"/>
      <c r="SP16" s="84"/>
      <c r="SQ16" s="84"/>
      <c r="SR16" s="84"/>
      <c r="SS16" s="84"/>
      <c r="ST16" s="84"/>
      <c r="SU16" s="84"/>
      <c r="SV16" s="84"/>
      <c r="SW16" s="84"/>
      <c r="SX16" s="84"/>
      <c r="SY16" s="84"/>
      <c r="SZ16" s="84"/>
      <c r="TA16" s="84"/>
      <c r="TB16" s="84"/>
      <c r="TC16" s="84"/>
      <c r="TD16" s="84"/>
      <c r="TE16" s="84"/>
      <c r="TF16" s="84"/>
      <c r="TG16" s="84"/>
      <c r="TH16" s="84"/>
      <c r="TI16" s="84"/>
      <c r="TJ16" s="84"/>
      <c r="TK16" s="84"/>
      <c r="TL16" s="84"/>
      <c r="TM16" s="84"/>
      <c r="TN16" s="84"/>
      <c r="TO16" s="84"/>
      <c r="TP16" s="84"/>
      <c r="TQ16" s="84"/>
      <c r="TR16" s="84"/>
      <c r="TS16" s="84"/>
      <c r="TT16" s="84"/>
      <c r="TU16" s="84"/>
      <c r="TV16" s="84"/>
      <c r="TW16" s="84"/>
      <c r="TX16" s="84"/>
      <c r="TY16" s="84"/>
      <c r="TZ16" s="84"/>
      <c r="UA16" s="84"/>
      <c r="UB16" s="84"/>
      <c r="UC16" s="84"/>
      <c r="UD16" s="84"/>
      <c r="UE16" s="84"/>
      <c r="UF16" s="84"/>
      <c r="UG16" s="84"/>
      <c r="UH16" s="84"/>
      <c r="UI16" s="84"/>
      <c r="UJ16" s="84"/>
      <c r="UK16" s="84"/>
      <c r="UL16" s="84"/>
      <c r="UM16" s="84"/>
      <c r="UN16" s="84"/>
      <c r="UO16" s="84"/>
      <c r="UP16" s="84"/>
      <c r="UQ16" s="84"/>
      <c r="UR16" s="84"/>
      <c r="US16" s="84"/>
      <c r="UT16" s="84"/>
      <c r="UU16" s="84"/>
      <c r="UV16" s="84"/>
      <c r="UW16" s="84"/>
      <c r="UX16" s="84"/>
      <c r="UY16" s="84"/>
      <c r="UZ16" s="84"/>
      <c r="VA16" s="84"/>
      <c r="VB16" s="84"/>
      <c r="VC16" s="84"/>
      <c r="VD16" s="84"/>
      <c r="VE16" s="84"/>
      <c r="VF16" s="84"/>
      <c r="VG16" s="84"/>
      <c r="VH16" s="84"/>
      <c r="VI16" s="84"/>
      <c r="VJ16" s="84"/>
      <c r="VK16" s="84"/>
      <c r="VL16" s="84"/>
      <c r="VM16" s="84"/>
      <c r="VN16" s="84"/>
      <c r="VO16" s="84"/>
      <c r="VP16" s="84"/>
      <c r="VQ16" s="84"/>
      <c r="VR16" s="84"/>
      <c r="VS16" s="84"/>
      <c r="VT16" s="84"/>
      <c r="VU16" s="84"/>
      <c r="VV16" s="84"/>
      <c r="VW16" s="84"/>
      <c r="VX16" s="84"/>
      <c r="VY16" s="84"/>
      <c r="VZ16" s="84"/>
      <c r="WA16" s="84"/>
      <c r="WB16" s="84"/>
      <c r="WC16" s="84"/>
      <c r="WD16" s="84"/>
      <c r="WE16" s="84"/>
      <c r="WF16" s="84"/>
      <c r="WG16" s="84"/>
      <c r="WH16" s="84"/>
      <c r="WI16" s="84"/>
      <c r="WJ16" s="84"/>
      <c r="WK16" s="84"/>
      <c r="WL16" s="84"/>
      <c r="WM16" s="84"/>
      <c r="WN16" s="84"/>
      <c r="WO16" s="84"/>
      <c r="WP16" s="84"/>
      <c r="WQ16" s="84"/>
      <c r="WR16" s="84"/>
      <c r="WS16" s="84"/>
      <c r="WT16" s="84"/>
      <c r="WU16" s="84"/>
      <c r="WV16" s="84"/>
      <c r="WW16" s="84"/>
      <c r="WX16" s="84"/>
      <c r="WY16" s="84"/>
      <c r="WZ16" s="84"/>
      <c r="XA16" s="84"/>
      <c r="XB16" s="84"/>
      <c r="XC16" s="84"/>
      <c r="XD16" s="84"/>
      <c r="XE16" s="84"/>
      <c r="XF16" s="84"/>
      <c r="XG16" s="84"/>
      <c r="XH16" s="84"/>
      <c r="XI16" s="84"/>
      <c r="XJ16" s="84"/>
      <c r="XK16" s="84"/>
      <c r="XL16" s="84"/>
      <c r="XM16" s="84"/>
      <c r="XN16" s="84"/>
      <c r="XO16" s="84"/>
      <c r="XP16" s="84"/>
      <c r="XQ16" s="84"/>
      <c r="XR16" s="84"/>
      <c r="XS16" s="84"/>
      <c r="XT16" s="84"/>
      <c r="XU16" s="84"/>
      <c r="XV16" s="84"/>
      <c r="XW16" s="84"/>
      <c r="XX16" s="84"/>
      <c r="XY16" s="84"/>
      <c r="XZ16" s="84"/>
      <c r="YA16" s="84"/>
      <c r="YB16" s="84"/>
      <c r="YC16" s="84"/>
      <c r="YD16" s="84"/>
      <c r="YE16" s="84"/>
      <c r="YF16" s="84"/>
      <c r="YG16" s="84"/>
      <c r="YH16" s="84"/>
      <c r="YI16" s="84"/>
      <c r="YJ16" s="84"/>
      <c r="YK16" s="84"/>
      <c r="YL16" s="84"/>
      <c r="YM16" s="84"/>
      <c r="YN16" s="84"/>
      <c r="YO16" s="84"/>
      <c r="YP16" s="84"/>
      <c r="YQ16" s="84"/>
      <c r="YR16" s="84"/>
      <c r="YS16" s="84"/>
      <c r="YT16" s="84"/>
      <c r="YU16" s="84"/>
      <c r="YV16" s="84"/>
      <c r="YW16" s="84"/>
      <c r="YX16" s="84"/>
      <c r="YY16" s="84"/>
      <c r="YZ16" s="84"/>
      <c r="ZA16" s="84"/>
      <c r="ZB16" s="84"/>
      <c r="ZC16" s="84"/>
      <c r="ZD16" s="84"/>
      <c r="ZE16" s="84"/>
      <c r="ZF16" s="84"/>
      <c r="ZG16" s="84"/>
      <c r="ZH16" s="84"/>
      <c r="ZI16" s="84"/>
      <c r="ZJ16" s="84"/>
      <c r="ZK16" s="84"/>
      <c r="ZL16" s="84"/>
      <c r="ZM16" s="84"/>
      <c r="ZN16" s="84"/>
      <c r="ZO16" s="84"/>
      <c r="ZP16" s="84"/>
      <c r="ZQ16" s="84"/>
      <c r="ZR16" s="84"/>
      <c r="ZS16" s="84"/>
      <c r="ZT16" s="84"/>
      <c r="ZU16" s="84"/>
      <c r="ZV16" s="84"/>
      <c r="ZW16" s="84"/>
      <c r="ZX16" s="84"/>
      <c r="ZY16" s="84"/>
      <c r="ZZ16" s="84"/>
      <c r="AAA16" s="84"/>
      <c r="AAB16" s="84"/>
      <c r="AAC16" s="84"/>
      <c r="AAD16" s="84"/>
      <c r="AAE16" s="84"/>
      <c r="AAF16" s="84"/>
      <c r="AAG16" s="84"/>
      <c r="AAH16" s="84"/>
      <c r="AAI16" s="84"/>
      <c r="AAJ16" s="84"/>
      <c r="AAK16" s="84"/>
      <c r="AAL16" s="84"/>
      <c r="AAM16" s="84"/>
      <c r="AAN16" s="84"/>
      <c r="AAO16" s="84"/>
      <c r="AAP16" s="84"/>
      <c r="AAQ16" s="84"/>
      <c r="AAR16" s="84"/>
      <c r="AAS16" s="84"/>
      <c r="AAT16" s="84"/>
      <c r="AAU16" s="84"/>
      <c r="AAV16" s="84"/>
      <c r="AAW16" s="84"/>
      <c r="AAX16" s="84"/>
      <c r="AAY16" s="84"/>
      <c r="AAZ16" s="84"/>
      <c r="ABA16" s="84"/>
      <c r="ABB16" s="84"/>
      <c r="ABC16" s="84"/>
      <c r="ABD16" s="84"/>
      <c r="ABE16" s="84"/>
      <c r="ABF16" s="84"/>
      <c r="ABG16" s="84"/>
      <c r="ABH16" s="84"/>
      <c r="ABI16" s="84"/>
      <c r="ABJ16" s="84"/>
      <c r="ABK16" s="84"/>
      <c r="ABL16" s="84"/>
      <c r="ABM16" s="84"/>
      <c r="ABN16" s="84"/>
      <c r="ABO16" s="84"/>
      <c r="ABP16" s="84"/>
      <c r="ABQ16" s="84"/>
      <c r="ABR16" s="84"/>
      <c r="ABS16" s="84"/>
      <c r="ABT16" s="84"/>
      <c r="ABU16" s="84"/>
      <c r="ABV16" s="84"/>
      <c r="ABW16" s="84"/>
      <c r="ABX16" s="84"/>
      <c r="ABY16" s="84"/>
      <c r="ABZ16" s="84"/>
      <c r="ACA16" s="84"/>
      <c r="ACB16" s="84"/>
      <c r="ACC16" s="84"/>
      <c r="ACD16" s="84"/>
      <c r="ACE16" s="84"/>
      <c r="ACF16" s="84"/>
      <c r="ACG16" s="84"/>
      <c r="ACH16" s="84"/>
      <c r="ACI16" s="84"/>
      <c r="ACJ16" s="84"/>
      <c r="ACK16" s="84"/>
      <c r="ACL16" s="84"/>
      <c r="ACM16" s="84"/>
      <c r="ACN16" s="84"/>
      <c r="ACO16" s="84"/>
      <c r="ACP16" s="84"/>
      <c r="ACQ16" s="84"/>
      <c r="ACR16" s="84"/>
      <c r="ACS16" s="84"/>
      <c r="ACT16" s="84"/>
      <c r="ACU16" s="84"/>
      <c r="ACV16" s="84"/>
      <c r="ACW16" s="84"/>
      <c r="ACX16" s="84"/>
      <c r="ACY16" s="84"/>
      <c r="ACZ16" s="84"/>
      <c r="ADA16" s="84"/>
      <c r="ADB16" s="84"/>
      <c r="ADC16" s="84"/>
      <c r="ADD16" s="84"/>
      <c r="ADE16" s="84"/>
      <c r="ADF16" s="84"/>
      <c r="ADG16" s="84"/>
      <c r="ADH16" s="84"/>
      <c r="ADI16" s="84"/>
      <c r="ADJ16" s="84"/>
      <c r="ADK16" s="84"/>
      <c r="ADL16" s="84"/>
      <c r="ADM16" s="84"/>
      <c r="ADN16" s="84"/>
      <c r="ADO16" s="84"/>
      <c r="ADP16" s="84"/>
      <c r="ADQ16" s="84"/>
      <c r="ADR16" s="84"/>
      <c r="ADS16" s="84"/>
      <c r="ADT16" s="84"/>
      <c r="ADU16" s="84"/>
      <c r="ADV16" s="84"/>
      <c r="ADW16" s="84"/>
      <c r="ADX16" s="84"/>
      <c r="ADY16" s="84"/>
      <c r="ADZ16" s="84"/>
      <c r="AEA16" s="84"/>
      <c r="AEB16" s="84"/>
      <c r="AEC16" s="84"/>
      <c r="AED16" s="84"/>
      <c r="AEE16" s="84"/>
      <c r="AEF16" s="84"/>
      <c r="AEG16" s="84"/>
      <c r="AEH16" s="84"/>
      <c r="AEI16" s="84"/>
      <c r="AEJ16" s="84"/>
      <c r="AEK16" s="84"/>
      <c r="AEL16" s="84"/>
      <c r="AEM16" s="84"/>
      <c r="AEN16" s="84"/>
      <c r="AEO16" s="84"/>
      <c r="AEP16" s="84"/>
      <c r="AEQ16" s="84"/>
      <c r="AER16" s="84"/>
      <c r="AES16" s="84"/>
      <c r="AET16" s="84"/>
      <c r="AEU16" s="84"/>
      <c r="AEV16" s="84"/>
      <c r="AEW16" s="84"/>
      <c r="AEX16" s="84"/>
      <c r="AEY16" s="84"/>
      <c r="AEZ16" s="84"/>
      <c r="AFA16" s="84"/>
      <c r="AFB16" s="84"/>
      <c r="AFC16" s="84"/>
      <c r="AFD16" s="84"/>
      <c r="AFE16" s="84"/>
      <c r="AFF16" s="84"/>
      <c r="AFG16" s="84"/>
      <c r="AFH16" s="84"/>
      <c r="AFI16" s="84"/>
      <c r="AFJ16" s="84"/>
      <c r="AFK16" s="84"/>
      <c r="AFL16" s="84"/>
      <c r="AFM16" s="84"/>
      <c r="AFN16" s="84"/>
      <c r="AFO16" s="84"/>
      <c r="AFP16" s="84"/>
      <c r="AFQ16" s="84"/>
      <c r="AFR16" s="84"/>
      <c r="AFS16" s="84"/>
      <c r="AFT16" s="84"/>
      <c r="AFU16" s="84"/>
      <c r="AFV16" s="84"/>
      <c r="AFW16" s="84"/>
      <c r="AFX16" s="84"/>
      <c r="AFY16" s="84"/>
      <c r="AFZ16" s="84"/>
      <c r="AGA16" s="84"/>
      <c r="AGB16" s="84"/>
      <c r="AGC16" s="84"/>
      <c r="AGD16" s="84"/>
      <c r="AGE16" s="84"/>
      <c r="AGF16" s="84"/>
      <c r="AGG16" s="84"/>
      <c r="AGH16" s="84"/>
      <c r="AGI16" s="84"/>
      <c r="AGJ16" s="84"/>
      <c r="AGK16" s="84"/>
      <c r="AGL16" s="84"/>
      <c r="AGM16" s="84"/>
      <c r="AGN16" s="84"/>
      <c r="AGO16" s="84"/>
      <c r="AGP16" s="84"/>
      <c r="AGQ16" s="84"/>
      <c r="AGR16" s="84"/>
      <c r="AGS16" s="84"/>
      <c r="AGT16" s="84"/>
      <c r="AGU16" s="84"/>
      <c r="AGV16" s="84"/>
      <c r="AGW16" s="84"/>
      <c r="AGX16" s="84"/>
      <c r="AGY16" s="84"/>
      <c r="AGZ16" s="84"/>
      <c r="AHA16" s="84"/>
      <c r="AHB16" s="84"/>
      <c r="AHC16" s="84"/>
      <c r="AHD16" s="84"/>
      <c r="AHE16" s="84"/>
      <c r="AHF16" s="84"/>
      <c r="AHG16" s="84"/>
      <c r="AHH16" s="84"/>
      <c r="AHI16" s="84"/>
      <c r="AHJ16" s="84"/>
      <c r="AHK16" s="84"/>
      <c r="AHL16" s="84"/>
      <c r="AHM16" s="84"/>
      <c r="AHN16" s="84"/>
      <c r="AHO16" s="84"/>
      <c r="AHP16" s="84"/>
      <c r="AHQ16" s="84"/>
      <c r="AHR16" s="84"/>
      <c r="AHS16" s="84"/>
      <c r="AHT16" s="84"/>
      <c r="AHU16" s="84"/>
      <c r="AHV16" s="84"/>
      <c r="AHW16" s="84"/>
      <c r="AHX16" s="84"/>
      <c r="AHY16" s="84"/>
      <c r="AHZ16" s="84"/>
      <c r="AIA16" s="84"/>
      <c r="AIB16" s="84"/>
      <c r="AIC16" s="84"/>
      <c r="AID16" s="84"/>
      <c r="AIE16" s="84"/>
      <c r="AIF16" s="84"/>
      <c r="AIG16" s="84"/>
      <c r="AIH16" s="84"/>
      <c r="AII16" s="84"/>
      <c r="AIJ16" s="84"/>
      <c r="AIK16" s="84"/>
      <c r="AIL16" s="84"/>
      <c r="AIM16" s="84"/>
      <c r="AIN16" s="84"/>
      <c r="AIO16" s="84"/>
      <c r="AIP16" s="84"/>
      <c r="AIQ16" s="84"/>
      <c r="AIR16" s="84"/>
      <c r="AIS16" s="84"/>
      <c r="AIT16" s="84"/>
      <c r="AIU16" s="84"/>
      <c r="AIV16" s="84"/>
      <c r="AIW16" s="84"/>
      <c r="AIX16" s="84"/>
      <c r="AIY16" s="84"/>
      <c r="AIZ16" s="84"/>
      <c r="AJA16" s="84"/>
      <c r="AJB16" s="84"/>
      <c r="AJC16" s="84"/>
      <c r="AJD16" s="84"/>
      <c r="AJE16" s="84"/>
      <c r="AJF16" s="84"/>
      <c r="AJG16" s="84"/>
      <c r="AJH16" s="84"/>
      <c r="AJI16" s="84"/>
      <c r="AJJ16" s="84"/>
      <c r="AJK16" s="84"/>
      <c r="AJL16" s="84"/>
      <c r="AJM16" s="84"/>
      <c r="AJN16" s="84"/>
      <c r="AJO16" s="84"/>
      <c r="AJP16" s="84"/>
      <c r="AJQ16" s="84"/>
      <c r="AJR16" s="84"/>
      <c r="AJS16" s="84"/>
      <c r="AJT16" s="84"/>
      <c r="AJU16" s="84"/>
      <c r="AJV16" s="84"/>
      <c r="AJW16" s="84"/>
      <c r="AJX16" s="84"/>
      <c r="AJY16" s="84"/>
      <c r="AJZ16" s="84"/>
      <c r="AKA16" s="84"/>
      <c r="AKB16" s="84"/>
      <c r="AKC16" s="84"/>
      <c r="AKD16" s="84"/>
      <c r="AKE16" s="84"/>
      <c r="AKF16" s="84"/>
      <c r="AKG16" s="84"/>
      <c r="AKH16" s="84"/>
      <c r="AKI16" s="84"/>
      <c r="AKJ16" s="84"/>
      <c r="AKK16" s="84"/>
      <c r="AKL16" s="84"/>
      <c r="AKM16" s="84"/>
      <c r="AKN16" s="84"/>
      <c r="AKO16" s="84"/>
      <c r="AKP16" s="84"/>
      <c r="AKQ16" s="84"/>
      <c r="AKR16" s="84"/>
      <c r="AKS16" s="84"/>
      <c r="AKT16" s="84"/>
      <c r="AKU16" s="84"/>
      <c r="AKV16" s="84"/>
      <c r="AKW16" s="84"/>
      <c r="AKX16" s="84"/>
      <c r="AKY16" s="84"/>
      <c r="AKZ16" s="84"/>
      <c r="ALA16" s="84"/>
      <c r="ALB16" s="84"/>
      <c r="ALC16" s="84"/>
      <c r="ALD16" s="84"/>
      <c r="ALE16" s="84"/>
      <c r="ALF16" s="84"/>
      <c r="ALG16" s="84"/>
      <c r="ALH16" s="84"/>
      <c r="ALI16" s="84"/>
      <c r="ALJ16" s="84"/>
      <c r="ALK16" s="84"/>
      <c r="ALL16" s="84"/>
      <c r="ALM16" s="84"/>
      <c r="ALN16" s="84"/>
      <c r="ALO16" s="84"/>
      <c r="ALP16" s="84"/>
      <c r="ALQ16" s="84"/>
      <c r="ALR16" s="84"/>
      <c r="ALS16" s="84"/>
      <c r="ALT16" s="84"/>
      <c r="ALU16" s="84"/>
      <c r="ALV16" s="84"/>
      <c r="ALW16" s="84"/>
      <c r="ALX16" s="84"/>
      <c r="ALY16" s="84"/>
      <c r="ALZ16" s="84"/>
      <c r="AMA16" s="84"/>
      <c r="AMB16" s="84"/>
      <c r="AMC16" s="84"/>
      <c r="AMD16" s="84"/>
      <c r="AME16" s="84"/>
      <c r="AMF16" s="84"/>
      <c r="AMG16" s="84"/>
      <c r="AMH16" s="84"/>
      <c r="AMI16" s="84"/>
      <c r="AMJ16" s="84"/>
      <c r="AMK16" s="84"/>
      <c r="AML16" s="84"/>
      <c r="AMM16" s="84"/>
      <c r="AMN16" s="84"/>
      <c r="AMO16" s="84"/>
      <c r="AMP16" s="84"/>
      <c r="AMQ16" s="84"/>
      <c r="AMR16" s="84"/>
      <c r="AMS16" s="84"/>
      <c r="AMT16" s="84"/>
      <c r="AMU16" s="84"/>
      <c r="AMV16" s="84"/>
      <c r="AMW16" s="84"/>
      <c r="AMX16" s="84"/>
      <c r="AMY16" s="84"/>
      <c r="AMZ16" s="84"/>
      <c r="ANA16" s="84"/>
      <c r="ANB16" s="84"/>
      <c r="ANC16" s="84"/>
      <c r="AND16" s="84"/>
      <c r="ANE16" s="84"/>
      <c r="ANF16" s="84"/>
      <c r="ANG16" s="84"/>
      <c r="ANH16" s="84"/>
      <c r="ANI16" s="84"/>
      <c r="ANJ16" s="84"/>
      <c r="ANK16" s="84"/>
      <c r="ANL16" s="84"/>
      <c r="ANM16" s="84"/>
      <c r="ANN16" s="84"/>
      <c r="ANO16" s="84"/>
      <c r="ANP16" s="84"/>
      <c r="ANQ16" s="84"/>
      <c r="ANR16" s="84"/>
      <c r="ANS16" s="84"/>
      <c r="ANT16" s="84"/>
      <c r="ANU16" s="84"/>
      <c r="ANV16" s="84"/>
      <c r="ANW16" s="84"/>
      <c r="ANX16" s="84"/>
      <c r="ANY16" s="84"/>
      <c r="ANZ16" s="84"/>
      <c r="AOA16" s="84"/>
      <c r="AOB16" s="84"/>
      <c r="AOC16" s="84"/>
      <c r="AOD16" s="84"/>
      <c r="AOE16" s="84"/>
      <c r="AOF16" s="84"/>
      <c r="AOG16" s="84"/>
      <c r="AOH16" s="84"/>
      <c r="AOI16" s="84"/>
      <c r="AOJ16" s="84"/>
      <c r="AOK16" s="84"/>
      <c r="AOL16" s="84"/>
      <c r="AOM16" s="84"/>
      <c r="AON16" s="84"/>
      <c r="AOO16" s="84"/>
      <c r="AOP16" s="84"/>
      <c r="AOQ16" s="84"/>
      <c r="AOR16" s="84"/>
      <c r="AOS16" s="84"/>
      <c r="AOT16" s="84"/>
      <c r="AOU16" s="84"/>
      <c r="AOV16" s="84"/>
      <c r="AOW16" s="84"/>
      <c r="AOX16" s="84"/>
      <c r="AOY16" s="84"/>
      <c r="AOZ16" s="84"/>
      <c r="APA16" s="84"/>
      <c r="APB16" s="84"/>
      <c r="APC16" s="84"/>
      <c r="APD16" s="84"/>
      <c r="APE16" s="84"/>
      <c r="APF16" s="84"/>
      <c r="APG16" s="84"/>
      <c r="APH16" s="84"/>
      <c r="API16" s="84"/>
      <c r="APJ16" s="84"/>
      <c r="APK16" s="84"/>
      <c r="APL16" s="84"/>
      <c r="APM16" s="84"/>
      <c r="APN16" s="84"/>
      <c r="APO16" s="84"/>
      <c r="APP16" s="84"/>
      <c r="APQ16" s="84"/>
      <c r="APR16" s="84"/>
      <c r="APS16" s="84"/>
      <c r="APT16" s="84"/>
      <c r="APU16" s="84"/>
      <c r="APV16" s="84"/>
      <c r="APW16" s="84"/>
      <c r="APX16" s="84"/>
      <c r="APY16" s="84"/>
      <c r="APZ16" s="84"/>
      <c r="AQA16" s="84"/>
      <c r="AQB16" s="84"/>
      <c r="AQC16" s="84"/>
      <c r="AQD16" s="84"/>
      <c r="AQE16" s="84"/>
      <c r="AQF16" s="84"/>
      <c r="AQG16" s="84"/>
      <c r="AQH16" s="84"/>
      <c r="AQI16" s="84"/>
      <c r="AQJ16" s="84"/>
      <c r="AQK16" s="84"/>
      <c r="AQL16" s="84"/>
      <c r="AQM16" s="84"/>
      <c r="AQN16" s="84"/>
      <c r="AQO16" s="84"/>
      <c r="AQP16" s="84"/>
      <c r="AQQ16" s="84"/>
      <c r="AQR16" s="84"/>
      <c r="AQS16" s="84"/>
      <c r="AQT16" s="84"/>
      <c r="AQU16" s="84"/>
      <c r="AQV16" s="84"/>
      <c r="AQW16" s="84"/>
      <c r="AQX16" s="84"/>
      <c r="AQY16" s="84"/>
      <c r="AQZ16" s="84"/>
      <c r="ARA16" s="84"/>
      <c r="ARB16" s="84"/>
      <c r="ARC16" s="84"/>
      <c r="ARD16" s="84"/>
      <c r="ARE16" s="84"/>
      <c r="ARF16" s="84"/>
      <c r="ARG16" s="84"/>
      <c r="ARH16" s="84"/>
      <c r="ARI16" s="84"/>
      <c r="ARJ16" s="84"/>
      <c r="ARK16" s="84"/>
      <c r="ARL16" s="84"/>
      <c r="ARM16" s="84"/>
      <c r="ARN16" s="84"/>
      <c r="ARO16" s="84"/>
      <c r="ARP16" s="84"/>
      <c r="ARQ16" s="84"/>
      <c r="ARR16" s="84"/>
      <c r="ARS16" s="84"/>
      <c r="ART16" s="84"/>
      <c r="ARU16" s="84"/>
      <c r="ARV16" s="84"/>
      <c r="ARW16" s="84"/>
      <c r="ARX16" s="84"/>
      <c r="ARY16" s="84"/>
      <c r="ARZ16" s="84"/>
      <c r="ASA16" s="84"/>
      <c r="ASB16" s="84"/>
      <c r="ASC16" s="84"/>
      <c r="ASD16" s="84"/>
      <c r="ASE16" s="84"/>
      <c r="ASF16" s="84"/>
      <c r="ASG16" s="84"/>
      <c r="ASH16" s="84"/>
      <c r="ASI16" s="84"/>
      <c r="ASJ16" s="84"/>
      <c r="ASK16" s="84"/>
      <c r="ASL16" s="84"/>
      <c r="ASM16" s="84"/>
      <c r="ASN16" s="84"/>
      <c r="ASO16" s="84"/>
      <c r="ASP16" s="84"/>
      <c r="ASQ16" s="84"/>
      <c r="ASR16" s="84"/>
      <c r="ASS16" s="84"/>
      <c r="AST16" s="84"/>
      <c r="ASU16" s="84"/>
      <c r="ASV16" s="84"/>
      <c r="ASW16" s="84"/>
      <c r="ASX16" s="84"/>
      <c r="ASY16" s="84"/>
      <c r="ASZ16" s="84"/>
      <c r="ATA16" s="84"/>
      <c r="ATB16" s="84"/>
      <c r="ATC16" s="84"/>
      <c r="ATD16" s="84"/>
      <c r="ATE16" s="84"/>
      <c r="ATF16" s="84"/>
      <c r="ATG16" s="84"/>
      <c r="ATH16" s="84"/>
      <c r="ATI16" s="84"/>
      <c r="ATJ16" s="84"/>
      <c r="ATK16" s="84"/>
      <c r="ATL16" s="84"/>
      <c r="ATM16" s="84"/>
      <c r="ATN16" s="84"/>
      <c r="ATO16" s="84"/>
      <c r="ATP16" s="84"/>
      <c r="ATQ16" s="84"/>
      <c r="ATR16" s="84"/>
      <c r="ATS16" s="84"/>
      <c r="ATT16" s="84"/>
      <c r="ATU16" s="84"/>
      <c r="ATV16" s="84"/>
      <c r="ATW16" s="84"/>
      <c r="ATX16" s="84"/>
      <c r="ATY16" s="84"/>
      <c r="ATZ16" s="84"/>
      <c r="AUA16" s="84"/>
      <c r="AUB16" s="84"/>
      <c r="AUC16" s="84"/>
      <c r="AUD16" s="84"/>
      <c r="AUE16" s="84"/>
      <c r="AUF16" s="84"/>
      <c r="AUG16" s="84"/>
      <c r="AUH16" s="84"/>
      <c r="AUI16" s="84"/>
      <c r="AUJ16" s="84"/>
      <c r="AUK16" s="84"/>
      <c r="AUL16" s="84"/>
      <c r="AUM16" s="84"/>
      <c r="AUN16" s="84"/>
      <c r="AUO16" s="84"/>
      <c r="AUP16" s="84"/>
      <c r="AUQ16" s="84"/>
      <c r="AUR16" s="84"/>
      <c r="AUS16" s="84"/>
      <c r="AUT16" s="84"/>
      <c r="AUU16" s="84"/>
      <c r="AUV16" s="84"/>
      <c r="AUW16" s="84"/>
      <c r="AUX16" s="84"/>
      <c r="AUY16" s="84"/>
      <c r="AUZ16" s="84"/>
      <c r="AVA16" s="84"/>
      <c r="AVB16" s="84"/>
      <c r="AVC16" s="84"/>
      <c r="AVD16" s="84"/>
      <c r="AVE16" s="84"/>
      <c r="AVF16" s="84"/>
      <c r="AVG16" s="84"/>
      <c r="AVH16" s="84"/>
      <c r="AVI16" s="84"/>
      <c r="AVJ16" s="84"/>
      <c r="AVK16" s="84"/>
      <c r="AVL16" s="84"/>
      <c r="AVM16" s="84"/>
      <c r="AVN16" s="84"/>
      <c r="AVO16" s="84"/>
      <c r="AVP16" s="84"/>
      <c r="AVQ16" s="84"/>
      <c r="AVR16" s="84"/>
      <c r="AVS16" s="84"/>
      <c r="AVT16" s="84"/>
      <c r="AVU16" s="84"/>
      <c r="AVV16" s="84"/>
      <c r="AVW16" s="84"/>
      <c r="AVX16" s="84"/>
      <c r="AVY16" s="84"/>
      <c r="AVZ16" s="84"/>
      <c r="AWA16" s="84"/>
      <c r="AWB16" s="84"/>
      <c r="AWC16" s="84"/>
      <c r="AWD16" s="84"/>
      <c r="AWE16" s="84"/>
      <c r="AWF16" s="84"/>
      <c r="AWG16" s="84"/>
      <c r="AWH16" s="84"/>
      <c r="AWI16" s="84"/>
      <c r="AWJ16" s="84"/>
      <c r="AWK16" s="84"/>
      <c r="AWL16" s="84"/>
      <c r="AWM16" s="84"/>
      <c r="AWN16" s="84"/>
      <c r="AWO16" s="84"/>
      <c r="AWP16" s="84"/>
      <c r="AWQ16" s="84"/>
      <c r="AWR16" s="84"/>
      <c r="AWS16" s="84"/>
      <c r="AWT16" s="84"/>
      <c r="AWU16" s="84"/>
      <c r="AWV16" s="84"/>
      <c r="AWW16" s="84"/>
      <c r="AWX16" s="84"/>
      <c r="AWY16" s="84"/>
      <c r="AWZ16" s="84"/>
      <c r="AXA16" s="84"/>
      <c r="AXB16" s="84"/>
      <c r="AXC16" s="84"/>
      <c r="AXD16" s="84"/>
      <c r="AXE16" s="84"/>
      <c r="AXF16" s="84"/>
      <c r="AXG16" s="84"/>
      <c r="AXH16" s="84"/>
      <c r="AXI16" s="84"/>
      <c r="AXJ16" s="84"/>
      <c r="AXK16" s="84"/>
      <c r="AXL16" s="84"/>
      <c r="AXM16" s="84"/>
      <c r="AXN16" s="84"/>
      <c r="AXO16" s="84"/>
      <c r="AXP16" s="84"/>
      <c r="AXQ16" s="84"/>
      <c r="AXR16" s="84"/>
      <c r="AXS16" s="84"/>
      <c r="AXT16" s="84"/>
      <c r="AXU16" s="84"/>
      <c r="AXV16" s="84"/>
      <c r="AXW16" s="84"/>
      <c r="AXX16" s="84"/>
      <c r="AXY16" s="84"/>
      <c r="AXZ16" s="84"/>
      <c r="AYA16" s="84"/>
      <c r="AYB16" s="84"/>
      <c r="AYC16" s="84"/>
      <c r="AYD16" s="84"/>
      <c r="AYE16" s="84"/>
      <c r="AYF16" s="84"/>
      <c r="AYG16" s="84"/>
      <c r="AYH16" s="84"/>
      <c r="AYI16" s="84"/>
      <c r="AYJ16" s="84"/>
      <c r="AYK16" s="84"/>
      <c r="AYL16" s="84"/>
      <c r="AYM16" s="84"/>
      <c r="AYN16" s="84"/>
      <c r="AYO16" s="84"/>
      <c r="AYP16" s="84"/>
      <c r="AYQ16" s="84"/>
      <c r="AYR16" s="84"/>
      <c r="AYS16" s="84"/>
      <c r="AYT16" s="84"/>
      <c r="AYU16" s="84"/>
      <c r="AYV16" s="84"/>
      <c r="AYW16" s="84"/>
      <c r="AYX16" s="84"/>
      <c r="AYY16" s="84"/>
      <c r="AYZ16" s="84"/>
      <c r="AZA16" s="84"/>
      <c r="AZB16" s="84"/>
      <c r="AZC16" s="84"/>
      <c r="AZD16" s="84"/>
      <c r="AZE16" s="84"/>
      <c r="AZF16" s="84"/>
      <c r="AZG16" s="84"/>
      <c r="AZH16" s="84"/>
      <c r="AZI16" s="84"/>
      <c r="AZJ16" s="84"/>
      <c r="AZK16" s="84"/>
      <c r="AZL16" s="84"/>
      <c r="AZM16" s="84"/>
      <c r="AZN16" s="84"/>
      <c r="AZO16" s="84"/>
      <c r="AZP16" s="84"/>
      <c r="AZQ16" s="84"/>
      <c r="AZR16" s="84"/>
      <c r="AZS16" s="84"/>
      <c r="AZT16" s="84"/>
      <c r="AZU16" s="84"/>
      <c r="AZV16" s="84"/>
      <c r="AZW16" s="84"/>
      <c r="AZX16" s="84"/>
      <c r="AZY16" s="84"/>
      <c r="AZZ16" s="84"/>
      <c r="BAA16" s="84"/>
      <c r="BAB16" s="84"/>
      <c r="BAC16" s="84"/>
      <c r="BAD16" s="84"/>
      <c r="BAE16" s="84"/>
      <c r="BAF16" s="84"/>
      <c r="BAG16" s="84"/>
      <c r="BAH16" s="84"/>
      <c r="BAI16" s="84"/>
      <c r="BAJ16" s="84"/>
      <c r="BAK16" s="84"/>
      <c r="BAL16" s="84"/>
      <c r="BAM16" s="84"/>
      <c r="BAN16" s="84"/>
      <c r="BAO16" s="84"/>
      <c r="BAP16" s="84"/>
      <c r="BAQ16" s="84"/>
      <c r="BAR16" s="84"/>
      <c r="BAS16" s="84"/>
      <c r="BAT16" s="84"/>
      <c r="BAU16" s="84"/>
      <c r="BAV16" s="84"/>
      <c r="BAW16" s="84"/>
      <c r="BAX16" s="84"/>
      <c r="BAY16" s="84"/>
      <c r="BAZ16" s="84"/>
      <c r="BBA16" s="84"/>
      <c r="BBB16" s="84"/>
      <c r="BBC16" s="84"/>
      <c r="BBD16" s="84"/>
      <c r="BBE16" s="84"/>
      <c r="BBF16" s="84"/>
      <c r="BBG16" s="84"/>
      <c r="BBH16" s="84"/>
      <c r="BBI16" s="84"/>
      <c r="BBJ16" s="84"/>
      <c r="BBK16" s="84"/>
      <c r="BBL16" s="84"/>
      <c r="BBM16" s="84"/>
      <c r="BBN16" s="84"/>
      <c r="BBO16" s="84"/>
      <c r="BBP16" s="84"/>
      <c r="BBQ16" s="84"/>
      <c r="BBR16" s="84"/>
      <c r="BBS16" s="84"/>
      <c r="BBT16" s="84"/>
      <c r="BBU16" s="84"/>
      <c r="BBV16" s="84"/>
      <c r="BBW16" s="84"/>
      <c r="BBX16" s="84"/>
      <c r="BBY16" s="84"/>
      <c r="BBZ16" s="84"/>
      <c r="BCA16" s="84"/>
      <c r="BCB16" s="84"/>
      <c r="BCC16" s="84"/>
      <c r="BCD16" s="84"/>
      <c r="BCE16" s="84"/>
      <c r="BCF16" s="84"/>
      <c r="BCG16" s="84"/>
      <c r="BCH16" s="84"/>
      <c r="BCI16" s="84"/>
      <c r="BCJ16" s="84"/>
      <c r="BCK16" s="84"/>
      <c r="BCL16" s="84"/>
      <c r="BCM16" s="84"/>
      <c r="BCN16" s="84"/>
      <c r="BCO16" s="84"/>
      <c r="BCP16" s="84"/>
      <c r="BCQ16" s="84"/>
      <c r="BCR16" s="84"/>
      <c r="BCS16" s="84"/>
      <c r="BCT16" s="84"/>
      <c r="BCU16" s="84"/>
      <c r="BCV16" s="84"/>
      <c r="BCW16" s="84"/>
      <c r="BCX16" s="84"/>
      <c r="BCY16" s="84"/>
      <c r="BCZ16" s="84"/>
      <c r="BDA16" s="84"/>
      <c r="BDB16" s="84"/>
      <c r="BDC16" s="84"/>
      <c r="BDD16" s="84"/>
      <c r="BDE16" s="84"/>
      <c r="BDF16" s="84"/>
      <c r="BDG16" s="84"/>
      <c r="BDH16" s="84"/>
      <c r="BDI16" s="84"/>
      <c r="BDJ16" s="84"/>
      <c r="BDK16" s="84"/>
      <c r="BDL16" s="84"/>
      <c r="BDM16" s="84"/>
      <c r="BDN16" s="84"/>
      <c r="BDO16" s="84"/>
      <c r="BDP16" s="84"/>
      <c r="BDQ16" s="84"/>
      <c r="BDR16" s="84"/>
      <c r="BDS16" s="84"/>
      <c r="BDT16" s="84"/>
      <c r="BDU16" s="84"/>
      <c r="BDV16" s="84"/>
      <c r="BDW16" s="84"/>
      <c r="BDX16" s="84"/>
      <c r="BDY16" s="84"/>
      <c r="BDZ16" s="84"/>
      <c r="BEA16" s="84"/>
      <c r="BEB16" s="84"/>
      <c r="BEC16" s="84"/>
      <c r="BED16" s="84"/>
      <c r="BEE16" s="84"/>
      <c r="BEF16" s="84"/>
      <c r="BEG16" s="84"/>
      <c r="BEH16" s="84"/>
      <c r="BEI16" s="84"/>
      <c r="BEJ16" s="84"/>
      <c r="BEK16" s="84"/>
      <c r="BEL16" s="84"/>
      <c r="BEM16" s="84"/>
      <c r="BEN16" s="84"/>
      <c r="BEO16" s="84"/>
      <c r="BEP16" s="84"/>
      <c r="BEQ16" s="84"/>
      <c r="BER16" s="84"/>
      <c r="BES16" s="84"/>
      <c r="BET16" s="84"/>
      <c r="BEU16" s="84"/>
      <c r="BEV16" s="84"/>
      <c r="BEW16" s="84"/>
      <c r="BEX16" s="84"/>
      <c r="BEY16" s="84"/>
      <c r="BEZ16" s="84"/>
      <c r="BFA16" s="84"/>
      <c r="BFB16" s="84"/>
      <c r="BFC16" s="84"/>
      <c r="BFD16" s="84"/>
      <c r="BFE16" s="84"/>
      <c r="BFF16" s="84"/>
      <c r="BFG16" s="84"/>
      <c r="BFH16" s="84"/>
      <c r="BFI16" s="84"/>
      <c r="BFJ16" s="84"/>
      <c r="BFK16" s="84"/>
      <c r="BFL16" s="84"/>
      <c r="BFM16" s="84"/>
      <c r="BFN16" s="84"/>
      <c r="BFO16" s="84"/>
      <c r="BFP16" s="84"/>
      <c r="BFQ16" s="84"/>
      <c r="BFR16" s="84"/>
      <c r="BFS16" s="84"/>
      <c r="BFT16" s="84"/>
      <c r="BFU16" s="84"/>
      <c r="BFV16" s="84"/>
      <c r="BFW16" s="84"/>
      <c r="BFX16" s="84"/>
      <c r="BFY16" s="84"/>
      <c r="BFZ16" s="84"/>
      <c r="BGA16" s="84"/>
      <c r="BGB16" s="84"/>
      <c r="BGC16" s="84"/>
      <c r="BGD16" s="84"/>
      <c r="BGE16" s="84"/>
      <c r="BGF16" s="84"/>
      <c r="BGG16" s="84"/>
      <c r="BGH16" s="84"/>
      <c r="BGI16" s="84"/>
      <c r="BGJ16" s="84"/>
      <c r="BGK16" s="84"/>
      <c r="BGL16" s="84"/>
      <c r="BGM16" s="84"/>
      <c r="BGN16" s="84"/>
      <c r="BGO16" s="84"/>
      <c r="BGP16" s="84"/>
      <c r="BGQ16" s="84"/>
      <c r="BGR16" s="84"/>
      <c r="BGS16" s="84"/>
      <c r="BGT16" s="84"/>
      <c r="BGU16" s="84"/>
      <c r="BGV16" s="84"/>
      <c r="BGW16" s="84"/>
      <c r="BGX16" s="84"/>
      <c r="BGY16" s="84"/>
      <c r="BGZ16" s="84"/>
      <c r="BHA16" s="84"/>
      <c r="BHB16" s="84"/>
      <c r="BHC16" s="84"/>
      <c r="BHD16" s="84"/>
      <c r="BHE16" s="84"/>
      <c r="BHF16" s="84"/>
      <c r="BHG16" s="84"/>
      <c r="BHH16" s="84"/>
      <c r="BHI16" s="84"/>
      <c r="BHJ16" s="84"/>
      <c r="BHK16" s="84"/>
      <c r="BHL16" s="84"/>
      <c r="BHM16" s="84"/>
      <c r="BHN16" s="84"/>
      <c r="BHO16" s="84"/>
      <c r="BHP16" s="84"/>
      <c r="BHQ16" s="84"/>
      <c r="BHR16" s="84"/>
      <c r="BHS16" s="84"/>
      <c r="BHT16" s="84"/>
      <c r="BHU16" s="84"/>
      <c r="BHV16" s="84"/>
      <c r="BHW16" s="84"/>
      <c r="BHX16" s="84"/>
      <c r="BHY16" s="84"/>
      <c r="BHZ16" s="84"/>
      <c r="BIA16" s="84"/>
      <c r="BIB16" s="84"/>
      <c r="BIC16" s="84"/>
      <c r="BID16" s="84"/>
      <c r="BIE16" s="84"/>
      <c r="BIF16" s="84"/>
      <c r="BIG16" s="84"/>
      <c r="BIH16" s="84"/>
      <c r="BII16" s="84"/>
      <c r="BIJ16" s="84"/>
      <c r="BIK16" s="84"/>
      <c r="BIL16" s="84"/>
      <c r="BIM16" s="84"/>
      <c r="BIN16" s="84"/>
      <c r="BIO16" s="84"/>
      <c r="BIP16" s="84"/>
      <c r="BIQ16" s="84"/>
      <c r="BIR16" s="84"/>
      <c r="BIS16" s="84"/>
      <c r="BIT16" s="84"/>
      <c r="BIU16" s="84"/>
      <c r="BIV16" s="84"/>
      <c r="BIW16" s="84"/>
      <c r="BIX16" s="84"/>
      <c r="BIY16" s="84"/>
      <c r="BIZ16" s="84"/>
      <c r="BJA16" s="84"/>
      <c r="BJB16" s="84"/>
      <c r="BJC16" s="84"/>
      <c r="BJD16" s="84"/>
      <c r="BJE16" s="84"/>
      <c r="BJF16" s="84"/>
      <c r="BJG16" s="84"/>
      <c r="BJH16" s="84"/>
      <c r="BJI16" s="84"/>
      <c r="BJJ16" s="84"/>
      <c r="BJK16" s="84"/>
      <c r="BJL16" s="84"/>
      <c r="BJM16" s="84"/>
      <c r="BJN16" s="84"/>
      <c r="BJO16" s="84"/>
      <c r="BJP16" s="84"/>
      <c r="BJQ16" s="84"/>
      <c r="BJR16" s="84"/>
      <c r="BJS16" s="84"/>
      <c r="BJT16" s="84"/>
      <c r="BJU16" s="84"/>
      <c r="BJV16" s="84"/>
      <c r="BJW16" s="84"/>
      <c r="BJX16" s="84"/>
      <c r="BJY16" s="84"/>
      <c r="BJZ16" s="84"/>
      <c r="BKA16" s="84"/>
      <c r="BKB16" s="84"/>
      <c r="BKC16" s="84"/>
      <c r="BKD16" s="84"/>
      <c r="BKE16" s="84"/>
      <c r="BKF16" s="84"/>
      <c r="BKG16" s="84"/>
      <c r="BKH16" s="84"/>
      <c r="BKI16" s="84"/>
      <c r="BKJ16" s="84"/>
      <c r="BKK16" s="84"/>
      <c r="BKL16" s="84"/>
      <c r="BKM16" s="84"/>
      <c r="BKN16" s="84"/>
      <c r="BKO16" s="84"/>
      <c r="BKP16" s="84"/>
      <c r="BKQ16" s="84"/>
      <c r="BKR16" s="84"/>
      <c r="BKS16" s="84"/>
      <c r="BKT16" s="84"/>
      <c r="BKU16" s="84"/>
      <c r="BKV16" s="84"/>
      <c r="BKW16" s="84"/>
      <c r="BKX16" s="84"/>
      <c r="BKY16" s="84"/>
      <c r="BKZ16" s="84"/>
      <c r="BLA16" s="84"/>
      <c r="BLB16" s="84"/>
      <c r="BLC16" s="84"/>
      <c r="BLD16" s="84"/>
      <c r="BLE16" s="84"/>
      <c r="BLF16" s="84"/>
      <c r="BLG16" s="84"/>
      <c r="BLH16" s="84"/>
      <c r="BLI16" s="84"/>
      <c r="BLJ16" s="84"/>
      <c r="BLK16" s="84"/>
      <c r="BLL16" s="84"/>
      <c r="BLM16" s="84"/>
      <c r="BLN16" s="84"/>
      <c r="BLO16" s="84"/>
      <c r="BLP16" s="84"/>
      <c r="BLQ16" s="84"/>
      <c r="BLR16" s="84"/>
      <c r="BLS16" s="84"/>
      <c r="BLT16" s="84"/>
      <c r="BLU16" s="84"/>
      <c r="BLV16" s="84"/>
      <c r="BLW16" s="84"/>
      <c r="BLX16" s="84"/>
      <c r="BLY16" s="84"/>
      <c r="BLZ16" s="84"/>
      <c r="BMA16" s="84"/>
      <c r="BMB16" s="84"/>
      <c r="BMC16" s="84"/>
      <c r="BMD16" s="84"/>
      <c r="BME16" s="84"/>
      <c r="BMF16" s="84"/>
      <c r="BMG16" s="84"/>
      <c r="BMH16" s="84"/>
      <c r="BMI16" s="84"/>
      <c r="BMJ16" s="84"/>
      <c r="BMK16" s="84"/>
      <c r="BML16" s="84"/>
      <c r="BMM16" s="84"/>
      <c r="BMN16" s="84"/>
      <c r="BMO16" s="84"/>
      <c r="BMP16" s="84"/>
      <c r="BMQ16" s="84"/>
      <c r="BMR16" s="84"/>
      <c r="BMS16" s="84"/>
      <c r="BMT16" s="84"/>
      <c r="BMU16" s="84"/>
      <c r="BMV16" s="84"/>
      <c r="BMW16" s="84"/>
      <c r="BMX16" s="84"/>
      <c r="BMY16" s="84"/>
      <c r="BMZ16" s="84"/>
      <c r="BNA16" s="84"/>
      <c r="BNB16" s="84"/>
      <c r="BNC16" s="84"/>
      <c r="BND16" s="84"/>
      <c r="BNE16" s="84"/>
      <c r="BNF16" s="84"/>
      <c r="BNG16" s="84"/>
      <c r="BNH16" s="84"/>
      <c r="BNI16" s="84"/>
      <c r="BNJ16" s="84"/>
      <c r="BNK16" s="84"/>
      <c r="BNL16" s="84"/>
      <c r="BNM16" s="84"/>
      <c r="BNN16" s="84"/>
      <c r="BNO16" s="84"/>
      <c r="BNP16" s="84"/>
      <c r="BNQ16" s="84"/>
      <c r="BNR16" s="84"/>
      <c r="BNS16" s="84"/>
      <c r="BNT16" s="84"/>
      <c r="BNU16" s="84"/>
      <c r="BNV16" s="84"/>
      <c r="BNW16" s="84"/>
      <c r="BNX16" s="84"/>
      <c r="BNY16" s="84"/>
      <c r="BNZ16" s="84"/>
      <c r="BOA16" s="84"/>
      <c r="BOB16" s="84"/>
      <c r="BOC16" s="84"/>
      <c r="BOD16" s="84"/>
      <c r="BOE16" s="84"/>
      <c r="BOF16" s="84"/>
      <c r="BOG16" s="84"/>
      <c r="BOH16" s="84"/>
      <c r="BOI16" s="84"/>
      <c r="BOJ16" s="84"/>
      <c r="BOK16" s="84"/>
      <c r="BOL16" s="84"/>
      <c r="BOM16" s="84"/>
      <c r="BON16" s="84"/>
      <c r="BOO16" s="84"/>
      <c r="BOP16" s="84"/>
      <c r="BOQ16" s="84"/>
      <c r="BOR16" s="84"/>
      <c r="BOS16" s="84"/>
      <c r="BOT16" s="84"/>
      <c r="BOU16" s="84"/>
      <c r="BOV16" s="84"/>
      <c r="BOW16" s="84"/>
      <c r="BOX16" s="84"/>
      <c r="BOY16" s="84"/>
      <c r="BOZ16" s="84"/>
      <c r="BPA16" s="84"/>
      <c r="BPB16" s="84"/>
      <c r="BPC16" s="84"/>
      <c r="BPD16" s="84"/>
      <c r="BPE16" s="84"/>
      <c r="BPF16" s="84"/>
      <c r="BPG16" s="84"/>
      <c r="BPH16" s="84"/>
      <c r="BPI16" s="84"/>
      <c r="BPJ16" s="84"/>
      <c r="BPK16" s="84"/>
      <c r="BPL16" s="84"/>
      <c r="BPM16" s="84"/>
      <c r="BPN16" s="84"/>
      <c r="BPO16" s="84"/>
      <c r="BPP16" s="84"/>
      <c r="BPQ16" s="84"/>
      <c r="BPR16" s="84"/>
      <c r="BPS16" s="84"/>
      <c r="BPT16" s="84"/>
      <c r="BPU16" s="84"/>
      <c r="BPV16" s="84"/>
      <c r="BPW16" s="84"/>
      <c r="BPX16" s="84"/>
      <c r="BPY16" s="84"/>
      <c r="BPZ16" s="84"/>
      <c r="BQA16" s="84"/>
      <c r="BQB16" s="84"/>
      <c r="BQC16" s="84"/>
      <c r="BQD16" s="84"/>
      <c r="BQE16" s="84"/>
      <c r="BQF16" s="84"/>
      <c r="BQG16" s="84"/>
      <c r="BQH16" s="84"/>
      <c r="BQI16" s="84"/>
      <c r="BQJ16" s="84"/>
      <c r="BQK16" s="84"/>
      <c r="BQL16" s="84"/>
      <c r="BQM16" s="84"/>
      <c r="BQN16" s="84"/>
      <c r="BQO16" s="84"/>
      <c r="BQP16" s="84"/>
      <c r="BQQ16" s="84"/>
      <c r="BQR16" s="84"/>
      <c r="BQS16" s="84"/>
      <c r="BQT16" s="84"/>
      <c r="BQU16" s="84"/>
      <c r="BQV16" s="84"/>
      <c r="BQW16" s="84"/>
      <c r="BQX16" s="84"/>
      <c r="BQY16" s="84"/>
      <c r="BQZ16" s="84"/>
      <c r="BRA16" s="84"/>
      <c r="BRB16" s="84"/>
      <c r="BRC16" s="84"/>
      <c r="BRD16" s="84"/>
      <c r="BRE16" s="84"/>
      <c r="BRF16" s="84"/>
      <c r="BRG16" s="84"/>
      <c r="BRH16" s="84"/>
      <c r="BRI16" s="84"/>
      <c r="BRJ16" s="84"/>
      <c r="BRK16" s="84"/>
      <c r="BRL16" s="84"/>
      <c r="BRM16" s="84"/>
      <c r="BRN16" s="84"/>
      <c r="BRO16" s="84"/>
      <c r="BRP16" s="84"/>
      <c r="BRQ16" s="84"/>
      <c r="BRR16" s="84"/>
      <c r="BRS16" s="84"/>
      <c r="BRT16" s="84"/>
      <c r="BRU16" s="84"/>
      <c r="BRV16" s="84"/>
      <c r="BRW16" s="84"/>
      <c r="BRX16" s="84"/>
      <c r="BRY16" s="84"/>
      <c r="BRZ16" s="84"/>
      <c r="BSA16" s="84"/>
      <c r="BSB16" s="84"/>
      <c r="BSC16" s="84"/>
      <c r="BSD16" s="84"/>
      <c r="BSE16" s="84"/>
      <c r="BSF16" s="84"/>
      <c r="BSG16" s="84"/>
      <c r="BSH16" s="84"/>
      <c r="BSI16" s="84"/>
      <c r="BSJ16" s="84"/>
      <c r="BSK16" s="84"/>
      <c r="BSL16" s="84"/>
      <c r="BSM16" s="84"/>
      <c r="BSN16" s="84"/>
      <c r="BSO16" s="84"/>
      <c r="BSP16" s="84"/>
      <c r="BSQ16" s="84"/>
      <c r="BSR16" s="84"/>
      <c r="BSS16" s="84"/>
      <c r="BST16" s="84"/>
      <c r="BSU16" s="84"/>
      <c r="BSV16" s="84"/>
      <c r="BSW16" s="84"/>
      <c r="BSX16" s="84"/>
      <c r="BSY16" s="84"/>
      <c r="BSZ16" s="84"/>
      <c r="BTA16" s="84"/>
      <c r="BTB16" s="84"/>
      <c r="BTC16" s="84"/>
      <c r="BTD16" s="84"/>
      <c r="BTE16" s="84"/>
      <c r="BTF16" s="84"/>
      <c r="BTG16" s="84"/>
      <c r="BTH16" s="84"/>
      <c r="BTI16" s="84"/>
      <c r="BTJ16" s="84"/>
      <c r="BTK16" s="84"/>
      <c r="BTL16" s="84"/>
      <c r="BTM16" s="84"/>
      <c r="BTN16" s="84"/>
      <c r="BTO16" s="84"/>
      <c r="BTP16" s="84"/>
      <c r="BTQ16" s="84"/>
      <c r="BTR16" s="84"/>
      <c r="BTS16" s="84"/>
      <c r="BTT16" s="84"/>
      <c r="BTU16" s="84"/>
      <c r="BTV16" s="84"/>
      <c r="BTW16" s="84"/>
      <c r="BTX16" s="84"/>
      <c r="BTY16" s="84"/>
      <c r="BTZ16" s="84"/>
      <c r="BUA16" s="84"/>
      <c r="BUB16" s="84"/>
      <c r="BUC16" s="84"/>
      <c r="BUD16" s="84"/>
      <c r="BUE16" s="84"/>
      <c r="BUF16" s="84"/>
      <c r="BUG16" s="84"/>
      <c r="BUH16" s="84"/>
      <c r="BUI16" s="84"/>
      <c r="BUJ16" s="84"/>
      <c r="BUK16" s="84"/>
      <c r="BUL16" s="84"/>
      <c r="BUM16" s="84"/>
      <c r="BUN16" s="84"/>
      <c r="BUO16" s="84"/>
      <c r="BUP16" s="84"/>
      <c r="BUQ16" s="84"/>
      <c r="BUR16" s="84"/>
      <c r="BUS16" s="84"/>
      <c r="BUT16" s="84"/>
      <c r="BUU16" s="84"/>
      <c r="BUV16" s="84"/>
      <c r="BUW16" s="84"/>
      <c r="BUX16" s="84"/>
      <c r="BUY16" s="84"/>
      <c r="BUZ16" s="84"/>
      <c r="BVA16" s="84"/>
      <c r="BVB16" s="84"/>
      <c r="BVC16" s="84"/>
      <c r="BVD16" s="84"/>
      <c r="BVE16" s="84"/>
      <c r="BVF16" s="84"/>
      <c r="BVG16" s="84"/>
      <c r="BVH16" s="84"/>
      <c r="BVI16" s="84"/>
      <c r="BVJ16" s="84"/>
      <c r="BVK16" s="84"/>
      <c r="BVL16" s="84"/>
      <c r="BVM16" s="84"/>
      <c r="BVN16" s="84"/>
      <c r="BVO16" s="84"/>
      <c r="BVP16" s="84"/>
      <c r="BVQ16" s="84"/>
      <c r="BVR16" s="84"/>
      <c r="BVS16" s="84"/>
      <c r="BVT16" s="84"/>
      <c r="BVU16" s="84"/>
      <c r="BVV16" s="84"/>
      <c r="BVW16" s="84"/>
      <c r="BVX16" s="84"/>
      <c r="BVY16" s="84"/>
      <c r="BVZ16" s="84"/>
      <c r="BWA16" s="84"/>
      <c r="BWB16" s="84"/>
      <c r="BWC16" s="84"/>
      <c r="BWD16" s="84"/>
      <c r="BWE16" s="84"/>
      <c r="BWF16" s="84"/>
      <c r="BWG16" s="84"/>
      <c r="BWH16" s="84"/>
      <c r="BWI16" s="84"/>
      <c r="BWJ16" s="84"/>
      <c r="BWK16" s="84"/>
      <c r="BWL16" s="84"/>
      <c r="BWM16" s="84"/>
      <c r="BWN16" s="84"/>
      <c r="BWO16" s="84"/>
      <c r="BWP16" s="84"/>
      <c r="BWQ16" s="84"/>
      <c r="BWR16" s="84"/>
      <c r="BWS16" s="84"/>
      <c r="BWT16" s="84"/>
      <c r="BWU16" s="84"/>
      <c r="BWV16" s="84"/>
      <c r="BWW16" s="84"/>
      <c r="BWX16" s="84"/>
      <c r="BWY16" s="84"/>
      <c r="BWZ16" s="84"/>
      <c r="BXA16" s="84"/>
      <c r="BXB16" s="84"/>
      <c r="BXC16" s="84"/>
      <c r="BXD16" s="84"/>
      <c r="BXE16" s="84"/>
      <c r="BXF16" s="84"/>
      <c r="BXG16" s="84"/>
      <c r="BXH16" s="84"/>
      <c r="BXI16" s="84"/>
      <c r="BXJ16" s="84"/>
      <c r="BXK16" s="84"/>
      <c r="BXL16" s="84"/>
      <c r="BXM16" s="84"/>
      <c r="BXN16" s="84"/>
      <c r="BXO16" s="84"/>
      <c r="BXP16" s="84"/>
      <c r="BXQ16" s="84"/>
      <c r="BXR16" s="84"/>
      <c r="BXS16" s="84"/>
      <c r="BXT16" s="84"/>
      <c r="BXU16" s="84"/>
      <c r="BXV16" s="84"/>
      <c r="BXW16" s="84"/>
      <c r="BXX16" s="84"/>
      <c r="BXY16" s="84"/>
      <c r="BXZ16" s="84"/>
      <c r="BYA16" s="84"/>
      <c r="BYB16" s="84"/>
      <c r="BYC16" s="84"/>
      <c r="BYD16" s="84"/>
      <c r="BYE16" s="84"/>
      <c r="BYF16" s="84"/>
      <c r="BYG16" s="84"/>
      <c r="BYH16" s="84"/>
      <c r="BYI16" s="84"/>
      <c r="BYJ16" s="84"/>
      <c r="BYK16" s="84"/>
      <c r="BYL16" s="84"/>
      <c r="BYM16" s="84"/>
      <c r="BYN16" s="84"/>
      <c r="BYO16" s="84"/>
      <c r="BYP16" s="84"/>
      <c r="BYQ16" s="84"/>
      <c r="BYR16" s="84"/>
      <c r="BYS16" s="84"/>
      <c r="BYT16" s="84"/>
      <c r="BYU16" s="84"/>
      <c r="BYV16" s="84"/>
      <c r="BYW16" s="84"/>
      <c r="BYX16" s="84"/>
      <c r="BYY16" s="84"/>
      <c r="BYZ16" s="84"/>
      <c r="BZA16" s="84"/>
      <c r="BZB16" s="84"/>
      <c r="BZC16" s="84"/>
      <c r="BZD16" s="84"/>
      <c r="BZE16" s="84"/>
      <c r="BZF16" s="84"/>
      <c r="BZG16" s="84"/>
      <c r="BZH16" s="84"/>
      <c r="BZI16" s="84"/>
      <c r="BZJ16" s="84"/>
      <c r="BZK16" s="84"/>
      <c r="BZL16" s="84"/>
      <c r="BZM16" s="84"/>
      <c r="BZN16" s="84"/>
      <c r="BZO16" s="84"/>
      <c r="BZP16" s="84"/>
      <c r="BZQ16" s="84"/>
      <c r="BZR16" s="84"/>
      <c r="BZS16" s="84"/>
      <c r="BZT16" s="84"/>
      <c r="BZU16" s="84"/>
      <c r="BZV16" s="84"/>
      <c r="BZW16" s="84"/>
      <c r="BZX16" s="84"/>
      <c r="BZY16" s="84"/>
      <c r="BZZ16" s="84"/>
      <c r="CAA16" s="84"/>
      <c r="CAB16" s="84"/>
      <c r="CAC16" s="84"/>
      <c r="CAD16" s="84"/>
      <c r="CAE16" s="84"/>
      <c r="CAF16" s="84"/>
      <c r="CAG16" s="84"/>
      <c r="CAH16" s="84"/>
      <c r="CAI16" s="84"/>
      <c r="CAJ16" s="84"/>
      <c r="CAK16" s="84"/>
      <c r="CAL16" s="84"/>
      <c r="CAM16" s="84"/>
      <c r="CAN16" s="84"/>
      <c r="CAO16" s="84"/>
      <c r="CAP16" s="84"/>
      <c r="CAQ16" s="84"/>
      <c r="CAR16" s="84"/>
      <c r="CAS16" s="84"/>
      <c r="CAT16" s="84"/>
      <c r="CAU16" s="84"/>
      <c r="CAV16" s="84"/>
      <c r="CAW16" s="84"/>
      <c r="CAX16" s="84"/>
      <c r="CAY16" s="84"/>
      <c r="CAZ16" s="84"/>
      <c r="CBA16" s="84"/>
      <c r="CBB16" s="84"/>
      <c r="CBC16" s="84"/>
      <c r="CBD16" s="84"/>
      <c r="CBE16" s="84"/>
      <c r="CBF16" s="84"/>
      <c r="CBG16" s="84"/>
      <c r="CBH16" s="84"/>
      <c r="CBI16" s="84"/>
      <c r="CBJ16" s="84"/>
      <c r="CBK16" s="84"/>
      <c r="CBL16" s="84"/>
      <c r="CBM16" s="84"/>
      <c r="CBN16" s="84"/>
      <c r="CBO16" s="84"/>
      <c r="CBP16" s="84"/>
      <c r="CBQ16" s="84"/>
      <c r="CBR16" s="84"/>
      <c r="CBS16" s="84"/>
      <c r="CBT16" s="84"/>
      <c r="CBU16" s="84"/>
      <c r="CBV16" s="84"/>
      <c r="CBW16" s="84"/>
      <c r="CBX16" s="84"/>
      <c r="CBY16" s="84"/>
      <c r="CBZ16" s="84"/>
      <c r="CCA16" s="84"/>
      <c r="CCB16" s="84"/>
      <c r="CCC16" s="84"/>
      <c r="CCD16" s="84"/>
      <c r="CCE16" s="84"/>
      <c r="CCF16" s="84"/>
      <c r="CCG16" s="84"/>
      <c r="CCH16" s="84"/>
      <c r="CCI16" s="84"/>
      <c r="CCJ16" s="84"/>
      <c r="CCK16" s="84"/>
      <c r="CCL16" s="84"/>
      <c r="CCM16" s="84"/>
      <c r="CCN16" s="84"/>
      <c r="CCO16" s="84"/>
      <c r="CCP16" s="84"/>
      <c r="CCQ16" s="84"/>
      <c r="CCR16" s="84"/>
      <c r="CCS16" s="84"/>
      <c r="CCT16" s="84"/>
      <c r="CCU16" s="84"/>
      <c r="CCV16" s="84"/>
      <c r="CCW16" s="84"/>
      <c r="CCX16" s="84"/>
      <c r="CCY16" s="84"/>
      <c r="CCZ16" s="84"/>
      <c r="CDA16" s="84"/>
      <c r="CDB16" s="84"/>
      <c r="CDC16" s="84"/>
      <c r="CDD16" s="84"/>
      <c r="CDE16" s="84"/>
      <c r="CDF16" s="84"/>
      <c r="CDG16" s="84"/>
      <c r="CDH16" s="84"/>
      <c r="CDI16" s="84"/>
      <c r="CDJ16" s="84"/>
      <c r="CDK16" s="84"/>
      <c r="CDL16" s="84"/>
      <c r="CDM16" s="84"/>
      <c r="CDN16" s="84"/>
      <c r="CDO16" s="84"/>
      <c r="CDP16" s="84"/>
      <c r="CDQ16" s="84"/>
      <c r="CDR16" s="84"/>
      <c r="CDS16" s="84"/>
      <c r="CDT16" s="84"/>
      <c r="CDU16" s="84"/>
      <c r="CDV16" s="84"/>
      <c r="CDW16" s="84"/>
      <c r="CDX16" s="84"/>
      <c r="CDY16" s="84"/>
      <c r="CDZ16" s="84"/>
      <c r="CEA16" s="84"/>
      <c r="CEB16" s="84"/>
      <c r="CEC16" s="84"/>
      <c r="CED16" s="84"/>
      <c r="CEE16" s="84"/>
      <c r="CEF16" s="84"/>
      <c r="CEG16" s="84"/>
      <c r="CEH16" s="84"/>
      <c r="CEI16" s="84"/>
      <c r="CEJ16" s="84"/>
      <c r="CEK16" s="84"/>
      <c r="CEL16" s="84"/>
      <c r="CEM16" s="84"/>
      <c r="CEN16" s="84"/>
      <c r="CEO16" s="84"/>
      <c r="CEP16" s="84"/>
      <c r="CEQ16" s="84"/>
      <c r="CER16" s="84"/>
      <c r="CES16" s="84"/>
      <c r="CET16" s="84"/>
      <c r="CEU16" s="84"/>
      <c r="CEV16" s="84"/>
      <c r="CEW16" s="84"/>
      <c r="CEX16" s="84"/>
      <c r="CEY16" s="84"/>
      <c r="CEZ16" s="84"/>
      <c r="CFA16" s="84"/>
      <c r="CFB16" s="84"/>
      <c r="CFC16" s="84"/>
      <c r="CFD16" s="84"/>
      <c r="CFE16" s="84"/>
      <c r="CFF16" s="84"/>
      <c r="CFG16" s="84"/>
      <c r="CFH16" s="84"/>
      <c r="CFI16" s="84"/>
      <c r="CFJ16" s="84"/>
      <c r="CFK16" s="84"/>
      <c r="CFL16" s="84"/>
      <c r="CFM16" s="84"/>
      <c r="CFN16" s="84"/>
      <c r="CFO16" s="84"/>
      <c r="CFP16" s="84"/>
      <c r="CFQ16" s="84"/>
      <c r="CFR16" s="84"/>
      <c r="CFS16" s="84"/>
      <c r="CFT16" s="84"/>
      <c r="CFU16" s="84"/>
      <c r="CFV16" s="84"/>
      <c r="CFW16" s="84"/>
      <c r="CFX16" s="84"/>
      <c r="CFY16" s="84"/>
      <c r="CFZ16" s="84"/>
      <c r="CGA16" s="84"/>
      <c r="CGB16" s="84"/>
      <c r="CGC16" s="84"/>
      <c r="CGD16" s="84"/>
      <c r="CGE16" s="84"/>
      <c r="CGF16" s="84"/>
      <c r="CGG16" s="84"/>
      <c r="CGH16" s="84"/>
      <c r="CGI16" s="84"/>
      <c r="CGJ16" s="84"/>
      <c r="CGK16" s="84"/>
      <c r="CGL16" s="84"/>
      <c r="CGM16" s="84"/>
      <c r="CGN16" s="84"/>
      <c r="CGO16" s="84"/>
      <c r="CGP16" s="84"/>
      <c r="CGQ16" s="84"/>
      <c r="CGR16" s="84"/>
      <c r="CGS16" s="84"/>
      <c r="CGT16" s="84"/>
      <c r="CGU16" s="84"/>
      <c r="CGV16" s="84"/>
      <c r="CGW16" s="84"/>
      <c r="CGX16" s="84"/>
      <c r="CGY16" s="84"/>
      <c r="CGZ16" s="84"/>
      <c r="CHA16" s="84"/>
      <c r="CHB16" s="84"/>
      <c r="CHC16" s="84"/>
      <c r="CHD16" s="84"/>
      <c r="CHE16" s="84"/>
      <c r="CHF16" s="84"/>
      <c r="CHG16" s="84"/>
      <c r="CHH16" s="84"/>
      <c r="CHI16" s="84"/>
      <c r="CHJ16" s="84"/>
      <c r="CHK16" s="84"/>
      <c r="CHL16" s="84"/>
      <c r="CHM16" s="84"/>
      <c r="CHN16" s="84"/>
      <c r="CHO16" s="84"/>
      <c r="CHP16" s="84"/>
      <c r="CHQ16" s="84"/>
      <c r="CHR16" s="84"/>
      <c r="CHS16" s="84"/>
      <c r="CHT16" s="84"/>
      <c r="CHU16" s="84"/>
      <c r="CHV16" s="84"/>
      <c r="CHW16" s="84"/>
      <c r="CHX16" s="84"/>
      <c r="CHY16" s="84"/>
      <c r="CHZ16" s="84"/>
      <c r="CIA16" s="84"/>
      <c r="CIB16" s="84"/>
      <c r="CIC16" s="84"/>
      <c r="CID16" s="84"/>
      <c r="CIE16" s="84"/>
      <c r="CIF16" s="84"/>
      <c r="CIG16" s="84"/>
      <c r="CIH16" s="84"/>
      <c r="CII16" s="84"/>
      <c r="CIJ16" s="84"/>
      <c r="CIK16" s="84"/>
      <c r="CIL16" s="84"/>
      <c r="CIM16" s="84"/>
      <c r="CIN16" s="84"/>
      <c r="CIO16" s="84"/>
      <c r="CIP16" s="84"/>
      <c r="CIQ16" s="84"/>
      <c r="CIR16" s="84"/>
      <c r="CIS16" s="84"/>
      <c r="CIT16" s="84"/>
      <c r="CIU16" s="84"/>
      <c r="CIV16" s="84"/>
      <c r="CIW16" s="84"/>
      <c r="CIX16" s="84"/>
      <c r="CIY16" s="84"/>
      <c r="CIZ16" s="84"/>
      <c r="CJA16" s="84"/>
      <c r="CJB16" s="84"/>
      <c r="CJC16" s="84"/>
      <c r="CJD16" s="84"/>
      <c r="CJE16" s="84"/>
      <c r="CJF16" s="84"/>
      <c r="CJG16" s="84"/>
      <c r="CJH16" s="84"/>
      <c r="CJI16" s="84"/>
      <c r="CJJ16" s="84"/>
      <c r="CJK16" s="84"/>
      <c r="CJL16" s="84"/>
      <c r="CJM16" s="84"/>
      <c r="CJN16" s="84"/>
      <c r="CJO16" s="84"/>
      <c r="CJP16" s="84"/>
      <c r="CJQ16" s="84"/>
      <c r="CJR16" s="84"/>
      <c r="CJS16" s="84"/>
      <c r="CJT16" s="84"/>
      <c r="CJU16" s="84"/>
      <c r="CJV16" s="84"/>
      <c r="CJW16" s="84"/>
      <c r="CJX16" s="84"/>
      <c r="CJY16" s="84"/>
      <c r="CJZ16" s="84"/>
      <c r="CKA16" s="84"/>
      <c r="CKB16" s="84"/>
      <c r="CKC16" s="84"/>
      <c r="CKD16" s="84"/>
      <c r="CKE16" s="84"/>
      <c r="CKF16" s="84"/>
      <c r="CKG16" s="84"/>
      <c r="CKH16" s="84"/>
      <c r="CKI16" s="84"/>
      <c r="CKJ16" s="84"/>
      <c r="CKK16" s="84"/>
      <c r="CKL16" s="84"/>
      <c r="CKM16" s="84"/>
      <c r="CKN16" s="84"/>
      <c r="CKO16" s="84"/>
      <c r="CKP16" s="84"/>
      <c r="CKQ16" s="84"/>
      <c r="CKR16" s="84"/>
      <c r="CKS16" s="84"/>
      <c r="CKT16" s="84"/>
      <c r="CKU16" s="84"/>
      <c r="CKV16" s="84"/>
      <c r="CKW16" s="84"/>
      <c r="CKX16" s="84"/>
      <c r="CKY16" s="84"/>
      <c r="CKZ16" s="84"/>
      <c r="CLA16" s="84"/>
      <c r="CLB16" s="84"/>
      <c r="CLC16" s="84"/>
      <c r="CLD16" s="84"/>
      <c r="CLE16" s="84"/>
      <c r="CLF16" s="84"/>
      <c r="CLG16" s="84"/>
      <c r="CLH16" s="84"/>
      <c r="CLI16" s="84"/>
      <c r="CLJ16" s="84"/>
      <c r="CLK16" s="84"/>
      <c r="CLL16" s="84"/>
      <c r="CLM16" s="84"/>
      <c r="CLN16" s="84"/>
      <c r="CLO16" s="84"/>
      <c r="CLP16" s="84"/>
      <c r="CLQ16" s="84"/>
      <c r="CLR16" s="84"/>
      <c r="CLS16" s="84"/>
      <c r="CLT16" s="84"/>
      <c r="CLU16" s="84"/>
      <c r="CLV16" s="84"/>
      <c r="CLW16" s="84"/>
      <c r="CLX16" s="84"/>
      <c r="CLY16" s="84"/>
      <c r="CLZ16" s="84"/>
      <c r="CMA16" s="84"/>
      <c r="CMB16" s="84"/>
      <c r="CMC16" s="84"/>
      <c r="CMD16" s="84"/>
      <c r="CME16" s="84"/>
      <c r="CMF16" s="84"/>
      <c r="CMG16" s="84"/>
      <c r="CMH16" s="84"/>
      <c r="CMI16" s="84"/>
      <c r="CMJ16" s="84"/>
      <c r="CMK16" s="84"/>
      <c r="CML16" s="84"/>
      <c r="CMM16" s="84"/>
      <c r="CMN16" s="84"/>
      <c r="CMO16" s="84"/>
      <c r="CMP16" s="84"/>
      <c r="CMQ16" s="84"/>
      <c r="CMR16" s="84"/>
      <c r="CMS16" s="84"/>
      <c r="CMT16" s="84"/>
      <c r="CMU16" s="84"/>
      <c r="CMV16" s="84"/>
      <c r="CMW16" s="84"/>
      <c r="CMX16" s="84"/>
      <c r="CMY16" s="84"/>
      <c r="CMZ16" s="84"/>
      <c r="CNA16" s="84"/>
      <c r="CNB16" s="84"/>
      <c r="CNC16" s="84"/>
      <c r="CND16" s="84"/>
      <c r="CNE16" s="84"/>
      <c r="CNF16" s="84"/>
      <c r="CNG16" s="84"/>
      <c r="CNH16" s="84"/>
      <c r="CNI16" s="84"/>
      <c r="CNJ16" s="84"/>
      <c r="CNK16" s="84"/>
      <c r="CNL16" s="84"/>
      <c r="CNM16" s="84"/>
      <c r="CNN16" s="84"/>
      <c r="CNO16" s="84"/>
      <c r="CNP16" s="84"/>
      <c r="CNQ16" s="84"/>
      <c r="CNR16" s="84"/>
      <c r="CNS16" s="84"/>
      <c r="CNT16" s="84"/>
      <c r="CNU16" s="84"/>
      <c r="CNV16" s="84"/>
      <c r="CNW16" s="84"/>
      <c r="CNX16" s="84"/>
      <c r="CNY16" s="84"/>
      <c r="CNZ16" s="84"/>
      <c r="COA16" s="84"/>
      <c r="COB16" s="84"/>
      <c r="COC16" s="84"/>
      <c r="COD16" s="84"/>
      <c r="COE16" s="84"/>
      <c r="COF16" s="84"/>
      <c r="COG16" s="84"/>
      <c r="COH16" s="84"/>
      <c r="COI16" s="84"/>
      <c r="COJ16" s="84"/>
      <c r="COK16" s="84"/>
      <c r="COL16" s="84"/>
      <c r="COM16" s="84"/>
      <c r="CON16" s="84"/>
      <c r="COO16" s="84"/>
      <c r="COP16" s="84"/>
      <c r="COQ16" s="84"/>
      <c r="COR16" s="84"/>
      <c r="COS16" s="84"/>
      <c r="COT16" s="84"/>
      <c r="COU16" s="84"/>
      <c r="COV16" s="84"/>
      <c r="COW16" s="84"/>
      <c r="COX16" s="84"/>
      <c r="COY16" s="84"/>
      <c r="COZ16" s="84"/>
      <c r="CPA16" s="84"/>
      <c r="CPB16" s="84"/>
      <c r="CPC16" s="84"/>
      <c r="CPD16" s="84"/>
      <c r="CPE16" s="84"/>
      <c r="CPF16" s="84"/>
      <c r="CPG16" s="84"/>
      <c r="CPH16" s="84"/>
      <c r="CPI16" s="84"/>
      <c r="CPJ16" s="84"/>
      <c r="CPK16" s="84"/>
      <c r="CPL16" s="84"/>
      <c r="CPM16" s="84"/>
      <c r="CPN16" s="84"/>
      <c r="CPO16" s="84"/>
      <c r="CPP16" s="84"/>
      <c r="CPQ16" s="84"/>
      <c r="CPR16" s="84"/>
      <c r="CPS16" s="84"/>
      <c r="CPT16" s="84"/>
      <c r="CPU16" s="84"/>
      <c r="CPV16" s="84"/>
      <c r="CPW16" s="84"/>
      <c r="CPX16" s="84"/>
      <c r="CPY16" s="84"/>
      <c r="CPZ16" s="84"/>
      <c r="CQA16" s="84"/>
      <c r="CQB16" s="84"/>
      <c r="CQC16" s="84"/>
      <c r="CQD16" s="84"/>
      <c r="CQE16" s="84"/>
      <c r="CQF16" s="84"/>
      <c r="CQG16" s="84"/>
      <c r="CQH16" s="84"/>
      <c r="CQI16" s="84"/>
      <c r="CQJ16" s="84"/>
      <c r="CQK16" s="84"/>
      <c r="CQL16" s="84"/>
      <c r="CQM16" s="84"/>
      <c r="CQN16" s="84"/>
      <c r="CQO16" s="84"/>
      <c r="CQP16" s="84"/>
      <c r="CQQ16" s="84"/>
      <c r="CQR16" s="84"/>
      <c r="CQS16" s="84"/>
      <c r="CQT16" s="84"/>
      <c r="CQU16" s="84"/>
      <c r="CQV16" s="84"/>
      <c r="CQW16" s="84"/>
      <c r="CQX16" s="84"/>
      <c r="CQY16" s="84"/>
      <c r="CQZ16" s="84"/>
      <c r="CRA16" s="84"/>
      <c r="CRB16" s="84"/>
      <c r="CRC16" s="84"/>
      <c r="CRD16" s="84"/>
      <c r="CRE16" s="84"/>
      <c r="CRF16" s="84"/>
      <c r="CRG16" s="84"/>
      <c r="CRH16" s="84"/>
      <c r="CRI16" s="84"/>
      <c r="CRJ16" s="84"/>
      <c r="CRK16" s="84"/>
      <c r="CRL16" s="84"/>
      <c r="CRM16" s="84"/>
      <c r="CRN16" s="84"/>
      <c r="CRO16" s="84"/>
      <c r="CRP16" s="84"/>
      <c r="CRQ16" s="84"/>
      <c r="CRR16" s="84"/>
      <c r="CRS16" s="84"/>
      <c r="CRT16" s="84"/>
      <c r="CRU16" s="84"/>
      <c r="CRV16" s="84"/>
      <c r="CRW16" s="84"/>
      <c r="CRX16" s="84"/>
      <c r="CRY16" s="84"/>
      <c r="CRZ16" s="84"/>
      <c r="CSA16" s="84"/>
      <c r="CSB16" s="84"/>
      <c r="CSC16" s="84"/>
      <c r="CSD16" s="84"/>
      <c r="CSE16" s="84"/>
      <c r="CSF16" s="84"/>
      <c r="CSG16" s="84"/>
      <c r="CSH16" s="84"/>
      <c r="CSI16" s="84"/>
      <c r="CSJ16" s="84"/>
      <c r="CSK16" s="84"/>
      <c r="CSL16" s="84"/>
      <c r="CSM16" s="84"/>
      <c r="CSN16" s="84"/>
      <c r="CSO16" s="84"/>
      <c r="CSP16" s="84"/>
      <c r="CSQ16" s="84"/>
      <c r="CSR16" s="84"/>
      <c r="CSS16" s="84"/>
      <c r="CST16" s="84"/>
      <c r="CSU16" s="84"/>
      <c r="CSV16" s="84"/>
      <c r="CSW16" s="84"/>
      <c r="CSX16" s="84"/>
      <c r="CSY16" s="84"/>
      <c r="CSZ16" s="84"/>
      <c r="CTA16" s="84"/>
      <c r="CTB16" s="84"/>
      <c r="CTC16" s="84"/>
      <c r="CTD16" s="84"/>
      <c r="CTE16" s="84"/>
      <c r="CTF16" s="84"/>
      <c r="CTG16" s="84"/>
      <c r="CTH16" s="84"/>
      <c r="CTI16" s="84"/>
      <c r="CTJ16" s="84"/>
      <c r="CTK16" s="84"/>
      <c r="CTL16" s="84"/>
      <c r="CTM16" s="84"/>
      <c r="CTN16" s="84"/>
      <c r="CTO16" s="84"/>
      <c r="CTP16" s="84"/>
      <c r="CTQ16" s="84"/>
      <c r="CTR16" s="84"/>
      <c r="CTS16" s="84"/>
      <c r="CTT16" s="84"/>
      <c r="CTU16" s="84"/>
      <c r="CTV16" s="84"/>
      <c r="CTW16" s="84"/>
      <c r="CTX16" s="84"/>
      <c r="CTY16" s="84"/>
      <c r="CTZ16" s="84"/>
      <c r="CUA16" s="84"/>
      <c r="CUB16" s="84"/>
      <c r="CUC16" s="84"/>
      <c r="CUD16" s="84"/>
      <c r="CUE16" s="84"/>
      <c r="CUF16" s="84"/>
      <c r="CUG16" s="84"/>
      <c r="CUH16" s="84"/>
      <c r="CUI16" s="84"/>
      <c r="CUJ16" s="84"/>
      <c r="CUK16" s="84"/>
      <c r="CUL16" s="84"/>
      <c r="CUM16" s="84"/>
      <c r="CUN16" s="84"/>
      <c r="CUO16" s="84"/>
      <c r="CUP16" s="84"/>
      <c r="CUQ16" s="84"/>
      <c r="CUR16" s="84"/>
      <c r="CUS16" s="84"/>
      <c r="CUT16" s="84"/>
      <c r="CUU16" s="84"/>
      <c r="CUV16" s="84"/>
      <c r="CUW16" s="84"/>
      <c r="CUX16" s="84"/>
      <c r="CUY16" s="84"/>
      <c r="CUZ16" s="84"/>
      <c r="CVA16" s="84"/>
      <c r="CVB16" s="84"/>
      <c r="CVC16" s="84"/>
      <c r="CVD16" s="84"/>
      <c r="CVE16" s="84"/>
      <c r="CVF16" s="84"/>
      <c r="CVG16" s="84"/>
      <c r="CVH16" s="84"/>
      <c r="CVI16" s="84"/>
      <c r="CVJ16" s="84"/>
      <c r="CVK16" s="84"/>
      <c r="CVL16" s="84"/>
      <c r="CVM16" s="84"/>
      <c r="CVN16" s="84"/>
      <c r="CVO16" s="84"/>
      <c r="CVP16" s="84"/>
      <c r="CVQ16" s="84"/>
      <c r="CVR16" s="84"/>
      <c r="CVS16" s="84"/>
      <c r="CVT16" s="84"/>
      <c r="CVU16" s="84"/>
      <c r="CVV16" s="84"/>
      <c r="CVW16" s="84"/>
      <c r="CVX16" s="84"/>
      <c r="CVY16" s="84"/>
      <c r="CVZ16" s="84"/>
      <c r="CWA16" s="84"/>
      <c r="CWB16" s="84"/>
      <c r="CWC16" s="84"/>
      <c r="CWD16" s="84"/>
      <c r="CWE16" s="84"/>
      <c r="CWF16" s="84"/>
      <c r="CWG16" s="84"/>
      <c r="CWH16" s="84"/>
      <c r="CWI16" s="84"/>
      <c r="CWJ16" s="84"/>
      <c r="CWK16" s="84"/>
      <c r="CWL16" s="84"/>
      <c r="CWM16" s="84"/>
      <c r="CWN16" s="84"/>
      <c r="CWO16" s="84"/>
      <c r="CWP16" s="84"/>
      <c r="CWQ16" s="84"/>
      <c r="CWR16" s="84"/>
      <c r="CWS16" s="84"/>
      <c r="CWT16" s="84"/>
      <c r="CWU16" s="84"/>
      <c r="CWV16" s="84"/>
      <c r="CWW16" s="84"/>
      <c r="CWX16" s="84"/>
      <c r="CWY16" s="84"/>
      <c r="CWZ16" s="84"/>
      <c r="CXA16" s="84"/>
      <c r="CXB16" s="84"/>
      <c r="CXC16" s="84"/>
      <c r="CXD16" s="84"/>
      <c r="CXE16" s="84"/>
      <c r="CXF16" s="84"/>
      <c r="CXG16" s="84"/>
      <c r="CXH16" s="84"/>
      <c r="CXI16" s="84"/>
      <c r="CXJ16" s="84"/>
      <c r="CXK16" s="84"/>
      <c r="CXL16" s="84"/>
      <c r="CXM16" s="84"/>
      <c r="CXN16" s="84"/>
      <c r="CXO16" s="84"/>
      <c r="CXP16" s="84"/>
      <c r="CXQ16" s="84"/>
      <c r="CXR16" s="84"/>
      <c r="CXS16" s="84"/>
      <c r="CXT16" s="84"/>
      <c r="CXU16" s="84"/>
      <c r="CXV16" s="84"/>
      <c r="CXW16" s="84"/>
      <c r="CXX16" s="84"/>
      <c r="CXY16" s="84"/>
      <c r="CXZ16" s="84"/>
      <c r="CYA16" s="84"/>
      <c r="CYB16" s="84"/>
      <c r="CYC16" s="84"/>
      <c r="CYD16" s="84"/>
      <c r="CYE16" s="84"/>
      <c r="CYF16" s="84"/>
      <c r="CYG16" s="84"/>
      <c r="CYH16" s="84"/>
      <c r="CYI16" s="84"/>
      <c r="CYJ16" s="84"/>
      <c r="CYK16" s="84"/>
      <c r="CYL16" s="84"/>
      <c r="CYM16" s="84"/>
      <c r="CYN16" s="84"/>
      <c r="CYO16" s="84"/>
      <c r="CYP16" s="84"/>
      <c r="CYQ16" s="84"/>
      <c r="CYR16" s="84"/>
      <c r="CYS16" s="84"/>
      <c r="CYT16" s="84"/>
      <c r="CYU16" s="84"/>
      <c r="CYV16" s="84"/>
      <c r="CYW16" s="84"/>
      <c r="CYX16" s="84"/>
      <c r="CYY16" s="84"/>
      <c r="CYZ16" s="84"/>
      <c r="CZA16" s="84"/>
      <c r="CZB16" s="84"/>
      <c r="CZC16" s="84"/>
      <c r="CZD16" s="84"/>
      <c r="CZE16" s="84"/>
      <c r="CZF16" s="84"/>
      <c r="CZG16" s="84"/>
      <c r="CZH16" s="84"/>
      <c r="CZI16" s="84"/>
      <c r="CZJ16" s="84"/>
      <c r="CZK16" s="84"/>
      <c r="CZL16" s="84"/>
      <c r="CZM16" s="84"/>
      <c r="CZN16" s="84"/>
      <c r="CZO16" s="84"/>
      <c r="CZP16" s="84"/>
      <c r="CZQ16" s="84"/>
      <c r="CZR16" s="84"/>
      <c r="CZS16" s="84"/>
      <c r="CZT16" s="84"/>
      <c r="CZU16" s="84"/>
      <c r="CZV16" s="84"/>
      <c r="CZW16" s="84"/>
      <c r="CZX16" s="84"/>
      <c r="CZY16" s="84"/>
      <c r="CZZ16" s="84"/>
      <c r="DAA16" s="84"/>
      <c r="DAB16" s="84"/>
      <c r="DAC16" s="84"/>
      <c r="DAD16" s="84"/>
      <c r="DAE16" s="84"/>
      <c r="DAF16" s="84"/>
      <c r="DAG16" s="84"/>
      <c r="DAH16" s="84"/>
      <c r="DAI16" s="84"/>
      <c r="DAJ16" s="84"/>
      <c r="DAK16" s="84"/>
      <c r="DAL16" s="84"/>
      <c r="DAM16" s="84"/>
      <c r="DAN16" s="84"/>
      <c r="DAO16" s="84"/>
      <c r="DAP16" s="84"/>
      <c r="DAQ16" s="84"/>
      <c r="DAR16" s="84"/>
      <c r="DAS16" s="84"/>
      <c r="DAT16" s="84"/>
      <c r="DAU16" s="84"/>
      <c r="DAV16" s="84"/>
      <c r="DAW16" s="84"/>
      <c r="DAX16" s="84"/>
      <c r="DAY16" s="84"/>
      <c r="DAZ16" s="84"/>
      <c r="DBA16" s="84"/>
      <c r="DBB16" s="84"/>
      <c r="DBC16" s="84"/>
      <c r="DBD16" s="84"/>
      <c r="DBE16" s="84"/>
      <c r="DBF16" s="84"/>
      <c r="DBG16" s="84"/>
      <c r="DBH16" s="84"/>
      <c r="DBI16" s="84"/>
      <c r="DBJ16" s="84"/>
      <c r="DBK16" s="84"/>
      <c r="DBL16" s="84"/>
      <c r="DBM16" s="84"/>
      <c r="DBN16" s="84"/>
      <c r="DBO16" s="84"/>
      <c r="DBP16" s="84"/>
      <c r="DBQ16" s="84"/>
      <c r="DBR16" s="84"/>
      <c r="DBS16" s="84"/>
      <c r="DBT16" s="84"/>
      <c r="DBU16" s="84"/>
      <c r="DBV16" s="84"/>
      <c r="DBW16" s="84"/>
      <c r="DBX16" s="84"/>
      <c r="DBY16" s="84"/>
      <c r="DBZ16" s="84"/>
      <c r="DCA16" s="84"/>
      <c r="DCB16" s="84"/>
      <c r="DCC16" s="84"/>
      <c r="DCD16" s="84"/>
      <c r="DCE16" s="84"/>
      <c r="DCF16" s="84"/>
      <c r="DCG16" s="84"/>
      <c r="DCH16" s="84"/>
      <c r="DCI16" s="84"/>
      <c r="DCJ16" s="84"/>
      <c r="DCK16" s="84"/>
      <c r="DCL16" s="84"/>
      <c r="DCM16" s="84"/>
      <c r="DCN16" s="84"/>
      <c r="DCO16" s="84"/>
      <c r="DCP16" s="84"/>
      <c r="DCQ16" s="84"/>
      <c r="DCR16" s="84"/>
      <c r="DCS16" s="84"/>
      <c r="DCT16" s="84"/>
      <c r="DCU16" s="84"/>
      <c r="DCV16" s="84"/>
      <c r="DCW16" s="84"/>
      <c r="DCX16" s="84"/>
      <c r="DCY16" s="84"/>
      <c r="DCZ16" s="84"/>
      <c r="DDA16" s="84"/>
      <c r="DDB16" s="84"/>
      <c r="DDC16" s="84"/>
      <c r="DDD16" s="84"/>
      <c r="DDE16" s="84"/>
      <c r="DDF16" s="84"/>
      <c r="DDG16" s="84"/>
      <c r="DDH16" s="84"/>
      <c r="DDI16" s="84"/>
      <c r="DDJ16" s="84"/>
      <c r="DDK16" s="84"/>
      <c r="DDL16" s="84"/>
      <c r="DDM16" s="84"/>
      <c r="DDN16" s="84"/>
      <c r="DDO16" s="84"/>
      <c r="DDP16" s="84"/>
      <c r="DDQ16" s="84"/>
      <c r="DDR16" s="84"/>
      <c r="DDS16" s="84"/>
      <c r="DDT16" s="84"/>
      <c r="DDU16" s="84"/>
      <c r="DDV16" s="84"/>
      <c r="DDW16" s="84"/>
      <c r="DDX16" s="84"/>
      <c r="DDY16" s="84"/>
      <c r="DDZ16" s="84"/>
      <c r="DEA16" s="84"/>
      <c r="DEB16" s="84"/>
      <c r="DEC16" s="84"/>
      <c r="DED16" s="84"/>
      <c r="DEE16" s="84"/>
      <c r="DEF16" s="84"/>
      <c r="DEG16" s="84"/>
      <c r="DEH16" s="84"/>
      <c r="DEI16" s="84"/>
      <c r="DEJ16" s="84"/>
      <c r="DEK16" s="84"/>
      <c r="DEL16" s="84"/>
      <c r="DEM16" s="84"/>
      <c r="DEN16" s="84"/>
      <c r="DEO16" s="84"/>
      <c r="DEP16" s="84"/>
      <c r="DEQ16" s="84"/>
      <c r="DER16" s="84"/>
      <c r="DES16" s="84"/>
      <c r="DET16" s="84"/>
      <c r="DEU16" s="84"/>
      <c r="DEV16" s="84"/>
      <c r="DEW16" s="84"/>
      <c r="DEX16" s="84"/>
      <c r="DEY16" s="84"/>
      <c r="DEZ16" s="84"/>
      <c r="DFA16" s="84"/>
      <c r="DFB16" s="84"/>
      <c r="DFC16" s="84"/>
      <c r="DFD16" s="84"/>
      <c r="DFE16" s="84"/>
      <c r="DFF16" s="84"/>
      <c r="DFG16" s="84"/>
      <c r="DFH16" s="84"/>
      <c r="DFI16" s="84"/>
      <c r="DFJ16" s="84"/>
      <c r="DFK16" s="84"/>
      <c r="DFL16" s="84"/>
      <c r="DFM16" s="84"/>
      <c r="DFN16" s="84"/>
      <c r="DFO16" s="84"/>
      <c r="DFP16" s="84"/>
      <c r="DFQ16" s="84"/>
      <c r="DFR16" s="84"/>
      <c r="DFS16" s="84"/>
      <c r="DFT16" s="84"/>
      <c r="DFU16" s="84"/>
      <c r="DFV16" s="84"/>
      <c r="DFW16" s="84"/>
      <c r="DFX16" s="84"/>
      <c r="DFY16" s="84"/>
      <c r="DFZ16" s="84"/>
      <c r="DGA16" s="84"/>
      <c r="DGB16" s="84"/>
      <c r="DGC16" s="84"/>
      <c r="DGD16" s="84"/>
      <c r="DGE16" s="84"/>
      <c r="DGF16" s="84"/>
      <c r="DGG16" s="84"/>
      <c r="DGH16" s="84"/>
      <c r="DGI16" s="84"/>
      <c r="DGJ16" s="84"/>
      <c r="DGK16" s="84"/>
      <c r="DGL16" s="84"/>
      <c r="DGM16" s="84"/>
      <c r="DGN16" s="84"/>
      <c r="DGO16" s="84"/>
      <c r="DGP16" s="84"/>
      <c r="DGQ16" s="84"/>
      <c r="DGR16" s="84"/>
      <c r="DGS16" s="84"/>
      <c r="DGT16" s="84"/>
      <c r="DGU16" s="84"/>
      <c r="DGV16" s="84"/>
      <c r="DGW16" s="84"/>
      <c r="DGX16" s="84"/>
      <c r="DGY16" s="84"/>
      <c r="DGZ16" s="84"/>
      <c r="DHA16" s="84"/>
      <c r="DHB16" s="84"/>
      <c r="DHC16" s="84"/>
      <c r="DHD16" s="84"/>
      <c r="DHE16" s="84"/>
      <c r="DHF16" s="84"/>
      <c r="DHG16" s="84"/>
      <c r="DHH16" s="84"/>
      <c r="DHI16" s="84"/>
      <c r="DHJ16" s="84"/>
      <c r="DHK16" s="84"/>
      <c r="DHL16" s="84"/>
      <c r="DHM16" s="84"/>
      <c r="DHN16" s="84"/>
      <c r="DHO16" s="84"/>
      <c r="DHP16" s="84"/>
      <c r="DHQ16" s="84"/>
      <c r="DHR16" s="84"/>
      <c r="DHS16" s="84"/>
      <c r="DHT16" s="84"/>
      <c r="DHU16" s="84"/>
      <c r="DHV16" s="84"/>
      <c r="DHW16" s="84"/>
      <c r="DHX16" s="84"/>
      <c r="DHY16" s="84"/>
      <c r="DHZ16" s="84"/>
      <c r="DIA16" s="84"/>
      <c r="DIB16" s="84"/>
      <c r="DIC16" s="84"/>
      <c r="DID16" s="84"/>
      <c r="DIE16" s="84"/>
      <c r="DIF16" s="84"/>
      <c r="DIG16" s="84"/>
      <c r="DIH16" s="84"/>
      <c r="DII16" s="84"/>
      <c r="DIJ16" s="84"/>
      <c r="DIK16" s="84"/>
      <c r="DIL16" s="84"/>
      <c r="DIM16" s="84"/>
      <c r="DIN16" s="84"/>
      <c r="DIO16" s="84"/>
      <c r="DIP16" s="84"/>
      <c r="DIQ16" s="84"/>
      <c r="DIR16" s="84"/>
      <c r="DIS16" s="84"/>
      <c r="DIT16" s="84"/>
      <c r="DIU16" s="84"/>
      <c r="DIV16" s="84"/>
      <c r="DIW16" s="84"/>
      <c r="DIX16" s="84"/>
      <c r="DIY16" s="84"/>
      <c r="DIZ16" s="84"/>
      <c r="DJA16" s="84"/>
      <c r="DJB16" s="84"/>
      <c r="DJC16" s="84"/>
      <c r="DJD16" s="84"/>
      <c r="DJE16" s="84"/>
      <c r="DJF16" s="84"/>
      <c r="DJG16" s="84"/>
      <c r="DJH16" s="84"/>
      <c r="DJI16" s="84"/>
      <c r="DJJ16" s="84"/>
      <c r="DJK16" s="84"/>
      <c r="DJL16" s="84"/>
      <c r="DJM16" s="84"/>
      <c r="DJN16" s="84"/>
      <c r="DJO16" s="84"/>
      <c r="DJP16" s="84"/>
      <c r="DJQ16" s="84"/>
      <c r="DJR16" s="84"/>
      <c r="DJS16" s="84"/>
      <c r="DJT16" s="84"/>
      <c r="DJU16" s="84"/>
      <c r="DJV16" s="84"/>
      <c r="DJW16" s="84"/>
      <c r="DJX16" s="84"/>
      <c r="DJY16" s="84"/>
      <c r="DJZ16" s="84"/>
      <c r="DKA16" s="84"/>
      <c r="DKB16" s="84"/>
      <c r="DKC16" s="84"/>
      <c r="DKD16" s="84"/>
      <c r="DKE16" s="84"/>
      <c r="DKF16" s="84"/>
      <c r="DKG16" s="84"/>
      <c r="DKH16" s="84"/>
      <c r="DKI16" s="84"/>
      <c r="DKJ16" s="84"/>
      <c r="DKK16" s="84"/>
      <c r="DKL16" s="84"/>
      <c r="DKM16" s="84"/>
      <c r="DKN16" s="84"/>
      <c r="DKO16" s="84"/>
      <c r="DKP16" s="84"/>
      <c r="DKQ16" s="84"/>
      <c r="DKR16" s="84"/>
      <c r="DKS16" s="84"/>
      <c r="DKT16" s="84"/>
      <c r="DKU16" s="84"/>
      <c r="DKV16" s="84"/>
      <c r="DKW16" s="84"/>
      <c r="DKX16" s="84"/>
      <c r="DKY16" s="84"/>
      <c r="DKZ16" s="84"/>
      <c r="DLA16" s="84"/>
      <c r="DLB16" s="84"/>
      <c r="DLC16" s="84"/>
      <c r="DLD16" s="84"/>
      <c r="DLE16" s="84"/>
      <c r="DLF16" s="84"/>
      <c r="DLG16" s="84"/>
      <c r="DLH16" s="84"/>
      <c r="DLI16" s="84"/>
      <c r="DLJ16" s="84"/>
      <c r="DLK16" s="84"/>
      <c r="DLL16" s="84"/>
      <c r="DLM16" s="84"/>
      <c r="DLN16" s="84"/>
      <c r="DLO16" s="84"/>
      <c r="DLP16" s="84"/>
      <c r="DLQ16" s="84"/>
      <c r="DLR16" s="84"/>
      <c r="DLS16" s="84"/>
      <c r="DLT16" s="84"/>
      <c r="DLU16" s="84"/>
      <c r="DLV16" s="84"/>
      <c r="DLW16" s="84"/>
      <c r="DLX16" s="84"/>
      <c r="DLY16" s="84"/>
      <c r="DLZ16" s="84"/>
      <c r="DMA16" s="84"/>
      <c r="DMB16" s="84"/>
      <c r="DMC16" s="84"/>
      <c r="DMD16" s="84"/>
      <c r="DME16" s="84"/>
      <c r="DMF16" s="84"/>
      <c r="DMG16" s="84"/>
      <c r="DMH16" s="84"/>
      <c r="DMI16" s="84"/>
      <c r="DMJ16" s="84"/>
      <c r="DMK16" s="84"/>
      <c r="DML16" s="84"/>
      <c r="DMM16" s="84"/>
      <c r="DMN16" s="84"/>
      <c r="DMO16" s="84"/>
      <c r="DMP16" s="84"/>
      <c r="DMQ16" s="84"/>
      <c r="DMR16" s="84"/>
      <c r="DMS16" s="84"/>
      <c r="DMT16" s="84"/>
      <c r="DMU16" s="84"/>
      <c r="DMV16" s="84"/>
      <c r="DMW16" s="84"/>
      <c r="DMX16" s="84"/>
      <c r="DMY16" s="84"/>
      <c r="DMZ16" s="84"/>
      <c r="DNA16" s="84"/>
      <c r="DNB16" s="84"/>
      <c r="DNC16" s="84"/>
      <c r="DND16" s="84"/>
      <c r="DNE16" s="84"/>
      <c r="DNF16" s="84"/>
      <c r="DNG16" s="84"/>
      <c r="DNH16" s="84"/>
      <c r="DNI16" s="84"/>
      <c r="DNJ16" s="84"/>
      <c r="DNK16" s="84"/>
      <c r="DNL16" s="84"/>
      <c r="DNM16" s="84"/>
      <c r="DNN16" s="84"/>
      <c r="DNO16" s="84"/>
      <c r="DNP16" s="84"/>
      <c r="DNQ16" s="84"/>
      <c r="DNR16" s="84"/>
      <c r="DNS16" s="84"/>
      <c r="DNT16" s="84"/>
      <c r="DNU16" s="84"/>
      <c r="DNV16" s="84"/>
      <c r="DNW16" s="84"/>
      <c r="DNX16" s="84"/>
      <c r="DNY16" s="84"/>
      <c r="DNZ16" s="84"/>
      <c r="DOA16" s="84"/>
      <c r="DOB16" s="84"/>
      <c r="DOC16" s="84"/>
      <c r="DOD16" s="84"/>
      <c r="DOE16" s="84"/>
      <c r="DOF16" s="84"/>
      <c r="DOG16" s="84"/>
      <c r="DOH16" s="84"/>
      <c r="DOI16" s="84"/>
      <c r="DOJ16" s="84"/>
      <c r="DOK16" s="84"/>
      <c r="DOL16" s="84"/>
      <c r="DOM16" s="84"/>
      <c r="DON16" s="84"/>
      <c r="DOO16" s="84"/>
      <c r="DOP16" s="84"/>
      <c r="DOQ16" s="84"/>
      <c r="DOR16" s="84"/>
      <c r="DOS16" s="84"/>
      <c r="DOT16" s="84"/>
      <c r="DOU16" s="84"/>
      <c r="DOV16" s="84"/>
      <c r="DOW16" s="84"/>
      <c r="DOX16" s="84"/>
      <c r="DOY16" s="84"/>
      <c r="DOZ16" s="84"/>
      <c r="DPA16" s="84"/>
      <c r="DPB16" s="84"/>
      <c r="DPC16" s="84"/>
      <c r="DPD16" s="84"/>
      <c r="DPE16" s="84"/>
      <c r="DPF16" s="84"/>
      <c r="DPG16" s="84"/>
      <c r="DPH16" s="84"/>
      <c r="DPI16" s="84"/>
      <c r="DPJ16" s="84"/>
      <c r="DPK16" s="84"/>
      <c r="DPL16" s="84"/>
      <c r="DPM16" s="84"/>
      <c r="DPN16" s="84"/>
      <c r="DPO16" s="84"/>
      <c r="DPP16" s="84"/>
      <c r="DPQ16" s="84"/>
      <c r="DPR16" s="84"/>
      <c r="DPS16" s="84"/>
      <c r="DPT16" s="84"/>
      <c r="DPU16" s="84"/>
      <c r="DPV16" s="84"/>
      <c r="DPW16" s="84"/>
      <c r="DPX16" s="84"/>
      <c r="DPY16" s="84"/>
      <c r="DPZ16" s="84"/>
      <c r="DQA16" s="84"/>
      <c r="DQB16" s="84"/>
      <c r="DQC16" s="84"/>
      <c r="DQD16" s="84"/>
      <c r="DQE16" s="84"/>
      <c r="DQF16" s="84"/>
      <c r="DQG16" s="84"/>
      <c r="DQH16" s="84"/>
      <c r="DQI16" s="84"/>
      <c r="DQJ16" s="84"/>
      <c r="DQK16" s="84"/>
      <c r="DQL16" s="84"/>
      <c r="DQM16" s="84"/>
      <c r="DQN16" s="84"/>
      <c r="DQO16" s="84"/>
      <c r="DQP16" s="84"/>
      <c r="DQQ16" s="84"/>
      <c r="DQR16" s="84"/>
      <c r="DQS16" s="84"/>
      <c r="DQT16" s="84"/>
      <c r="DQU16" s="84"/>
      <c r="DQV16" s="84"/>
      <c r="DQW16" s="84"/>
      <c r="DQX16" s="84"/>
      <c r="DQY16" s="84"/>
      <c r="DQZ16" s="84"/>
      <c r="DRA16" s="84"/>
      <c r="DRB16" s="84"/>
      <c r="DRC16" s="84"/>
      <c r="DRD16" s="84"/>
      <c r="DRE16" s="84"/>
      <c r="DRF16" s="84"/>
      <c r="DRG16" s="84"/>
      <c r="DRH16" s="84"/>
      <c r="DRI16" s="84"/>
      <c r="DRJ16" s="84"/>
      <c r="DRK16" s="84"/>
      <c r="DRL16" s="84"/>
      <c r="DRM16" s="84"/>
      <c r="DRN16" s="84"/>
      <c r="DRO16" s="84"/>
      <c r="DRP16" s="84"/>
      <c r="DRQ16" s="84"/>
      <c r="DRR16" s="84"/>
      <c r="DRS16" s="84"/>
      <c r="DRT16" s="84"/>
      <c r="DRU16" s="84"/>
      <c r="DRV16" s="84"/>
      <c r="DRW16" s="84"/>
      <c r="DRX16" s="84"/>
      <c r="DRY16" s="84"/>
      <c r="DRZ16" s="84"/>
      <c r="DSA16" s="84"/>
      <c r="DSB16" s="84"/>
      <c r="DSC16" s="84"/>
      <c r="DSD16" s="84"/>
      <c r="DSE16" s="84"/>
      <c r="DSF16" s="84"/>
      <c r="DSG16" s="84"/>
      <c r="DSH16" s="84"/>
      <c r="DSI16" s="84"/>
      <c r="DSJ16" s="84"/>
      <c r="DSK16" s="84"/>
      <c r="DSL16" s="84"/>
      <c r="DSM16" s="84"/>
      <c r="DSN16" s="84"/>
      <c r="DSO16" s="84"/>
      <c r="DSP16" s="84"/>
      <c r="DSQ16" s="84"/>
      <c r="DSR16" s="84"/>
      <c r="DSS16" s="84"/>
      <c r="DST16" s="84"/>
      <c r="DSU16" s="84"/>
      <c r="DSV16" s="84"/>
      <c r="DSW16" s="84"/>
      <c r="DSX16" s="84"/>
      <c r="DSY16" s="84"/>
      <c r="DSZ16" s="84"/>
      <c r="DTA16" s="84"/>
      <c r="DTB16" s="84"/>
      <c r="DTC16" s="84"/>
      <c r="DTD16" s="84"/>
      <c r="DTE16" s="84"/>
      <c r="DTF16" s="84"/>
      <c r="DTG16" s="84"/>
      <c r="DTH16" s="84"/>
      <c r="DTI16" s="84"/>
      <c r="DTJ16" s="84"/>
      <c r="DTK16" s="84"/>
      <c r="DTL16" s="84"/>
      <c r="DTM16" s="84"/>
      <c r="DTN16" s="84"/>
      <c r="DTO16" s="84"/>
      <c r="DTP16" s="84"/>
      <c r="DTQ16" s="84"/>
      <c r="DTR16" s="84"/>
      <c r="DTS16" s="84"/>
      <c r="DTT16" s="84"/>
      <c r="DTU16" s="84"/>
      <c r="DTV16" s="84"/>
      <c r="DTW16" s="84"/>
      <c r="DTX16" s="84"/>
      <c r="DTY16" s="84"/>
      <c r="DTZ16" s="84"/>
      <c r="DUA16" s="84"/>
      <c r="DUB16" s="84"/>
      <c r="DUC16" s="84"/>
      <c r="DUD16" s="84"/>
      <c r="DUE16" s="84"/>
      <c r="DUF16" s="84"/>
      <c r="DUG16" s="84"/>
      <c r="DUH16" s="84"/>
      <c r="DUI16" s="84"/>
      <c r="DUJ16" s="84"/>
      <c r="DUK16" s="84"/>
      <c r="DUL16" s="84"/>
      <c r="DUM16" s="84"/>
      <c r="DUN16" s="84"/>
      <c r="DUO16" s="84"/>
      <c r="DUP16" s="84"/>
      <c r="DUQ16" s="84"/>
      <c r="DUR16" s="84"/>
      <c r="DUS16" s="84"/>
      <c r="DUT16" s="84"/>
      <c r="DUU16" s="84"/>
      <c r="DUV16" s="84"/>
      <c r="DUW16" s="84"/>
      <c r="DUX16" s="84"/>
      <c r="DUY16" s="84"/>
      <c r="DUZ16" s="84"/>
      <c r="DVA16" s="84"/>
      <c r="DVB16" s="84"/>
      <c r="DVC16" s="84"/>
      <c r="DVD16" s="84"/>
      <c r="DVE16" s="84"/>
      <c r="DVF16" s="84"/>
      <c r="DVG16" s="84"/>
      <c r="DVH16" s="84"/>
      <c r="DVI16" s="84"/>
      <c r="DVJ16" s="84"/>
      <c r="DVK16" s="84"/>
      <c r="DVL16" s="84"/>
      <c r="DVM16" s="84"/>
      <c r="DVN16" s="84"/>
      <c r="DVO16" s="84"/>
      <c r="DVP16" s="84"/>
      <c r="DVQ16" s="84"/>
      <c r="DVR16" s="84"/>
      <c r="DVS16" s="84"/>
      <c r="DVT16" s="84"/>
      <c r="DVU16" s="84"/>
      <c r="DVV16" s="84"/>
      <c r="DVW16" s="84"/>
      <c r="DVX16" s="84"/>
      <c r="DVY16" s="84"/>
      <c r="DVZ16" s="84"/>
      <c r="DWA16" s="84"/>
      <c r="DWB16" s="84"/>
      <c r="DWC16" s="84"/>
      <c r="DWD16" s="84"/>
      <c r="DWE16" s="84"/>
      <c r="DWF16" s="84"/>
      <c r="DWG16" s="84"/>
      <c r="DWH16" s="84"/>
      <c r="DWI16" s="84"/>
      <c r="DWJ16" s="84"/>
      <c r="DWK16" s="84"/>
      <c r="DWL16" s="84"/>
      <c r="DWM16" s="84"/>
      <c r="DWN16" s="84"/>
      <c r="DWO16" s="84"/>
      <c r="DWP16" s="84"/>
      <c r="DWQ16" s="84"/>
      <c r="DWR16" s="84"/>
      <c r="DWS16" s="84"/>
      <c r="DWT16" s="84"/>
      <c r="DWU16" s="84"/>
      <c r="DWV16" s="84"/>
      <c r="DWW16" s="84"/>
      <c r="DWX16" s="84"/>
      <c r="DWY16" s="84"/>
      <c r="DWZ16" s="84"/>
      <c r="DXA16" s="84"/>
      <c r="DXB16" s="84"/>
      <c r="DXC16" s="84"/>
      <c r="DXD16" s="84"/>
      <c r="DXE16" s="84"/>
      <c r="DXF16" s="84"/>
      <c r="DXG16" s="84"/>
      <c r="DXH16" s="84"/>
      <c r="DXI16" s="84"/>
      <c r="DXJ16" s="84"/>
      <c r="DXK16" s="84"/>
      <c r="DXL16" s="84"/>
      <c r="DXM16" s="84"/>
      <c r="DXN16" s="84"/>
      <c r="DXO16" s="84"/>
      <c r="DXP16" s="84"/>
      <c r="DXQ16" s="84"/>
      <c r="DXR16" s="84"/>
      <c r="DXS16" s="84"/>
      <c r="DXT16" s="84"/>
      <c r="DXU16" s="84"/>
      <c r="DXV16" s="84"/>
      <c r="DXW16" s="84"/>
      <c r="DXX16" s="84"/>
      <c r="DXY16" s="84"/>
      <c r="DXZ16" s="84"/>
      <c r="DYA16" s="84"/>
      <c r="DYB16" s="84"/>
      <c r="DYC16" s="84"/>
      <c r="DYD16" s="84"/>
      <c r="DYE16" s="84"/>
      <c r="DYF16" s="84"/>
      <c r="DYG16" s="84"/>
      <c r="DYH16" s="84"/>
      <c r="DYI16" s="84"/>
      <c r="DYJ16" s="84"/>
      <c r="DYK16" s="84"/>
      <c r="DYL16" s="84"/>
      <c r="DYM16" s="84"/>
      <c r="DYN16" s="84"/>
      <c r="DYO16" s="84"/>
      <c r="DYP16" s="84"/>
      <c r="DYQ16" s="84"/>
      <c r="DYR16" s="84"/>
      <c r="DYS16" s="84"/>
      <c r="DYT16" s="84"/>
      <c r="DYU16" s="84"/>
      <c r="DYV16" s="84"/>
      <c r="DYW16" s="84"/>
      <c r="DYX16" s="84"/>
      <c r="DYY16" s="84"/>
      <c r="DYZ16" s="84"/>
      <c r="DZA16" s="84"/>
      <c r="DZB16" s="84"/>
      <c r="DZC16" s="84"/>
      <c r="DZD16" s="84"/>
      <c r="DZE16" s="84"/>
      <c r="DZF16" s="84"/>
      <c r="DZG16" s="84"/>
      <c r="DZH16" s="84"/>
      <c r="DZI16" s="84"/>
      <c r="DZJ16" s="84"/>
      <c r="DZK16" s="84"/>
      <c r="DZL16" s="84"/>
      <c r="DZM16" s="84"/>
      <c r="DZN16" s="84"/>
      <c r="DZO16" s="84"/>
      <c r="DZP16" s="84"/>
      <c r="DZQ16" s="84"/>
      <c r="DZR16" s="84"/>
      <c r="DZS16" s="84"/>
      <c r="DZT16" s="84"/>
      <c r="DZU16" s="84"/>
      <c r="DZV16" s="84"/>
      <c r="DZW16" s="84"/>
      <c r="DZX16" s="84"/>
      <c r="DZY16" s="84"/>
      <c r="DZZ16" s="84"/>
      <c r="EAA16" s="84"/>
      <c r="EAB16" s="84"/>
      <c r="EAC16" s="84"/>
      <c r="EAD16" s="84"/>
      <c r="EAE16" s="84"/>
      <c r="EAF16" s="84"/>
      <c r="EAG16" s="84"/>
      <c r="EAH16" s="84"/>
      <c r="EAI16" s="84"/>
      <c r="EAJ16" s="84"/>
      <c r="EAK16" s="84"/>
      <c r="EAL16" s="84"/>
      <c r="EAM16" s="84"/>
      <c r="EAN16" s="84"/>
      <c r="EAO16" s="84"/>
      <c r="EAP16" s="84"/>
      <c r="EAQ16" s="84"/>
      <c r="EAR16" s="84"/>
      <c r="EAS16" s="84"/>
      <c r="EAT16" s="84"/>
      <c r="EAU16" s="84"/>
      <c r="EAV16" s="84"/>
      <c r="EAW16" s="84"/>
      <c r="EAX16" s="84"/>
      <c r="EAY16" s="84"/>
      <c r="EAZ16" s="84"/>
      <c r="EBA16" s="84"/>
      <c r="EBB16" s="84"/>
      <c r="EBC16" s="84"/>
      <c r="EBD16" s="84"/>
      <c r="EBE16" s="84"/>
      <c r="EBF16" s="84"/>
      <c r="EBG16" s="84"/>
      <c r="EBH16" s="84"/>
      <c r="EBI16" s="84"/>
      <c r="EBJ16" s="84"/>
      <c r="EBK16" s="84"/>
      <c r="EBL16" s="84"/>
      <c r="EBM16" s="84"/>
      <c r="EBN16" s="84"/>
      <c r="EBO16" s="84"/>
      <c r="EBP16" s="84"/>
      <c r="EBQ16" s="84"/>
      <c r="EBR16" s="84"/>
      <c r="EBS16" s="84"/>
      <c r="EBT16" s="84"/>
      <c r="EBU16" s="84"/>
      <c r="EBV16" s="84"/>
      <c r="EBW16" s="84"/>
      <c r="EBX16" s="84"/>
      <c r="EBY16" s="84"/>
      <c r="EBZ16" s="84"/>
      <c r="ECA16" s="84"/>
      <c r="ECB16" s="84"/>
      <c r="ECC16" s="84"/>
      <c r="ECD16" s="84"/>
      <c r="ECE16" s="84"/>
      <c r="ECF16" s="84"/>
      <c r="ECG16" s="84"/>
      <c r="ECH16" s="84"/>
      <c r="ECI16" s="84"/>
      <c r="ECJ16" s="84"/>
      <c r="ECK16" s="84"/>
      <c r="ECL16" s="84"/>
      <c r="ECM16" s="84"/>
      <c r="ECN16" s="84"/>
      <c r="ECO16" s="84"/>
      <c r="ECP16" s="84"/>
      <c r="ECQ16" s="84"/>
      <c r="ECR16" s="84"/>
      <c r="ECS16" s="84"/>
      <c r="ECT16" s="84"/>
      <c r="ECU16" s="84"/>
      <c r="ECV16" s="84"/>
      <c r="ECW16" s="84"/>
      <c r="ECX16" s="84"/>
      <c r="ECY16" s="84"/>
      <c r="ECZ16" s="84"/>
      <c r="EDA16" s="84"/>
      <c r="EDB16" s="84"/>
      <c r="EDC16" s="84"/>
      <c r="EDD16" s="84"/>
      <c r="EDE16" s="84"/>
      <c r="EDF16" s="84"/>
      <c r="EDG16" s="84"/>
      <c r="EDH16" s="84"/>
      <c r="EDI16" s="84"/>
      <c r="EDJ16" s="84"/>
      <c r="EDK16" s="84"/>
      <c r="EDL16" s="84"/>
      <c r="EDM16" s="84"/>
      <c r="EDN16" s="84"/>
      <c r="EDO16" s="84"/>
      <c r="EDP16" s="84"/>
      <c r="EDQ16" s="84"/>
      <c r="EDR16" s="84"/>
      <c r="EDS16" s="84"/>
      <c r="EDT16" s="84"/>
      <c r="EDU16" s="84"/>
      <c r="EDV16" s="84"/>
      <c r="EDW16" s="84"/>
      <c r="EDX16" s="84"/>
      <c r="EDY16" s="84"/>
      <c r="EDZ16" s="84"/>
      <c r="EEA16" s="84"/>
      <c r="EEB16" s="84"/>
      <c r="EEC16" s="84"/>
      <c r="EED16" s="84"/>
      <c r="EEE16" s="84"/>
      <c r="EEF16" s="84"/>
      <c r="EEG16" s="84"/>
      <c r="EEH16" s="84"/>
      <c r="EEI16" s="84"/>
      <c r="EEJ16" s="84"/>
      <c r="EEK16" s="84"/>
      <c r="EEL16" s="84"/>
      <c r="EEM16" s="84"/>
      <c r="EEN16" s="84"/>
      <c r="EEO16" s="84"/>
      <c r="EEP16" s="84"/>
      <c r="EEQ16" s="84"/>
      <c r="EER16" s="84"/>
      <c r="EES16" s="84"/>
      <c r="EET16" s="84"/>
      <c r="EEU16" s="84"/>
      <c r="EEV16" s="84"/>
      <c r="EEW16" s="84"/>
      <c r="EEX16" s="84"/>
      <c r="EEY16" s="84"/>
      <c r="EEZ16" s="84"/>
      <c r="EFA16" s="84"/>
      <c r="EFB16" s="84"/>
      <c r="EFC16" s="84"/>
      <c r="EFD16" s="84"/>
      <c r="EFE16" s="84"/>
      <c r="EFF16" s="84"/>
      <c r="EFG16" s="84"/>
      <c r="EFH16" s="84"/>
      <c r="EFI16" s="84"/>
      <c r="EFJ16" s="84"/>
      <c r="EFK16" s="84"/>
      <c r="EFL16" s="84"/>
      <c r="EFM16" s="84"/>
      <c r="EFN16" s="84"/>
      <c r="EFO16" s="84"/>
      <c r="EFP16" s="84"/>
      <c r="EFQ16" s="84"/>
      <c r="EFR16" s="84"/>
      <c r="EFS16" s="84"/>
      <c r="EFT16" s="84"/>
      <c r="EFU16" s="84"/>
      <c r="EFV16" s="84"/>
      <c r="EFW16" s="84"/>
      <c r="EFX16" s="84"/>
      <c r="EFY16" s="84"/>
      <c r="EFZ16" s="84"/>
      <c r="EGA16" s="84"/>
      <c r="EGB16" s="84"/>
      <c r="EGC16" s="84"/>
      <c r="EGD16" s="84"/>
      <c r="EGE16" s="84"/>
      <c r="EGF16" s="84"/>
      <c r="EGG16" s="84"/>
      <c r="EGH16" s="84"/>
      <c r="EGI16" s="84"/>
      <c r="EGJ16" s="84"/>
      <c r="EGK16" s="84"/>
      <c r="EGL16" s="84"/>
      <c r="EGM16" s="84"/>
      <c r="EGN16" s="84"/>
      <c r="EGO16" s="84"/>
      <c r="EGP16" s="84"/>
      <c r="EGQ16" s="84"/>
      <c r="EGR16" s="84"/>
      <c r="EGS16" s="84"/>
      <c r="EGT16" s="84"/>
      <c r="EGU16" s="84"/>
      <c r="EGV16" s="84"/>
      <c r="EGW16" s="84"/>
      <c r="EGX16" s="84"/>
      <c r="EGY16" s="84"/>
      <c r="EGZ16" s="84"/>
      <c r="EHA16" s="84"/>
      <c r="EHB16" s="84"/>
      <c r="EHC16" s="84"/>
      <c r="EHD16" s="84"/>
      <c r="EHE16" s="84"/>
      <c r="EHF16" s="84"/>
      <c r="EHG16" s="84"/>
      <c r="EHH16" s="84"/>
      <c r="EHI16" s="84"/>
      <c r="EHJ16" s="84"/>
      <c r="EHK16" s="84"/>
      <c r="EHL16" s="84"/>
      <c r="EHM16" s="84"/>
      <c r="EHN16" s="84"/>
      <c r="EHO16" s="84"/>
      <c r="EHP16" s="84"/>
      <c r="EHQ16" s="84"/>
      <c r="EHR16" s="84"/>
      <c r="EHS16" s="84"/>
      <c r="EHT16" s="84"/>
      <c r="EHU16" s="84"/>
      <c r="EHV16" s="84"/>
      <c r="EHW16" s="84"/>
      <c r="EHX16" s="84"/>
      <c r="EHY16" s="84"/>
      <c r="EHZ16" s="84"/>
      <c r="EIA16" s="84"/>
      <c r="EIB16" s="84"/>
      <c r="EIC16" s="84"/>
      <c r="EID16" s="84"/>
      <c r="EIE16" s="84"/>
      <c r="EIF16" s="84"/>
      <c r="EIG16" s="84"/>
      <c r="EIH16" s="84"/>
      <c r="EII16" s="84"/>
      <c r="EIJ16" s="84"/>
      <c r="EIK16" s="84"/>
      <c r="EIL16" s="84"/>
      <c r="EIM16" s="84"/>
      <c r="EIN16" s="84"/>
      <c r="EIO16" s="84"/>
      <c r="EIP16" s="84"/>
      <c r="EIQ16" s="84"/>
      <c r="EIR16" s="84"/>
      <c r="EIS16" s="84"/>
      <c r="EIT16" s="84"/>
      <c r="EIU16" s="84"/>
      <c r="EIV16" s="84"/>
      <c r="EIW16" s="84"/>
      <c r="EIX16" s="84"/>
      <c r="EIY16" s="84"/>
      <c r="EIZ16" s="84"/>
      <c r="EJA16" s="84"/>
      <c r="EJB16" s="84"/>
      <c r="EJC16" s="84"/>
      <c r="EJD16" s="84"/>
      <c r="EJE16" s="84"/>
      <c r="EJF16" s="84"/>
      <c r="EJG16" s="84"/>
      <c r="EJH16" s="84"/>
      <c r="EJI16" s="84"/>
      <c r="EJJ16" s="84"/>
      <c r="EJK16" s="84"/>
      <c r="EJL16" s="84"/>
      <c r="EJM16" s="84"/>
      <c r="EJN16" s="84"/>
      <c r="EJO16" s="84"/>
      <c r="EJP16" s="84"/>
      <c r="EJQ16" s="84"/>
      <c r="EJR16" s="84"/>
      <c r="EJS16" s="84"/>
      <c r="EJT16" s="84"/>
      <c r="EJU16" s="84"/>
      <c r="EJV16" s="84"/>
      <c r="EJW16" s="84"/>
      <c r="EJX16" s="84"/>
      <c r="EJY16" s="84"/>
      <c r="EJZ16" s="84"/>
      <c r="EKA16" s="84"/>
      <c r="EKB16" s="84"/>
      <c r="EKC16" s="84"/>
      <c r="EKD16" s="84"/>
      <c r="EKE16" s="84"/>
      <c r="EKF16" s="84"/>
      <c r="EKG16" s="84"/>
      <c r="EKH16" s="84"/>
      <c r="EKI16" s="84"/>
      <c r="EKJ16" s="84"/>
      <c r="EKK16" s="84"/>
      <c r="EKL16" s="84"/>
      <c r="EKM16" s="84"/>
      <c r="EKN16" s="84"/>
      <c r="EKO16" s="84"/>
      <c r="EKP16" s="84"/>
      <c r="EKQ16" s="84"/>
      <c r="EKR16" s="84"/>
      <c r="EKS16" s="84"/>
      <c r="EKT16" s="84"/>
      <c r="EKU16" s="84"/>
      <c r="EKV16" s="84"/>
      <c r="EKW16" s="84"/>
      <c r="EKX16" s="84"/>
      <c r="EKY16" s="84"/>
      <c r="EKZ16" s="84"/>
      <c r="ELA16" s="84"/>
      <c r="ELB16" s="84"/>
      <c r="ELC16" s="84"/>
      <c r="ELD16" s="84"/>
      <c r="ELE16" s="84"/>
      <c r="ELF16" s="84"/>
      <c r="ELG16" s="84"/>
      <c r="ELH16" s="84"/>
      <c r="ELI16" s="84"/>
      <c r="ELJ16" s="84"/>
      <c r="ELK16" s="84"/>
      <c r="ELL16" s="84"/>
      <c r="ELM16" s="84"/>
      <c r="ELN16" s="84"/>
      <c r="ELO16" s="84"/>
      <c r="ELP16" s="84"/>
      <c r="ELQ16" s="84"/>
      <c r="ELR16" s="84"/>
      <c r="ELS16" s="84"/>
      <c r="ELT16" s="84"/>
      <c r="ELU16" s="84"/>
      <c r="ELV16" s="84"/>
      <c r="ELW16" s="84"/>
      <c r="ELX16" s="84"/>
      <c r="ELY16" s="84"/>
      <c r="ELZ16" s="84"/>
      <c r="EMA16" s="84"/>
      <c r="EMB16" s="84"/>
      <c r="EMC16" s="84"/>
      <c r="EMD16" s="84"/>
      <c r="EME16" s="84"/>
      <c r="EMF16" s="84"/>
      <c r="EMG16" s="84"/>
      <c r="EMH16" s="84"/>
      <c r="EMI16" s="84"/>
      <c r="EMJ16" s="84"/>
      <c r="EMK16" s="84"/>
      <c r="EML16" s="84"/>
      <c r="EMM16" s="84"/>
      <c r="EMN16" s="84"/>
      <c r="EMO16" s="84"/>
      <c r="EMP16" s="84"/>
      <c r="EMQ16" s="84"/>
      <c r="EMR16" s="84"/>
      <c r="EMS16" s="84"/>
      <c r="EMT16" s="84"/>
      <c r="EMU16" s="84"/>
      <c r="EMV16" s="84"/>
      <c r="EMW16" s="84"/>
      <c r="EMX16" s="84"/>
      <c r="EMY16" s="84"/>
      <c r="EMZ16" s="84"/>
      <c r="ENA16" s="84"/>
      <c r="ENB16" s="84"/>
      <c r="ENC16" s="84"/>
      <c r="END16" s="84"/>
      <c r="ENE16" s="84"/>
      <c r="ENF16" s="84"/>
      <c r="ENG16" s="84"/>
      <c r="ENH16" s="84"/>
      <c r="ENI16" s="84"/>
      <c r="ENJ16" s="84"/>
      <c r="ENK16" s="84"/>
      <c r="ENL16" s="84"/>
      <c r="ENM16" s="84"/>
      <c r="ENN16" s="84"/>
      <c r="ENO16" s="84"/>
      <c r="ENP16" s="84"/>
      <c r="ENQ16" s="84"/>
      <c r="ENR16" s="84"/>
      <c r="ENS16" s="84"/>
      <c r="ENT16" s="84"/>
      <c r="ENU16" s="84"/>
      <c r="ENV16" s="84"/>
      <c r="ENW16" s="84"/>
      <c r="ENX16" s="84"/>
      <c r="ENY16" s="84"/>
      <c r="ENZ16" s="84"/>
      <c r="EOA16" s="84"/>
      <c r="EOB16" s="84"/>
      <c r="EOC16" s="84"/>
      <c r="EOD16" s="84"/>
      <c r="EOE16" s="84"/>
      <c r="EOF16" s="84"/>
      <c r="EOG16" s="84"/>
      <c r="EOH16" s="84"/>
      <c r="EOI16" s="84"/>
      <c r="EOJ16" s="84"/>
      <c r="EOK16" s="84"/>
      <c r="EOL16" s="84"/>
      <c r="EOM16" s="84"/>
      <c r="EON16" s="84"/>
      <c r="EOO16" s="84"/>
      <c r="EOP16" s="84"/>
      <c r="EOQ16" s="84"/>
      <c r="EOR16" s="84"/>
      <c r="EOS16" s="84"/>
      <c r="EOT16" s="84"/>
      <c r="EOU16" s="84"/>
      <c r="EOV16" s="84"/>
      <c r="EOW16" s="84"/>
      <c r="EOX16" s="84"/>
      <c r="EOY16" s="84"/>
      <c r="EOZ16" s="84"/>
      <c r="EPA16" s="84"/>
      <c r="EPB16" s="84"/>
      <c r="EPC16" s="84"/>
      <c r="EPD16" s="84"/>
      <c r="EPE16" s="84"/>
      <c r="EPF16" s="84"/>
      <c r="EPG16" s="84"/>
      <c r="EPH16" s="84"/>
      <c r="EPI16" s="84"/>
      <c r="EPJ16" s="84"/>
      <c r="EPK16" s="84"/>
      <c r="EPL16" s="84"/>
      <c r="EPM16" s="84"/>
      <c r="EPN16" s="84"/>
      <c r="EPO16" s="84"/>
      <c r="EPP16" s="84"/>
      <c r="EPQ16" s="84"/>
      <c r="EPR16" s="84"/>
      <c r="EPS16" s="84"/>
      <c r="EPT16" s="84"/>
      <c r="EPU16" s="84"/>
      <c r="EPV16" s="84"/>
      <c r="EPW16" s="84"/>
      <c r="EPX16" s="84"/>
      <c r="EPY16" s="84"/>
      <c r="EPZ16" s="84"/>
      <c r="EQA16" s="84"/>
      <c r="EQB16" s="84"/>
      <c r="EQC16" s="84"/>
      <c r="EQD16" s="84"/>
      <c r="EQE16" s="84"/>
      <c r="EQF16" s="84"/>
      <c r="EQG16" s="84"/>
      <c r="EQH16" s="84"/>
      <c r="EQI16" s="84"/>
      <c r="EQJ16" s="84"/>
      <c r="EQK16" s="84"/>
      <c r="EQL16" s="84"/>
      <c r="EQM16" s="84"/>
      <c r="EQN16" s="84"/>
      <c r="EQO16" s="84"/>
      <c r="EQP16" s="84"/>
      <c r="EQQ16" s="84"/>
      <c r="EQR16" s="84"/>
      <c r="EQS16" s="84"/>
      <c r="EQT16" s="84"/>
      <c r="EQU16" s="84"/>
      <c r="EQV16" s="84"/>
      <c r="EQW16" s="84"/>
      <c r="EQX16" s="84"/>
      <c r="EQY16" s="84"/>
      <c r="EQZ16" s="84"/>
      <c r="ERA16" s="84"/>
      <c r="ERB16" s="84"/>
      <c r="ERC16" s="84"/>
      <c r="ERD16" s="84"/>
      <c r="ERE16" s="84"/>
      <c r="ERF16" s="84"/>
      <c r="ERG16" s="84"/>
      <c r="ERH16" s="84"/>
      <c r="ERI16" s="84"/>
      <c r="ERJ16" s="84"/>
      <c r="ERK16" s="84"/>
      <c r="ERL16" s="84"/>
      <c r="ERM16" s="84"/>
      <c r="ERN16" s="84"/>
      <c r="ERO16" s="84"/>
      <c r="ERP16" s="84"/>
      <c r="ERQ16" s="84"/>
      <c r="ERR16" s="84"/>
      <c r="ERS16" s="84"/>
      <c r="ERT16" s="84"/>
      <c r="ERU16" s="84"/>
      <c r="ERV16" s="84"/>
      <c r="ERW16" s="84"/>
      <c r="ERX16" s="84"/>
      <c r="ERY16" s="84"/>
      <c r="ERZ16" s="84"/>
      <c r="ESA16" s="84"/>
      <c r="ESB16" s="84"/>
      <c r="ESC16" s="84"/>
      <c r="ESD16" s="84"/>
      <c r="ESE16" s="84"/>
      <c r="ESF16" s="84"/>
      <c r="ESG16" s="84"/>
      <c r="ESH16" s="84"/>
      <c r="ESI16" s="84"/>
      <c r="ESJ16" s="84"/>
      <c r="ESK16" s="84"/>
      <c r="ESL16" s="84"/>
      <c r="ESM16" s="84"/>
      <c r="ESN16" s="84"/>
      <c r="ESO16" s="84"/>
      <c r="ESP16" s="84"/>
      <c r="ESQ16" s="84"/>
      <c r="ESR16" s="84"/>
      <c r="ESS16" s="84"/>
      <c r="EST16" s="84"/>
      <c r="ESU16" s="84"/>
      <c r="ESV16" s="84"/>
      <c r="ESW16" s="84"/>
      <c r="ESX16" s="84"/>
      <c r="ESY16" s="84"/>
      <c r="ESZ16" s="84"/>
      <c r="ETA16" s="84"/>
      <c r="ETB16" s="84"/>
      <c r="ETC16" s="84"/>
      <c r="ETD16" s="84"/>
      <c r="ETE16" s="84"/>
      <c r="ETF16" s="84"/>
      <c r="ETG16" s="84"/>
      <c r="ETH16" s="84"/>
      <c r="ETI16" s="84"/>
      <c r="ETJ16" s="84"/>
      <c r="ETK16" s="84"/>
      <c r="ETL16" s="84"/>
      <c r="ETM16" s="84"/>
      <c r="ETN16" s="84"/>
      <c r="ETO16" s="84"/>
      <c r="ETP16" s="84"/>
      <c r="ETQ16" s="84"/>
      <c r="ETR16" s="84"/>
      <c r="ETS16" s="84"/>
      <c r="ETT16" s="84"/>
      <c r="ETU16" s="84"/>
      <c r="ETV16" s="84"/>
      <c r="ETW16" s="84"/>
      <c r="ETX16" s="84"/>
      <c r="ETY16" s="84"/>
      <c r="ETZ16" s="84"/>
      <c r="EUA16" s="84"/>
      <c r="EUB16" s="84"/>
      <c r="EUC16" s="84"/>
      <c r="EUD16" s="84"/>
      <c r="EUE16" s="84"/>
      <c r="EUF16" s="84"/>
      <c r="EUG16" s="84"/>
      <c r="EUH16" s="84"/>
      <c r="EUI16" s="84"/>
      <c r="EUJ16" s="84"/>
      <c r="EUK16" s="84"/>
      <c r="EUL16" s="84"/>
      <c r="EUM16" s="84"/>
      <c r="EUN16" s="84"/>
      <c r="EUO16" s="84"/>
      <c r="EUP16" s="84"/>
      <c r="EUQ16" s="84"/>
      <c r="EUR16" s="84"/>
      <c r="EUS16" s="84"/>
      <c r="EUT16" s="84"/>
      <c r="EUU16" s="84"/>
      <c r="EUV16" s="84"/>
      <c r="EUW16" s="84"/>
      <c r="EUX16" s="84"/>
      <c r="EUY16" s="84"/>
      <c r="EUZ16" s="84"/>
      <c r="EVA16" s="84"/>
      <c r="EVB16" s="84"/>
      <c r="EVC16" s="84"/>
      <c r="EVD16" s="84"/>
      <c r="EVE16" s="84"/>
      <c r="EVF16" s="84"/>
      <c r="EVG16" s="84"/>
      <c r="EVH16" s="84"/>
      <c r="EVI16" s="84"/>
      <c r="EVJ16" s="84"/>
      <c r="EVK16" s="84"/>
      <c r="EVL16" s="84"/>
      <c r="EVM16" s="84"/>
      <c r="EVN16" s="84"/>
      <c r="EVO16" s="84"/>
      <c r="EVP16" s="84"/>
      <c r="EVQ16" s="84"/>
      <c r="EVR16" s="84"/>
      <c r="EVS16" s="84"/>
      <c r="EVT16" s="84"/>
      <c r="EVU16" s="84"/>
      <c r="EVV16" s="84"/>
      <c r="EVW16" s="84"/>
      <c r="EVX16" s="84"/>
      <c r="EVY16" s="84"/>
      <c r="EVZ16" s="84"/>
      <c r="EWA16" s="84"/>
      <c r="EWB16" s="84"/>
      <c r="EWC16" s="84"/>
      <c r="EWD16" s="84"/>
      <c r="EWE16" s="84"/>
      <c r="EWF16" s="84"/>
      <c r="EWG16" s="84"/>
      <c r="EWH16" s="84"/>
      <c r="EWI16" s="84"/>
      <c r="EWJ16" s="84"/>
      <c r="EWK16" s="84"/>
      <c r="EWL16" s="84"/>
      <c r="EWM16" s="84"/>
      <c r="EWN16" s="84"/>
      <c r="EWO16" s="84"/>
      <c r="EWP16" s="84"/>
      <c r="EWQ16" s="84"/>
      <c r="EWR16" s="84"/>
      <c r="EWS16" s="84"/>
      <c r="EWT16" s="84"/>
      <c r="EWU16" s="84"/>
      <c r="EWV16" s="84"/>
      <c r="EWW16" s="84"/>
      <c r="EWX16" s="84"/>
      <c r="EWY16" s="84"/>
      <c r="EWZ16" s="84"/>
      <c r="EXA16" s="84"/>
      <c r="EXB16" s="84"/>
      <c r="EXC16" s="84"/>
      <c r="EXD16" s="84"/>
      <c r="EXE16" s="84"/>
      <c r="EXF16" s="84"/>
      <c r="EXG16" s="84"/>
      <c r="EXH16" s="84"/>
      <c r="EXI16" s="84"/>
      <c r="EXJ16" s="84"/>
      <c r="EXK16" s="84"/>
      <c r="EXL16" s="84"/>
      <c r="EXM16" s="84"/>
      <c r="EXN16" s="84"/>
      <c r="EXO16" s="84"/>
      <c r="EXP16" s="84"/>
      <c r="EXQ16" s="84"/>
      <c r="EXR16" s="84"/>
      <c r="EXS16" s="84"/>
      <c r="EXT16" s="84"/>
      <c r="EXU16" s="84"/>
      <c r="EXV16" s="84"/>
      <c r="EXW16" s="84"/>
      <c r="EXX16" s="84"/>
      <c r="EXY16" s="84"/>
      <c r="EXZ16" s="84"/>
      <c r="EYA16" s="84"/>
      <c r="EYB16" s="84"/>
      <c r="EYC16" s="84"/>
      <c r="EYD16" s="84"/>
      <c r="EYE16" s="84"/>
      <c r="EYF16" s="84"/>
      <c r="EYG16" s="84"/>
      <c r="EYH16" s="84"/>
      <c r="EYI16" s="84"/>
      <c r="EYJ16" s="84"/>
      <c r="EYK16" s="84"/>
      <c r="EYL16" s="84"/>
      <c r="EYM16" s="84"/>
      <c r="EYN16" s="84"/>
      <c r="EYO16" s="84"/>
      <c r="EYP16" s="84"/>
      <c r="EYQ16" s="84"/>
      <c r="EYR16" s="84"/>
      <c r="EYS16" s="84"/>
      <c r="EYT16" s="84"/>
      <c r="EYU16" s="84"/>
      <c r="EYV16" s="84"/>
      <c r="EYW16" s="84"/>
      <c r="EYX16" s="84"/>
      <c r="EYY16" s="84"/>
      <c r="EYZ16" s="84"/>
      <c r="EZA16" s="84"/>
      <c r="EZB16" s="84"/>
      <c r="EZC16" s="84"/>
      <c r="EZD16" s="84"/>
      <c r="EZE16" s="84"/>
      <c r="EZF16" s="84"/>
      <c r="EZG16" s="84"/>
      <c r="EZH16" s="84"/>
      <c r="EZI16" s="84"/>
      <c r="EZJ16" s="84"/>
      <c r="EZK16" s="84"/>
      <c r="EZL16" s="84"/>
      <c r="EZM16" s="84"/>
      <c r="EZN16" s="84"/>
      <c r="EZO16" s="84"/>
      <c r="EZP16" s="84"/>
      <c r="EZQ16" s="84"/>
      <c r="EZR16" s="84"/>
      <c r="EZS16" s="84"/>
      <c r="EZT16" s="84"/>
      <c r="EZU16" s="84"/>
      <c r="EZV16" s="84"/>
      <c r="EZW16" s="84"/>
      <c r="EZX16" s="84"/>
      <c r="EZY16" s="84"/>
      <c r="EZZ16" s="84"/>
      <c r="FAA16" s="84"/>
      <c r="FAB16" s="84"/>
      <c r="FAC16" s="84"/>
      <c r="FAD16" s="84"/>
      <c r="FAE16" s="84"/>
      <c r="FAF16" s="84"/>
      <c r="FAG16" s="84"/>
      <c r="FAH16" s="84"/>
      <c r="FAI16" s="84"/>
      <c r="FAJ16" s="84"/>
      <c r="FAK16" s="84"/>
      <c r="FAL16" s="84"/>
      <c r="FAM16" s="84"/>
      <c r="FAN16" s="84"/>
      <c r="FAO16" s="84"/>
      <c r="FAP16" s="84"/>
      <c r="FAQ16" s="84"/>
      <c r="FAR16" s="84"/>
      <c r="FAS16" s="84"/>
      <c r="FAT16" s="84"/>
      <c r="FAU16" s="84"/>
      <c r="FAV16" s="84"/>
      <c r="FAW16" s="84"/>
      <c r="FAX16" s="84"/>
      <c r="FAY16" s="84"/>
      <c r="FAZ16" s="84"/>
      <c r="FBA16" s="84"/>
      <c r="FBB16" s="84"/>
      <c r="FBC16" s="84"/>
      <c r="FBD16" s="84"/>
      <c r="FBE16" s="84"/>
      <c r="FBF16" s="84"/>
      <c r="FBG16" s="84"/>
      <c r="FBH16" s="84"/>
      <c r="FBI16" s="84"/>
      <c r="FBJ16" s="84"/>
      <c r="FBK16" s="84"/>
      <c r="FBL16" s="84"/>
      <c r="FBM16" s="84"/>
      <c r="FBN16" s="84"/>
      <c r="FBO16" s="84"/>
      <c r="FBP16" s="84"/>
      <c r="FBQ16" s="84"/>
      <c r="FBR16" s="84"/>
      <c r="FBS16" s="84"/>
      <c r="FBT16" s="84"/>
      <c r="FBU16" s="84"/>
      <c r="FBV16" s="84"/>
      <c r="FBW16" s="84"/>
      <c r="FBX16" s="84"/>
      <c r="FBY16" s="84"/>
      <c r="FBZ16" s="84"/>
      <c r="FCA16" s="84"/>
      <c r="FCB16" s="84"/>
      <c r="FCC16" s="84"/>
      <c r="FCD16" s="84"/>
      <c r="FCE16" s="84"/>
      <c r="FCF16" s="84"/>
      <c r="FCG16" s="84"/>
      <c r="FCH16" s="84"/>
      <c r="FCI16" s="84"/>
      <c r="FCJ16" s="84"/>
      <c r="FCK16" s="84"/>
      <c r="FCL16" s="84"/>
      <c r="FCM16" s="84"/>
      <c r="FCN16" s="84"/>
      <c r="FCO16" s="84"/>
      <c r="FCP16" s="84"/>
      <c r="FCQ16" s="84"/>
      <c r="FCR16" s="84"/>
      <c r="FCS16" s="84"/>
      <c r="FCT16" s="84"/>
      <c r="FCU16" s="84"/>
      <c r="FCV16" s="84"/>
      <c r="FCW16" s="84"/>
      <c r="FCX16" s="84"/>
      <c r="FCY16" s="84"/>
      <c r="FCZ16" s="84"/>
      <c r="FDA16" s="84"/>
      <c r="FDB16" s="84"/>
      <c r="FDC16" s="84"/>
      <c r="FDD16" s="84"/>
      <c r="FDE16" s="84"/>
      <c r="FDF16" s="84"/>
      <c r="FDG16" s="84"/>
      <c r="FDH16" s="84"/>
      <c r="FDI16" s="84"/>
      <c r="FDJ16" s="84"/>
      <c r="FDK16" s="84"/>
      <c r="FDL16" s="84"/>
      <c r="FDM16" s="84"/>
      <c r="FDN16" s="84"/>
      <c r="FDO16" s="84"/>
      <c r="FDP16" s="84"/>
      <c r="FDQ16" s="84"/>
      <c r="FDR16" s="84"/>
      <c r="FDS16" s="84"/>
      <c r="FDT16" s="84"/>
      <c r="FDU16" s="84"/>
      <c r="FDV16" s="84"/>
      <c r="FDW16" s="84"/>
      <c r="FDX16" s="84"/>
      <c r="FDY16" s="84"/>
      <c r="FDZ16" s="84"/>
      <c r="FEA16" s="84"/>
      <c r="FEB16" s="84"/>
      <c r="FEC16" s="84"/>
      <c r="FED16" s="84"/>
      <c r="FEE16" s="84"/>
      <c r="FEF16" s="84"/>
      <c r="FEG16" s="84"/>
      <c r="FEH16" s="84"/>
      <c r="FEI16" s="84"/>
      <c r="FEJ16" s="84"/>
      <c r="FEK16" s="84"/>
      <c r="FEL16" s="84"/>
      <c r="FEM16" s="84"/>
      <c r="FEN16" s="84"/>
      <c r="FEO16" s="84"/>
      <c r="FEP16" s="84"/>
      <c r="FEQ16" s="84"/>
      <c r="FER16" s="84"/>
      <c r="FES16" s="84"/>
      <c r="FET16" s="84"/>
      <c r="FEU16" s="84"/>
      <c r="FEV16" s="84"/>
      <c r="FEW16" s="84"/>
      <c r="FEX16" s="84"/>
      <c r="FEY16" s="84"/>
      <c r="FEZ16" s="84"/>
      <c r="FFA16" s="84"/>
      <c r="FFB16" s="84"/>
      <c r="FFC16" s="84"/>
      <c r="FFD16" s="84"/>
      <c r="FFE16" s="84"/>
      <c r="FFF16" s="84"/>
      <c r="FFG16" s="84"/>
      <c r="FFH16" s="84"/>
      <c r="FFI16" s="84"/>
      <c r="FFJ16" s="84"/>
      <c r="FFK16" s="84"/>
      <c r="FFL16" s="84"/>
      <c r="FFM16" s="84"/>
      <c r="FFN16" s="84"/>
      <c r="FFO16" s="84"/>
      <c r="FFP16" s="84"/>
      <c r="FFQ16" s="84"/>
      <c r="FFR16" s="84"/>
      <c r="FFS16" s="84"/>
      <c r="FFT16" s="84"/>
      <c r="FFU16" s="84"/>
      <c r="FFV16" s="84"/>
      <c r="FFW16" s="84"/>
      <c r="FFX16" s="84"/>
      <c r="FFY16" s="84"/>
      <c r="FFZ16" s="84"/>
      <c r="FGA16" s="84"/>
      <c r="FGB16" s="84"/>
      <c r="FGC16" s="84"/>
      <c r="FGD16" s="84"/>
      <c r="FGE16" s="84"/>
      <c r="FGF16" s="84"/>
      <c r="FGG16" s="84"/>
      <c r="FGH16" s="84"/>
      <c r="FGI16" s="84"/>
      <c r="FGJ16" s="84"/>
      <c r="FGK16" s="84"/>
      <c r="FGL16" s="84"/>
      <c r="FGM16" s="84"/>
      <c r="FGN16" s="84"/>
      <c r="FGO16" s="84"/>
      <c r="FGP16" s="84"/>
      <c r="FGQ16" s="84"/>
      <c r="FGR16" s="84"/>
      <c r="FGS16" s="84"/>
      <c r="FGT16" s="84"/>
      <c r="FGU16" s="84"/>
      <c r="FGV16" s="84"/>
      <c r="FGW16" s="84"/>
      <c r="FGX16" s="84"/>
      <c r="FGY16" s="84"/>
      <c r="FGZ16" s="84"/>
      <c r="FHA16" s="84"/>
      <c r="FHB16" s="84"/>
      <c r="FHC16" s="84"/>
      <c r="FHD16" s="84"/>
      <c r="FHE16" s="84"/>
      <c r="FHF16" s="84"/>
      <c r="FHG16" s="84"/>
      <c r="FHH16" s="84"/>
      <c r="FHI16" s="84"/>
      <c r="FHJ16" s="84"/>
      <c r="FHK16" s="84"/>
      <c r="FHL16" s="84"/>
      <c r="FHM16" s="84"/>
      <c r="FHN16" s="84"/>
      <c r="FHO16" s="84"/>
      <c r="FHP16" s="84"/>
      <c r="FHQ16" s="84"/>
      <c r="FHR16" s="84"/>
      <c r="FHS16" s="84"/>
      <c r="FHT16" s="84"/>
      <c r="FHU16" s="84"/>
      <c r="FHV16" s="84"/>
      <c r="FHW16" s="84"/>
      <c r="FHX16" s="84"/>
      <c r="FHY16" s="84"/>
      <c r="FHZ16" s="84"/>
      <c r="FIA16" s="84"/>
      <c r="FIB16" s="84"/>
      <c r="FIC16" s="84"/>
      <c r="FID16" s="84"/>
      <c r="FIE16" s="84"/>
      <c r="FIF16" s="84"/>
      <c r="FIG16" s="84"/>
      <c r="FIH16" s="84"/>
      <c r="FII16" s="84"/>
      <c r="FIJ16" s="84"/>
      <c r="FIK16" s="84"/>
      <c r="FIL16" s="84"/>
      <c r="FIM16" s="84"/>
      <c r="FIN16" s="84"/>
      <c r="FIO16" s="84"/>
      <c r="FIP16" s="84"/>
      <c r="FIQ16" s="84"/>
      <c r="FIR16" s="84"/>
      <c r="FIS16" s="84"/>
      <c r="FIT16" s="84"/>
      <c r="FIU16" s="84"/>
      <c r="FIV16" s="84"/>
      <c r="FIW16" s="84"/>
      <c r="FIX16" s="84"/>
      <c r="FIY16" s="84"/>
      <c r="FIZ16" s="84"/>
      <c r="FJA16" s="84"/>
      <c r="FJB16" s="84"/>
      <c r="FJC16" s="84"/>
      <c r="FJD16" s="84"/>
      <c r="FJE16" s="84"/>
      <c r="FJF16" s="84"/>
      <c r="FJG16" s="84"/>
      <c r="FJH16" s="84"/>
      <c r="FJI16" s="84"/>
      <c r="FJJ16" s="84"/>
      <c r="FJK16" s="84"/>
      <c r="FJL16" s="84"/>
      <c r="FJM16" s="84"/>
      <c r="FJN16" s="84"/>
      <c r="FJO16" s="84"/>
      <c r="FJP16" s="84"/>
      <c r="FJQ16" s="84"/>
      <c r="FJR16" s="84"/>
      <c r="FJS16" s="84"/>
      <c r="FJT16" s="84"/>
      <c r="FJU16" s="84"/>
      <c r="FJV16" s="84"/>
      <c r="FJW16" s="84"/>
      <c r="FJX16" s="84"/>
      <c r="FJY16" s="84"/>
      <c r="FJZ16" s="84"/>
      <c r="FKA16" s="84"/>
      <c r="FKB16" s="84"/>
      <c r="FKC16" s="84"/>
      <c r="FKD16" s="84"/>
      <c r="FKE16" s="84"/>
      <c r="FKF16" s="84"/>
      <c r="FKG16" s="84"/>
      <c r="FKH16" s="84"/>
      <c r="FKI16" s="84"/>
      <c r="FKJ16" s="84"/>
      <c r="FKK16" s="84"/>
      <c r="FKL16" s="84"/>
      <c r="FKM16" s="84"/>
      <c r="FKN16" s="84"/>
      <c r="FKO16" s="84"/>
      <c r="FKP16" s="84"/>
      <c r="FKQ16" s="84"/>
      <c r="FKR16" s="84"/>
      <c r="FKS16" s="84"/>
      <c r="FKT16" s="84"/>
      <c r="FKU16" s="84"/>
      <c r="FKV16" s="84"/>
      <c r="FKW16" s="84"/>
      <c r="FKX16" s="84"/>
      <c r="FKY16" s="84"/>
      <c r="FKZ16" s="84"/>
      <c r="FLA16" s="84"/>
      <c r="FLB16" s="84"/>
      <c r="FLC16" s="84"/>
      <c r="FLD16" s="84"/>
      <c r="FLE16" s="84"/>
      <c r="FLF16" s="84"/>
      <c r="FLG16" s="84"/>
      <c r="FLH16" s="84"/>
      <c r="FLI16" s="84"/>
      <c r="FLJ16" s="84"/>
      <c r="FLK16" s="84"/>
      <c r="FLL16" s="84"/>
      <c r="FLM16" s="84"/>
      <c r="FLN16" s="84"/>
      <c r="FLO16" s="84"/>
      <c r="FLP16" s="84"/>
      <c r="FLQ16" s="84"/>
      <c r="FLR16" s="84"/>
      <c r="FLS16" s="84"/>
      <c r="FLT16" s="84"/>
      <c r="FLU16" s="84"/>
      <c r="FLV16" s="84"/>
      <c r="FLW16" s="84"/>
      <c r="FLX16" s="84"/>
      <c r="FLY16" s="84"/>
      <c r="FLZ16" s="84"/>
      <c r="FMA16" s="84"/>
      <c r="FMB16" s="84"/>
      <c r="FMC16" s="84"/>
      <c r="FMD16" s="84"/>
      <c r="FME16" s="84"/>
      <c r="FMF16" s="84"/>
      <c r="FMG16" s="84"/>
      <c r="FMH16" s="84"/>
      <c r="FMI16" s="84"/>
      <c r="FMJ16" s="84"/>
      <c r="FMK16" s="84"/>
      <c r="FML16" s="84"/>
      <c r="FMM16" s="84"/>
      <c r="FMN16" s="84"/>
      <c r="FMO16" s="84"/>
      <c r="FMP16" s="84"/>
      <c r="FMQ16" s="84"/>
      <c r="FMR16" s="84"/>
      <c r="FMS16" s="84"/>
      <c r="FMT16" s="84"/>
      <c r="FMU16" s="84"/>
      <c r="FMV16" s="84"/>
      <c r="FMW16" s="84"/>
      <c r="FMX16" s="84"/>
      <c r="FMY16" s="84"/>
      <c r="FMZ16" s="84"/>
      <c r="FNA16" s="84"/>
      <c r="FNB16" s="84"/>
      <c r="FNC16" s="84"/>
      <c r="FND16" s="84"/>
      <c r="FNE16" s="84"/>
      <c r="FNF16" s="84"/>
      <c r="FNG16" s="84"/>
      <c r="FNH16" s="84"/>
      <c r="FNI16" s="84"/>
      <c r="FNJ16" s="84"/>
      <c r="FNK16" s="84"/>
      <c r="FNL16" s="84"/>
      <c r="FNM16" s="84"/>
      <c r="FNN16" s="84"/>
      <c r="FNO16" s="84"/>
      <c r="FNP16" s="84"/>
      <c r="FNQ16" s="84"/>
      <c r="FNR16" s="84"/>
      <c r="FNS16" s="84"/>
      <c r="FNT16" s="84"/>
      <c r="FNU16" s="84"/>
      <c r="FNV16" s="84"/>
      <c r="FNW16" s="84"/>
      <c r="FNX16" s="84"/>
      <c r="FNY16" s="84"/>
      <c r="FNZ16" s="84"/>
      <c r="FOA16" s="84"/>
      <c r="FOB16" s="84"/>
      <c r="FOC16" s="84"/>
      <c r="FOD16" s="84"/>
      <c r="FOE16" s="84"/>
      <c r="FOF16" s="84"/>
      <c r="FOG16" s="84"/>
      <c r="FOH16" s="84"/>
      <c r="FOI16" s="84"/>
      <c r="FOJ16" s="84"/>
      <c r="FOK16" s="84"/>
      <c r="FOL16" s="84"/>
      <c r="FOM16" s="84"/>
      <c r="FON16" s="84"/>
      <c r="FOO16" s="84"/>
      <c r="FOP16" s="84"/>
      <c r="FOQ16" s="84"/>
      <c r="FOR16" s="84"/>
      <c r="FOS16" s="84"/>
      <c r="FOT16" s="84"/>
      <c r="FOU16" s="84"/>
      <c r="FOV16" s="84"/>
      <c r="FOW16" s="84"/>
      <c r="FOX16" s="84"/>
      <c r="FOY16" s="84"/>
      <c r="FOZ16" s="84"/>
      <c r="FPA16" s="84"/>
      <c r="FPB16" s="84"/>
      <c r="FPC16" s="84"/>
      <c r="FPD16" s="84"/>
      <c r="FPE16" s="84"/>
      <c r="FPF16" s="84"/>
      <c r="FPG16" s="84"/>
      <c r="FPH16" s="84"/>
      <c r="FPI16" s="84"/>
      <c r="FPJ16" s="84"/>
      <c r="FPK16" s="84"/>
      <c r="FPL16" s="84"/>
      <c r="FPM16" s="84"/>
      <c r="FPN16" s="84"/>
      <c r="FPO16" s="84"/>
      <c r="FPP16" s="84"/>
      <c r="FPQ16" s="84"/>
      <c r="FPR16" s="84"/>
      <c r="FPS16" s="84"/>
      <c r="FPT16" s="84"/>
      <c r="FPU16" s="84"/>
      <c r="FPV16" s="84"/>
      <c r="FPW16" s="84"/>
      <c r="FPX16" s="84"/>
      <c r="FPY16" s="84"/>
      <c r="FPZ16" s="84"/>
      <c r="FQA16" s="84"/>
      <c r="FQB16" s="84"/>
      <c r="FQC16" s="84"/>
      <c r="FQD16" s="84"/>
      <c r="FQE16" s="84"/>
      <c r="FQF16" s="84"/>
      <c r="FQG16" s="84"/>
      <c r="FQH16" s="84"/>
      <c r="FQI16" s="84"/>
      <c r="FQJ16" s="84"/>
      <c r="FQK16" s="84"/>
      <c r="FQL16" s="84"/>
      <c r="FQM16" s="84"/>
      <c r="FQN16" s="84"/>
      <c r="FQO16" s="84"/>
      <c r="FQP16" s="84"/>
      <c r="FQQ16" s="84"/>
      <c r="FQR16" s="84"/>
      <c r="FQS16" s="84"/>
      <c r="FQT16" s="84"/>
      <c r="FQU16" s="84"/>
      <c r="FQV16" s="84"/>
      <c r="FQW16" s="84"/>
      <c r="FQX16" s="84"/>
      <c r="FQY16" s="84"/>
      <c r="FQZ16" s="84"/>
      <c r="FRA16" s="84"/>
      <c r="FRB16" s="84"/>
      <c r="FRC16" s="84"/>
      <c r="FRD16" s="84"/>
      <c r="FRE16" s="84"/>
      <c r="FRF16" s="84"/>
      <c r="FRG16" s="84"/>
      <c r="FRH16" s="84"/>
      <c r="FRI16" s="84"/>
      <c r="FRJ16" s="84"/>
      <c r="FRK16" s="84"/>
      <c r="FRL16" s="84"/>
      <c r="FRM16" s="84"/>
      <c r="FRN16" s="84"/>
      <c r="FRO16" s="84"/>
      <c r="FRP16" s="84"/>
      <c r="FRQ16" s="84"/>
      <c r="FRR16" s="84"/>
      <c r="FRS16" s="84"/>
      <c r="FRT16" s="84"/>
      <c r="FRU16" s="84"/>
      <c r="FRV16" s="84"/>
      <c r="FRW16" s="84"/>
      <c r="FRX16" s="84"/>
      <c r="FRY16" s="84"/>
      <c r="FRZ16" s="84"/>
      <c r="FSA16" s="84"/>
      <c r="FSB16" s="84"/>
      <c r="FSC16" s="84"/>
      <c r="FSD16" s="84"/>
      <c r="FSE16" s="84"/>
      <c r="FSF16" s="84"/>
      <c r="FSG16" s="84"/>
      <c r="FSH16" s="84"/>
      <c r="FSI16" s="84"/>
      <c r="FSJ16" s="84"/>
      <c r="FSK16" s="84"/>
      <c r="FSL16" s="84"/>
      <c r="FSM16" s="84"/>
      <c r="FSN16" s="84"/>
      <c r="FSO16" s="84"/>
      <c r="FSP16" s="84"/>
      <c r="FSQ16" s="84"/>
      <c r="FSR16" s="84"/>
      <c r="FSS16" s="84"/>
      <c r="FST16" s="84"/>
      <c r="FSU16" s="84"/>
      <c r="FSV16" s="84"/>
      <c r="FSW16" s="84"/>
      <c r="FSX16" s="84"/>
      <c r="FSY16" s="84"/>
      <c r="FSZ16" s="84"/>
      <c r="FTA16" s="84"/>
      <c r="FTB16" s="84"/>
      <c r="FTC16" s="84"/>
      <c r="FTD16" s="84"/>
      <c r="FTE16" s="84"/>
      <c r="FTF16" s="84"/>
      <c r="FTG16" s="84"/>
      <c r="FTH16" s="84"/>
      <c r="FTI16" s="84"/>
      <c r="FTJ16" s="84"/>
      <c r="FTK16" s="84"/>
      <c r="FTL16" s="84"/>
      <c r="FTM16" s="84"/>
      <c r="FTN16" s="84"/>
      <c r="FTO16" s="84"/>
      <c r="FTP16" s="84"/>
      <c r="FTQ16" s="84"/>
      <c r="FTR16" s="84"/>
      <c r="FTS16" s="84"/>
      <c r="FTT16" s="84"/>
      <c r="FTU16" s="84"/>
      <c r="FTV16" s="84"/>
      <c r="FTW16" s="84"/>
      <c r="FTX16" s="84"/>
      <c r="FTY16" s="84"/>
      <c r="FTZ16" s="84"/>
      <c r="FUA16" s="84"/>
      <c r="FUB16" s="84"/>
      <c r="FUC16" s="84"/>
      <c r="FUD16" s="84"/>
      <c r="FUE16" s="84"/>
      <c r="FUF16" s="84"/>
      <c r="FUG16" s="84"/>
      <c r="FUH16" s="84"/>
      <c r="FUI16" s="84"/>
      <c r="FUJ16" s="84"/>
      <c r="FUK16" s="84"/>
      <c r="FUL16" s="84"/>
      <c r="FUM16" s="84"/>
      <c r="FUN16" s="84"/>
      <c r="FUO16" s="84"/>
      <c r="FUP16" s="84"/>
      <c r="FUQ16" s="84"/>
      <c r="FUR16" s="84"/>
      <c r="FUS16" s="84"/>
      <c r="FUT16" s="84"/>
      <c r="FUU16" s="84"/>
      <c r="FUV16" s="84"/>
      <c r="FUW16" s="84"/>
      <c r="FUX16" s="84"/>
      <c r="FUY16" s="84"/>
      <c r="FUZ16" s="84"/>
      <c r="FVA16" s="84"/>
      <c r="FVB16" s="84"/>
      <c r="FVC16" s="84"/>
      <c r="FVD16" s="84"/>
      <c r="FVE16" s="84"/>
      <c r="FVF16" s="84"/>
      <c r="FVG16" s="84"/>
      <c r="FVH16" s="84"/>
      <c r="FVI16" s="84"/>
      <c r="FVJ16" s="84"/>
      <c r="FVK16" s="84"/>
      <c r="FVL16" s="84"/>
      <c r="FVM16" s="84"/>
      <c r="FVN16" s="84"/>
      <c r="FVO16" s="84"/>
      <c r="FVP16" s="84"/>
      <c r="FVQ16" s="84"/>
      <c r="FVR16" s="84"/>
      <c r="FVS16" s="84"/>
      <c r="FVT16" s="84"/>
      <c r="FVU16" s="84"/>
      <c r="FVV16" s="84"/>
      <c r="FVW16" s="84"/>
      <c r="FVX16" s="84"/>
      <c r="FVY16" s="84"/>
      <c r="FVZ16" s="84"/>
      <c r="FWA16" s="84"/>
      <c r="FWB16" s="84"/>
      <c r="FWC16" s="84"/>
      <c r="FWD16" s="84"/>
      <c r="FWE16" s="84"/>
      <c r="FWF16" s="84"/>
      <c r="FWG16" s="84"/>
      <c r="FWH16" s="84"/>
      <c r="FWI16" s="84"/>
      <c r="FWJ16" s="84"/>
      <c r="FWK16" s="84"/>
      <c r="FWL16" s="84"/>
      <c r="FWM16" s="84"/>
      <c r="FWN16" s="84"/>
      <c r="FWO16" s="84"/>
      <c r="FWP16" s="84"/>
      <c r="FWQ16" s="84"/>
      <c r="FWR16" s="84"/>
      <c r="FWS16" s="84"/>
      <c r="FWT16" s="84"/>
      <c r="FWU16" s="84"/>
      <c r="FWV16" s="84"/>
      <c r="FWW16" s="84"/>
      <c r="FWX16" s="84"/>
      <c r="FWY16" s="84"/>
      <c r="FWZ16" s="84"/>
      <c r="FXA16" s="84"/>
      <c r="FXB16" s="84"/>
      <c r="FXC16" s="84"/>
      <c r="FXD16" s="84"/>
      <c r="FXE16" s="84"/>
      <c r="FXF16" s="84"/>
      <c r="FXG16" s="84"/>
      <c r="FXH16" s="84"/>
      <c r="FXI16" s="84"/>
      <c r="FXJ16" s="84"/>
      <c r="FXK16" s="84"/>
      <c r="FXL16" s="84"/>
      <c r="FXM16" s="84"/>
      <c r="FXN16" s="84"/>
      <c r="FXO16" s="84"/>
      <c r="FXP16" s="84"/>
      <c r="FXQ16" s="84"/>
      <c r="FXR16" s="84"/>
      <c r="FXS16" s="84"/>
      <c r="FXT16" s="84"/>
      <c r="FXU16" s="84"/>
      <c r="FXV16" s="84"/>
      <c r="FXW16" s="84"/>
      <c r="FXX16" s="84"/>
      <c r="FXY16" s="84"/>
      <c r="FXZ16" s="84"/>
      <c r="FYA16" s="84"/>
      <c r="FYB16" s="84"/>
      <c r="FYC16" s="84"/>
      <c r="FYD16" s="84"/>
      <c r="FYE16" s="84"/>
      <c r="FYF16" s="84"/>
      <c r="FYG16" s="84"/>
      <c r="FYH16" s="84"/>
      <c r="FYI16" s="84"/>
      <c r="FYJ16" s="84"/>
      <c r="FYK16" s="84"/>
      <c r="FYL16" s="84"/>
      <c r="FYM16" s="84"/>
      <c r="FYN16" s="84"/>
      <c r="FYO16" s="84"/>
      <c r="FYP16" s="84"/>
      <c r="FYQ16" s="84"/>
      <c r="FYR16" s="84"/>
      <c r="FYS16" s="84"/>
      <c r="FYT16" s="84"/>
      <c r="FYU16" s="84"/>
      <c r="FYV16" s="84"/>
      <c r="FYW16" s="84"/>
      <c r="FYX16" s="84"/>
      <c r="FYY16" s="84"/>
      <c r="FYZ16" s="84"/>
      <c r="FZA16" s="84"/>
      <c r="FZB16" s="84"/>
      <c r="FZC16" s="84"/>
      <c r="FZD16" s="84"/>
      <c r="FZE16" s="84"/>
      <c r="FZF16" s="84"/>
      <c r="FZG16" s="84"/>
      <c r="FZH16" s="84"/>
      <c r="FZI16" s="84"/>
      <c r="FZJ16" s="84"/>
      <c r="FZK16" s="84"/>
      <c r="FZL16" s="84"/>
      <c r="FZM16" s="84"/>
      <c r="FZN16" s="84"/>
      <c r="FZO16" s="84"/>
      <c r="FZP16" s="84"/>
      <c r="FZQ16" s="84"/>
      <c r="FZR16" s="84"/>
      <c r="FZS16" s="84"/>
      <c r="FZT16" s="84"/>
      <c r="FZU16" s="84"/>
      <c r="FZV16" s="84"/>
      <c r="FZW16" s="84"/>
      <c r="FZX16" s="84"/>
      <c r="FZY16" s="84"/>
      <c r="FZZ16" s="84"/>
      <c r="GAA16" s="84"/>
      <c r="GAB16" s="84"/>
      <c r="GAC16" s="84"/>
      <c r="GAD16" s="84"/>
      <c r="GAE16" s="84"/>
      <c r="GAF16" s="84"/>
      <c r="GAG16" s="84"/>
      <c r="GAH16" s="84"/>
      <c r="GAI16" s="84"/>
      <c r="GAJ16" s="84"/>
      <c r="GAK16" s="84"/>
      <c r="GAL16" s="84"/>
      <c r="GAM16" s="84"/>
      <c r="GAN16" s="84"/>
      <c r="GAO16" s="84"/>
      <c r="GAP16" s="84"/>
      <c r="GAQ16" s="84"/>
      <c r="GAR16" s="84"/>
      <c r="GAS16" s="84"/>
      <c r="GAT16" s="84"/>
      <c r="GAU16" s="84"/>
      <c r="GAV16" s="84"/>
      <c r="GAW16" s="84"/>
      <c r="GAX16" s="84"/>
      <c r="GAY16" s="84"/>
      <c r="GAZ16" s="84"/>
      <c r="GBA16" s="84"/>
      <c r="GBB16" s="84"/>
      <c r="GBC16" s="84"/>
      <c r="GBD16" s="84"/>
      <c r="GBE16" s="84"/>
      <c r="GBF16" s="84"/>
      <c r="GBG16" s="84"/>
      <c r="GBH16" s="84"/>
      <c r="GBI16" s="84"/>
      <c r="GBJ16" s="84"/>
      <c r="GBK16" s="84"/>
      <c r="GBL16" s="84"/>
      <c r="GBM16" s="84"/>
      <c r="GBN16" s="84"/>
      <c r="GBO16" s="84"/>
      <c r="GBP16" s="84"/>
      <c r="GBQ16" s="84"/>
      <c r="GBR16" s="84"/>
      <c r="GBS16" s="84"/>
      <c r="GBT16" s="84"/>
      <c r="GBU16" s="84"/>
      <c r="GBV16" s="84"/>
      <c r="GBW16" s="84"/>
      <c r="GBX16" s="84"/>
      <c r="GBY16" s="84"/>
      <c r="GBZ16" s="84"/>
      <c r="GCA16" s="84"/>
      <c r="GCB16" s="84"/>
      <c r="GCC16" s="84"/>
      <c r="GCD16" s="84"/>
      <c r="GCE16" s="84"/>
      <c r="GCF16" s="84"/>
      <c r="GCG16" s="84"/>
      <c r="GCH16" s="84"/>
      <c r="GCI16" s="84"/>
      <c r="GCJ16" s="84"/>
      <c r="GCK16" s="84"/>
      <c r="GCL16" s="84"/>
      <c r="GCM16" s="84"/>
      <c r="GCN16" s="84"/>
      <c r="GCO16" s="84"/>
      <c r="GCP16" s="84"/>
      <c r="GCQ16" s="84"/>
      <c r="GCR16" s="84"/>
      <c r="GCS16" s="84"/>
      <c r="GCT16" s="84"/>
      <c r="GCU16" s="84"/>
      <c r="GCV16" s="84"/>
      <c r="GCW16" s="84"/>
      <c r="GCX16" s="84"/>
      <c r="GCY16" s="84"/>
      <c r="GCZ16" s="84"/>
      <c r="GDA16" s="84"/>
      <c r="GDB16" s="84"/>
      <c r="GDC16" s="84"/>
      <c r="GDD16" s="84"/>
      <c r="GDE16" s="84"/>
      <c r="GDF16" s="84"/>
      <c r="GDG16" s="84"/>
      <c r="GDH16" s="84"/>
      <c r="GDI16" s="84"/>
      <c r="GDJ16" s="84"/>
      <c r="GDK16" s="84"/>
      <c r="GDL16" s="84"/>
      <c r="GDM16" s="84"/>
      <c r="GDN16" s="84"/>
      <c r="GDO16" s="84"/>
      <c r="GDP16" s="84"/>
      <c r="GDQ16" s="84"/>
      <c r="GDR16" s="84"/>
      <c r="GDS16" s="84"/>
      <c r="GDT16" s="84"/>
      <c r="GDU16" s="84"/>
      <c r="GDV16" s="84"/>
      <c r="GDW16" s="84"/>
      <c r="GDX16" s="84"/>
      <c r="GDY16" s="84"/>
      <c r="GDZ16" s="84"/>
      <c r="GEA16" s="84"/>
      <c r="GEB16" s="84"/>
      <c r="GEC16" s="84"/>
      <c r="GED16" s="84"/>
      <c r="GEE16" s="84"/>
      <c r="GEF16" s="84"/>
      <c r="GEG16" s="84"/>
      <c r="GEH16" s="84"/>
      <c r="GEI16" s="84"/>
      <c r="GEJ16" s="84"/>
      <c r="GEK16" s="84"/>
      <c r="GEL16" s="84"/>
      <c r="GEM16" s="84"/>
      <c r="GEN16" s="84"/>
      <c r="GEO16" s="84"/>
      <c r="GEP16" s="84"/>
      <c r="GEQ16" s="84"/>
      <c r="GER16" s="84"/>
      <c r="GES16" s="84"/>
      <c r="GET16" s="84"/>
      <c r="GEU16" s="84"/>
      <c r="GEV16" s="84"/>
      <c r="GEW16" s="84"/>
      <c r="GEX16" s="84"/>
      <c r="GEY16" s="84"/>
      <c r="GEZ16" s="84"/>
      <c r="GFA16" s="84"/>
      <c r="GFB16" s="84"/>
      <c r="GFC16" s="84"/>
      <c r="GFD16" s="84"/>
      <c r="GFE16" s="84"/>
      <c r="GFF16" s="84"/>
      <c r="GFG16" s="84"/>
      <c r="GFH16" s="84"/>
      <c r="GFI16" s="84"/>
      <c r="GFJ16" s="84"/>
      <c r="GFK16" s="84"/>
      <c r="GFL16" s="84"/>
      <c r="GFM16" s="84"/>
      <c r="GFN16" s="84"/>
      <c r="GFO16" s="84"/>
      <c r="GFP16" s="84"/>
      <c r="GFQ16" s="84"/>
      <c r="GFR16" s="84"/>
      <c r="GFS16" s="84"/>
      <c r="GFT16" s="84"/>
      <c r="GFU16" s="84"/>
      <c r="GFV16" s="84"/>
      <c r="GFW16" s="84"/>
      <c r="GFX16" s="84"/>
      <c r="GFY16" s="84"/>
      <c r="GFZ16" s="84"/>
      <c r="GGA16" s="84"/>
      <c r="GGB16" s="84"/>
      <c r="GGC16" s="84"/>
      <c r="GGD16" s="84"/>
      <c r="GGE16" s="84"/>
      <c r="GGF16" s="84"/>
      <c r="GGG16" s="84"/>
      <c r="GGH16" s="84"/>
      <c r="GGI16" s="84"/>
      <c r="GGJ16" s="84"/>
      <c r="GGK16" s="84"/>
      <c r="GGL16" s="84"/>
      <c r="GGM16" s="84"/>
      <c r="GGN16" s="84"/>
      <c r="GGO16" s="84"/>
      <c r="GGP16" s="84"/>
      <c r="GGQ16" s="84"/>
      <c r="GGR16" s="84"/>
      <c r="GGS16" s="84"/>
      <c r="GGT16" s="84"/>
      <c r="GGU16" s="84"/>
      <c r="GGV16" s="84"/>
      <c r="GGW16" s="84"/>
      <c r="GGX16" s="84"/>
      <c r="GGY16" s="84"/>
      <c r="GGZ16" s="84"/>
      <c r="GHA16" s="84"/>
      <c r="GHB16" s="84"/>
      <c r="GHC16" s="84"/>
      <c r="GHD16" s="84"/>
      <c r="GHE16" s="84"/>
      <c r="GHF16" s="84"/>
      <c r="GHG16" s="84"/>
      <c r="GHH16" s="84"/>
      <c r="GHI16" s="84"/>
      <c r="GHJ16" s="84"/>
      <c r="GHK16" s="84"/>
      <c r="GHL16" s="84"/>
      <c r="GHM16" s="84"/>
      <c r="GHN16" s="84"/>
      <c r="GHO16" s="84"/>
      <c r="GHP16" s="84"/>
      <c r="GHQ16" s="84"/>
      <c r="GHR16" s="84"/>
      <c r="GHS16" s="84"/>
      <c r="GHT16" s="84"/>
      <c r="GHU16" s="84"/>
      <c r="GHV16" s="84"/>
      <c r="GHW16" s="84"/>
      <c r="GHX16" s="84"/>
      <c r="GHY16" s="84"/>
      <c r="GHZ16" s="84"/>
      <c r="GIA16" s="84"/>
      <c r="GIB16" s="84"/>
      <c r="GIC16" s="84"/>
      <c r="GID16" s="84"/>
      <c r="GIE16" s="84"/>
      <c r="GIF16" s="84"/>
      <c r="GIG16" s="84"/>
      <c r="GIH16" s="84"/>
      <c r="GII16" s="84"/>
      <c r="GIJ16" s="84"/>
      <c r="GIK16" s="84"/>
      <c r="GIL16" s="84"/>
      <c r="GIM16" s="84"/>
      <c r="GIN16" s="84"/>
      <c r="GIO16" s="84"/>
      <c r="GIP16" s="84"/>
      <c r="GIQ16" s="84"/>
      <c r="GIR16" s="84"/>
      <c r="GIS16" s="84"/>
      <c r="GIT16" s="84"/>
      <c r="GIU16" s="84"/>
      <c r="GIV16" s="84"/>
      <c r="GIW16" s="84"/>
      <c r="GIX16" s="84"/>
      <c r="GIY16" s="84"/>
      <c r="GIZ16" s="84"/>
      <c r="GJA16" s="84"/>
      <c r="GJB16" s="84"/>
      <c r="GJC16" s="84"/>
      <c r="GJD16" s="84"/>
      <c r="GJE16" s="84"/>
      <c r="GJF16" s="84"/>
      <c r="GJG16" s="84"/>
      <c r="GJH16" s="84"/>
      <c r="GJI16" s="84"/>
      <c r="GJJ16" s="84"/>
      <c r="GJK16" s="84"/>
      <c r="GJL16" s="84"/>
      <c r="GJM16" s="84"/>
      <c r="GJN16" s="84"/>
      <c r="GJO16" s="84"/>
      <c r="GJP16" s="84"/>
      <c r="GJQ16" s="84"/>
      <c r="GJR16" s="84"/>
      <c r="GJS16" s="84"/>
      <c r="GJT16" s="84"/>
      <c r="GJU16" s="84"/>
      <c r="GJV16" s="84"/>
      <c r="GJW16" s="84"/>
      <c r="GJX16" s="84"/>
      <c r="GJY16" s="84"/>
      <c r="GJZ16" s="84"/>
      <c r="GKA16" s="84"/>
      <c r="GKB16" s="84"/>
      <c r="GKC16" s="84"/>
      <c r="GKD16" s="84"/>
      <c r="GKE16" s="84"/>
      <c r="GKF16" s="84"/>
      <c r="GKG16" s="84"/>
      <c r="GKH16" s="84"/>
      <c r="GKI16" s="84"/>
      <c r="GKJ16" s="84"/>
      <c r="GKK16" s="84"/>
      <c r="GKL16" s="84"/>
      <c r="GKM16" s="84"/>
      <c r="GKN16" s="84"/>
      <c r="GKO16" s="84"/>
      <c r="GKP16" s="84"/>
      <c r="GKQ16" s="84"/>
      <c r="GKR16" s="84"/>
      <c r="GKS16" s="84"/>
      <c r="GKT16" s="84"/>
      <c r="GKU16" s="84"/>
      <c r="GKV16" s="84"/>
      <c r="GKW16" s="84"/>
      <c r="GKX16" s="84"/>
      <c r="GKY16" s="84"/>
      <c r="GKZ16" s="84"/>
      <c r="GLA16" s="84"/>
      <c r="GLB16" s="84"/>
      <c r="GLC16" s="84"/>
      <c r="GLD16" s="84"/>
      <c r="GLE16" s="84"/>
      <c r="GLF16" s="84"/>
      <c r="GLG16" s="84"/>
      <c r="GLH16" s="84"/>
      <c r="GLI16" s="84"/>
      <c r="GLJ16" s="84"/>
      <c r="GLK16" s="84"/>
      <c r="GLL16" s="84"/>
      <c r="GLM16" s="84"/>
      <c r="GLN16" s="84"/>
      <c r="GLO16" s="84"/>
      <c r="GLP16" s="84"/>
      <c r="GLQ16" s="84"/>
      <c r="GLR16" s="84"/>
      <c r="GLS16" s="84"/>
      <c r="GLT16" s="84"/>
      <c r="GLU16" s="84"/>
      <c r="GLV16" s="84"/>
      <c r="GLW16" s="84"/>
      <c r="GLX16" s="84"/>
      <c r="GLY16" s="84"/>
      <c r="GLZ16" s="84"/>
      <c r="GMA16" s="84"/>
      <c r="GMB16" s="84"/>
      <c r="GMC16" s="84"/>
      <c r="GMD16" s="84"/>
      <c r="GME16" s="84"/>
      <c r="GMF16" s="84"/>
      <c r="GMG16" s="84"/>
      <c r="GMH16" s="84"/>
      <c r="GMI16" s="84"/>
      <c r="GMJ16" s="84"/>
      <c r="GMK16" s="84"/>
      <c r="GML16" s="84"/>
      <c r="GMM16" s="84"/>
      <c r="GMN16" s="84"/>
      <c r="GMO16" s="84"/>
      <c r="GMP16" s="84"/>
      <c r="GMQ16" s="84"/>
      <c r="GMR16" s="84"/>
      <c r="GMS16" s="84"/>
      <c r="GMT16" s="84"/>
      <c r="GMU16" s="84"/>
      <c r="GMV16" s="84"/>
      <c r="GMW16" s="84"/>
      <c r="GMX16" s="84"/>
      <c r="GMY16" s="84"/>
      <c r="GMZ16" s="84"/>
      <c r="GNA16" s="84"/>
      <c r="GNB16" s="84"/>
      <c r="GNC16" s="84"/>
      <c r="GND16" s="84"/>
      <c r="GNE16" s="84"/>
      <c r="GNF16" s="84"/>
      <c r="GNG16" s="84"/>
      <c r="GNH16" s="84"/>
      <c r="GNI16" s="84"/>
      <c r="GNJ16" s="84"/>
      <c r="GNK16" s="84"/>
      <c r="GNL16" s="84"/>
      <c r="GNM16" s="84"/>
      <c r="GNN16" s="84"/>
      <c r="GNO16" s="84"/>
      <c r="GNP16" s="84"/>
      <c r="GNQ16" s="84"/>
      <c r="GNR16" s="84"/>
      <c r="GNS16" s="84"/>
      <c r="GNT16" s="84"/>
      <c r="GNU16" s="84"/>
      <c r="GNV16" s="84"/>
      <c r="GNW16" s="84"/>
      <c r="GNX16" s="84"/>
      <c r="GNY16" s="84"/>
      <c r="GNZ16" s="84"/>
      <c r="GOA16" s="84"/>
      <c r="GOB16" s="84"/>
      <c r="GOC16" s="84"/>
      <c r="GOD16" s="84"/>
      <c r="GOE16" s="84"/>
      <c r="GOF16" s="84"/>
      <c r="GOG16" s="84"/>
      <c r="GOH16" s="84"/>
      <c r="GOI16" s="84"/>
      <c r="GOJ16" s="84"/>
      <c r="GOK16" s="84"/>
      <c r="GOL16" s="84"/>
      <c r="GOM16" s="84"/>
      <c r="GON16" s="84"/>
      <c r="GOO16" s="84"/>
      <c r="GOP16" s="84"/>
      <c r="GOQ16" s="84"/>
      <c r="GOR16" s="84"/>
      <c r="GOS16" s="84"/>
      <c r="GOT16" s="84"/>
      <c r="GOU16" s="84"/>
      <c r="GOV16" s="84"/>
      <c r="GOW16" s="84"/>
      <c r="GOX16" s="84"/>
      <c r="GOY16" s="84"/>
      <c r="GOZ16" s="84"/>
      <c r="GPA16" s="84"/>
      <c r="GPB16" s="84"/>
      <c r="GPC16" s="84"/>
      <c r="GPD16" s="84"/>
      <c r="GPE16" s="84"/>
      <c r="GPF16" s="84"/>
      <c r="GPG16" s="84"/>
      <c r="GPH16" s="84"/>
      <c r="GPI16" s="84"/>
      <c r="GPJ16" s="84"/>
      <c r="GPK16" s="84"/>
      <c r="GPL16" s="84"/>
      <c r="GPM16" s="84"/>
      <c r="GPN16" s="84"/>
      <c r="GPO16" s="84"/>
      <c r="GPP16" s="84"/>
      <c r="GPQ16" s="84"/>
      <c r="GPR16" s="84"/>
      <c r="GPS16" s="84"/>
      <c r="GPT16" s="84"/>
      <c r="GPU16" s="84"/>
      <c r="GPV16" s="84"/>
      <c r="GPW16" s="84"/>
      <c r="GPX16" s="84"/>
      <c r="GPY16" s="84"/>
      <c r="GPZ16" s="84"/>
      <c r="GQA16" s="84"/>
      <c r="GQB16" s="84"/>
      <c r="GQC16" s="84"/>
      <c r="GQD16" s="84"/>
      <c r="GQE16" s="84"/>
      <c r="GQF16" s="84"/>
      <c r="GQG16" s="84"/>
      <c r="GQH16" s="84"/>
      <c r="GQI16" s="84"/>
      <c r="GQJ16" s="84"/>
      <c r="GQK16" s="84"/>
      <c r="GQL16" s="84"/>
      <c r="GQM16" s="84"/>
      <c r="GQN16" s="84"/>
      <c r="GQO16" s="84"/>
      <c r="GQP16" s="84"/>
      <c r="GQQ16" s="84"/>
      <c r="GQR16" s="84"/>
      <c r="GQS16" s="84"/>
      <c r="GQT16" s="84"/>
      <c r="GQU16" s="84"/>
      <c r="GQV16" s="84"/>
      <c r="GQW16" s="84"/>
      <c r="GQX16" s="84"/>
      <c r="GQY16" s="84"/>
      <c r="GQZ16" s="84"/>
      <c r="GRA16" s="84"/>
      <c r="GRB16" s="84"/>
      <c r="GRC16" s="84"/>
      <c r="GRD16" s="84"/>
      <c r="GRE16" s="84"/>
      <c r="GRF16" s="84"/>
      <c r="GRG16" s="84"/>
      <c r="GRH16" s="84"/>
      <c r="GRI16" s="84"/>
      <c r="GRJ16" s="84"/>
      <c r="GRK16" s="84"/>
      <c r="GRL16" s="84"/>
      <c r="GRM16" s="84"/>
      <c r="GRN16" s="84"/>
      <c r="GRO16" s="84"/>
      <c r="GRP16" s="84"/>
      <c r="GRQ16" s="84"/>
      <c r="GRR16" s="84"/>
      <c r="GRS16" s="84"/>
      <c r="GRT16" s="84"/>
      <c r="GRU16" s="84"/>
      <c r="GRV16" s="84"/>
      <c r="GRW16" s="84"/>
      <c r="GRX16" s="84"/>
      <c r="GRY16" s="84"/>
      <c r="GRZ16" s="84"/>
      <c r="GSA16" s="84"/>
      <c r="GSB16" s="84"/>
      <c r="GSC16" s="84"/>
      <c r="GSD16" s="84"/>
      <c r="GSE16" s="84"/>
      <c r="GSF16" s="84"/>
      <c r="GSG16" s="84"/>
      <c r="GSH16" s="84"/>
      <c r="GSI16" s="84"/>
      <c r="GSJ16" s="84"/>
      <c r="GSK16" s="84"/>
      <c r="GSL16" s="84"/>
      <c r="GSM16" s="84"/>
      <c r="GSN16" s="84"/>
      <c r="GSO16" s="84"/>
      <c r="GSP16" s="84"/>
      <c r="GSQ16" s="84"/>
      <c r="GSR16" s="84"/>
      <c r="GSS16" s="84"/>
      <c r="GST16" s="84"/>
      <c r="GSU16" s="84"/>
      <c r="GSV16" s="84"/>
      <c r="GSW16" s="84"/>
      <c r="GSX16" s="84"/>
      <c r="GSY16" s="84"/>
      <c r="GSZ16" s="84"/>
      <c r="GTA16" s="84"/>
      <c r="GTB16" s="84"/>
      <c r="GTC16" s="84"/>
      <c r="GTD16" s="84"/>
      <c r="GTE16" s="84"/>
      <c r="GTF16" s="84"/>
      <c r="GTG16" s="84"/>
      <c r="GTH16" s="84"/>
      <c r="GTI16" s="84"/>
      <c r="GTJ16" s="84"/>
      <c r="GTK16" s="84"/>
      <c r="GTL16" s="84"/>
      <c r="GTM16" s="84"/>
      <c r="GTN16" s="84"/>
      <c r="GTO16" s="84"/>
      <c r="GTP16" s="84"/>
      <c r="GTQ16" s="84"/>
      <c r="GTR16" s="84"/>
      <c r="GTS16" s="84"/>
      <c r="GTT16" s="84"/>
      <c r="GTU16" s="84"/>
      <c r="GTV16" s="84"/>
      <c r="GTW16" s="84"/>
      <c r="GTX16" s="84"/>
      <c r="GTY16" s="84"/>
      <c r="GTZ16" s="84"/>
      <c r="GUA16" s="84"/>
      <c r="GUB16" s="84"/>
      <c r="GUC16" s="84"/>
      <c r="GUD16" s="84"/>
      <c r="GUE16" s="84"/>
      <c r="GUF16" s="84"/>
      <c r="GUG16" s="84"/>
      <c r="GUH16" s="84"/>
      <c r="GUI16" s="84"/>
      <c r="GUJ16" s="84"/>
      <c r="GUK16" s="84"/>
      <c r="GUL16" s="84"/>
      <c r="GUM16" s="84"/>
      <c r="GUN16" s="84"/>
      <c r="GUO16" s="84"/>
      <c r="GUP16" s="84"/>
      <c r="GUQ16" s="84"/>
      <c r="GUR16" s="84"/>
      <c r="GUS16" s="84"/>
      <c r="GUT16" s="84"/>
      <c r="GUU16" s="84"/>
      <c r="GUV16" s="84"/>
      <c r="GUW16" s="84"/>
      <c r="GUX16" s="84"/>
      <c r="GUY16" s="84"/>
      <c r="GUZ16" s="84"/>
      <c r="GVA16" s="84"/>
      <c r="GVB16" s="84"/>
      <c r="GVC16" s="84"/>
      <c r="GVD16" s="84"/>
      <c r="GVE16" s="84"/>
      <c r="GVF16" s="84"/>
      <c r="GVG16" s="84"/>
      <c r="GVH16" s="84"/>
      <c r="GVI16" s="84"/>
      <c r="GVJ16" s="84"/>
      <c r="GVK16" s="84"/>
      <c r="GVL16" s="84"/>
      <c r="GVM16" s="84"/>
      <c r="GVN16" s="84"/>
      <c r="GVO16" s="84"/>
      <c r="GVP16" s="84"/>
      <c r="GVQ16" s="84"/>
      <c r="GVR16" s="84"/>
      <c r="GVS16" s="84"/>
      <c r="GVT16" s="84"/>
      <c r="GVU16" s="84"/>
      <c r="GVV16" s="84"/>
      <c r="GVW16" s="84"/>
      <c r="GVX16" s="84"/>
      <c r="GVY16" s="84"/>
      <c r="GVZ16" s="84"/>
      <c r="GWA16" s="84"/>
      <c r="GWB16" s="84"/>
      <c r="GWC16" s="84"/>
      <c r="GWD16" s="84"/>
      <c r="GWE16" s="84"/>
      <c r="GWF16" s="84"/>
      <c r="GWG16" s="84"/>
      <c r="GWH16" s="84"/>
      <c r="GWI16" s="84"/>
      <c r="GWJ16" s="84"/>
      <c r="GWK16" s="84"/>
      <c r="GWL16" s="84"/>
      <c r="GWM16" s="84"/>
      <c r="GWN16" s="84"/>
      <c r="GWO16" s="84"/>
      <c r="GWP16" s="84"/>
      <c r="GWQ16" s="84"/>
      <c r="GWR16" s="84"/>
      <c r="GWS16" s="84"/>
      <c r="GWT16" s="84"/>
      <c r="GWU16" s="84"/>
      <c r="GWV16" s="84"/>
      <c r="GWW16" s="84"/>
      <c r="GWX16" s="84"/>
      <c r="GWY16" s="84"/>
      <c r="GWZ16" s="84"/>
      <c r="GXA16" s="84"/>
      <c r="GXB16" s="84"/>
      <c r="GXC16" s="84"/>
      <c r="GXD16" s="84"/>
      <c r="GXE16" s="84"/>
      <c r="GXF16" s="84"/>
      <c r="GXG16" s="84"/>
      <c r="GXH16" s="84"/>
      <c r="GXI16" s="84"/>
      <c r="GXJ16" s="84"/>
      <c r="GXK16" s="84"/>
      <c r="GXL16" s="84"/>
      <c r="GXM16" s="84"/>
      <c r="GXN16" s="84"/>
      <c r="GXO16" s="84"/>
      <c r="GXP16" s="84"/>
      <c r="GXQ16" s="84"/>
      <c r="GXR16" s="84"/>
      <c r="GXS16" s="84"/>
      <c r="GXT16" s="84"/>
      <c r="GXU16" s="84"/>
      <c r="GXV16" s="84"/>
      <c r="GXW16" s="84"/>
      <c r="GXX16" s="84"/>
      <c r="GXY16" s="84"/>
      <c r="GXZ16" s="84"/>
      <c r="GYA16" s="84"/>
      <c r="GYB16" s="84"/>
      <c r="GYC16" s="84"/>
      <c r="GYD16" s="84"/>
      <c r="GYE16" s="84"/>
      <c r="GYF16" s="84"/>
      <c r="GYG16" s="84"/>
      <c r="GYH16" s="84"/>
      <c r="GYI16" s="84"/>
      <c r="GYJ16" s="84"/>
      <c r="GYK16" s="84"/>
      <c r="GYL16" s="84"/>
      <c r="GYM16" s="84"/>
      <c r="GYN16" s="84"/>
      <c r="GYO16" s="84"/>
      <c r="GYP16" s="84"/>
      <c r="GYQ16" s="84"/>
      <c r="GYR16" s="84"/>
      <c r="GYS16" s="84"/>
      <c r="GYT16" s="84"/>
      <c r="GYU16" s="84"/>
      <c r="GYV16" s="84"/>
      <c r="GYW16" s="84"/>
      <c r="GYX16" s="84"/>
      <c r="GYY16" s="84"/>
      <c r="GYZ16" s="84"/>
      <c r="GZA16" s="84"/>
      <c r="GZB16" s="84"/>
      <c r="GZC16" s="84"/>
      <c r="GZD16" s="84"/>
      <c r="GZE16" s="84"/>
      <c r="GZF16" s="84"/>
      <c r="GZG16" s="84"/>
      <c r="GZH16" s="84"/>
      <c r="GZI16" s="84"/>
      <c r="GZJ16" s="84"/>
      <c r="GZK16" s="84"/>
      <c r="GZL16" s="84"/>
      <c r="GZM16" s="84"/>
      <c r="GZN16" s="84"/>
      <c r="GZO16" s="84"/>
      <c r="GZP16" s="84"/>
      <c r="GZQ16" s="84"/>
      <c r="GZR16" s="84"/>
      <c r="GZS16" s="84"/>
      <c r="GZT16" s="84"/>
      <c r="GZU16" s="84"/>
      <c r="GZV16" s="84"/>
      <c r="GZW16" s="84"/>
      <c r="GZX16" s="84"/>
      <c r="GZY16" s="84"/>
      <c r="GZZ16" s="84"/>
      <c r="HAA16" s="84"/>
      <c r="HAB16" s="84"/>
      <c r="HAC16" s="84"/>
      <c r="HAD16" s="84"/>
      <c r="HAE16" s="84"/>
      <c r="HAF16" s="84"/>
      <c r="HAG16" s="84"/>
      <c r="HAH16" s="84"/>
      <c r="HAI16" s="84"/>
      <c r="HAJ16" s="84"/>
      <c r="HAK16" s="84"/>
      <c r="HAL16" s="84"/>
      <c r="HAM16" s="84"/>
      <c r="HAN16" s="84"/>
      <c r="HAO16" s="84"/>
      <c r="HAP16" s="84"/>
      <c r="HAQ16" s="84"/>
      <c r="HAR16" s="84"/>
      <c r="HAS16" s="84"/>
      <c r="HAT16" s="84"/>
      <c r="HAU16" s="84"/>
      <c r="HAV16" s="84"/>
      <c r="HAW16" s="84"/>
      <c r="HAX16" s="84"/>
      <c r="HAY16" s="84"/>
      <c r="HAZ16" s="84"/>
      <c r="HBA16" s="84"/>
      <c r="HBB16" s="84"/>
      <c r="HBC16" s="84"/>
      <c r="HBD16" s="84"/>
      <c r="HBE16" s="84"/>
      <c r="HBF16" s="84"/>
      <c r="HBG16" s="84"/>
      <c r="HBH16" s="84"/>
      <c r="HBI16" s="84"/>
      <c r="HBJ16" s="84"/>
      <c r="HBK16" s="84"/>
      <c r="HBL16" s="84"/>
      <c r="HBM16" s="84"/>
      <c r="HBN16" s="84"/>
      <c r="HBO16" s="84"/>
      <c r="HBP16" s="84"/>
      <c r="HBQ16" s="84"/>
      <c r="HBR16" s="84"/>
      <c r="HBS16" s="84"/>
      <c r="HBT16" s="84"/>
      <c r="HBU16" s="84"/>
      <c r="HBV16" s="84"/>
      <c r="HBW16" s="84"/>
      <c r="HBX16" s="84"/>
      <c r="HBY16" s="84"/>
      <c r="HBZ16" s="84"/>
      <c r="HCA16" s="84"/>
      <c r="HCB16" s="84"/>
      <c r="HCC16" s="84"/>
      <c r="HCD16" s="84"/>
      <c r="HCE16" s="84"/>
      <c r="HCF16" s="84"/>
      <c r="HCG16" s="84"/>
      <c r="HCH16" s="84"/>
      <c r="HCI16" s="84"/>
      <c r="HCJ16" s="84"/>
      <c r="HCK16" s="84"/>
      <c r="HCL16" s="84"/>
      <c r="HCM16" s="84"/>
      <c r="HCN16" s="84"/>
      <c r="HCO16" s="84"/>
      <c r="HCP16" s="84"/>
      <c r="HCQ16" s="84"/>
      <c r="HCR16" s="84"/>
      <c r="HCS16" s="84"/>
      <c r="HCT16" s="84"/>
      <c r="HCU16" s="84"/>
      <c r="HCV16" s="84"/>
      <c r="HCW16" s="84"/>
      <c r="HCX16" s="84"/>
      <c r="HCY16" s="84"/>
      <c r="HCZ16" s="84"/>
      <c r="HDA16" s="84"/>
      <c r="HDB16" s="84"/>
      <c r="HDC16" s="84"/>
      <c r="HDD16" s="84"/>
      <c r="HDE16" s="84"/>
      <c r="HDF16" s="84"/>
      <c r="HDG16" s="84"/>
      <c r="HDH16" s="84"/>
      <c r="HDI16" s="84"/>
      <c r="HDJ16" s="84"/>
      <c r="HDK16" s="84"/>
      <c r="HDL16" s="84"/>
      <c r="HDM16" s="84"/>
      <c r="HDN16" s="84"/>
      <c r="HDO16" s="84"/>
      <c r="HDP16" s="84"/>
      <c r="HDQ16" s="84"/>
      <c r="HDR16" s="84"/>
      <c r="HDS16" s="84"/>
      <c r="HDT16" s="84"/>
      <c r="HDU16" s="84"/>
      <c r="HDV16" s="84"/>
      <c r="HDW16" s="84"/>
      <c r="HDX16" s="84"/>
      <c r="HDY16" s="84"/>
      <c r="HDZ16" s="84"/>
      <c r="HEA16" s="84"/>
      <c r="HEB16" s="84"/>
      <c r="HEC16" s="84"/>
      <c r="HED16" s="84"/>
      <c r="HEE16" s="84"/>
      <c r="HEF16" s="84"/>
      <c r="HEG16" s="84"/>
      <c r="HEH16" s="84"/>
      <c r="HEI16" s="84"/>
      <c r="HEJ16" s="84"/>
      <c r="HEK16" s="84"/>
      <c r="HEL16" s="84"/>
      <c r="HEM16" s="84"/>
      <c r="HEN16" s="84"/>
      <c r="HEO16" s="84"/>
      <c r="HEP16" s="84"/>
      <c r="HEQ16" s="84"/>
      <c r="HER16" s="84"/>
      <c r="HES16" s="84"/>
      <c r="HET16" s="84"/>
      <c r="HEU16" s="84"/>
      <c r="HEV16" s="84"/>
      <c r="HEW16" s="84"/>
      <c r="HEX16" s="84"/>
      <c r="HEY16" s="84"/>
      <c r="HEZ16" s="84"/>
      <c r="HFA16" s="84"/>
      <c r="HFB16" s="84"/>
      <c r="HFC16" s="84"/>
      <c r="HFD16" s="84"/>
      <c r="HFE16" s="84"/>
      <c r="HFF16" s="84"/>
      <c r="HFG16" s="84"/>
      <c r="HFH16" s="84"/>
      <c r="HFI16" s="84"/>
      <c r="HFJ16" s="84"/>
      <c r="HFK16" s="84"/>
      <c r="HFL16" s="84"/>
      <c r="HFM16" s="84"/>
      <c r="HFN16" s="84"/>
      <c r="HFO16" s="84"/>
      <c r="HFP16" s="84"/>
      <c r="HFQ16" s="84"/>
      <c r="HFR16" s="84"/>
      <c r="HFS16" s="84"/>
      <c r="HFT16" s="84"/>
      <c r="HFU16" s="84"/>
      <c r="HFV16" s="84"/>
      <c r="HFW16" s="84"/>
      <c r="HFX16" s="84"/>
      <c r="HFY16" s="84"/>
      <c r="HFZ16" s="84"/>
      <c r="HGA16" s="84"/>
      <c r="HGB16" s="84"/>
      <c r="HGC16" s="84"/>
      <c r="HGD16" s="84"/>
      <c r="HGE16" s="84"/>
      <c r="HGF16" s="84"/>
      <c r="HGG16" s="84"/>
      <c r="HGH16" s="84"/>
      <c r="HGI16" s="84"/>
      <c r="HGJ16" s="84"/>
      <c r="HGK16" s="84"/>
      <c r="HGL16" s="84"/>
      <c r="HGM16" s="84"/>
      <c r="HGN16" s="84"/>
      <c r="HGO16" s="84"/>
      <c r="HGP16" s="84"/>
      <c r="HGQ16" s="84"/>
      <c r="HGR16" s="84"/>
      <c r="HGS16" s="84"/>
      <c r="HGT16" s="84"/>
      <c r="HGU16" s="84"/>
      <c r="HGV16" s="84"/>
      <c r="HGW16" s="84"/>
      <c r="HGX16" s="84"/>
      <c r="HGY16" s="84"/>
      <c r="HGZ16" s="84"/>
      <c r="HHA16" s="84"/>
      <c r="HHB16" s="84"/>
      <c r="HHC16" s="84"/>
      <c r="HHD16" s="84"/>
      <c r="HHE16" s="84"/>
      <c r="HHF16" s="84"/>
      <c r="HHG16" s="84"/>
      <c r="HHH16" s="84"/>
      <c r="HHI16" s="84"/>
      <c r="HHJ16" s="84"/>
      <c r="HHK16" s="84"/>
      <c r="HHL16" s="84"/>
      <c r="HHM16" s="84"/>
      <c r="HHN16" s="84"/>
      <c r="HHO16" s="84"/>
      <c r="HHP16" s="84"/>
      <c r="HHQ16" s="84"/>
      <c r="HHR16" s="84"/>
      <c r="HHS16" s="84"/>
      <c r="HHT16" s="84"/>
      <c r="HHU16" s="84"/>
      <c r="HHV16" s="84"/>
      <c r="HHW16" s="84"/>
      <c r="HHX16" s="84"/>
      <c r="HHY16" s="84"/>
      <c r="HHZ16" s="84"/>
      <c r="HIA16" s="84"/>
      <c r="HIB16" s="84"/>
      <c r="HIC16" s="84"/>
      <c r="HID16" s="84"/>
      <c r="HIE16" s="84"/>
      <c r="HIF16" s="84"/>
      <c r="HIG16" s="84"/>
      <c r="HIH16" s="84"/>
      <c r="HII16" s="84"/>
      <c r="HIJ16" s="84"/>
      <c r="HIK16" s="84"/>
      <c r="HIL16" s="84"/>
      <c r="HIM16" s="84"/>
      <c r="HIN16" s="84"/>
      <c r="HIO16" s="84"/>
      <c r="HIP16" s="84"/>
      <c r="HIQ16" s="84"/>
      <c r="HIR16" s="84"/>
      <c r="HIS16" s="84"/>
      <c r="HIT16" s="84"/>
      <c r="HIU16" s="84"/>
      <c r="HIV16" s="84"/>
      <c r="HIW16" s="84"/>
      <c r="HIX16" s="84"/>
      <c r="HIY16" s="84"/>
      <c r="HIZ16" s="84"/>
      <c r="HJA16" s="84"/>
      <c r="HJB16" s="84"/>
      <c r="HJC16" s="84"/>
      <c r="HJD16" s="84"/>
      <c r="HJE16" s="84"/>
      <c r="HJF16" s="84"/>
      <c r="HJG16" s="84"/>
      <c r="HJH16" s="84"/>
      <c r="HJI16" s="84"/>
      <c r="HJJ16" s="84"/>
      <c r="HJK16" s="84"/>
      <c r="HJL16" s="84"/>
      <c r="HJM16" s="84"/>
      <c r="HJN16" s="84"/>
      <c r="HJO16" s="84"/>
      <c r="HJP16" s="84"/>
      <c r="HJQ16" s="84"/>
      <c r="HJR16" s="84"/>
      <c r="HJS16" s="84"/>
      <c r="HJT16" s="84"/>
      <c r="HJU16" s="84"/>
      <c r="HJV16" s="84"/>
      <c r="HJW16" s="84"/>
      <c r="HJX16" s="84"/>
      <c r="HJY16" s="84"/>
      <c r="HJZ16" s="84"/>
      <c r="HKA16" s="84"/>
      <c r="HKB16" s="84"/>
      <c r="HKC16" s="84"/>
      <c r="HKD16" s="84"/>
      <c r="HKE16" s="84"/>
      <c r="HKF16" s="84"/>
      <c r="HKG16" s="84"/>
      <c r="HKH16" s="84"/>
      <c r="HKI16" s="84"/>
      <c r="HKJ16" s="84"/>
      <c r="HKK16" s="84"/>
      <c r="HKL16" s="84"/>
      <c r="HKM16" s="84"/>
      <c r="HKN16" s="84"/>
      <c r="HKO16" s="84"/>
      <c r="HKP16" s="84"/>
      <c r="HKQ16" s="84"/>
      <c r="HKR16" s="84"/>
      <c r="HKS16" s="84"/>
      <c r="HKT16" s="84"/>
      <c r="HKU16" s="84"/>
      <c r="HKV16" s="84"/>
      <c r="HKW16" s="84"/>
      <c r="HKX16" s="84"/>
      <c r="HKY16" s="84"/>
      <c r="HKZ16" s="84"/>
      <c r="HLA16" s="84"/>
      <c r="HLB16" s="84"/>
      <c r="HLC16" s="84"/>
      <c r="HLD16" s="84"/>
      <c r="HLE16" s="84"/>
      <c r="HLF16" s="84"/>
      <c r="HLG16" s="84"/>
      <c r="HLH16" s="84"/>
      <c r="HLI16" s="84"/>
      <c r="HLJ16" s="84"/>
      <c r="HLK16" s="84"/>
      <c r="HLL16" s="84"/>
      <c r="HLM16" s="84"/>
      <c r="HLN16" s="84"/>
      <c r="HLO16" s="84"/>
      <c r="HLP16" s="84"/>
      <c r="HLQ16" s="84"/>
      <c r="HLR16" s="84"/>
      <c r="HLS16" s="84"/>
      <c r="HLT16" s="84"/>
      <c r="HLU16" s="84"/>
      <c r="HLV16" s="84"/>
      <c r="HLW16" s="84"/>
      <c r="HLX16" s="84"/>
      <c r="HLY16" s="84"/>
      <c r="HLZ16" s="84"/>
      <c r="HMA16" s="84"/>
      <c r="HMB16" s="84"/>
      <c r="HMC16" s="84"/>
      <c r="HMD16" s="84"/>
      <c r="HME16" s="84"/>
      <c r="HMF16" s="84"/>
      <c r="HMG16" s="84"/>
      <c r="HMH16" s="84"/>
      <c r="HMI16" s="84"/>
      <c r="HMJ16" s="84"/>
      <c r="HMK16" s="84"/>
      <c r="HML16" s="84"/>
      <c r="HMM16" s="84"/>
      <c r="HMN16" s="84"/>
      <c r="HMO16" s="84"/>
      <c r="HMP16" s="84"/>
      <c r="HMQ16" s="84"/>
      <c r="HMR16" s="84"/>
      <c r="HMS16" s="84"/>
      <c r="HMT16" s="84"/>
      <c r="HMU16" s="84"/>
      <c r="HMV16" s="84"/>
      <c r="HMW16" s="84"/>
      <c r="HMX16" s="84"/>
      <c r="HMY16" s="84"/>
      <c r="HMZ16" s="84"/>
      <c r="HNA16" s="84"/>
      <c r="HNB16" s="84"/>
      <c r="HNC16" s="84"/>
      <c r="HND16" s="84"/>
      <c r="HNE16" s="84"/>
      <c r="HNF16" s="84"/>
      <c r="HNG16" s="84"/>
      <c r="HNH16" s="84"/>
      <c r="HNI16" s="84"/>
      <c r="HNJ16" s="84"/>
      <c r="HNK16" s="84"/>
      <c r="HNL16" s="84"/>
      <c r="HNM16" s="84"/>
      <c r="HNN16" s="84"/>
      <c r="HNO16" s="84"/>
      <c r="HNP16" s="84"/>
      <c r="HNQ16" s="84"/>
      <c r="HNR16" s="84"/>
      <c r="HNS16" s="84"/>
      <c r="HNT16" s="84"/>
      <c r="HNU16" s="84"/>
      <c r="HNV16" s="84"/>
      <c r="HNW16" s="84"/>
      <c r="HNX16" s="84"/>
      <c r="HNY16" s="84"/>
      <c r="HNZ16" s="84"/>
      <c r="HOA16" s="84"/>
      <c r="HOB16" s="84"/>
      <c r="HOC16" s="84"/>
      <c r="HOD16" s="84"/>
      <c r="HOE16" s="84"/>
      <c r="HOF16" s="84"/>
      <c r="HOG16" s="84"/>
      <c r="HOH16" s="84"/>
      <c r="HOI16" s="84"/>
      <c r="HOJ16" s="84"/>
      <c r="HOK16" s="84"/>
      <c r="HOL16" s="84"/>
      <c r="HOM16" s="84"/>
      <c r="HON16" s="84"/>
      <c r="HOO16" s="84"/>
      <c r="HOP16" s="84"/>
      <c r="HOQ16" s="84"/>
      <c r="HOR16" s="84"/>
      <c r="HOS16" s="84"/>
      <c r="HOT16" s="84"/>
      <c r="HOU16" s="84"/>
      <c r="HOV16" s="84"/>
      <c r="HOW16" s="84"/>
      <c r="HOX16" s="84"/>
      <c r="HOY16" s="84"/>
      <c r="HOZ16" s="84"/>
      <c r="HPA16" s="84"/>
      <c r="HPB16" s="84"/>
      <c r="HPC16" s="84"/>
      <c r="HPD16" s="84"/>
      <c r="HPE16" s="84"/>
      <c r="HPF16" s="84"/>
      <c r="HPG16" s="84"/>
      <c r="HPH16" s="84"/>
      <c r="HPI16" s="84"/>
      <c r="HPJ16" s="84"/>
      <c r="HPK16" s="84"/>
      <c r="HPL16" s="84"/>
      <c r="HPM16" s="84"/>
      <c r="HPN16" s="84"/>
      <c r="HPO16" s="84"/>
      <c r="HPP16" s="84"/>
      <c r="HPQ16" s="84"/>
      <c r="HPR16" s="84"/>
      <c r="HPS16" s="84"/>
      <c r="HPT16" s="84"/>
      <c r="HPU16" s="84"/>
      <c r="HPV16" s="84"/>
      <c r="HPW16" s="84"/>
      <c r="HPX16" s="84"/>
      <c r="HPY16" s="84"/>
      <c r="HPZ16" s="84"/>
      <c r="HQA16" s="84"/>
      <c r="HQB16" s="84"/>
      <c r="HQC16" s="84"/>
      <c r="HQD16" s="84"/>
      <c r="HQE16" s="84"/>
      <c r="HQF16" s="84"/>
      <c r="HQG16" s="84"/>
      <c r="HQH16" s="84"/>
      <c r="HQI16" s="84"/>
      <c r="HQJ16" s="84"/>
      <c r="HQK16" s="84"/>
      <c r="HQL16" s="84"/>
      <c r="HQM16" s="84"/>
      <c r="HQN16" s="84"/>
      <c r="HQO16" s="84"/>
      <c r="HQP16" s="84"/>
      <c r="HQQ16" s="84"/>
      <c r="HQR16" s="84"/>
      <c r="HQS16" s="84"/>
      <c r="HQT16" s="84"/>
      <c r="HQU16" s="84"/>
      <c r="HQV16" s="84"/>
      <c r="HQW16" s="84"/>
      <c r="HQX16" s="84"/>
      <c r="HQY16" s="84"/>
      <c r="HQZ16" s="84"/>
      <c r="HRA16" s="84"/>
      <c r="HRB16" s="84"/>
      <c r="HRC16" s="84"/>
      <c r="HRD16" s="84"/>
      <c r="HRE16" s="84"/>
      <c r="HRF16" s="84"/>
      <c r="HRG16" s="84"/>
      <c r="HRH16" s="84"/>
      <c r="HRI16" s="84"/>
      <c r="HRJ16" s="84"/>
      <c r="HRK16" s="84"/>
      <c r="HRL16" s="84"/>
      <c r="HRM16" s="84"/>
      <c r="HRN16" s="84"/>
      <c r="HRO16" s="84"/>
      <c r="HRP16" s="84"/>
      <c r="HRQ16" s="84"/>
      <c r="HRR16" s="84"/>
      <c r="HRS16" s="84"/>
      <c r="HRT16" s="84"/>
      <c r="HRU16" s="84"/>
      <c r="HRV16" s="84"/>
      <c r="HRW16" s="84"/>
      <c r="HRX16" s="84"/>
      <c r="HRY16" s="84"/>
      <c r="HRZ16" s="84"/>
      <c r="HSA16" s="84"/>
      <c r="HSB16" s="84"/>
      <c r="HSC16" s="84"/>
      <c r="HSD16" s="84"/>
      <c r="HSE16" s="84"/>
      <c r="HSF16" s="84"/>
      <c r="HSG16" s="84"/>
      <c r="HSH16" s="84"/>
      <c r="HSI16" s="84"/>
      <c r="HSJ16" s="84"/>
      <c r="HSK16" s="84"/>
      <c r="HSL16" s="84"/>
      <c r="HSM16" s="84"/>
      <c r="HSN16" s="84"/>
      <c r="HSO16" s="84"/>
      <c r="HSP16" s="84"/>
      <c r="HSQ16" s="84"/>
      <c r="HSR16" s="84"/>
      <c r="HSS16" s="84"/>
      <c r="HST16" s="84"/>
      <c r="HSU16" s="84"/>
      <c r="HSV16" s="84"/>
      <c r="HSW16" s="84"/>
      <c r="HSX16" s="84"/>
      <c r="HSY16" s="84"/>
      <c r="HSZ16" s="84"/>
      <c r="HTA16" s="84"/>
      <c r="HTB16" s="84"/>
      <c r="HTC16" s="84"/>
      <c r="HTD16" s="84"/>
      <c r="HTE16" s="84"/>
      <c r="HTF16" s="84"/>
      <c r="HTG16" s="84"/>
      <c r="HTH16" s="84"/>
      <c r="HTI16" s="84"/>
      <c r="HTJ16" s="84"/>
      <c r="HTK16" s="84"/>
      <c r="HTL16" s="84"/>
      <c r="HTM16" s="84"/>
      <c r="HTN16" s="84"/>
      <c r="HTO16" s="84"/>
      <c r="HTP16" s="84"/>
      <c r="HTQ16" s="84"/>
      <c r="HTR16" s="84"/>
      <c r="HTS16" s="84"/>
      <c r="HTT16" s="84"/>
      <c r="HTU16" s="84"/>
      <c r="HTV16" s="84"/>
      <c r="HTW16" s="84"/>
      <c r="HTX16" s="84"/>
      <c r="HTY16" s="84"/>
      <c r="HTZ16" s="84"/>
      <c r="HUA16" s="84"/>
      <c r="HUB16" s="84"/>
      <c r="HUC16" s="84"/>
      <c r="HUD16" s="84"/>
      <c r="HUE16" s="84"/>
      <c r="HUF16" s="84"/>
      <c r="HUG16" s="84"/>
      <c r="HUH16" s="84"/>
      <c r="HUI16" s="84"/>
      <c r="HUJ16" s="84"/>
      <c r="HUK16" s="84"/>
      <c r="HUL16" s="84"/>
      <c r="HUM16" s="84"/>
      <c r="HUN16" s="84"/>
      <c r="HUO16" s="84"/>
      <c r="HUP16" s="84"/>
      <c r="HUQ16" s="84"/>
      <c r="HUR16" s="84"/>
      <c r="HUS16" s="84"/>
      <c r="HUT16" s="84"/>
      <c r="HUU16" s="84"/>
      <c r="HUV16" s="84"/>
      <c r="HUW16" s="84"/>
      <c r="HUX16" s="84"/>
      <c r="HUY16" s="84"/>
      <c r="HUZ16" s="84"/>
      <c r="HVA16" s="84"/>
      <c r="HVB16" s="84"/>
      <c r="HVC16" s="84"/>
      <c r="HVD16" s="84"/>
      <c r="HVE16" s="84"/>
      <c r="HVF16" s="84"/>
      <c r="HVG16" s="84"/>
      <c r="HVH16" s="84"/>
      <c r="HVI16" s="84"/>
      <c r="HVJ16" s="84"/>
      <c r="HVK16" s="84"/>
      <c r="HVL16" s="84"/>
      <c r="HVM16" s="84"/>
      <c r="HVN16" s="84"/>
      <c r="HVO16" s="84"/>
      <c r="HVP16" s="84"/>
      <c r="HVQ16" s="84"/>
      <c r="HVR16" s="84"/>
      <c r="HVS16" s="84"/>
      <c r="HVT16" s="84"/>
      <c r="HVU16" s="84"/>
      <c r="HVV16" s="84"/>
      <c r="HVW16" s="84"/>
      <c r="HVX16" s="84"/>
      <c r="HVY16" s="84"/>
      <c r="HVZ16" s="84"/>
      <c r="HWA16" s="84"/>
      <c r="HWB16" s="84"/>
      <c r="HWC16" s="84"/>
      <c r="HWD16" s="84"/>
      <c r="HWE16" s="84"/>
      <c r="HWF16" s="84"/>
      <c r="HWG16" s="84"/>
      <c r="HWH16" s="84"/>
      <c r="HWI16" s="84"/>
      <c r="HWJ16" s="84"/>
      <c r="HWK16" s="84"/>
      <c r="HWL16" s="84"/>
      <c r="HWM16" s="84"/>
      <c r="HWN16" s="84"/>
      <c r="HWO16" s="84"/>
      <c r="HWP16" s="84"/>
      <c r="HWQ16" s="84"/>
      <c r="HWR16" s="84"/>
      <c r="HWS16" s="84"/>
      <c r="HWT16" s="84"/>
      <c r="HWU16" s="84"/>
      <c r="HWV16" s="84"/>
      <c r="HWW16" s="84"/>
      <c r="HWX16" s="84"/>
      <c r="HWY16" s="84"/>
      <c r="HWZ16" s="84"/>
      <c r="HXA16" s="84"/>
      <c r="HXB16" s="84"/>
      <c r="HXC16" s="84"/>
      <c r="HXD16" s="84"/>
      <c r="HXE16" s="84"/>
      <c r="HXF16" s="84"/>
      <c r="HXG16" s="84"/>
      <c r="HXH16" s="84"/>
      <c r="HXI16" s="84"/>
      <c r="HXJ16" s="84"/>
      <c r="HXK16" s="84"/>
      <c r="HXL16" s="84"/>
      <c r="HXM16" s="84"/>
      <c r="HXN16" s="84"/>
      <c r="HXO16" s="84"/>
      <c r="HXP16" s="84"/>
      <c r="HXQ16" s="84"/>
      <c r="HXR16" s="84"/>
      <c r="HXS16" s="84"/>
      <c r="HXT16" s="84"/>
      <c r="HXU16" s="84"/>
      <c r="HXV16" s="84"/>
      <c r="HXW16" s="84"/>
      <c r="HXX16" s="84"/>
      <c r="HXY16" s="84"/>
      <c r="HXZ16" s="84"/>
      <c r="HYA16" s="84"/>
      <c r="HYB16" s="84"/>
      <c r="HYC16" s="84"/>
      <c r="HYD16" s="84"/>
      <c r="HYE16" s="84"/>
      <c r="HYF16" s="84"/>
      <c r="HYG16" s="84"/>
      <c r="HYH16" s="84"/>
      <c r="HYI16" s="84"/>
      <c r="HYJ16" s="84"/>
      <c r="HYK16" s="84"/>
      <c r="HYL16" s="84"/>
      <c r="HYM16" s="84"/>
      <c r="HYN16" s="84"/>
      <c r="HYO16" s="84"/>
      <c r="HYP16" s="84"/>
      <c r="HYQ16" s="84"/>
      <c r="HYR16" s="84"/>
      <c r="HYS16" s="84"/>
      <c r="HYT16" s="84"/>
      <c r="HYU16" s="84"/>
      <c r="HYV16" s="84"/>
      <c r="HYW16" s="84"/>
      <c r="HYX16" s="84"/>
      <c r="HYY16" s="84"/>
      <c r="HYZ16" s="84"/>
      <c r="HZA16" s="84"/>
      <c r="HZB16" s="84"/>
      <c r="HZC16" s="84"/>
      <c r="HZD16" s="84"/>
      <c r="HZE16" s="84"/>
      <c r="HZF16" s="84"/>
      <c r="HZG16" s="84"/>
      <c r="HZH16" s="84"/>
      <c r="HZI16" s="84"/>
      <c r="HZJ16" s="84"/>
      <c r="HZK16" s="84"/>
      <c r="HZL16" s="84"/>
      <c r="HZM16" s="84"/>
      <c r="HZN16" s="84"/>
      <c r="HZO16" s="84"/>
      <c r="HZP16" s="84"/>
      <c r="HZQ16" s="84"/>
      <c r="HZR16" s="84"/>
      <c r="HZS16" s="84"/>
      <c r="HZT16" s="84"/>
      <c r="HZU16" s="84"/>
      <c r="HZV16" s="84"/>
      <c r="HZW16" s="84"/>
      <c r="HZX16" s="84"/>
      <c r="HZY16" s="84"/>
      <c r="HZZ16" s="84"/>
      <c r="IAA16" s="84"/>
      <c r="IAB16" s="84"/>
      <c r="IAC16" s="84"/>
      <c r="IAD16" s="84"/>
      <c r="IAE16" s="84"/>
      <c r="IAF16" s="84"/>
      <c r="IAG16" s="84"/>
      <c r="IAH16" s="84"/>
      <c r="IAI16" s="84"/>
      <c r="IAJ16" s="84"/>
      <c r="IAK16" s="84"/>
      <c r="IAL16" s="84"/>
      <c r="IAM16" s="84"/>
      <c r="IAN16" s="84"/>
      <c r="IAO16" s="84"/>
      <c r="IAP16" s="84"/>
      <c r="IAQ16" s="84"/>
      <c r="IAR16" s="84"/>
      <c r="IAS16" s="84"/>
      <c r="IAT16" s="84"/>
      <c r="IAU16" s="84"/>
      <c r="IAV16" s="84"/>
      <c r="IAW16" s="84"/>
      <c r="IAX16" s="84"/>
      <c r="IAY16" s="84"/>
      <c r="IAZ16" s="84"/>
      <c r="IBA16" s="84"/>
      <c r="IBB16" s="84"/>
      <c r="IBC16" s="84"/>
      <c r="IBD16" s="84"/>
      <c r="IBE16" s="84"/>
      <c r="IBF16" s="84"/>
      <c r="IBG16" s="84"/>
      <c r="IBH16" s="84"/>
      <c r="IBI16" s="84"/>
      <c r="IBJ16" s="84"/>
      <c r="IBK16" s="84"/>
      <c r="IBL16" s="84"/>
      <c r="IBM16" s="84"/>
      <c r="IBN16" s="84"/>
      <c r="IBO16" s="84"/>
      <c r="IBP16" s="84"/>
      <c r="IBQ16" s="84"/>
      <c r="IBR16" s="84"/>
      <c r="IBS16" s="84"/>
      <c r="IBT16" s="84"/>
      <c r="IBU16" s="84"/>
      <c r="IBV16" s="84"/>
      <c r="IBW16" s="84"/>
      <c r="IBX16" s="84"/>
      <c r="IBY16" s="84"/>
      <c r="IBZ16" s="84"/>
      <c r="ICA16" s="84"/>
      <c r="ICB16" s="84"/>
      <c r="ICC16" s="84"/>
      <c r="ICD16" s="84"/>
      <c r="ICE16" s="84"/>
      <c r="ICF16" s="84"/>
      <c r="ICG16" s="84"/>
      <c r="ICH16" s="84"/>
      <c r="ICI16" s="84"/>
      <c r="ICJ16" s="84"/>
      <c r="ICK16" s="84"/>
      <c r="ICL16" s="84"/>
      <c r="ICM16" s="84"/>
      <c r="ICN16" s="84"/>
      <c r="ICO16" s="84"/>
      <c r="ICP16" s="84"/>
      <c r="ICQ16" s="84"/>
      <c r="ICR16" s="84"/>
      <c r="ICS16" s="84"/>
      <c r="ICT16" s="84"/>
      <c r="ICU16" s="84"/>
      <c r="ICV16" s="84"/>
      <c r="ICW16" s="84"/>
      <c r="ICX16" s="84"/>
      <c r="ICY16" s="84"/>
      <c r="ICZ16" s="84"/>
      <c r="IDA16" s="84"/>
      <c r="IDB16" s="84"/>
      <c r="IDC16" s="84"/>
      <c r="IDD16" s="84"/>
      <c r="IDE16" s="84"/>
      <c r="IDF16" s="84"/>
      <c r="IDG16" s="84"/>
      <c r="IDH16" s="84"/>
      <c r="IDI16" s="84"/>
      <c r="IDJ16" s="84"/>
      <c r="IDK16" s="84"/>
      <c r="IDL16" s="84"/>
      <c r="IDM16" s="84"/>
      <c r="IDN16" s="84"/>
      <c r="IDO16" s="84"/>
      <c r="IDP16" s="84"/>
      <c r="IDQ16" s="84"/>
      <c r="IDR16" s="84"/>
      <c r="IDS16" s="84"/>
      <c r="IDT16" s="84"/>
      <c r="IDU16" s="84"/>
      <c r="IDV16" s="84"/>
      <c r="IDW16" s="84"/>
      <c r="IDX16" s="84"/>
      <c r="IDY16" s="84"/>
      <c r="IDZ16" s="84"/>
      <c r="IEA16" s="84"/>
      <c r="IEB16" s="84"/>
      <c r="IEC16" s="84"/>
      <c r="IED16" s="84"/>
      <c r="IEE16" s="84"/>
      <c r="IEF16" s="84"/>
      <c r="IEG16" s="84"/>
      <c r="IEH16" s="84"/>
      <c r="IEI16" s="84"/>
      <c r="IEJ16" s="84"/>
      <c r="IEK16" s="84"/>
      <c r="IEL16" s="84"/>
      <c r="IEM16" s="84"/>
      <c r="IEN16" s="84"/>
      <c r="IEO16" s="84"/>
      <c r="IEP16" s="84"/>
      <c r="IEQ16" s="84"/>
      <c r="IER16" s="84"/>
      <c r="IES16" s="84"/>
      <c r="IET16" s="84"/>
      <c r="IEU16" s="84"/>
      <c r="IEV16" s="84"/>
      <c r="IEW16" s="84"/>
      <c r="IEX16" s="84"/>
      <c r="IEY16" s="84"/>
      <c r="IEZ16" s="84"/>
      <c r="IFA16" s="84"/>
      <c r="IFB16" s="84"/>
      <c r="IFC16" s="84"/>
      <c r="IFD16" s="84"/>
      <c r="IFE16" s="84"/>
      <c r="IFF16" s="84"/>
      <c r="IFG16" s="84"/>
      <c r="IFH16" s="84"/>
      <c r="IFI16" s="84"/>
      <c r="IFJ16" s="84"/>
      <c r="IFK16" s="84"/>
      <c r="IFL16" s="84"/>
      <c r="IFM16" s="84"/>
      <c r="IFN16" s="84"/>
      <c r="IFO16" s="84"/>
      <c r="IFP16" s="84"/>
      <c r="IFQ16" s="84"/>
      <c r="IFR16" s="84"/>
      <c r="IFS16" s="84"/>
      <c r="IFT16" s="84"/>
      <c r="IFU16" s="84"/>
      <c r="IFV16" s="84"/>
      <c r="IFW16" s="84"/>
      <c r="IFX16" s="84"/>
      <c r="IFY16" s="84"/>
      <c r="IFZ16" s="84"/>
      <c r="IGA16" s="84"/>
      <c r="IGB16" s="84"/>
      <c r="IGC16" s="84"/>
      <c r="IGD16" s="84"/>
      <c r="IGE16" s="84"/>
      <c r="IGF16" s="84"/>
      <c r="IGG16" s="84"/>
      <c r="IGH16" s="84"/>
      <c r="IGI16" s="84"/>
      <c r="IGJ16" s="84"/>
      <c r="IGK16" s="84"/>
      <c r="IGL16" s="84"/>
      <c r="IGM16" s="84"/>
      <c r="IGN16" s="84"/>
      <c r="IGO16" s="84"/>
      <c r="IGP16" s="84"/>
      <c r="IGQ16" s="84"/>
      <c r="IGR16" s="84"/>
      <c r="IGS16" s="84"/>
      <c r="IGT16" s="84"/>
      <c r="IGU16" s="84"/>
      <c r="IGV16" s="84"/>
      <c r="IGW16" s="84"/>
      <c r="IGX16" s="84"/>
      <c r="IGY16" s="84"/>
      <c r="IGZ16" s="84"/>
      <c r="IHA16" s="84"/>
      <c r="IHB16" s="84"/>
      <c r="IHC16" s="84"/>
      <c r="IHD16" s="84"/>
      <c r="IHE16" s="84"/>
      <c r="IHF16" s="84"/>
      <c r="IHG16" s="84"/>
      <c r="IHH16" s="84"/>
      <c r="IHI16" s="84"/>
      <c r="IHJ16" s="84"/>
      <c r="IHK16" s="84"/>
      <c r="IHL16" s="84"/>
      <c r="IHM16" s="84"/>
      <c r="IHN16" s="84"/>
      <c r="IHO16" s="84"/>
      <c r="IHP16" s="84"/>
      <c r="IHQ16" s="84"/>
      <c r="IHR16" s="84"/>
      <c r="IHS16" s="84"/>
      <c r="IHT16" s="84"/>
      <c r="IHU16" s="84"/>
      <c r="IHV16" s="84"/>
      <c r="IHW16" s="84"/>
      <c r="IHX16" s="84"/>
      <c r="IHY16" s="84"/>
      <c r="IHZ16" s="84"/>
      <c r="IIA16" s="84"/>
      <c r="IIB16" s="84"/>
      <c r="IIC16" s="84"/>
      <c r="IID16" s="84"/>
      <c r="IIE16" s="84"/>
      <c r="IIF16" s="84"/>
      <c r="IIG16" s="84"/>
      <c r="IIH16" s="84"/>
      <c r="III16" s="84"/>
      <c r="IIJ16" s="84"/>
      <c r="IIK16" s="84"/>
      <c r="IIL16" s="84"/>
      <c r="IIM16" s="84"/>
      <c r="IIN16" s="84"/>
      <c r="IIO16" s="84"/>
      <c r="IIP16" s="84"/>
      <c r="IIQ16" s="84"/>
      <c r="IIR16" s="84"/>
      <c r="IIS16" s="84"/>
      <c r="IIT16" s="84"/>
      <c r="IIU16" s="84"/>
      <c r="IIV16" s="84"/>
      <c r="IIW16" s="84"/>
      <c r="IIX16" s="84"/>
      <c r="IIY16" s="84"/>
      <c r="IIZ16" s="84"/>
      <c r="IJA16" s="84"/>
      <c r="IJB16" s="84"/>
      <c r="IJC16" s="84"/>
      <c r="IJD16" s="84"/>
      <c r="IJE16" s="84"/>
      <c r="IJF16" s="84"/>
      <c r="IJG16" s="84"/>
      <c r="IJH16" s="84"/>
      <c r="IJI16" s="84"/>
      <c r="IJJ16" s="84"/>
      <c r="IJK16" s="84"/>
      <c r="IJL16" s="84"/>
      <c r="IJM16" s="84"/>
      <c r="IJN16" s="84"/>
      <c r="IJO16" s="84"/>
      <c r="IJP16" s="84"/>
      <c r="IJQ16" s="84"/>
      <c r="IJR16" s="84"/>
      <c r="IJS16" s="84"/>
      <c r="IJT16" s="84"/>
      <c r="IJU16" s="84"/>
      <c r="IJV16" s="84"/>
      <c r="IJW16" s="84"/>
      <c r="IJX16" s="84"/>
      <c r="IJY16" s="84"/>
      <c r="IJZ16" s="84"/>
      <c r="IKA16" s="84"/>
      <c r="IKB16" s="84"/>
      <c r="IKC16" s="84"/>
      <c r="IKD16" s="84"/>
      <c r="IKE16" s="84"/>
      <c r="IKF16" s="84"/>
      <c r="IKG16" s="84"/>
      <c r="IKH16" s="84"/>
      <c r="IKI16" s="84"/>
      <c r="IKJ16" s="84"/>
      <c r="IKK16" s="84"/>
      <c r="IKL16" s="84"/>
      <c r="IKM16" s="84"/>
      <c r="IKN16" s="84"/>
      <c r="IKO16" s="84"/>
      <c r="IKP16" s="84"/>
      <c r="IKQ16" s="84"/>
      <c r="IKR16" s="84"/>
      <c r="IKS16" s="84"/>
      <c r="IKT16" s="84"/>
      <c r="IKU16" s="84"/>
      <c r="IKV16" s="84"/>
      <c r="IKW16" s="84"/>
      <c r="IKX16" s="84"/>
      <c r="IKY16" s="84"/>
      <c r="IKZ16" s="84"/>
      <c r="ILA16" s="84"/>
      <c r="ILB16" s="84"/>
      <c r="ILC16" s="84"/>
      <c r="ILD16" s="84"/>
      <c r="ILE16" s="84"/>
      <c r="ILF16" s="84"/>
      <c r="ILG16" s="84"/>
      <c r="ILH16" s="84"/>
      <c r="ILI16" s="84"/>
      <c r="ILJ16" s="84"/>
      <c r="ILK16" s="84"/>
      <c r="ILL16" s="84"/>
      <c r="ILM16" s="84"/>
      <c r="ILN16" s="84"/>
      <c r="ILO16" s="84"/>
      <c r="ILP16" s="84"/>
      <c r="ILQ16" s="84"/>
      <c r="ILR16" s="84"/>
      <c r="ILS16" s="84"/>
      <c r="ILT16" s="84"/>
      <c r="ILU16" s="84"/>
      <c r="ILV16" s="84"/>
      <c r="ILW16" s="84"/>
      <c r="ILX16" s="84"/>
      <c r="ILY16" s="84"/>
      <c r="ILZ16" s="84"/>
      <c r="IMA16" s="84"/>
      <c r="IMB16" s="84"/>
      <c r="IMC16" s="84"/>
      <c r="IMD16" s="84"/>
      <c r="IME16" s="84"/>
      <c r="IMF16" s="84"/>
      <c r="IMG16" s="84"/>
      <c r="IMH16" s="84"/>
      <c r="IMI16" s="84"/>
      <c r="IMJ16" s="84"/>
      <c r="IMK16" s="84"/>
      <c r="IML16" s="84"/>
      <c r="IMM16" s="84"/>
      <c r="IMN16" s="84"/>
      <c r="IMO16" s="84"/>
      <c r="IMP16" s="84"/>
      <c r="IMQ16" s="84"/>
      <c r="IMR16" s="84"/>
      <c r="IMS16" s="84"/>
      <c r="IMT16" s="84"/>
      <c r="IMU16" s="84"/>
      <c r="IMV16" s="84"/>
      <c r="IMW16" s="84"/>
      <c r="IMX16" s="84"/>
      <c r="IMY16" s="84"/>
      <c r="IMZ16" s="84"/>
      <c r="INA16" s="84"/>
      <c r="INB16" s="84"/>
      <c r="INC16" s="84"/>
      <c r="IND16" s="84"/>
      <c r="INE16" s="84"/>
      <c r="INF16" s="84"/>
      <c r="ING16" s="84"/>
      <c r="INH16" s="84"/>
      <c r="INI16" s="84"/>
      <c r="INJ16" s="84"/>
      <c r="INK16" s="84"/>
      <c r="INL16" s="84"/>
      <c r="INM16" s="84"/>
      <c r="INN16" s="84"/>
      <c r="INO16" s="84"/>
      <c r="INP16" s="84"/>
      <c r="INQ16" s="84"/>
      <c r="INR16" s="84"/>
      <c r="INS16" s="84"/>
      <c r="INT16" s="84"/>
      <c r="INU16" s="84"/>
      <c r="INV16" s="84"/>
      <c r="INW16" s="84"/>
      <c r="INX16" s="84"/>
      <c r="INY16" s="84"/>
      <c r="INZ16" s="84"/>
      <c r="IOA16" s="84"/>
      <c r="IOB16" s="84"/>
      <c r="IOC16" s="84"/>
      <c r="IOD16" s="84"/>
      <c r="IOE16" s="84"/>
      <c r="IOF16" s="84"/>
      <c r="IOG16" s="84"/>
      <c r="IOH16" s="84"/>
      <c r="IOI16" s="84"/>
      <c r="IOJ16" s="84"/>
      <c r="IOK16" s="84"/>
      <c r="IOL16" s="84"/>
      <c r="IOM16" s="84"/>
      <c r="ION16" s="84"/>
      <c r="IOO16" s="84"/>
      <c r="IOP16" s="84"/>
      <c r="IOQ16" s="84"/>
      <c r="IOR16" s="84"/>
      <c r="IOS16" s="84"/>
      <c r="IOT16" s="84"/>
      <c r="IOU16" s="84"/>
      <c r="IOV16" s="84"/>
      <c r="IOW16" s="84"/>
      <c r="IOX16" s="84"/>
      <c r="IOY16" s="84"/>
      <c r="IOZ16" s="84"/>
      <c r="IPA16" s="84"/>
      <c r="IPB16" s="84"/>
      <c r="IPC16" s="84"/>
      <c r="IPD16" s="84"/>
      <c r="IPE16" s="84"/>
      <c r="IPF16" s="84"/>
      <c r="IPG16" s="84"/>
      <c r="IPH16" s="84"/>
      <c r="IPI16" s="84"/>
      <c r="IPJ16" s="84"/>
      <c r="IPK16" s="84"/>
      <c r="IPL16" s="84"/>
      <c r="IPM16" s="84"/>
      <c r="IPN16" s="84"/>
      <c r="IPO16" s="84"/>
      <c r="IPP16" s="84"/>
      <c r="IPQ16" s="84"/>
      <c r="IPR16" s="84"/>
      <c r="IPS16" s="84"/>
      <c r="IPT16" s="84"/>
      <c r="IPU16" s="84"/>
      <c r="IPV16" s="84"/>
      <c r="IPW16" s="84"/>
      <c r="IPX16" s="84"/>
      <c r="IPY16" s="84"/>
      <c r="IPZ16" s="84"/>
      <c r="IQA16" s="84"/>
      <c r="IQB16" s="84"/>
      <c r="IQC16" s="84"/>
      <c r="IQD16" s="84"/>
      <c r="IQE16" s="84"/>
      <c r="IQF16" s="84"/>
      <c r="IQG16" s="84"/>
      <c r="IQH16" s="84"/>
      <c r="IQI16" s="84"/>
      <c r="IQJ16" s="84"/>
      <c r="IQK16" s="84"/>
      <c r="IQL16" s="84"/>
      <c r="IQM16" s="84"/>
      <c r="IQN16" s="84"/>
      <c r="IQO16" s="84"/>
      <c r="IQP16" s="84"/>
      <c r="IQQ16" s="84"/>
      <c r="IQR16" s="84"/>
      <c r="IQS16" s="84"/>
      <c r="IQT16" s="84"/>
      <c r="IQU16" s="84"/>
      <c r="IQV16" s="84"/>
      <c r="IQW16" s="84"/>
      <c r="IQX16" s="84"/>
      <c r="IQY16" s="84"/>
      <c r="IQZ16" s="84"/>
      <c r="IRA16" s="84"/>
      <c r="IRB16" s="84"/>
      <c r="IRC16" s="84"/>
      <c r="IRD16" s="84"/>
      <c r="IRE16" s="84"/>
      <c r="IRF16" s="84"/>
      <c r="IRG16" s="84"/>
      <c r="IRH16" s="84"/>
      <c r="IRI16" s="84"/>
      <c r="IRJ16" s="84"/>
      <c r="IRK16" s="84"/>
      <c r="IRL16" s="84"/>
      <c r="IRM16" s="84"/>
      <c r="IRN16" s="84"/>
      <c r="IRO16" s="84"/>
      <c r="IRP16" s="84"/>
      <c r="IRQ16" s="84"/>
      <c r="IRR16" s="84"/>
      <c r="IRS16" s="84"/>
      <c r="IRT16" s="84"/>
      <c r="IRU16" s="84"/>
      <c r="IRV16" s="84"/>
      <c r="IRW16" s="84"/>
      <c r="IRX16" s="84"/>
      <c r="IRY16" s="84"/>
      <c r="IRZ16" s="84"/>
      <c r="ISA16" s="84"/>
      <c r="ISB16" s="84"/>
      <c r="ISC16" s="84"/>
      <c r="ISD16" s="84"/>
      <c r="ISE16" s="84"/>
      <c r="ISF16" s="84"/>
      <c r="ISG16" s="84"/>
      <c r="ISH16" s="84"/>
      <c r="ISI16" s="84"/>
      <c r="ISJ16" s="84"/>
      <c r="ISK16" s="84"/>
      <c r="ISL16" s="84"/>
      <c r="ISM16" s="84"/>
      <c r="ISN16" s="84"/>
      <c r="ISO16" s="84"/>
      <c r="ISP16" s="84"/>
      <c r="ISQ16" s="84"/>
      <c r="ISR16" s="84"/>
      <c r="ISS16" s="84"/>
      <c r="IST16" s="84"/>
      <c r="ISU16" s="84"/>
      <c r="ISV16" s="84"/>
      <c r="ISW16" s="84"/>
      <c r="ISX16" s="84"/>
      <c r="ISY16" s="84"/>
      <c r="ISZ16" s="84"/>
      <c r="ITA16" s="84"/>
      <c r="ITB16" s="84"/>
      <c r="ITC16" s="84"/>
      <c r="ITD16" s="84"/>
      <c r="ITE16" s="84"/>
      <c r="ITF16" s="84"/>
      <c r="ITG16" s="84"/>
      <c r="ITH16" s="84"/>
      <c r="ITI16" s="84"/>
      <c r="ITJ16" s="84"/>
      <c r="ITK16" s="84"/>
      <c r="ITL16" s="84"/>
      <c r="ITM16" s="84"/>
      <c r="ITN16" s="84"/>
      <c r="ITO16" s="84"/>
      <c r="ITP16" s="84"/>
      <c r="ITQ16" s="84"/>
      <c r="ITR16" s="84"/>
      <c r="ITS16" s="84"/>
      <c r="ITT16" s="84"/>
      <c r="ITU16" s="84"/>
      <c r="ITV16" s="84"/>
      <c r="ITW16" s="84"/>
      <c r="ITX16" s="84"/>
      <c r="ITY16" s="84"/>
      <c r="ITZ16" s="84"/>
      <c r="IUA16" s="84"/>
      <c r="IUB16" s="84"/>
      <c r="IUC16" s="84"/>
      <c r="IUD16" s="84"/>
      <c r="IUE16" s="84"/>
      <c r="IUF16" s="84"/>
      <c r="IUG16" s="84"/>
      <c r="IUH16" s="84"/>
      <c r="IUI16" s="84"/>
      <c r="IUJ16" s="84"/>
      <c r="IUK16" s="84"/>
      <c r="IUL16" s="84"/>
      <c r="IUM16" s="84"/>
      <c r="IUN16" s="84"/>
      <c r="IUO16" s="84"/>
      <c r="IUP16" s="84"/>
      <c r="IUQ16" s="84"/>
      <c r="IUR16" s="84"/>
      <c r="IUS16" s="84"/>
      <c r="IUT16" s="84"/>
      <c r="IUU16" s="84"/>
      <c r="IUV16" s="84"/>
      <c r="IUW16" s="84"/>
      <c r="IUX16" s="84"/>
      <c r="IUY16" s="84"/>
      <c r="IUZ16" s="84"/>
      <c r="IVA16" s="84"/>
      <c r="IVB16" s="84"/>
      <c r="IVC16" s="84"/>
      <c r="IVD16" s="84"/>
      <c r="IVE16" s="84"/>
      <c r="IVF16" s="84"/>
      <c r="IVG16" s="84"/>
      <c r="IVH16" s="84"/>
      <c r="IVI16" s="84"/>
      <c r="IVJ16" s="84"/>
      <c r="IVK16" s="84"/>
      <c r="IVL16" s="84"/>
      <c r="IVM16" s="84"/>
      <c r="IVN16" s="84"/>
      <c r="IVO16" s="84"/>
      <c r="IVP16" s="84"/>
      <c r="IVQ16" s="84"/>
      <c r="IVR16" s="84"/>
      <c r="IVS16" s="84"/>
      <c r="IVT16" s="84"/>
      <c r="IVU16" s="84"/>
      <c r="IVV16" s="84"/>
      <c r="IVW16" s="84"/>
      <c r="IVX16" s="84"/>
      <c r="IVY16" s="84"/>
      <c r="IVZ16" s="84"/>
      <c r="IWA16" s="84"/>
      <c r="IWB16" s="84"/>
      <c r="IWC16" s="84"/>
      <c r="IWD16" s="84"/>
      <c r="IWE16" s="84"/>
      <c r="IWF16" s="84"/>
      <c r="IWG16" s="84"/>
      <c r="IWH16" s="84"/>
      <c r="IWI16" s="84"/>
      <c r="IWJ16" s="84"/>
      <c r="IWK16" s="84"/>
      <c r="IWL16" s="84"/>
      <c r="IWM16" s="84"/>
      <c r="IWN16" s="84"/>
      <c r="IWO16" s="84"/>
      <c r="IWP16" s="84"/>
      <c r="IWQ16" s="84"/>
      <c r="IWR16" s="84"/>
      <c r="IWS16" s="84"/>
      <c r="IWT16" s="84"/>
      <c r="IWU16" s="84"/>
      <c r="IWV16" s="84"/>
      <c r="IWW16" s="84"/>
      <c r="IWX16" s="84"/>
      <c r="IWY16" s="84"/>
      <c r="IWZ16" s="84"/>
      <c r="IXA16" s="84"/>
      <c r="IXB16" s="84"/>
      <c r="IXC16" s="84"/>
      <c r="IXD16" s="84"/>
      <c r="IXE16" s="84"/>
      <c r="IXF16" s="84"/>
      <c r="IXG16" s="84"/>
      <c r="IXH16" s="84"/>
      <c r="IXI16" s="84"/>
      <c r="IXJ16" s="84"/>
      <c r="IXK16" s="84"/>
      <c r="IXL16" s="84"/>
      <c r="IXM16" s="84"/>
      <c r="IXN16" s="84"/>
      <c r="IXO16" s="84"/>
      <c r="IXP16" s="84"/>
      <c r="IXQ16" s="84"/>
      <c r="IXR16" s="84"/>
      <c r="IXS16" s="84"/>
      <c r="IXT16" s="84"/>
      <c r="IXU16" s="84"/>
      <c r="IXV16" s="84"/>
      <c r="IXW16" s="84"/>
      <c r="IXX16" s="84"/>
      <c r="IXY16" s="84"/>
      <c r="IXZ16" s="84"/>
      <c r="IYA16" s="84"/>
      <c r="IYB16" s="84"/>
      <c r="IYC16" s="84"/>
      <c r="IYD16" s="84"/>
      <c r="IYE16" s="84"/>
      <c r="IYF16" s="84"/>
      <c r="IYG16" s="84"/>
      <c r="IYH16" s="84"/>
      <c r="IYI16" s="84"/>
      <c r="IYJ16" s="84"/>
      <c r="IYK16" s="84"/>
      <c r="IYL16" s="84"/>
      <c r="IYM16" s="84"/>
      <c r="IYN16" s="84"/>
      <c r="IYO16" s="84"/>
      <c r="IYP16" s="84"/>
      <c r="IYQ16" s="84"/>
      <c r="IYR16" s="84"/>
      <c r="IYS16" s="84"/>
      <c r="IYT16" s="84"/>
      <c r="IYU16" s="84"/>
      <c r="IYV16" s="84"/>
      <c r="IYW16" s="84"/>
      <c r="IYX16" s="84"/>
      <c r="IYY16" s="84"/>
      <c r="IYZ16" s="84"/>
      <c r="IZA16" s="84"/>
      <c r="IZB16" s="84"/>
      <c r="IZC16" s="84"/>
      <c r="IZD16" s="84"/>
      <c r="IZE16" s="84"/>
      <c r="IZF16" s="84"/>
      <c r="IZG16" s="84"/>
      <c r="IZH16" s="84"/>
      <c r="IZI16" s="84"/>
      <c r="IZJ16" s="84"/>
      <c r="IZK16" s="84"/>
      <c r="IZL16" s="84"/>
      <c r="IZM16" s="84"/>
      <c r="IZN16" s="84"/>
      <c r="IZO16" s="84"/>
      <c r="IZP16" s="84"/>
      <c r="IZQ16" s="84"/>
      <c r="IZR16" s="84"/>
      <c r="IZS16" s="84"/>
      <c r="IZT16" s="84"/>
      <c r="IZU16" s="84"/>
      <c r="IZV16" s="84"/>
      <c r="IZW16" s="84"/>
      <c r="IZX16" s="84"/>
      <c r="IZY16" s="84"/>
      <c r="IZZ16" s="84"/>
      <c r="JAA16" s="84"/>
      <c r="JAB16" s="84"/>
      <c r="JAC16" s="84"/>
      <c r="JAD16" s="84"/>
      <c r="JAE16" s="84"/>
      <c r="JAF16" s="84"/>
      <c r="JAG16" s="84"/>
      <c r="JAH16" s="84"/>
      <c r="JAI16" s="84"/>
      <c r="JAJ16" s="84"/>
      <c r="JAK16" s="84"/>
      <c r="JAL16" s="84"/>
      <c r="JAM16" s="84"/>
      <c r="JAN16" s="84"/>
      <c r="JAO16" s="84"/>
      <c r="JAP16" s="84"/>
      <c r="JAQ16" s="84"/>
      <c r="JAR16" s="84"/>
      <c r="JAS16" s="84"/>
      <c r="JAT16" s="84"/>
      <c r="JAU16" s="84"/>
      <c r="JAV16" s="84"/>
      <c r="JAW16" s="84"/>
      <c r="JAX16" s="84"/>
      <c r="JAY16" s="84"/>
      <c r="JAZ16" s="84"/>
      <c r="JBA16" s="84"/>
      <c r="JBB16" s="84"/>
      <c r="JBC16" s="84"/>
      <c r="JBD16" s="84"/>
      <c r="JBE16" s="84"/>
      <c r="JBF16" s="84"/>
      <c r="JBG16" s="84"/>
      <c r="JBH16" s="84"/>
      <c r="JBI16" s="84"/>
      <c r="JBJ16" s="84"/>
      <c r="JBK16" s="84"/>
      <c r="JBL16" s="84"/>
      <c r="JBM16" s="84"/>
      <c r="JBN16" s="84"/>
      <c r="JBO16" s="84"/>
      <c r="JBP16" s="84"/>
      <c r="JBQ16" s="84"/>
      <c r="JBR16" s="84"/>
      <c r="JBS16" s="84"/>
      <c r="JBT16" s="84"/>
      <c r="JBU16" s="84"/>
      <c r="JBV16" s="84"/>
      <c r="JBW16" s="84"/>
      <c r="JBX16" s="84"/>
      <c r="JBY16" s="84"/>
      <c r="JBZ16" s="84"/>
      <c r="JCA16" s="84"/>
      <c r="JCB16" s="84"/>
      <c r="JCC16" s="84"/>
      <c r="JCD16" s="84"/>
      <c r="JCE16" s="84"/>
      <c r="JCF16" s="84"/>
      <c r="JCG16" s="84"/>
      <c r="JCH16" s="84"/>
      <c r="JCI16" s="84"/>
      <c r="JCJ16" s="84"/>
      <c r="JCK16" s="84"/>
      <c r="JCL16" s="84"/>
      <c r="JCM16" s="84"/>
      <c r="JCN16" s="84"/>
      <c r="JCO16" s="84"/>
      <c r="JCP16" s="84"/>
      <c r="JCQ16" s="84"/>
      <c r="JCR16" s="84"/>
      <c r="JCS16" s="84"/>
      <c r="JCT16" s="84"/>
      <c r="JCU16" s="84"/>
      <c r="JCV16" s="84"/>
      <c r="JCW16" s="84"/>
      <c r="JCX16" s="84"/>
      <c r="JCY16" s="84"/>
      <c r="JCZ16" s="84"/>
      <c r="JDA16" s="84"/>
      <c r="JDB16" s="84"/>
      <c r="JDC16" s="84"/>
      <c r="JDD16" s="84"/>
      <c r="JDE16" s="84"/>
      <c r="JDF16" s="84"/>
      <c r="JDG16" s="84"/>
      <c r="JDH16" s="84"/>
      <c r="JDI16" s="84"/>
      <c r="JDJ16" s="84"/>
      <c r="JDK16" s="84"/>
      <c r="JDL16" s="84"/>
      <c r="JDM16" s="84"/>
      <c r="JDN16" s="84"/>
      <c r="JDO16" s="84"/>
      <c r="JDP16" s="84"/>
      <c r="JDQ16" s="84"/>
      <c r="JDR16" s="84"/>
      <c r="JDS16" s="84"/>
      <c r="JDT16" s="84"/>
      <c r="JDU16" s="84"/>
      <c r="JDV16" s="84"/>
      <c r="JDW16" s="84"/>
      <c r="JDX16" s="84"/>
      <c r="JDY16" s="84"/>
      <c r="JDZ16" s="84"/>
      <c r="JEA16" s="84"/>
      <c r="JEB16" s="84"/>
      <c r="JEC16" s="84"/>
      <c r="JED16" s="84"/>
      <c r="JEE16" s="84"/>
      <c r="JEF16" s="84"/>
      <c r="JEG16" s="84"/>
      <c r="JEH16" s="84"/>
      <c r="JEI16" s="84"/>
      <c r="JEJ16" s="84"/>
      <c r="JEK16" s="84"/>
      <c r="JEL16" s="84"/>
      <c r="JEM16" s="84"/>
      <c r="JEN16" s="84"/>
      <c r="JEO16" s="84"/>
      <c r="JEP16" s="84"/>
      <c r="JEQ16" s="84"/>
      <c r="JER16" s="84"/>
      <c r="JES16" s="84"/>
      <c r="JET16" s="84"/>
      <c r="JEU16" s="84"/>
      <c r="JEV16" s="84"/>
      <c r="JEW16" s="84"/>
      <c r="JEX16" s="84"/>
      <c r="JEY16" s="84"/>
      <c r="JEZ16" s="84"/>
      <c r="JFA16" s="84"/>
      <c r="JFB16" s="84"/>
      <c r="JFC16" s="84"/>
      <c r="JFD16" s="84"/>
      <c r="JFE16" s="84"/>
      <c r="JFF16" s="84"/>
      <c r="JFG16" s="84"/>
      <c r="JFH16" s="84"/>
      <c r="JFI16" s="84"/>
      <c r="JFJ16" s="84"/>
      <c r="JFK16" s="84"/>
      <c r="JFL16" s="84"/>
      <c r="JFM16" s="84"/>
      <c r="JFN16" s="84"/>
      <c r="JFO16" s="84"/>
      <c r="JFP16" s="84"/>
      <c r="JFQ16" s="84"/>
      <c r="JFR16" s="84"/>
      <c r="JFS16" s="84"/>
      <c r="JFT16" s="84"/>
      <c r="JFU16" s="84"/>
      <c r="JFV16" s="84"/>
      <c r="JFW16" s="84"/>
      <c r="JFX16" s="84"/>
      <c r="JFY16" s="84"/>
      <c r="JFZ16" s="84"/>
      <c r="JGA16" s="84"/>
      <c r="JGB16" s="84"/>
      <c r="JGC16" s="84"/>
      <c r="JGD16" s="84"/>
      <c r="JGE16" s="84"/>
      <c r="JGF16" s="84"/>
      <c r="JGG16" s="84"/>
      <c r="JGH16" s="84"/>
      <c r="JGI16" s="84"/>
      <c r="JGJ16" s="84"/>
      <c r="JGK16" s="84"/>
      <c r="JGL16" s="84"/>
      <c r="JGM16" s="84"/>
      <c r="JGN16" s="84"/>
      <c r="JGO16" s="84"/>
      <c r="JGP16" s="84"/>
      <c r="JGQ16" s="84"/>
      <c r="JGR16" s="84"/>
      <c r="JGS16" s="84"/>
      <c r="JGT16" s="84"/>
      <c r="JGU16" s="84"/>
      <c r="JGV16" s="84"/>
      <c r="JGW16" s="84"/>
      <c r="JGX16" s="84"/>
      <c r="JGY16" s="84"/>
      <c r="JGZ16" s="84"/>
      <c r="JHA16" s="84"/>
      <c r="JHB16" s="84"/>
      <c r="JHC16" s="84"/>
      <c r="JHD16" s="84"/>
      <c r="JHE16" s="84"/>
      <c r="JHF16" s="84"/>
      <c r="JHG16" s="84"/>
      <c r="JHH16" s="84"/>
      <c r="JHI16" s="84"/>
      <c r="JHJ16" s="84"/>
      <c r="JHK16" s="84"/>
      <c r="JHL16" s="84"/>
      <c r="JHM16" s="84"/>
      <c r="JHN16" s="84"/>
      <c r="JHO16" s="84"/>
      <c r="JHP16" s="84"/>
      <c r="JHQ16" s="84"/>
      <c r="JHR16" s="84"/>
      <c r="JHS16" s="84"/>
      <c r="JHT16" s="84"/>
      <c r="JHU16" s="84"/>
      <c r="JHV16" s="84"/>
      <c r="JHW16" s="84"/>
      <c r="JHX16" s="84"/>
      <c r="JHY16" s="84"/>
      <c r="JHZ16" s="84"/>
      <c r="JIA16" s="84"/>
      <c r="JIB16" s="84"/>
      <c r="JIC16" s="84"/>
      <c r="JID16" s="84"/>
      <c r="JIE16" s="84"/>
      <c r="JIF16" s="84"/>
      <c r="JIG16" s="84"/>
      <c r="JIH16" s="84"/>
      <c r="JII16" s="84"/>
      <c r="JIJ16" s="84"/>
      <c r="JIK16" s="84"/>
      <c r="JIL16" s="84"/>
      <c r="JIM16" s="84"/>
      <c r="JIN16" s="84"/>
      <c r="JIO16" s="84"/>
      <c r="JIP16" s="84"/>
      <c r="JIQ16" s="84"/>
      <c r="JIR16" s="84"/>
      <c r="JIS16" s="84"/>
      <c r="JIT16" s="84"/>
      <c r="JIU16" s="84"/>
      <c r="JIV16" s="84"/>
      <c r="JIW16" s="84"/>
      <c r="JIX16" s="84"/>
      <c r="JIY16" s="84"/>
      <c r="JIZ16" s="84"/>
      <c r="JJA16" s="84"/>
      <c r="JJB16" s="84"/>
      <c r="JJC16" s="84"/>
      <c r="JJD16" s="84"/>
      <c r="JJE16" s="84"/>
      <c r="JJF16" s="84"/>
      <c r="JJG16" s="84"/>
      <c r="JJH16" s="84"/>
      <c r="JJI16" s="84"/>
      <c r="JJJ16" s="84"/>
      <c r="JJK16" s="84"/>
      <c r="JJL16" s="84"/>
      <c r="JJM16" s="84"/>
      <c r="JJN16" s="84"/>
      <c r="JJO16" s="84"/>
      <c r="JJP16" s="84"/>
      <c r="JJQ16" s="84"/>
      <c r="JJR16" s="84"/>
      <c r="JJS16" s="84"/>
      <c r="JJT16" s="84"/>
      <c r="JJU16" s="84"/>
      <c r="JJV16" s="84"/>
      <c r="JJW16" s="84"/>
      <c r="JJX16" s="84"/>
      <c r="JJY16" s="84"/>
      <c r="JJZ16" s="84"/>
      <c r="JKA16" s="84"/>
      <c r="JKB16" s="84"/>
      <c r="JKC16" s="84"/>
      <c r="JKD16" s="84"/>
      <c r="JKE16" s="84"/>
      <c r="JKF16" s="84"/>
      <c r="JKG16" s="84"/>
      <c r="JKH16" s="84"/>
      <c r="JKI16" s="84"/>
      <c r="JKJ16" s="84"/>
      <c r="JKK16" s="84"/>
      <c r="JKL16" s="84"/>
      <c r="JKM16" s="84"/>
      <c r="JKN16" s="84"/>
      <c r="JKO16" s="84"/>
      <c r="JKP16" s="84"/>
      <c r="JKQ16" s="84"/>
      <c r="JKR16" s="84"/>
      <c r="JKS16" s="84"/>
      <c r="JKT16" s="84"/>
      <c r="JKU16" s="84"/>
      <c r="JKV16" s="84"/>
      <c r="JKW16" s="84"/>
      <c r="JKX16" s="84"/>
      <c r="JKY16" s="84"/>
      <c r="JKZ16" s="84"/>
      <c r="JLA16" s="84"/>
      <c r="JLB16" s="84"/>
      <c r="JLC16" s="84"/>
      <c r="JLD16" s="84"/>
      <c r="JLE16" s="84"/>
      <c r="JLF16" s="84"/>
      <c r="JLG16" s="84"/>
      <c r="JLH16" s="84"/>
      <c r="JLI16" s="84"/>
      <c r="JLJ16" s="84"/>
      <c r="JLK16" s="84"/>
      <c r="JLL16" s="84"/>
      <c r="JLM16" s="84"/>
      <c r="JLN16" s="84"/>
      <c r="JLO16" s="84"/>
      <c r="JLP16" s="84"/>
      <c r="JLQ16" s="84"/>
      <c r="JLR16" s="84"/>
      <c r="JLS16" s="84"/>
      <c r="JLT16" s="84"/>
      <c r="JLU16" s="84"/>
      <c r="JLV16" s="84"/>
      <c r="JLW16" s="84"/>
      <c r="JLX16" s="84"/>
      <c r="JLY16" s="84"/>
      <c r="JLZ16" s="84"/>
      <c r="JMA16" s="84"/>
      <c r="JMB16" s="84"/>
      <c r="JMC16" s="84"/>
      <c r="JMD16" s="84"/>
      <c r="JME16" s="84"/>
      <c r="JMF16" s="84"/>
      <c r="JMG16" s="84"/>
      <c r="JMH16" s="84"/>
      <c r="JMI16" s="84"/>
      <c r="JMJ16" s="84"/>
      <c r="JMK16" s="84"/>
      <c r="JML16" s="84"/>
      <c r="JMM16" s="84"/>
      <c r="JMN16" s="84"/>
      <c r="JMO16" s="84"/>
      <c r="JMP16" s="84"/>
      <c r="JMQ16" s="84"/>
      <c r="JMR16" s="84"/>
      <c r="JMS16" s="84"/>
      <c r="JMT16" s="84"/>
      <c r="JMU16" s="84"/>
      <c r="JMV16" s="84"/>
      <c r="JMW16" s="84"/>
      <c r="JMX16" s="84"/>
      <c r="JMY16" s="84"/>
      <c r="JMZ16" s="84"/>
      <c r="JNA16" s="84"/>
      <c r="JNB16" s="84"/>
      <c r="JNC16" s="84"/>
      <c r="JND16" s="84"/>
      <c r="JNE16" s="84"/>
      <c r="JNF16" s="84"/>
      <c r="JNG16" s="84"/>
      <c r="JNH16" s="84"/>
      <c r="JNI16" s="84"/>
      <c r="JNJ16" s="84"/>
      <c r="JNK16" s="84"/>
      <c r="JNL16" s="84"/>
      <c r="JNM16" s="84"/>
      <c r="JNN16" s="84"/>
      <c r="JNO16" s="84"/>
      <c r="JNP16" s="84"/>
      <c r="JNQ16" s="84"/>
      <c r="JNR16" s="84"/>
      <c r="JNS16" s="84"/>
      <c r="JNT16" s="84"/>
      <c r="JNU16" s="84"/>
      <c r="JNV16" s="84"/>
      <c r="JNW16" s="84"/>
      <c r="JNX16" s="84"/>
      <c r="JNY16" s="84"/>
      <c r="JNZ16" s="84"/>
      <c r="JOA16" s="84"/>
      <c r="JOB16" s="84"/>
      <c r="JOC16" s="84"/>
      <c r="JOD16" s="84"/>
      <c r="JOE16" s="84"/>
      <c r="JOF16" s="84"/>
      <c r="JOG16" s="84"/>
      <c r="JOH16" s="84"/>
      <c r="JOI16" s="84"/>
      <c r="JOJ16" s="84"/>
      <c r="JOK16" s="84"/>
      <c r="JOL16" s="84"/>
      <c r="JOM16" s="84"/>
      <c r="JON16" s="84"/>
      <c r="JOO16" s="84"/>
      <c r="JOP16" s="84"/>
      <c r="JOQ16" s="84"/>
      <c r="JOR16" s="84"/>
      <c r="JOS16" s="84"/>
      <c r="JOT16" s="84"/>
      <c r="JOU16" s="84"/>
      <c r="JOV16" s="84"/>
      <c r="JOW16" s="84"/>
      <c r="JOX16" s="84"/>
      <c r="JOY16" s="84"/>
      <c r="JOZ16" s="84"/>
      <c r="JPA16" s="84"/>
      <c r="JPB16" s="84"/>
      <c r="JPC16" s="84"/>
      <c r="JPD16" s="84"/>
      <c r="JPE16" s="84"/>
      <c r="JPF16" s="84"/>
      <c r="JPG16" s="84"/>
      <c r="JPH16" s="84"/>
      <c r="JPI16" s="84"/>
      <c r="JPJ16" s="84"/>
      <c r="JPK16" s="84"/>
      <c r="JPL16" s="84"/>
      <c r="JPM16" s="84"/>
      <c r="JPN16" s="84"/>
      <c r="JPO16" s="84"/>
      <c r="JPP16" s="84"/>
      <c r="JPQ16" s="84"/>
      <c r="JPR16" s="84"/>
      <c r="JPS16" s="84"/>
      <c r="JPT16" s="84"/>
      <c r="JPU16" s="84"/>
      <c r="JPV16" s="84"/>
      <c r="JPW16" s="84"/>
      <c r="JPX16" s="84"/>
      <c r="JPY16" s="84"/>
      <c r="JPZ16" s="84"/>
      <c r="JQA16" s="84"/>
      <c r="JQB16" s="84"/>
      <c r="JQC16" s="84"/>
      <c r="JQD16" s="84"/>
      <c r="JQE16" s="84"/>
      <c r="JQF16" s="84"/>
      <c r="JQG16" s="84"/>
      <c r="JQH16" s="84"/>
      <c r="JQI16" s="84"/>
      <c r="JQJ16" s="84"/>
      <c r="JQK16" s="84"/>
      <c r="JQL16" s="84"/>
      <c r="JQM16" s="84"/>
      <c r="JQN16" s="84"/>
      <c r="JQO16" s="84"/>
      <c r="JQP16" s="84"/>
      <c r="JQQ16" s="84"/>
      <c r="JQR16" s="84"/>
      <c r="JQS16" s="84"/>
      <c r="JQT16" s="84"/>
      <c r="JQU16" s="84"/>
      <c r="JQV16" s="84"/>
      <c r="JQW16" s="84"/>
      <c r="JQX16" s="84"/>
      <c r="JQY16" s="84"/>
      <c r="JQZ16" s="84"/>
      <c r="JRA16" s="84"/>
      <c r="JRB16" s="84"/>
      <c r="JRC16" s="84"/>
      <c r="JRD16" s="84"/>
      <c r="JRE16" s="84"/>
      <c r="JRF16" s="84"/>
      <c r="JRG16" s="84"/>
      <c r="JRH16" s="84"/>
      <c r="JRI16" s="84"/>
      <c r="JRJ16" s="84"/>
      <c r="JRK16" s="84"/>
      <c r="JRL16" s="84"/>
      <c r="JRM16" s="84"/>
      <c r="JRN16" s="84"/>
      <c r="JRO16" s="84"/>
      <c r="JRP16" s="84"/>
      <c r="JRQ16" s="84"/>
      <c r="JRR16" s="84"/>
      <c r="JRS16" s="84"/>
      <c r="JRT16" s="84"/>
      <c r="JRU16" s="84"/>
      <c r="JRV16" s="84"/>
      <c r="JRW16" s="84"/>
      <c r="JRX16" s="84"/>
      <c r="JRY16" s="84"/>
      <c r="JRZ16" s="84"/>
      <c r="JSA16" s="84"/>
      <c r="JSB16" s="84"/>
      <c r="JSC16" s="84"/>
      <c r="JSD16" s="84"/>
      <c r="JSE16" s="84"/>
      <c r="JSF16" s="84"/>
      <c r="JSG16" s="84"/>
      <c r="JSH16" s="84"/>
      <c r="JSI16" s="84"/>
      <c r="JSJ16" s="84"/>
      <c r="JSK16" s="84"/>
      <c r="JSL16" s="84"/>
      <c r="JSM16" s="84"/>
      <c r="JSN16" s="84"/>
      <c r="JSO16" s="84"/>
      <c r="JSP16" s="84"/>
      <c r="JSQ16" s="84"/>
      <c r="JSR16" s="84"/>
      <c r="JSS16" s="84"/>
      <c r="JST16" s="84"/>
      <c r="JSU16" s="84"/>
      <c r="JSV16" s="84"/>
      <c r="JSW16" s="84"/>
      <c r="JSX16" s="84"/>
      <c r="JSY16" s="84"/>
      <c r="JSZ16" s="84"/>
      <c r="JTA16" s="84"/>
      <c r="JTB16" s="84"/>
      <c r="JTC16" s="84"/>
      <c r="JTD16" s="84"/>
      <c r="JTE16" s="84"/>
      <c r="JTF16" s="84"/>
      <c r="JTG16" s="84"/>
      <c r="JTH16" s="84"/>
      <c r="JTI16" s="84"/>
      <c r="JTJ16" s="84"/>
      <c r="JTK16" s="84"/>
      <c r="JTL16" s="84"/>
      <c r="JTM16" s="84"/>
      <c r="JTN16" s="84"/>
      <c r="JTO16" s="84"/>
      <c r="JTP16" s="84"/>
      <c r="JTQ16" s="84"/>
      <c r="JTR16" s="84"/>
      <c r="JTS16" s="84"/>
      <c r="JTT16" s="84"/>
      <c r="JTU16" s="84"/>
      <c r="JTV16" s="84"/>
      <c r="JTW16" s="84"/>
      <c r="JTX16" s="84"/>
      <c r="JTY16" s="84"/>
      <c r="JTZ16" s="84"/>
      <c r="JUA16" s="84"/>
      <c r="JUB16" s="84"/>
      <c r="JUC16" s="84"/>
      <c r="JUD16" s="84"/>
      <c r="JUE16" s="84"/>
      <c r="JUF16" s="84"/>
      <c r="JUG16" s="84"/>
      <c r="JUH16" s="84"/>
      <c r="JUI16" s="84"/>
      <c r="JUJ16" s="84"/>
      <c r="JUK16" s="84"/>
      <c r="JUL16" s="84"/>
      <c r="JUM16" s="84"/>
      <c r="JUN16" s="84"/>
      <c r="JUO16" s="84"/>
      <c r="JUP16" s="84"/>
      <c r="JUQ16" s="84"/>
      <c r="JUR16" s="84"/>
      <c r="JUS16" s="84"/>
      <c r="JUT16" s="84"/>
      <c r="JUU16" s="84"/>
      <c r="JUV16" s="84"/>
      <c r="JUW16" s="84"/>
      <c r="JUX16" s="84"/>
      <c r="JUY16" s="84"/>
      <c r="JUZ16" s="84"/>
      <c r="JVA16" s="84"/>
      <c r="JVB16" s="84"/>
      <c r="JVC16" s="84"/>
      <c r="JVD16" s="84"/>
      <c r="JVE16" s="84"/>
      <c r="JVF16" s="84"/>
      <c r="JVG16" s="84"/>
      <c r="JVH16" s="84"/>
      <c r="JVI16" s="84"/>
      <c r="JVJ16" s="84"/>
      <c r="JVK16" s="84"/>
      <c r="JVL16" s="84"/>
      <c r="JVM16" s="84"/>
      <c r="JVN16" s="84"/>
      <c r="JVO16" s="84"/>
      <c r="JVP16" s="84"/>
      <c r="JVQ16" s="84"/>
      <c r="JVR16" s="84"/>
      <c r="JVS16" s="84"/>
      <c r="JVT16" s="84"/>
      <c r="JVU16" s="84"/>
      <c r="JVV16" s="84"/>
      <c r="JVW16" s="84"/>
      <c r="JVX16" s="84"/>
      <c r="JVY16" s="84"/>
      <c r="JVZ16" s="84"/>
      <c r="JWA16" s="84"/>
      <c r="JWB16" s="84"/>
      <c r="JWC16" s="84"/>
      <c r="JWD16" s="84"/>
      <c r="JWE16" s="84"/>
      <c r="JWF16" s="84"/>
      <c r="JWG16" s="84"/>
      <c r="JWH16" s="84"/>
      <c r="JWI16" s="84"/>
      <c r="JWJ16" s="84"/>
      <c r="JWK16" s="84"/>
      <c r="JWL16" s="84"/>
      <c r="JWM16" s="84"/>
      <c r="JWN16" s="84"/>
      <c r="JWO16" s="84"/>
      <c r="JWP16" s="84"/>
      <c r="JWQ16" s="84"/>
      <c r="JWR16" s="84"/>
      <c r="JWS16" s="84"/>
      <c r="JWT16" s="84"/>
      <c r="JWU16" s="84"/>
      <c r="JWV16" s="84"/>
      <c r="JWW16" s="84"/>
      <c r="JWX16" s="84"/>
      <c r="JWY16" s="84"/>
      <c r="JWZ16" s="84"/>
      <c r="JXA16" s="84"/>
      <c r="JXB16" s="84"/>
      <c r="JXC16" s="84"/>
      <c r="JXD16" s="84"/>
      <c r="JXE16" s="84"/>
      <c r="JXF16" s="84"/>
      <c r="JXG16" s="84"/>
      <c r="JXH16" s="84"/>
      <c r="JXI16" s="84"/>
      <c r="JXJ16" s="84"/>
      <c r="JXK16" s="84"/>
      <c r="JXL16" s="84"/>
      <c r="JXM16" s="84"/>
      <c r="JXN16" s="84"/>
      <c r="JXO16" s="84"/>
      <c r="JXP16" s="84"/>
      <c r="JXQ16" s="84"/>
      <c r="JXR16" s="84"/>
      <c r="JXS16" s="84"/>
      <c r="JXT16" s="84"/>
      <c r="JXU16" s="84"/>
      <c r="JXV16" s="84"/>
      <c r="JXW16" s="84"/>
      <c r="JXX16" s="84"/>
      <c r="JXY16" s="84"/>
      <c r="JXZ16" s="84"/>
      <c r="JYA16" s="84"/>
      <c r="JYB16" s="84"/>
      <c r="JYC16" s="84"/>
      <c r="JYD16" s="84"/>
      <c r="JYE16" s="84"/>
      <c r="JYF16" s="84"/>
      <c r="JYG16" s="84"/>
      <c r="JYH16" s="84"/>
      <c r="JYI16" s="84"/>
      <c r="JYJ16" s="84"/>
      <c r="JYK16" s="84"/>
      <c r="JYL16" s="84"/>
      <c r="JYM16" s="84"/>
      <c r="JYN16" s="84"/>
      <c r="JYO16" s="84"/>
      <c r="JYP16" s="84"/>
      <c r="JYQ16" s="84"/>
      <c r="JYR16" s="84"/>
      <c r="JYS16" s="84"/>
      <c r="JYT16" s="84"/>
      <c r="JYU16" s="84"/>
      <c r="JYV16" s="84"/>
      <c r="JYW16" s="84"/>
      <c r="JYX16" s="84"/>
      <c r="JYY16" s="84"/>
      <c r="JYZ16" s="84"/>
      <c r="JZA16" s="84"/>
      <c r="JZB16" s="84"/>
      <c r="JZC16" s="84"/>
      <c r="JZD16" s="84"/>
      <c r="JZE16" s="84"/>
      <c r="JZF16" s="84"/>
      <c r="JZG16" s="84"/>
      <c r="JZH16" s="84"/>
      <c r="JZI16" s="84"/>
      <c r="JZJ16" s="84"/>
      <c r="JZK16" s="84"/>
      <c r="JZL16" s="84"/>
      <c r="JZM16" s="84"/>
      <c r="JZN16" s="84"/>
      <c r="JZO16" s="84"/>
      <c r="JZP16" s="84"/>
      <c r="JZQ16" s="84"/>
      <c r="JZR16" s="84"/>
      <c r="JZS16" s="84"/>
      <c r="JZT16" s="84"/>
      <c r="JZU16" s="84"/>
      <c r="JZV16" s="84"/>
      <c r="JZW16" s="84"/>
      <c r="JZX16" s="84"/>
      <c r="JZY16" s="84"/>
      <c r="JZZ16" s="84"/>
      <c r="KAA16" s="84"/>
      <c r="KAB16" s="84"/>
      <c r="KAC16" s="84"/>
      <c r="KAD16" s="84"/>
      <c r="KAE16" s="84"/>
      <c r="KAF16" s="84"/>
      <c r="KAG16" s="84"/>
      <c r="KAH16" s="84"/>
      <c r="KAI16" s="84"/>
      <c r="KAJ16" s="84"/>
      <c r="KAK16" s="84"/>
      <c r="KAL16" s="84"/>
      <c r="KAM16" s="84"/>
      <c r="KAN16" s="84"/>
      <c r="KAO16" s="84"/>
      <c r="KAP16" s="84"/>
      <c r="KAQ16" s="84"/>
      <c r="KAR16" s="84"/>
      <c r="KAS16" s="84"/>
      <c r="KAT16" s="84"/>
      <c r="KAU16" s="84"/>
      <c r="KAV16" s="84"/>
      <c r="KAW16" s="84"/>
      <c r="KAX16" s="84"/>
      <c r="KAY16" s="84"/>
      <c r="KAZ16" s="84"/>
      <c r="KBA16" s="84"/>
      <c r="KBB16" s="84"/>
      <c r="KBC16" s="84"/>
      <c r="KBD16" s="84"/>
      <c r="KBE16" s="84"/>
      <c r="KBF16" s="84"/>
      <c r="KBG16" s="84"/>
      <c r="KBH16" s="84"/>
      <c r="KBI16" s="84"/>
      <c r="KBJ16" s="84"/>
      <c r="KBK16" s="84"/>
      <c r="KBL16" s="84"/>
      <c r="KBM16" s="84"/>
      <c r="KBN16" s="84"/>
      <c r="KBO16" s="84"/>
      <c r="KBP16" s="84"/>
      <c r="KBQ16" s="84"/>
      <c r="KBR16" s="84"/>
      <c r="KBS16" s="84"/>
      <c r="KBT16" s="84"/>
      <c r="KBU16" s="84"/>
      <c r="KBV16" s="84"/>
      <c r="KBW16" s="84"/>
      <c r="KBX16" s="84"/>
      <c r="KBY16" s="84"/>
      <c r="KBZ16" s="84"/>
      <c r="KCA16" s="84"/>
      <c r="KCB16" s="84"/>
      <c r="KCC16" s="84"/>
      <c r="KCD16" s="84"/>
      <c r="KCE16" s="84"/>
      <c r="KCF16" s="84"/>
      <c r="KCG16" s="84"/>
      <c r="KCH16" s="84"/>
      <c r="KCI16" s="84"/>
      <c r="KCJ16" s="84"/>
      <c r="KCK16" s="84"/>
      <c r="KCL16" s="84"/>
      <c r="KCM16" s="84"/>
      <c r="KCN16" s="84"/>
      <c r="KCO16" s="84"/>
      <c r="KCP16" s="84"/>
      <c r="KCQ16" s="84"/>
      <c r="KCR16" s="84"/>
      <c r="KCS16" s="84"/>
      <c r="KCT16" s="84"/>
      <c r="KCU16" s="84"/>
      <c r="KCV16" s="84"/>
      <c r="KCW16" s="84"/>
      <c r="KCX16" s="84"/>
      <c r="KCY16" s="84"/>
      <c r="KCZ16" s="84"/>
      <c r="KDA16" s="84"/>
      <c r="KDB16" s="84"/>
      <c r="KDC16" s="84"/>
      <c r="KDD16" s="84"/>
      <c r="KDE16" s="84"/>
      <c r="KDF16" s="84"/>
      <c r="KDG16" s="84"/>
      <c r="KDH16" s="84"/>
      <c r="KDI16" s="84"/>
      <c r="KDJ16" s="84"/>
      <c r="KDK16" s="84"/>
      <c r="KDL16" s="84"/>
      <c r="KDM16" s="84"/>
      <c r="KDN16" s="84"/>
      <c r="KDO16" s="84"/>
      <c r="KDP16" s="84"/>
      <c r="KDQ16" s="84"/>
      <c r="KDR16" s="84"/>
      <c r="KDS16" s="84"/>
      <c r="KDT16" s="84"/>
      <c r="KDU16" s="84"/>
      <c r="KDV16" s="84"/>
      <c r="KDW16" s="84"/>
      <c r="KDX16" s="84"/>
      <c r="KDY16" s="84"/>
      <c r="KDZ16" s="84"/>
      <c r="KEA16" s="84"/>
      <c r="KEB16" s="84"/>
      <c r="KEC16" s="84"/>
      <c r="KED16" s="84"/>
      <c r="KEE16" s="84"/>
      <c r="KEF16" s="84"/>
      <c r="KEG16" s="84"/>
      <c r="KEH16" s="84"/>
      <c r="KEI16" s="84"/>
      <c r="KEJ16" s="84"/>
      <c r="KEK16" s="84"/>
      <c r="KEL16" s="84"/>
      <c r="KEM16" s="84"/>
      <c r="KEN16" s="84"/>
      <c r="KEO16" s="84"/>
      <c r="KEP16" s="84"/>
      <c r="KEQ16" s="84"/>
      <c r="KER16" s="84"/>
      <c r="KES16" s="84"/>
      <c r="KET16" s="84"/>
      <c r="KEU16" s="84"/>
      <c r="KEV16" s="84"/>
      <c r="KEW16" s="84"/>
      <c r="KEX16" s="84"/>
      <c r="KEY16" s="84"/>
      <c r="KEZ16" s="84"/>
      <c r="KFA16" s="84"/>
      <c r="KFB16" s="84"/>
      <c r="KFC16" s="84"/>
      <c r="KFD16" s="84"/>
      <c r="KFE16" s="84"/>
      <c r="KFF16" s="84"/>
      <c r="KFG16" s="84"/>
      <c r="KFH16" s="84"/>
      <c r="KFI16" s="84"/>
      <c r="KFJ16" s="84"/>
      <c r="KFK16" s="84"/>
      <c r="KFL16" s="84"/>
      <c r="KFM16" s="84"/>
      <c r="KFN16" s="84"/>
      <c r="KFO16" s="84"/>
      <c r="KFP16" s="84"/>
      <c r="KFQ16" s="84"/>
      <c r="KFR16" s="84"/>
      <c r="KFS16" s="84"/>
      <c r="KFT16" s="84"/>
      <c r="KFU16" s="84"/>
      <c r="KFV16" s="84"/>
      <c r="KFW16" s="84"/>
      <c r="KFX16" s="84"/>
      <c r="KFY16" s="84"/>
      <c r="KFZ16" s="84"/>
      <c r="KGA16" s="84"/>
      <c r="KGB16" s="84"/>
      <c r="KGC16" s="84"/>
      <c r="KGD16" s="84"/>
      <c r="KGE16" s="84"/>
      <c r="KGF16" s="84"/>
      <c r="KGG16" s="84"/>
      <c r="KGH16" s="84"/>
      <c r="KGI16" s="84"/>
      <c r="KGJ16" s="84"/>
      <c r="KGK16" s="84"/>
      <c r="KGL16" s="84"/>
      <c r="KGM16" s="84"/>
      <c r="KGN16" s="84"/>
      <c r="KGO16" s="84"/>
      <c r="KGP16" s="84"/>
      <c r="KGQ16" s="84"/>
      <c r="KGR16" s="84"/>
      <c r="KGS16" s="84"/>
      <c r="KGT16" s="84"/>
      <c r="KGU16" s="84"/>
      <c r="KGV16" s="84"/>
      <c r="KGW16" s="84"/>
      <c r="KGX16" s="84"/>
      <c r="KGY16" s="84"/>
      <c r="KGZ16" s="84"/>
      <c r="KHA16" s="84"/>
      <c r="KHB16" s="84"/>
      <c r="KHC16" s="84"/>
      <c r="KHD16" s="84"/>
      <c r="KHE16" s="84"/>
      <c r="KHF16" s="84"/>
      <c r="KHG16" s="84"/>
      <c r="KHH16" s="84"/>
      <c r="KHI16" s="84"/>
      <c r="KHJ16" s="84"/>
      <c r="KHK16" s="84"/>
      <c r="KHL16" s="84"/>
      <c r="KHM16" s="84"/>
      <c r="KHN16" s="84"/>
      <c r="KHO16" s="84"/>
      <c r="KHP16" s="84"/>
      <c r="KHQ16" s="84"/>
      <c r="KHR16" s="84"/>
      <c r="KHS16" s="84"/>
      <c r="KHT16" s="84"/>
      <c r="KHU16" s="84"/>
      <c r="KHV16" s="84"/>
      <c r="KHW16" s="84"/>
      <c r="KHX16" s="84"/>
      <c r="KHY16" s="84"/>
      <c r="KHZ16" s="84"/>
      <c r="KIA16" s="84"/>
      <c r="KIB16" s="84"/>
      <c r="KIC16" s="84"/>
      <c r="KID16" s="84"/>
      <c r="KIE16" s="84"/>
      <c r="KIF16" s="84"/>
      <c r="KIG16" s="84"/>
      <c r="KIH16" s="84"/>
      <c r="KII16" s="84"/>
      <c r="KIJ16" s="84"/>
      <c r="KIK16" s="84"/>
      <c r="KIL16" s="84"/>
      <c r="KIM16" s="84"/>
      <c r="KIN16" s="84"/>
      <c r="KIO16" s="84"/>
      <c r="KIP16" s="84"/>
      <c r="KIQ16" s="84"/>
      <c r="KIR16" s="84"/>
      <c r="KIS16" s="84"/>
      <c r="KIT16" s="84"/>
      <c r="KIU16" s="84"/>
      <c r="KIV16" s="84"/>
      <c r="KIW16" s="84"/>
      <c r="KIX16" s="84"/>
      <c r="KIY16" s="84"/>
      <c r="KIZ16" s="84"/>
      <c r="KJA16" s="84"/>
      <c r="KJB16" s="84"/>
      <c r="KJC16" s="84"/>
      <c r="KJD16" s="84"/>
      <c r="KJE16" s="84"/>
      <c r="KJF16" s="84"/>
      <c r="KJG16" s="84"/>
      <c r="KJH16" s="84"/>
      <c r="KJI16" s="84"/>
      <c r="KJJ16" s="84"/>
      <c r="KJK16" s="84"/>
      <c r="KJL16" s="84"/>
      <c r="KJM16" s="84"/>
      <c r="KJN16" s="84"/>
      <c r="KJO16" s="84"/>
      <c r="KJP16" s="84"/>
      <c r="KJQ16" s="84"/>
      <c r="KJR16" s="84"/>
      <c r="KJS16" s="84"/>
      <c r="KJT16" s="84"/>
      <c r="KJU16" s="84"/>
      <c r="KJV16" s="84"/>
      <c r="KJW16" s="84"/>
      <c r="KJX16" s="84"/>
      <c r="KJY16" s="84"/>
      <c r="KJZ16" s="84"/>
      <c r="KKA16" s="84"/>
      <c r="KKB16" s="84"/>
      <c r="KKC16" s="84"/>
      <c r="KKD16" s="84"/>
      <c r="KKE16" s="84"/>
      <c r="KKF16" s="84"/>
      <c r="KKG16" s="84"/>
      <c r="KKH16" s="84"/>
      <c r="KKI16" s="84"/>
      <c r="KKJ16" s="84"/>
      <c r="KKK16" s="84"/>
      <c r="KKL16" s="84"/>
      <c r="KKM16" s="84"/>
      <c r="KKN16" s="84"/>
      <c r="KKO16" s="84"/>
      <c r="KKP16" s="84"/>
      <c r="KKQ16" s="84"/>
      <c r="KKR16" s="84"/>
      <c r="KKS16" s="84"/>
      <c r="KKT16" s="84"/>
      <c r="KKU16" s="84"/>
      <c r="KKV16" s="84"/>
      <c r="KKW16" s="84"/>
      <c r="KKX16" s="84"/>
      <c r="KKY16" s="84"/>
      <c r="KKZ16" s="84"/>
      <c r="KLA16" s="84"/>
      <c r="KLB16" s="84"/>
      <c r="KLC16" s="84"/>
      <c r="KLD16" s="84"/>
      <c r="KLE16" s="84"/>
      <c r="KLF16" s="84"/>
      <c r="KLG16" s="84"/>
      <c r="KLH16" s="84"/>
      <c r="KLI16" s="84"/>
      <c r="KLJ16" s="84"/>
      <c r="KLK16" s="84"/>
      <c r="KLL16" s="84"/>
      <c r="KLM16" s="84"/>
      <c r="KLN16" s="84"/>
      <c r="KLO16" s="84"/>
      <c r="KLP16" s="84"/>
      <c r="KLQ16" s="84"/>
      <c r="KLR16" s="84"/>
      <c r="KLS16" s="84"/>
      <c r="KLT16" s="84"/>
      <c r="KLU16" s="84"/>
      <c r="KLV16" s="84"/>
      <c r="KLW16" s="84"/>
      <c r="KLX16" s="84"/>
      <c r="KLY16" s="84"/>
      <c r="KLZ16" s="84"/>
      <c r="KMA16" s="84"/>
      <c r="KMB16" s="84"/>
      <c r="KMC16" s="84"/>
      <c r="KMD16" s="84"/>
      <c r="KME16" s="84"/>
      <c r="KMF16" s="84"/>
      <c r="KMG16" s="84"/>
      <c r="KMH16" s="84"/>
      <c r="KMI16" s="84"/>
      <c r="KMJ16" s="84"/>
      <c r="KMK16" s="84"/>
      <c r="KML16" s="84"/>
      <c r="KMM16" s="84"/>
      <c r="KMN16" s="84"/>
      <c r="KMO16" s="84"/>
      <c r="KMP16" s="84"/>
      <c r="KMQ16" s="84"/>
      <c r="KMR16" s="84"/>
      <c r="KMS16" s="84"/>
      <c r="KMT16" s="84"/>
      <c r="KMU16" s="84"/>
      <c r="KMV16" s="84"/>
      <c r="KMW16" s="84"/>
      <c r="KMX16" s="84"/>
      <c r="KMY16" s="84"/>
      <c r="KMZ16" s="84"/>
      <c r="KNA16" s="84"/>
      <c r="KNB16" s="84"/>
      <c r="KNC16" s="84"/>
      <c r="KND16" s="84"/>
      <c r="KNE16" s="84"/>
      <c r="KNF16" s="84"/>
      <c r="KNG16" s="84"/>
      <c r="KNH16" s="84"/>
      <c r="KNI16" s="84"/>
      <c r="KNJ16" s="84"/>
      <c r="KNK16" s="84"/>
      <c r="KNL16" s="84"/>
      <c r="KNM16" s="84"/>
      <c r="KNN16" s="84"/>
      <c r="KNO16" s="84"/>
      <c r="KNP16" s="84"/>
      <c r="KNQ16" s="84"/>
      <c r="KNR16" s="84"/>
      <c r="KNS16" s="84"/>
      <c r="KNT16" s="84"/>
      <c r="KNU16" s="84"/>
      <c r="KNV16" s="84"/>
      <c r="KNW16" s="84"/>
      <c r="KNX16" s="84"/>
      <c r="KNY16" s="84"/>
      <c r="KNZ16" s="84"/>
      <c r="KOA16" s="84"/>
      <c r="KOB16" s="84"/>
      <c r="KOC16" s="84"/>
      <c r="KOD16" s="84"/>
      <c r="KOE16" s="84"/>
      <c r="KOF16" s="84"/>
      <c r="KOG16" s="84"/>
      <c r="KOH16" s="84"/>
      <c r="KOI16" s="84"/>
      <c r="KOJ16" s="84"/>
      <c r="KOK16" s="84"/>
      <c r="KOL16" s="84"/>
      <c r="KOM16" s="84"/>
      <c r="KON16" s="84"/>
      <c r="KOO16" s="84"/>
      <c r="KOP16" s="84"/>
      <c r="KOQ16" s="84"/>
      <c r="KOR16" s="84"/>
      <c r="KOS16" s="84"/>
      <c r="KOT16" s="84"/>
      <c r="KOU16" s="84"/>
      <c r="KOV16" s="84"/>
      <c r="KOW16" s="84"/>
      <c r="KOX16" s="84"/>
      <c r="KOY16" s="84"/>
      <c r="KOZ16" s="84"/>
      <c r="KPA16" s="84"/>
      <c r="KPB16" s="84"/>
      <c r="KPC16" s="84"/>
      <c r="KPD16" s="84"/>
      <c r="KPE16" s="84"/>
      <c r="KPF16" s="84"/>
      <c r="KPG16" s="84"/>
      <c r="KPH16" s="84"/>
      <c r="KPI16" s="84"/>
      <c r="KPJ16" s="84"/>
      <c r="KPK16" s="84"/>
      <c r="KPL16" s="84"/>
      <c r="KPM16" s="84"/>
      <c r="KPN16" s="84"/>
      <c r="KPO16" s="84"/>
      <c r="KPP16" s="84"/>
      <c r="KPQ16" s="84"/>
      <c r="KPR16" s="84"/>
      <c r="KPS16" s="84"/>
      <c r="KPT16" s="84"/>
      <c r="KPU16" s="84"/>
      <c r="KPV16" s="84"/>
      <c r="KPW16" s="84"/>
      <c r="KPX16" s="84"/>
      <c r="KPY16" s="84"/>
      <c r="KPZ16" s="84"/>
      <c r="KQA16" s="84"/>
      <c r="KQB16" s="84"/>
      <c r="KQC16" s="84"/>
      <c r="KQD16" s="84"/>
      <c r="KQE16" s="84"/>
      <c r="KQF16" s="84"/>
      <c r="KQG16" s="84"/>
      <c r="KQH16" s="84"/>
      <c r="KQI16" s="84"/>
      <c r="KQJ16" s="84"/>
      <c r="KQK16" s="84"/>
      <c r="KQL16" s="84"/>
      <c r="KQM16" s="84"/>
      <c r="KQN16" s="84"/>
      <c r="KQO16" s="84"/>
      <c r="KQP16" s="84"/>
      <c r="KQQ16" s="84"/>
      <c r="KQR16" s="84"/>
      <c r="KQS16" s="84"/>
      <c r="KQT16" s="84"/>
      <c r="KQU16" s="84"/>
      <c r="KQV16" s="84"/>
      <c r="KQW16" s="84"/>
      <c r="KQX16" s="84"/>
      <c r="KQY16" s="84"/>
      <c r="KQZ16" s="84"/>
      <c r="KRA16" s="84"/>
      <c r="KRB16" s="84"/>
      <c r="KRC16" s="84"/>
      <c r="KRD16" s="84"/>
      <c r="KRE16" s="84"/>
      <c r="KRF16" s="84"/>
      <c r="KRG16" s="84"/>
      <c r="KRH16" s="84"/>
      <c r="KRI16" s="84"/>
      <c r="KRJ16" s="84"/>
      <c r="KRK16" s="84"/>
      <c r="KRL16" s="84"/>
      <c r="KRM16" s="84"/>
      <c r="KRN16" s="84"/>
      <c r="KRO16" s="84"/>
      <c r="KRP16" s="84"/>
      <c r="KRQ16" s="84"/>
      <c r="KRR16" s="84"/>
      <c r="KRS16" s="84"/>
      <c r="KRT16" s="84"/>
      <c r="KRU16" s="84"/>
      <c r="KRV16" s="84"/>
      <c r="KRW16" s="84"/>
      <c r="KRX16" s="84"/>
      <c r="KRY16" s="84"/>
      <c r="KRZ16" s="84"/>
      <c r="KSA16" s="84"/>
      <c r="KSB16" s="84"/>
      <c r="KSC16" s="84"/>
      <c r="KSD16" s="84"/>
      <c r="KSE16" s="84"/>
      <c r="KSF16" s="84"/>
      <c r="KSG16" s="84"/>
      <c r="KSH16" s="84"/>
      <c r="KSI16" s="84"/>
      <c r="KSJ16" s="84"/>
      <c r="KSK16" s="84"/>
      <c r="KSL16" s="84"/>
      <c r="KSM16" s="84"/>
      <c r="KSN16" s="84"/>
      <c r="KSO16" s="84"/>
      <c r="KSP16" s="84"/>
      <c r="KSQ16" s="84"/>
      <c r="KSR16" s="84"/>
      <c r="KSS16" s="84"/>
      <c r="KST16" s="84"/>
      <c r="KSU16" s="84"/>
      <c r="KSV16" s="84"/>
      <c r="KSW16" s="84"/>
      <c r="KSX16" s="84"/>
      <c r="KSY16" s="84"/>
      <c r="KSZ16" s="84"/>
      <c r="KTA16" s="84"/>
      <c r="KTB16" s="84"/>
      <c r="KTC16" s="84"/>
      <c r="KTD16" s="84"/>
      <c r="KTE16" s="84"/>
      <c r="KTF16" s="84"/>
      <c r="KTG16" s="84"/>
      <c r="KTH16" s="84"/>
      <c r="KTI16" s="84"/>
      <c r="KTJ16" s="84"/>
      <c r="KTK16" s="84"/>
      <c r="KTL16" s="84"/>
      <c r="KTM16" s="84"/>
      <c r="KTN16" s="84"/>
      <c r="KTO16" s="84"/>
      <c r="KTP16" s="84"/>
      <c r="KTQ16" s="84"/>
      <c r="KTR16" s="84"/>
      <c r="KTS16" s="84"/>
      <c r="KTT16" s="84"/>
      <c r="KTU16" s="84"/>
      <c r="KTV16" s="84"/>
      <c r="KTW16" s="84"/>
      <c r="KTX16" s="84"/>
      <c r="KTY16" s="84"/>
      <c r="KTZ16" s="84"/>
      <c r="KUA16" s="84"/>
      <c r="KUB16" s="84"/>
      <c r="KUC16" s="84"/>
      <c r="KUD16" s="84"/>
      <c r="KUE16" s="84"/>
      <c r="KUF16" s="84"/>
      <c r="KUG16" s="84"/>
      <c r="KUH16" s="84"/>
      <c r="KUI16" s="84"/>
      <c r="KUJ16" s="84"/>
      <c r="KUK16" s="84"/>
      <c r="KUL16" s="84"/>
      <c r="KUM16" s="84"/>
      <c r="KUN16" s="84"/>
      <c r="KUO16" s="84"/>
      <c r="KUP16" s="84"/>
      <c r="KUQ16" s="84"/>
      <c r="KUR16" s="84"/>
      <c r="KUS16" s="84"/>
      <c r="KUT16" s="84"/>
      <c r="KUU16" s="84"/>
      <c r="KUV16" s="84"/>
      <c r="KUW16" s="84"/>
      <c r="KUX16" s="84"/>
      <c r="KUY16" s="84"/>
      <c r="KUZ16" s="84"/>
      <c r="KVA16" s="84"/>
      <c r="KVB16" s="84"/>
      <c r="KVC16" s="84"/>
      <c r="KVD16" s="84"/>
      <c r="KVE16" s="84"/>
      <c r="KVF16" s="84"/>
      <c r="KVG16" s="84"/>
      <c r="KVH16" s="84"/>
      <c r="KVI16" s="84"/>
      <c r="KVJ16" s="84"/>
      <c r="KVK16" s="84"/>
      <c r="KVL16" s="84"/>
      <c r="KVM16" s="84"/>
      <c r="KVN16" s="84"/>
      <c r="KVO16" s="84"/>
      <c r="KVP16" s="84"/>
      <c r="KVQ16" s="84"/>
      <c r="KVR16" s="84"/>
      <c r="KVS16" s="84"/>
      <c r="KVT16" s="84"/>
      <c r="KVU16" s="84"/>
      <c r="KVV16" s="84"/>
      <c r="KVW16" s="84"/>
      <c r="KVX16" s="84"/>
      <c r="KVY16" s="84"/>
      <c r="KVZ16" s="84"/>
      <c r="KWA16" s="84"/>
      <c r="KWB16" s="84"/>
      <c r="KWC16" s="84"/>
      <c r="KWD16" s="84"/>
      <c r="KWE16" s="84"/>
      <c r="KWF16" s="84"/>
      <c r="KWG16" s="84"/>
      <c r="KWH16" s="84"/>
      <c r="KWI16" s="84"/>
      <c r="KWJ16" s="84"/>
      <c r="KWK16" s="84"/>
      <c r="KWL16" s="84"/>
      <c r="KWM16" s="84"/>
      <c r="KWN16" s="84"/>
      <c r="KWO16" s="84"/>
      <c r="KWP16" s="84"/>
      <c r="KWQ16" s="84"/>
      <c r="KWR16" s="84"/>
      <c r="KWS16" s="84"/>
      <c r="KWT16" s="84"/>
      <c r="KWU16" s="84"/>
      <c r="KWV16" s="84"/>
      <c r="KWW16" s="84"/>
      <c r="KWX16" s="84"/>
      <c r="KWY16" s="84"/>
      <c r="KWZ16" s="84"/>
      <c r="KXA16" s="84"/>
      <c r="KXB16" s="84"/>
      <c r="KXC16" s="84"/>
      <c r="KXD16" s="84"/>
      <c r="KXE16" s="84"/>
      <c r="KXF16" s="84"/>
      <c r="KXG16" s="84"/>
      <c r="KXH16" s="84"/>
      <c r="KXI16" s="84"/>
      <c r="KXJ16" s="84"/>
      <c r="KXK16" s="84"/>
      <c r="KXL16" s="84"/>
      <c r="KXM16" s="84"/>
      <c r="KXN16" s="84"/>
      <c r="KXO16" s="84"/>
      <c r="KXP16" s="84"/>
      <c r="KXQ16" s="84"/>
      <c r="KXR16" s="84"/>
      <c r="KXS16" s="84"/>
      <c r="KXT16" s="84"/>
      <c r="KXU16" s="84"/>
      <c r="KXV16" s="84"/>
      <c r="KXW16" s="84"/>
      <c r="KXX16" s="84"/>
      <c r="KXY16" s="84"/>
      <c r="KXZ16" s="84"/>
      <c r="KYA16" s="84"/>
      <c r="KYB16" s="84"/>
      <c r="KYC16" s="84"/>
      <c r="KYD16" s="84"/>
      <c r="KYE16" s="84"/>
      <c r="KYF16" s="84"/>
      <c r="KYG16" s="84"/>
      <c r="KYH16" s="84"/>
      <c r="KYI16" s="84"/>
      <c r="KYJ16" s="84"/>
      <c r="KYK16" s="84"/>
      <c r="KYL16" s="84"/>
      <c r="KYM16" s="84"/>
      <c r="KYN16" s="84"/>
      <c r="KYO16" s="84"/>
      <c r="KYP16" s="84"/>
      <c r="KYQ16" s="84"/>
      <c r="KYR16" s="84"/>
      <c r="KYS16" s="84"/>
      <c r="KYT16" s="84"/>
      <c r="KYU16" s="84"/>
      <c r="KYV16" s="84"/>
      <c r="KYW16" s="84"/>
      <c r="KYX16" s="84"/>
      <c r="KYY16" s="84"/>
      <c r="KYZ16" s="84"/>
      <c r="KZA16" s="84"/>
      <c r="KZB16" s="84"/>
      <c r="KZC16" s="84"/>
      <c r="KZD16" s="84"/>
      <c r="KZE16" s="84"/>
      <c r="KZF16" s="84"/>
      <c r="KZG16" s="84"/>
      <c r="KZH16" s="84"/>
      <c r="KZI16" s="84"/>
      <c r="KZJ16" s="84"/>
      <c r="KZK16" s="84"/>
      <c r="KZL16" s="84"/>
      <c r="KZM16" s="84"/>
      <c r="KZN16" s="84"/>
      <c r="KZO16" s="84"/>
      <c r="KZP16" s="84"/>
      <c r="KZQ16" s="84"/>
      <c r="KZR16" s="84"/>
      <c r="KZS16" s="84"/>
      <c r="KZT16" s="84"/>
      <c r="KZU16" s="84"/>
      <c r="KZV16" s="84"/>
      <c r="KZW16" s="84"/>
      <c r="KZX16" s="84"/>
      <c r="KZY16" s="84"/>
      <c r="KZZ16" s="84"/>
      <c r="LAA16" s="84"/>
      <c r="LAB16" s="84"/>
      <c r="LAC16" s="84"/>
      <c r="LAD16" s="84"/>
      <c r="LAE16" s="84"/>
      <c r="LAF16" s="84"/>
      <c r="LAG16" s="84"/>
      <c r="LAH16" s="84"/>
      <c r="LAI16" s="84"/>
      <c r="LAJ16" s="84"/>
      <c r="LAK16" s="84"/>
      <c r="LAL16" s="84"/>
      <c r="LAM16" s="84"/>
      <c r="LAN16" s="84"/>
      <c r="LAO16" s="84"/>
      <c r="LAP16" s="84"/>
      <c r="LAQ16" s="84"/>
      <c r="LAR16" s="84"/>
      <c r="LAS16" s="84"/>
      <c r="LAT16" s="84"/>
      <c r="LAU16" s="84"/>
      <c r="LAV16" s="84"/>
      <c r="LAW16" s="84"/>
      <c r="LAX16" s="84"/>
      <c r="LAY16" s="84"/>
      <c r="LAZ16" s="84"/>
      <c r="LBA16" s="84"/>
      <c r="LBB16" s="84"/>
      <c r="LBC16" s="84"/>
      <c r="LBD16" s="84"/>
      <c r="LBE16" s="84"/>
      <c r="LBF16" s="84"/>
      <c r="LBG16" s="84"/>
      <c r="LBH16" s="84"/>
      <c r="LBI16" s="84"/>
      <c r="LBJ16" s="84"/>
      <c r="LBK16" s="84"/>
      <c r="LBL16" s="84"/>
      <c r="LBM16" s="84"/>
      <c r="LBN16" s="84"/>
      <c r="LBO16" s="84"/>
      <c r="LBP16" s="84"/>
      <c r="LBQ16" s="84"/>
      <c r="LBR16" s="84"/>
      <c r="LBS16" s="84"/>
      <c r="LBT16" s="84"/>
      <c r="LBU16" s="84"/>
      <c r="LBV16" s="84"/>
      <c r="LBW16" s="84"/>
      <c r="LBX16" s="84"/>
      <c r="LBY16" s="84"/>
      <c r="LBZ16" s="84"/>
      <c r="LCA16" s="84"/>
      <c r="LCB16" s="84"/>
      <c r="LCC16" s="84"/>
      <c r="LCD16" s="84"/>
      <c r="LCE16" s="84"/>
      <c r="LCF16" s="84"/>
      <c r="LCG16" s="84"/>
      <c r="LCH16" s="84"/>
      <c r="LCI16" s="84"/>
      <c r="LCJ16" s="84"/>
      <c r="LCK16" s="84"/>
      <c r="LCL16" s="84"/>
      <c r="LCM16" s="84"/>
      <c r="LCN16" s="84"/>
      <c r="LCO16" s="84"/>
      <c r="LCP16" s="84"/>
      <c r="LCQ16" s="84"/>
      <c r="LCR16" s="84"/>
      <c r="LCS16" s="84"/>
      <c r="LCT16" s="84"/>
      <c r="LCU16" s="84"/>
      <c r="LCV16" s="84"/>
      <c r="LCW16" s="84"/>
      <c r="LCX16" s="84"/>
      <c r="LCY16" s="84"/>
      <c r="LCZ16" s="84"/>
      <c r="LDA16" s="84"/>
      <c r="LDB16" s="84"/>
      <c r="LDC16" s="84"/>
      <c r="LDD16" s="84"/>
      <c r="LDE16" s="84"/>
      <c r="LDF16" s="84"/>
      <c r="LDG16" s="84"/>
      <c r="LDH16" s="84"/>
      <c r="LDI16" s="84"/>
      <c r="LDJ16" s="84"/>
      <c r="LDK16" s="84"/>
      <c r="LDL16" s="84"/>
      <c r="LDM16" s="84"/>
      <c r="LDN16" s="84"/>
      <c r="LDO16" s="84"/>
      <c r="LDP16" s="84"/>
      <c r="LDQ16" s="84"/>
      <c r="LDR16" s="84"/>
      <c r="LDS16" s="84"/>
      <c r="LDT16" s="84"/>
      <c r="LDU16" s="84"/>
      <c r="LDV16" s="84"/>
      <c r="LDW16" s="84"/>
      <c r="LDX16" s="84"/>
      <c r="LDY16" s="84"/>
      <c r="LDZ16" s="84"/>
      <c r="LEA16" s="84"/>
      <c r="LEB16" s="84"/>
      <c r="LEC16" s="84"/>
      <c r="LED16" s="84"/>
      <c r="LEE16" s="84"/>
      <c r="LEF16" s="84"/>
      <c r="LEG16" s="84"/>
      <c r="LEH16" s="84"/>
      <c r="LEI16" s="84"/>
      <c r="LEJ16" s="84"/>
      <c r="LEK16" s="84"/>
      <c r="LEL16" s="84"/>
      <c r="LEM16" s="84"/>
      <c r="LEN16" s="84"/>
      <c r="LEO16" s="84"/>
      <c r="LEP16" s="84"/>
      <c r="LEQ16" s="84"/>
      <c r="LER16" s="84"/>
      <c r="LES16" s="84"/>
      <c r="LET16" s="84"/>
      <c r="LEU16" s="84"/>
      <c r="LEV16" s="84"/>
      <c r="LEW16" s="84"/>
      <c r="LEX16" s="84"/>
      <c r="LEY16" s="84"/>
      <c r="LEZ16" s="84"/>
      <c r="LFA16" s="84"/>
      <c r="LFB16" s="84"/>
      <c r="LFC16" s="84"/>
      <c r="LFD16" s="84"/>
      <c r="LFE16" s="84"/>
      <c r="LFF16" s="84"/>
      <c r="LFG16" s="84"/>
      <c r="LFH16" s="84"/>
      <c r="LFI16" s="84"/>
      <c r="LFJ16" s="84"/>
      <c r="LFK16" s="84"/>
      <c r="LFL16" s="84"/>
      <c r="LFM16" s="84"/>
      <c r="LFN16" s="84"/>
      <c r="LFO16" s="84"/>
      <c r="LFP16" s="84"/>
      <c r="LFQ16" s="84"/>
      <c r="LFR16" s="84"/>
      <c r="LFS16" s="84"/>
      <c r="LFT16" s="84"/>
      <c r="LFU16" s="84"/>
      <c r="LFV16" s="84"/>
      <c r="LFW16" s="84"/>
      <c r="LFX16" s="84"/>
      <c r="LFY16" s="84"/>
      <c r="LFZ16" s="84"/>
      <c r="LGA16" s="84"/>
      <c r="LGB16" s="84"/>
      <c r="LGC16" s="84"/>
      <c r="LGD16" s="84"/>
      <c r="LGE16" s="84"/>
      <c r="LGF16" s="84"/>
      <c r="LGG16" s="84"/>
      <c r="LGH16" s="84"/>
      <c r="LGI16" s="84"/>
      <c r="LGJ16" s="84"/>
      <c r="LGK16" s="84"/>
      <c r="LGL16" s="84"/>
      <c r="LGM16" s="84"/>
      <c r="LGN16" s="84"/>
      <c r="LGO16" s="84"/>
      <c r="LGP16" s="84"/>
      <c r="LGQ16" s="84"/>
      <c r="LGR16" s="84"/>
      <c r="LGS16" s="84"/>
      <c r="LGT16" s="84"/>
      <c r="LGU16" s="84"/>
      <c r="LGV16" s="84"/>
      <c r="LGW16" s="84"/>
      <c r="LGX16" s="84"/>
      <c r="LGY16" s="84"/>
      <c r="LGZ16" s="84"/>
      <c r="LHA16" s="84"/>
      <c r="LHB16" s="84"/>
      <c r="LHC16" s="84"/>
      <c r="LHD16" s="84"/>
      <c r="LHE16" s="84"/>
      <c r="LHF16" s="84"/>
      <c r="LHG16" s="84"/>
      <c r="LHH16" s="84"/>
      <c r="LHI16" s="84"/>
      <c r="LHJ16" s="84"/>
      <c r="LHK16" s="84"/>
      <c r="LHL16" s="84"/>
      <c r="LHM16" s="84"/>
      <c r="LHN16" s="84"/>
      <c r="LHO16" s="84"/>
      <c r="LHP16" s="84"/>
      <c r="LHQ16" s="84"/>
      <c r="LHR16" s="84"/>
      <c r="LHS16" s="84"/>
      <c r="LHT16" s="84"/>
      <c r="LHU16" s="84"/>
      <c r="LHV16" s="84"/>
      <c r="LHW16" s="84"/>
      <c r="LHX16" s="84"/>
      <c r="LHY16" s="84"/>
      <c r="LHZ16" s="84"/>
      <c r="LIA16" s="84"/>
      <c r="LIB16" s="84"/>
      <c r="LIC16" s="84"/>
      <c r="LID16" s="84"/>
      <c r="LIE16" s="84"/>
      <c r="LIF16" s="84"/>
      <c r="LIG16" s="84"/>
      <c r="LIH16" s="84"/>
      <c r="LII16" s="84"/>
      <c r="LIJ16" s="84"/>
      <c r="LIK16" s="84"/>
      <c r="LIL16" s="84"/>
      <c r="LIM16" s="84"/>
      <c r="LIN16" s="84"/>
      <c r="LIO16" s="84"/>
      <c r="LIP16" s="84"/>
      <c r="LIQ16" s="84"/>
      <c r="LIR16" s="84"/>
      <c r="LIS16" s="84"/>
      <c r="LIT16" s="84"/>
      <c r="LIU16" s="84"/>
      <c r="LIV16" s="84"/>
      <c r="LIW16" s="84"/>
      <c r="LIX16" s="84"/>
      <c r="LIY16" s="84"/>
      <c r="LIZ16" s="84"/>
      <c r="LJA16" s="84"/>
      <c r="LJB16" s="84"/>
      <c r="LJC16" s="84"/>
      <c r="LJD16" s="84"/>
      <c r="LJE16" s="84"/>
      <c r="LJF16" s="84"/>
      <c r="LJG16" s="84"/>
      <c r="LJH16" s="84"/>
      <c r="LJI16" s="84"/>
      <c r="LJJ16" s="84"/>
      <c r="LJK16" s="84"/>
      <c r="LJL16" s="84"/>
      <c r="LJM16" s="84"/>
      <c r="LJN16" s="84"/>
      <c r="LJO16" s="84"/>
      <c r="LJP16" s="84"/>
      <c r="LJQ16" s="84"/>
      <c r="LJR16" s="84"/>
      <c r="LJS16" s="84"/>
      <c r="LJT16" s="84"/>
      <c r="LJU16" s="84"/>
      <c r="LJV16" s="84"/>
      <c r="LJW16" s="84"/>
      <c r="LJX16" s="84"/>
      <c r="LJY16" s="84"/>
      <c r="LJZ16" s="84"/>
      <c r="LKA16" s="84"/>
      <c r="LKB16" s="84"/>
      <c r="LKC16" s="84"/>
      <c r="LKD16" s="84"/>
      <c r="LKE16" s="84"/>
      <c r="LKF16" s="84"/>
      <c r="LKG16" s="84"/>
      <c r="LKH16" s="84"/>
      <c r="LKI16" s="84"/>
      <c r="LKJ16" s="84"/>
      <c r="LKK16" s="84"/>
      <c r="LKL16" s="84"/>
      <c r="LKM16" s="84"/>
      <c r="LKN16" s="84"/>
      <c r="LKO16" s="84"/>
      <c r="LKP16" s="84"/>
      <c r="LKQ16" s="84"/>
      <c r="LKR16" s="84"/>
      <c r="LKS16" s="84"/>
      <c r="LKT16" s="84"/>
      <c r="LKU16" s="84"/>
      <c r="LKV16" s="84"/>
      <c r="LKW16" s="84"/>
      <c r="LKX16" s="84"/>
      <c r="LKY16" s="84"/>
      <c r="LKZ16" s="84"/>
      <c r="LLA16" s="84"/>
      <c r="LLB16" s="84"/>
      <c r="LLC16" s="84"/>
      <c r="LLD16" s="84"/>
      <c r="LLE16" s="84"/>
      <c r="LLF16" s="84"/>
      <c r="LLG16" s="84"/>
      <c r="LLH16" s="84"/>
      <c r="LLI16" s="84"/>
      <c r="LLJ16" s="84"/>
      <c r="LLK16" s="84"/>
      <c r="LLL16" s="84"/>
      <c r="LLM16" s="84"/>
      <c r="LLN16" s="84"/>
      <c r="LLO16" s="84"/>
      <c r="LLP16" s="84"/>
      <c r="LLQ16" s="84"/>
      <c r="LLR16" s="84"/>
      <c r="LLS16" s="84"/>
      <c r="LLT16" s="84"/>
      <c r="LLU16" s="84"/>
      <c r="LLV16" s="84"/>
      <c r="LLW16" s="84"/>
      <c r="LLX16" s="84"/>
      <c r="LLY16" s="84"/>
      <c r="LLZ16" s="84"/>
      <c r="LMA16" s="84"/>
      <c r="LMB16" s="84"/>
      <c r="LMC16" s="84"/>
      <c r="LMD16" s="84"/>
      <c r="LME16" s="84"/>
      <c r="LMF16" s="84"/>
      <c r="LMG16" s="84"/>
      <c r="LMH16" s="84"/>
      <c r="LMI16" s="84"/>
      <c r="LMJ16" s="84"/>
      <c r="LMK16" s="84"/>
      <c r="LML16" s="84"/>
      <c r="LMM16" s="84"/>
      <c r="LMN16" s="84"/>
      <c r="LMO16" s="84"/>
      <c r="LMP16" s="84"/>
      <c r="LMQ16" s="84"/>
      <c r="LMR16" s="84"/>
      <c r="LMS16" s="84"/>
      <c r="LMT16" s="84"/>
      <c r="LMU16" s="84"/>
      <c r="LMV16" s="84"/>
      <c r="LMW16" s="84"/>
      <c r="LMX16" s="84"/>
      <c r="LMY16" s="84"/>
      <c r="LMZ16" s="84"/>
      <c r="LNA16" s="84"/>
      <c r="LNB16" s="84"/>
      <c r="LNC16" s="84"/>
      <c r="LND16" s="84"/>
      <c r="LNE16" s="84"/>
      <c r="LNF16" s="84"/>
      <c r="LNG16" s="84"/>
      <c r="LNH16" s="84"/>
      <c r="LNI16" s="84"/>
      <c r="LNJ16" s="84"/>
      <c r="LNK16" s="84"/>
      <c r="LNL16" s="84"/>
      <c r="LNM16" s="84"/>
      <c r="LNN16" s="84"/>
      <c r="LNO16" s="84"/>
      <c r="LNP16" s="84"/>
      <c r="LNQ16" s="84"/>
      <c r="LNR16" s="84"/>
      <c r="LNS16" s="84"/>
      <c r="LNT16" s="84"/>
      <c r="LNU16" s="84"/>
      <c r="LNV16" s="84"/>
      <c r="LNW16" s="84"/>
      <c r="LNX16" s="84"/>
      <c r="LNY16" s="84"/>
      <c r="LNZ16" s="84"/>
      <c r="LOA16" s="84"/>
      <c r="LOB16" s="84"/>
      <c r="LOC16" s="84"/>
      <c r="LOD16" s="84"/>
      <c r="LOE16" s="84"/>
      <c r="LOF16" s="84"/>
      <c r="LOG16" s="84"/>
      <c r="LOH16" s="84"/>
      <c r="LOI16" s="84"/>
      <c r="LOJ16" s="84"/>
      <c r="LOK16" s="84"/>
      <c r="LOL16" s="84"/>
      <c r="LOM16" s="84"/>
      <c r="LON16" s="84"/>
      <c r="LOO16" s="84"/>
      <c r="LOP16" s="84"/>
      <c r="LOQ16" s="84"/>
      <c r="LOR16" s="84"/>
      <c r="LOS16" s="84"/>
      <c r="LOT16" s="84"/>
      <c r="LOU16" s="84"/>
      <c r="LOV16" s="84"/>
      <c r="LOW16" s="84"/>
      <c r="LOX16" s="84"/>
      <c r="LOY16" s="84"/>
      <c r="LOZ16" s="84"/>
      <c r="LPA16" s="84"/>
      <c r="LPB16" s="84"/>
      <c r="LPC16" s="84"/>
      <c r="LPD16" s="84"/>
      <c r="LPE16" s="84"/>
      <c r="LPF16" s="84"/>
      <c r="LPG16" s="84"/>
      <c r="LPH16" s="84"/>
      <c r="LPI16" s="84"/>
      <c r="LPJ16" s="84"/>
      <c r="LPK16" s="84"/>
      <c r="LPL16" s="84"/>
      <c r="LPM16" s="84"/>
      <c r="LPN16" s="84"/>
      <c r="LPO16" s="84"/>
      <c r="LPP16" s="84"/>
      <c r="LPQ16" s="84"/>
      <c r="LPR16" s="84"/>
      <c r="LPS16" s="84"/>
      <c r="LPT16" s="84"/>
      <c r="LPU16" s="84"/>
      <c r="LPV16" s="84"/>
      <c r="LPW16" s="84"/>
      <c r="LPX16" s="84"/>
      <c r="LPY16" s="84"/>
      <c r="LPZ16" s="84"/>
      <c r="LQA16" s="84"/>
      <c r="LQB16" s="84"/>
      <c r="LQC16" s="84"/>
      <c r="LQD16" s="84"/>
      <c r="LQE16" s="84"/>
      <c r="LQF16" s="84"/>
      <c r="LQG16" s="84"/>
      <c r="LQH16" s="84"/>
      <c r="LQI16" s="84"/>
      <c r="LQJ16" s="84"/>
      <c r="LQK16" s="84"/>
      <c r="LQL16" s="84"/>
      <c r="LQM16" s="84"/>
      <c r="LQN16" s="84"/>
      <c r="LQO16" s="84"/>
      <c r="LQP16" s="84"/>
      <c r="LQQ16" s="84"/>
      <c r="LQR16" s="84"/>
      <c r="LQS16" s="84"/>
      <c r="LQT16" s="84"/>
      <c r="LQU16" s="84"/>
      <c r="LQV16" s="84"/>
      <c r="LQW16" s="84"/>
      <c r="LQX16" s="84"/>
      <c r="LQY16" s="84"/>
      <c r="LQZ16" s="84"/>
      <c r="LRA16" s="84"/>
      <c r="LRB16" s="84"/>
      <c r="LRC16" s="84"/>
      <c r="LRD16" s="84"/>
      <c r="LRE16" s="84"/>
      <c r="LRF16" s="84"/>
      <c r="LRG16" s="84"/>
      <c r="LRH16" s="84"/>
      <c r="LRI16" s="84"/>
      <c r="LRJ16" s="84"/>
      <c r="LRK16" s="84"/>
      <c r="LRL16" s="84"/>
      <c r="LRM16" s="84"/>
      <c r="LRN16" s="84"/>
      <c r="LRO16" s="84"/>
      <c r="LRP16" s="84"/>
      <c r="LRQ16" s="84"/>
      <c r="LRR16" s="84"/>
      <c r="LRS16" s="84"/>
      <c r="LRT16" s="84"/>
      <c r="LRU16" s="84"/>
      <c r="LRV16" s="84"/>
      <c r="LRW16" s="84"/>
      <c r="LRX16" s="84"/>
      <c r="LRY16" s="84"/>
      <c r="LRZ16" s="84"/>
      <c r="LSA16" s="84"/>
      <c r="LSB16" s="84"/>
      <c r="LSC16" s="84"/>
      <c r="LSD16" s="84"/>
      <c r="LSE16" s="84"/>
      <c r="LSF16" s="84"/>
      <c r="LSG16" s="84"/>
      <c r="LSH16" s="84"/>
      <c r="LSI16" s="84"/>
      <c r="LSJ16" s="84"/>
      <c r="LSK16" s="84"/>
      <c r="LSL16" s="84"/>
      <c r="LSM16" s="84"/>
      <c r="LSN16" s="84"/>
      <c r="LSO16" s="84"/>
      <c r="LSP16" s="84"/>
      <c r="LSQ16" s="84"/>
      <c r="LSR16" s="84"/>
      <c r="LSS16" s="84"/>
      <c r="LST16" s="84"/>
      <c r="LSU16" s="84"/>
      <c r="LSV16" s="84"/>
      <c r="LSW16" s="84"/>
      <c r="LSX16" s="84"/>
      <c r="LSY16" s="84"/>
      <c r="LSZ16" s="84"/>
      <c r="LTA16" s="84"/>
      <c r="LTB16" s="84"/>
      <c r="LTC16" s="84"/>
      <c r="LTD16" s="84"/>
      <c r="LTE16" s="84"/>
      <c r="LTF16" s="84"/>
      <c r="LTG16" s="84"/>
      <c r="LTH16" s="84"/>
      <c r="LTI16" s="84"/>
      <c r="LTJ16" s="84"/>
      <c r="LTK16" s="84"/>
      <c r="LTL16" s="84"/>
      <c r="LTM16" s="84"/>
      <c r="LTN16" s="84"/>
      <c r="LTO16" s="84"/>
      <c r="LTP16" s="84"/>
      <c r="LTQ16" s="84"/>
      <c r="LTR16" s="84"/>
      <c r="LTS16" s="84"/>
      <c r="LTT16" s="84"/>
      <c r="LTU16" s="84"/>
      <c r="LTV16" s="84"/>
      <c r="LTW16" s="84"/>
      <c r="LTX16" s="84"/>
      <c r="LTY16" s="84"/>
      <c r="LTZ16" s="84"/>
      <c r="LUA16" s="84"/>
      <c r="LUB16" s="84"/>
      <c r="LUC16" s="84"/>
      <c r="LUD16" s="84"/>
      <c r="LUE16" s="84"/>
      <c r="LUF16" s="84"/>
      <c r="LUG16" s="84"/>
      <c r="LUH16" s="84"/>
      <c r="LUI16" s="84"/>
      <c r="LUJ16" s="84"/>
      <c r="LUK16" s="84"/>
      <c r="LUL16" s="84"/>
      <c r="LUM16" s="84"/>
      <c r="LUN16" s="84"/>
      <c r="LUO16" s="84"/>
      <c r="LUP16" s="84"/>
      <c r="LUQ16" s="84"/>
      <c r="LUR16" s="84"/>
      <c r="LUS16" s="84"/>
      <c r="LUT16" s="84"/>
      <c r="LUU16" s="84"/>
      <c r="LUV16" s="84"/>
      <c r="LUW16" s="84"/>
      <c r="LUX16" s="84"/>
      <c r="LUY16" s="84"/>
      <c r="LUZ16" s="84"/>
      <c r="LVA16" s="84"/>
      <c r="LVB16" s="84"/>
      <c r="LVC16" s="84"/>
      <c r="LVD16" s="84"/>
      <c r="LVE16" s="84"/>
      <c r="LVF16" s="84"/>
      <c r="LVG16" s="84"/>
      <c r="LVH16" s="84"/>
      <c r="LVI16" s="84"/>
      <c r="LVJ16" s="84"/>
      <c r="LVK16" s="84"/>
      <c r="LVL16" s="84"/>
      <c r="LVM16" s="84"/>
      <c r="LVN16" s="84"/>
      <c r="LVO16" s="84"/>
      <c r="LVP16" s="84"/>
      <c r="LVQ16" s="84"/>
      <c r="LVR16" s="84"/>
      <c r="LVS16" s="84"/>
      <c r="LVT16" s="84"/>
      <c r="LVU16" s="84"/>
      <c r="LVV16" s="84"/>
      <c r="LVW16" s="84"/>
      <c r="LVX16" s="84"/>
      <c r="LVY16" s="84"/>
      <c r="LVZ16" s="84"/>
      <c r="LWA16" s="84"/>
      <c r="LWB16" s="84"/>
      <c r="LWC16" s="84"/>
      <c r="LWD16" s="84"/>
      <c r="LWE16" s="84"/>
      <c r="LWF16" s="84"/>
      <c r="LWG16" s="84"/>
      <c r="LWH16" s="84"/>
      <c r="LWI16" s="84"/>
      <c r="LWJ16" s="84"/>
      <c r="LWK16" s="84"/>
      <c r="LWL16" s="84"/>
      <c r="LWM16" s="84"/>
      <c r="LWN16" s="84"/>
      <c r="LWO16" s="84"/>
      <c r="LWP16" s="84"/>
      <c r="LWQ16" s="84"/>
      <c r="LWR16" s="84"/>
      <c r="LWS16" s="84"/>
      <c r="LWT16" s="84"/>
      <c r="LWU16" s="84"/>
      <c r="LWV16" s="84"/>
      <c r="LWW16" s="84"/>
      <c r="LWX16" s="84"/>
      <c r="LWY16" s="84"/>
      <c r="LWZ16" s="84"/>
      <c r="LXA16" s="84"/>
      <c r="LXB16" s="84"/>
      <c r="LXC16" s="84"/>
      <c r="LXD16" s="84"/>
      <c r="LXE16" s="84"/>
      <c r="LXF16" s="84"/>
      <c r="LXG16" s="84"/>
      <c r="LXH16" s="84"/>
      <c r="LXI16" s="84"/>
      <c r="LXJ16" s="84"/>
      <c r="LXK16" s="84"/>
      <c r="LXL16" s="84"/>
      <c r="LXM16" s="84"/>
      <c r="LXN16" s="84"/>
      <c r="LXO16" s="84"/>
      <c r="LXP16" s="84"/>
      <c r="LXQ16" s="84"/>
      <c r="LXR16" s="84"/>
      <c r="LXS16" s="84"/>
      <c r="LXT16" s="84"/>
      <c r="LXU16" s="84"/>
      <c r="LXV16" s="84"/>
      <c r="LXW16" s="84"/>
      <c r="LXX16" s="84"/>
      <c r="LXY16" s="84"/>
      <c r="LXZ16" s="84"/>
      <c r="LYA16" s="84"/>
      <c r="LYB16" s="84"/>
      <c r="LYC16" s="84"/>
      <c r="LYD16" s="84"/>
      <c r="LYE16" s="84"/>
      <c r="LYF16" s="84"/>
      <c r="LYG16" s="84"/>
      <c r="LYH16" s="84"/>
      <c r="LYI16" s="84"/>
      <c r="LYJ16" s="84"/>
      <c r="LYK16" s="84"/>
      <c r="LYL16" s="84"/>
      <c r="LYM16" s="84"/>
      <c r="LYN16" s="84"/>
      <c r="LYO16" s="84"/>
      <c r="LYP16" s="84"/>
      <c r="LYQ16" s="84"/>
      <c r="LYR16" s="84"/>
      <c r="LYS16" s="84"/>
      <c r="LYT16" s="84"/>
      <c r="LYU16" s="84"/>
      <c r="LYV16" s="84"/>
      <c r="LYW16" s="84"/>
      <c r="LYX16" s="84"/>
      <c r="LYY16" s="84"/>
      <c r="LYZ16" s="84"/>
      <c r="LZA16" s="84"/>
      <c r="LZB16" s="84"/>
      <c r="LZC16" s="84"/>
      <c r="LZD16" s="84"/>
      <c r="LZE16" s="84"/>
      <c r="LZF16" s="84"/>
      <c r="LZG16" s="84"/>
      <c r="LZH16" s="84"/>
      <c r="LZI16" s="84"/>
      <c r="LZJ16" s="84"/>
      <c r="LZK16" s="84"/>
      <c r="LZL16" s="84"/>
      <c r="LZM16" s="84"/>
      <c r="LZN16" s="84"/>
      <c r="LZO16" s="84"/>
      <c r="LZP16" s="84"/>
      <c r="LZQ16" s="84"/>
      <c r="LZR16" s="84"/>
      <c r="LZS16" s="84"/>
      <c r="LZT16" s="84"/>
      <c r="LZU16" s="84"/>
      <c r="LZV16" s="84"/>
      <c r="LZW16" s="84"/>
      <c r="LZX16" s="84"/>
      <c r="LZY16" s="84"/>
      <c r="LZZ16" s="84"/>
      <c r="MAA16" s="84"/>
      <c r="MAB16" s="84"/>
      <c r="MAC16" s="84"/>
      <c r="MAD16" s="84"/>
      <c r="MAE16" s="84"/>
      <c r="MAF16" s="84"/>
      <c r="MAG16" s="84"/>
      <c r="MAH16" s="84"/>
      <c r="MAI16" s="84"/>
      <c r="MAJ16" s="84"/>
      <c r="MAK16" s="84"/>
      <c r="MAL16" s="84"/>
      <c r="MAM16" s="84"/>
      <c r="MAN16" s="84"/>
      <c r="MAO16" s="84"/>
      <c r="MAP16" s="84"/>
      <c r="MAQ16" s="84"/>
      <c r="MAR16" s="84"/>
      <c r="MAS16" s="84"/>
      <c r="MAT16" s="84"/>
      <c r="MAU16" s="84"/>
      <c r="MAV16" s="84"/>
      <c r="MAW16" s="84"/>
      <c r="MAX16" s="84"/>
      <c r="MAY16" s="84"/>
      <c r="MAZ16" s="84"/>
      <c r="MBA16" s="84"/>
      <c r="MBB16" s="84"/>
      <c r="MBC16" s="84"/>
      <c r="MBD16" s="84"/>
      <c r="MBE16" s="84"/>
      <c r="MBF16" s="84"/>
      <c r="MBG16" s="84"/>
      <c r="MBH16" s="84"/>
      <c r="MBI16" s="84"/>
      <c r="MBJ16" s="84"/>
      <c r="MBK16" s="84"/>
      <c r="MBL16" s="84"/>
      <c r="MBM16" s="84"/>
      <c r="MBN16" s="84"/>
      <c r="MBO16" s="84"/>
      <c r="MBP16" s="84"/>
      <c r="MBQ16" s="84"/>
      <c r="MBR16" s="84"/>
      <c r="MBS16" s="84"/>
      <c r="MBT16" s="84"/>
      <c r="MBU16" s="84"/>
      <c r="MBV16" s="84"/>
      <c r="MBW16" s="84"/>
      <c r="MBX16" s="84"/>
      <c r="MBY16" s="84"/>
      <c r="MBZ16" s="84"/>
      <c r="MCA16" s="84"/>
      <c r="MCB16" s="84"/>
      <c r="MCC16" s="84"/>
      <c r="MCD16" s="84"/>
      <c r="MCE16" s="84"/>
      <c r="MCF16" s="84"/>
      <c r="MCG16" s="84"/>
      <c r="MCH16" s="84"/>
      <c r="MCI16" s="84"/>
      <c r="MCJ16" s="84"/>
      <c r="MCK16" s="84"/>
      <c r="MCL16" s="84"/>
      <c r="MCM16" s="84"/>
      <c r="MCN16" s="84"/>
      <c r="MCO16" s="84"/>
      <c r="MCP16" s="84"/>
      <c r="MCQ16" s="84"/>
      <c r="MCR16" s="84"/>
      <c r="MCS16" s="84"/>
      <c r="MCT16" s="84"/>
      <c r="MCU16" s="84"/>
      <c r="MCV16" s="84"/>
      <c r="MCW16" s="84"/>
      <c r="MCX16" s="84"/>
      <c r="MCY16" s="84"/>
      <c r="MCZ16" s="84"/>
      <c r="MDA16" s="84"/>
      <c r="MDB16" s="84"/>
      <c r="MDC16" s="84"/>
      <c r="MDD16" s="84"/>
      <c r="MDE16" s="84"/>
      <c r="MDF16" s="84"/>
      <c r="MDG16" s="84"/>
      <c r="MDH16" s="84"/>
      <c r="MDI16" s="84"/>
      <c r="MDJ16" s="84"/>
      <c r="MDK16" s="84"/>
      <c r="MDL16" s="84"/>
      <c r="MDM16" s="84"/>
      <c r="MDN16" s="84"/>
      <c r="MDO16" s="84"/>
      <c r="MDP16" s="84"/>
      <c r="MDQ16" s="84"/>
      <c r="MDR16" s="84"/>
      <c r="MDS16" s="84"/>
      <c r="MDT16" s="84"/>
      <c r="MDU16" s="84"/>
      <c r="MDV16" s="84"/>
      <c r="MDW16" s="84"/>
      <c r="MDX16" s="84"/>
      <c r="MDY16" s="84"/>
      <c r="MDZ16" s="84"/>
      <c r="MEA16" s="84"/>
      <c r="MEB16" s="84"/>
      <c r="MEC16" s="84"/>
      <c r="MED16" s="84"/>
      <c r="MEE16" s="84"/>
      <c r="MEF16" s="84"/>
      <c r="MEG16" s="84"/>
      <c r="MEH16" s="84"/>
      <c r="MEI16" s="84"/>
      <c r="MEJ16" s="84"/>
      <c r="MEK16" s="84"/>
      <c r="MEL16" s="84"/>
      <c r="MEM16" s="84"/>
      <c r="MEN16" s="84"/>
      <c r="MEO16" s="84"/>
      <c r="MEP16" s="84"/>
      <c r="MEQ16" s="84"/>
      <c r="MER16" s="84"/>
      <c r="MES16" s="84"/>
      <c r="MET16" s="84"/>
      <c r="MEU16" s="84"/>
      <c r="MEV16" s="84"/>
      <c r="MEW16" s="84"/>
      <c r="MEX16" s="84"/>
      <c r="MEY16" s="84"/>
      <c r="MEZ16" s="84"/>
      <c r="MFA16" s="84"/>
      <c r="MFB16" s="84"/>
      <c r="MFC16" s="84"/>
      <c r="MFD16" s="84"/>
      <c r="MFE16" s="84"/>
      <c r="MFF16" s="84"/>
      <c r="MFG16" s="84"/>
      <c r="MFH16" s="84"/>
      <c r="MFI16" s="84"/>
      <c r="MFJ16" s="84"/>
      <c r="MFK16" s="84"/>
      <c r="MFL16" s="84"/>
      <c r="MFM16" s="84"/>
      <c r="MFN16" s="84"/>
      <c r="MFO16" s="84"/>
      <c r="MFP16" s="84"/>
      <c r="MFQ16" s="84"/>
      <c r="MFR16" s="84"/>
      <c r="MFS16" s="84"/>
      <c r="MFT16" s="84"/>
      <c r="MFU16" s="84"/>
      <c r="MFV16" s="84"/>
      <c r="MFW16" s="84"/>
      <c r="MFX16" s="84"/>
      <c r="MFY16" s="84"/>
      <c r="MFZ16" s="84"/>
      <c r="MGA16" s="84"/>
      <c r="MGB16" s="84"/>
      <c r="MGC16" s="84"/>
      <c r="MGD16" s="84"/>
      <c r="MGE16" s="84"/>
      <c r="MGF16" s="84"/>
      <c r="MGG16" s="84"/>
      <c r="MGH16" s="84"/>
      <c r="MGI16" s="84"/>
      <c r="MGJ16" s="84"/>
      <c r="MGK16" s="84"/>
      <c r="MGL16" s="84"/>
      <c r="MGM16" s="84"/>
      <c r="MGN16" s="84"/>
      <c r="MGO16" s="84"/>
      <c r="MGP16" s="84"/>
      <c r="MGQ16" s="84"/>
      <c r="MGR16" s="84"/>
      <c r="MGS16" s="84"/>
      <c r="MGT16" s="84"/>
      <c r="MGU16" s="84"/>
      <c r="MGV16" s="84"/>
      <c r="MGW16" s="84"/>
      <c r="MGX16" s="84"/>
      <c r="MGY16" s="84"/>
      <c r="MGZ16" s="84"/>
      <c r="MHA16" s="84"/>
      <c r="MHB16" s="84"/>
      <c r="MHC16" s="84"/>
      <c r="MHD16" s="84"/>
      <c r="MHE16" s="84"/>
      <c r="MHF16" s="84"/>
      <c r="MHG16" s="84"/>
      <c r="MHH16" s="84"/>
      <c r="MHI16" s="84"/>
      <c r="MHJ16" s="84"/>
      <c r="MHK16" s="84"/>
      <c r="MHL16" s="84"/>
      <c r="MHM16" s="84"/>
      <c r="MHN16" s="84"/>
      <c r="MHO16" s="84"/>
      <c r="MHP16" s="84"/>
      <c r="MHQ16" s="84"/>
      <c r="MHR16" s="84"/>
      <c r="MHS16" s="84"/>
      <c r="MHT16" s="84"/>
      <c r="MHU16" s="84"/>
      <c r="MHV16" s="84"/>
      <c r="MHW16" s="84"/>
      <c r="MHX16" s="84"/>
      <c r="MHY16" s="84"/>
      <c r="MHZ16" s="84"/>
      <c r="MIA16" s="84"/>
      <c r="MIB16" s="84"/>
      <c r="MIC16" s="84"/>
      <c r="MID16" s="84"/>
      <c r="MIE16" s="84"/>
      <c r="MIF16" s="84"/>
      <c r="MIG16" s="84"/>
      <c r="MIH16" s="84"/>
      <c r="MII16" s="84"/>
      <c r="MIJ16" s="84"/>
      <c r="MIK16" s="84"/>
      <c r="MIL16" s="84"/>
      <c r="MIM16" s="84"/>
      <c r="MIN16" s="84"/>
      <c r="MIO16" s="84"/>
      <c r="MIP16" s="84"/>
      <c r="MIQ16" s="84"/>
      <c r="MIR16" s="84"/>
      <c r="MIS16" s="84"/>
      <c r="MIT16" s="84"/>
      <c r="MIU16" s="84"/>
      <c r="MIV16" s="84"/>
      <c r="MIW16" s="84"/>
      <c r="MIX16" s="84"/>
      <c r="MIY16" s="84"/>
      <c r="MIZ16" s="84"/>
      <c r="MJA16" s="84"/>
      <c r="MJB16" s="84"/>
      <c r="MJC16" s="84"/>
      <c r="MJD16" s="84"/>
      <c r="MJE16" s="84"/>
      <c r="MJF16" s="84"/>
      <c r="MJG16" s="84"/>
      <c r="MJH16" s="84"/>
      <c r="MJI16" s="84"/>
      <c r="MJJ16" s="84"/>
      <c r="MJK16" s="84"/>
      <c r="MJL16" s="84"/>
      <c r="MJM16" s="84"/>
      <c r="MJN16" s="84"/>
      <c r="MJO16" s="84"/>
      <c r="MJP16" s="84"/>
      <c r="MJQ16" s="84"/>
      <c r="MJR16" s="84"/>
      <c r="MJS16" s="84"/>
      <c r="MJT16" s="84"/>
      <c r="MJU16" s="84"/>
      <c r="MJV16" s="84"/>
      <c r="MJW16" s="84"/>
      <c r="MJX16" s="84"/>
      <c r="MJY16" s="84"/>
      <c r="MJZ16" s="84"/>
      <c r="MKA16" s="84"/>
      <c r="MKB16" s="84"/>
      <c r="MKC16" s="84"/>
      <c r="MKD16" s="84"/>
      <c r="MKE16" s="84"/>
      <c r="MKF16" s="84"/>
      <c r="MKG16" s="84"/>
      <c r="MKH16" s="84"/>
      <c r="MKI16" s="84"/>
      <c r="MKJ16" s="84"/>
      <c r="MKK16" s="84"/>
      <c r="MKL16" s="84"/>
      <c r="MKM16" s="84"/>
      <c r="MKN16" s="84"/>
      <c r="MKO16" s="84"/>
      <c r="MKP16" s="84"/>
      <c r="MKQ16" s="84"/>
      <c r="MKR16" s="84"/>
      <c r="MKS16" s="84"/>
      <c r="MKT16" s="84"/>
      <c r="MKU16" s="84"/>
      <c r="MKV16" s="84"/>
      <c r="MKW16" s="84"/>
      <c r="MKX16" s="84"/>
      <c r="MKY16" s="84"/>
      <c r="MKZ16" s="84"/>
      <c r="MLA16" s="84"/>
      <c r="MLB16" s="84"/>
      <c r="MLC16" s="84"/>
      <c r="MLD16" s="84"/>
      <c r="MLE16" s="84"/>
      <c r="MLF16" s="84"/>
      <c r="MLG16" s="84"/>
      <c r="MLH16" s="84"/>
      <c r="MLI16" s="84"/>
      <c r="MLJ16" s="84"/>
      <c r="MLK16" s="84"/>
      <c r="MLL16" s="84"/>
      <c r="MLM16" s="84"/>
      <c r="MLN16" s="84"/>
      <c r="MLO16" s="84"/>
      <c r="MLP16" s="84"/>
      <c r="MLQ16" s="84"/>
      <c r="MLR16" s="84"/>
      <c r="MLS16" s="84"/>
      <c r="MLT16" s="84"/>
      <c r="MLU16" s="84"/>
      <c r="MLV16" s="84"/>
      <c r="MLW16" s="84"/>
      <c r="MLX16" s="84"/>
      <c r="MLY16" s="84"/>
      <c r="MLZ16" s="84"/>
      <c r="MMA16" s="84"/>
      <c r="MMB16" s="84"/>
      <c r="MMC16" s="84"/>
      <c r="MMD16" s="84"/>
      <c r="MME16" s="84"/>
      <c r="MMF16" s="84"/>
      <c r="MMG16" s="84"/>
      <c r="MMH16" s="84"/>
      <c r="MMI16" s="84"/>
      <c r="MMJ16" s="84"/>
      <c r="MMK16" s="84"/>
      <c r="MML16" s="84"/>
      <c r="MMM16" s="84"/>
      <c r="MMN16" s="84"/>
      <c r="MMO16" s="84"/>
      <c r="MMP16" s="84"/>
      <c r="MMQ16" s="84"/>
      <c r="MMR16" s="84"/>
      <c r="MMS16" s="84"/>
      <c r="MMT16" s="84"/>
      <c r="MMU16" s="84"/>
      <c r="MMV16" s="84"/>
      <c r="MMW16" s="84"/>
      <c r="MMX16" s="84"/>
      <c r="MMY16" s="84"/>
      <c r="MMZ16" s="84"/>
      <c r="MNA16" s="84"/>
      <c r="MNB16" s="84"/>
      <c r="MNC16" s="84"/>
      <c r="MND16" s="84"/>
      <c r="MNE16" s="84"/>
      <c r="MNF16" s="84"/>
      <c r="MNG16" s="84"/>
      <c r="MNH16" s="84"/>
      <c r="MNI16" s="84"/>
      <c r="MNJ16" s="84"/>
      <c r="MNK16" s="84"/>
      <c r="MNL16" s="84"/>
      <c r="MNM16" s="84"/>
      <c r="MNN16" s="84"/>
      <c r="MNO16" s="84"/>
      <c r="MNP16" s="84"/>
      <c r="MNQ16" s="84"/>
      <c r="MNR16" s="84"/>
      <c r="MNS16" s="84"/>
      <c r="MNT16" s="84"/>
      <c r="MNU16" s="84"/>
      <c r="MNV16" s="84"/>
      <c r="MNW16" s="84"/>
      <c r="MNX16" s="84"/>
      <c r="MNY16" s="84"/>
      <c r="MNZ16" s="84"/>
      <c r="MOA16" s="84"/>
      <c r="MOB16" s="84"/>
      <c r="MOC16" s="84"/>
      <c r="MOD16" s="84"/>
      <c r="MOE16" s="84"/>
      <c r="MOF16" s="84"/>
      <c r="MOG16" s="84"/>
      <c r="MOH16" s="84"/>
      <c r="MOI16" s="84"/>
      <c r="MOJ16" s="84"/>
      <c r="MOK16" s="84"/>
      <c r="MOL16" s="84"/>
      <c r="MOM16" s="84"/>
      <c r="MON16" s="84"/>
      <c r="MOO16" s="84"/>
      <c r="MOP16" s="84"/>
      <c r="MOQ16" s="84"/>
      <c r="MOR16" s="84"/>
      <c r="MOS16" s="84"/>
      <c r="MOT16" s="84"/>
      <c r="MOU16" s="84"/>
      <c r="MOV16" s="84"/>
      <c r="MOW16" s="84"/>
      <c r="MOX16" s="84"/>
      <c r="MOY16" s="84"/>
      <c r="MOZ16" s="84"/>
      <c r="MPA16" s="84"/>
      <c r="MPB16" s="84"/>
      <c r="MPC16" s="84"/>
      <c r="MPD16" s="84"/>
      <c r="MPE16" s="84"/>
      <c r="MPF16" s="84"/>
      <c r="MPG16" s="84"/>
      <c r="MPH16" s="84"/>
      <c r="MPI16" s="84"/>
      <c r="MPJ16" s="84"/>
      <c r="MPK16" s="84"/>
      <c r="MPL16" s="84"/>
      <c r="MPM16" s="84"/>
      <c r="MPN16" s="84"/>
      <c r="MPO16" s="84"/>
      <c r="MPP16" s="84"/>
      <c r="MPQ16" s="84"/>
      <c r="MPR16" s="84"/>
      <c r="MPS16" s="84"/>
      <c r="MPT16" s="84"/>
      <c r="MPU16" s="84"/>
      <c r="MPV16" s="84"/>
      <c r="MPW16" s="84"/>
      <c r="MPX16" s="84"/>
      <c r="MPY16" s="84"/>
      <c r="MPZ16" s="84"/>
      <c r="MQA16" s="84"/>
      <c r="MQB16" s="84"/>
      <c r="MQC16" s="84"/>
      <c r="MQD16" s="84"/>
      <c r="MQE16" s="84"/>
      <c r="MQF16" s="84"/>
      <c r="MQG16" s="84"/>
      <c r="MQH16" s="84"/>
      <c r="MQI16" s="84"/>
      <c r="MQJ16" s="84"/>
      <c r="MQK16" s="84"/>
      <c r="MQL16" s="84"/>
      <c r="MQM16" s="84"/>
      <c r="MQN16" s="84"/>
      <c r="MQO16" s="84"/>
      <c r="MQP16" s="84"/>
      <c r="MQQ16" s="84"/>
      <c r="MQR16" s="84"/>
      <c r="MQS16" s="84"/>
      <c r="MQT16" s="84"/>
      <c r="MQU16" s="84"/>
      <c r="MQV16" s="84"/>
      <c r="MQW16" s="84"/>
      <c r="MQX16" s="84"/>
      <c r="MQY16" s="84"/>
      <c r="MQZ16" s="84"/>
      <c r="MRA16" s="84"/>
      <c r="MRB16" s="84"/>
      <c r="MRC16" s="84"/>
      <c r="MRD16" s="84"/>
      <c r="MRE16" s="84"/>
      <c r="MRF16" s="84"/>
      <c r="MRG16" s="84"/>
      <c r="MRH16" s="84"/>
      <c r="MRI16" s="84"/>
      <c r="MRJ16" s="84"/>
      <c r="MRK16" s="84"/>
      <c r="MRL16" s="84"/>
      <c r="MRM16" s="84"/>
      <c r="MRN16" s="84"/>
      <c r="MRO16" s="84"/>
      <c r="MRP16" s="84"/>
      <c r="MRQ16" s="84"/>
      <c r="MRR16" s="84"/>
      <c r="MRS16" s="84"/>
      <c r="MRT16" s="84"/>
      <c r="MRU16" s="84"/>
      <c r="MRV16" s="84"/>
      <c r="MRW16" s="84"/>
      <c r="MRX16" s="84"/>
      <c r="MRY16" s="84"/>
      <c r="MRZ16" s="84"/>
      <c r="MSA16" s="84"/>
      <c r="MSB16" s="84"/>
      <c r="MSC16" s="84"/>
      <c r="MSD16" s="84"/>
      <c r="MSE16" s="84"/>
      <c r="MSF16" s="84"/>
      <c r="MSG16" s="84"/>
      <c r="MSH16" s="84"/>
      <c r="MSI16" s="84"/>
      <c r="MSJ16" s="84"/>
      <c r="MSK16" s="84"/>
      <c r="MSL16" s="84"/>
      <c r="MSM16" s="84"/>
      <c r="MSN16" s="84"/>
      <c r="MSO16" s="84"/>
      <c r="MSP16" s="84"/>
      <c r="MSQ16" s="84"/>
      <c r="MSR16" s="84"/>
      <c r="MSS16" s="84"/>
      <c r="MST16" s="84"/>
      <c r="MSU16" s="84"/>
      <c r="MSV16" s="84"/>
      <c r="MSW16" s="84"/>
      <c r="MSX16" s="84"/>
      <c r="MSY16" s="84"/>
      <c r="MSZ16" s="84"/>
      <c r="MTA16" s="84"/>
      <c r="MTB16" s="84"/>
      <c r="MTC16" s="84"/>
      <c r="MTD16" s="84"/>
      <c r="MTE16" s="84"/>
      <c r="MTF16" s="84"/>
      <c r="MTG16" s="84"/>
      <c r="MTH16" s="84"/>
      <c r="MTI16" s="84"/>
      <c r="MTJ16" s="84"/>
      <c r="MTK16" s="84"/>
      <c r="MTL16" s="84"/>
      <c r="MTM16" s="84"/>
      <c r="MTN16" s="84"/>
      <c r="MTO16" s="84"/>
      <c r="MTP16" s="84"/>
      <c r="MTQ16" s="84"/>
      <c r="MTR16" s="84"/>
      <c r="MTS16" s="84"/>
      <c r="MTT16" s="84"/>
      <c r="MTU16" s="84"/>
      <c r="MTV16" s="84"/>
      <c r="MTW16" s="84"/>
      <c r="MTX16" s="84"/>
      <c r="MTY16" s="84"/>
      <c r="MTZ16" s="84"/>
      <c r="MUA16" s="84"/>
      <c r="MUB16" s="84"/>
      <c r="MUC16" s="84"/>
      <c r="MUD16" s="84"/>
      <c r="MUE16" s="84"/>
      <c r="MUF16" s="84"/>
      <c r="MUG16" s="84"/>
      <c r="MUH16" s="84"/>
      <c r="MUI16" s="84"/>
      <c r="MUJ16" s="84"/>
      <c r="MUK16" s="84"/>
      <c r="MUL16" s="84"/>
      <c r="MUM16" s="84"/>
      <c r="MUN16" s="84"/>
      <c r="MUO16" s="84"/>
      <c r="MUP16" s="84"/>
      <c r="MUQ16" s="84"/>
      <c r="MUR16" s="84"/>
      <c r="MUS16" s="84"/>
      <c r="MUT16" s="84"/>
      <c r="MUU16" s="84"/>
      <c r="MUV16" s="84"/>
      <c r="MUW16" s="84"/>
      <c r="MUX16" s="84"/>
      <c r="MUY16" s="84"/>
      <c r="MUZ16" s="84"/>
      <c r="MVA16" s="84"/>
      <c r="MVB16" s="84"/>
      <c r="MVC16" s="84"/>
      <c r="MVD16" s="84"/>
      <c r="MVE16" s="84"/>
      <c r="MVF16" s="84"/>
      <c r="MVG16" s="84"/>
      <c r="MVH16" s="84"/>
      <c r="MVI16" s="84"/>
      <c r="MVJ16" s="84"/>
      <c r="MVK16" s="84"/>
      <c r="MVL16" s="84"/>
      <c r="MVM16" s="84"/>
      <c r="MVN16" s="84"/>
      <c r="MVO16" s="84"/>
      <c r="MVP16" s="84"/>
      <c r="MVQ16" s="84"/>
      <c r="MVR16" s="84"/>
      <c r="MVS16" s="84"/>
      <c r="MVT16" s="84"/>
      <c r="MVU16" s="84"/>
      <c r="MVV16" s="84"/>
      <c r="MVW16" s="84"/>
      <c r="MVX16" s="84"/>
      <c r="MVY16" s="84"/>
      <c r="MVZ16" s="84"/>
      <c r="MWA16" s="84"/>
      <c r="MWB16" s="84"/>
      <c r="MWC16" s="84"/>
      <c r="MWD16" s="84"/>
      <c r="MWE16" s="84"/>
      <c r="MWF16" s="84"/>
      <c r="MWG16" s="84"/>
      <c r="MWH16" s="84"/>
      <c r="MWI16" s="84"/>
      <c r="MWJ16" s="84"/>
      <c r="MWK16" s="84"/>
      <c r="MWL16" s="84"/>
      <c r="MWM16" s="84"/>
      <c r="MWN16" s="84"/>
      <c r="MWO16" s="84"/>
      <c r="MWP16" s="84"/>
      <c r="MWQ16" s="84"/>
      <c r="MWR16" s="84"/>
      <c r="MWS16" s="84"/>
      <c r="MWT16" s="84"/>
      <c r="MWU16" s="84"/>
      <c r="MWV16" s="84"/>
      <c r="MWW16" s="84"/>
      <c r="MWX16" s="84"/>
      <c r="MWY16" s="84"/>
      <c r="MWZ16" s="84"/>
      <c r="MXA16" s="84"/>
      <c r="MXB16" s="84"/>
      <c r="MXC16" s="84"/>
      <c r="MXD16" s="84"/>
      <c r="MXE16" s="84"/>
      <c r="MXF16" s="84"/>
      <c r="MXG16" s="84"/>
      <c r="MXH16" s="84"/>
      <c r="MXI16" s="84"/>
      <c r="MXJ16" s="84"/>
      <c r="MXK16" s="84"/>
      <c r="MXL16" s="84"/>
      <c r="MXM16" s="84"/>
      <c r="MXN16" s="84"/>
      <c r="MXO16" s="84"/>
      <c r="MXP16" s="84"/>
      <c r="MXQ16" s="84"/>
      <c r="MXR16" s="84"/>
      <c r="MXS16" s="84"/>
      <c r="MXT16" s="84"/>
      <c r="MXU16" s="84"/>
      <c r="MXV16" s="84"/>
      <c r="MXW16" s="84"/>
      <c r="MXX16" s="84"/>
      <c r="MXY16" s="84"/>
      <c r="MXZ16" s="84"/>
      <c r="MYA16" s="84"/>
      <c r="MYB16" s="84"/>
      <c r="MYC16" s="84"/>
      <c r="MYD16" s="84"/>
      <c r="MYE16" s="84"/>
      <c r="MYF16" s="84"/>
      <c r="MYG16" s="84"/>
      <c r="MYH16" s="84"/>
      <c r="MYI16" s="84"/>
      <c r="MYJ16" s="84"/>
      <c r="MYK16" s="84"/>
      <c r="MYL16" s="84"/>
      <c r="MYM16" s="84"/>
      <c r="MYN16" s="84"/>
      <c r="MYO16" s="84"/>
      <c r="MYP16" s="84"/>
      <c r="MYQ16" s="84"/>
      <c r="MYR16" s="84"/>
      <c r="MYS16" s="84"/>
      <c r="MYT16" s="84"/>
      <c r="MYU16" s="84"/>
      <c r="MYV16" s="84"/>
      <c r="MYW16" s="84"/>
      <c r="MYX16" s="84"/>
      <c r="MYY16" s="84"/>
      <c r="MYZ16" s="84"/>
      <c r="MZA16" s="84"/>
      <c r="MZB16" s="84"/>
      <c r="MZC16" s="84"/>
      <c r="MZD16" s="84"/>
      <c r="MZE16" s="84"/>
      <c r="MZF16" s="84"/>
      <c r="MZG16" s="84"/>
      <c r="MZH16" s="84"/>
      <c r="MZI16" s="84"/>
      <c r="MZJ16" s="84"/>
      <c r="MZK16" s="84"/>
      <c r="MZL16" s="84"/>
      <c r="MZM16" s="84"/>
      <c r="MZN16" s="84"/>
      <c r="MZO16" s="84"/>
      <c r="MZP16" s="84"/>
      <c r="MZQ16" s="84"/>
      <c r="MZR16" s="84"/>
      <c r="MZS16" s="84"/>
      <c r="MZT16" s="84"/>
      <c r="MZU16" s="84"/>
      <c r="MZV16" s="84"/>
      <c r="MZW16" s="84"/>
      <c r="MZX16" s="84"/>
      <c r="MZY16" s="84"/>
      <c r="MZZ16" s="84"/>
      <c r="NAA16" s="84"/>
      <c r="NAB16" s="84"/>
      <c r="NAC16" s="84"/>
      <c r="NAD16" s="84"/>
      <c r="NAE16" s="84"/>
      <c r="NAF16" s="84"/>
      <c r="NAG16" s="84"/>
      <c r="NAH16" s="84"/>
      <c r="NAI16" s="84"/>
      <c r="NAJ16" s="84"/>
      <c r="NAK16" s="84"/>
      <c r="NAL16" s="84"/>
      <c r="NAM16" s="84"/>
      <c r="NAN16" s="84"/>
      <c r="NAO16" s="84"/>
      <c r="NAP16" s="84"/>
      <c r="NAQ16" s="84"/>
      <c r="NAR16" s="84"/>
      <c r="NAS16" s="84"/>
      <c r="NAT16" s="84"/>
      <c r="NAU16" s="84"/>
      <c r="NAV16" s="84"/>
      <c r="NAW16" s="84"/>
      <c r="NAX16" s="84"/>
      <c r="NAY16" s="84"/>
      <c r="NAZ16" s="84"/>
      <c r="NBA16" s="84"/>
      <c r="NBB16" s="84"/>
      <c r="NBC16" s="84"/>
      <c r="NBD16" s="84"/>
      <c r="NBE16" s="84"/>
      <c r="NBF16" s="84"/>
      <c r="NBG16" s="84"/>
      <c r="NBH16" s="84"/>
      <c r="NBI16" s="84"/>
      <c r="NBJ16" s="84"/>
      <c r="NBK16" s="84"/>
      <c r="NBL16" s="84"/>
      <c r="NBM16" s="84"/>
      <c r="NBN16" s="84"/>
      <c r="NBO16" s="84"/>
      <c r="NBP16" s="84"/>
      <c r="NBQ16" s="84"/>
      <c r="NBR16" s="84"/>
      <c r="NBS16" s="84"/>
      <c r="NBT16" s="84"/>
      <c r="NBU16" s="84"/>
      <c r="NBV16" s="84"/>
      <c r="NBW16" s="84"/>
      <c r="NBX16" s="84"/>
      <c r="NBY16" s="84"/>
      <c r="NBZ16" s="84"/>
      <c r="NCA16" s="84"/>
      <c r="NCB16" s="84"/>
      <c r="NCC16" s="84"/>
      <c r="NCD16" s="84"/>
      <c r="NCE16" s="84"/>
      <c r="NCF16" s="84"/>
      <c r="NCG16" s="84"/>
      <c r="NCH16" s="84"/>
      <c r="NCI16" s="84"/>
      <c r="NCJ16" s="84"/>
      <c r="NCK16" s="84"/>
      <c r="NCL16" s="84"/>
      <c r="NCM16" s="84"/>
      <c r="NCN16" s="84"/>
      <c r="NCO16" s="84"/>
      <c r="NCP16" s="84"/>
      <c r="NCQ16" s="84"/>
      <c r="NCR16" s="84"/>
      <c r="NCS16" s="84"/>
      <c r="NCT16" s="84"/>
      <c r="NCU16" s="84"/>
      <c r="NCV16" s="84"/>
      <c r="NCW16" s="84"/>
      <c r="NCX16" s="84"/>
      <c r="NCY16" s="84"/>
      <c r="NCZ16" s="84"/>
      <c r="NDA16" s="84"/>
      <c r="NDB16" s="84"/>
      <c r="NDC16" s="84"/>
      <c r="NDD16" s="84"/>
      <c r="NDE16" s="84"/>
      <c r="NDF16" s="84"/>
      <c r="NDG16" s="84"/>
      <c r="NDH16" s="84"/>
      <c r="NDI16" s="84"/>
      <c r="NDJ16" s="84"/>
      <c r="NDK16" s="84"/>
      <c r="NDL16" s="84"/>
      <c r="NDM16" s="84"/>
      <c r="NDN16" s="84"/>
      <c r="NDO16" s="84"/>
      <c r="NDP16" s="84"/>
      <c r="NDQ16" s="84"/>
      <c r="NDR16" s="84"/>
      <c r="NDS16" s="84"/>
      <c r="NDT16" s="84"/>
      <c r="NDU16" s="84"/>
      <c r="NDV16" s="84"/>
      <c r="NDW16" s="84"/>
      <c r="NDX16" s="84"/>
      <c r="NDY16" s="84"/>
      <c r="NDZ16" s="84"/>
      <c r="NEA16" s="84"/>
      <c r="NEB16" s="84"/>
      <c r="NEC16" s="84"/>
      <c r="NED16" s="84"/>
      <c r="NEE16" s="84"/>
      <c r="NEF16" s="84"/>
      <c r="NEG16" s="84"/>
      <c r="NEH16" s="84"/>
      <c r="NEI16" s="84"/>
      <c r="NEJ16" s="84"/>
      <c r="NEK16" s="84"/>
      <c r="NEL16" s="84"/>
      <c r="NEM16" s="84"/>
      <c r="NEN16" s="84"/>
      <c r="NEO16" s="84"/>
      <c r="NEP16" s="84"/>
      <c r="NEQ16" s="84"/>
      <c r="NER16" s="84"/>
      <c r="NES16" s="84"/>
      <c r="NET16" s="84"/>
      <c r="NEU16" s="84"/>
      <c r="NEV16" s="84"/>
      <c r="NEW16" s="84"/>
      <c r="NEX16" s="84"/>
      <c r="NEY16" s="84"/>
      <c r="NEZ16" s="84"/>
      <c r="NFA16" s="84"/>
      <c r="NFB16" s="84"/>
      <c r="NFC16" s="84"/>
      <c r="NFD16" s="84"/>
      <c r="NFE16" s="84"/>
      <c r="NFF16" s="84"/>
      <c r="NFG16" s="84"/>
      <c r="NFH16" s="84"/>
      <c r="NFI16" s="84"/>
      <c r="NFJ16" s="84"/>
      <c r="NFK16" s="84"/>
      <c r="NFL16" s="84"/>
      <c r="NFM16" s="84"/>
      <c r="NFN16" s="84"/>
      <c r="NFO16" s="84"/>
      <c r="NFP16" s="84"/>
      <c r="NFQ16" s="84"/>
      <c r="NFR16" s="84"/>
      <c r="NFS16" s="84"/>
      <c r="NFT16" s="84"/>
      <c r="NFU16" s="84"/>
      <c r="NFV16" s="84"/>
      <c r="NFW16" s="84"/>
      <c r="NFX16" s="84"/>
      <c r="NFY16" s="84"/>
      <c r="NFZ16" s="84"/>
      <c r="NGA16" s="84"/>
      <c r="NGB16" s="84"/>
      <c r="NGC16" s="84"/>
      <c r="NGD16" s="84"/>
      <c r="NGE16" s="84"/>
      <c r="NGF16" s="84"/>
      <c r="NGG16" s="84"/>
      <c r="NGH16" s="84"/>
      <c r="NGI16" s="84"/>
      <c r="NGJ16" s="84"/>
      <c r="NGK16" s="84"/>
      <c r="NGL16" s="84"/>
      <c r="NGM16" s="84"/>
      <c r="NGN16" s="84"/>
      <c r="NGO16" s="84"/>
      <c r="NGP16" s="84"/>
      <c r="NGQ16" s="84"/>
      <c r="NGR16" s="84"/>
      <c r="NGS16" s="84"/>
      <c r="NGT16" s="84"/>
      <c r="NGU16" s="84"/>
      <c r="NGV16" s="84"/>
      <c r="NGW16" s="84"/>
      <c r="NGX16" s="84"/>
      <c r="NGY16" s="84"/>
      <c r="NGZ16" s="84"/>
      <c r="NHA16" s="84"/>
      <c r="NHB16" s="84"/>
      <c r="NHC16" s="84"/>
      <c r="NHD16" s="84"/>
      <c r="NHE16" s="84"/>
      <c r="NHF16" s="84"/>
      <c r="NHG16" s="84"/>
      <c r="NHH16" s="84"/>
      <c r="NHI16" s="84"/>
      <c r="NHJ16" s="84"/>
      <c r="NHK16" s="84"/>
      <c r="NHL16" s="84"/>
      <c r="NHM16" s="84"/>
      <c r="NHN16" s="84"/>
      <c r="NHO16" s="84"/>
      <c r="NHP16" s="84"/>
      <c r="NHQ16" s="84"/>
      <c r="NHR16" s="84"/>
      <c r="NHS16" s="84"/>
      <c r="NHT16" s="84"/>
      <c r="NHU16" s="84"/>
      <c r="NHV16" s="84"/>
      <c r="NHW16" s="84"/>
      <c r="NHX16" s="84"/>
      <c r="NHY16" s="84"/>
      <c r="NHZ16" s="84"/>
      <c r="NIA16" s="84"/>
      <c r="NIB16" s="84"/>
      <c r="NIC16" s="84"/>
      <c r="NID16" s="84"/>
      <c r="NIE16" s="84"/>
      <c r="NIF16" s="84"/>
      <c r="NIG16" s="84"/>
      <c r="NIH16" s="84"/>
      <c r="NII16" s="84"/>
      <c r="NIJ16" s="84"/>
      <c r="NIK16" s="84"/>
      <c r="NIL16" s="84"/>
      <c r="NIM16" s="84"/>
      <c r="NIN16" s="84"/>
      <c r="NIO16" s="84"/>
      <c r="NIP16" s="84"/>
      <c r="NIQ16" s="84"/>
      <c r="NIR16" s="84"/>
      <c r="NIS16" s="84"/>
      <c r="NIT16" s="84"/>
      <c r="NIU16" s="84"/>
      <c r="NIV16" s="84"/>
      <c r="NIW16" s="84"/>
      <c r="NIX16" s="84"/>
      <c r="NIY16" s="84"/>
      <c r="NIZ16" s="84"/>
      <c r="NJA16" s="84"/>
      <c r="NJB16" s="84"/>
      <c r="NJC16" s="84"/>
      <c r="NJD16" s="84"/>
      <c r="NJE16" s="84"/>
      <c r="NJF16" s="84"/>
      <c r="NJG16" s="84"/>
      <c r="NJH16" s="84"/>
      <c r="NJI16" s="84"/>
      <c r="NJJ16" s="84"/>
      <c r="NJK16" s="84"/>
      <c r="NJL16" s="84"/>
      <c r="NJM16" s="84"/>
      <c r="NJN16" s="84"/>
      <c r="NJO16" s="84"/>
      <c r="NJP16" s="84"/>
      <c r="NJQ16" s="84"/>
      <c r="NJR16" s="84"/>
      <c r="NJS16" s="84"/>
      <c r="NJT16" s="84"/>
      <c r="NJU16" s="84"/>
      <c r="NJV16" s="84"/>
      <c r="NJW16" s="84"/>
      <c r="NJX16" s="84"/>
      <c r="NJY16" s="84"/>
      <c r="NJZ16" s="84"/>
      <c r="NKA16" s="84"/>
      <c r="NKB16" s="84"/>
      <c r="NKC16" s="84"/>
      <c r="NKD16" s="84"/>
      <c r="NKE16" s="84"/>
      <c r="NKF16" s="84"/>
      <c r="NKG16" s="84"/>
      <c r="NKH16" s="84"/>
      <c r="NKI16" s="84"/>
      <c r="NKJ16" s="84"/>
      <c r="NKK16" s="84"/>
      <c r="NKL16" s="84"/>
      <c r="NKM16" s="84"/>
      <c r="NKN16" s="84"/>
      <c r="NKO16" s="84"/>
      <c r="NKP16" s="84"/>
      <c r="NKQ16" s="84"/>
      <c r="NKR16" s="84"/>
      <c r="NKS16" s="84"/>
      <c r="NKT16" s="84"/>
      <c r="NKU16" s="84"/>
      <c r="NKV16" s="84"/>
      <c r="NKW16" s="84"/>
      <c r="NKX16" s="84"/>
      <c r="NKY16" s="84"/>
      <c r="NKZ16" s="84"/>
      <c r="NLA16" s="84"/>
      <c r="NLB16" s="84"/>
      <c r="NLC16" s="84"/>
      <c r="NLD16" s="84"/>
      <c r="NLE16" s="84"/>
      <c r="NLF16" s="84"/>
      <c r="NLG16" s="84"/>
      <c r="NLH16" s="84"/>
      <c r="NLI16" s="84"/>
      <c r="NLJ16" s="84"/>
      <c r="NLK16" s="84"/>
      <c r="NLL16" s="84"/>
      <c r="NLM16" s="84"/>
      <c r="NLN16" s="84"/>
      <c r="NLO16" s="84"/>
      <c r="NLP16" s="84"/>
      <c r="NLQ16" s="84"/>
      <c r="NLR16" s="84"/>
      <c r="NLS16" s="84"/>
      <c r="NLT16" s="84"/>
      <c r="NLU16" s="84"/>
      <c r="NLV16" s="84"/>
      <c r="NLW16" s="84"/>
      <c r="NLX16" s="84"/>
      <c r="NLY16" s="84"/>
      <c r="NLZ16" s="84"/>
      <c r="NMA16" s="84"/>
      <c r="NMB16" s="84"/>
      <c r="NMC16" s="84"/>
      <c r="NMD16" s="84"/>
      <c r="NME16" s="84"/>
      <c r="NMF16" s="84"/>
      <c r="NMG16" s="84"/>
      <c r="NMH16" s="84"/>
      <c r="NMI16" s="84"/>
      <c r="NMJ16" s="84"/>
      <c r="NMK16" s="84"/>
      <c r="NML16" s="84"/>
      <c r="NMM16" s="84"/>
      <c r="NMN16" s="84"/>
      <c r="NMO16" s="84"/>
      <c r="NMP16" s="84"/>
      <c r="NMQ16" s="84"/>
      <c r="NMR16" s="84"/>
      <c r="NMS16" s="84"/>
      <c r="NMT16" s="84"/>
      <c r="NMU16" s="84"/>
      <c r="NMV16" s="84"/>
      <c r="NMW16" s="84"/>
      <c r="NMX16" s="84"/>
      <c r="NMY16" s="84"/>
      <c r="NMZ16" s="84"/>
      <c r="NNA16" s="84"/>
      <c r="NNB16" s="84"/>
      <c r="NNC16" s="84"/>
      <c r="NND16" s="84"/>
      <c r="NNE16" s="84"/>
      <c r="NNF16" s="84"/>
      <c r="NNG16" s="84"/>
      <c r="NNH16" s="84"/>
      <c r="NNI16" s="84"/>
      <c r="NNJ16" s="84"/>
      <c r="NNK16" s="84"/>
      <c r="NNL16" s="84"/>
      <c r="NNM16" s="84"/>
      <c r="NNN16" s="84"/>
      <c r="NNO16" s="84"/>
      <c r="NNP16" s="84"/>
      <c r="NNQ16" s="84"/>
      <c r="NNR16" s="84"/>
      <c r="NNS16" s="84"/>
      <c r="NNT16" s="84"/>
      <c r="NNU16" s="84"/>
      <c r="NNV16" s="84"/>
      <c r="NNW16" s="84"/>
      <c r="NNX16" s="84"/>
      <c r="NNY16" s="84"/>
      <c r="NNZ16" s="84"/>
      <c r="NOA16" s="84"/>
      <c r="NOB16" s="84"/>
      <c r="NOC16" s="84"/>
      <c r="NOD16" s="84"/>
      <c r="NOE16" s="84"/>
      <c r="NOF16" s="84"/>
      <c r="NOG16" s="84"/>
      <c r="NOH16" s="84"/>
      <c r="NOI16" s="84"/>
      <c r="NOJ16" s="84"/>
      <c r="NOK16" s="84"/>
      <c r="NOL16" s="84"/>
      <c r="NOM16" s="84"/>
      <c r="NON16" s="84"/>
      <c r="NOO16" s="84"/>
      <c r="NOP16" s="84"/>
      <c r="NOQ16" s="84"/>
      <c r="NOR16" s="84"/>
      <c r="NOS16" s="84"/>
      <c r="NOT16" s="84"/>
      <c r="NOU16" s="84"/>
      <c r="NOV16" s="84"/>
      <c r="NOW16" s="84"/>
      <c r="NOX16" s="84"/>
      <c r="NOY16" s="84"/>
      <c r="NOZ16" s="84"/>
      <c r="NPA16" s="84"/>
      <c r="NPB16" s="84"/>
      <c r="NPC16" s="84"/>
      <c r="NPD16" s="84"/>
      <c r="NPE16" s="84"/>
      <c r="NPF16" s="84"/>
      <c r="NPG16" s="84"/>
      <c r="NPH16" s="84"/>
      <c r="NPI16" s="84"/>
      <c r="NPJ16" s="84"/>
      <c r="NPK16" s="84"/>
      <c r="NPL16" s="84"/>
      <c r="NPM16" s="84"/>
      <c r="NPN16" s="84"/>
      <c r="NPO16" s="84"/>
      <c r="NPP16" s="84"/>
      <c r="NPQ16" s="84"/>
      <c r="NPR16" s="84"/>
      <c r="NPS16" s="84"/>
      <c r="NPT16" s="84"/>
      <c r="NPU16" s="84"/>
      <c r="NPV16" s="84"/>
      <c r="NPW16" s="84"/>
      <c r="NPX16" s="84"/>
      <c r="NPY16" s="84"/>
      <c r="NPZ16" s="84"/>
      <c r="NQA16" s="84"/>
      <c r="NQB16" s="84"/>
      <c r="NQC16" s="84"/>
      <c r="NQD16" s="84"/>
      <c r="NQE16" s="84"/>
      <c r="NQF16" s="84"/>
      <c r="NQG16" s="84"/>
      <c r="NQH16" s="84"/>
      <c r="NQI16" s="84"/>
      <c r="NQJ16" s="84"/>
      <c r="NQK16" s="84"/>
      <c r="NQL16" s="84"/>
      <c r="NQM16" s="84"/>
      <c r="NQN16" s="84"/>
      <c r="NQO16" s="84"/>
      <c r="NQP16" s="84"/>
      <c r="NQQ16" s="84"/>
      <c r="NQR16" s="84"/>
      <c r="NQS16" s="84"/>
      <c r="NQT16" s="84"/>
      <c r="NQU16" s="84"/>
      <c r="NQV16" s="84"/>
      <c r="NQW16" s="84"/>
      <c r="NQX16" s="84"/>
      <c r="NQY16" s="84"/>
      <c r="NQZ16" s="84"/>
      <c r="NRA16" s="84"/>
      <c r="NRB16" s="84"/>
      <c r="NRC16" s="84"/>
      <c r="NRD16" s="84"/>
      <c r="NRE16" s="84"/>
      <c r="NRF16" s="84"/>
      <c r="NRG16" s="84"/>
      <c r="NRH16" s="84"/>
      <c r="NRI16" s="84"/>
      <c r="NRJ16" s="84"/>
      <c r="NRK16" s="84"/>
      <c r="NRL16" s="84"/>
      <c r="NRM16" s="84"/>
      <c r="NRN16" s="84"/>
      <c r="NRO16" s="84"/>
      <c r="NRP16" s="84"/>
      <c r="NRQ16" s="84"/>
      <c r="NRR16" s="84"/>
      <c r="NRS16" s="84"/>
      <c r="NRT16" s="84"/>
      <c r="NRU16" s="84"/>
      <c r="NRV16" s="84"/>
      <c r="NRW16" s="84"/>
      <c r="NRX16" s="84"/>
      <c r="NRY16" s="84"/>
      <c r="NRZ16" s="84"/>
      <c r="NSA16" s="84"/>
      <c r="NSB16" s="84"/>
      <c r="NSC16" s="84"/>
      <c r="NSD16" s="84"/>
      <c r="NSE16" s="84"/>
      <c r="NSF16" s="84"/>
      <c r="NSG16" s="84"/>
      <c r="NSH16" s="84"/>
      <c r="NSI16" s="84"/>
      <c r="NSJ16" s="84"/>
      <c r="NSK16" s="84"/>
      <c r="NSL16" s="84"/>
      <c r="NSM16" s="84"/>
      <c r="NSN16" s="84"/>
      <c r="NSO16" s="84"/>
      <c r="NSP16" s="84"/>
      <c r="NSQ16" s="84"/>
      <c r="NSR16" s="84"/>
      <c r="NSS16" s="84"/>
      <c r="NST16" s="84"/>
      <c r="NSU16" s="84"/>
      <c r="NSV16" s="84"/>
      <c r="NSW16" s="84"/>
      <c r="NSX16" s="84"/>
      <c r="NSY16" s="84"/>
      <c r="NSZ16" s="84"/>
      <c r="NTA16" s="84"/>
      <c r="NTB16" s="84"/>
      <c r="NTC16" s="84"/>
      <c r="NTD16" s="84"/>
      <c r="NTE16" s="84"/>
      <c r="NTF16" s="84"/>
      <c r="NTG16" s="84"/>
      <c r="NTH16" s="84"/>
      <c r="NTI16" s="84"/>
      <c r="NTJ16" s="84"/>
      <c r="NTK16" s="84"/>
      <c r="NTL16" s="84"/>
      <c r="NTM16" s="84"/>
      <c r="NTN16" s="84"/>
      <c r="NTO16" s="84"/>
      <c r="NTP16" s="84"/>
      <c r="NTQ16" s="84"/>
      <c r="NTR16" s="84"/>
      <c r="NTS16" s="84"/>
      <c r="NTT16" s="84"/>
      <c r="NTU16" s="84"/>
      <c r="NTV16" s="84"/>
      <c r="NTW16" s="84"/>
      <c r="NTX16" s="84"/>
      <c r="NTY16" s="84"/>
      <c r="NTZ16" s="84"/>
      <c r="NUA16" s="84"/>
      <c r="NUB16" s="84"/>
      <c r="NUC16" s="84"/>
      <c r="NUD16" s="84"/>
      <c r="NUE16" s="84"/>
      <c r="NUF16" s="84"/>
      <c r="NUG16" s="84"/>
      <c r="NUH16" s="84"/>
      <c r="NUI16" s="84"/>
      <c r="NUJ16" s="84"/>
      <c r="NUK16" s="84"/>
      <c r="NUL16" s="84"/>
      <c r="NUM16" s="84"/>
      <c r="NUN16" s="84"/>
      <c r="NUO16" s="84"/>
      <c r="NUP16" s="84"/>
      <c r="NUQ16" s="84"/>
      <c r="NUR16" s="84"/>
      <c r="NUS16" s="84"/>
      <c r="NUT16" s="84"/>
      <c r="NUU16" s="84"/>
      <c r="NUV16" s="84"/>
      <c r="NUW16" s="84"/>
      <c r="NUX16" s="84"/>
      <c r="NUY16" s="84"/>
      <c r="NUZ16" s="84"/>
      <c r="NVA16" s="84"/>
      <c r="NVB16" s="84"/>
      <c r="NVC16" s="84"/>
      <c r="NVD16" s="84"/>
      <c r="NVE16" s="84"/>
      <c r="NVF16" s="84"/>
      <c r="NVG16" s="84"/>
      <c r="NVH16" s="84"/>
      <c r="NVI16" s="84"/>
      <c r="NVJ16" s="84"/>
      <c r="NVK16" s="84"/>
      <c r="NVL16" s="84"/>
      <c r="NVM16" s="84"/>
      <c r="NVN16" s="84"/>
      <c r="NVO16" s="84"/>
      <c r="NVP16" s="84"/>
      <c r="NVQ16" s="84"/>
      <c r="NVR16" s="84"/>
      <c r="NVS16" s="84"/>
      <c r="NVT16" s="84"/>
      <c r="NVU16" s="84"/>
      <c r="NVV16" s="84"/>
      <c r="NVW16" s="84"/>
      <c r="NVX16" s="84"/>
      <c r="NVY16" s="84"/>
      <c r="NVZ16" s="84"/>
      <c r="NWA16" s="84"/>
      <c r="NWB16" s="84"/>
      <c r="NWC16" s="84"/>
      <c r="NWD16" s="84"/>
      <c r="NWE16" s="84"/>
      <c r="NWF16" s="84"/>
      <c r="NWG16" s="84"/>
      <c r="NWH16" s="84"/>
      <c r="NWI16" s="84"/>
      <c r="NWJ16" s="84"/>
      <c r="NWK16" s="84"/>
      <c r="NWL16" s="84"/>
      <c r="NWM16" s="84"/>
      <c r="NWN16" s="84"/>
      <c r="NWO16" s="84"/>
      <c r="NWP16" s="84"/>
      <c r="NWQ16" s="84"/>
      <c r="NWR16" s="84"/>
      <c r="NWS16" s="84"/>
      <c r="NWT16" s="84"/>
      <c r="NWU16" s="84"/>
      <c r="NWV16" s="84"/>
      <c r="NWW16" s="84"/>
      <c r="NWX16" s="84"/>
      <c r="NWY16" s="84"/>
      <c r="NWZ16" s="84"/>
      <c r="NXA16" s="84"/>
      <c r="NXB16" s="84"/>
      <c r="NXC16" s="84"/>
      <c r="NXD16" s="84"/>
      <c r="NXE16" s="84"/>
      <c r="NXF16" s="84"/>
      <c r="NXG16" s="84"/>
      <c r="NXH16" s="84"/>
      <c r="NXI16" s="84"/>
      <c r="NXJ16" s="84"/>
      <c r="NXK16" s="84"/>
      <c r="NXL16" s="84"/>
      <c r="NXM16" s="84"/>
      <c r="NXN16" s="84"/>
      <c r="NXO16" s="84"/>
      <c r="NXP16" s="84"/>
      <c r="NXQ16" s="84"/>
      <c r="NXR16" s="84"/>
      <c r="NXS16" s="84"/>
      <c r="NXT16" s="84"/>
      <c r="NXU16" s="84"/>
      <c r="NXV16" s="84"/>
      <c r="NXW16" s="84"/>
      <c r="NXX16" s="84"/>
      <c r="NXY16" s="84"/>
      <c r="NXZ16" s="84"/>
      <c r="NYA16" s="84"/>
      <c r="NYB16" s="84"/>
      <c r="NYC16" s="84"/>
      <c r="NYD16" s="84"/>
      <c r="NYE16" s="84"/>
      <c r="NYF16" s="84"/>
      <c r="NYG16" s="84"/>
      <c r="NYH16" s="84"/>
      <c r="NYI16" s="84"/>
      <c r="NYJ16" s="84"/>
      <c r="NYK16" s="84"/>
      <c r="NYL16" s="84"/>
      <c r="NYM16" s="84"/>
      <c r="NYN16" s="84"/>
      <c r="NYO16" s="84"/>
      <c r="NYP16" s="84"/>
      <c r="NYQ16" s="84"/>
      <c r="NYR16" s="84"/>
      <c r="NYS16" s="84"/>
      <c r="NYT16" s="84"/>
      <c r="NYU16" s="84"/>
      <c r="NYV16" s="84"/>
      <c r="NYW16" s="84"/>
      <c r="NYX16" s="84"/>
      <c r="NYY16" s="84"/>
      <c r="NYZ16" s="84"/>
      <c r="NZA16" s="84"/>
      <c r="NZB16" s="84"/>
      <c r="NZC16" s="84"/>
      <c r="NZD16" s="84"/>
      <c r="NZE16" s="84"/>
      <c r="NZF16" s="84"/>
      <c r="NZG16" s="84"/>
      <c r="NZH16" s="84"/>
      <c r="NZI16" s="84"/>
      <c r="NZJ16" s="84"/>
      <c r="NZK16" s="84"/>
      <c r="NZL16" s="84"/>
      <c r="NZM16" s="84"/>
      <c r="NZN16" s="84"/>
      <c r="NZO16" s="84"/>
      <c r="NZP16" s="84"/>
      <c r="NZQ16" s="84"/>
      <c r="NZR16" s="84"/>
      <c r="NZS16" s="84"/>
      <c r="NZT16" s="84"/>
      <c r="NZU16" s="84"/>
      <c r="NZV16" s="84"/>
      <c r="NZW16" s="84"/>
      <c r="NZX16" s="84"/>
      <c r="NZY16" s="84"/>
      <c r="NZZ16" s="84"/>
      <c r="OAA16" s="84"/>
      <c r="OAB16" s="84"/>
      <c r="OAC16" s="84"/>
      <c r="OAD16" s="84"/>
      <c r="OAE16" s="84"/>
      <c r="OAF16" s="84"/>
      <c r="OAG16" s="84"/>
      <c r="OAH16" s="84"/>
      <c r="OAI16" s="84"/>
      <c r="OAJ16" s="84"/>
      <c r="OAK16" s="84"/>
      <c r="OAL16" s="84"/>
      <c r="OAM16" s="84"/>
      <c r="OAN16" s="84"/>
      <c r="OAO16" s="84"/>
      <c r="OAP16" s="84"/>
      <c r="OAQ16" s="84"/>
      <c r="OAR16" s="84"/>
      <c r="OAS16" s="84"/>
      <c r="OAT16" s="84"/>
      <c r="OAU16" s="84"/>
      <c r="OAV16" s="84"/>
      <c r="OAW16" s="84"/>
      <c r="OAX16" s="84"/>
      <c r="OAY16" s="84"/>
      <c r="OAZ16" s="84"/>
      <c r="OBA16" s="84"/>
      <c r="OBB16" s="84"/>
      <c r="OBC16" s="84"/>
      <c r="OBD16" s="84"/>
      <c r="OBE16" s="84"/>
      <c r="OBF16" s="84"/>
      <c r="OBG16" s="84"/>
      <c r="OBH16" s="84"/>
      <c r="OBI16" s="84"/>
      <c r="OBJ16" s="84"/>
      <c r="OBK16" s="84"/>
      <c r="OBL16" s="84"/>
      <c r="OBM16" s="84"/>
      <c r="OBN16" s="84"/>
      <c r="OBO16" s="84"/>
      <c r="OBP16" s="84"/>
      <c r="OBQ16" s="84"/>
      <c r="OBR16" s="84"/>
      <c r="OBS16" s="84"/>
      <c r="OBT16" s="84"/>
      <c r="OBU16" s="84"/>
      <c r="OBV16" s="84"/>
      <c r="OBW16" s="84"/>
      <c r="OBX16" s="84"/>
      <c r="OBY16" s="84"/>
      <c r="OBZ16" s="84"/>
      <c r="OCA16" s="84"/>
      <c r="OCB16" s="84"/>
      <c r="OCC16" s="84"/>
      <c r="OCD16" s="84"/>
      <c r="OCE16" s="84"/>
      <c r="OCF16" s="84"/>
      <c r="OCG16" s="84"/>
      <c r="OCH16" s="84"/>
      <c r="OCI16" s="84"/>
      <c r="OCJ16" s="84"/>
      <c r="OCK16" s="84"/>
      <c r="OCL16" s="84"/>
      <c r="OCM16" s="84"/>
      <c r="OCN16" s="84"/>
      <c r="OCO16" s="84"/>
      <c r="OCP16" s="84"/>
      <c r="OCQ16" s="84"/>
      <c r="OCR16" s="84"/>
      <c r="OCS16" s="84"/>
      <c r="OCT16" s="84"/>
      <c r="OCU16" s="84"/>
      <c r="OCV16" s="84"/>
      <c r="OCW16" s="84"/>
      <c r="OCX16" s="84"/>
      <c r="OCY16" s="84"/>
      <c r="OCZ16" s="84"/>
      <c r="ODA16" s="84"/>
      <c r="ODB16" s="84"/>
      <c r="ODC16" s="84"/>
      <c r="ODD16" s="84"/>
      <c r="ODE16" s="84"/>
      <c r="ODF16" s="84"/>
      <c r="ODG16" s="84"/>
      <c r="ODH16" s="84"/>
      <c r="ODI16" s="84"/>
      <c r="ODJ16" s="84"/>
      <c r="ODK16" s="84"/>
      <c r="ODL16" s="84"/>
      <c r="ODM16" s="84"/>
      <c r="ODN16" s="84"/>
      <c r="ODO16" s="84"/>
      <c r="ODP16" s="84"/>
      <c r="ODQ16" s="84"/>
      <c r="ODR16" s="84"/>
      <c r="ODS16" s="84"/>
      <c r="ODT16" s="84"/>
      <c r="ODU16" s="84"/>
      <c r="ODV16" s="84"/>
      <c r="ODW16" s="84"/>
      <c r="ODX16" s="84"/>
      <c r="ODY16" s="84"/>
      <c r="ODZ16" s="84"/>
      <c r="OEA16" s="84"/>
      <c r="OEB16" s="84"/>
      <c r="OEC16" s="84"/>
      <c r="OED16" s="84"/>
      <c r="OEE16" s="84"/>
      <c r="OEF16" s="84"/>
      <c r="OEG16" s="84"/>
      <c r="OEH16" s="84"/>
      <c r="OEI16" s="84"/>
      <c r="OEJ16" s="84"/>
      <c r="OEK16" s="84"/>
      <c r="OEL16" s="84"/>
      <c r="OEM16" s="84"/>
      <c r="OEN16" s="84"/>
      <c r="OEO16" s="84"/>
      <c r="OEP16" s="84"/>
      <c r="OEQ16" s="84"/>
      <c r="OER16" s="84"/>
      <c r="OES16" s="84"/>
      <c r="OET16" s="84"/>
      <c r="OEU16" s="84"/>
      <c r="OEV16" s="84"/>
      <c r="OEW16" s="84"/>
      <c r="OEX16" s="84"/>
      <c r="OEY16" s="84"/>
      <c r="OEZ16" s="84"/>
      <c r="OFA16" s="84"/>
      <c r="OFB16" s="84"/>
      <c r="OFC16" s="84"/>
      <c r="OFD16" s="84"/>
      <c r="OFE16" s="84"/>
      <c r="OFF16" s="84"/>
      <c r="OFG16" s="84"/>
      <c r="OFH16" s="84"/>
      <c r="OFI16" s="84"/>
      <c r="OFJ16" s="84"/>
      <c r="OFK16" s="84"/>
      <c r="OFL16" s="84"/>
      <c r="OFM16" s="84"/>
      <c r="OFN16" s="84"/>
      <c r="OFO16" s="84"/>
      <c r="OFP16" s="84"/>
      <c r="OFQ16" s="84"/>
      <c r="OFR16" s="84"/>
      <c r="OFS16" s="84"/>
      <c r="OFT16" s="84"/>
      <c r="OFU16" s="84"/>
      <c r="OFV16" s="84"/>
      <c r="OFW16" s="84"/>
      <c r="OFX16" s="84"/>
      <c r="OFY16" s="84"/>
      <c r="OFZ16" s="84"/>
      <c r="OGA16" s="84"/>
      <c r="OGB16" s="84"/>
      <c r="OGC16" s="84"/>
      <c r="OGD16" s="84"/>
      <c r="OGE16" s="84"/>
      <c r="OGF16" s="84"/>
      <c r="OGG16" s="84"/>
      <c r="OGH16" s="84"/>
      <c r="OGI16" s="84"/>
      <c r="OGJ16" s="84"/>
      <c r="OGK16" s="84"/>
      <c r="OGL16" s="84"/>
      <c r="OGM16" s="84"/>
      <c r="OGN16" s="84"/>
      <c r="OGO16" s="84"/>
      <c r="OGP16" s="84"/>
      <c r="OGQ16" s="84"/>
      <c r="OGR16" s="84"/>
      <c r="OGS16" s="84"/>
      <c r="OGT16" s="84"/>
      <c r="OGU16" s="84"/>
      <c r="OGV16" s="84"/>
      <c r="OGW16" s="84"/>
      <c r="OGX16" s="84"/>
      <c r="OGY16" s="84"/>
      <c r="OGZ16" s="84"/>
      <c r="OHA16" s="84"/>
      <c r="OHB16" s="84"/>
      <c r="OHC16" s="84"/>
      <c r="OHD16" s="84"/>
      <c r="OHE16" s="84"/>
      <c r="OHF16" s="84"/>
      <c r="OHG16" s="84"/>
      <c r="OHH16" s="84"/>
      <c r="OHI16" s="84"/>
      <c r="OHJ16" s="84"/>
      <c r="OHK16" s="84"/>
      <c r="OHL16" s="84"/>
      <c r="OHM16" s="84"/>
      <c r="OHN16" s="84"/>
      <c r="OHO16" s="84"/>
      <c r="OHP16" s="84"/>
      <c r="OHQ16" s="84"/>
      <c r="OHR16" s="84"/>
      <c r="OHS16" s="84"/>
      <c r="OHT16" s="84"/>
      <c r="OHU16" s="84"/>
      <c r="OHV16" s="84"/>
      <c r="OHW16" s="84"/>
      <c r="OHX16" s="84"/>
      <c r="OHY16" s="84"/>
      <c r="OHZ16" s="84"/>
      <c r="OIA16" s="84"/>
      <c r="OIB16" s="84"/>
      <c r="OIC16" s="84"/>
      <c r="OID16" s="84"/>
      <c r="OIE16" s="84"/>
      <c r="OIF16" s="84"/>
      <c r="OIG16" s="84"/>
      <c r="OIH16" s="84"/>
      <c r="OII16" s="84"/>
      <c r="OIJ16" s="84"/>
      <c r="OIK16" s="84"/>
      <c r="OIL16" s="84"/>
      <c r="OIM16" s="84"/>
      <c r="OIN16" s="84"/>
      <c r="OIO16" s="84"/>
      <c r="OIP16" s="84"/>
      <c r="OIQ16" s="84"/>
      <c r="OIR16" s="84"/>
      <c r="OIS16" s="84"/>
      <c r="OIT16" s="84"/>
      <c r="OIU16" s="84"/>
      <c r="OIV16" s="84"/>
      <c r="OIW16" s="84"/>
      <c r="OIX16" s="84"/>
      <c r="OIY16" s="84"/>
      <c r="OIZ16" s="84"/>
      <c r="OJA16" s="84"/>
      <c r="OJB16" s="84"/>
      <c r="OJC16" s="84"/>
      <c r="OJD16" s="84"/>
      <c r="OJE16" s="84"/>
      <c r="OJF16" s="84"/>
      <c r="OJG16" s="84"/>
      <c r="OJH16" s="84"/>
      <c r="OJI16" s="84"/>
      <c r="OJJ16" s="84"/>
      <c r="OJK16" s="84"/>
      <c r="OJL16" s="84"/>
      <c r="OJM16" s="84"/>
      <c r="OJN16" s="84"/>
      <c r="OJO16" s="84"/>
      <c r="OJP16" s="84"/>
      <c r="OJQ16" s="84"/>
      <c r="OJR16" s="84"/>
      <c r="OJS16" s="84"/>
      <c r="OJT16" s="84"/>
      <c r="OJU16" s="84"/>
      <c r="OJV16" s="84"/>
      <c r="OJW16" s="84"/>
      <c r="OJX16" s="84"/>
      <c r="OJY16" s="84"/>
      <c r="OJZ16" s="84"/>
      <c r="OKA16" s="84"/>
      <c r="OKB16" s="84"/>
      <c r="OKC16" s="84"/>
      <c r="OKD16" s="84"/>
      <c r="OKE16" s="84"/>
      <c r="OKF16" s="84"/>
      <c r="OKG16" s="84"/>
      <c r="OKH16" s="84"/>
      <c r="OKI16" s="84"/>
      <c r="OKJ16" s="84"/>
      <c r="OKK16" s="84"/>
      <c r="OKL16" s="84"/>
      <c r="OKM16" s="84"/>
      <c r="OKN16" s="84"/>
      <c r="OKO16" s="84"/>
      <c r="OKP16" s="84"/>
      <c r="OKQ16" s="84"/>
      <c r="OKR16" s="84"/>
      <c r="OKS16" s="84"/>
      <c r="OKT16" s="84"/>
      <c r="OKU16" s="84"/>
      <c r="OKV16" s="84"/>
      <c r="OKW16" s="84"/>
      <c r="OKX16" s="84"/>
      <c r="OKY16" s="84"/>
      <c r="OKZ16" s="84"/>
      <c r="OLA16" s="84"/>
      <c r="OLB16" s="84"/>
      <c r="OLC16" s="84"/>
      <c r="OLD16" s="84"/>
      <c r="OLE16" s="84"/>
      <c r="OLF16" s="84"/>
      <c r="OLG16" s="84"/>
      <c r="OLH16" s="84"/>
      <c r="OLI16" s="84"/>
      <c r="OLJ16" s="84"/>
      <c r="OLK16" s="84"/>
      <c r="OLL16" s="84"/>
      <c r="OLM16" s="84"/>
      <c r="OLN16" s="84"/>
      <c r="OLO16" s="84"/>
      <c r="OLP16" s="84"/>
      <c r="OLQ16" s="84"/>
      <c r="OLR16" s="84"/>
      <c r="OLS16" s="84"/>
      <c r="OLT16" s="84"/>
      <c r="OLU16" s="84"/>
      <c r="OLV16" s="84"/>
      <c r="OLW16" s="84"/>
      <c r="OLX16" s="84"/>
      <c r="OLY16" s="84"/>
      <c r="OLZ16" s="84"/>
      <c r="OMA16" s="84"/>
      <c r="OMB16" s="84"/>
      <c r="OMC16" s="84"/>
      <c r="OMD16" s="84"/>
      <c r="OME16" s="84"/>
      <c r="OMF16" s="84"/>
      <c r="OMG16" s="84"/>
      <c r="OMH16" s="84"/>
      <c r="OMI16" s="84"/>
      <c r="OMJ16" s="84"/>
      <c r="OMK16" s="84"/>
      <c r="OML16" s="84"/>
      <c r="OMM16" s="84"/>
      <c r="OMN16" s="84"/>
      <c r="OMO16" s="84"/>
      <c r="OMP16" s="84"/>
      <c r="OMQ16" s="84"/>
      <c r="OMR16" s="84"/>
      <c r="OMS16" s="84"/>
      <c r="OMT16" s="84"/>
      <c r="OMU16" s="84"/>
      <c r="OMV16" s="84"/>
      <c r="OMW16" s="84"/>
      <c r="OMX16" s="84"/>
      <c r="OMY16" s="84"/>
      <c r="OMZ16" s="84"/>
      <c r="ONA16" s="84"/>
      <c r="ONB16" s="84"/>
      <c r="ONC16" s="84"/>
      <c r="OND16" s="84"/>
      <c r="ONE16" s="84"/>
      <c r="ONF16" s="84"/>
      <c r="ONG16" s="84"/>
      <c r="ONH16" s="84"/>
      <c r="ONI16" s="84"/>
      <c r="ONJ16" s="84"/>
      <c r="ONK16" s="84"/>
      <c r="ONL16" s="84"/>
      <c r="ONM16" s="84"/>
      <c r="ONN16" s="84"/>
      <c r="ONO16" s="84"/>
      <c r="ONP16" s="84"/>
      <c r="ONQ16" s="84"/>
      <c r="ONR16" s="84"/>
      <c r="ONS16" s="84"/>
      <c r="ONT16" s="84"/>
      <c r="ONU16" s="84"/>
      <c r="ONV16" s="84"/>
      <c r="ONW16" s="84"/>
      <c r="ONX16" s="84"/>
      <c r="ONY16" s="84"/>
      <c r="ONZ16" s="84"/>
      <c r="OOA16" s="84"/>
      <c r="OOB16" s="84"/>
      <c r="OOC16" s="84"/>
      <c r="OOD16" s="84"/>
      <c r="OOE16" s="84"/>
      <c r="OOF16" s="84"/>
      <c r="OOG16" s="84"/>
      <c r="OOH16" s="84"/>
      <c r="OOI16" s="84"/>
      <c r="OOJ16" s="84"/>
      <c r="OOK16" s="84"/>
      <c r="OOL16" s="84"/>
      <c r="OOM16" s="84"/>
      <c r="OON16" s="84"/>
      <c r="OOO16" s="84"/>
      <c r="OOP16" s="84"/>
      <c r="OOQ16" s="84"/>
      <c r="OOR16" s="84"/>
      <c r="OOS16" s="84"/>
      <c r="OOT16" s="84"/>
      <c r="OOU16" s="84"/>
      <c r="OOV16" s="84"/>
      <c r="OOW16" s="84"/>
      <c r="OOX16" s="84"/>
      <c r="OOY16" s="84"/>
      <c r="OOZ16" s="84"/>
      <c r="OPA16" s="84"/>
      <c r="OPB16" s="84"/>
      <c r="OPC16" s="84"/>
      <c r="OPD16" s="84"/>
      <c r="OPE16" s="84"/>
      <c r="OPF16" s="84"/>
      <c r="OPG16" s="84"/>
      <c r="OPH16" s="84"/>
      <c r="OPI16" s="84"/>
      <c r="OPJ16" s="84"/>
      <c r="OPK16" s="84"/>
      <c r="OPL16" s="84"/>
      <c r="OPM16" s="84"/>
      <c r="OPN16" s="84"/>
      <c r="OPO16" s="84"/>
      <c r="OPP16" s="84"/>
      <c r="OPQ16" s="84"/>
      <c r="OPR16" s="84"/>
      <c r="OPS16" s="84"/>
      <c r="OPT16" s="84"/>
      <c r="OPU16" s="84"/>
      <c r="OPV16" s="84"/>
      <c r="OPW16" s="84"/>
      <c r="OPX16" s="84"/>
      <c r="OPY16" s="84"/>
      <c r="OPZ16" s="84"/>
      <c r="OQA16" s="84"/>
      <c r="OQB16" s="84"/>
      <c r="OQC16" s="84"/>
      <c r="OQD16" s="84"/>
      <c r="OQE16" s="84"/>
      <c r="OQF16" s="84"/>
      <c r="OQG16" s="84"/>
      <c r="OQH16" s="84"/>
      <c r="OQI16" s="84"/>
      <c r="OQJ16" s="84"/>
      <c r="OQK16" s="84"/>
      <c r="OQL16" s="84"/>
      <c r="OQM16" s="84"/>
      <c r="OQN16" s="84"/>
      <c r="OQO16" s="84"/>
      <c r="OQP16" s="84"/>
      <c r="OQQ16" s="84"/>
      <c r="OQR16" s="84"/>
      <c r="OQS16" s="84"/>
      <c r="OQT16" s="84"/>
      <c r="OQU16" s="84"/>
      <c r="OQV16" s="84"/>
      <c r="OQW16" s="84"/>
      <c r="OQX16" s="84"/>
      <c r="OQY16" s="84"/>
      <c r="OQZ16" s="84"/>
      <c r="ORA16" s="84"/>
      <c r="ORB16" s="84"/>
      <c r="ORC16" s="84"/>
      <c r="ORD16" s="84"/>
      <c r="ORE16" s="84"/>
      <c r="ORF16" s="84"/>
      <c r="ORG16" s="84"/>
      <c r="ORH16" s="84"/>
      <c r="ORI16" s="84"/>
      <c r="ORJ16" s="84"/>
      <c r="ORK16" s="84"/>
      <c r="ORL16" s="84"/>
      <c r="ORM16" s="84"/>
      <c r="ORN16" s="84"/>
      <c r="ORO16" s="84"/>
      <c r="ORP16" s="84"/>
      <c r="ORQ16" s="84"/>
      <c r="ORR16" s="84"/>
      <c r="ORS16" s="84"/>
      <c r="ORT16" s="84"/>
      <c r="ORU16" s="84"/>
      <c r="ORV16" s="84"/>
      <c r="ORW16" s="84"/>
      <c r="ORX16" s="84"/>
      <c r="ORY16" s="84"/>
      <c r="ORZ16" s="84"/>
      <c r="OSA16" s="84"/>
      <c r="OSB16" s="84"/>
      <c r="OSC16" s="84"/>
      <c r="OSD16" s="84"/>
      <c r="OSE16" s="84"/>
      <c r="OSF16" s="84"/>
      <c r="OSG16" s="84"/>
      <c r="OSH16" s="84"/>
      <c r="OSI16" s="84"/>
      <c r="OSJ16" s="84"/>
      <c r="OSK16" s="84"/>
      <c r="OSL16" s="84"/>
      <c r="OSM16" s="84"/>
      <c r="OSN16" s="84"/>
      <c r="OSO16" s="84"/>
      <c r="OSP16" s="84"/>
      <c r="OSQ16" s="84"/>
      <c r="OSR16" s="84"/>
      <c r="OSS16" s="84"/>
      <c r="OST16" s="84"/>
      <c r="OSU16" s="84"/>
      <c r="OSV16" s="84"/>
      <c r="OSW16" s="84"/>
      <c r="OSX16" s="84"/>
      <c r="OSY16" s="84"/>
      <c r="OSZ16" s="84"/>
      <c r="OTA16" s="84"/>
      <c r="OTB16" s="84"/>
      <c r="OTC16" s="84"/>
      <c r="OTD16" s="84"/>
      <c r="OTE16" s="84"/>
      <c r="OTF16" s="84"/>
      <c r="OTG16" s="84"/>
      <c r="OTH16" s="84"/>
      <c r="OTI16" s="84"/>
      <c r="OTJ16" s="84"/>
      <c r="OTK16" s="84"/>
      <c r="OTL16" s="84"/>
      <c r="OTM16" s="84"/>
      <c r="OTN16" s="84"/>
      <c r="OTO16" s="84"/>
      <c r="OTP16" s="84"/>
      <c r="OTQ16" s="84"/>
      <c r="OTR16" s="84"/>
      <c r="OTS16" s="84"/>
      <c r="OTT16" s="84"/>
      <c r="OTU16" s="84"/>
      <c r="OTV16" s="84"/>
      <c r="OTW16" s="84"/>
      <c r="OTX16" s="84"/>
      <c r="OTY16" s="84"/>
      <c r="OTZ16" s="84"/>
      <c r="OUA16" s="84"/>
      <c r="OUB16" s="84"/>
      <c r="OUC16" s="84"/>
      <c r="OUD16" s="84"/>
      <c r="OUE16" s="84"/>
      <c r="OUF16" s="84"/>
      <c r="OUG16" s="84"/>
      <c r="OUH16" s="84"/>
      <c r="OUI16" s="84"/>
      <c r="OUJ16" s="84"/>
      <c r="OUK16" s="84"/>
      <c r="OUL16" s="84"/>
      <c r="OUM16" s="84"/>
      <c r="OUN16" s="84"/>
      <c r="OUO16" s="84"/>
      <c r="OUP16" s="84"/>
      <c r="OUQ16" s="84"/>
      <c r="OUR16" s="84"/>
      <c r="OUS16" s="84"/>
      <c r="OUT16" s="84"/>
      <c r="OUU16" s="84"/>
      <c r="OUV16" s="84"/>
      <c r="OUW16" s="84"/>
      <c r="OUX16" s="84"/>
      <c r="OUY16" s="84"/>
      <c r="OUZ16" s="84"/>
      <c r="OVA16" s="84"/>
      <c r="OVB16" s="84"/>
      <c r="OVC16" s="84"/>
      <c r="OVD16" s="84"/>
      <c r="OVE16" s="84"/>
      <c r="OVF16" s="84"/>
      <c r="OVG16" s="84"/>
      <c r="OVH16" s="84"/>
      <c r="OVI16" s="84"/>
      <c r="OVJ16" s="84"/>
      <c r="OVK16" s="84"/>
      <c r="OVL16" s="84"/>
      <c r="OVM16" s="84"/>
      <c r="OVN16" s="84"/>
      <c r="OVO16" s="84"/>
      <c r="OVP16" s="84"/>
      <c r="OVQ16" s="84"/>
      <c r="OVR16" s="84"/>
      <c r="OVS16" s="84"/>
      <c r="OVT16" s="84"/>
      <c r="OVU16" s="84"/>
      <c r="OVV16" s="84"/>
      <c r="OVW16" s="84"/>
      <c r="OVX16" s="84"/>
      <c r="OVY16" s="84"/>
      <c r="OVZ16" s="84"/>
      <c r="OWA16" s="84"/>
      <c r="OWB16" s="84"/>
      <c r="OWC16" s="84"/>
      <c r="OWD16" s="84"/>
      <c r="OWE16" s="84"/>
      <c r="OWF16" s="84"/>
      <c r="OWG16" s="84"/>
      <c r="OWH16" s="84"/>
      <c r="OWI16" s="84"/>
      <c r="OWJ16" s="84"/>
      <c r="OWK16" s="84"/>
      <c r="OWL16" s="84"/>
      <c r="OWM16" s="84"/>
      <c r="OWN16" s="84"/>
      <c r="OWO16" s="84"/>
      <c r="OWP16" s="84"/>
      <c r="OWQ16" s="84"/>
      <c r="OWR16" s="84"/>
      <c r="OWS16" s="84"/>
      <c r="OWT16" s="84"/>
      <c r="OWU16" s="84"/>
      <c r="OWV16" s="84"/>
      <c r="OWW16" s="84"/>
      <c r="OWX16" s="84"/>
      <c r="OWY16" s="84"/>
      <c r="OWZ16" s="84"/>
      <c r="OXA16" s="84"/>
      <c r="OXB16" s="84"/>
      <c r="OXC16" s="84"/>
      <c r="OXD16" s="84"/>
      <c r="OXE16" s="84"/>
      <c r="OXF16" s="84"/>
      <c r="OXG16" s="84"/>
      <c r="OXH16" s="84"/>
      <c r="OXI16" s="84"/>
      <c r="OXJ16" s="84"/>
      <c r="OXK16" s="84"/>
      <c r="OXL16" s="84"/>
      <c r="OXM16" s="84"/>
      <c r="OXN16" s="84"/>
      <c r="OXO16" s="84"/>
      <c r="OXP16" s="84"/>
      <c r="OXQ16" s="84"/>
      <c r="OXR16" s="84"/>
      <c r="OXS16" s="84"/>
      <c r="OXT16" s="84"/>
      <c r="OXU16" s="84"/>
      <c r="OXV16" s="84"/>
      <c r="OXW16" s="84"/>
      <c r="OXX16" s="84"/>
      <c r="OXY16" s="84"/>
      <c r="OXZ16" s="84"/>
      <c r="OYA16" s="84"/>
      <c r="OYB16" s="84"/>
      <c r="OYC16" s="84"/>
      <c r="OYD16" s="84"/>
      <c r="OYE16" s="84"/>
      <c r="OYF16" s="84"/>
      <c r="OYG16" s="84"/>
      <c r="OYH16" s="84"/>
      <c r="OYI16" s="84"/>
      <c r="OYJ16" s="84"/>
      <c r="OYK16" s="84"/>
      <c r="OYL16" s="84"/>
      <c r="OYM16" s="84"/>
      <c r="OYN16" s="84"/>
      <c r="OYO16" s="84"/>
      <c r="OYP16" s="84"/>
      <c r="OYQ16" s="84"/>
      <c r="OYR16" s="84"/>
      <c r="OYS16" s="84"/>
      <c r="OYT16" s="84"/>
      <c r="OYU16" s="84"/>
      <c r="OYV16" s="84"/>
      <c r="OYW16" s="84"/>
      <c r="OYX16" s="84"/>
      <c r="OYY16" s="84"/>
      <c r="OYZ16" s="84"/>
      <c r="OZA16" s="84"/>
      <c r="OZB16" s="84"/>
      <c r="OZC16" s="84"/>
      <c r="OZD16" s="84"/>
      <c r="OZE16" s="84"/>
      <c r="OZF16" s="84"/>
      <c r="OZG16" s="84"/>
      <c r="OZH16" s="84"/>
      <c r="OZI16" s="84"/>
      <c r="OZJ16" s="84"/>
      <c r="OZK16" s="84"/>
      <c r="OZL16" s="84"/>
      <c r="OZM16" s="84"/>
      <c r="OZN16" s="84"/>
      <c r="OZO16" s="84"/>
      <c r="OZP16" s="84"/>
      <c r="OZQ16" s="84"/>
      <c r="OZR16" s="84"/>
      <c r="OZS16" s="84"/>
      <c r="OZT16" s="84"/>
      <c r="OZU16" s="84"/>
      <c r="OZV16" s="84"/>
      <c r="OZW16" s="84"/>
      <c r="OZX16" s="84"/>
      <c r="OZY16" s="84"/>
      <c r="OZZ16" s="84"/>
      <c r="PAA16" s="84"/>
      <c r="PAB16" s="84"/>
      <c r="PAC16" s="84"/>
      <c r="PAD16" s="84"/>
      <c r="PAE16" s="84"/>
      <c r="PAF16" s="84"/>
      <c r="PAG16" s="84"/>
      <c r="PAH16" s="84"/>
      <c r="PAI16" s="84"/>
      <c r="PAJ16" s="84"/>
      <c r="PAK16" s="84"/>
      <c r="PAL16" s="84"/>
      <c r="PAM16" s="84"/>
      <c r="PAN16" s="84"/>
      <c r="PAO16" s="84"/>
      <c r="PAP16" s="84"/>
      <c r="PAQ16" s="84"/>
      <c r="PAR16" s="84"/>
      <c r="PAS16" s="84"/>
      <c r="PAT16" s="84"/>
      <c r="PAU16" s="84"/>
      <c r="PAV16" s="84"/>
      <c r="PAW16" s="84"/>
      <c r="PAX16" s="84"/>
      <c r="PAY16" s="84"/>
      <c r="PAZ16" s="84"/>
      <c r="PBA16" s="84"/>
      <c r="PBB16" s="84"/>
      <c r="PBC16" s="84"/>
      <c r="PBD16" s="84"/>
      <c r="PBE16" s="84"/>
      <c r="PBF16" s="84"/>
      <c r="PBG16" s="84"/>
      <c r="PBH16" s="84"/>
      <c r="PBI16" s="84"/>
      <c r="PBJ16" s="84"/>
      <c r="PBK16" s="84"/>
      <c r="PBL16" s="84"/>
      <c r="PBM16" s="84"/>
      <c r="PBN16" s="84"/>
      <c r="PBO16" s="84"/>
      <c r="PBP16" s="84"/>
      <c r="PBQ16" s="84"/>
      <c r="PBR16" s="84"/>
      <c r="PBS16" s="84"/>
      <c r="PBT16" s="84"/>
      <c r="PBU16" s="84"/>
      <c r="PBV16" s="84"/>
      <c r="PBW16" s="84"/>
      <c r="PBX16" s="84"/>
      <c r="PBY16" s="84"/>
      <c r="PBZ16" s="84"/>
      <c r="PCA16" s="84"/>
      <c r="PCB16" s="84"/>
      <c r="PCC16" s="84"/>
      <c r="PCD16" s="84"/>
      <c r="PCE16" s="84"/>
      <c r="PCF16" s="84"/>
      <c r="PCG16" s="84"/>
      <c r="PCH16" s="84"/>
      <c r="PCI16" s="84"/>
      <c r="PCJ16" s="84"/>
      <c r="PCK16" s="84"/>
      <c r="PCL16" s="84"/>
      <c r="PCM16" s="84"/>
      <c r="PCN16" s="84"/>
      <c r="PCO16" s="84"/>
      <c r="PCP16" s="84"/>
      <c r="PCQ16" s="84"/>
      <c r="PCR16" s="84"/>
      <c r="PCS16" s="84"/>
      <c r="PCT16" s="84"/>
      <c r="PCU16" s="84"/>
      <c r="PCV16" s="84"/>
      <c r="PCW16" s="84"/>
      <c r="PCX16" s="84"/>
      <c r="PCY16" s="84"/>
      <c r="PCZ16" s="84"/>
      <c r="PDA16" s="84"/>
      <c r="PDB16" s="84"/>
      <c r="PDC16" s="84"/>
      <c r="PDD16" s="84"/>
      <c r="PDE16" s="84"/>
      <c r="PDF16" s="84"/>
      <c r="PDG16" s="84"/>
      <c r="PDH16" s="84"/>
      <c r="PDI16" s="84"/>
      <c r="PDJ16" s="84"/>
      <c r="PDK16" s="84"/>
      <c r="PDL16" s="84"/>
      <c r="PDM16" s="84"/>
      <c r="PDN16" s="84"/>
      <c r="PDO16" s="84"/>
      <c r="PDP16" s="84"/>
      <c r="PDQ16" s="84"/>
      <c r="PDR16" s="84"/>
      <c r="PDS16" s="84"/>
      <c r="PDT16" s="84"/>
      <c r="PDU16" s="84"/>
      <c r="PDV16" s="84"/>
      <c r="PDW16" s="84"/>
      <c r="PDX16" s="84"/>
      <c r="PDY16" s="84"/>
      <c r="PDZ16" s="84"/>
      <c r="PEA16" s="84"/>
      <c r="PEB16" s="84"/>
      <c r="PEC16" s="84"/>
      <c r="PED16" s="84"/>
      <c r="PEE16" s="84"/>
      <c r="PEF16" s="84"/>
      <c r="PEG16" s="84"/>
      <c r="PEH16" s="84"/>
      <c r="PEI16" s="84"/>
      <c r="PEJ16" s="84"/>
      <c r="PEK16" s="84"/>
      <c r="PEL16" s="84"/>
      <c r="PEM16" s="84"/>
      <c r="PEN16" s="84"/>
      <c r="PEO16" s="84"/>
      <c r="PEP16" s="84"/>
      <c r="PEQ16" s="84"/>
      <c r="PER16" s="84"/>
      <c r="PES16" s="84"/>
      <c r="PET16" s="84"/>
      <c r="PEU16" s="84"/>
      <c r="PEV16" s="84"/>
      <c r="PEW16" s="84"/>
      <c r="PEX16" s="84"/>
      <c r="PEY16" s="84"/>
      <c r="PEZ16" s="84"/>
      <c r="PFA16" s="84"/>
      <c r="PFB16" s="84"/>
      <c r="PFC16" s="84"/>
      <c r="PFD16" s="84"/>
      <c r="PFE16" s="84"/>
      <c r="PFF16" s="84"/>
      <c r="PFG16" s="84"/>
      <c r="PFH16" s="84"/>
      <c r="PFI16" s="84"/>
      <c r="PFJ16" s="84"/>
      <c r="PFK16" s="84"/>
      <c r="PFL16" s="84"/>
      <c r="PFM16" s="84"/>
      <c r="PFN16" s="84"/>
      <c r="PFO16" s="84"/>
      <c r="PFP16" s="84"/>
      <c r="PFQ16" s="84"/>
      <c r="PFR16" s="84"/>
      <c r="PFS16" s="84"/>
      <c r="PFT16" s="84"/>
      <c r="PFU16" s="84"/>
      <c r="PFV16" s="84"/>
      <c r="PFW16" s="84"/>
      <c r="PFX16" s="84"/>
      <c r="PFY16" s="84"/>
      <c r="PFZ16" s="84"/>
      <c r="PGA16" s="84"/>
      <c r="PGB16" s="84"/>
      <c r="PGC16" s="84"/>
      <c r="PGD16" s="84"/>
      <c r="PGE16" s="84"/>
      <c r="PGF16" s="84"/>
      <c r="PGG16" s="84"/>
      <c r="PGH16" s="84"/>
      <c r="PGI16" s="84"/>
      <c r="PGJ16" s="84"/>
      <c r="PGK16" s="84"/>
      <c r="PGL16" s="84"/>
      <c r="PGM16" s="84"/>
      <c r="PGN16" s="84"/>
      <c r="PGO16" s="84"/>
      <c r="PGP16" s="84"/>
      <c r="PGQ16" s="84"/>
      <c r="PGR16" s="84"/>
      <c r="PGS16" s="84"/>
      <c r="PGT16" s="84"/>
      <c r="PGU16" s="84"/>
      <c r="PGV16" s="84"/>
      <c r="PGW16" s="84"/>
      <c r="PGX16" s="84"/>
      <c r="PGY16" s="84"/>
      <c r="PGZ16" s="84"/>
      <c r="PHA16" s="84"/>
      <c r="PHB16" s="84"/>
      <c r="PHC16" s="84"/>
      <c r="PHD16" s="84"/>
      <c r="PHE16" s="84"/>
      <c r="PHF16" s="84"/>
      <c r="PHG16" s="84"/>
      <c r="PHH16" s="84"/>
      <c r="PHI16" s="84"/>
      <c r="PHJ16" s="84"/>
      <c r="PHK16" s="84"/>
      <c r="PHL16" s="84"/>
      <c r="PHM16" s="84"/>
      <c r="PHN16" s="84"/>
      <c r="PHO16" s="84"/>
      <c r="PHP16" s="84"/>
      <c r="PHQ16" s="84"/>
      <c r="PHR16" s="84"/>
      <c r="PHS16" s="84"/>
      <c r="PHT16" s="84"/>
      <c r="PHU16" s="84"/>
      <c r="PHV16" s="84"/>
      <c r="PHW16" s="84"/>
      <c r="PHX16" s="84"/>
      <c r="PHY16" s="84"/>
      <c r="PHZ16" s="84"/>
      <c r="PIA16" s="84"/>
      <c r="PIB16" s="84"/>
      <c r="PIC16" s="84"/>
      <c r="PID16" s="84"/>
      <c r="PIE16" s="84"/>
      <c r="PIF16" s="84"/>
      <c r="PIG16" s="84"/>
      <c r="PIH16" s="84"/>
      <c r="PII16" s="84"/>
      <c r="PIJ16" s="84"/>
      <c r="PIK16" s="84"/>
      <c r="PIL16" s="84"/>
      <c r="PIM16" s="84"/>
      <c r="PIN16" s="84"/>
      <c r="PIO16" s="84"/>
      <c r="PIP16" s="84"/>
      <c r="PIQ16" s="84"/>
      <c r="PIR16" s="84"/>
      <c r="PIS16" s="84"/>
      <c r="PIT16" s="84"/>
      <c r="PIU16" s="84"/>
      <c r="PIV16" s="84"/>
      <c r="PIW16" s="84"/>
      <c r="PIX16" s="84"/>
      <c r="PIY16" s="84"/>
      <c r="PIZ16" s="84"/>
      <c r="PJA16" s="84"/>
      <c r="PJB16" s="84"/>
      <c r="PJC16" s="84"/>
      <c r="PJD16" s="84"/>
      <c r="PJE16" s="84"/>
      <c r="PJF16" s="84"/>
      <c r="PJG16" s="84"/>
      <c r="PJH16" s="84"/>
      <c r="PJI16" s="84"/>
      <c r="PJJ16" s="84"/>
      <c r="PJK16" s="84"/>
      <c r="PJL16" s="84"/>
      <c r="PJM16" s="84"/>
      <c r="PJN16" s="84"/>
      <c r="PJO16" s="84"/>
      <c r="PJP16" s="84"/>
      <c r="PJQ16" s="84"/>
      <c r="PJR16" s="84"/>
      <c r="PJS16" s="84"/>
      <c r="PJT16" s="84"/>
      <c r="PJU16" s="84"/>
      <c r="PJV16" s="84"/>
      <c r="PJW16" s="84"/>
      <c r="PJX16" s="84"/>
      <c r="PJY16" s="84"/>
      <c r="PJZ16" s="84"/>
      <c r="PKA16" s="84"/>
      <c r="PKB16" s="84"/>
      <c r="PKC16" s="84"/>
      <c r="PKD16" s="84"/>
      <c r="PKE16" s="84"/>
      <c r="PKF16" s="84"/>
      <c r="PKG16" s="84"/>
      <c r="PKH16" s="84"/>
      <c r="PKI16" s="84"/>
      <c r="PKJ16" s="84"/>
      <c r="PKK16" s="84"/>
      <c r="PKL16" s="84"/>
      <c r="PKM16" s="84"/>
      <c r="PKN16" s="84"/>
      <c r="PKO16" s="84"/>
      <c r="PKP16" s="84"/>
      <c r="PKQ16" s="84"/>
      <c r="PKR16" s="84"/>
      <c r="PKS16" s="84"/>
      <c r="PKT16" s="84"/>
      <c r="PKU16" s="84"/>
      <c r="PKV16" s="84"/>
      <c r="PKW16" s="84"/>
      <c r="PKX16" s="84"/>
      <c r="PKY16" s="84"/>
      <c r="PKZ16" s="84"/>
      <c r="PLA16" s="84"/>
      <c r="PLB16" s="84"/>
      <c r="PLC16" s="84"/>
      <c r="PLD16" s="84"/>
      <c r="PLE16" s="84"/>
      <c r="PLF16" s="84"/>
      <c r="PLG16" s="84"/>
      <c r="PLH16" s="84"/>
      <c r="PLI16" s="84"/>
      <c r="PLJ16" s="84"/>
      <c r="PLK16" s="84"/>
      <c r="PLL16" s="84"/>
      <c r="PLM16" s="84"/>
      <c r="PLN16" s="84"/>
      <c r="PLO16" s="84"/>
      <c r="PLP16" s="84"/>
      <c r="PLQ16" s="84"/>
      <c r="PLR16" s="84"/>
      <c r="PLS16" s="84"/>
      <c r="PLT16" s="84"/>
      <c r="PLU16" s="84"/>
      <c r="PLV16" s="84"/>
      <c r="PLW16" s="84"/>
      <c r="PLX16" s="84"/>
      <c r="PLY16" s="84"/>
      <c r="PLZ16" s="84"/>
      <c r="PMA16" s="84"/>
      <c r="PMB16" s="84"/>
      <c r="PMC16" s="84"/>
      <c r="PMD16" s="84"/>
      <c r="PME16" s="84"/>
      <c r="PMF16" s="84"/>
      <c r="PMG16" s="84"/>
      <c r="PMH16" s="84"/>
      <c r="PMI16" s="84"/>
      <c r="PMJ16" s="84"/>
      <c r="PMK16" s="84"/>
      <c r="PML16" s="84"/>
      <c r="PMM16" s="84"/>
      <c r="PMN16" s="84"/>
      <c r="PMO16" s="84"/>
      <c r="PMP16" s="84"/>
      <c r="PMQ16" s="84"/>
      <c r="PMR16" s="84"/>
      <c r="PMS16" s="84"/>
      <c r="PMT16" s="84"/>
      <c r="PMU16" s="84"/>
      <c r="PMV16" s="84"/>
      <c r="PMW16" s="84"/>
      <c r="PMX16" s="84"/>
      <c r="PMY16" s="84"/>
      <c r="PMZ16" s="84"/>
      <c r="PNA16" s="84"/>
      <c r="PNB16" s="84"/>
      <c r="PNC16" s="84"/>
      <c r="PND16" s="84"/>
      <c r="PNE16" s="84"/>
      <c r="PNF16" s="84"/>
      <c r="PNG16" s="84"/>
      <c r="PNH16" s="84"/>
      <c r="PNI16" s="84"/>
      <c r="PNJ16" s="84"/>
      <c r="PNK16" s="84"/>
      <c r="PNL16" s="84"/>
      <c r="PNM16" s="84"/>
      <c r="PNN16" s="84"/>
      <c r="PNO16" s="84"/>
      <c r="PNP16" s="84"/>
      <c r="PNQ16" s="84"/>
      <c r="PNR16" s="84"/>
      <c r="PNS16" s="84"/>
      <c r="PNT16" s="84"/>
      <c r="PNU16" s="84"/>
      <c r="PNV16" s="84"/>
      <c r="PNW16" s="84"/>
      <c r="PNX16" s="84"/>
      <c r="PNY16" s="84"/>
      <c r="PNZ16" s="84"/>
      <c r="POA16" s="84"/>
      <c r="POB16" s="84"/>
      <c r="POC16" s="84"/>
      <c r="POD16" s="84"/>
      <c r="POE16" s="84"/>
      <c r="POF16" s="84"/>
      <c r="POG16" s="84"/>
      <c r="POH16" s="84"/>
      <c r="POI16" s="84"/>
      <c r="POJ16" s="84"/>
      <c r="POK16" s="84"/>
      <c r="POL16" s="84"/>
      <c r="POM16" s="84"/>
      <c r="PON16" s="84"/>
      <c r="POO16" s="84"/>
      <c r="POP16" s="84"/>
      <c r="POQ16" s="84"/>
      <c r="POR16" s="84"/>
      <c r="POS16" s="84"/>
      <c r="POT16" s="84"/>
      <c r="POU16" s="84"/>
      <c r="POV16" s="84"/>
      <c r="POW16" s="84"/>
      <c r="POX16" s="84"/>
      <c r="POY16" s="84"/>
      <c r="POZ16" s="84"/>
      <c r="PPA16" s="84"/>
      <c r="PPB16" s="84"/>
      <c r="PPC16" s="84"/>
      <c r="PPD16" s="84"/>
      <c r="PPE16" s="84"/>
      <c r="PPF16" s="84"/>
      <c r="PPG16" s="84"/>
      <c r="PPH16" s="84"/>
      <c r="PPI16" s="84"/>
      <c r="PPJ16" s="84"/>
      <c r="PPK16" s="84"/>
      <c r="PPL16" s="84"/>
      <c r="PPM16" s="84"/>
      <c r="PPN16" s="84"/>
      <c r="PPO16" s="84"/>
      <c r="PPP16" s="84"/>
      <c r="PPQ16" s="84"/>
      <c r="PPR16" s="84"/>
      <c r="PPS16" s="84"/>
      <c r="PPT16" s="84"/>
      <c r="PPU16" s="84"/>
      <c r="PPV16" s="84"/>
      <c r="PPW16" s="84"/>
      <c r="PPX16" s="84"/>
      <c r="PPY16" s="84"/>
      <c r="PPZ16" s="84"/>
      <c r="PQA16" s="84"/>
      <c r="PQB16" s="84"/>
      <c r="PQC16" s="84"/>
      <c r="PQD16" s="84"/>
      <c r="PQE16" s="84"/>
      <c r="PQF16" s="84"/>
      <c r="PQG16" s="84"/>
      <c r="PQH16" s="84"/>
      <c r="PQI16" s="84"/>
      <c r="PQJ16" s="84"/>
      <c r="PQK16" s="84"/>
      <c r="PQL16" s="84"/>
      <c r="PQM16" s="84"/>
      <c r="PQN16" s="84"/>
      <c r="PQO16" s="84"/>
      <c r="PQP16" s="84"/>
      <c r="PQQ16" s="84"/>
      <c r="PQR16" s="84"/>
      <c r="PQS16" s="84"/>
      <c r="PQT16" s="84"/>
      <c r="PQU16" s="84"/>
      <c r="PQV16" s="84"/>
      <c r="PQW16" s="84"/>
      <c r="PQX16" s="84"/>
      <c r="PQY16" s="84"/>
      <c r="PQZ16" s="84"/>
      <c r="PRA16" s="84"/>
      <c r="PRB16" s="84"/>
      <c r="PRC16" s="84"/>
      <c r="PRD16" s="84"/>
      <c r="PRE16" s="84"/>
      <c r="PRF16" s="84"/>
      <c r="PRG16" s="84"/>
      <c r="PRH16" s="84"/>
      <c r="PRI16" s="84"/>
      <c r="PRJ16" s="84"/>
      <c r="PRK16" s="84"/>
      <c r="PRL16" s="84"/>
      <c r="PRM16" s="84"/>
      <c r="PRN16" s="84"/>
      <c r="PRO16" s="84"/>
      <c r="PRP16" s="84"/>
      <c r="PRQ16" s="84"/>
      <c r="PRR16" s="84"/>
      <c r="PRS16" s="84"/>
      <c r="PRT16" s="84"/>
      <c r="PRU16" s="84"/>
      <c r="PRV16" s="84"/>
      <c r="PRW16" s="84"/>
      <c r="PRX16" s="84"/>
      <c r="PRY16" s="84"/>
      <c r="PRZ16" s="84"/>
      <c r="PSA16" s="84"/>
      <c r="PSB16" s="84"/>
      <c r="PSC16" s="84"/>
      <c r="PSD16" s="84"/>
      <c r="PSE16" s="84"/>
      <c r="PSF16" s="84"/>
      <c r="PSG16" s="84"/>
      <c r="PSH16" s="84"/>
      <c r="PSI16" s="84"/>
      <c r="PSJ16" s="84"/>
      <c r="PSK16" s="84"/>
      <c r="PSL16" s="84"/>
      <c r="PSM16" s="84"/>
      <c r="PSN16" s="84"/>
      <c r="PSO16" s="84"/>
      <c r="PSP16" s="84"/>
      <c r="PSQ16" s="84"/>
      <c r="PSR16" s="84"/>
      <c r="PSS16" s="84"/>
      <c r="PST16" s="84"/>
      <c r="PSU16" s="84"/>
      <c r="PSV16" s="84"/>
      <c r="PSW16" s="84"/>
      <c r="PSX16" s="84"/>
      <c r="PSY16" s="84"/>
      <c r="PSZ16" s="84"/>
      <c r="PTA16" s="84"/>
      <c r="PTB16" s="84"/>
      <c r="PTC16" s="84"/>
      <c r="PTD16" s="84"/>
      <c r="PTE16" s="84"/>
      <c r="PTF16" s="84"/>
      <c r="PTG16" s="84"/>
      <c r="PTH16" s="84"/>
      <c r="PTI16" s="84"/>
      <c r="PTJ16" s="84"/>
      <c r="PTK16" s="84"/>
      <c r="PTL16" s="84"/>
      <c r="PTM16" s="84"/>
      <c r="PTN16" s="84"/>
      <c r="PTO16" s="84"/>
      <c r="PTP16" s="84"/>
      <c r="PTQ16" s="84"/>
      <c r="PTR16" s="84"/>
      <c r="PTS16" s="84"/>
      <c r="PTT16" s="84"/>
      <c r="PTU16" s="84"/>
      <c r="PTV16" s="84"/>
      <c r="PTW16" s="84"/>
      <c r="PTX16" s="84"/>
      <c r="PTY16" s="84"/>
      <c r="PTZ16" s="84"/>
      <c r="PUA16" s="84"/>
      <c r="PUB16" s="84"/>
      <c r="PUC16" s="84"/>
      <c r="PUD16" s="84"/>
      <c r="PUE16" s="84"/>
      <c r="PUF16" s="84"/>
      <c r="PUG16" s="84"/>
      <c r="PUH16" s="84"/>
      <c r="PUI16" s="84"/>
      <c r="PUJ16" s="84"/>
      <c r="PUK16" s="84"/>
      <c r="PUL16" s="84"/>
      <c r="PUM16" s="84"/>
      <c r="PUN16" s="84"/>
      <c r="PUO16" s="84"/>
      <c r="PUP16" s="84"/>
      <c r="PUQ16" s="84"/>
      <c r="PUR16" s="84"/>
      <c r="PUS16" s="84"/>
      <c r="PUT16" s="84"/>
      <c r="PUU16" s="84"/>
      <c r="PUV16" s="84"/>
      <c r="PUW16" s="84"/>
      <c r="PUX16" s="84"/>
      <c r="PUY16" s="84"/>
      <c r="PUZ16" s="84"/>
      <c r="PVA16" s="84"/>
      <c r="PVB16" s="84"/>
      <c r="PVC16" s="84"/>
      <c r="PVD16" s="84"/>
      <c r="PVE16" s="84"/>
      <c r="PVF16" s="84"/>
      <c r="PVG16" s="84"/>
      <c r="PVH16" s="84"/>
      <c r="PVI16" s="84"/>
      <c r="PVJ16" s="84"/>
      <c r="PVK16" s="84"/>
      <c r="PVL16" s="84"/>
      <c r="PVM16" s="84"/>
      <c r="PVN16" s="84"/>
      <c r="PVO16" s="84"/>
      <c r="PVP16" s="84"/>
      <c r="PVQ16" s="84"/>
      <c r="PVR16" s="84"/>
      <c r="PVS16" s="84"/>
      <c r="PVT16" s="84"/>
      <c r="PVU16" s="84"/>
      <c r="PVV16" s="84"/>
      <c r="PVW16" s="84"/>
      <c r="PVX16" s="84"/>
      <c r="PVY16" s="84"/>
      <c r="PVZ16" s="84"/>
      <c r="PWA16" s="84"/>
      <c r="PWB16" s="84"/>
      <c r="PWC16" s="84"/>
      <c r="PWD16" s="84"/>
      <c r="PWE16" s="84"/>
      <c r="PWF16" s="84"/>
      <c r="PWG16" s="84"/>
      <c r="PWH16" s="84"/>
      <c r="PWI16" s="84"/>
      <c r="PWJ16" s="84"/>
      <c r="PWK16" s="84"/>
      <c r="PWL16" s="84"/>
      <c r="PWM16" s="84"/>
      <c r="PWN16" s="84"/>
      <c r="PWO16" s="84"/>
      <c r="PWP16" s="84"/>
      <c r="PWQ16" s="84"/>
      <c r="PWR16" s="84"/>
      <c r="PWS16" s="84"/>
      <c r="PWT16" s="84"/>
      <c r="PWU16" s="84"/>
      <c r="PWV16" s="84"/>
      <c r="PWW16" s="84"/>
      <c r="PWX16" s="84"/>
      <c r="PWY16" s="84"/>
      <c r="PWZ16" s="84"/>
      <c r="PXA16" s="84"/>
      <c r="PXB16" s="84"/>
      <c r="PXC16" s="84"/>
      <c r="PXD16" s="84"/>
      <c r="PXE16" s="84"/>
      <c r="PXF16" s="84"/>
      <c r="PXG16" s="84"/>
      <c r="PXH16" s="84"/>
      <c r="PXI16" s="84"/>
      <c r="PXJ16" s="84"/>
      <c r="PXK16" s="84"/>
      <c r="PXL16" s="84"/>
      <c r="PXM16" s="84"/>
      <c r="PXN16" s="84"/>
      <c r="PXO16" s="84"/>
      <c r="PXP16" s="84"/>
      <c r="PXQ16" s="84"/>
      <c r="PXR16" s="84"/>
      <c r="PXS16" s="84"/>
      <c r="PXT16" s="84"/>
      <c r="PXU16" s="84"/>
      <c r="PXV16" s="84"/>
      <c r="PXW16" s="84"/>
      <c r="PXX16" s="84"/>
      <c r="PXY16" s="84"/>
      <c r="PXZ16" s="84"/>
      <c r="PYA16" s="84"/>
      <c r="PYB16" s="84"/>
      <c r="PYC16" s="84"/>
      <c r="PYD16" s="84"/>
      <c r="PYE16" s="84"/>
      <c r="PYF16" s="84"/>
      <c r="PYG16" s="84"/>
      <c r="PYH16" s="84"/>
      <c r="PYI16" s="84"/>
      <c r="PYJ16" s="84"/>
      <c r="PYK16" s="84"/>
      <c r="PYL16" s="84"/>
      <c r="PYM16" s="84"/>
      <c r="PYN16" s="84"/>
      <c r="PYO16" s="84"/>
      <c r="PYP16" s="84"/>
      <c r="PYQ16" s="84"/>
      <c r="PYR16" s="84"/>
      <c r="PYS16" s="84"/>
      <c r="PYT16" s="84"/>
      <c r="PYU16" s="84"/>
      <c r="PYV16" s="84"/>
      <c r="PYW16" s="84"/>
      <c r="PYX16" s="84"/>
      <c r="PYY16" s="84"/>
      <c r="PYZ16" s="84"/>
      <c r="PZA16" s="84"/>
      <c r="PZB16" s="84"/>
      <c r="PZC16" s="84"/>
      <c r="PZD16" s="84"/>
      <c r="PZE16" s="84"/>
      <c r="PZF16" s="84"/>
      <c r="PZG16" s="84"/>
      <c r="PZH16" s="84"/>
      <c r="PZI16" s="84"/>
      <c r="PZJ16" s="84"/>
      <c r="PZK16" s="84"/>
      <c r="PZL16" s="84"/>
      <c r="PZM16" s="84"/>
      <c r="PZN16" s="84"/>
      <c r="PZO16" s="84"/>
      <c r="PZP16" s="84"/>
      <c r="PZQ16" s="84"/>
      <c r="PZR16" s="84"/>
      <c r="PZS16" s="84"/>
      <c r="PZT16" s="84"/>
      <c r="PZU16" s="84"/>
      <c r="PZV16" s="84"/>
      <c r="PZW16" s="84"/>
      <c r="PZX16" s="84"/>
      <c r="PZY16" s="84"/>
      <c r="PZZ16" s="84"/>
      <c r="QAA16" s="84"/>
      <c r="QAB16" s="84"/>
      <c r="QAC16" s="84"/>
      <c r="QAD16" s="84"/>
      <c r="QAE16" s="84"/>
      <c r="QAF16" s="84"/>
      <c r="QAG16" s="84"/>
      <c r="QAH16" s="84"/>
      <c r="QAI16" s="84"/>
      <c r="QAJ16" s="84"/>
      <c r="QAK16" s="84"/>
      <c r="QAL16" s="84"/>
      <c r="QAM16" s="84"/>
      <c r="QAN16" s="84"/>
      <c r="QAO16" s="84"/>
      <c r="QAP16" s="84"/>
      <c r="QAQ16" s="84"/>
      <c r="QAR16" s="84"/>
      <c r="QAS16" s="84"/>
      <c r="QAT16" s="84"/>
      <c r="QAU16" s="84"/>
      <c r="QAV16" s="84"/>
      <c r="QAW16" s="84"/>
      <c r="QAX16" s="84"/>
      <c r="QAY16" s="84"/>
      <c r="QAZ16" s="84"/>
      <c r="QBA16" s="84"/>
      <c r="QBB16" s="84"/>
      <c r="QBC16" s="84"/>
      <c r="QBD16" s="84"/>
      <c r="QBE16" s="84"/>
      <c r="QBF16" s="84"/>
      <c r="QBG16" s="84"/>
      <c r="QBH16" s="84"/>
      <c r="QBI16" s="84"/>
      <c r="QBJ16" s="84"/>
      <c r="QBK16" s="84"/>
      <c r="QBL16" s="84"/>
      <c r="QBM16" s="84"/>
      <c r="QBN16" s="84"/>
      <c r="QBO16" s="84"/>
      <c r="QBP16" s="84"/>
      <c r="QBQ16" s="84"/>
      <c r="QBR16" s="84"/>
      <c r="QBS16" s="84"/>
      <c r="QBT16" s="84"/>
      <c r="QBU16" s="84"/>
      <c r="QBV16" s="84"/>
      <c r="QBW16" s="84"/>
      <c r="QBX16" s="84"/>
      <c r="QBY16" s="84"/>
      <c r="QBZ16" s="84"/>
      <c r="QCA16" s="84"/>
      <c r="QCB16" s="84"/>
      <c r="QCC16" s="84"/>
      <c r="QCD16" s="84"/>
      <c r="QCE16" s="84"/>
      <c r="QCF16" s="84"/>
      <c r="QCG16" s="84"/>
      <c r="QCH16" s="84"/>
      <c r="QCI16" s="84"/>
      <c r="QCJ16" s="84"/>
      <c r="QCK16" s="84"/>
      <c r="QCL16" s="84"/>
      <c r="QCM16" s="84"/>
      <c r="QCN16" s="84"/>
      <c r="QCO16" s="84"/>
      <c r="QCP16" s="84"/>
      <c r="QCQ16" s="84"/>
      <c r="QCR16" s="84"/>
      <c r="QCS16" s="84"/>
      <c r="QCT16" s="84"/>
      <c r="QCU16" s="84"/>
      <c r="QCV16" s="84"/>
      <c r="QCW16" s="84"/>
      <c r="QCX16" s="84"/>
      <c r="QCY16" s="84"/>
      <c r="QCZ16" s="84"/>
      <c r="QDA16" s="84"/>
      <c r="QDB16" s="84"/>
      <c r="QDC16" s="84"/>
      <c r="QDD16" s="84"/>
      <c r="QDE16" s="84"/>
      <c r="QDF16" s="84"/>
      <c r="QDG16" s="84"/>
      <c r="QDH16" s="84"/>
      <c r="QDI16" s="84"/>
      <c r="QDJ16" s="84"/>
      <c r="QDK16" s="84"/>
      <c r="QDL16" s="84"/>
      <c r="QDM16" s="84"/>
      <c r="QDN16" s="84"/>
      <c r="QDO16" s="84"/>
      <c r="QDP16" s="84"/>
      <c r="QDQ16" s="84"/>
      <c r="QDR16" s="84"/>
      <c r="QDS16" s="84"/>
      <c r="QDT16" s="84"/>
      <c r="QDU16" s="84"/>
      <c r="QDV16" s="84"/>
      <c r="QDW16" s="84"/>
      <c r="QDX16" s="84"/>
      <c r="QDY16" s="84"/>
      <c r="QDZ16" s="84"/>
      <c r="QEA16" s="84"/>
      <c r="QEB16" s="84"/>
      <c r="QEC16" s="84"/>
      <c r="QED16" s="84"/>
      <c r="QEE16" s="84"/>
      <c r="QEF16" s="84"/>
      <c r="QEG16" s="84"/>
      <c r="QEH16" s="84"/>
      <c r="QEI16" s="84"/>
      <c r="QEJ16" s="84"/>
      <c r="QEK16" s="84"/>
      <c r="QEL16" s="84"/>
      <c r="QEM16" s="84"/>
      <c r="QEN16" s="84"/>
      <c r="QEO16" s="84"/>
      <c r="QEP16" s="84"/>
      <c r="QEQ16" s="84"/>
      <c r="QER16" s="84"/>
      <c r="QES16" s="84"/>
      <c r="QET16" s="84"/>
      <c r="QEU16" s="84"/>
      <c r="QEV16" s="84"/>
      <c r="QEW16" s="84"/>
      <c r="QEX16" s="84"/>
      <c r="QEY16" s="84"/>
      <c r="QEZ16" s="84"/>
      <c r="QFA16" s="84"/>
      <c r="QFB16" s="84"/>
      <c r="QFC16" s="84"/>
      <c r="QFD16" s="84"/>
      <c r="QFE16" s="84"/>
      <c r="QFF16" s="84"/>
      <c r="QFG16" s="84"/>
      <c r="QFH16" s="84"/>
      <c r="QFI16" s="84"/>
      <c r="QFJ16" s="84"/>
      <c r="QFK16" s="84"/>
      <c r="QFL16" s="84"/>
      <c r="QFM16" s="84"/>
      <c r="QFN16" s="84"/>
      <c r="QFO16" s="84"/>
      <c r="QFP16" s="84"/>
      <c r="QFQ16" s="84"/>
      <c r="QFR16" s="84"/>
      <c r="QFS16" s="84"/>
      <c r="QFT16" s="84"/>
      <c r="QFU16" s="84"/>
      <c r="QFV16" s="84"/>
      <c r="QFW16" s="84"/>
      <c r="QFX16" s="84"/>
      <c r="QFY16" s="84"/>
      <c r="QFZ16" s="84"/>
      <c r="QGA16" s="84"/>
      <c r="QGB16" s="84"/>
      <c r="QGC16" s="84"/>
      <c r="QGD16" s="84"/>
      <c r="QGE16" s="84"/>
      <c r="QGF16" s="84"/>
      <c r="QGG16" s="84"/>
      <c r="QGH16" s="84"/>
      <c r="QGI16" s="84"/>
      <c r="QGJ16" s="84"/>
      <c r="QGK16" s="84"/>
      <c r="QGL16" s="84"/>
      <c r="QGM16" s="84"/>
      <c r="QGN16" s="84"/>
      <c r="QGO16" s="84"/>
      <c r="QGP16" s="84"/>
      <c r="QGQ16" s="84"/>
      <c r="QGR16" s="84"/>
      <c r="QGS16" s="84"/>
      <c r="QGT16" s="84"/>
      <c r="QGU16" s="84"/>
      <c r="QGV16" s="84"/>
      <c r="QGW16" s="84"/>
      <c r="QGX16" s="84"/>
      <c r="QGY16" s="84"/>
      <c r="QGZ16" s="84"/>
      <c r="QHA16" s="84"/>
      <c r="QHB16" s="84"/>
      <c r="QHC16" s="84"/>
      <c r="QHD16" s="84"/>
      <c r="QHE16" s="84"/>
      <c r="QHF16" s="84"/>
      <c r="QHG16" s="84"/>
      <c r="QHH16" s="84"/>
      <c r="QHI16" s="84"/>
      <c r="QHJ16" s="84"/>
      <c r="QHK16" s="84"/>
      <c r="QHL16" s="84"/>
      <c r="QHM16" s="84"/>
      <c r="QHN16" s="84"/>
      <c r="QHO16" s="84"/>
      <c r="QHP16" s="84"/>
      <c r="QHQ16" s="84"/>
      <c r="QHR16" s="84"/>
      <c r="QHS16" s="84"/>
      <c r="QHT16" s="84"/>
      <c r="QHU16" s="84"/>
      <c r="QHV16" s="84"/>
      <c r="QHW16" s="84"/>
      <c r="QHX16" s="84"/>
      <c r="QHY16" s="84"/>
      <c r="QHZ16" s="84"/>
      <c r="QIA16" s="84"/>
      <c r="QIB16" s="84"/>
      <c r="QIC16" s="84"/>
      <c r="QID16" s="84"/>
      <c r="QIE16" s="84"/>
      <c r="QIF16" s="84"/>
      <c r="QIG16" s="84"/>
      <c r="QIH16" s="84"/>
      <c r="QII16" s="84"/>
      <c r="QIJ16" s="84"/>
      <c r="QIK16" s="84"/>
      <c r="QIL16" s="84"/>
      <c r="QIM16" s="84"/>
      <c r="QIN16" s="84"/>
      <c r="QIO16" s="84"/>
      <c r="QIP16" s="84"/>
      <c r="QIQ16" s="84"/>
      <c r="QIR16" s="84"/>
      <c r="QIS16" s="84"/>
      <c r="QIT16" s="84"/>
      <c r="QIU16" s="84"/>
      <c r="QIV16" s="84"/>
      <c r="QIW16" s="84"/>
      <c r="QIX16" s="84"/>
      <c r="QIY16" s="84"/>
      <c r="QIZ16" s="84"/>
      <c r="QJA16" s="84"/>
      <c r="QJB16" s="84"/>
      <c r="QJC16" s="84"/>
      <c r="QJD16" s="84"/>
      <c r="QJE16" s="84"/>
      <c r="QJF16" s="84"/>
      <c r="QJG16" s="84"/>
      <c r="QJH16" s="84"/>
      <c r="QJI16" s="84"/>
      <c r="QJJ16" s="84"/>
      <c r="QJK16" s="84"/>
      <c r="QJL16" s="84"/>
      <c r="QJM16" s="84"/>
      <c r="QJN16" s="84"/>
      <c r="QJO16" s="84"/>
      <c r="QJP16" s="84"/>
      <c r="QJQ16" s="84"/>
      <c r="QJR16" s="84"/>
      <c r="QJS16" s="84"/>
      <c r="QJT16" s="84"/>
      <c r="QJU16" s="84"/>
      <c r="QJV16" s="84"/>
      <c r="QJW16" s="84"/>
      <c r="QJX16" s="84"/>
      <c r="QJY16" s="84"/>
      <c r="QJZ16" s="84"/>
      <c r="QKA16" s="84"/>
      <c r="QKB16" s="84"/>
      <c r="QKC16" s="84"/>
      <c r="QKD16" s="84"/>
      <c r="QKE16" s="84"/>
      <c r="QKF16" s="84"/>
      <c r="QKG16" s="84"/>
      <c r="QKH16" s="84"/>
      <c r="QKI16" s="84"/>
      <c r="QKJ16" s="84"/>
      <c r="QKK16" s="84"/>
      <c r="QKL16" s="84"/>
      <c r="QKM16" s="84"/>
      <c r="QKN16" s="84"/>
      <c r="QKO16" s="84"/>
      <c r="QKP16" s="84"/>
      <c r="QKQ16" s="84"/>
      <c r="QKR16" s="84"/>
      <c r="QKS16" s="84"/>
      <c r="QKT16" s="84"/>
      <c r="QKU16" s="84"/>
      <c r="QKV16" s="84"/>
      <c r="QKW16" s="84"/>
      <c r="QKX16" s="84"/>
      <c r="QKY16" s="84"/>
      <c r="QKZ16" s="84"/>
      <c r="QLA16" s="84"/>
      <c r="QLB16" s="84"/>
      <c r="QLC16" s="84"/>
      <c r="QLD16" s="84"/>
      <c r="QLE16" s="84"/>
      <c r="QLF16" s="84"/>
      <c r="QLG16" s="84"/>
      <c r="QLH16" s="84"/>
      <c r="QLI16" s="84"/>
      <c r="QLJ16" s="84"/>
      <c r="QLK16" s="84"/>
      <c r="QLL16" s="84"/>
      <c r="QLM16" s="84"/>
      <c r="QLN16" s="84"/>
      <c r="QLO16" s="84"/>
      <c r="QLP16" s="84"/>
      <c r="QLQ16" s="84"/>
      <c r="QLR16" s="84"/>
      <c r="QLS16" s="84"/>
      <c r="QLT16" s="84"/>
      <c r="QLU16" s="84"/>
      <c r="QLV16" s="84"/>
      <c r="QLW16" s="84"/>
      <c r="QLX16" s="84"/>
      <c r="QLY16" s="84"/>
      <c r="QLZ16" s="84"/>
      <c r="QMA16" s="84"/>
      <c r="QMB16" s="84"/>
      <c r="QMC16" s="84"/>
      <c r="QMD16" s="84"/>
      <c r="QME16" s="84"/>
      <c r="QMF16" s="84"/>
      <c r="QMG16" s="84"/>
      <c r="QMH16" s="84"/>
      <c r="QMI16" s="84"/>
      <c r="QMJ16" s="84"/>
      <c r="QMK16" s="84"/>
      <c r="QML16" s="84"/>
      <c r="QMM16" s="84"/>
      <c r="QMN16" s="84"/>
      <c r="QMO16" s="84"/>
      <c r="QMP16" s="84"/>
      <c r="QMQ16" s="84"/>
      <c r="QMR16" s="84"/>
      <c r="QMS16" s="84"/>
      <c r="QMT16" s="84"/>
      <c r="QMU16" s="84"/>
      <c r="QMV16" s="84"/>
      <c r="QMW16" s="84"/>
      <c r="QMX16" s="84"/>
      <c r="QMY16" s="84"/>
      <c r="QMZ16" s="84"/>
      <c r="QNA16" s="84"/>
      <c r="QNB16" s="84"/>
      <c r="QNC16" s="84"/>
      <c r="QND16" s="84"/>
      <c r="QNE16" s="84"/>
      <c r="QNF16" s="84"/>
      <c r="QNG16" s="84"/>
      <c r="QNH16" s="84"/>
      <c r="QNI16" s="84"/>
      <c r="QNJ16" s="84"/>
      <c r="QNK16" s="84"/>
      <c r="QNL16" s="84"/>
      <c r="QNM16" s="84"/>
      <c r="QNN16" s="84"/>
      <c r="QNO16" s="84"/>
      <c r="QNP16" s="84"/>
      <c r="QNQ16" s="84"/>
      <c r="QNR16" s="84"/>
      <c r="QNS16" s="84"/>
      <c r="QNT16" s="84"/>
      <c r="QNU16" s="84"/>
      <c r="QNV16" s="84"/>
      <c r="QNW16" s="84"/>
      <c r="QNX16" s="84"/>
      <c r="QNY16" s="84"/>
      <c r="QNZ16" s="84"/>
      <c r="QOA16" s="84"/>
      <c r="QOB16" s="84"/>
      <c r="QOC16" s="84"/>
      <c r="QOD16" s="84"/>
      <c r="QOE16" s="84"/>
      <c r="QOF16" s="84"/>
      <c r="QOG16" s="84"/>
      <c r="QOH16" s="84"/>
      <c r="QOI16" s="84"/>
      <c r="QOJ16" s="84"/>
      <c r="QOK16" s="84"/>
      <c r="QOL16" s="84"/>
      <c r="QOM16" s="84"/>
      <c r="QON16" s="84"/>
      <c r="QOO16" s="84"/>
      <c r="QOP16" s="84"/>
      <c r="QOQ16" s="84"/>
      <c r="QOR16" s="84"/>
      <c r="QOS16" s="84"/>
      <c r="QOT16" s="84"/>
      <c r="QOU16" s="84"/>
      <c r="QOV16" s="84"/>
      <c r="QOW16" s="84"/>
      <c r="QOX16" s="84"/>
      <c r="QOY16" s="84"/>
      <c r="QOZ16" s="84"/>
      <c r="QPA16" s="84"/>
      <c r="QPB16" s="84"/>
      <c r="QPC16" s="84"/>
      <c r="QPD16" s="84"/>
      <c r="QPE16" s="84"/>
      <c r="QPF16" s="84"/>
      <c r="QPG16" s="84"/>
      <c r="QPH16" s="84"/>
      <c r="QPI16" s="84"/>
      <c r="QPJ16" s="84"/>
      <c r="QPK16" s="84"/>
      <c r="QPL16" s="84"/>
      <c r="QPM16" s="84"/>
      <c r="QPN16" s="84"/>
      <c r="QPO16" s="84"/>
      <c r="QPP16" s="84"/>
      <c r="QPQ16" s="84"/>
      <c r="QPR16" s="84"/>
      <c r="QPS16" s="84"/>
      <c r="QPT16" s="84"/>
      <c r="QPU16" s="84"/>
      <c r="QPV16" s="84"/>
      <c r="QPW16" s="84"/>
      <c r="QPX16" s="84"/>
      <c r="QPY16" s="84"/>
      <c r="QPZ16" s="84"/>
      <c r="QQA16" s="84"/>
      <c r="QQB16" s="84"/>
      <c r="QQC16" s="84"/>
      <c r="QQD16" s="84"/>
      <c r="QQE16" s="84"/>
      <c r="QQF16" s="84"/>
      <c r="QQG16" s="84"/>
      <c r="QQH16" s="84"/>
      <c r="QQI16" s="84"/>
      <c r="QQJ16" s="84"/>
      <c r="QQK16" s="84"/>
      <c r="QQL16" s="84"/>
      <c r="QQM16" s="84"/>
      <c r="QQN16" s="84"/>
      <c r="QQO16" s="84"/>
      <c r="QQP16" s="84"/>
      <c r="QQQ16" s="84"/>
      <c r="QQR16" s="84"/>
      <c r="QQS16" s="84"/>
      <c r="QQT16" s="84"/>
      <c r="QQU16" s="84"/>
      <c r="QQV16" s="84"/>
      <c r="QQW16" s="84"/>
      <c r="QQX16" s="84"/>
      <c r="QQY16" s="84"/>
      <c r="QQZ16" s="84"/>
      <c r="QRA16" s="84"/>
      <c r="QRB16" s="84"/>
      <c r="QRC16" s="84"/>
      <c r="QRD16" s="84"/>
      <c r="QRE16" s="84"/>
      <c r="QRF16" s="84"/>
      <c r="QRG16" s="84"/>
      <c r="QRH16" s="84"/>
      <c r="QRI16" s="84"/>
      <c r="QRJ16" s="84"/>
      <c r="QRK16" s="84"/>
      <c r="QRL16" s="84"/>
      <c r="QRM16" s="84"/>
      <c r="QRN16" s="84"/>
      <c r="QRO16" s="84"/>
      <c r="QRP16" s="84"/>
      <c r="QRQ16" s="84"/>
      <c r="QRR16" s="84"/>
      <c r="QRS16" s="84"/>
      <c r="QRT16" s="84"/>
      <c r="QRU16" s="84"/>
      <c r="QRV16" s="84"/>
      <c r="QRW16" s="84"/>
      <c r="QRX16" s="84"/>
      <c r="QRY16" s="84"/>
      <c r="QRZ16" s="84"/>
      <c r="QSA16" s="84"/>
      <c r="QSB16" s="84"/>
      <c r="QSC16" s="84"/>
      <c r="QSD16" s="84"/>
      <c r="QSE16" s="84"/>
      <c r="QSF16" s="84"/>
      <c r="QSG16" s="84"/>
      <c r="QSH16" s="84"/>
      <c r="QSI16" s="84"/>
      <c r="QSJ16" s="84"/>
      <c r="QSK16" s="84"/>
      <c r="QSL16" s="84"/>
      <c r="QSM16" s="84"/>
      <c r="QSN16" s="84"/>
      <c r="QSO16" s="84"/>
      <c r="QSP16" s="84"/>
      <c r="QSQ16" s="84"/>
      <c r="QSR16" s="84"/>
      <c r="QSS16" s="84"/>
      <c r="QST16" s="84"/>
      <c r="QSU16" s="84"/>
      <c r="QSV16" s="84"/>
      <c r="QSW16" s="84"/>
      <c r="QSX16" s="84"/>
      <c r="QSY16" s="84"/>
      <c r="QSZ16" s="84"/>
      <c r="QTA16" s="84"/>
      <c r="QTB16" s="84"/>
      <c r="QTC16" s="84"/>
      <c r="QTD16" s="84"/>
      <c r="QTE16" s="84"/>
      <c r="QTF16" s="84"/>
      <c r="QTG16" s="84"/>
      <c r="QTH16" s="84"/>
      <c r="QTI16" s="84"/>
      <c r="QTJ16" s="84"/>
      <c r="QTK16" s="84"/>
      <c r="QTL16" s="84"/>
      <c r="QTM16" s="84"/>
      <c r="QTN16" s="84"/>
      <c r="QTO16" s="84"/>
      <c r="QTP16" s="84"/>
      <c r="QTQ16" s="84"/>
      <c r="QTR16" s="84"/>
      <c r="QTS16" s="84"/>
      <c r="QTT16" s="84"/>
      <c r="QTU16" s="84"/>
      <c r="QTV16" s="84"/>
      <c r="QTW16" s="84"/>
      <c r="QTX16" s="84"/>
      <c r="QTY16" s="84"/>
      <c r="QTZ16" s="84"/>
      <c r="QUA16" s="84"/>
      <c r="QUB16" s="84"/>
      <c r="QUC16" s="84"/>
      <c r="QUD16" s="84"/>
      <c r="QUE16" s="84"/>
      <c r="QUF16" s="84"/>
      <c r="QUG16" s="84"/>
      <c r="QUH16" s="84"/>
      <c r="QUI16" s="84"/>
      <c r="QUJ16" s="84"/>
      <c r="QUK16" s="84"/>
      <c r="QUL16" s="84"/>
      <c r="QUM16" s="84"/>
      <c r="QUN16" s="84"/>
      <c r="QUO16" s="84"/>
      <c r="QUP16" s="84"/>
      <c r="QUQ16" s="84"/>
      <c r="QUR16" s="84"/>
      <c r="QUS16" s="84"/>
      <c r="QUT16" s="84"/>
      <c r="QUU16" s="84"/>
      <c r="QUV16" s="84"/>
      <c r="QUW16" s="84"/>
      <c r="QUX16" s="84"/>
      <c r="QUY16" s="84"/>
      <c r="QUZ16" s="84"/>
      <c r="QVA16" s="84"/>
      <c r="QVB16" s="84"/>
      <c r="QVC16" s="84"/>
      <c r="QVD16" s="84"/>
      <c r="QVE16" s="84"/>
      <c r="QVF16" s="84"/>
      <c r="QVG16" s="84"/>
      <c r="QVH16" s="84"/>
      <c r="QVI16" s="84"/>
      <c r="QVJ16" s="84"/>
      <c r="QVK16" s="84"/>
      <c r="QVL16" s="84"/>
      <c r="QVM16" s="84"/>
      <c r="QVN16" s="84"/>
      <c r="QVO16" s="84"/>
      <c r="QVP16" s="84"/>
      <c r="QVQ16" s="84"/>
      <c r="QVR16" s="84"/>
      <c r="QVS16" s="84"/>
      <c r="QVT16" s="84"/>
      <c r="QVU16" s="84"/>
      <c r="QVV16" s="84"/>
      <c r="QVW16" s="84"/>
      <c r="QVX16" s="84"/>
      <c r="QVY16" s="84"/>
      <c r="QVZ16" s="84"/>
      <c r="QWA16" s="84"/>
      <c r="QWB16" s="84"/>
      <c r="QWC16" s="84"/>
      <c r="QWD16" s="84"/>
      <c r="QWE16" s="84"/>
      <c r="QWF16" s="84"/>
      <c r="QWG16" s="84"/>
      <c r="QWH16" s="84"/>
      <c r="QWI16" s="84"/>
      <c r="QWJ16" s="84"/>
      <c r="QWK16" s="84"/>
      <c r="QWL16" s="84"/>
      <c r="QWM16" s="84"/>
      <c r="QWN16" s="84"/>
      <c r="QWO16" s="84"/>
      <c r="QWP16" s="84"/>
      <c r="QWQ16" s="84"/>
      <c r="QWR16" s="84"/>
      <c r="QWS16" s="84"/>
      <c r="QWT16" s="84"/>
      <c r="QWU16" s="84"/>
      <c r="QWV16" s="84"/>
      <c r="QWW16" s="84"/>
      <c r="QWX16" s="84"/>
      <c r="QWY16" s="84"/>
      <c r="QWZ16" s="84"/>
      <c r="QXA16" s="84"/>
      <c r="QXB16" s="84"/>
      <c r="QXC16" s="84"/>
      <c r="QXD16" s="84"/>
      <c r="QXE16" s="84"/>
      <c r="QXF16" s="84"/>
      <c r="QXG16" s="84"/>
      <c r="QXH16" s="84"/>
      <c r="QXI16" s="84"/>
      <c r="QXJ16" s="84"/>
      <c r="QXK16" s="84"/>
      <c r="QXL16" s="84"/>
      <c r="QXM16" s="84"/>
      <c r="QXN16" s="84"/>
      <c r="QXO16" s="84"/>
      <c r="QXP16" s="84"/>
      <c r="QXQ16" s="84"/>
      <c r="QXR16" s="84"/>
      <c r="QXS16" s="84"/>
      <c r="QXT16" s="84"/>
      <c r="QXU16" s="84"/>
      <c r="QXV16" s="84"/>
      <c r="QXW16" s="84"/>
      <c r="QXX16" s="84"/>
      <c r="QXY16" s="84"/>
      <c r="QXZ16" s="84"/>
      <c r="QYA16" s="84"/>
      <c r="QYB16" s="84"/>
      <c r="QYC16" s="84"/>
      <c r="QYD16" s="84"/>
      <c r="QYE16" s="84"/>
      <c r="QYF16" s="84"/>
      <c r="QYG16" s="84"/>
      <c r="QYH16" s="84"/>
      <c r="QYI16" s="84"/>
      <c r="QYJ16" s="84"/>
      <c r="QYK16" s="84"/>
      <c r="QYL16" s="84"/>
      <c r="QYM16" s="84"/>
      <c r="QYN16" s="84"/>
      <c r="QYO16" s="84"/>
      <c r="QYP16" s="84"/>
      <c r="QYQ16" s="84"/>
      <c r="QYR16" s="84"/>
      <c r="QYS16" s="84"/>
      <c r="QYT16" s="84"/>
      <c r="QYU16" s="84"/>
      <c r="QYV16" s="84"/>
      <c r="QYW16" s="84"/>
      <c r="QYX16" s="84"/>
      <c r="QYY16" s="84"/>
      <c r="QYZ16" s="84"/>
      <c r="QZA16" s="84"/>
      <c r="QZB16" s="84"/>
      <c r="QZC16" s="84"/>
      <c r="QZD16" s="84"/>
      <c r="QZE16" s="84"/>
      <c r="QZF16" s="84"/>
      <c r="QZG16" s="84"/>
      <c r="QZH16" s="84"/>
      <c r="QZI16" s="84"/>
      <c r="QZJ16" s="84"/>
      <c r="QZK16" s="84"/>
      <c r="QZL16" s="84"/>
      <c r="QZM16" s="84"/>
      <c r="QZN16" s="84"/>
      <c r="QZO16" s="84"/>
      <c r="QZP16" s="84"/>
      <c r="QZQ16" s="84"/>
      <c r="QZR16" s="84"/>
      <c r="QZS16" s="84"/>
      <c r="QZT16" s="84"/>
      <c r="QZU16" s="84"/>
      <c r="QZV16" s="84"/>
      <c r="QZW16" s="84"/>
      <c r="QZX16" s="84"/>
      <c r="QZY16" s="84"/>
      <c r="QZZ16" s="84"/>
      <c r="RAA16" s="84"/>
      <c r="RAB16" s="84"/>
      <c r="RAC16" s="84"/>
      <c r="RAD16" s="84"/>
      <c r="RAE16" s="84"/>
      <c r="RAF16" s="84"/>
      <c r="RAG16" s="84"/>
      <c r="RAH16" s="84"/>
      <c r="RAI16" s="84"/>
      <c r="RAJ16" s="84"/>
      <c r="RAK16" s="84"/>
      <c r="RAL16" s="84"/>
      <c r="RAM16" s="84"/>
      <c r="RAN16" s="84"/>
      <c r="RAO16" s="84"/>
      <c r="RAP16" s="84"/>
      <c r="RAQ16" s="84"/>
      <c r="RAR16" s="84"/>
      <c r="RAS16" s="84"/>
      <c r="RAT16" s="84"/>
      <c r="RAU16" s="84"/>
      <c r="RAV16" s="84"/>
      <c r="RAW16" s="84"/>
      <c r="RAX16" s="84"/>
      <c r="RAY16" s="84"/>
      <c r="RAZ16" s="84"/>
      <c r="RBA16" s="84"/>
      <c r="RBB16" s="84"/>
      <c r="RBC16" s="84"/>
      <c r="RBD16" s="84"/>
      <c r="RBE16" s="84"/>
      <c r="RBF16" s="84"/>
      <c r="RBG16" s="84"/>
      <c r="RBH16" s="84"/>
      <c r="RBI16" s="84"/>
      <c r="RBJ16" s="84"/>
      <c r="RBK16" s="84"/>
      <c r="RBL16" s="84"/>
      <c r="RBM16" s="84"/>
      <c r="RBN16" s="84"/>
      <c r="RBO16" s="84"/>
      <c r="RBP16" s="84"/>
      <c r="RBQ16" s="84"/>
      <c r="RBR16" s="84"/>
      <c r="RBS16" s="84"/>
      <c r="RBT16" s="84"/>
      <c r="RBU16" s="84"/>
      <c r="RBV16" s="84"/>
      <c r="RBW16" s="84"/>
      <c r="RBX16" s="84"/>
      <c r="RBY16" s="84"/>
      <c r="RBZ16" s="84"/>
      <c r="RCA16" s="84"/>
      <c r="RCB16" s="84"/>
      <c r="RCC16" s="84"/>
      <c r="RCD16" s="84"/>
      <c r="RCE16" s="84"/>
      <c r="RCF16" s="84"/>
      <c r="RCG16" s="84"/>
      <c r="RCH16" s="84"/>
      <c r="RCI16" s="84"/>
      <c r="RCJ16" s="84"/>
      <c r="RCK16" s="84"/>
      <c r="RCL16" s="84"/>
      <c r="RCM16" s="84"/>
      <c r="RCN16" s="84"/>
      <c r="RCO16" s="84"/>
      <c r="RCP16" s="84"/>
      <c r="RCQ16" s="84"/>
      <c r="RCR16" s="84"/>
      <c r="RCS16" s="84"/>
      <c r="RCT16" s="84"/>
      <c r="RCU16" s="84"/>
      <c r="RCV16" s="84"/>
      <c r="RCW16" s="84"/>
      <c r="RCX16" s="84"/>
      <c r="RCY16" s="84"/>
      <c r="RCZ16" s="84"/>
      <c r="RDA16" s="84"/>
      <c r="RDB16" s="84"/>
      <c r="RDC16" s="84"/>
      <c r="RDD16" s="84"/>
      <c r="RDE16" s="84"/>
      <c r="RDF16" s="84"/>
      <c r="RDG16" s="84"/>
      <c r="RDH16" s="84"/>
      <c r="RDI16" s="84"/>
      <c r="RDJ16" s="84"/>
      <c r="RDK16" s="84"/>
      <c r="RDL16" s="84"/>
      <c r="RDM16" s="84"/>
      <c r="RDN16" s="84"/>
      <c r="RDO16" s="84"/>
      <c r="RDP16" s="84"/>
      <c r="RDQ16" s="84"/>
      <c r="RDR16" s="84"/>
      <c r="RDS16" s="84"/>
      <c r="RDT16" s="84"/>
      <c r="RDU16" s="84"/>
      <c r="RDV16" s="84"/>
      <c r="RDW16" s="84"/>
      <c r="RDX16" s="84"/>
      <c r="RDY16" s="84"/>
      <c r="RDZ16" s="84"/>
      <c r="REA16" s="84"/>
      <c r="REB16" s="84"/>
      <c r="REC16" s="84"/>
      <c r="RED16" s="84"/>
      <c r="REE16" s="84"/>
      <c r="REF16" s="84"/>
      <c r="REG16" s="84"/>
      <c r="REH16" s="84"/>
      <c r="REI16" s="84"/>
      <c r="REJ16" s="84"/>
      <c r="REK16" s="84"/>
      <c r="REL16" s="84"/>
      <c r="REM16" s="84"/>
      <c r="REN16" s="84"/>
      <c r="REO16" s="84"/>
      <c r="REP16" s="84"/>
      <c r="REQ16" s="84"/>
      <c r="RER16" s="84"/>
      <c r="RES16" s="84"/>
      <c r="RET16" s="84"/>
      <c r="REU16" s="84"/>
      <c r="REV16" s="84"/>
      <c r="REW16" s="84"/>
      <c r="REX16" s="84"/>
      <c r="REY16" s="84"/>
      <c r="REZ16" s="84"/>
      <c r="RFA16" s="84"/>
      <c r="RFB16" s="84"/>
      <c r="RFC16" s="84"/>
      <c r="RFD16" s="84"/>
      <c r="RFE16" s="84"/>
      <c r="RFF16" s="84"/>
      <c r="RFG16" s="84"/>
      <c r="RFH16" s="84"/>
      <c r="RFI16" s="84"/>
      <c r="RFJ16" s="84"/>
      <c r="RFK16" s="84"/>
      <c r="RFL16" s="84"/>
      <c r="RFM16" s="84"/>
      <c r="RFN16" s="84"/>
      <c r="RFO16" s="84"/>
      <c r="RFP16" s="84"/>
      <c r="RFQ16" s="84"/>
      <c r="RFR16" s="84"/>
      <c r="RFS16" s="84"/>
      <c r="RFT16" s="84"/>
      <c r="RFU16" s="84"/>
      <c r="RFV16" s="84"/>
      <c r="RFW16" s="84"/>
      <c r="RFX16" s="84"/>
      <c r="RFY16" s="84"/>
      <c r="RFZ16" s="84"/>
      <c r="RGA16" s="84"/>
      <c r="RGB16" s="84"/>
      <c r="RGC16" s="84"/>
      <c r="RGD16" s="84"/>
      <c r="RGE16" s="84"/>
      <c r="RGF16" s="84"/>
      <c r="RGG16" s="84"/>
      <c r="RGH16" s="84"/>
      <c r="RGI16" s="84"/>
      <c r="RGJ16" s="84"/>
      <c r="RGK16" s="84"/>
      <c r="RGL16" s="84"/>
      <c r="RGM16" s="84"/>
      <c r="RGN16" s="84"/>
      <c r="RGO16" s="84"/>
      <c r="RGP16" s="84"/>
      <c r="RGQ16" s="84"/>
      <c r="RGR16" s="84"/>
      <c r="RGS16" s="84"/>
      <c r="RGT16" s="84"/>
      <c r="RGU16" s="84"/>
      <c r="RGV16" s="84"/>
      <c r="RGW16" s="84"/>
      <c r="RGX16" s="84"/>
      <c r="RGY16" s="84"/>
      <c r="RGZ16" s="84"/>
      <c r="RHA16" s="84"/>
      <c r="RHB16" s="84"/>
      <c r="RHC16" s="84"/>
      <c r="RHD16" s="84"/>
      <c r="RHE16" s="84"/>
      <c r="RHF16" s="84"/>
      <c r="RHG16" s="84"/>
      <c r="RHH16" s="84"/>
      <c r="RHI16" s="84"/>
      <c r="RHJ16" s="84"/>
      <c r="RHK16" s="84"/>
      <c r="RHL16" s="84"/>
      <c r="RHM16" s="84"/>
      <c r="RHN16" s="84"/>
      <c r="RHO16" s="84"/>
      <c r="RHP16" s="84"/>
      <c r="RHQ16" s="84"/>
      <c r="RHR16" s="84"/>
      <c r="RHS16" s="84"/>
      <c r="RHT16" s="84"/>
      <c r="RHU16" s="84"/>
      <c r="RHV16" s="84"/>
      <c r="RHW16" s="84"/>
      <c r="RHX16" s="84"/>
      <c r="RHY16" s="84"/>
      <c r="RHZ16" s="84"/>
      <c r="RIA16" s="84"/>
      <c r="RIB16" s="84"/>
      <c r="RIC16" s="84"/>
      <c r="RID16" s="84"/>
      <c r="RIE16" s="84"/>
      <c r="RIF16" s="84"/>
      <c r="RIG16" s="84"/>
      <c r="RIH16" s="84"/>
      <c r="RII16" s="84"/>
      <c r="RIJ16" s="84"/>
      <c r="RIK16" s="84"/>
      <c r="RIL16" s="84"/>
      <c r="RIM16" s="84"/>
      <c r="RIN16" s="84"/>
      <c r="RIO16" s="84"/>
      <c r="RIP16" s="84"/>
      <c r="RIQ16" s="84"/>
      <c r="RIR16" s="84"/>
      <c r="RIS16" s="84"/>
      <c r="RIT16" s="84"/>
      <c r="RIU16" s="84"/>
      <c r="RIV16" s="84"/>
      <c r="RIW16" s="84"/>
      <c r="RIX16" s="84"/>
      <c r="RIY16" s="84"/>
      <c r="RIZ16" s="84"/>
      <c r="RJA16" s="84"/>
      <c r="RJB16" s="84"/>
      <c r="RJC16" s="84"/>
      <c r="RJD16" s="84"/>
      <c r="RJE16" s="84"/>
      <c r="RJF16" s="84"/>
      <c r="RJG16" s="84"/>
      <c r="RJH16" s="84"/>
      <c r="RJI16" s="84"/>
      <c r="RJJ16" s="84"/>
      <c r="RJK16" s="84"/>
      <c r="RJL16" s="84"/>
      <c r="RJM16" s="84"/>
      <c r="RJN16" s="84"/>
      <c r="RJO16" s="84"/>
      <c r="RJP16" s="84"/>
      <c r="RJQ16" s="84"/>
      <c r="RJR16" s="84"/>
      <c r="RJS16" s="84"/>
      <c r="RJT16" s="84"/>
      <c r="RJU16" s="84"/>
      <c r="RJV16" s="84"/>
      <c r="RJW16" s="84"/>
      <c r="RJX16" s="84"/>
      <c r="RJY16" s="84"/>
      <c r="RJZ16" s="84"/>
      <c r="RKA16" s="84"/>
      <c r="RKB16" s="84"/>
      <c r="RKC16" s="84"/>
      <c r="RKD16" s="84"/>
      <c r="RKE16" s="84"/>
      <c r="RKF16" s="84"/>
      <c r="RKG16" s="84"/>
      <c r="RKH16" s="84"/>
      <c r="RKI16" s="84"/>
      <c r="RKJ16" s="84"/>
      <c r="RKK16" s="84"/>
      <c r="RKL16" s="84"/>
      <c r="RKM16" s="84"/>
      <c r="RKN16" s="84"/>
      <c r="RKO16" s="84"/>
      <c r="RKP16" s="84"/>
      <c r="RKQ16" s="84"/>
      <c r="RKR16" s="84"/>
      <c r="RKS16" s="84"/>
      <c r="RKT16" s="84"/>
      <c r="RKU16" s="84"/>
      <c r="RKV16" s="84"/>
      <c r="RKW16" s="84"/>
      <c r="RKX16" s="84"/>
      <c r="RKY16" s="84"/>
      <c r="RKZ16" s="84"/>
      <c r="RLA16" s="84"/>
      <c r="RLB16" s="84"/>
      <c r="RLC16" s="84"/>
      <c r="RLD16" s="84"/>
      <c r="RLE16" s="84"/>
      <c r="RLF16" s="84"/>
      <c r="RLG16" s="84"/>
      <c r="RLH16" s="84"/>
      <c r="RLI16" s="84"/>
      <c r="RLJ16" s="84"/>
      <c r="RLK16" s="84"/>
      <c r="RLL16" s="84"/>
      <c r="RLM16" s="84"/>
      <c r="RLN16" s="84"/>
      <c r="RLO16" s="84"/>
      <c r="RLP16" s="84"/>
      <c r="RLQ16" s="84"/>
      <c r="RLR16" s="84"/>
      <c r="RLS16" s="84"/>
      <c r="RLT16" s="84"/>
      <c r="RLU16" s="84"/>
      <c r="RLV16" s="84"/>
      <c r="RLW16" s="84"/>
      <c r="RLX16" s="84"/>
      <c r="RLY16" s="84"/>
      <c r="RLZ16" s="84"/>
      <c r="RMA16" s="84"/>
      <c r="RMB16" s="84"/>
      <c r="RMC16" s="84"/>
      <c r="RMD16" s="84"/>
      <c r="RME16" s="84"/>
      <c r="RMF16" s="84"/>
      <c r="RMG16" s="84"/>
      <c r="RMH16" s="84"/>
      <c r="RMI16" s="84"/>
      <c r="RMJ16" s="84"/>
      <c r="RMK16" s="84"/>
      <c r="RML16" s="84"/>
      <c r="RMM16" s="84"/>
      <c r="RMN16" s="84"/>
      <c r="RMO16" s="84"/>
      <c r="RMP16" s="84"/>
      <c r="RMQ16" s="84"/>
      <c r="RMR16" s="84"/>
      <c r="RMS16" s="84"/>
      <c r="RMT16" s="84"/>
      <c r="RMU16" s="84"/>
      <c r="RMV16" s="84"/>
      <c r="RMW16" s="84"/>
      <c r="RMX16" s="84"/>
      <c r="RMY16" s="84"/>
      <c r="RMZ16" s="84"/>
      <c r="RNA16" s="84"/>
      <c r="RNB16" s="84"/>
      <c r="RNC16" s="84"/>
      <c r="RND16" s="84"/>
      <c r="RNE16" s="84"/>
      <c r="RNF16" s="84"/>
      <c r="RNG16" s="84"/>
      <c r="RNH16" s="84"/>
      <c r="RNI16" s="84"/>
      <c r="RNJ16" s="84"/>
      <c r="RNK16" s="84"/>
      <c r="RNL16" s="84"/>
      <c r="RNM16" s="84"/>
      <c r="RNN16" s="84"/>
      <c r="RNO16" s="84"/>
      <c r="RNP16" s="84"/>
      <c r="RNQ16" s="84"/>
      <c r="RNR16" s="84"/>
      <c r="RNS16" s="84"/>
      <c r="RNT16" s="84"/>
      <c r="RNU16" s="84"/>
      <c r="RNV16" s="84"/>
      <c r="RNW16" s="84"/>
      <c r="RNX16" s="84"/>
      <c r="RNY16" s="84"/>
      <c r="RNZ16" s="84"/>
      <c r="ROA16" s="84"/>
      <c r="ROB16" s="84"/>
      <c r="ROC16" s="84"/>
      <c r="ROD16" s="84"/>
      <c r="ROE16" s="84"/>
      <c r="ROF16" s="84"/>
      <c r="ROG16" s="84"/>
      <c r="ROH16" s="84"/>
      <c r="ROI16" s="84"/>
      <c r="ROJ16" s="84"/>
      <c r="ROK16" s="84"/>
      <c r="ROL16" s="84"/>
      <c r="ROM16" s="84"/>
      <c r="RON16" s="84"/>
      <c r="ROO16" s="84"/>
      <c r="ROP16" s="84"/>
      <c r="ROQ16" s="84"/>
      <c r="ROR16" s="84"/>
      <c r="ROS16" s="84"/>
      <c r="ROT16" s="84"/>
      <c r="ROU16" s="84"/>
      <c r="ROV16" s="84"/>
      <c r="ROW16" s="84"/>
      <c r="ROX16" s="84"/>
      <c r="ROY16" s="84"/>
      <c r="ROZ16" s="84"/>
      <c r="RPA16" s="84"/>
      <c r="RPB16" s="84"/>
      <c r="RPC16" s="84"/>
      <c r="RPD16" s="84"/>
      <c r="RPE16" s="84"/>
      <c r="RPF16" s="84"/>
      <c r="RPG16" s="84"/>
      <c r="RPH16" s="84"/>
      <c r="RPI16" s="84"/>
      <c r="RPJ16" s="84"/>
      <c r="RPK16" s="84"/>
      <c r="RPL16" s="84"/>
      <c r="RPM16" s="84"/>
      <c r="RPN16" s="84"/>
      <c r="RPO16" s="84"/>
      <c r="RPP16" s="84"/>
      <c r="RPQ16" s="84"/>
      <c r="RPR16" s="84"/>
      <c r="RPS16" s="84"/>
      <c r="RPT16" s="84"/>
      <c r="RPU16" s="84"/>
      <c r="RPV16" s="84"/>
      <c r="RPW16" s="84"/>
      <c r="RPX16" s="84"/>
      <c r="RPY16" s="84"/>
      <c r="RPZ16" s="84"/>
      <c r="RQA16" s="84"/>
      <c r="RQB16" s="84"/>
      <c r="RQC16" s="84"/>
      <c r="RQD16" s="84"/>
      <c r="RQE16" s="84"/>
      <c r="RQF16" s="84"/>
      <c r="RQG16" s="84"/>
      <c r="RQH16" s="84"/>
      <c r="RQI16" s="84"/>
      <c r="RQJ16" s="84"/>
      <c r="RQK16" s="84"/>
      <c r="RQL16" s="84"/>
      <c r="RQM16" s="84"/>
      <c r="RQN16" s="84"/>
      <c r="RQO16" s="84"/>
      <c r="RQP16" s="84"/>
      <c r="RQQ16" s="84"/>
      <c r="RQR16" s="84"/>
      <c r="RQS16" s="84"/>
      <c r="RQT16" s="84"/>
      <c r="RQU16" s="84"/>
      <c r="RQV16" s="84"/>
      <c r="RQW16" s="84"/>
      <c r="RQX16" s="84"/>
      <c r="RQY16" s="84"/>
      <c r="RQZ16" s="84"/>
      <c r="RRA16" s="84"/>
      <c r="RRB16" s="84"/>
      <c r="RRC16" s="84"/>
      <c r="RRD16" s="84"/>
      <c r="RRE16" s="84"/>
      <c r="RRF16" s="84"/>
      <c r="RRG16" s="84"/>
      <c r="RRH16" s="84"/>
      <c r="RRI16" s="84"/>
      <c r="RRJ16" s="84"/>
      <c r="RRK16" s="84"/>
      <c r="RRL16" s="84"/>
      <c r="RRM16" s="84"/>
      <c r="RRN16" s="84"/>
      <c r="RRO16" s="84"/>
      <c r="RRP16" s="84"/>
      <c r="RRQ16" s="84"/>
      <c r="RRR16" s="84"/>
      <c r="RRS16" s="84"/>
      <c r="RRT16" s="84"/>
      <c r="RRU16" s="84"/>
      <c r="RRV16" s="84"/>
      <c r="RRW16" s="84"/>
      <c r="RRX16" s="84"/>
      <c r="RRY16" s="84"/>
      <c r="RRZ16" s="84"/>
      <c r="RSA16" s="84"/>
      <c r="RSB16" s="84"/>
      <c r="RSC16" s="84"/>
      <c r="RSD16" s="84"/>
      <c r="RSE16" s="84"/>
      <c r="RSF16" s="84"/>
      <c r="RSG16" s="84"/>
      <c r="RSH16" s="84"/>
      <c r="RSI16" s="84"/>
      <c r="RSJ16" s="84"/>
      <c r="RSK16" s="84"/>
      <c r="RSL16" s="84"/>
      <c r="RSM16" s="84"/>
      <c r="RSN16" s="84"/>
      <c r="RSO16" s="84"/>
      <c r="RSP16" s="84"/>
      <c r="RSQ16" s="84"/>
      <c r="RSR16" s="84"/>
      <c r="RSS16" s="84"/>
      <c r="RST16" s="84"/>
      <c r="RSU16" s="84"/>
      <c r="RSV16" s="84"/>
      <c r="RSW16" s="84"/>
      <c r="RSX16" s="84"/>
      <c r="RSY16" s="84"/>
      <c r="RSZ16" s="84"/>
      <c r="RTA16" s="84"/>
      <c r="RTB16" s="84"/>
      <c r="RTC16" s="84"/>
      <c r="RTD16" s="84"/>
      <c r="RTE16" s="84"/>
      <c r="RTF16" s="84"/>
      <c r="RTG16" s="84"/>
      <c r="RTH16" s="84"/>
      <c r="RTI16" s="84"/>
      <c r="RTJ16" s="84"/>
      <c r="RTK16" s="84"/>
      <c r="RTL16" s="84"/>
      <c r="RTM16" s="84"/>
      <c r="RTN16" s="84"/>
      <c r="RTO16" s="84"/>
      <c r="RTP16" s="84"/>
      <c r="RTQ16" s="84"/>
      <c r="RTR16" s="84"/>
      <c r="RTS16" s="84"/>
      <c r="RTT16" s="84"/>
      <c r="RTU16" s="84"/>
      <c r="RTV16" s="84"/>
      <c r="RTW16" s="84"/>
      <c r="RTX16" s="84"/>
      <c r="RTY16" s="84"/>
      <c r="RTZ16" s="84"/>
      <c r="RUA16" s="84"/>
      <c r="RUB16" s="84"/>
      <c r="RUC16" s="84"/>
      <c r="RUD16" s="84"/>
      <c r="RUE16" s="84"/>
      <c r="RUF16" s="84"/>
      <c r="RUG16" s="84"/>
      <c r="RUH16" s="84"/>
      <c r="RUI16" s="84"/>
      <c r="RUJ16" s="84"/>
      <c r="RUK16" s="84"/>
      <c r="RUL16" s="84"/>
      <c r="RUM16" s="84"/>
      <c r="RUN16" s="84"/>
      <c r="RUO16" s="84"/>
      <c r="RUP16" s="84"/>
      <c r="RUQ16" s="84"/>
      <c r="RUR16" s="84"/>
      <c r="RUS16" s="84"/>
      <c r="RUT16" s="84"/>
      <c r="RUU16" s="84"/>
      <c r="RUV16" s="84"/>
      <c r="RUW16" s="84"/>
      <c r="RUX16" s="84"/>
      <c r="RUY16" s="84"/>
      <c r="RUZ16" s="84"/>
      <c r="RVA16" s="84"/>
      <c r="RVB16" s="84"/>
      <c r="RVC16" s="84"/>
      <c r="RVD16" s="84"/>
      <c r="RVE16" s="84"/>
      <c r="RVF16" s="84"/>
      <c r="RVG16" s="84"/>
      <c r="RVH16" s="84"/>
      <c r="RVI16" s="84"/>
      <c r="RVJ16" s="84"/>
      <c r="RVK16" s="84"/>
      <c r="RVL16" s="84"/>
      <c r="RVM16" s="84"/>
      <c r="RVN16" s="84"/>
      <c r="RVO16" s="84"/>
      <c r="RVP16" s="84"/>
      <c r="RVQ16" s="84"/>
      <c r="RVR16" s="84"/>
      <c r="RVS16" s="84"/>
      <c r="RVT16" s="84"/>
      <c r="RVU16" s="84"/>
      <c r="RVV16" s="84"/>
      <c r="RVW16" s="84"/>
      <c r="RVX16" s="84"/>
      <c r="RVY16" s="84"/>
      <c r="RVZ16" s="84"/>
      <c r="RWA16" s="84"/>
      <c r="RWB16" s="84"/>
      <c r="RWC16" s="84"/>
      <c r="RWD16" s="84"/>
      <c r="RWE16" s="84"/>
      <c r="RWF16" s="84"/>
      <c r="RWG16" s="84"/>
      <c r="RWH16" s="84"/>
      <c r="RWI16" s="84"/>
      <c r="RWJ16" s="84"/>
      <c r="RWK16" s="84"/>
      <c r="RWL16" s="84"/>
      <c r="RWM16" s="84"/>
      <c r="RWN16" s="84"/>
      <c r="RWO16" s="84"/>
      <c r="RWP16" s="84"/>
      <c r="RWQ16" s="84"/>
      <c r="RWR16" s="84"/>
      <c r="RWS16" s="84"/>
      <c r="RWT16" s="84"/>
      <c r="RWU16" s="84"/>
      <c r="RWV16" s="84"/>
      <c r="RWW16" s="84"/>
      <c r="RWX16" s="84"/>
      <c r="RWY16" s="84"/>
      <c r="RWZ16" s="84"/>
      <c r="RXA16" s="84"/>
      <c r="RXB16" s="84"/>
      <c r="RXC16" s="84"/>
      <c r="RXD16" s="84"/>
      <c r="RXE16" s="84"/>
      <c r="RXF16" s="84"/>
      <c r="RXG16" s="84"/>
      <c r="RXH16" s="84"/>
      <c r="RXI16" s="84"/>
      <c r="RXJ16" s="84"/>
      <c r="RXK16" s="84"/>
      <c r="RXL16" s="84"/>
      <c r="RXM16" s="84"/>
      <c r="RXN16" s="84"/>
      <c r="RXO16" s="84"/>
      <c r="RXP16" s="84"/>
      <c r="RXQ16" s="84"/>
      <c r="RXR16" s="84"/>
      <c r="RXS16" s="84"/>
      <c r="RXT16" s="84"/>
      <c r="RXU16" s="84"/>
      <c r="RXV16" s="84"/>
      <c r="RXW16" s="84"/>
      <c r="RXX16" s="84"/>
      <c r="RXY16" s="84"/>
      <c r="RXZ16" s="84"/>
      <c r="RYA16" s="84"/>
      <c r="RYB16" s="84"/>
      <c r="RYC16" s="84"/>
      <c r="RYD16" s="84"/>
      <c r="RYE16" s="84"/>
      <c r="RYF16" s="84"/>
      <c r="RYG16" s="84"/>
      <c r="RYH16" s="84"/>
      <c r="RYI16" s="84"/>
      <c r="RYJ16" s="84"/>
      <c r="RYK16" s="84"/>
      <c r="RYL16" s="84"/>
      <c r="RYM16" s="84"/>
      <c r="RYN16" s="84"/>
      <c r="RYO16" s="84"/>
      <c r="RYP16" s="84"/>
      <c r="RYQ16" s="84"/>
      <c r="RYR16" s="84"/>
      <c r="RYS16" s="84"/>
      <c r="RYT16" s="84"/>
      <c r="RYU16" s="84"/>
      <c r="RYV16" s="84"/>
      <c r="RYW16" s="84"/>
      <c r="RYX16" s="84"/>
      <c r="RYY16" s="84"/>
      <c r="RYZ16" s="84"/>
      <c r="RZA16" s="84"/>
      <c r="RZB16" s="84"/>
      <c r="RZC16" s="84"/>
      <c r="RZD16" s="84"/>
      <c r="RZE16" s="84"/>
      <c r="RZF16" s="84"/>
      <c r="RZG16" s="84"/>
      <c r="RZH16" s="84"/>
      <c r="RZI16" s="84"/>
      <c r="RZJ16" s="84"/>
      <c r="RZK16" s="84"/>
      <c r="RZL16" s="84"/>
      <c r="RZM16" s="84"/>
      <c r="RZN16" s="84"/>
      <c r="RZO16" s="84"/>
      <c r="RZP16" s="84"/>
      <c r="RZQ16" s="84"/>
      <c r="RZR16" s="84"/>
      <c r="RZS16" s="84"/>
      <c r="RZT16" s="84"/>
      <c r="RZU16" s="84"/>
      <c r="RZV16" s="84"/>
      <c r="RZW16" s="84"/>
      <c r="RZX16" s="84"/>
      <c r="RZY16" s="84"/>
      <c r="RZZ16" s="84"/>
      <c r="SAA16" s="84"/>
      <c r="SAB16" s="84"/>
      <c r="SAC16" s="84"/>
      <c r="SAD16" s="84"/>
      <c r="SAE16" s="84"/>
      <c r="SAF16" s="84"/>
      <c r="SAG16" s="84"/>
      <c r="SAH16" s="84"/>
      <c r="SAI16" s="84"/>
      <c r="SAJ16" s="84"/>
      <c r="SAK16" s="84"/>
      <c r="SAL16" s="84"/>
      <c r="SAM16" s="84"/>
      <c r="SAN16" s="84"/>
      <c r="SAO16" s="84"/>
      <c r="SAP16" s="84"/>
      <c r="SAQ16" s="84"/>
      <c r="SAR16" s="84"/>
      <c r="SAS16" s="84"/>
      <c r="SAT16" s="84"/>
      <c r="SAU16" s="84"/>
      <c r="SAV16" s="84"/>
      <c r="SAW16" s="84"/>
      <c r="SAX16" s="84"/>
      <c r="SAY16" s="84"/>
      <c r="SAZ16" s="84"/>
      <c r="SBA16" s="84"/>
      <c r="SBB16" s="84"/>
      <c r="SBC16" s="84"/>
      <c r="SBD16" s="84"/>
      <c r="SBE16" s="84"/>
      <c r="SBF16" s="84"/>
      <c r="SBG16" s="84"/>
      <c r="SBH16" s="84"/>
      <c r="SBI16" s="84"/>
      <c r="SBJ16" s="84"/>
      <c r="SBK16" s="84"/>
      <c r="SBL16" s="84"/>
      <c r="SBM16" s="84"/>
      <c r="SBN16" s="84"/>
      <c r="SBO16" s="84"/>
      <c r="SBP16" s="84"/>
      <c r="SBQ16" s="84"/>
      <c r="SBR16" s="84"/>
      <c r="SBS16" s="84"/>
      <c r="SBT16" s="84"/>
      <c r="SBU16" s="84"/>
      <c r="SBV16" s="84"/>
      <c r="SBW16" s="84"/>
      <c r="SBX16" s="84"/>
      <c r="SBY16" s="84"/>
      <c r="SBZ16" s="84"/>
      <c r="SCA16" s="84"/>
      <c r="SCB16" s="84"/>
      <c r="SCC16" s="84"/>
      <c r="SCD16" s="84"/>
      <c r="SCE16" s="84"/>
      <c r="SCF16" s="84"/>
      <c r="SCG16" s="84"/>
      <c r="SCH16" s="84"/>
      <c r="SCI16" s="84"/>
      <c r="SCJ16" s="84"/>
      <c r="SCK16" s="84"/>
      <c r="SCL16" s="84"/>
      <c r="SCM16" s="84"/>
      <c r="SCN16" s="84"/>
      <c r="SCO16" s="84"/>
      <c r="SCP16" s="84"/>
      <c r="SCQ16" s="84"/>
      <c r="SCR16" s="84"/>
      <c r="SCS16" s="84"/>
      <c r="SCT16" s="84"/>
      <c r="SCU16" s="84"/>
      <c r="SCV16" s="84"/>
      <c r="SCW16" s="84"/>
      <c r="SCX16" s="84"/>
      <c r="SCY16" s="84"/>
      <c r="SCZ16" s="84"/>
      <c r="SDA16" s="84"/>
      <c r="SDB16" s="84"/>
      <c r="SDC16" s="84"/>
      <c r="SDD16" s="84"/>
      <c r="SDE16" s="84"/>
      <c r="SDF16" s="84"/>
      <c r="SDG16" s="84"/>
      <c r="SDH16" s="84"/>
      <c r="SDI16" s="84"/>
      <c r="SDJ16" s="84"/>
      <c r="SDK16" s="84"/>
      <c r="SDL16" s="84"/>
      <c r="SDM16" s="84"/>
      <c r="SDN16" s="84"/>
      <c r="SDO16" s="84"/>
      <c r="SDP16" s="84"/>
      <c r="SDQ16" s="84"/>
      <c r="SDR16" s="84"/>
      <c r="SDS16" s="84"/>
      <c r="SDT16" s="84"/>
      <c r="SDU16" s="84"/>
      <c r="SDV16" s="84"/>
      <c r="SDW16" s="84"/>
      <c r="SDX16" s="84"/>
      <c r="SDY16" s="84"/>
      <c r="SDZ16" s="84"/>
      <c r="SEA16" s="84"/>
      <c r="SEB16" s="84"/>
      <c r="SEC16" s="84"/>
      <c r="SED16" s="84"/>
      <c r="SEE16" s="84"/>
      <c r="SEF16" s="84"/>
      <c r="SEG16" s="84"/>
      <c r="SEH16" s="84"/>
      <c r="SEI16" s="84"/>
      <c r="SEJ16" s="84"/>
      <c r="SEK16" s="84"/>
      <c r="SEL16" s="84"/>
      <c r="SEM16" s="84"/>
      <c r="SEN16" s="84"/>
      <c r="SEO16" s="84"/>
      <c r="SEP16" s="84"/>
      <c r="SEQ16" s="84"/>
      <c r="SER16" s="84"/>
      <c r="SES16" s="84"/>
      <c r="SET16" s="84"/>
      <c r="SEU16" s="84"/>
      <c r="SEV16" s="84"/>
      <c r="SEW16" s="84"/>
      <c r="SEX16" s="84"/>
      <c r="SEY16" s="84"/>
      <c r="SEZ16" s="84"/>
      <c r="SFA16" s="84"/>
      <c r="SFB16" s="84"/>
      <c r="SFC16" s="84"/>
      <c r="SFD16" s="84"/>
      <c r="SFE16" s="84"/>
      <c r="SFF16" s="84"/>
      <c r="SFG16" s="84"/>
      <c r="SFH16" s="84"/>
      <c r="SFI16" s="84"/>
      <c r="SFJ16" s="84"/>
      <c r="SFK16" s="84"/>
      <c r="SFL16" s="84"/>
      <c r="SFM16" s="84"/>
      <c r="SFN16" s="84"/>
      <c r="SFO16" s="84"/>
      <c r="SFP16" s="84"/>
      <c r="SFQ16" s="84"/>
      <c r="SFR16" s="84"/>
      <c r="SFS16" s="84"/>
      <c r="SFT16" s="84"/>
      <c r="SFU16" s="84"/>
      <c r="SFV16" s="84"/>
      <c r="SFW16" s="84"/>
      <c r="SFX16" s="84"/>
      <c r="SFY16" s="84"/>
      <c r="SFZ16" s="84"/>
      <c r="SGA16" s="84"/>
      <c r="SGB16" s="84"/>
      <c r="SGC16" s="84"/>
      <c r="SGD16" s="84"/>
      <c r="SGE16" s="84"/>
      <c r="SGF16" s="84"/>
      <c r="SGG16" s="84"/>
      <c r="SGH16" s="84"/>
      <c r="SGI16" s="84"/>
      <c r="SGJ16" s="84"/>
      <c r="SGK16" s="84"/>
      <c r="SGL16" s="84"/>
      <c r="SGM16" s="84"/>
      <c r="SGN16" s="84"/>
      <c r="SGO16" s="84"/>
      <c r="SGP16" s="84"/>
      <c r="SGQ16" s="84"/>
      <c r="SGR16" s="84"/>
      <c r="SGS16" s="84"/>
      <c r="SGT16" s="84"/>
      <c r="SGU16" s="84"/>
      <c r="SGV16" s="84"/>
      <c r="SGW16" s="84"/>
      <c r="SGX16" s="84"/>
      <c r="SGY16" s="84"/>
      <c r="SGZ16" s="84"/>
      <c r="SHA16" s="84"/>
      <c r="SHB16" s="84"/>
      <c r="SHC16" s="84"/>
      <c r="SHD16" s="84"/>
      <c r="SHE16" s="84"/>
      <c r="SHF16" s="84"/>
      <c r="SHG16" s="84"/>
      <c r="SHH16" s="84"/>
      <c r="SHI16" s="84"/>
      <c r="SHJ16" s="84"/>
      <c r="SHK16" s="84"/>
      <c r="SHL16" s="84"/>
      <c r="SHM16" s="84"/>
      <c r="SHN16" s="84"/>
      <c r="SHO16" s="84"/>
      <c r="SHP16" s="84"/>
      <c r="SHQ16" s="84"/>
      <c r="SHR16" s="84"/>
      <c r="SHS16" s="84"/>
      <c r="SHT16" s="84"/>
      <c r="SHU16" s="84"/>
      <c r="SHV16" s="84"/>
      <c r="SHW16" s="84"/>
      <c r="SHX16" s="84"/>
      <c r="SHY16" s="84"/>
      <c r="SHZ16" s="84"/>
      <c r="SIA16" s="84"/>
      <c r="SIB16" s="84"/>
      <c r="SIC16" s="84"/>
      <c r="SID16" s="84"/>
      <c r="SIE16" s="84"/>
      <c r="SIF16" s="84"/>
      <c r="SIG16" s="84"/>
      <c r="SIH16" s="84"/>
      <c r="SII16" s="84"/>
      <c r="SIJ16" s="84"/>
      <c r="SIK16" s="84"/>
      <c r="SIL16" s="84"/>
      <c r="SIM16" s="84"/>
      <c r="SIN16" s="84"/>
      <c r="SIO16" s="84"/>
      <c r="SIP16" s="84"/>
      <c r="SIQ16" s="84"/>
      <c r="SIR16" s="84"/>
      <c r="SIS16" s="84"/>
      <c r="SIT16" s="84"/>
      <c r="SIU16" s="84"/>
      <c r="SIV16" s="84"/>
      <c r="SIW16" s="84"/>
      <c r="SIX16" s="84"/>
      <c r="SIY16" s="84"/>
      <c r="SIZ16" s="84"/>
      <c r="SJA16" s="84"/>
      <c r="SJB16" s="84"/>
      <c r="SJC16" s="84"/>
      <c r="SJD16" s="84"/>
      <c r="SJE16" s="84"/>
      <c r="SJF16" s="84"/>
      <c r="SJG16" s="84"/>
      <c r="SJH16" s="84"/>
      <c r="SJI16" s="84"/>
      <c r="SJJ16" s="84"/>
      <c r="SJK16" s="84"/>
      <c r="SJL16" s="84"/>
      <c r="SJM16" s="84"/>
      <c r="SJN16" s="84"/>
      <c r="SJO16" s="84"/>
      <c r="SJP16" s="84"/>
      <c r="SJQ16" s="84"/>
      <c r="SJR16" s="84"/>
      <c r="SJS16" s="84"/>
      <c r="SJT16" s="84"/>
      <c r="SJU16" s="84"/>
      <c r="SJV16" s="84"/>
      <c r="SJW16" s="84"/>
      <c r="SJX16" s="84"/>
      <c r="SJY16" s="84"/>
      <c r="SJZ16" s="84"/>
      <c r="SKA16" s="84"/>
      <c r="SKB16" s="84"/>
      <c r="SKC16" s="84"/>
      <c r="SKD16" s="84"/>
      <c r="SKE16" s="84"/>
      <c r="SKF16" s="84"/>
      <c r="SKG16" s="84"/>
      <c r="SKH16" s="84"/>
      <c r="SKI16" s="84"/>
      <c r="SKJ16" s="84"/>
      <c r="SKK16" s="84"/>
      <c r="SKL16" s="84"/>
      <c r="SKM16" s="84"/>
      <c r="SKN16" s="84"/>
      <c r="SKO16" s="84"/>
      <c r="SKP16" s="84"/>
      <c r="SKQ16" s="84"/>
      <c r="SKR16" s="84"/>
      <c r="SKS16" s="84"/>
      <c r="SKT16" s="84"/>
      <c r="SKU16" s="84"/>
      <c r="SKV16" s="84"/>
      <c r="SKW16" s="84"/>
      <c r="SKX16" s="84"/>
      <c r="SKY16" s="84"/>
      <c r="SKZ16" s="84"/>
      <c r="SLA16" s="84"/>
      <c r="SLB16" s="84"/>
      <c r="SLC16" s="84"/>
      <c r="SLD16" s="84"/>
      <c r="SLE16" s="84"/>
      <c r="SLF16" s="84"/>
      <c r="SLG16" s="84"/>
      <c r="SLH16" s="84"/>
      <c r="SLI16" s="84"/>
      <c r="SLJ16" s="84"/>
      <c r="SLK16" s="84"/>
      <c r="SLL16" s="84"/>
      <c r="SLM16" s="84"/>
      <c r="SLN16" s="84"/>
      <c r="SLO16" s="84"/>
      <c r="SLP16" s="84"/>
      <c r="SLQ16" s="84"/>
      <c r="SLR16" s="84"/>
      <c r="SLS16" s="84"/>
      <c r="SLT16" s="84"/>
      <c r="SLU16" s="84"/>
      <c r="SLV16" s="84"/>
      <c r="SLW16" s="84"/>
      <c r="SLX16" s="84"/>
      <c r="SLY16" s="84"/>
      <c r="SLZ16" s="84"/>
      <c r="SMA16" s="84"/>
      <c r="SMB16" s="84"/>
      <c r="SMC16" s="84"/>
      <c r="SMD16" s="84"/>
      <c r="SME16" s="84"/>
      <c r="SMF16" s="84"/>
      <c r="SMG16" s="84"/>
      <c r="SMH16" s="84"/>
      <c r="SMI16" s="84"/>
      <c r="SMJ16" s="84"/>
      <c r="SMK16" s="84"/>
      <c r="SML16" s="84"/>
      <c r="SMM16" s="84"/>
      <c r="SMN16" s="84"/>
      <c r="SMO16" s="84"/>
      <c r="SMP16" s="84"/>
      <c r="SMQ16" s="84"/>
      <c r="SMR16" s="84"/>
      <c r="SMS16" s="84"/>
      <c r="SMT16" s="84"/>
      <c r="SMU16" s="84"/>
      <c r="SMV16" s="84"/>
      <c r="SMW16" s="84"/>
      <c r="SMX16" s="84"/>
      <c r="SMY16" s="84"/>
      <c r="SMZ16" s="84"/>
      <c r="SNA16" s="84"/>
      <c r="SNB16" s="84"/>
      <c r="SNC16" s="84"/>
      <c r="SND16" s="84"/>
      <c r="SNE16" s="84"/>
      <c r="SNF16" s="84"/>
      <c r="SNG16" s="84"/>
      <c r="SNH16" s="84"/>
      <c r="SNI16" s="84"/>
      <c r="SNJ16" s="84"/>
      <c r="SNK16" s="84"/>
      <c r="SNL16" s="84"/>
      <c r="SNM16" s="84"/>
      <c r="SNN16" s="84"/>
      <c r="SNO16" s="84"/>
      <c r="SNP16" s="84"/>
      <c r="SNQ16" s="84"/>
      <c r="SNR16" s="84"/>
      <c r="SNS16" s="84"/>
      <c r="SNT16" s="84"/>
      <c r="SNU16" s="84"/>
      <c r="SNV16" s="84"/>
      <c r="SNW16" s="84"/>
      <c r="SNX16" s="84"/>
      <c r="SNY16" s="84"/>
      <c r="SNZ16" s="84"/>
      <c r="SOA16" s="84"/>
      <c r="SOB16" s="84"/>
      <c r="SOC16" s="84"/>
      <c r="SOD16" s="84"/>
      <c r="SOE16" s="84"/>
      <c r="SOF16" s="84"/>
      <c r="SOG16" s="84"/>
      <c r="SOH16" s="84"/>
      <c r="SOI16" s="84"/>
      <c r="SOJ16" s="84"/>
      <c r="SOK16" s="84"/>
      <c r="SOL16" s="84"/>
      <c r="SOM16" s="84"/>
      <c r="SON16" s="84"/>
      <c r="SOO16" s="84"/>
      <c r="SOP16" s="84"/>
      <c r="SOQ16" s="84"/>
      <c r="SOR16" s="84"/>
      <c r="SOS16" s="84"/>
      <c r="SOT16" s="84"/>
      <c r="SOU16" s="84"/>
      <c r="SOV16" s="84"/>
      <c r="SOW16" s="84"/>
      <c r="SOX16" s="84"/>
      <c r="SOY16" s="84"/>
      <c r="SOZ16" s="84"/>
      <c r="SPA16" s="84"/>
      <c r="SPB16" s="84"/>
      <c r="SPC16" s="84"/>
      <c r="SPD16" s="84"/>
      <c r="SPE16" s="84"/>
      <c r="SPF16" s="84"/>
      <c r="SPG16" s="84"/>
      <c r="SPH16" s="84"/>
      <c r="SPI16" s="84"/>
      <c r="SPJ16" s="84"/>
      <c r="SPK16" s="84"/>
      <c r="SPL16" s="84"/>
      <c r="SPM16" s="84"/>
      <c r="SPN16" s="84"/>
      <c r="SPO16" s="84"/>
      <c r="SPP16" s="84"/>
      <c r="SPQ16" s="84"/>
      <c r="SPR16" s="84"/>
      <c r="SPS16" s="84"/>
      <c r="SPT16" s="84"/>
      <c r="SPU16" s="84"/>
      <c r="SPV16" s="84"/>
      <c r="SPW16" s="84"/>
      <c r="SPX16" s="84"/>
      <c r="SPY16" s="84"/>
      <c r="SPZ16" s="84"/>
      <c r="SQA16" s="84"/>
      <c r="SQB16" s="84"/>
      <c r="SQC16" s="84"/>
      <c r="SQD16" s="84"/>
      <c r="SQE16" s="84"/>
      <c r="SQF16" s="84"/>
      <c r="SQG16" s="84"/>
      <c r="SQH16" s="84"/>
      <c r="SQI16" s="84"/>
      <c r="SQJ16" s="84"/>
      <c r="SQK16" s="84"/>
      <c r="SQL16" s="84"/>
      <c r="SQM16" s="84"/>
      <c r="SQN16" s="84"/>
      <c r="SQO16" s="84"/>
      <c r="SQP16" s="84"/>
      <c r="SQQ16" s="84"/>
      <c r="SQR16" s="84"/>
      <c r="SQS16" s="84"/>
      <c r="SQT16" s="84"/>
      <c r="SQU16" s="84"/>
      <c r="SQV16" s="84"/>
      <c r="SQW16" s="84"/>
      <c r="SQX16" s="84"/>
      <c r="SQY16" s="84"/>
      <c r="SQZ16" s="84"/>
      <c r="SRA16" s="84"/>
      <c r="SRB16" s="84"/>
      <c r="SRC16" s="84"/>
      <c r="SRD16" s="84"/>
      <c r="SRE16" s="84"/>
      <c r="SRF16" s="84"/>
      <c r="SRG16" s="84"/>
      <c r="SRH16" s="84"/>
      <c r="SRI16" s="84"/>
      <c r="SRJ16" s="84"/>
      <c r="SRK16" s="84"/>
      <c r="SRL16" s="84"/>
      <c r="SRM16" s="84"/>
      <c r="SRN16" s="84"/>
      <c r="SRO16" s="84"/>
      <c r="SRP16" s="84"/>
      <c r="SRQ16" s="84"/>
      <c r="SRR16" s="84"/>
      <c r="SRS16" s="84"/>
      <c r="SRT16" s="84"/>
      <c r="SRU16" s="84"/>
      <c r="SRV16" s="84"/>
      <c r="SRW16" s="84"/>
      <c r="SRX16" s="84"/>
      <c r="SRY16" s="84"/>
      <c r="SRZ16" s="84"/>
      <c r="SSA16" s="84"/>
      <c r="SSB16" s="84"/>
      <c r="SSC16" s="84"/>
      <c r="SSD16" s="84"/>
      <c r="SSE16" s="84"/>
      <c r="SSF16" s="84"/>
      <c r="SSG16" s="84"/>
      <c r="SSH16" s="84"/>
      <c r="SSI16" s="84"/>
      <c r="SSJ16" s="84"/>
      <c r="SSK16" s="84"/>
      <c r="SSL16" s="84"/>
      <c r="SSM16" s="84"/>
      <c r="SSN16" s="84"/>
      <c r="SSO16" s="84"/>
      <c r="SSP16" s="84"/>
      <c r="SSQ16" s="84"/>
      <c r="SSR16" s="84"/>
      <c r="SSS16" s="84"/>
      <c r="SST16" s="84"/>
      <c r="SSU16" s="84"/>
      <c r="SSV16" s="84"/>
      <c r="SSW16" s="84"/>
      <c r="SSX16" s="84"/>
      <c r="SSY16" s="84"/>
      <c r="SSZ16" s="84"/>
      <c r="STA16" s="84"/>
      <c r="STB16" s="84"/>
      <c r="STC16" s="84"/>
      <c r="STD16" s="84"/>
      <c r="STE16" s="84"/>
      <c r="STF16" s="84"/>
      <c r="STG16" s="84"/>
      <c r="STH16" s="84"/>
      <c r="STI16" s="84"/>
      <c r="STJ16" s="84"/>
      <c r="STK16" s="84"/>
      <c r="STL16" s="84"/>
      <c r="STM16" s="84"/>
      <c r="STN16" s="84"/>
      <c r="STO16" s="84"/>
      <c r="STP16" s="84"/>
      <c r="STQ16" s="84"/>
      <c r="STR16" s="84"/>
      <c r="STS16" s="84"/>
      <c r="STT16" s="84"/>
      <c r="STU16" s="84"/>
      <c r="STV16" s="84"/>
      <c r="STW16" s="84"/>
      <c r="STX16" s="84"/>
      <c r="STY16" s="84"/>
      <c r="STZ16" s="84"/>
      <c r="SUA16" s="84"/>
      <c r="SUB16" s="84"/>
      <c r="SUC16" s="84"/>
      <c r="SUD16" s="84"/>
      <c r="SUE16" s="84"/>
      <c r="SUF16" s="84"/>
      <c r="SUG16" s="84"/>
      <c r="SUH16" s="84"/>
      <c r="SUI16" s="84"/>
      <c r="SUJ16" s="84"/>
      <c r="SUK16" s="84"/>
      <c r="SUL16" s="84"/>
      <c r="SUM16" s="84"/>
      <c r="SUN16" s="84"/>
      <c r="SUO16" s="84"/>
      <c r="SUP16" s="84"/>
      <c r="SUQ16" s="84"/>
      <c r="SUR16" s="84"/>
      <c r="SUS16" s="84"/>
      <c r="SUT16" s="84"/>
      <c r="SUU16" s="84"/>
      <c r="SUV16" s="84"/>
      <c r="SUW16" s="84"/>
      <c r="SUX16" s="84"/>
      <c r="SUY16" s="84"/>
      <c r="SUZ16" s="84"/>
      <c r="SVA16" s="84"/>
      <c r="SVB16" s="84"/>
      <c r="SVC16" s="84"/>
      <c r="SVD16" s="84"/>
      <c r="SVE16" s="84"/>
      <c r="SVF16" s="84"/>
      <c r="SVG16" s="84"/>
      <c r="SVH16" s="84"/>
      <c r="SVI16" s="84"/>
      <c r="SVJ16" s="84"/>
      <c r="SVK16" s="84"/>
      <c r="SVL16" s="84"/>
      <c r="SVM16" s="84"/>
      <c r="SVN16" s="84"/>
      <c r="SVO16" s="84"/>
      <c r="SVP16" s="84"/>
      <c r="SVQ16" s="84"/>
      <c r="SVR16" s="84"/>
      <c r="SVS16" s="84"/>
      <c r="SVT16" s="84"/>
      <c r="SVU16" s="84"/>
      <c r="SVV16" s="84"/>
      <c r="SVW16" s="84"/>
      <c r="SVX16" s="84"/>
      <c r="SVY16" s="84"/>
      <c r="SVZ16" s="84"/>
      <c r="SWA16" s="84"/>
      <c r="SWB16" s="84"/>
      <c r="SWC16" s="84"/>
      <c r="SWD16" s="84"/>
      <c r="SWE16" s="84"/>
      <c r="SWF16" s="84"/>
      <c r="SWG16" s="84"/>
      <c r="SWH16" s="84"/>
      <c r="SWI16" s="84"/>
      <c r="SWJ16" s="84"/>
      <c r="SWK16" s="84"/>
      <c r="SWL16" s="84"/>
      <c r="SWM16" s="84"/>
      <c r="SWN16" s="84"/>
      <c r="SWO16" s="84"/>
      <c r="SWP16" s="84"/>
      <c r="SWQ16" s="84"/>
      <c r="SWR16" s="84"/>
      <c r="SWS16" s="84"/>
      <c r="SWT16" s="84"/>
      <c r="SWU16" s="84"/>
      <c r="SWV16" s="84"/>
      <c r="SWW16" s="84"/>
      <c r="SWX16" s="84"/>
      <c r="SWY16" s="84"/>
      <c r="SWZ16" s="84"/>
      <c r="SXA16" s="84"/>
      <c r="SXB16" s="84"/>
      <c r="SXC16" s="84"/>
      <c r="SXD16" s="84"/>
      <c r="SXE16" s="84"/>
      <c r="SXF16" s="84"/>
      <c r="SXG16" s="84"/>
      <c r="SXH16" s="84"/>
      <c r="SXI16" s="84"/>
      <c r="SXJ16" s="84"/>
      <c r="SXK16" s="84"/>
      <c r="SXL16" s="84"/>
      <c r="SXM16" s="84"/>
      <c r="SXN16" s="84"/>
      <c r="SXO16" s="84"/>
      <c r="SXP16" s="84"/>
      <c r="SXQ16" s="84"/>
      <c r="SXR16" s="84"/>
      <c r="SXS16" s="84"/>
      <c r="SXT16" s="84"/>
      <c r="SXU16" s="84"/>
      <c r="SXV16" s="84"/>
      <c r="SXW16" s="84"/>
      <c r="SXX16" s="84"/>
      <c r="SXY16" s="84"/>
      <c r="SXZ16" s="84"/>
      <c r="SYA16" s="84"/>
      <c r="SYB16" s="84"/>
      <c r="SYC16" s="84"/>
      <c r="SYD16" s="84"/>
      <c r="SYE16" s="84"/>
      <c r="SYF16" s="84"/>
      <c r="SYG16" s="84"/>
      <c r="SYH16" s="84"/>
      <c r="SYI16" s="84"/>
      <c r="SYJ16" s="84"/>
      <c r="SYK16" s="84"/>
      <c r="SYL16" s="84"/>
      <c r="SYM16" s="84"/>
      <c r="SYN16" s="84"/>
      <c r="SYO16" s="84"/>
      <c r="SYP16" s="84"/>
      <c r="SYQ16" s="84"/>
      <c r="SYR16" s="84"/>
      <c r="SYS16" s="84"/>
      <c r="SYT16" s="84"/>
      <c r="SYU16" s="84"/>
      <c r="SYV16" s="84"/>
      <c r="SYW16" s="84"/>
      <c r="SYX16" s="84"/>
      <c r="SYY16" s="84"/>
      <c r="SYZ16" s="84"/>
      <c r="SZA16" s="84"/>
      <c r="SZB16" s="84"/>
      <c r="SZC16" s="84"/>
      <c r="SZD16" s="84"/>
      <c r="SZE16" s="84"/>
      <c r="SZF16" s="84"/>
      <c r="SZG16" s="84"/>
      <c r="SZH16" s="84"/>
      <c r="SZI16" s="84"/>
      <c r="SZJ16" s="84"/>
      <c r="SZK16" s="84"/>
      <c r="SZL16" s="84"/>
      <c r="SZM16" s="84"/>
      <c r="SZN16" s="84"/>
      <c r="SZO16" s="84"/>
      <c r="SZP16" s="84"/>
      <c r="SZQ16" s="84"/>
      <c r="SZR16" s="84"/>
      <c r="SZS16" s="84"/>
      <c r="SZT16" s="84"/>
      <c r="SZU16" s="84"/>
      <c r="SZV16" s="84"/>
      <c r="SZW16" s="84"/>
      <c r="SZX16" s="84"/>
      <c r="SZY16" s="84"/>
      <c r="SZZ16" s="84"/>
      <c r="TAA16" s="84"/>
      <c r="TAB16" s="84"/>
      <c r="TAC16" s="84"/>
      <c r="TAD16" s="84"/>
      <c r="TAE16" s="84"/>
      <c r="TAF16" s="84"/>
      <c r="TAG16" s="84"/>
      <c r="TAH16" s="84"/>
      <c r="TAI16" s="84"/>
      <c r="TAJ16" s="84"/>
      <c r="TAK16" s="84"/>
      <c r="TAL16" s="84"/>
      <c r="TAM16" s="84"/>
      <c r="TAN16" s="84"/>
      <c r="TAO16" s="84"/>
      <c r="TAP16" s="84"/>
      <c r="TAQ16" s="84"/>
      <c r="TAR16" s="84"/>
      <c r="TAS16" s="84"/>
      <c r="TAT16" s="84"/>
      <c r="TAU16" s="84"/>
      <c r="TAV16" s="84"/>
      <c r="TAW16" s="84"/>
      <c r="TAX16" s="84"/>
      <c r="TAY16" s="84"/>
      <c r="TAZ16" s="84"/>
      <c r="TBA16" s="84"/>
      <c r="TBB16" s="84"/>
      <c r="TBC16" s="84"/>
      <c r="TBD16" s="84"/>
      <c r="TBE16" s="84"/>
      <c r="TBF16" s="84"/>
      <c r="TBG16" s="84"/>
      <c r="TBH16" s="84"/>
      <c r="TBI16" s="84"/>
      <c r="TBJ16" s="84"/>
      <c r="TBK16" s="84"/>
      <c r="TBL16" s="84"/>
      <c r="TBM16" s="84"/>
      <c r="TBN16" s="84"/>
      <c r="TBO16" s="84"/>
      <c r="TBP16" s="84"/>
      <c r="TBQ16" s="84"/>
      <c r="TBR16" s="84"/>
      <c r="TBS16" s="84"/>
      <c r="TBT16" s="84"/>
      <c r="TBU16" s="84"/>
      <c r="TBV16" s="84"/>
      <c r="TBW16" s="84"/>
      <c r="TBX16" s="84"/>
      <c r="TBY16" s="84"/>
      <c r="TBZ16" s="84"/>
      <c r="TCA16" s="84"/>
      <c r="TCB16" s="84"/>
      <c r="TCC16" s="84"/>
      <c r="TCD16" s="84"/>
      <c r="TCE16" s="84"/>
      <c r="TCF16" s="84"/>
      <c r="TCG16" s="84"/>
      <c r="TCH16" s="84"/>
      <c r="TCI16" s="84"/>
      <c r="TCJ16" s="84"/>
      <c r="TCK16" s="84"/>
      <c r="TCL16" s="84"/>
      <c r="TCM16" s="84"/>
      <c r="TCN16" s="84"/>
      <c r="TCO16" s="84"/>
      <c r="TCP16" s="84"/>
      <c r="TCQ16" s="84"/>
      <c r="TCR16" s="84"/>
      <c r="TCS16" s="84"/>
      <c r="TCT16" s="84"/>
      <c r="TCU16" s="84"/>
      <c r="TCV16" s="84"/>
      <c r="TCW16" s="84"/>
      <c r="TCX16" s="84"/>
      <c r="TCY16" s="84"/>
      <c r="TCZ16" s="84"/>
      <c r="TDA16" s="84"/>
      <c r="TDB16" s="84"/>
      <c r="TDC16" s="84"/>
      <c r="TDD16" s="84"/>
      <c r="TDE16" s="84"/>
      <c r="TDF16" s="84"/>
      <c r="TDG16" s="84"/>
      <c r="TDH16" s="84"/>
      <c r="TDI16" s="84"/>
      <c r="TDJ16" s="84"/>
      <c r="TDK16" s="84"/>
      <c r="TDL16" s="84"/>
      <c r="TDM16" s="84"/>
      <c r="TDN16" s="84"/>
      <c r="TDO16" s="84"/>
      <c r="TDP16" s="84"/>
      <c r="TDQ16" s="84"/>
      <c r="TDR16" s="84"/>
      <c r="TDS16" s="84"/>
      <c r="TDT16" s="84"/>
      <c r="TDU16" s="84"/>
      <c r="TDV16" s="84"/>
      <c r="TDW16" s="84"/>
      <c r="TDX16" s="84"/>
      <c r="TDY16" s="84"/>
      <c r="TDZ16" s="84"/>
      <c r="TEA16" s="84"/>
      <c r="TEB16" s="84"/>
      <c r="TEC16" s="84"/>
      <c r="TED16" s="84"/>
      <c r="TEE16" s="84"/>
      <c r="TEF16" s="84"/>
      <c r="TEG16" s="84"/>
      <c r="TEH16" s="84"/>
      <c r="TEI16" s="84"/>
      <c r="TEJ16" s="84"/>
      <c r="TEK16" s="84"/>
      <c r="TEL16" s="84"/>
      <c r="TEM16" s="84"/>
      <c r="TEN16" s="84"/>
      <c r="TEO16" s="84"/>
      <c r="TEP16" s="84"/>
      <c r="TEQ16" s="84"/>
      <c r="TER16" s="84"/>
      <c r="TES16" s="84"/>
      <c r="TET16" s="84"/>
      <c r="TEU16" s="84"/>
      <c r="TEV16" s="84"/>
      <c r="TEW16" s="84"/>
      <c r="TEX16" s="84"/>
      <c r="TEY16" s="84"/>
      <c r="TEZ16" s="84"/>
      <c r="TFA16" s="84"/>
      <c r="TFB16" s="84"/>
      <c r="TFC16" s="84"/>
      <c r="TFD16" s="84"/>
      <c r="TFE16" s="84"/>
      <c r="TFF16" s="84"/>
      <c r="TFG16" s="84"/>
      <c r="TFH16" s="84"/>
      <c r="TFI16" s="84"/>
      <c r="TFJ16" s="84"/>
      <c r="TFK16" s="84"/>
      <c r="TFL16" s="84"/>
      <c r="TFM16" s="84"/>
      <c r="TFN16" s="84"/>
      <c r="TFO16" s="84"/>
      <c r="TFP16" s="84"/>
      <c r="TFQ16" s="84"/>
      <c r="TFR16" s="84"/>
      <c r="TFS16" s="84"/>
      <c r="TFT16" s="84"/>
      <c r="TFU16" s="84"/>
      <c r="TFV16" s="84"/>
      <c r="TFW16" s="84"/>
      <c r="TFX16" s="84"/>
      <c r="TFY16" s="84"/>
      <c r="TFZ16" s="84"/>
      <c r="TGA16" s="84"/>
      <c r="TGB16" s="84"/>
      <c r="TGC16" s="84"/>
      <c r="TGD16" s="84"/>
      <c r="TGE16" s="84"/>
      <c r="TGF16" s="84"/>
      <c r="TGG16" s="84"/>
      <c r="TGH16" s="84"/>
      <c r="TGI16" s="84"/>
      <c r="TGJ16" s="84"/>
      <c r="TGK16" s="84"/>
      <c r="TGL16" s="84"/>
      <c r="TGM16" s="84"/>
      <c r="TGN16" s="84"/>
      <c r="TGO16" s="84"/>
      <c r="TGP16" s="84"/>
      <c r="TGQ16" s="84"/>
      <c r="TGR16" s="84"/>
      <c r="TGS16" s="84"/>
      <c r="TGT16" s="84"/>
      <c r="TGU16" s="84"/>
      <c r="TGV16" s="84"/>
      <c r="TGW16" s="84"/>
      <c r="TGX16" s="84"/>
      <c r="TGY16" s="84"/>
      <c r="TGZ16" s="84"/>
      <c r="THA16" s="84"/>
      <c r="THB16" s="84"/>
      <c r="THC16" s="84"/>
      <c r="THD16" s="84"/>
      <c r="THE16" s="84"/>
      <c r="THF16" s="84"/>
      <c r="THG16" s="84"/>
      <c r="THH16" s="84"/>
      <c r="THI16" s="84"/>
      <c r="THJ16" s="84"/>
      <c r="THK16" s="84"/>
      <c r="THL16" s="84"/>
      <c r="THM16" s="84"/>
      <c r="THN16" s="84"/>
      <c r="THO16" s="84"/>
      <c r="THP16" s="84"/>
      <c r="THQ16" s="84"/>
      <c r="THR16" s="84"/>
      <c r="THS16" s="84"/>
      <c r="THT16" s="84"/>
      <c r="THU16" s="84"/>
      <c r="THV16" s="84"/>
      <c r="THW16" s="84"/>
      <c r="THX16" s="84"/>
      <c r="THY16" s="84"/>
      <c r="THZ16" s="84"/>
      <c r="TIA16" s="84"/>
      <c r="TIB16" s="84"/>
      <c r="TIC16" s="84"/>
      <c r="TID16" s="84"/>
      <c r="TIE16" s="84"/>
      <c r="TIF16" s="84"/>
      <c r="TIG16" s="84"/>
      <c r="TIH16" s="84"/>
      <c r="TII16" s="84"/>
      <c r="TIJ16" s="84"/>
      <c r="TIK16" s="84"/>
      <c r="TIL16" s="84"/>
      <c r="TIM16" s="84"/>
      <c r="TIN16" s="84"/>
      <c r="TIO16" s="84"/>
      <c r="TIP16" s="84"/>
      <c r="TIQ16" s="84"/>
      <c r="TIR16" s="84"/>
      <c r="TIS16" s="84"/>
      <c r="TIT16" s="84"/>
      <c r="TIU16" s="84"/>
      <c r="TIV16" s="84"/>
      <c r="TIW16" s="84"/>
      <c r="TIX16" s="84"/>
      <c r="TIY16" s="84"/>
      <c r="TIZ16" s="84"/>
      <c r="TJA16" s="84"/>
      <c r="TJB16" s="84"/>
      <c r="TJC16" s="84"/>
      <c r="TJD16" s="84"/>
      <c r="TJE16" s="84"/>
      <c r="TJF16" s="84"/>
      <c r="TJG16" s="84"/>
      <c r="TJH16" s="84"/>
      <c r="TJI16" s="84"/>
      <c r="TJJ16" s="84"/>
      <c r="TJK16" s="84"/>
      <c r="TJL16" s="84"/>
      <c r="TJM16" s="84"/>
      <c r="TJN16" s="84"/>
      <c r="TJO16" s="84"/>
      <c r="TJP16" s="84"/>
      <c r="TJQ16" s="84"/>
      <c r="TJR16" s="84"/>
      <c r="TJS16" s="84"/>
      <c r="TJT16" s="84"/>
      <c r="TJU16" s="84"/>
      <c r="TJV16" s="84"/>
      <c r="TJW16" s="84"/>
      <c r="TJX16" s="84"/>
      <c r="TJY16" s="84"/>
      <c r="TJZ16" s="84"/>
      <c r="TKA16" s="84"/>
      <c r="TKB16" s="84"/>
      <c r="TKC16" s="84"/>
      <c r="TKD16" s="84"/>
      <c r="TKE16" s="84"/>
      <c r="TKF16" s="84"/>
      <c r="TKG16" s="84"/>
      <c r="TKH16" s="84"/>
      <c r="TKI16" s="84"/>
      <c r="TKJ16" s="84"/>
      <c r="TKK16" s="84"/>
      <c r="TKL16" s="84"/>
      <c r="TKM16" s="84"/>
      <c r="TKN16" s="84"/>
      <c r="TKO16" s="84"/>
      <c r="TKP16" s="84"/>
      <c r="TKQ16" s="84"/>
      <c r="TKR16" s="84"/>
      <c r="TKS16" s="84"/>
      <c r="TKT16" s="84"/>
      <c r="TKU16" s="84"/>
      <c r="TKV16" s="84"/>
      <c r="TKW16" s="84"/>
      <c r="TKX16" s="84"/>
      <c r="TKY16" s="84"/>
      <c r="TKZ16" s="84"/>
      <c r="TLA16" s="84"/>
      <c r="TLB16" s="84"/>
      <c r="TLC16" s="84"/>
      <c r="TLD16" s="84"/>
      <c r="TLE16" s="84"/>
      <c r="TLF16" s="84"/>
      <c r="TLG16" s="84"/>
      <c r="TLH16" s="84"/>
      <c r="TLI16" s="84"/>
      <c r="TLJ16" s="84"/>
      <c r="TLK16" s="84"/>
      <c r="TLL16" s="84"/>
      <c r="TLM16" s="84"/>
      <c r="TLN16" s="84"/>
      <c r="TLO16" s="84"/>
      <c r="TLP16" s="84"/>
      <c r="TLQ16" s="84"/>
      <c r="TLR16" s="84"/>
      <c r="TLS16" s="84"/>
      <c r="TLT16" s="84"/>
      <c r="TLU16" s="84"/>
      <c r="TLV16" s="84"/>
      <c r="TLW16" s="84"/>
      <c r="TLX16" s="84"/>
      <c r="TLY16" s="84"/>
      <c r="TLZ16" s="84"/>
      <c r="TMA16" s="84"/>
      <c r="TMB16" s="84"/>
      <c r="TMC16" s="84"/>
      <c r="TMD16" s="84"/>
      <c r="TME16" s="84"/>
      <c r="TMF16" s="84"/>
      <c r="TMG16" s="84"/>
      <c r="TMH16" s="84"/>
      <c r="TMI16" s="84"/>
      <c r="TMJ16" s="84"/>
      <c r="TMK16" s="84"/>
      <c r="TML16" s="84"/>
      <c r="TMM16" s="84"/>
      <c r="TMN16" s="84"/>
      <c r="TMO16" s="84"/>
      <c r="TMP16" s="84"/>
      <c r="TMQ16" s="84"/>
      <c r="TMR16" s="84"/>
      <c r="TMS16" s="84"/>
      <c r="TMT16" s="84"/>
      <c r="TMU16" s="84"/>
      <c r="TMV16" s="84"/>
      <c r="TMW16" s="84"/>
      <c r="TMX16" s="84"/>
      <c r="TMY16" s="84"/>
      <c r="TMZ16" s="84"/>
      <c r="TNA16" s="84"/>
      <c r="TNB16" s="84"/>
      <c r="TNC16" s="84"/>
      <c r="TND16" s="84"/>
      <c r="TNE16" s="84"/>
      <c r="TNF16" s="84"/>
      <c r="TNG16" s="84"/>
      <c r="TNH16" s="84"/>
      <c r="TNI16" s="84"/>
      <c r="TNJ16" s="84"/>
      <c r="TNK16" s="84"/>
      <c r="TNL16" s="84"/>
      <c r="TNM16" s="84"/>
      <c r="TNN16" s="84"/>
      <c r="TNO16" s="84"/>
      <c r="TNP16" s="84"/>
      <c r="TNQ16" s="84"/>
      <c r="TNR16" s="84"/>
      <c r="TNS16" s="84"/>
      <c r="TNT16" s="84"/>
      <c r="TNU16" s="84"/>
      <c r="TNV16" s="84"/>
      <c r="TNW16" s="84"/>
      <c r="TNX16" s="84"/>
      <c r="TNY16" s="84"/>
      <c r="TNZ16" s="84"/>
      <c r="TOA16" s="84"/>
      <c r="TOB16" s="84"/>
      <c r="TOC16" s="84"/>
      <c r="TOD16" s="84"/>
      <c r="TOE16" s="84"/>
      <c r="TOF16" s="84"/>
      <c r="TOG16" s="84"/>
      <c r="TOH16" s="84"/>
      <c r="TOI16" s="84"/>
      <c r="TOJ16" s="84"/>
      <c r="TOK16" s="84"/>
      <c r="TOL16" s="84"/>
      <c r="TOM16" s="84"/>
      <c r="TON16" s="84"/>
      <c r="TOO16" s="84"/>
      <c r="TOP16" s="84"/>
      <c r="TOQ16" s="84"/>
      <c r="TOR16" s="84"/>
      <c r="TOS16" s="84"/>
      <c r="TOT16" s="84"/>
      <c r="TOU16" s="84"/>
      <c r="TOV16" s="84"/>
      <c r="TOW16" s="84"/>
      <c r="TOX16" s="84"/>
      <c r="TOY16" s="84"/>
      <c r="TOZ16" s="84"/>
      <c r="TPA16" s="84"/>
      <c r="TPB16" s="84"/>
      <c r="TPC16" s="84"/>
      <c r="TPD16" s="84"/>
      <c r="TPE16" s="84"/>
      <c r="TPF16" s="84"/>
      <c r="TPG16" s="84"/>
      <c r="TPH16" s="84"/>
      <c r="TPI16" s="84"/>
      <c r="TPJ16" s="84"/>
      <c r="TPK16" s="84"/>
      <c r="TPL16" s="84"/>
      <c r="TPM16" s="84"/>
      <c r="TPN16" s="84"/>
      <c r="TPO16" s="84"/>
      <c r="TPP16" s="84"/>
      <c r="TPQ16" s="84"/>
      <c r="TPR16" s="84"/>
      <c r="TPS16" s="84"/>
      <c r="TPT16" s="84"/>
      <c r="TPU16" s="84"/>
      <c r="TPV16" s="84"/>
      <c r="TPW16" s="84"/>
      <c r="TPX16" s="84"/>
      <c r="TPY16" s="84"/>
      <c r="TPZ16" s="84"/>
      <c r="TQA16" s="84"/>
      <c r="TQB16" s="84"/>
      <c r="TQC16" s="84"/>
      <c r="TQD16" s="84"/>
      <c r="TQE16" s="84"/>
      <c r="TQF16" s="84"/>
      <c r="TQG16" s="84"/>
      <c r="TQH16" s="84"/>
      <c r="TQI16" s="84"/>
      <c r="TQJ16" s="84"/>
      <c r="TQK16" s="84"/>
      <c r="TQL16" s="84"/>
      <c r="TQM16" s="84"/>
      <c r="TQN16" s="84"/>
      <c r="TQO16" s="84"/>
      <c r="TQP16" s="84"/>
      <c r="TQQ16" s="84"/>
      <c r="TQR16" s="84"/>
      <c r="TQS16" s="84"/>
      <c r="TQT16" s="84"/>
      <c r="TQU16" s="84"/>
      <c r="TQV16" s="84"/>
      <c r="TQW16" s="84"/>
      <c r="TQX16" s="84"/>
      <c r="TQY16" s="84"/>
      <c r="TQZ16" s="84"/>
      <c r="TRA16" s="84"/>
      <c r="TRB16" s="84"/>
      <c r="TRC16" s="84"/>
      <c r="TRD16" s="84"/>
      <c r="TRE16" s="84"/>
      <c r="TRF16" s="84"/>
      <c r="TRG16" s="84"/>
      <c r="TRH16" s="84"/>
      <c r="TRI16" s="84"/>
      <c r="TRJ16" s="84"/>
      <c r="TRK16" s="84"/>
      <c r="TRL16" s="84"/>
      <c r="TRM16" s="84"/>
      <c r="TRN16" s="84"/>
      <c r="TRO16" s="84"/>
      <c r="TRP16" s="84"/>
      <c r="TRQ16" s="84"/>
      <c r="TRR16" s="84"/>
      <c r="TRS16" s="84"/>
      <c r="TRT16" s="84"/>
      <c r="TRU16" s="84"/>
      <c r="TRV16" s="84"/>
      <c r="TRW16" s="84"/>
      <c r="TRX16" s="84"/>
      <c r="TRY16" s="84"/>
      <c r="TRZ16" s="84"/>
      <c r="TSA16" s="84"/>
      <c r="TSB16" s="84"/>
      <c r="TSC16" s="84"/>
      <c r="TSD16" s="84"/>
      <c r="TSE16" s="84"/>
      <c r="TSF16" s="84"/>
      <c r="TSG16" s="84"/>
      <c r="TSH16" s="84"/>
      <c r="TSI16" s="84"/>
      <c r="TSJ16" s="84"/>
      <c r="TSK16" s="84"/>
      <c r="TSL16" s="84"/>
      <c r="TSM16" s="84"/>
      <c r="TSN16" s="84"/>
      <c r="TSO16" s="84"/>
      <c r="TSP16" s="84"/>
      <c r="TSQ16" s="84"/>
      <c r="TSR16" s="84"/>
      <c r="TSS16" s="84"/>
      <c r="TST16" s="84"/>
      <c r="TSU16" s="84"/>
      <c r="TSV16" s="84"/>
      <c r="TSW16" s="84"/>
      <c r="TSX16" s="84"/>
      <c r="TSY16" s="84"/>
      <c r="TSZ16" s="84"/>
      <c r="TTA16" s="84"/>
      <c r="TTB16" s="84"/>
      <c r="TTC16" s="84"/>
      <c r="TTD16" s="84"/>
      <c r="TTE16" s="84"/>
      <c r="TTF16" s="84"/>
      <c r="TTG16" s="84"/>
      <c r="TTH16" s="84"/>
      <c r="TTI16" s="84"/>
      <c r="TTJ16" s="84"/>
      <c r="TTK16" s="84"/>
      <c r="TTL16" s="84"/>
      <c r="TTM16" s="84"/>
      <c r="TTN16" s="84"/>
      <c r="TTO16" s="84"/>
      <c r="TTP16" s="84"/>
      <c r="TTQ16" s="84"/>
      <c r="TTR16" s="84"/>
      <c r="TTS16" s="84"/>
      <c r="TTT16" s="84"/>
      <c r="TTU16" s="84"/>
      <c r="TTV16" s="84"/>
      <c r="TTW16" s="84"/>
      <c r="TTX16" s="84"/>
      <c r="TTY16" s="84"/>
      <c r="TTZ16" s="84"/>
      <c r="TUA16" s="84"/>
      <c r="TUB16" s="84"/>
      <c r="TUC16" s="84"/>
      <c r="TUD16" s="84"/>
      <c r="TUE16" s="84"/>
      <c r="TUF16" s="84"/>
      <c r="TUG16" s="84"/>
      <c r="TUH16" s="84"/>
      <c r="TUI16" s="84"/>
      <c r="TUJ16" s="84"/>
      <c r="TUK16" s="84"/>
      <c r="TUL16" s="84"/>
      <c r="TUM16" s="84"/>
      <c r="TUN16" s="84"/>
      <c r="TUO16" s="84"/>
      <c r="TUP16" s="84"/>
      <c r="TUQ16" s="84"/>
      <c r="TUR16" s="84"/>
      <c r="TUS16" s="84"/>
      <c r="TUT16" s="84"/>
      <c r="TUU16" s="84"/>
      <c r="TUV16" s="84"/>
      <c r="TUW16" s="84"/>
      <c r="TUX16" s="84"/>
      <c r="TUY16" s="84"/>
      <c r="TUZ16" s="84"/>
      <c r="TVA16" s="84"/>
      <c r="TVB16" s="84"/>
      <c r="TVC16" s="84"/>
      <c r="TVD16" s="84"/>
      <c r="TVE16" s="84"/>
      <c r="TVF16" s="84"/>
      <c r="TVG16" s="84"/>
      <c r="TVH16" s="84"/>
      <c r="TVI16" s="84"/>
      <c r="TVJ16" s="84"/>
      <c r="TVK16" s="84"/>
      <c r="TVL16" s="84"/>
      <c r="TVM16" s="84"/>
      <c r="TVN16" s="84"/>
      <c r="TVO16" s="84"/>
      <c r="TVP16" s="84"/>
      <c r="TVQ16" s="84"/>
      <c r="TVR16" s="84"/>
      <c r="TVS16" s="84"/>
      <c r="TVT16" s="84"/>
      <c r="TVU16" s="84"/>
      <c r="TVV16" s="84"/>
      <c r="TVW16" s="84"/>
      <c r="TVX16" s="84"/>
      <c r="TVY16" s="84"/>
      <c r="TVZ16" s="84"/>
      <c r="TWA16" s="84"/>
      <c r="TWB16" s="84"/>
      <c r="TWC16" s="84"/>
      <c r="TWD16" s="84"/>
      <c r="TWE16" s="84"/>
      <c r="TWF16" s="84"/>
      <c r="TWG16" s="84"/>
      <c r="TWH16" s="84"/>
      <c r="TWI16" s="84"/>
      <c r="TWJ16" s="84"/>
      <c r="TWK16" s="84"/>
      <c r="TWL16" s="84"/>
      <c r="TWM16" s="84"/>
      <c r="TWN16" s="84"/>
      <c r="TWO16" s="84"/>
      <c r="TWP16" s="84"/>
      <c r="TWQ16" s="84"/>
      <c r="TWR16" s="84"/>
      <c r="TWS16" s="84"/>
      <c r="TWT16" s="84"/>
      <c r="TWU16" s="84"/>
      <c r="TWV16" s="84"/>
      <c r="TWW16" s="84"/>
      <c r="TWX16" s="84"/>
      <c r="TWY16" s="84"/>
      <c r="TWZ16" s="84"/>
      <c r="TXA16" s="84"/>
      <c r="TXB16" s="84"/>
      <c r="TXC16" s="84"/>
      <c r="TXD16" s="84"/>
      <c r="TXE16" s="84"/>
      <c r="TXF16" s="84"/>
      <c r="TXG16" s="84"/>
      <c r="TXH16" s="84"/>
      <c r="TXI16" s="84"/>
      <c r="TXJ16" s="84"/>
      <c r="TXK16" s="84"/>
      <c r="TXL16" s="84"/>
      <c r="TXM16" s="84"/>
      <c r="TXN16" s="84"/>
      <c r="TXO16" s="84"/>
      <c r="TXP16" s="84"/>
      <c r="TXQ16" s="84"/>
      <c r="TXR16" s="84"/>
      <c r="TXS16" s="84"/>
      <c r="TXT16" s="84"/>
      <c r="TXU16" s="84"/>
      <c r="TXV16" s="84"/>
      <c r="TXW16" s="84"/>
      <c r="TXX16" s="84"/>
      <c r="TXY16" s="84"/>
      <c r="TXZ16" s="84"/>
      <c r="TYA16" s="84"/>
      <c r="TYB16" s="84"/>
      <c r="TYC16" s="84"/>
      <c r="TYD16" s="84"/>
      <c r="TYE16" s="84"/>
      <c r="TYF16" s="84"/>
      <c r="TYG16" s="84"/>
      <c r="TYH16" s="84"/>
      <c r="TYI16" s="84"/>
      <c r="TYJ16" s="84"/>
      <c r="TYK16" s="84"/>
      <c r="TYL16" s="84"/>
      <c r="TYM16" s="84"/>
      <c r="TYN16" s="84"/>
      <c r="TYO16" s="84"/>
      <c r="TYP16" s="84"/>
      <c r="TYQ16" s="84"/>
      <c r="TYR16" s="84"/>
      <c r="TYS16" s="84"/>
      <c r="TYT16" s="84"/>
      <c r="TYU16" s="84"/>
      <c r="TYV16" s="84"/>
      <c r="TYW16" s="84"/>
      <c r="TYX16" s="84"/>
      <c r="TYY16" s="84"/>
      <c r="TYZ16" s="84"/>
      <c r="TZA16" s="84"/>
      <c r="TZB16" s="84"/>
      <c r="TZC16" s="84"/>
      <c r="TZD16" s="84"/>
      <c r="TZE16" s="84"/>
      <c r="TZF16" s="84"/>
      <c r="TZG16" s="84"/>
      <c r="TZH16" s="84"/>
      <c r="TZI16" s="84"/>
      <c r="TZJ16" s="84"/>
      <c r="TZK16" s="84"/>
      <c r="TZL16" s="84"/>
      <c r="TZM16" s="84"/>
      <c r="TZN16" s="84"/>
      <c r="TZO16" s="84"/>
      <c r="TZP16" s="84"/>
      <c r="TZQ16" s="84"/>
      <c r="TZR16" s="84"/>
      <c r="TZS16" s="84"/>
      <c r="TZT16" s="84"/>
      <c r="TZU16" s="84"/>
      <c r="TZV16" s="84"/>
      <c r="TZW16" s="84"/>
      <c r="TZX16" s="84"/>
      <c r="TZY16" s="84"/>
      <c r="TZZ16" s="84"/>
      <c r="UAA16" s="84"/>
      <c r="UAB16" s="84"/>
      <c r="UAC16" s="84"/>
      <c r="UAD16" s="84"/>
      <c r="UAE16" s="84"/>
      <c r="UAF16" s="84"/>
      <c r="UAG16" s="84"/>
      <c r="UAH16" s="84"/>
      <c r="UAI16" s="84"/>
      <c r="UAJ16" s="84"/>
      <c r="UAK16" s="84"/>
      <c r="UAL16" s="84"/>
      <c r="UAM16" s="84"/>
      <c r="UAN16" s="84"/>
      <c r="UAO16" s="84"/>
      <c r="UAP16" s="84"/>
      <c r="UAQ16" s="84"/>
      <c r="UAR16" s="84"/>
      <c r="UAS16" s="84"/>
      <c r="UAT16" s="84"/>
      <c r="UAU16" s="84"/>
      <c r="UAV16" s="84"/>
      <c r="UAW16" s="84"/>
      <c r="UAX16" s="84"/>
      <c r="UAY16" s="84"/>
      <c r="UAZ16" s="84"/>
      <c r="UBA16" s="84"/>
      <c r="UBB16" s="84"/>
      <c r="UBC16" s="84"/>
      <c r="UBD16" s="84"/>
      <c r="UBE16" s="84"/>
      <c r="UBF16" s="84"/>
      <c r="UBG16" s="84"/>
      <c r="UBH16" s="84"/>
      <c r="UBI16" s="84"/>
      <c r="UBJ16" s="84"/>
      <c r="UBK16" s="84"/>
      <c r="UBL16" s="84"/>
      <c r="UBM16" s="84"/>
      <c r="UBN16" s="84"/>
      <c r="UBO16" s="84"/>
      <c r="UBP16" s="84"/>
      <c r="UBQ16" s="84"/>
      <c r="UBR16" s="84"/>
      <c r="UBS16" s="84"/>
      <c r="UBT16" s="84"/>
      <c r="UBU16" s="84"/>
      <c r="UBV16" s="84"/>
      <c r="UBW16" s="84"/>
      <c r="UBX16" s="84"/>
      <c r="UBY16" s="84"/>
      <c r="UBZ16" s="84"/>
      <c r="UCA16" s="84"/>
      <c r="UCB16" s="84"/>
      <c r="UCC16" s="84"/>
      <c r="UCD16" s="84"/>
      <c r="UCE16" s="84"/>
      <c r="UCF16" s="84"/>
      <c r="UCG16" s="84"/>
      <c r="UCH16" s="84"/>
      <c r="UCI16" s="84"/>
      <c r="UCJ16" s="84"/>
      <c r="UCK16" s="84"/>
      <c r="UCL16" s="84"/>
      <c r="UCM16" s="84"/>
      <c r="UCN16" s="84"/>
      <c r="UCO16" s="84"/>
      <c r="UCP16" s="84"/>
      <c r="UCQ16" s="84"/>
      <c r="UCR16" s="84"/>
      <c r="UCS16" s="84"/>
      <c r="UCT16" s="84"/>
      <c r="UCU16" s="84"/>
      <c r="UCV16" s="84"/>
      <c r="UCW16" s="84"/>
      <c r="UCX16" s="84"/>
      <c r="UCY16" s="84"/>
      <c r="UCZ16" s="84"/>
      <c r="UDA16" s="84"/>
      <c r="UDB16" s="84"/>
      <c r="UDC16" s="84"/>
      <c r="UDD16" s="84"/>
      <c r="UDE16" s="84"/>
      <c r="UDF16" s="84"/>
      <c r="UDG16" s="84"/>
      <c r="UDH16" s="84"/>
      <c r="UDI16" s="84"/>
      <c r="UDJ16" s="84"/>
      <c r="UDK16" s="84"/>
      <c r="UDL16" s="84"/>
      <c r="UDM16" s="84"/>
      <c r="UDN16" s="84"/>
      <c r="UDO16" s="84"/>
      <c r="UDP16" s="84"/>
      <c r="UDQ16" s="84"/>
      <c r="UDR16" s="84"/>
      <c r="UDS16" s="84"/>
      <c r="UDT16" s="84"/>
      <c r="UDU16" s="84"/>
      <c r="UDV16" s="84"/>
      <c r="UDW16" s="84"/>
      <c r="UDX16" s="84"/>
      <c r="UDY16" s="84"/>
      <c r="UDZ16" s="84"/>
      <c r="UEA16" s="84"/>
      <c r="UEB16" s="84"/>
      <c r="UEC16" s="84"/>
      <c r="UED16" s="84"/>
      <c r="UEE16" s="84"/>
      <c r="UEF16" s="84"/>
      <c r="UEG16" s="84"/>
      <c r="UEH16" s="84"/>
      <c r="UEI16" s="84"/>
      <c r="UEJ16" s="84"/>
      <c r="UEK16" s="84"/>
      <c r="UEL16" s="84"/>
      <c r="UEM16" s="84"/>
      <c r="UEN16" s="84"/>
      <c r="UEO16" s="84"/>
      <c r="UEP16" s="84"/>
      <c r="UEQ16" s="84"/>
      <c r="UER16" s="84"/>
      <c r="UES16" s="84"/>
      <c r="UET16" s="84"/>
      <c r="UEU16" s="84"/>
      <c r="UEV16" s="84"/>
      <c r="UEW16" s="84"/>
      <c r="UEX16" s="84"/>
      <c r="UEY16" s="84"/>
      <c r="UEZ16" s="84"/>
      <c r="UFA16" s="84"/>
      <c r="UFB16" s="84"/>
      <c r="UFC16" s="84"/>
      <c r="UFD16" s="84"/>
      <c r="UFE16" s="84"/>
      <c r="UFF16" s="84"/>
      <c r="UFG16" s="84"/>
      <c r="UFH16" s="84"/>
      <c r="UFI16" s="84"/>
      <c r="UFJ16" s="84"/>
      <c r="UFK16" s="84"/>
      <c r="UFL16" s="84"/>
      <c r="UFM16" s="84"/>
      <c r="UFN16" s="84"/>
      <c r="UFO16" s="84"/>
      <c r="UFP16" s="84"/>
      <c r="UFQ16" s="84"/>
      <c r="UFR16" s="84"/>
      <c r="UFS16" s="84"/>
      <c r="UFT16" s="84"/>
      <c r="UFU16" s="84"/>
      <c r="UFV16" s="84"/>
      <c r="UFW16" s="84"/>
      <c r="UFX16" s="84"/>
      <c r="UFY16" s="84"/>
      <c r="UFZ16" s="84"/>
      <c r="UGA16" s="84"/>
      <c r="UGB16" s="84"/>
      <c r="UGC16" s="84"/>
      <c r="UGD16" s="84"/>
      <c r="UGE16" s="84"/>
      <c r="UGF16" s="84"/>
      <c r="UGG16" s="84"/>
      <c r="UGH16" s="84"/>
      <c r="UGI16" s="84"/>
      <c r="UGJ16" s="84"/>
      <c r="UGK16" s="84"/>
      <c r="UGL16" s="84"/>
      <c r="UGM16" s="84"/>
      <c r="UGN16" s="84"/>
      <c r="UGO16" s="84"/>
      <c r="UGP16" s="84"/>
      <c r="UGQ16" s="84"/>
      <c r="UGR16" s="84"/>
      <c r="UGS16" s="84"/>
      <c r="UGT16" s="84"/>
      <c r="UGU16" s="84"/>
      <c r="UGV16" s="84"/>
      <c r="UGW16" s="84"/>
      <c r="UGX16" s="84"/>
      <c r="UGY16" s="84"/>
      <c r="UGZ16" s="84"/>
      <c r="UHA16" s="84"/>
      <c r="UHB16" s="84"/>
      <c r="UHC16" s="84"/>
      <c r="UHD16" s="84"/>
      <c r="UHE16" s="84"/>
      <c r="UHF16" s="84"/>
      <c r="UHG16" s="84"/>
      <c r="UHH16" s="84"/>
      <c r="UHI16" s="84"/>
      <c r="UHJ16" s="84"/>
      <c r="UHK16" s="84"/>
      <c r="UHL16" s="84"/>
      <c r="UHM16" s="84"/>
      <c r="UHN16" s="84"/>
      <c r="UHO16" s="84"/>
      <c r="UHP16" s="84"/>
      <c r="UHQ16" s="84"/>
      <c r="UHR16" s="84"/>
      <c r="UHS16" s="84"/>
      <c r="UHT16" s="84"/>
      <c r="UHU16" s="84"/>
      <c r="UHV16" s="84"/>
      <c r="UHW16" s="84"/>
      <c r="UHX16" s="84"/>
      <c r="UHY16" s="84"/>
      <c r="UHZ16" s="84"/>
      <c r="UIA16" s="84"/>
      <c r="UIB16" s="84"/>
      <c r="UIC16" s="84"/>
      <c r="UID16" s="84"/>
      <c r="UIE16" s="84"/>
      <c r="UIF16" s="84"/>
      <c r="UIG16" s="84"/>
      <c r="UIH16" s="84"/>
      <c r="UII16" s="84"/>
      <c r="UIJ16" s="84"/>
      <c r="UIK16" s="84"/>
      <c r="UIL16" s="84"/>
      <c r="UIM16" s="84"/>
      <c r="UIN16" s="84"/>
      <c r="UIO16" s="84"/>
      <c r="UIP16" s="84"/>
      <c r="UIQ16" s="84"/>
      <c r="UIR16" s="84"/>
      <c r="UIS16" s="84"/>
      <c r="UIT16" s="84"/>
      <c r="UIU16" s="84"/>
      <c r="UIV16" s="84"/>
      <c r="UIW16" s="84"/>
      <c r="UIX16" s="84"/>
      <c r="UIY16" s="84"/>
      <c r="UIZ16" s="84"/>
      <c r="UJA16" s="84"/>
      <c r="UJB16" s="84"/>
      <c r="UJC16" s="84"/>
      <c r="UJD16" s="84"/>
      <c r="UJE16" s="84"/>
      <c r="UJF16" s="84"/>
      <c r="UJG16" s="84"/>
      <c r="UJH16" s="84"/>
      <c r="UJI16" s="84"/>
      <c r="UJJ16" s="84"/>
      <c r="UJK16" s="84"/>
      <c r="UJL16" s="84"/>
      <c r="UJM16" s="84"/>
      <c r="UJN16" s="84"/>
      <c r="UJO16" s="84"/>
      <c r="UJP16" s="84"/>
      <c r="UJQ16" s="84"/>
      <c r="UJR16" s="84"/>
      <c r="UJS16" s="84"/>
      <c r="UJT16" s="84"/>
      <c r="UJU16" s="84"/>
      <c r="UJV16" s="84"/>
      <c r="UJW16" s="84"/>
      <c r="UJX16" s="84"/>
      <c r="UJY16" s="84"/>
      <c r="UJZ16" s="84"/>
      <c r="UKA16" s="84"/>
      <c r="UKB16" s="84"/>
      <c r="UKC16" s="84"/>
      <c r="UKD16" s="84"/>
      <c r="UKE16" s="84"/>
      <c r="UKF16" s="84"/>
      <c r="UKG16" s="84"/>
      <c r="UKH16" s="84"/>
      <c r="UKI16" s="84"/>
      <c r="UKJ16" s="84"/>
      <c r="UKK16" s="84"/>
      <c r="UKL16" s="84"/>
      <c r="UKM16" s="84"/>
      <c r="UKN16" s="84"/>
      <c r="UKO16" s="84"/>
      <c r="UKP16" s="84"/>
      <c r="UKQ16" s="84"/>
      <c r="UKR16" s="84"/>
      <c r="UKS16" s="84"/>
      <c r="UKT16" s="84"/>
      <c r="UKU16" s="84"/>
      <c r="UKV16" s="84"/>
      <c r="UKW16" s="84"/>
      <c r="UKX16" s="84"/>
      <c r="UKY16" s="84"/>
      <c r="UKZ16" s="84"/>
      <c r="ULA16" s="84"/>
      <c r="ULB16" s="84"/>
      <c r="ULC16" s="84"/>
      <c r="ULD16" s="84"/>
      <c r="ULE16" s="84"/>
      <c r="ULF16" s="84"/>
      <c r="ULG16" s="84"/>
      <c r="ULH16" s="84"/>
      <c r="ULI16" s="84"/>
      <c r="ULJ16" s="84"/>
      <c r="ULK16" s="84"/>
      <c r="ULL16" s="84"/>
      <c r="ULM16" s="84"/>
      <c r="ULN16" s="84"/>
      <c r="ULO16" s="84"/>
      <c r="ULP16" s="84"/>
      <c r="ULQ16" s="84"/>
      <c r="ULR16" s="84"/>
      <c r="ULS16" s="84"/>
      <c r="ULT16" s="84"/>
      <c r="ULU16" s="84"/>
      <c r="ULV16" s="84"/>
      <c r="ULW16" s="84"/>
      <c r="ULX16" s="84"/>
      <c r="ULY16" s="84"/>
      <c r="ULZ16" s="84"/>
      <c r="UMA16" s="84"/>
      <c r="UMB16" s="84"/>
      <c r="UMC16" s="84"/>
      <c r="UMD16" s="84"/>
      <c r="UME16" s="84"/>
      <c r="UMF16" s="84"/>
      <c r="UMG16" s="84"/>
      <c r="UMH16" s="84"/>
      <c r="UMI16" s="84"/>
      <c r="UMJ16" s="84"/>
      <c r="UMK16" s="84"/>
      <c r="UML16" s="84"/>
      <c r="UMM16" s="84"/>
      <c r="UMN16" s="84"/>
      <c r="UMO16" s="84"/>
      <c r="UMP16" s="84"/>
      <c r="UMQ16" s="84"/>
      <c r="UMR16" s="84"/>
      <c r="UMS16" s="84"/>
      <c r="UMT16" s="84"/>
      <c r="UMU16" s="84"/>
      <c r="UMV16" s="84"/>
      <c r="UMW16" s="84"/>
      <c r="UMX16" s="84"/>
      <c r="UMY16" s="84"/>
      <c r="UMZ16" s="84"/>
      <c r="UNA16" s="84"/>
      <c r="UNB16" s="84"/>
      <c r="UNC16" s="84"/>
      <c r="UND16" s="84"/>
      <c r="UNE16" s="84"/>
      <c r="UNF16" s="84"/>
      <c r="UNG16" s="84"/>
      <c r="UNH16" s="84"/>
      <c r="UNI16" s="84"/>
      <c r="UNJ16" s="84"/>
      <c r="UNK16" s="84"/>
      <c r="UNL16" s="84"/>
      <c r="UNM16" s="84"/>
      <c r="UNN16" s="84"/>
      <c r="UNO16" s="84"/>
      <c r="UNP16" s="84"/>
      <c r="UNQ16" s="84"/>
      <c r="UNR16" s="84"/>
      <c r="UNS16" s="84"/>
      <c r="UNT16" s="84"/>
      <c r="UNU16" s="84"/>
      <c r="UNV16" s="84"/>
      <c r="UNW16" s="84"/>
      <c r="UNX16" s="84"/>
      <c r="UNY16" s="84"/>
      <c r="UNZ16" s="84"/>
      <c r="UOA16" s="84"/>
      <c r="UOB16" s="84"/>
      <c r="UOC16" s="84"/>
      <c r="UOD16" s="84"/>
      <c r="UOE16" s="84"/>
      <c r="UOF16" s="84"/>
      <c r="UOG16" s="84"/>
      <c r="UOH16" s="84"/>
      <c r="UOI16" s="84"/>
      <c r="UOJ16" s="84"/>
      <c r="UOK16" s="84"/>
      <c r="UOL16" s="84"/>
      <c r="UOM16" s="84"/>
      <c r="UON16" s="84"/>
      <c r="UOO16" s="84"/>
      <c r="UOP16" s="84"/>
      <c r="UOQ16" s="84"/>
      <c r="UOR16" s="84"/>
      <c r="UOS16" s="84"/>
      <c r="UOT16" s="84"/>
      <c r="UOU16" s="84"/>
      <c r="UOV16" s="84"/>
      <c r="UOW16" s="84"/>
      <c r="UOX16" s="84"/>
      <c r="UOY16" s="84"/>
      <c r="UOZ16" s="84"/>
      <c r="UPA16" s="84"/>
      <c r="UPB16" s="84"/>
      <c r="UPC16" s="84"/>
      <c r="UPD16" s="84"/>
      <c r="UPE16" s="84"/>
      <c r="UPF16" s="84"/>
      <c r="UPG16" s="84"/>
      <c r="UPH16" s="84"/>
      <c r="UPI16" s="84"/>
      <c r="UPJ16" s="84"/>
      <c r="UPK16" s="84"/>
      <c r="UPL16" s="84"/>
      <c r="UPM16" s="84"/>
      <c r="UPN16" s="84"/>
      <c r="UPO16" s="84"/>
      <c r="UPP16" s="84"/>
      <c r="UPQ16" s="84"/>
      <c r="UPR16" s="84"/>
      <c r="UPS16" s="84"/>
      <c r="UPT16" s="84"/>
      <c r="UPU16" s="84"/>
      <c r="UPV16" s="84"/>
      <c r="UPW16" s="84"/>
      <c r="UPX16" s="84"/>
      <c r="UPY16" s="84"/>
      <c r="UPZ16" s="84"/>
      <c r="UQA16" s="84"/>
      <c r="UQB16" s="84"/>
      <c r="UQC16" s="84"/>
      <c r="UQD16" s="84"/>
      <c r="UQE16" s="84"/>
      <c r="UQF16" s="84"/>
      <c r="UQG16" s="84"/>
      <c r="UQH16" s="84"/>
      <c r="UQI16" s="84"/>
      <c r="UQJ16" s="84"/>
      <c r="UQK16" s="84"/>
      <c r="UQL16" s="84"/>
      <c r="UQM16" s="84"/>
      <c r="UQN16" s="84"/>
      <c r="UQO16" s="84"/>
      <c r="UQP16" s="84"/>
      <c r="UQQ16" s="84"/>
      <c r="UQR16" s="84"/>
      <c r="UQS16" s="84"/>
      <c r="UQT16" s="84"/>
      <c r="UQU16" s="84"/>
      <c r="UQV16" s="84"/>
      <c r="UQW16" s="84"/>
      <c r="UQX16" s="84"/>
      <c r="UQY16" s="84"/>
      <c r="UQZ16" s="84"/>
      <c r="URA16" s="84"/>
      <c r="URB16" s="84"/>
      <c r="URC16" s="84"/>
      <c r="URD16" s="84"/>
      <c r="URE16" s="84"/>
      <c r="URF16" s="84"/>
      <c r="URG16" s="84"/>
      <c r="URH16" s="84"/>
      <c r="URI16" s="84"/>
      <c r="URJ16" s="84"/>
      <c r="URK16" s="84"/>
      <c r="URL16" s="84"/>
      <c r="URM16" s="84"/>
      <c r="URN16" s="84"/>
      <c r="URO16" s="84"/>
      <c r="URP16" s="84"/>
      <c r="URQ16" s="84"/>
      <c r="URR16" s="84"/>
      <c r="URS16" s="84"/>
      <c r="URT16" s="84"/>
      <c r="URU16" s="84"/>
      <c r="URV16" s="84"/>
      <c r="URW16" s="84"/>
      <c r="URX16" s="84"/>
      <c r="URY16" s="84"/>
      <c r="URZ16" s="84"/>
      <c r="USA16" s="84"/>
      <c r="USB16" s="84"/>
      <c r="USC16" s="84"/>
      <c r="USD16" s="84"/>
      <c r="USE16" s="84"/>
      <c r="USF16" s="84"/>
      <c r="USG16" s="84"/>
      <c r="USH16" s="84"/>
      <c r="USI16" s="84"/>
      <c r="USJ16" s="84"/>
      <c r="USK16" s="84"/>
      <c r="USL16" s="84"/>
      <c r="USM16" s="84"/>
      <c r="USN16" s="84"/>
      <c r="USO16" s="84"/>
      <c r="USP16" s="84"/>
      <c r="USQ16" s="84"/>
      <c r="USR16" s="84"/>
      <c r="USS16" s="84"/>
      <c r="UST16" s="84"/>
      <c r="USU16" s="84"/>
      <c r="USV16" s="84"/>
      <c r="USW16" s="84"/>
      <c r="USX16" s="84"/>
      <c r="USY16" s="84"/>
      <c r="USZ16" s="84"/>
      <c r="UTA16" s="84"/>
      <c r="UTB16" s="84"/>
      <c r="UTC16" s="84"/>
      <c r="UTD16" s="84"/>
      <c r="UTE16" s="84"/>
      <c r="UTF16" s="84"/>
      <c r="UTG16" s="84"/>
      <c r="UTH16" s="84"/>
      <c r="UTI16" s="84"/>
      <c r="UTJ16" s="84"/>
      <c r="UTK16" s="84"/>
      <c r="UTL16" s="84"/>
      <c r="UTM16" s="84"/>
      <c r="UTN16" s="84"/>
      <c r="UTO16" s="84"/>
      <c r="UTP16" s="84"/>
      <c r="UTQ16" s="84"/>
      <c r="UTR16" s="84"/>
      <c r="UTS16" s="84"/>
      <c r="UTT16" s="84"/>
      <c r="UTU16" s="84"/>
      <c r="UTV16" s="84"/>
      <c r="UTW16" s="84"/>
      <c r="UTX16" s="84"/>
      <c r="UTY16" s="84"/>
      <c r="UTZ16" s="84"/>
      <c r="UUA16" s="84"/>
      <c r="UUB16" s="84"/>
      <c r="UUC16" s="84"/>
      <c r="UUD16" s="84"/>
      <c r="UUE16" s="84"/>
      <c r="UUF16" s="84"/>
      <c r="UUG16" s="84"/>
      <c r="UUH16" s="84"/>
      <c r="UUI16" s="84"/>
      <c r="UUJ16" s="84"/>
      <c r="UUK16" s="84"/>
      <c r="UUL16" s="84"/>
      <c r="UUM16" s="84"/>
      <c r="UUN16" s="84"/>
      <c r="UUO16" s="84"/>
      <c r="UUP16" s="84"/>
      <c r="UUQ16" s="84"/>
      <c r="UUR16" s="84"/>
      <c r="UUS16" s="84"/>
      <c r="UUT16" s="84"/>
      <c r="UUU16" s="84"/>
      <c r="UUV16" s="84"/>
      <c r="UUW16" s="84"/>
      <c r="UUX16" s="84"/>
      <c r="UUY16" s="84"/>
      <c r="UUZ16" s="84"/>
      <c r="UVA16" s="84"/>
      <c r="UVB16" s="84"/>
      <c r="UVC16" s="84"/>
      <c r="UVD16" s="84"/>
      <c r="UVE16" s="84"/>
      <c r="UVF16" s="84"/>
      <c r="UVG16" s="84"/>
      <c r="UVH16" s="84"/>
      <c r="UVI16" s="84"/>
      <c r="UVJ16" s="84"/>
      <c r="UVK16" s="84"/>
      <c r="UVL16" s="84"/>
      <c r="UVM16" s="84"/>
      <c r="UVN16" s="84"/>
      <c r="UVO16" s="84"/>
      <c r="UVP16" s="84"/>
      <c r="UVQ16" s="84"/>
      <c r="UVR16" s="84"/>
      <c r="UVS16" s="84"/>
      <c r="UVT16" s="84"/>
      <c r="UVU16" s="84"/>
      <c r="UVV16" s="84"/>
      <c r="UVW16" s="84"/>
      <c r="UVX16" s="84"/>
      <c r="UVY16" s="84"/>
      <c r="UVZ16" s="84"/>
      <c r="UWA16" s="84"/>
      <c r="UWB16" s="84"/>
      <c r="UWC16" s="84"/>
      <c r="UWD16" s="84"/>
      <c r="UWE16" s="84"/>
      <c r="UWF16" s="84"/>
      <c r="UWG16" s="84"/>
      <c r="UWH16" s="84"/>
      <c r="UWI16" s="84"/>
      <c r="UWJ16" s="84"/>
      <c r="UWK16" s="84"/>
      <c r="UWL16" s="84"/>
      <c r="UWM16" s="84"/>
      <c r="UWN16" s="84"/>
      <c r="UWO16" s="84"/>
      <c r="UWP16" s="84"/>
      <c r="UWQ16" s="84"/>
      <c r="UWR16" s="84"/>
      <c r="UWS16" s="84"/>
      <c r="UWT16" s="84"/>
      <c r="UWU16" s="84"/>
      <c r="UWV16" s="84"/>
      <c r="UWW16" s="84"/>
      <c r="UWX16" s="84"/>
      <c r="UWY16" s="84"/>
      <c r="UWZ16" s="84"/>
      <c r="UXA16" s="84"/>
      <c r="UXB16" s="84"/>
      <c r="UXC16" s="84"/>
      <c r="UXD16" s="84"/>
      <c r="UXE16" s="84"/>
      <c r="UXF16" s="84"/>
      <c r="UXG16" s="84"/>
      <c r="UXH16" s="84"/>
      <c r="UXI16" s="84"/>
      <c r="UXJ16" s="84"/>
      <c r="UXK16" s="84"/>
      <c r="UXL16" s="84"/>
      <c r="UXM16" s="84"/>
      <c r="UXN16" s="84"/>
      <c r="UXO16" s="84"/>
      <c r="UXP16" s="84"/>
      <c r="UXQ16" s="84"/>
      <c r="UXR16" s="84"/>
      <c r="UXS16" s="84"/>
      <c r="UXT16" s="84"/>
      <c r="UXU16" s="84"/>
      <c r="UXV16" s="84"/>
      <c r="UXW16" s="84"/>
      <c r="UXX16" s="84"/>
      <c r="UXY16" s="84"/>
      <c r="UXZ16" s="84"/>
      <c r="UYA16" s="84"/>
      <c r="UYB16" s="84"/>
      <c r="UYC16" s="84"/>
      <c r="UYD16" s="84"/>
      <c r="UYE16" s="84"/>
      <c r="UYF16" s="84"/>
      <c r="UYG16" s="84"/>
      <c r="UYH16" s="84"/>
      <c r="UYI16" s="84"/>
      <c r="UYJ16" s="84"/>
      <c r="UYK16" s="84"/>
      <c r="UYL16" s="84"/>
      <c r="UYM16" s="84"/>
      <c r="UYN16" s="84"/>
      <c r="UYO16" s="84"/>
      <c r="UYP16" s="84"/>
      <c r="UYQ16" s="84"/>
      <c r="UYR16" s="84"/>
      <c r="UYS16" s="84"/>
      <c r="UYT16" s="84"/>
      <c r="UYU16" s="84"/>
      <c r="UYV16" s="84"/>
      <c r="UYW16" s="84"/>
      <c r="UYX16" s="84"/>
      <c r="UYY16" s="84"/>
      <c r="UYZ16" s="84"/>
      <c r="UZA16" s="84"/>
      <c r="UZB16" s="84"/>
      <c r="UZC16" s="84"/>
      <c r="UZD16" s="84"/>
      <c r="UZE16" s="84"/>
      <c r="UZF16" s="84"/>
      <c r="UZG16" s="84"/>
      <c r="UZH16" s="84"/>
      <c r="UZI16" s="84"/>
      <c r="UZJ16" s="84"/>
      <c r="UZK16" s="84"/>
      <c r="UZL16" s="84"/>
      <c r="UZM16" s="84"/>
      <c r="UZN16" s="84"/>
      <c r="UZO16" s="84"/>
      <c r="UZP16" s="84"/>
      <c r="UZQ16" s="84"/>
      <c r="UZR16" s="84"/>
      <c r="UZS16" s="84"/>
      <c r="UZT16" s="84"/>
      <c r="UZU16" s="84"/>
      <c r="UZV16" s="84"/>
      <c r="UZW16" s="84"/>
      <c r="UZX16" s="84"/>
      <c r="UZY16" s="84"/>
      <c r="UZZ16" s="84"/>
      <c r="VAA16" s="84"/>
      <c r="VAB16" s="84"/>
      <c r="VAC16" s="84"/>
      <c r="VAD16" s="84"/>
      <c r="VAE16" s="84"/>
      <c r="VAF16" s="84"/>
      <c r="VAG16" s="84"/>
      <c r="VAH16" s="84"/>
      <c r="VAI16" s="84"/>
      <c r="VAJ16" s="84"/>
      <c r="VAK16" s="84"/>
      <c r="VAL16" s="84"/>
      <c r="VAM16" s="84"/>
      <c r="VAN16" s="84"/>
      <c r="VAO16" s="84"/>
      <c r="VAP16" s="84"/>
      <c r="VAQ16" s="84"/>
      <c r="VAR16" s="84"/>
      <c r="VAS16" s="84"/>
      <c r="VAT16" s="84"/>
      <c r="VAU16" s="84"/>
      <c r="VAV16" s="84"/>
      <c r="VAW16" s="84"/>
      <c r="VAX16" s="84"/>
      <c r="VAY16" s="84"/>
      <c r="VAZ16" s="84"/>
      <c r="VBA16" s="84"/>
      <c r="VBB16" s="84"/>
      <c r="VBC16" s="84"/>
      <c r="VBD16" s="84"/>
      <c r="VBE16" s="84"/>
      <c r="VBF16" s="84"/>
      <c r="VBG16" s="84"/>
      <c r="VBH16" s="84"/>
      <c r="VBI16" s="84"/>
      <c r="VBJ16" s="84"/>
      <c r="VBK16" s="84"/>
      <c r="VBL16" s="84"/>
      <c r="VBM16" s="84"/>
      <c r="VBN16" s="84"/>
      <c r="VBO16" s="84"/>
      <c r="VBP16" s="84"/>
      <c r="VBQ16" s="84"/>
      <c r="VBR16" s="84"/>
      <c r="VBS16" s="84"/>
      <c r="VBT16" s="84"/>
      <c r="VBU16" s="84"/>
      <c r="VBV16" s="84"/>
      <c r="VBW16" s="84"/>
      <c r="VBX16" s="84"/>
      <c r="VBY16" s="84"/>
      <c r="VBZ16" s="84"/>
      <c r="VCA16" s="84"/>
      <c r="VCB16" s="84"/>
      <c r="VCC16" s="84"/>
      <c r="VCD16" s="84"/>
      <c r="VCE16" s="84"/>
      <c r="VCF16" s="84"/>
      <c r="VCG16" s="84"/>
      <c r="VCH16" s="84"/>
      <c r="VCI16" s="84"/>
      <c r="VCJ16" s="84"/>
      <c r="VCK16" s="84"/>
      <c r="VCL16" s="84"/>
      <c r="VCM16" s="84"/>
      <c r="VCN16" s="84"/>
      <c r="VCO16" s="84"/>
      <c r="VCP16" s="84"/>
      <c r="VCQ16" s="84"/>
      <c r="VCR16" s="84"/>
      <c r="VCS16" s="84"/>
      <c r="VCT16" s="84"/>
      <c r="VCU16" s="84"/>
      <c r="VCV16" s="84"/>
      <c r="VCW16" s="84"/>
      <c r="VCX16" s="84"/>
      <c r="VCY16" s="84"/>
      <c r="VCZ16" s="84"/>
      <c r="VDA16" s="84"/>
      <c r="VDB16" s="84"/>
      <c r="VDC16" s="84"/>
      <c r="VDD16" s="84"/>
      <c r="VDE16" s="84"/>
      <c r="VDF16" s="84"/>
      <c r="VDG16" s="84"/>
      <c r="VDH16" s="84"/>
      <c r="VDI16" s="84"/>
      <c r="VDJ16" s="84"/>
      <c r="VDK16" s="84"/>
      <c r="VDL16" s="84"/>
      <c r="VDM16" s="84"/>
      <c r="VDN16" s="84"/>
      <c r="VDO16" s="84"/>
      <c r="VDP16" s="84"/>
      <c r="VDQ16" s="84"/>
      <c r="VDR16" s="84"/>
      <c r="VDS16" s="84"/>
      <c r="VDT16" s="84"/>
      <c r="VDU16" s="84"/>
      <c r="VDV16" s="84"/>
      <c r="VDW16" s="84"/>
      <c r="VDX16" s="84"/>
      <c r="VDY16" s="84"/>
      <c r="VDZ16" s="84"/>
      <c r="VEA16" s="84"/>
      <c r="VEB16" s="84"/>
      <c r="VEC16" s="84"/>
      <c r="VED16" s="84"/>
      <c r="VEE16" s="84"/>
      <c r="VEF16" s="84"/>
      <c r="VEG16" s="84"/>
      <c r="VEH16" s="84"/>
      <c r="VEI16" s="84"/>
      <c r="VEJ16" s="84"/>
      <c r="VEK16" s="84"/>
      <c r="VEL16" s="84"/>
      <c r="VEM16" s="84"/>
      <c r="VEN16" s="84"/>
      <c r="VEO16" s="84"/>
      <c r="VEP16" s="84"/>
      <c r="VEQ16" s="84"/>
      <c r="VER16" s="84"/>
      <c r="VES16" s="84"/>
      <c r="VET16" s="84"/>
      <c r="VEU16" s="84"/>
      <c r="VEV16" s="84"/>
      <c r="VEW16" s="84"/>
      <c r="VEX16" s="84"/>
      <c r="VEY16" s="84"/>
      <c r="VEZ16" s="84"/>
      <c r="VFA16" s="84"/>
      <c r="VFB16" s="84"/>
      <c r="VFC16" s="84"/>
      <c r="VFD16" s="84"/>
      <c r="VFE16" s="84"/>
      <c r="VFF16" s="84"/>
      <c r="VFG16" s="84"/>
      <c r="VFH16" s="84"/>
      <c r="VFI16" s="84"/>
      <c r="VFJ16" s="84"/>
      <c r="VFK16" s="84"/>
      <c r="VFL16" s="84"/>
      <c r="VFM16" s="84"/>
      <c r="VFN16" s="84"/>
      <c r="VFO16" s="84"/>
      <c r="VFP16" s="84"/>
      <c r="VFQ16" s="84"/>
      <c r="VFR16" s="84"/>
      <c r="VFS16" s="84"/>
      <c r="VFT16" s="84"/>
      <c r="VFU16" s="84"/>
      <c r="VFV16" s="84"/>
      <c r="VFW16" s="84"/>
      <c r="VFX16" s="84"/>
      <c r="VFY16" s="84"/>
      <c r="VFZ16" s="84"/>
      <c r="VGA16" s="84"/>
      <c r="VGB16" s="84"/>
      <c r="VGC16" s="84"/>
      <c r="VGD16" s="84"/>
      <c r="VGE16" s="84"/>
      <c r="VGF16" s="84"/>
      <c r="VGG16" s="84"/>
      <c r="VGH16" s="84"/>
      <c r="VGI16" s="84"/>
      <c r="VGJ16" s="84"/>
      <c r="VGK16" s="84"/>
      <c r="VGL16" s="84"/>
      <c r="VGM16" s="84"/>
      <c r="VGN16" s="84"/>
      <c r="VGO16" s="84"/>
      <c r="VGP16" s="84"/>
      <c r="VGQ16" s="84"/>
      <c r="VGR16" s="84"/>
      <c r="VGS16" s="84"/>
      <c r="VGT16" s="84"/>
      <c r="VGU16" s="84"/>
      <c r="VGV16" s="84"/>
      <c r="VGW16" s="84"/>
      <c r="VGX16" s="84"/>
      <c r="VGY16" s="84"/>
      <c r="VGZ16" s="84"/>
      <c r="VHA16" s="84"/>
      <c r="VHB16" s="84"/>
      <c r="VHC16" s="84"/>
      <c r="VHD16" s="84"/>
      <c r="VHE16" s="84"/>
      <c r="VHF16" s="84"/>
      <c r="VHG16" s="84"/>
      <c r="VHH16" s="84"/>
      <c r="VHI16" s="84"/>
      <c r="VHJ16" s="84"/>
      <c r="VHK16" s="84"/>
      <c r="VHL16" s="84"/>
      <c r="VHM16" s="84"/>
      <c r="VHN16" s="84"/>
      <c r="VHO16" s="84"/>
      <c r="VHP16" s="84"/>
      <c r="VHQ16" s="84"/>
      <c r="VHR16" s="84"/>
      <c r="VHS16" s="84"/>
      <c r="VHT16" s="84"/>
      <c r="VHU16" s="84"/>
      <c r="VHV16" s="84"/>
      <c r="VHW16" s="84"/>
      <c r="VHX16" s="84"/>
      <c r="VHY16" s="84"/>
      <c r="VHZ16" s="84"/>
      <c r="VIA16" s="84"/>
      <c r="VIB16" s="84"/>
      <c r="VIC16" s="84"/>
      <c r="VID16" s="84"/>
      <c r="VIE16" s="84"/>
      <c r="VIF16" s="84"/>
      <c r="VIG16" s="84"/>
      <c r="VIH16" s="84"/>
      <c r="VII16" s="84"/>
      <c r="VIJ16" s="84"/>
      <c r="VIK16" s="84"/>
      <c r="VIL16" s="84"/>
      <c r="VIM16" s="84"/>
      <c r="VIN16" s="84"/>
      <c r="VIO16" s="84"/>
      <c r="VIP16" s="84"/>
      <c r="VIQ16" s="84"/>
      <c r="VIR16" s="84"/>
      <c r="VIS16" s="84"/>
      <c r="VIT16" s="84"/>
      <c r="VIU16" s="84"/>
      <c r="VIV16" s="84"/>
      <c r="VIW16" s="84"/>
      <c r="VIX16" s="84"/>
      <c r="VIY16" s="84"/>
      <c r="VIZ16" s="84"/>
      <c r="VJA16" s="84"/>
      <c r="VJB16" s="84"/>
      <c r="VJC16" s="84"/>
      <c r="VJD16" s="84"/>
      <c r="VJE16" s="84"/>
      <c r="VJF16" s="84"/>
      <c r="VJG16" s="84"/>
      <c r="VJH16" s="84"/>
      <c r="VJI16" s="84"/>
      <c r="VJJ16" s="84"/>
      <c r="VJK16" s="84"/>
      <c r="VJL16" s="84"/>
      <c r="VJM16" s="84"/>
      <c r="VJN16" s="84"/>
      <c r="VJO16" s="84"/>
      <c r="VJP16" s="84"/>
      <c r="VJQ16" s="84"/>
      <c r="VJR16" s="84"/>
      <c r="VJS16" s="84"/>
      <c r="VJT16" s="84"/>
      <c r="VJU16" s="84"/>
      <c r="VJV16" s="84"/>
      <c r="VJW16" s="84"/>
      <c r="VJX16" s="84"/>
      <c r="VJY16" s="84"/>
      <c r="VJZ16" s="84"/>
      <c r="VKA16" s="84"/>
      <c r="VKB16" s="84"/>
      <c r="VKC16" s="84"/>
      <c r="VKD16" s="84"/>
      <c r="VKE16" s="84"/>
      <c r="VKF16" s="84"/>
      <c r="VKG16" s="84"/>
      <c r="VKH16" s="84"/>
      <c r="VKI16" s="84"/>
      <c r="VKJ16" s="84"/>
      <c r="VKK16" s="84"/>
      <c r="VKL16" s="84"/>
      <c r="VKM16" s="84"/>
      <c r="VKN16" s="84"/>
      <c r="VKO16" s="84"/>
      <c r="VKP16" s="84"/>
      <c r="VKQ16" s="84"/>
      <c r="VKR16" s="84"/>
      <c r="VKS16" s="84"/>
      <c r="VKT16" s="84"/>
      <c r="VKU16" s="84"/>
      <c r="VKV16" s="84"/>
      <c r="VKW16" s="84"/>
      <c r="VKX16" s="84"/>
      <c r="VKY16" s="84"/>
      <c r="VKZ16" s="84"/>
      <c r="VLA16" s="84"/>
      <c r="VLB16" s="84"/>
      <c r="VLC16" s="84"/>
      <c r="VLD16" s="84"/>
      <c r="VLE16" s="84"/>
      <c r="VLF16" s="84"/>
      <c r="VLG16" s="84"/>
      <c r="VLH16" s="84"/>
      <c r="VLI16" s="84"/>
      <c r="VLJ16" s="84"/>
      <c r="VLK16" s="84"/>
      <c r="VLL16" s="84"/>
      <c r="VLM16" s="84"/>
      <c r="VLN16" s="84"/>
      <c r="VLO16" s="84"/>
      <c r="VLP16" s="84"/>
      <c r="VLQ16" s="84"/>
      <c r="VLR16" s="84"/>
      <c r="VLS16" s="84"/>
      <c r="VLT16" s="84"/>
      <c r="VLU16" s="84"/>
      <c r="VLV16" s="84"/>
      <c r="VLW16" s="84"/>
      <c r="VLX16" s="84"/>
      <c r="VLY16" s="84"/>
      <c r="VLZ16" s="84"/>
      <c r="VMA16" s="84"/>
      <c r="VMB16" s="84"/>
      <c r="VMC16" s="84"/>
      <c r="VMD16" s="84"/>
      <c r="VME16" s="84"/>
      <c r="VMF16" s="84"/>
      <c r="VMG16" s="84"/>
      <c r="VMH16" s="84"/>
      <c r="VMI16" s="84"/>
      <c r="VMJ16" s="84"/>
      <c r="VMK16" s="84"/>
      <c r="VML16" s="84"/>
      <c r="VMM16" s="84"/>
      <c r="VMN16" s="84"/>
      <c r="VMO16" s="84"/>
      <c r="VMP16" s="84"/>
      <c r="VMQ16" s="84"/>
      <c r="VMR16" s="84"/>
      <c r="VMS16" s="84"/>
      <c r="VMT16" s="84"/>
      <c r="VMU16" s="84"/>
      <c r="VMV16" s="84"/>
      <c r="VMW16" s="84"/>
      <c r="VMX16" s="84"/>
      <c r="VMY16" s="84"/>
      <c r="VMZ16" s="84"/>
      <c r="VNA16" s="84"/>
      <c r="VNB16" s="84"/>
      <c r="VNC16" s="84"/>
      <c r="VND16" s="84"/>
      <c r="VNE16" s="84"/>
      <c r="VNF16" s="84"/>
      <c r="VNG16" s="84"/>
      <c r="VNH16" s="84"/>
      <c r="VNI16" s="84"/>
      <c r="VNJ16" s="84"/>
      <c r="VNK16" s="84"/>
      <c r="VNL16" s="84"/>
      <c r="VNM16" s="84"/>
      <c r="VNN16" s="84"/>
      <c r="VNO16" s="84"/>
      <c r="VNP16" s="84"/>
      <c r="VNQ16" s="84"/>
      <c r="VNR16" s="84"/>
      <c r="VNS16" s="84"/>
      <c r="VNT16" s="84"/>
      <c r="VNU16" s="84"/>
      <c r="VNV16" s="84"/>
      <c r="VNW16" s="84"/>
      <c r="VNX16" s="84"/>
      <c r="VNY16" s="84"/>
      <c r="VNZ16" s="84"/>
      <c r="VOA16" s="84"/>
      <c r="VOB16" s="84"/>
      <c r="VOC16" s="84"/>
      <c r="VOD16" s="84"/>
      <c r="VOE16" s="84"/>
      <c r="VOF16" s="84"/>
      <c r="VOG16" s="84"/>
      <c r="VOH16" s="84"/>
      <c r="VOI16" s="84"/>
      <c r="VOJ16" s="84"/>
      <c r="VOK16" s="84"/>
      <c r="VOL16" s="84"/>
      <c r="VOM16" s="84"/>
      <c r="VON16" s="84"/>
      <c r="VOO16" s="84"/>
      <c r="VOP16" s="84"/>
      <c r="VOQ16" s="84"/>
      <c r="VOR16" s="84"/>
      <c r="VOS16" s="84"/>
      <c r="VOT16" s="84"/>
      <c r="VOU16" s="84"/>
      <c r="VOV16" s="84"/>
      <c r="VOW16" s="84"/>
      <c r="VOX16" s="84"/>
      <c r="VOY16" s="84"/>
      <c r="VOZ16" s="84"/>
      <c r="VPA16" s="84"/>
      <c r="VPB16" s="84"/>
      <c r="VPC16" s="84"/>
      <c r="VPD16" s="84"/>
      <c r="VPE16" s="84"/>
      <c r="VPF16" s="84"/>
      <c r="VPG16" s="84"/>
      <c r="VPH16" s="84"/>
      <c r="VPI16" s="84"/>
      <c r="VPJ16" s="84"/>
      <c r="VPK16" s="84"/>
      <c r="VPL16" s="84"/>
      <c r="VPM16" s="84"/>
      <c r="VPN16" s="84"/>
      <c r="VPO16" s="84"/>
      <c r="VPP16" s="84"/>
      <c r="VPQ16" s="84"/>
      <c r="VPR16" s="84"/>
      <c r="VPS16" s="84"/>
      <c r="VPT16" s="84"/>
      <c r="VPU16" s="84"/>
      <c r="VPV16" s="84"/>
      <c r="VPW16" s="84"/>
      <c r="VPX16" s="84"/>
      <c r="VPY16" s="84"/>
      <c r="VPZ16" s="84"/>
      <c r="VQA16" s="84"/>
      <c r="VQB16" s="84"/>
      <c r="VQC16" s="84"/>
      <c r="VQD16" s="84"/>
      <c r="VQE16" s="84"/>
      <c r="VQF16" s="84"/>
      <c r="VQG16" s="84"/>
      <c r="VQH16" s="84"/>
      <c r="VQI16" s="84"/>
      <c r="VQJ16" s="84"/>
      <c r="VQK16" s="84"/>
      <c r="VQL16" s="84"/>
      <c r="VQM16" s="84"/>
      <c r="VQN16" s="84"/>
      <c r="VQO16" s="84"/>
      <c r="VQP16" s="84"/>
      <c r="VQQ16" s="84"/>
      <c r="VQR16" s="84"/>
      <c r="VQS16" s="84"/>
      <c r="VQT16" s="84"/>
      <c r="VQU16" s="84"/>
      <c r="VQV16" s="84"/>
      <c r="VQW16" s="84"/>
      <c r="VQX16" s="84"/>
      <c r="VQY16" s="84"/>
      <c r="VQZ16" s="84"/>
      <c r="VRA16" s="84"/>
      <c r="VRB16" s="84"/>
      <c r="VRC16" s="84"/>
      <c r="VRD16" s="84"/>
      <c r="VRE16" s="84"/>
      <c r="VRF16" s="84"/>
      <c r="VRG16" s="84"/>
      <c r="VRH16" s="84"/>
      <c r="VRI16" s="84"/>
      <c r="VRJ16" s="84"/>
      <c r="VRK16" s="84"/>
      <c r="VRL16" s="84"/>
      <c r="VRM16" s="84"/>
      <c r="VRN16" s="84"/>
      <c r="VRO16" s="84"/>
      <c r="VRP16" s="84"/>
      <c r="VRQ16" s="84"/>
      <c r="VRR16" s="84"/>
      <c r="VRS16" s="84"/>
      <c r="VRT16" s="84"/>
      <c r="VRU16" s="84"/>
      <c r="VRV16" s="84"/>
      <c r="VRW16" s="84"/>
      <c r="VRX16" s="84"/>
      <c r="VRY16" s="84"/>
      <c r="VRZ16" s="84"/>
      <c r="VSA16" s="84"/>
      <c r="VSB16" s="84"/>
      <c r="VSC16" s="84"/>
      <c r="VSD16" s="84"/>
      <c r="VSE16" s="84"/>
      <c r="VSF16" s="84"/>
      <c r="VSG16" s="84"/>
      <c r="VSH16" s="84"/>
      <c r="VSI16" s="84"/>
      <c r="VSJ16" s="84"/>
      <c r="VSK16" s="84"/>
      <c r="VSL16" s="84"/>
      <c r="VSM16" s="84"/>
      <c r="VSN16" s="84"/>
      <c r="VSO16" s="84"/>
      <c r="VSP16" s="84"/>
      <c r="VSQ16" s="84"/>
      <c r="VSR16" s="84"/>
      <c r="VSS16" s="84"/>
      <c r="VST16" s="84"/>
      <c r="VSU16" s="84"/>
      <c r="VSV16" s="84"/>
      <c r="VSW16" s="84"/>
      <c r="VSX16" s="84"/>
      <c r="VSY16" s="84"/>
      <c r="VSZ16" s="84"/>
      <c r="VTA16" s="84"/>
      <c r="VTB16" s="84"/>
      <c r="VTC16" s="84"/>
      <c r="VTD16" s="84"/>
      <c r="VTE16" s="84"/>
      <c r="VTF16" s="84"/>
      <c r="VTG16" s="84"/>
      <c r="VTH16" s="84"/>
      <c r="VTI16" s="84"/>
      <c r="VTJ16" s="84"/>
      <c r="VTK16" s="84"/>
      <c r="VTL16" s="84"/>
      <c r="VTM16" s="84"/>
      <c r="VTN16" s="84"/>
      <c r="VTO16" s="84"/>
      <c r="VTP16" s="84"/>
      <c r="VTQ16" s="84"/>
      <c r="VTR16" s="84"/>
      <c r="VTS16" s="84"/>
      <c r="VTT16" s="84"/>
      <c r="VTU16" s="84"/>
      <c r="VTV16" s="84"/>
      <c r="VTW16" s="84"/>
      <c r="VTX16" s="84"/>
      <c r="VTY16" s="84"/>
      <c r="VTZ16" s="84"/>
      <c r="VUA16" s="84"/>
      <c r="VUB16" s="84"/>
      <c r="VUC16" s="84"/>
      <c r="VUD16" s="84"/>
      <c r="VUE16" s="84"/>
      <c r="VUF16" s="84"/>
      <c r="VUG16" s="84"/>
      <c r="VUH16" s="84"/>
      <c r="VUI16" s="84"/>
      <c r="VUJ16" s="84"/>
      <c r="VUK16" s="84"/>
      <c r="VUL16" s="84"/>
      <c r="VUM16" s="84"/>
      <c r="VUN16" s="84"/>
      <c r="VUO16" s="84"/>
      <c r="VUP16" s="84"/>
      <c r="VUQ16" s="84"/>
      <c r="VUR16" s="84"/>
      <c r="VUS16" s="84"/>
      <c r="VUT16" s="84"/>
      <c r="VUU16" s="84"/>
      <c r="VUV16" s="84"/>
      <c r="VUW16" s="84"/>
      <c r="VUX16" s="84"/>
      <c r="VUY16" s="84"/>
      <c r="VUZ16" s="84"/>
      <c r="VVA16" s="84"/>
      <c r="VVB16" s="84"/>
      <c r="VVC16" s="84"/>
      <c r="VVD16" s="84"/>
      <c r="VVE16" s="84"/>
      <c r="VVF16" s="84"/>
      <c r="VVG16" s="84"/>
      <c r="VVH16" s="84"/>
      <c r="VVI16" s="84"/>
      <c r="VVJ16" s="84"/>
      <c r="VVK16" s="84"/>
      <c r="VVL16" s="84"/>
      <c r="VVM16" s="84"/>
      <c r="VVN16" s="84"/>
      <c r="VVO16" s="84"/>
      <c r="VVP16" s="84"/>
      <c r="VVQ16" s="84"/>
      <c r="VVR16" s="84"/>
      <c r="VVS16" s="84"/>
      <c r="VVT16" s="84"/>
      <c r="VVU16" s="84"/>
      <c r="VVV16" s="84"/>
      <c r="VVW16" s="84"/>
      <c r="VVX16" s="84"/>
      <c r="VVY16" s="84"/>
      <c r="VVZ16" s="84"/>
      <c r="VWA16" s="84"/>
      <c r="VWB16" s="84"/>
      <c r="VWC16" s="84"/>
      <c r="VWD16" s="84"/>
      <c r="VWE16" s="84"/>
      <c r="VWF16" s="84"/>
      <c r="VWG16" s="84"/>
      <c r="VWH16" s="84"/>
      <c r="VWI16" s="84"/>
      <c r="VWJ16" s="84"/>
      <c r="VWK16" s="84"/>
      <c r="VWL16" s="84"/>
      <c r="VWM16" s="84"/>
      <c r="VWN16" s="84"/>
      <c r="VWO16" s="84"/>
      <c r="VWP16" s="84"/>
      <c r="VWQ16" s="84"/>
      <c r="VWR16" s="84"/>
      <c r="VWS16" s="84"/>
      <c r="VWT16" s="84"/>
      <c r="VWU16" s="84"/>
      <c r="VWV16" s="84"/>
      <c r="VWW16" s="84"/>
      <c r="VWX16" s="84"/>
      <c r="VWY16" s="84"/>
      <c r="VWZ16" s="84"/>
      <c r="VXA16" s="84"/>
      <c r="VXB16" s="84"/>
      <c r="VXC16" s="84"/>
      <c r="VXD16" s="84"/>
      <c r="VXE16" s="84"/>
      <c r="VXF16" s="84"/>
      <c r="VXG16" s="84"/>
      <c r="VXH16" s="84"/>
      <c r="VXI16" s="84"/>
      <c r="VXJ16" s="84"/>
      <c r="VXK16" s="84"/>
      <c r="VXL16" s="84"/>
      <c r="VXM16" s="84"/>
      <c r="VXN16" s="84"/>
      <c r="VXO16" s="84"/>
      <c r="VXP16" s="84"/>
      <c r="VXQ16" s="84"/>
      <c r="VXR16" s="84"/>
      <c r="VXS16" s="84"/>
      <c r="VXT16" s="84"/>
      <c r="VXU16" s="84"/>
      <c r="VXV16" s="84"/>
      <c r="VXW16" s="84"/>
      <c r="VXX16" s="84"/>
      <c r="VXY16" s="84"/>
      <c r="VXZ16" s="84"/>
      <c r="VYA16" s="84"/>
      <c r="VYB16" s="84"/>
      <c r="VYC16" s="84"/>
      <c r="VYD16" s="84"/>
      <c r="VYE16" s="84"/>
      <c r="VYF16" s="84"/>
      <c r="VYG16" s="84"/>
      <c r="VYH16" s="84"/>
      <c r="VYI16" s="84"/>
      <c r="VYJ16" s="84"/>
      <c r="VYK16" s="84"/>
      <c r="VYL16" s="84"/>
      <c r="VYM16" s="84"/>
      <c r="VYN16" s="84"/>
      <c r="VYO16" s="84"/>
      <c r="VYP16" s="84"/>
      <c r="VYQ16" s="84"/>
      <c r="VYR16" s="84"/>
      <c r="VYS16" s="84"/>
      <c r="VYT16" s="84"/>
      <c r="VYU16" s="84"/>
      <c r="VYV16" s="84"/>
      <c r="VYW16" s="84"/>
      <c r="VYX16" s="84"/>
      <c r="VYY16" s="84"/>
      <c r="VYZ16" s="84"/>
      <c r="VZA16" s="84"/>
      <c r="VZB16" s="84"/>
      <c r="VZC16" s="84"/>
      <c r="VZD16" s="84"/>
      <c r="VZE16" s="84"/>
      <c r="VZF16" s="84"/>
      <c r="VZG16" s="84"/>
      <c r="VZH16" s="84"/>
      <c r="VZI16" s="84"/>
      <c r="VZJ16" s="84"/>
      <c r="VZK16" s="84"/>
      <c r="VZL16" s="84"/>
      <c r="VZM16" s="84"/>
      <c r="VZN16" s="84"/>
      <c r="VZO16" s="84"/>
      <c r="VZP16" s="84"/>
      <c r="VZQ16" s="84"/>
      <c r="VZR16" s="84"/>
      <c r="VZS16" s="84"/>
      <c r="VZT16" s="84"/>
      <c r="VZU16" s="84"/>
      <c r="VZV16" s="84"/>
      <c r="VZW16" s="84"/>
      <c r="VZX16" s="84"/>
      <c r="VZY16" s="84"/>
      <c r="VZZ16" s="84"/>
      <c r="WAA16" s="84"/>
      <c r="WAB16" s="84"/>
      <c r="WAC16" s="84"/>
      <c r="WAD16" s="84"/>
      <c r="WAE16" s="84"/>
      <c r="WAF16" s="84"/>
      <c r="WAG16" s="84"/>
      <c r="WAH16" s="84"/>
      <c r="WAI16" s="84"/>
      <c r="WAJ16" s="84"/>
      <c r="WAK16" s="84"/>
      <c r="WAL16" s="84"/>
      <c r="WAM16" s="84"/>
      <c r="WAN16" s="84"/>
      <c r="WAO16" s="84"/>
      <c r="WAP16" s="84"/>
      <c r="WAQ16" s="84"/>
      <c r="WAR16" s="84"/>
      <c r="WAS16" s="84"/>
      <c r="WAT16" s="84"/>
      <c r="WAU16" s="84"/>
      <c r="WAV16" s="84"/>
      <c r="WAW16" s="84"/>
      <c r="WAX16" s="84"/>
      <c r="WAY16" s="84"/>
      <c r="WAZ16" s="84"/>
      <c r="WBA16" s="84"/>
      <c r="WBB16" s="84"/>
      <c r="WBC16" s="84"/>
      <c r="WBD16" s="84"/>
      <c r="WBE16" s="84"/>
      <c r="WBF16" s="84"/>
      <c r="WBG16" s="84"/>
      <c r="WBH16" s="84"/>
      <c r="WBI16" s="84"/>
      <c r="WBJ16" s="84"/>
      <c r="WBK16" s="84"/>
      <c r="WBL16" s="84"/>
      <c r="WBM16" s="84"/>
      <c r="WBN16" s="84"/>
      <c r="WBO16" s="84"/>
      <c r="WBP16" s="84"/>
      <c r="WBQ16" s="84"/>
      <c r="WBR16" s="84"/>
      <c r="WBS16" s="84"/>
      <c r="WBT16" s="84"/>
      <c r="WBU16" s="84"/>
      <c r="WBV16" s="84"/>
      <c r="WBW16" s="84"/>
      <c r="WBX16" s="84"/>
      <c r="WBY16" s="84"/>
      <c r="WBZ16" s="84"/>
      <c r="WCA16" s="84"/>
      <c r="WCB16" s="84"/>
      <c r="WCC16" s="84"/>
      <c r="WCD16" s="84"/>
      <c r="WCE16" s="84"/>
      <c r="WCF16" s="84"/>
      <c r="WCG16" s="84"/>
      <c r="WCH16" s="84"/>
      <c r="WCI16" s="84"/>
      <c r="WCJ16" s="84"/>
      <c r="WCK16" s="84"/>
      <c r="WCL16" s="84"/>
      <c r="WCM16" s="84"/>
      <c r="WCN16" s="84"/>
      <c r="WCO16" s="84"/>
      <c r="WCP16" s="84"/>
      <c r="WCQ16" s="84"/>
      <c r="WCR16" s="84"/>
      <c r="WCS16" s="84"/>
      <c r="WCT16" s="84"/>
      <c r="WCU16" s="84"/>
      <c r="WCV16" s="84"/>
      <c r="WCW16" s="84"/>
      <c r="WCX16" s="84"/>
      <c r="WCY16" s="84"/>
      <c r="WCZ16" s="84"/>
      <c r="WDA16" s="84"/>
      <c r="WDB16" s="84"/>
      <c r="WDC16" s="84"/>
      <c r="WDD16" s="84"/>
      <c r="WDE16" s="84"/>
      <c r="WDF16" s="84"/>
      <c r="WDG16" s="84"/>
      <c r="WDH16" s="84"/>
      <c r="WDI16" s="84"/>
      <c r="WDJ16" s="84"/>
      <c r="WDK16" s="84"/>
      <c r="WDL16" s="84"/>
      <c r="WDM16" s="84"/>
      <c r="WDN16" s="84"/>
      <c r="WDO16" s="84"/>
      <c r="WDP16" s="84"/>
      <c r="WDQ16" s="84"/>
      <c r="WDR16" s="84"/>
      <c r="WDS16" s="84"/>
      <c r="WDT16" s="84"/>
      <c r="WDU16" s="84"/>
      <c r="WDV16" s="84"/>
      <c r="WDW16" s="84"/>
      <c r="WDX16" s="84"/>
      <c r="WDY16" s="84"/>
      <c r="WDZ16" s="84"/>
      <c r="WEA16" s="84"/>
      <c r="WEB16" s="84"/>
      <c r="WEC16" s="84"/>
      <c r="WED16" s="84"/>
      <c r="WEE16" s="84"/>
      <c r="WEF16" s="84"/>
      <c r="WEG16" s="84"/>
      <c r="WEH16" s="84"/>
      <c r="WEI16" s="84"/>
      <c r="WEJ16" s="84"/>
      <c r="WEK16" s="84"/>
      <c r="WEL16" s="84"/>
      <c r="WEM16" s="84"/>
      <c r="WEN16" s="84"/>
      <c r="WEO16" s="84"/>
      <c r="WEP16" s="84"/>
      <c r="WEQ16" s="84"/>
      <c r="WER16" s="84"/>
      <c r="WES16" s="84"/>
      <c r="WET16" s="84"/>
      <c r="WEU16" s="84"/>
      <c r="WEV16" s="84"/>
      <c r="WEW16" s="84"/>
      <c r="WEX16" s="84"/>
      <c r="WEY16" s="84"/>
      <c r="WEZ16" s="84"/>
      <c r="WFA16" s="84"/>
      <c r="WFB16" s="84"/>
      <c r="WFC16" s="84"/>
      <c r="WFD16" s="84"/>
      <c r="WFE16" s="84"/>
      <c r="WFF16" s="84"/>
      <c r="WFG16" s="84"/>
      <c r="WFH16" s="84"/>
      <c r="WFI16" s="84"/>
      <c r="WFJ16" s="84"/>
      <c r="WFK16" s="84"/>
      <c r="WFL16" s="84"/>
      <c r="WFM16" s="84"/>
      <c r="WFN16" s="84"/>
      <c r="WFO16" s="84"/>
      <c r="WFP16" s="84"/>
      <c r="WFQ16" s="84"/>
      <c r="WFR16" s="84"/>
      <c r="WFS16" s="84"/>
      <c r="WFT16" s="84"/>
      <c r="WFU16" s="84"/>
      <c r="WFV16" s="84"/>
      <c r="WFW16" s="84"/>
      <c r="WFX16" s="84"/>
      <c r="WFY16" s="84"/>
      <c r="WFZ16" s="84"/>
      <c r="WGA16" s="84"/>
      <c r="WGB16" s="84"/>
      <c r="WGC16" s="84"/>
      <c r="WGD16" s="84"/>
      <c r="WGE16" s="84"/>
      <c r="WGF16" s="84"/>
      <c r="WGG16" s="84"/>
      <c r="WGH16" s="84"/>
      <c r="WGI16" s="84"/>
      <c r="WGJ16" s="84"/>
      <c r="WGK16" s="84"/>
      <c r="WGL16" s="84"/>
      <c r="WGM16" s="84"/>
      <c r="WGN16" s="84"/>
      <c r="WGO16" s="84"/>
      <c r="WGP16" s="84"/>
      <c r="WGQ16" s="84"/>
      <c r="WGR16" s="84"/>
      <c r="WGS16" s="84"/>
      <c r="WGT16" s="84"/>
      <c r="WGU16" s="84"/>
      <c r="WGV16" s="84"/>
      <c r="WGW16" s="84"/>
      <c r="WGX16" s="84"/>
      <c r="WGY16" s="84"/>
      <c r="WGZ16" s="84"/>
      <c r="WHA16" s="84"/>
      <c r="WHB16" s="84"/>
      <c r="WHC16" s="84"/>
      <c r="WHD16" s="84"/>
      <c r="WHE16" s="84"/>
      <c r="WHF16" s="84"/>
      <c r="WHG16" s="84"/>
      <c r="WHH16" s="84"/>
      <c r="WHI16" s="84"/>
      <c r="WHJ16" s="84"/>
      <c r="WHK16" s="84"/>
      <c r="WHL16" s="84"/>
      <c r="WHM16" s="84"/>
      <c r="WHN16" s="84"/>
      <c r="WHO16" s="84"/>
      <c r="WHP16" s="84"/>
      <c r="WHQ16" s="84"/>
      <c r="WHR16" s="84"/>
      <c r="WHS16" s="84"/>
      <c r="WHT16" s="84"/>
      <c r="WHU16" s="84"/>
      <c r="WHV16" s="84"/>
      <c r="WHW16" s="84"/>
      <c r="WHX16" s="84"/>
      <c r="WHY16" s="84"/>
      <c r="WHZ16" s="84"/>
      <c r="WIA16" s="84"/>
      <c r="WIB16" s="84"/>
      <c r="WIC16" s="84"/>
      <c r="WID16" s="84"/>
      <c r="WIE16" s="84"/>
      <c r="WIF16" s="84"/>
      <c r="WIG16" s="84"/>
      <c r="WIH16" s="84"/>
      <c r="WII16" s="84"/>
      <c r="WIJ16" s="84"/>
      <c r="WIK16" s="84"/>
      <c r="WIL16" s="84"/>
      <c r="WIM16" s="84"/>
      <c r="WIN16" s="84"/>
      <c r="WIO16" s="84"/>
      <c r="WIP16" s="84"/>
      <c r="WIQ16" s="84"/>
      <c r="WIR16" s="84"/>
      <c r="WIS16" s="84"/>
      <c r="WIT16" s="84"/>
      <c r="WIU16" s="84"/>
      <c r="WIV16" s="84"/>
      <c r="WIW16" s="84"/>
      <c r="WIX16" s="84"/>
      <c r="WIY16" s="84"/>
      <c r="WIZ16" s="84"/>
      <c r="WJA16" s="84"/>
      <c r="WJB16" s="84"/>
      <c r="WJC16" s="84"/>
      <c r="WJD16" s="84"/>
      <c r="WJE16" s="84"/>
      <c r="WJF16" s="84"/>
      <c r="WJG16" s="84"/>
      <c r="WJH16" s="84"/>
      <c r="WJI16" s="84"/>
      <c r="WJJ16" s="84"/>
      <c r="WJK16" s="84"/>
      <c r="WJL16" s="84"/>
      <c r="WJM16" s="84"/>
      <c r="WJN16" s="84"/>
      <c r="WJO16" s="84"/>
      <c r="WJP16" s="84"/>
      <c r="WJQ16" s="84"/>
      <c r="WJR16" s="84"/>
      <c r="WJS16" s="84"/>
      <c r="WJT16" s="84"/>
      <c r="WJU16" s="84"/>
      <c r="WJV16" s="84"/>
      <c r="WJW16" s="84"/>
      <c r="WJX16" s="84"/>
      <c r="WJY16" s="84"/>
      <c r="WJZ16" s="84"/>
      <c r="WKA16" s="84"/>
      <c r="WKB16" s="84"/>
      <c r="WKC16" s="84"/>
      <c r="WKD16" s="84"/>
      <c r="WKE16" s="84"/>
      <c r="WKF16" s="84"/>
      <c r="WKG16" s="84"/>
      <c r="WKH16" s="84"/>
      <c r="WKI16" s="84"/>
      <c r="WKJ16" s="84"/>
      <c r="WKK16" s="84"/>
      <c r="WKL16" s="84"/>
      <c r="WKM16" s="84"/>
      <c r="WKN16" s="84"/>
      <c r="WKO16" s="84"/>
      <c r="WKP16" s="84"/>
      <c r="WKQ16" s="84"/>
      <c r="WKR16" s="84"/>
      <c r="WKS16" s="84"/>
      <c r="WKT16" s="84"/>
      <c r="WKU16" s="84"/>
      <c r="WKV16" s="84"/>
      <c r="WKW16" s="84"/>
      <c r="WKX16" s="84"/>
      <c r="WKY16" s="84"/>
      <c r="WKZ16" s="84"/>
      <c r="WLA16" s="84"/>
      <c r="WLB16" s="84"/>
      <c r="WLC16" s="84"/>
      <c r="WLD16" s="84"/>
      <c r="WLE16" s="84"/>
      <c r="WLF16" s="84"/>
      <c r="WLG16" s="84"/>
      <c r="WLH16" s="84"/>
      <c r="WLI16" s="84"/>
      <c r="WLJ16" s="84"/>
      <c r="WLK16" s="84"/>
      <c r="WLL16" s="84"/>
      <c r="WLM16" s="84"/>
      <c r="WLN16" s="84"/>
      <c r="WLO16" s="84"/>
      <c r="WLP16" s="84"/>
      <c r="WLQ16" s="84"/>
      <c r="WLR16" s="84"/>
      <c r="WLS16" s="84"/>
      <c r="WLT16" s="84"/>
      <c r="WLU16" s="84"/>
      <c r="WLV16" s="84"/>
      <c r="WLW16" s="84"/>
      <c r="WLX16" s="84"/>
      <c r="WLY16" s="84"/>
      <c r="WLZ16" s="84"/>
      <c r="WMA16" s="84"/>
      <c r="WMB16" s="84"/>
      <c r="WMC16" s="84"/>
      <c r="WMD16" s="84"/>
      <c r="WME16" s="84"/>
      <c r="WMF16" s="84"/>
      <c r="WMG16" s="84"/>
      <c r="WMH16" s="84"/>
      <c r="WMI16" s="84"/>
      <c r="WMJ16" s="84"/>
      <c r="WMK16" s="84"/>
      <c r="WML16" s="84"/>
      <c r="WMM16" s="84"/>
      <c r="WMN16" s="84"/>
      <c r="WMO16" s="84"/>
      <c r="WMP16" s="84"/>
      <c r="WMQ16" s="84"/>
      <c r="WMR16" s="84"/>
      <c r="WMS16" s="84"/>
      <c r="WMT16" s="84"/>
      <c r="WMU16" s="84"/>
      <c r="WMV16" s="84"/>
      <c r="WMW16" s="84"/>
      <c r="WMX16" s="84"/>
      <c r="WMY16" s="84"/>
      <c r="WMZ16" s="84"/>
      <c r="WNA16" s="84"/>
      <c r="WNB16" s="84"/>
      <c r="WNC16" s="84"/>
      <c r="WND16" s="84"/>
      <c r="WNE16" s="84"/>
      <c r="WNF16" s="84"/>
      <c r="WNG16" s="84"/>
      <c r="WNH16" s="84"/>
      <c r="WNI16" s="84"/>
      <c r="WNJ16" s="84"/>
      <c r="WNK16" s="84"/>
      <c r="WNL16" s="84"/>
      <c r="WNM16" s="84"/>
      <c r="WNN16" s="84"/>
      <c r="WNO16" s="84"/>
      <c r="WNP16" s="84"/>
      <c r="WNQ16" s="84"/>
      <c r="WNR16" s="84"/>
      <c r="WNS16" s="84"/>
      <c r="WNT16" s="84"/>
      <c r="WNU16" s="84"/>
      <c r="WNV16" s="84"/>
      <c r="WNW16" s="84"/>
      <c r="WNX16" s="84"/>
      <c r="WNY16" s="84"/>
      <c r="WNZ16" s="84"/>
      <c r="WOA16" s="84"/>
      <c r="WOB16" s="84"/>
      <c r="WOC16" s="84"/>
      <c r="WOD16" s="84"/>
      <c r="WOE16" s="84"/>
      <c r="WOF16" s="84"/>
      <c r="WOG16" s="84"/>
      <c r="WOH16" s="84"/>
      <c r="WOI16" s="84"/>
      <c r="WOJ16" s="84"/>
      <c r="WOK16" s="84"/>
      <c r="WOL16" s="84"/>
      <c r="WOM16" s="84"/>
      <c r="WON16" s="84"/>
      <c r="WOO16" s="84"/>
      <c r="WOP16" s="84"/>
      <c r="WOQ16" s="84"/>
      <c r="WOR16" s="84"/>
      <c r="WOS16" s="84"/>
      <c r="WOT16" s="84"/>
      <c r="WOU16" s="84"/>
      <c r="WOV16" s="84"/>
      <c r="WOW16" s="84"/>
      <c r="WOX16" s="84"/>
      <c r="WOY16" s="84"/>
      <c r="WOZ16" s="84"/>
      <c r="WPA16" s="84"/>
      <c r="WPB16" s="84"/>
      <c r="WPC16" s="84"/>
      <c r="WPD16" s="84"/>
      <c r="WPE16" s="84"/>
      <c r="WPF16" s="84"/>
      <c r="WPG16" s="84"/>
      <c r="WPH16" s="84"/>
      <c r="WPI16" s="84"/>
      <c r="WPJ16" s="84"/>
      <c r="WPK16" s="84"/>
      <c r="WPL16" s="84"/>
      <c r="WPM16" s="84"/>
      <c r="WPN16" s="84"/>
      <c r="WPO16" s="84"/>
      <c r="WPP16" s="84"/>
      <c r="WPQ16" s="84"/>
      <c r="WPR16" s="84"/>
      <c r="WPS16" s="84"/>
      <c r="WPT16" s="84"/>
      <c r="WPU16" s="84"/>
      <c r="WPV16" s="84"/>
      <c r="WPW16" s="84"/>
      <c r="WPX16" s="84"/>
      <c r="WPY16" s="84"/>
      <c r="WPZ16" s="84"/>
      <c r="WQA16" s="84"/>
      <c r="WQB16" s="84"/>
      <c r="WQC16" s="84"/>
      <c r="WQD16" s="84"/>
      <c r="WQE16" s="84"/>
      <c r="WQF16" s="84"/>
      <c r="WQG16" s="84"/>
      <c r="WQH16" s="84"/>
      <c r="WQI16" s="84"/>
      <c r="WQJ16" s="84"/>
      <c r="WQK16" s="84"/>
      <c r="WQL16" s="84"/>
      <c r="WQM16" s="84"/>
      <c r="WQN16" s="84"/>
      <c r="WQO16" s="84"/>
      <c r="WQP16" s="84"/>
      <c r="WQQ16" s="84"/>
      <c r="WQR16" s="84"/>
      <c r="WQS16" s="84"/>
      <c r="WQT16" s="84"/>
      <c r="WQU16" s="84"/>
      <c r="WQV16" s="84"/>
      <c r="WQW16" s="84"/>
      <c r="WQX16" s="84"/>
      <c r="WQY16" s="84"/>
      <c r="WQZ16" s="84"/>
      <c r="WRA16" s="84"/>
      <c r="WRB16" s="84"/>
      <c r="WRC16" s="84"/>
      <c r="WRD16" s="84"/>
      <c r="WRE16" s="84"/>
      <c r="WRF16" s="84"/>
      <c r="WRG16" s="84"/>
      <c r="WRH16" s="84"/>
      <c r="WRI16" s="84"/>
      <c r="WRJ16" s="84"/>
      <c r="WRK16" s="84"/>
      <c r="WRL16" s="84"/>
      <c r="WRM16" s="84"/>
      <c r="WRN16" s="84"/>
      <c r="WRO16" s="84"/>
      <c r="WRP16" s="84"/>
      <c r="WRQ16" s="84"/>
      <c r="WRR16" s="84"/>
      <c r="WRS16" s="84"/>
      <c r="WRT16" s="84"/>
      <c r="WRU16" s="84"/>
      <c r="WRV16" s="84"/>
      <c r="WRW16" s="84"/>
      <c r="WRX16" s="84"/>
      <c r="WRY16" s="84"/>
      <c r="WRZ16" s="84"/>
      <c r="WSA16" s="84"/>
      <c r="WSB16" s="84"/>
      <c r="WSC16" s="84"/>
      <c r="WSD16" s="84"/>
      <c r="WSE16" s="84"/>
      <c r="WSF16" s="84"/>
      <c r="WSG16" s="84"/>
      <c r="WSH16" s="84"/>
      <c r="WSI16" s="84"/>
      <c r="WSJ16" s="84"/>
      <c r="WSK16" s="84"/>
      <c r="WSL16" s="84"/>
      <c r="WSM16" s="84"/>
      <c r="WSN16" s="84"/>
      <c r="WSO16" s="84"/>
      <c r="WSP16" s="84"/>
      <c r="WSQ16" s="84"/>
      <c r="WSR16" s="84"/>
      <c r="WSS16" s="84"/>
      <c r="WST16" s="84"/>
      <c r="WSU16" s="84"/>
      <c r="WSV16" s="84"/>
      <c r="WSW16" s="84"/>
      <c r="WSX16" s="84"/>
      <c r="WSY16" s="84"/>
      <c r="WSZ16" s="84"/>
      <c r="WTA16" s="84"/>
      <c r="WTB16" s="84"/>
      <c r="WTC16" s="84"/>
      <c r="WTD16" s="84"/>
      <c r="WTE16" s="84"/>
      <c r="WTF16" s="84"/>
      <c r="WTG16" s="84"/>
      <c r="WTH16" s="84"/>
      <c r="WTI16" s="84"/>
      <c r="WTJ16" s="84"/>
      <c r="WTK16" s="84"/>
      <c r="WTL16" s="84"/>
      <c r="WTM16" s="84"/>
      <c r="WTN16" s="84"/>
      <c r="WTO16" s="84"/>
      <c r="WTP16" s="84"/>
      <c r="WTQ16" s="84"/>
      <c r="WTR16" s="84"/>
      <c r="WTS16" s="84"/>
      <c r="WTT16" s="84"/>
      <c r="WTU16" s="84"/>
      <c r="WTV16" s="84"/>
      <c r="WTW16" s="84"/>
      <c r="WTX16" s="84"/>
      <c r="WTY16" s="84"/>
      <c r="WTZ16" s="84"/>
      <c r="WUA16" s="84"/>
      <c r="WUB16" s="84"/>
      <c r="WUC16" s="84"/>
      <c r="WUD16" s="84"/>
      <c r="WUE16" s="84"/>
      <c r="WUF16" s="84"/>
      <c r="WUG16" s="84"/>
      <c r="WUH16" s="84"/>
      <c r="WUI16" s="84"/>
      <c r="WUJ16" s="84"/>
      <c r="WUK16" s="84"/>
      <c r="WUL16" s="84"/>
      <c r="WUM16" s="84"/>
      <c r="WUN16" s="84"/>
      <c r="WUO16" s="84"/>
      <c r="WUP16" s="84"/>
      <c r="WUQ16" s="84"/>
      <c r="WUR16" s="84"/>
      <c r="WUS16" s="84"/>
      <c r="WUT16" s="84"/>
      <c r="WUU16" s="84"/>
      <c r="WUV16" s="84"/>
      <c r="WUW16" s="84"/>
      <c r="WUX16" s="84"/>
      <c r="WUY16" s="84"/>
      <c r="WUZ16" s="84"/>
      <c r="WVA16" s="84"/>
      <c r="WVB16" s="84"/>
      <c r="WVC16" s="84"/>
      <c r="WVD16" s="84"/>
      <c r="WVE16" s="84"/>
      <c r="WVF16" s="84"/>
      <c r="WVG16" s="84"/>
      <c r="WVH16" s="84"/>
      <c r="WVI16" s="84"/>
      <c r="WVJ16" s="84"/>
      <c r="WVK16" s="84"/>
      <c r="WVL16" s="84"/>
      <c r="WVM16" s="84"/>
      <c r="WVN16" s="84"/>
      <c r="WVO16" s="84"/>
      <c r="WVP16" s="84"/>
      <c r="WVQ16" s="84"/>
      <c r="WVR16" s="84"/>
      <c r="WVS16" s="84"/>
      <c r="WVT16" s="84"/>
      <c r="WVU16" s="84"/>
      <c r="WVV16" s="84"/>
      <c r="WVW16" s="84"/>
      <c r="WVX16" s="84"/>
      <c r="WVY16" s="84"/>
      <c r="WVZ16" s="84"/>
      <c r="WWA16" s="84"/>
      <c r="WWB16" s="84"/>
      <c r="WWC16" s="84"/>
      <c r="WWD16" s="84"/>
      <c r="WWE16" s="84"/>
      <c r="WWF16" s="84"/>
      <c r="WWG16" s="84"/>
      <c r="WWH16" s="84"/>
      <c r="WWI16" s="84"/>
      <c r="WWJ16" s="84"/>
      <c r="WWK16" s="84"/>
      <c r="WWL16" s="84"/>
      <c r="WWM16" s="84"/>
      <c r="WWN16" s="84"/>
      <c r="WWO16" s="84"/>
      <c r="WWP16" s="84"/>
      <c r="WWQ16" s="84"/>
      <c r="WWR16" s="84"/>
      <c r="WWS16" s="84"/>
      <c r="WWT16" s="84"/>
      <c r="WWU16" s="84"/>
      <c r="WWV16" s="84"/>
      <c r="WWW16" s="84"/>
      <c r="WWX16" s="84"/>
      <c r="WWY16" s="84"/>
      <c r="WWZ16" s="84"/>
      <c r="WXA16" s="84"/>
      <c r="WXB16" s="84"/>
      <c r="WXC16" s="84"/>
      <c r="WXD16" s="84"/>
      <c r="WXE16" s="84"/>
      <c r="WXF16" s="84"/>
      <c r="WXG16" s="84"/>
      <c r="WXH16" s="84"/>
      <c r="WXI16" s="84"/>
      <c r="WXJ16" s="84"/>
      <c r="WXK16" s="84"/>
      <c r="WXL16" s="84"/>
      <c r="WXM16" s="84"/>
      <c r="WXN16" s="84"/>
      <c r="WXO16" s="84"/>
      <c r="WXP16" s="84"/>
      <c r="WXQ16" s="84"/>
      <c r="WXR16" s="84"/>
      <c r="WXS16" s="84"/>
      <c r="WXT16" s="84"/>
      <c r="WXU16" s="84"/>
      <c r="WXV16" s="84"/>
      <c r="WXW16" s="84"/>
      <c r="WXX16" s="84"/>
      <c r="WXY16" s="84"/>
      <c r="WXZ16" s="84"/>
      <c r="WYA16" s="84"/>
      <c r="WYB16" s="84"/>
      <c r="WYC16" s="84"/>
      <c r="WYD16" s="84"/>
      <c r="WYE16" s="84"/>
      <c r="WYF16" s="84"/>
      <c r="WYG16" s="84"/>
      <c r="WYH16" s="84"/>
      <c r="WYI16" s="84"/>
      <c r="WYJ16" s="84"/>
      <c r="WYK16" s="84"/>
      <c r="WYL16" s="84"/>
      <c r="WYM16" s="84"/>
      <c r="WYN16" s="84"/>
      <c r="WYO16" s="84"/>
      <c r="WYP16" s="84"/>
      <c r="WYQ16" s="84"/>
      <c r="WYR16" s="84"/>
      <c r="WYS16" s="84"/>
      <c r="WYT16" s="84"/>
      <c r="WYU16" s="84"/>
      <c r="WYV16" s="84"/>
      <c r="WYW16" s="84"/>
      <c r="WYX16" s="84"/>
      <c r="WYY16" s="84"/>
      <c r="WYZ16" s="84"/>
      <c r="WZA16" s="84"/>
      <c r="WZB16" s="84"/>
      <c r="WZC16" s="84"/>
      <c r="WZD16" s="84"/>
      <c r="WZE16" s="84"/>
      <c r="WZF16" s="84"/>
      <c r="WZG16" s="84"/>
      <c r="WZH16" s="84"/>
      <c r="WZI16" s="84"/>
      <c r="WZJ16" s="84"/>
      <c r="WZK16" s="84"/>
      <c r="WZL16" s="84"/>
      <c r="WZM16" s="84"/>
      <c r="WZN16" s="84"/>
      <c r="WZO16" s="84"/>
      <c r="WZP16" s="84"/>
      <c r="WZQ16" s="84"/>
      <c r="WZR16" s="84"/>
      <c r="WZS16" s="84"/>
      <c r="WZT16" s="84"/>
      <c r="WZU16" s="84"/>
      <c r="WZV16" s="84"/>
      <c r="WZW16" s="84"/>
      <c r="WZX16" s="84"/>
      <c r="WZY16" s="84"/>
      <c r="WZZ16" s="84"/>
      <c r="XAA16" s="84"/>
      <c r="XAB16" s="84"/>
      <c r="XAC16" s="84"/>
      <c r="XAD16" s="84"/>
      <c r="XAE16" s="84"/>
      <c r="XAF16" s="84"/>
      <c r="XAG16" s="84"/>
      <c r="XAH16" s="84"/>
      <c r="XAI16" s="84"/>
      <c r="XAJ16" s="84"/>
      <c r="XAK16" s="84"/>
      <c r="XAL16" s="84"/>
      <c r="XAM16" s="84"/>
      <c r="XAN16" s="84"/>
      <c r="XAO16" s="84"/>
      <c r="XAP16" s="84"/>
      <c r="XAQ16" s="84"/>
      <c r="XAR16" s="84"/>
      <c r="XAS16" s="84"/>
      <c r="XAT16" s="84"/>
      <c r="XAU16" s="84"/>
      <c r="XAV16" s="84"/>
      <c r="XAW16" s="84"/>
      <c r="XAX16" s="84"/>
      <c r="XAY16" s="84"/>
      <c r="XAZ16" s="84"/>
      <c r="XBA16" s="84"/>
      <c r="XBB16" s="84"/>
      <c r="XBC16" s="84"/>
      <c r="XBD16" s="84"/>
      <c r="XBE16" s="84"/>
      <c r="XBF16" s="84"/>
      <c r="XBG16" s="84"/>
      <c r="XBH16" s="84"/>
      <c r="XBI16" s="84"/>
      <c r="XBJ16" s="84"/>
      <c r="XBK16" s="84"/>
      <c r="XBL16" s="84"/>
      <c r="XBM16" s="84"/>
      <c r="XBN16" s="84"/>
      <c r="XBO16" s="84"/>
      <c r="XBP16" s="84"/>
      <c r="XBQ16" s="84"/>
      <c r="XBR16" s="84"/>
      <c r="XBS16" s="84"/>
      <c r="XBT16" s="84"/>
      <c r="XBU16" s="84"/>
      <c r="XBV16" s="84"/>
      <c r="XBW16" s="84"/>
      <c r="XBX16" s="84"/>
      <c r="XBY16" s="84"/>
      <c r="XBZ16" s="84"/>
      <c r="XCA16" s="84"/>
      <c r="XCB16" s="84"/>
      <c r="XCC16" s="84"/>
      <c r="XCD16" s="84"/>
      <c r="XCE16" s="84"/>
      <c r="XCF16" s="84"/>
      <c r="XCG16" s="84"/>
      <c r="XCH16" s="84"/>
      <c r="XCI16" s="84"/>
      <c r="XCJ16" s="84"/>
      <c r="XCK16" s="84"/>
      <c r="XCL16" s="84"/>
      <c r="XCM16" s="84"/>
      <c r="XCN16" s="84"/>
      <c r="XCO16" s="84"/>
      <c r="XCP16" s="84"/>
      <c r="XCQ16" s="84"/>
      <c r="XCR16" s="84"/>
      <c r="XCS16" s="84"/>
      <c r="XCT16" s="84"/>
      <c r="XCU16" s="84"/>
      <c r="XCV16" s="84"/>
      <c r="XCW16" s="84"/>
      <c r="XCX16" s="84"/>
      <c r="XCY16" s="84"/>
      <c r="XCZ16" s="84"/>
      <c r="XDA16" s="84"/>
      <c r="XDB16" s="84"/>
      <c r="XDC16" s="84"/>
      <c r="XDD16" s="84"/>
      <c r="XDE16" s="84"/>
      <c r="XDF16" s="84"/>
      <c r="XDG16" s="84"/>
      <c r="XDH16" s="84"/>
      <c r="XDI16" s="84"/>
      <c r="XDJ16" s="84"/>
      <c r="XDK16" s="84"/>
      <c r="XDL16" s="84"/>
      <c r="XDM16" s="84"/>
      <c r="XDN16" s="84"/>
      <c r="XDO16" s="84"/>
      <c r="XDP16" s="84"/>
      <c r="XDQ16" s="84"/>
      <c r="XDR16" s="84"/>
      <c r="XDS16" s="84"/>
      <c r="XDT16" s="84"/>
      <c r="XDU16" s="84"/>
      <c r="XDV16" s="84"/>
      <c r="XDW16" s="84"/>
      <c r="XDX16" s="84"/>
      <c r="XDY16" s="84"/>
      <c r="XDZ16" s="84"/>
      <c r="XEA16" s="84"/>
      <c r="XEB16" s="84"/>
      <c r="XEC16" s="84"/>
      <c r="XED16" s="84"/>
      <c r="XEE16" s="84"/>
      <c r="XEF16" s="84"/>
      <c r="XEG16" s="84"/>
      <c r="XEH16" s="84"/>
      <c r="XEI16" s="84"/>
      <c r="XEJ16" s="84"/>
      <c r="XEK16" s="84"/>
      <c r="XEL16" s="84"/>
      <c r="XEM16" s="84"/>
      <c r="XEN16" s="84"/>
      <c r="XEO16" s="84"/>
      <c r="XEP16" s="84"/>
      <c r="XEQ16" s="84"/>
    </row>
    <row r="17" spans="1:16371" s="259" customFormat="1" ht="39.950000000000003" customHeight="1">
      <c r="A17" s="262">
        <f t="shared" si="0"/>
        <v>7</v>
      </c>
      <c r="B17" s="264"/>
      <c r="C17" s="264"/>
      <c r="D17" s="264"/>
      <c r="E17" s="264"/>
      <c r="F17" s="264"/>
      <c r="G17" s="264">
        <v>5</v>
      </c>
      <c r="H17" s="264"/>
      <c r="I17" s="264"/>
      <c r="J17" s="264"/>
      <c r="K17" s="274"/>
      <c r="L17" s="276" t="s">
        <v>835</v>
      </c>
      <c r="M17" s="276"/>
      <c r="N17" s="276" t="s">
        <v>1149</v>
      </c>
      <c r="O17" s="276" t="s">
        <v>1150</v>
      </c>
      <c r="P17" s="276" t="s">
        <v>1151</v>
      </c>
      <c r="Q17" s="273" t="s">
        <v>510</v>
      </c>
      <c r="R17" s="273" t="s">
        <v>342</v>
      </c>
      <c r="S17" s="264" t="s">
        <v>471</v>
      </c>
      <c r="T17" s="295"/>
      <c r="U17" s="290" t="s">
        <v>342</v>
      </c>
      <c r="V17" s="276" t="s">
        <v>1150</v>
      </c>
      <c r="W17" s="290" t="s">
        <v>342</v>
      </c>
      <c r="X17" s="276" t="s">
        <v>345</v>
      </c>
      <c r="Y17" s="289" t="s">
        <v>344</v>
      </c>
      <c r="Z17" s="273" t="s">
        <v>577</v>
      </c>
      <c r="AA17" s="276" t="s">
        <v>1152</v>
      </c>
      <c r="AB17" s="276" t="s">
        <v>1153</v>
      </c>
      <c r="AC17" s="264" t="s">
        <v>1154</v>
      </c>
      <c r="AD17" s="301">
        <v>0.3</v>
      </c>
      <c r="AE17" s="302" t="s">
        <v>348</v>
      </c>
      <c r="AF17" s="303" t="s">
        <v>514</v>
      </c>
      <c r="AG17" s="319">
        <v>150</v>
      </c>
      <c r="AH17" s="319">
        <v>140</v>
      </c>
      <c r="AI17" s="319">
        <v>3</v>
      </c>
      <c r="AJ17" s="327">
        <f t="shared" ref="AJ17:AJ19" si="1">AG17*AH17*AI17*7860/1000000000</f>
        <v>0.49518000000000001</v>
      </c>
      <c r="AK17" s="328">
        <f t="shared" ref="AK17:AK19" si="2">AD17/AJ17</f>
        <v>0.60584030049678905</v>
      </c>
      <c r="AL17" s="329"/>
      <c r="AM17" s="300" t="e">
        <f>AG17*AH17*2*#REF!/1000000</f>
        <v>#REF!</v>
      </c>
      <c r="AN17" s="323" t="s">
        <v>480</v>
      </c>
      <c r="AO17" s="323" t="s">
        <v>1078</v>
      </c>
      <c r="AP17" s="303"/>
      <c r="AQ17" s="289"/>
      <c r="AR17" s="289" t="s">
        <v>435</v>
      </c>
    </row>
    <row r="18" spans="1:16371" s="259" customFormat="1" ht="39.950000000000003" customHeight="1">
      <c r="A18" s="262">
        <f t="shared" si="0"/>
        <v>8</v>
      </c>
      <c r="B18" s="264"/>
      <c r="C18" s="264"/>
      <c r="D18" s="264"/>
      <c r="E18" s="264"/>
      <c r="F18" s="264"/>
      <c r="G18" s="264">
        <v>5</v>
      </c>
      <c r="H18" s="264"/>
      <c r="I18" s="264"/>
      <c r="J18" s="264"/>
      <c r="K18" s="274"/>
      <c r="L18" s="276" t="s">
        <v>835</v>
      </c>
      <c r="M18" s="276"/>
      <c r="N18" s="276" t="s">
        <v>1155</v>
      </c>
      <c r="O18" s="280" t="s">
        <v>1156</v>
      </c>
      <c r="P18" s="281" t="s">
        <v>1157</v>
      </c>
      <c r="Q18" s="273" t="s">
        <v>510</v>
      </c>
      <c r="R18" s="296" t="s">
        <v>363</v>
      </c>
      <c r="S18" s="264" t="s">
        <v>471</v>
      </c>
      <c r="T18" s="295"/>
      <c r="U18" s="290" t="s">
        <v>342</v>
      </c>
      <c r="V18" s="280" t="s">
        <v>1156</v>
      </c>
      <c r="W18" s="290" t="s">
        <v>342</v>
      </c>
      <c r="X18" s="276" t="s">
        <v>345</v>
      </c>
      <c r="Y18" s="289" t="s">
        <v>344</v>
      </c>
      <c r="Z18" s="273" t="s">
        <v>577</v>
      </c>
      <c r="AA18" s="276" t="s">
        <v>1158</v>
      </c>
      <c r="AB18" s="276" t="s">
        <v>1159</v>
      </c>
      <c r="AC18" s="264" t="s">
        <v>1160</v>
      </c>
      <c r="AD18" s="301">
        <v>1.4E-2</v>
      </c>
      <c r="AE18" s="302" t="s">
        <v>348</v>
      </c>
      <c r="AF18" s="303" t="s">
        <v>514</v>
      </c>
      <c r="AG18" s="319">
        <v>54</v>
      </c>
      <c r="AH18" s="319">
        <v>34</v>
      </c>
      <c r="AI18" s="319">
        <v>3</v>
      </c>
      <c r="AJ18" s="327">
        <f t="shared" si="1"/>
        <v>4.3292879999999999E-2</v>
      </c>
      <c r="AK18" s="328">
        <f t="shared" si="2"/>
        <v>0.32337880963336235</v>
      </c>
      <c r="AL18" s="329"/>
      <c r="AM18" s="300" t="e">
        <f>AG18*AH18*2*#REF!/1000000</f>
        <v>#REF!</v>
      </c>
      <c r="AN18" s="323" t="s">
        <v>480</v>
      </c>
      <c r="AO18" s="323" t="s">
        <v>1161</v>
      </c>
      <c r="AP18" s="303"/>
      <c r="AQ18" s="289"/>
      <c r="AR18" s="289" t="s">
        <v>435</v>
      </c>
    </row>
    <row r="19" spans="1:16371" s="259" customFormat="1" ht="39.950000000000003" customHeight="1">
      <c r="A19" s="262">
        <f t="shared" si="0"/>
        <v>9</v>
      </c>
      <c r="B19" s="264"/>
      <c r="C19" s="264"/>
      <c r="D19" s="264"/>
      <c r="E19" s="264"/>
      <c r="F19" s="264"/>
      <c r="G19" s="264">
        <v>5</v>
      </c>
      <c r="H19" s="264"/>
      <c r="I19" s="264"/>
      <c r="J19" s="264"/>
      <c r="K19" s="264"/>
      <c r="L19" s="276" t="s">
        <v>411</v>
      </c>
      <c r="M19" s="274"/>
      <c r="N19" s="276" t="s">
        <v>1162</v>
      </c>
      <c r="O19" s="280" t="s">
        <v>1163</v>
      </c>
      <c r="P19" s="281" t="s">
        <v>1164</v>
      </c>
      <c r="Q19" s="281" t="s">
        <v>510</v>
      </c>
      <c r="R19" s="296" t="s">
        <v>363</v>
      </c>
      <c r="S19" s="264" t="s">
        <v>471</v>
      </c>
      <c r="T19" s="295"/>
      <c r="U19" s="290" t="s">
        <v>342</v>
      </c>
      <c r="V19" s="280" t="s">
        <v>1163</v>
      </c>
      <c r="W19" s="290" t="s">
        <v>342</v>
      </c>
      <c r="X19" s="276" t="s">
        <v>345</v>
      </c>
      <c r="Y19" s="289" t="s">
        <v>344</v>
      </c>
      <c r="Z19" s="273" t="s">
        <v>577</v>
      </c>
      <c r="AA19" s="276" t="s">
        <v>1165</v>
      </c>
      <c r="AB19" s="264" t="s">
        <v>1166</v>
      </c>
      <c r="AC19" s="264" t="s">
        <v>1167</v>
      </c>
      <c r="AD19" s="307">
        <v>8.9999999999999993E-3</v>
      </c>
      <c r="AE19" s="302" t="s">
        <v>348</v>
      </c>
      <c r="AF19" s="303" t="s">
        <v>514</v>
      </c>
      <c r="AG19" s="319">
        <v>31</v>
      </c>
      <c r="AH19" s="319">
        <v>28</v>
      </c>
      <c r="AI19" s="319">
        <v>2</v>
      </c>
      <c r="AJ19" s="327">
        <f t="shared" si="1"/>
        <v>1.3644959999999999E-2</v>
      </c>
      <c r="AK19" s="328">
        <f t="shared" si="2"/>
        <v>0.65958419812150415</v>
      </c>
      <c r="AL19" s="329"/>
      <c r="AM19" s="300" t="e">
        <f>AG19*AH19*2*#REF!/1000000</f>
        <v>#REF!</v>
      </c>
      <c r="AN19" s="323" t="s">
        <v>480</v>
      </c>
      <c r="AO19" s="323" t="s">
        <v>1168</v>
      </c>
      <c r="AP19" s="303"/>
      <c r="AQ19" s="340"/>
      <c r="AR19" s="340">
        <v>1</v>
      </c>
    </row>
    <row r="20" spans="1:16371" s="259" customFormat="1" ht="39.950000000000003" customHeight="1">
      <c r="A20" s="262">
        <f t="shared" si="0"/>
        <v>10</v>
      </c>
      <c r="B20" s="264"/>
      <c r="C20" s="264"/>
      <c r="D20" s="264"/>
      <c r="E20" s="264">
        <v>3</v>
      </c>
      <c r="F20" s="264"/>
      <c r="G20" s="264"/>
      <c r="H20" s="264"/>
      <c r="I20" s="264"/>
      <c r="J20" s="264"/>
      <c r="K20" s="274"/>
      <c r="L20" s="276" t="s">
        <v>835</v>
      </c>
      <c r="M20" s="276"/>
      <c r="N20" s="276" t="s">
        <v>1169</v>
      </c>
      <c r="O20" s="276"/>
      <c r="P20" s="281" t="s">
        <v>1170</v>
      </c>
      <c r="Q20" s="273" t="s">
        <v>405</v>
      </c>
      <c r="R20" s="273" t="s">
        <v>342</v>
      </c>
      <c r="S20" s="264" t="s">
        <v>471</v>
      </c>
      <c r="T20" s="295"/>
      <c r="U20" s="290" t="s">
        <v>342</v>
      </c>
      <c r="V20" s="276" t="s">
        <v>1171</v>
      </c>
      <c r="W20" s="290" t="s">
        <v>342</v>
      </c>
      <c r="X20" s="276" t="s">
        <v>345</v>
      </c>
      <c r="Y20" s="289" t="s">
        <v>344</v>
      </c>
      <c r="Z20" s="273" t="s">
        <v>1146</v>
      </c>
      <c r="AA20" s="276" t="s">
        <v>347</v>
      </c>
      <c r="AB20" s="276" t="s">
        <v>347</v>
      </c>
      <c r="AC20" s="264" t="s">
        <v>1172</v>
      </c>
      <c r="AD20" s="301">
        <v>0.26700000000000002</v>
      </c>
      <c r="AE20" s="301" t="s">
        <v>367</v>
      </c>
      <c r="AF20" s="303" t="s">
        <v>367</v>
      </c>
      <c r="AG20" s="319"/>
      <c r="AH20" s="319"/>
      <c r="AI20" s="319"/>
      <c r="AJ20" s="320"/>
      <c r="AK20" s="321"/>
      <c r="AL20" s="322"/>
      <c r="AM20" s="320"/>
      <c r="AN20" s="323" t="s">
        <v>377</v>
      </c>
      <c r="AO20" s="323" t="s">
        <v>865</v>
      </c>
      <c r="AP20" s="303"/>
      <c r="AQ20" s="289"/>
      <c r="AR20" s="289" t="s">
        <v>435</v>
      </c>
    </row>
    <row r="21" spans="1:16371" s="259" customFormat="1" ht="39.950000000000003" customHeight="1">
      <c r="A21" s="262">
        <f t="shared" si="0"/>
        <v>11</v>
      </c>
      <c r="B21" s="264"/>
      <c r="C21" s="264"/>
      <c r="D21" s="264"/>
      <c r="E21" s="264"/>
      <c r="F21" s="264">
        <v>4</v>
      </c>
      <c r="G21" s="264"/>
      <c r="H21" s="264"/>
      <c r="I21" s="264"/>
      <c r="J21" s="264"/>
      <c r="K21" s="274"/>
      <c r="L21" s="276" t="s">
        <v>835</v>
      </c>
      <c r="M21" s="276"/>
      <c r="N21" s="276" t="s">
        <v>1173</v>
      </c>
      <c r="O21" s="276" t="s">
        <v>1171</v>
      </c>
      <c r="P21" s="281" t="s">
        <v>1174</v>
      </c>
      <c r="Q21" s="273" t="s">
        <v>405</v>
      </c>
      <c r="R21" s="273" t="s">
        <v>342</v>
      </c>
      <c r="S21" s="264" t="s">
        <v>471</v>
      </c>
      <c r="T21" s="295"/>
      <c r="U21" s="290" t="s">
        <v>342</v>
      </c>
      <c r="V21" s="276" t="s">
        <v>1171</v>
      </c>
      <c r="W21" s="290" t="s">
        <v>342</v>
      </c>
      <c r="X21" s="276" t="s">
        <v>345</v>
      </c>
      <c r="Y21" s="289" t="s">
        <v>344</v>
      </c>
      <c r="Z21" s="273" t="s">
        <v>780</v>
      </c>
      <c r="AA21" s="276" t="s">
        <v>347</v>
      </c>
      <c r="AB21" s="276" t="s">
        <v>347</v>
      </c>
      <c r="AC21" s="264" t="s">
        <v>1172</v>
      </c>
      <c r="AD21" s="301">
        <v>0.26700000000000002</v>
      </c>
      <c r="AE21" s="302" t="s">
        <v>348</v>
      </c>
      <c r="AF21" s="303" t="s">
        <v>527</v>
      </c>
      <c r="AG21" s="319"/>
      <c r="AH21" s="319"/>
      <c r="AI21" s="319"/>
      <c r="AJ21" s="320"/>
      <c r="AK21" s="321"/>
      <c r="AL21" s="322"/>
      <c r="AM21" s="320"/>
      <c r="AN21" s="323" t="s">
        <v>377</v>
      </c>
      <c r="AO21" s="323" t="s">
        <v>791</v>
      </c>
      <c r="AP21" s="303"/>
      <c r="AQ21" s="289"/>
      <c r="AR21" s="289" t="s">
        <v>435</v>
      </c>
    </row>
    <row r="22" spans="1:16371" s="259" customFormat="1" ht="39.950000000000003" customHeight="1">
      <c r="A22" s="262">
        <f t="shared" si="0"/>
        <v>12</v>
      </c>
      <c r="B22" s="264"/>
      <c r="C22" s="264"/>
      <c r="D22" s="264"/>
      <c r="E22" s="264"/>
      <c r="F22" s="264"/>
      <c r="G22" s="264">
        <v>5</v>
      </c>
      <c r="H22" s="264"/>
      <c r="I22" s="264"/>
      <c r="J22" s="264"/>
      <c r="K22" s="274"/>
      <c r="L22" s="276" t="s">
        <v>835</v>
      </c>
      <c r="M22" s="276"/>
      <c r="N22" s="276" t="s">
        <v>1175</v>
      </c>
      <c r="O22" s="276" t="s">
        <v>1176</v>
      </c>
      <c r="P22" s="276" t="s">
        <v>1177</v>
      </c>
      <c r="Q22" s="273" t="s">
        <v>510</v>
      </c>
      <c r="R22" s="273" t="s">
        <v>342</v>
      </c>
      <c r="S22" s="264" t="s">
        <v>471</v>
      </c>
      <c r="T22" s="296"/>
      <c r="U22" s="290" t="s">
        <v>342</v>
      </c>
      <c r="V22" s="276" t="s">
        <v>1176</v>
      </c>
      <c r="W22" s="290" t="s">
        <v>342</v>
      </c>
      <c r="X22" s="276" t="s">
        <v>345</v>
      </c>
      <c r="Y22" s="289" t="s">
        <v>344</v>
      </c>
      <c r="Z22" s="273" t="s">
        <v>577</v>
      </c>
      <c r="AA22" s="276" t="s">
        <v>1152</v>
      </c>
      <c r="AB22" s="276" t="s">
        <v>1153</v>
      </c>
      <c r="AC22" s="264" t="s">
        <v>1178</v>
      </c>
      <c r="AD22" s="301">
        <v>0.24</v>
      </c>
      <c r="AE22" s="302" t="s">
        <v>348</v>
      </c>
      <c r="AF22" s="303" t="s">
        <v>514</v>
      </c>
      <c r="AG22" s="319">
        <v>145</v>
      </c>
      <c r="AH22" s="319">
        <v>100</v>
      </c>
      <c r="AI22" s="319">
        <v>3</v>
      </c>
      <c r="AJ22" s="327">
        <f t="shared" ref="AJ22:AJ24" si="3">AG22*AH22*AI22*7860/1000000000</f>
        <v>0.34190999999999999</v>
      </c>
      <c r="AK22" s="328">
        <f t="shared" ref="AK22:AK24" si="4">AD22/AJ22</f>
        <v>0.70193910678248661</v>
      </c>
      <c r="AL22" s="329"/>
      <c r="AM22" s="300" t="e">
        <f>AG22*AH22*2*#REF!/1000000</f>
        <v>#REF!</v>
      </c>
      <c r="AN22" s="323" t="s">
        <v>480</v>
      </c>
      <c r="AO22" s="323" t="s">
        <v>1179</v>
      </c>
      <c r="AP22" s="303"/>
      <c r="AQ22" s="289"/>
      <c r="AR22" s="289" t="s">
        <v>435</v>
      </c>
    </row>
    <row r="23" spans="1:16371" s="259" customFormat="1" ht="39.950000000000003" customHeight="1">
      <c r="A23" s="262">
        <f t="shared" si="0"/>
        <v>13</v>
      </c>
      <c r="B23" s="264"/>
      <c r="C23" s="264"/>
      <c r="D23" s="264"/>
      <c r="E23" s="264"/>
      <c r="F23" s="264"/>
      <c r="G23" s="264">
        <v>5</v>
      </c>
      <c r="H23" s="264"/>
      <c r="I23" s="264"/>
      <c r="J23" s="264"/>
      <c r="K23" s="274"/>
      <c r="L23" s="276" t="s">
        <v>835</v>
      </c>
      <c r="M23" s="276"/>
      <c r="N23" s="276" t="s">
        <v>1180</v>
      </c>
      <c r="O23" s="276" t="s">
        <v>1181</v>
      </c>
      <c r="P23" s="276" t="s">
        <v>1182</v>
      </c>
      <c r="Q23" s="273" t="s">
        <v>510</v>
      </c>
      <c r="R23" s="296" t="s">
        <v>353</v>
      </c>
      <c r="S23" s="264" t="s">
        <v>471</v>
      </c>
      <c r="T23" s="295"/>
      <c r="U23" s="290" t="s">
        <v>342</v>
      </c>
      <c r="V23" s="276" t="s">
        <v>1181</v>
      </c>
      <c r="W23" s="290" t="s">
        <v>342</v>
      </c>
      <c r="X23" s="276" t="s">
        <v>345</v>
      </c>
      <c r="Y23" s="289" t="s">
        <v>344</v>
      </c>
      <c r="Z23" s="273" t="s">
        <v>577</v>
      </c>
      <c r="AA23" s="276" t="s">
        <v>1183</v>
      </c>
      <c r="AB23" s="276" t="s">
        <v>1184</v>
      </c>
      <c r="AC23" s="264" t="s">
        <v>1185</v>
      </c>
      <c r="AD23" s="301">
        <v>0.01</v>
      </c>
      <c r="AE23" s="302" t="s">
        <v>348</v>
      </c>
      <c r="AF23" s="303" t="s">
        <v>514</v>
      </c>
      <c r="AG23" s="319">
        <v>64</v>
      </c>
      <c r="AH23" s="319">
        <v>29</v>
      </c>
      <c r="AI23" s="319">
        <v>3</v>
      </c>
      <c r="AJ23" s="327">
        <f t="shared" si="3"/>
        <v>4.3764480000000001E-2</v>
      </c>
      <c r="AK23" s="328">
        <f t="shared" si="4"/>
        <v>0.2284958029890907</v>
      </c>
      <c r="AL23" s="329"/>
      <c r="AM23" s="300" t="e">
        <f>AG23*AH23*2*#REF!/1000000</f>
        <v>#REF!</v>
      </c>
      <c r="AN23" s="323" t="s">
        <v>480</v>
      </c>
      <c r="AO23" s="323" t="s">
        <v>1179</v>
      </c>
      <c r="AP23" s="303"/>
      <c r="AQ23" s="289"/>
      <c r="AR23" s="289" t="s">
        <v>435</v>
      </c>
    </row>
    <row r="24" spans="1:16371" s="259" customFormat="1" ht="39.950000000000003" customHeight="1">
      <c r="A24" s="262">
        <f t="shared" si="0"/>
        <v>14</v>
      </c>
      <c r="B24" s="264"/>
      <c r="C24" s="264"/>
      <c r="D24" s="264"/>
      <c r="E24" s="264"/>
      <c r="F24" s="264"/>
      <c r="G24" s="264">
        <v>5</v>
      </c>
      <c r="H24" s="264"/>
      <c r="I24" s="264"/>
      <c r="J24" s="264"/>
      <c r="K24" s="274"/>
      <c r="L24" s="276" t="s">
        <v>835</v>
      </c>
      <c r="M24" s="276"/>
      <c r="N24" s="276" t="s">
        <v>1186</v>
      </c>
      <c r="O24" s="276" t="s">
        <v>1187</v>
      </c>
      <c r="P24" s="276" t="s">
        <v>269</v>
      </c>
      <c r="Q24" s="273" t="s">
        <v>510</v>
      </c>
      <c r="R24" s="296" t="s">
        <v>363</v>
      </c>
      <c r="S24" s="264" t="s">
        <v>471</v>
      </c>
      <c r="T24" s="295"/>
      <c r="U24" s="290" t="s">
        <v>342</v>
      </c>
      <c r="V24" s="276" t="s">
        <v>1187</v>
      </c>
      <c r="W24" s="290" t="s">
        <v>342</v>
      </c>
      <c r="X24" s="276" t="s">
        <v>345</v>
      </c>
      <c r="Y24" s="289" t="s">
        <v>344</v>
      </c>
      <c r="Z24" s="273" t="s">
        <v>577</v>
      </c>
      <c r="AA24" s="276" t="s">
        <v>1158</v>
      </c>
      <c r="AB24" s="276" t="s">
        <v>1159</v>
      </c>
      <c r="AC24" s="264" t="s">
        <v>1188</v>
      </c>
      <c r="AD24" s="301">
        <v>2.3E-2</v>
      </c>
      <c r="AE24" s="302" t="s">
        <v>348</v>
      </c>
      <c r="AF24" s="303" t="s">
        <v>514</v>
      </c>
      <c r="AG24" s="319">
        <v>62.5</v>
      </c>
      <c r="AH24" s="319">
        <v>37</v>
      </c>
      <c r="AI24" s="319">
        <v>3</v>
      </c>
      <c r="AJ24" s="327">
        <f t="shared" si="3"/>
        <v>5.4528750000000001E-2</v>
      </c>
      <c r="AK24" s="328">
        <f t="shared" si="4"/>
        <v>0.42179584164316986</v>
      </c>
      <c r="AL24" s="329"/>
      <c r="AM24" s="300" t="e">
        <f>AG24*AH24*2*#REF!/1000000</f>
        <v>#REF!</v>
      </c>
      <c r="AN24" s="323" t="s">
        <v>480</v>
      </c>
      <c r="AO24" s="323" t="s">
        <v>1179</v>
      </c>
      <c r="AP24" s="303"/>
      <c r="AQ24" s="289"/>
      <c r="AR24" s="289" t="s">
        <v>435</v>
      </c>
    </row>
    <row r="25" spans="1:16371" s="259" customFormat="1" ht="39.950000000000003" customHeight="1">
      <c r="A25" s="262">
        <f t="shared" si="0"/>
        <v>15</v>
      </c>
      <c r="B25" s="264"/>
      <c r="C25" s="264"/>
      <c r="D25" s="264"/>
      <c r="E25" s="264">
        <v>3</v>
      </c>
      <c r="F25" s="264"/>
      <c r="G25" s="264"/>
      <c r="H25" s="264"/>
      <c r="I25" s="264"/>
      <c r="J25" s="264"/>
      <c r="K25" s="274"/>
      <c r="L25" s="276" t="s">
        <v>835</v>
      </c>
      <c r="M25" s="276"/>
      <c r="N25" s="276" t="s">
        <v>1189</v>
      </c>
      <c r="O25" s="276" t="s">
        <v>1190</v>
      </c>
      <c r="P25" s="276" t="s">
        <v>1191</v>
      </c>
      <c r="Q25" s="273" t="s">
        <v>510</v>
      </c>
      <c r="R25" s="296" t="s">
        <v>342</v>
      </c>
      <c r="S25" s="264" t="s">
        <v>471</v>
      </c>
      <c r="T25" s="295"/>
      <c r="U25" s="290" t="s">
        <v>342</v>
      </c>
      <c r="V25" s="276" t="s">
        <v>1190</v>
      </c>
      <c r="W25" s="290" t="s">
        <v>342</v>
      </c>
      <c r="X25" s="276" t="s">
        <v>345</v>
      </c>
      <c r="Y25" s="289" t="s">
        <v>344</v>
      </c>
      <c r="Z25" s="273" t="s">
        <v>1192</v>
      </c>
      <c r="AA25" s="308" t="s">
        <v>1193</v>
      </c>
      <c r="AB25" s="308" t="s">
        <v>1194</v>
      </c>
      <c r="AC25" s="264" t="s">
        <v>1195</v>
      </c>
      <c r="AD25" s="301">
        <v>0.13600000000000001</v>
      </c>
      <c r="AE25" s="301" t="s">
        <v>682</v>
      </c>
      <c r="AF25" s="303"/>
      <c r="AG25" s="319"/>
      <c r="AH25" s="319"/>
      <c r="AI25" s="319"/>
      <c r="AJ25" s="320">
        <f>AD25</f>
        <v>0.13600000000000001</v>
      </c>
      <c r="AK25" s="321"/>
      <c r="AL25" s="322"/>
      <c r="AM25" s="320"/>
      <c r="AN25" s="323" t="s">
        <v>480</v>
      </c>
      <c r="AO25" s="323" t="s">
        <v>1196</v>
      </c>
      <c r="AP25" s="303"/>
      <c r="AQ25" s="289"/>
      <c r="AR25" s="289" t="s">
        <v>435</v>
      </c>
    </row>
    <row r="26" spans="1:16371" s="259" customFormat="1" ht="39.950000000000003" customHeight="1">
      <c r="A26" s="262">
        <f t="shared" si="0"/>
        <v>16</v>
      </c>
      <c r="B26" s="264"/>
      <c r="C26" s="264"/>
      <c r="D26" s="264"/>
      <c r="E26" s="264">
        <v>3</v>
      </c>
      <c r="F26" s="264"/>
      <c r="G26" s="264"/>
      <c r="H26" s="264"/>
      <c r="I26" s="264"/>
      <c r="J26" s="264"/>
      <c r="K26" s="264"/>
      <c r="L26" s="276" t="s">
        <v>411</v>
      </c>
      <c r="M26" s="274"/>
      <c r="N26" s="276" t="s">
        <v>1197</v>
      </c>
      <c r="O26" s="280"/>
      <c r="P26" s="281" t="s">
        <v>1198</v>
      </c>
      <c r="Q26" s="281" t="s">
        <v>1199</v>
      </c>
      <c r="R26" s="296" t="s">
        <v>363</v>
      </c>
      <c r="S26" s="264" t="s">
        <v>471</v>
      </c>
      <c r="T26" s="295"/>
      <c r="U26" s="290" t="s">
        <v>342</v>
      </c>
      <c r="V26" s="280" t="s">
        <v>1200</v>
      </c>
      <c r="W26" s="290" t="s">
        <v>342</v>
      </c>
      <c r="X26" s="276" t="s">
        <v>345</v>
      </c>
      <c r="Y26" s="289" t="s">
        <v>344</v>
      </c>
      <c r="Z26" s="273" t="s">
        <v>1199</v>
      </c>
      <c r="AA26" s="276" t="s">
        <v>347</v>
      </c>
      <c r="AB26" s="264" t="s">
        <v>1201</v>
      </c>
      <c r="AC26" s="264" t="s">
        <v>1202</v>
      </c>
      <c r="AD26" s="307">
        <v>4.9299999999999997E-2</v>
      </c>
      <c r="AE26" s="302" t="s">
        <v>367</v>
      </c>
      <c r="AF26" s="303" t="s">
        <v>367</v>
      </c>
      <c r="AG26" s="319"/>
      <c r="AH26" s="319"/>
      <c r="AI26" s="319"/>
      <c r="AJ26" s="320"/>
      <c r="AK26" s="321"/>
      <c r="AL26" s="322"/>
      <c r="AM26" s="320"/>
      <c r="AN26" s="323" t="s">
        <v>377</v>
      </c>
      <c r="AO26" s="323" t="s">
        <v>865</v>
      </c>
      <c r="AP26" s="303"/>
      <c r="AQ26" s="340"/>
      <c r="AR26" s="340">
        <v>1</v>
      </c>
    </row>
    <row r="27" spans="1:16371" s="259" customFormat="1" ht="39.950000000000003" customHeight="1">
      <c r="A27" s="262">
        <f t="shared" si="0"/>
        <v>17</v>
      </c>
      <c r="B27" s="264"/>
      <c r="C27" s="264"/>
      <c r="D27" s="264"/>
      <c r="E27" s="264"/>
      <c r="F27" s="264">
        <v>4</v>
      </c>
      <c r="G27" s="264"/>
      <c r="H27" s="264"/>
      <c r="I27" s="264"/>
      <c r="J27" s="264"/>
      <c r="K27" s="264"/>
      <c r="L27" s="276" t="s">
        <v>411</v>
      </c>
      <c r="M27" s="274"/>
      <c r="N27" s="276" t="s">
        <v>1203</v>
      </c>
      <c r="O27" s="280" t="s">
        <v>1200</v>
      </c>
      <c r="P27" s="281" t="s">
        <v>1204</v>
      </c>
      <c r="Q27" s="281" t="s">
        <v>510</v>
      </c>
      <c r="R27" s="296" t="s">
        <v>363</v>
      </c>
      <c r="S27" s="264" t="s">
        <v>471</v>
      </c>
      <c r="T27" s="295"/>
      <c r="U27" s="290" t="s">
        <v>342</v>
      </c>
      <c r="V27" s="280" t="s">
        <v>1200</v>
      </c>
      <c r="W27" s="290" t="s">
        <v>342</v>
      </c>
      <c r="X27" s="276" t="s">
        <v>345</v>
      </c>
      <c r="Y27" s="289" t="s">
        <v>344</v>
      </c>
      <c r="Z27" s="273" t="s">
        <v>577</v>
      </c>
      <c r="AA27" s="276" t="s">
        <v>1205</v>
      </c>
      <c r="AB27" s="264" t="s">
        <v>1201</v>
      </c>
      <c r="AC27" s="264" t="s">
        <v>1202</v>
      </c>
      <c r="AD27" s="307">
        <v>4.9299999999999997E-2</v>
      </c>
      <c r="AE27" s="302" t="s">
        <v>348</v>
      </c>
      <c r="AF27" s="303" t="s">
        <v>514</v>
      </c>
      <c r="AG27" s="319">
        <v>87</v>
      </c>
      <c r="AH27" s="319">
        <v>46</v>
      </c>
      <c r="AI27" s="319">
        <v>2.5</v>
      </c>
      <c r="AJ27" s="327">
        <f>AG27*AH27*AI27*7860/1000000000</f>
        <v>7.8639299999999995E-2</v>
      </c>
      <c r="AK27" s="328">
        <f>AD27/AJ27</f>
        <v>0.62691300660102522</v>
      </c>
      <c r="AL27" s="329"/>
      <c r="AM27" s="300" t="e">
        <f>AG27*AH27*2*#REF!/1000000</f>
        <v>#REF!</v>
      </c>
      <c r="AN27" s="323" t="s">
        <v>480</v>
      </c>
      <c r="AO27" s="323" t="s">
        <v>1206</v>
      </c>
      <c r="AP27" s="303"/>
      <c r="AQ27" s="340"/>
      <c r="AR27" s="340">
        <v>1</v>
      </c>
    </row>
    <row r="28" spans="1:16371" s="259" customFormat="1" ht="39.950000000000003" customHeight="1">
      <c r="A28" s="262">
        <f t="shared" si="0"/>
        <v>18</v>
      </c>
      <c r="B28" s="264"/>
      <c r="C28" s="264"/>
      <c r="D28" s="264">
        <v>2</v>
      </c>
      <c r="E28" s="264"/>
      <c r="F28" s="264"/>
      <c r="G28" s="264"/>
      <c r="H28" s="264"/>
      <c r="I28" s="264"/>
      <c r="J28" s="264"/>
      <c r="K28" s="274"/>
      <c r="L28" s="276" t="s">
        <v>411</v>
      </c>
      <c r="M28" s="274"/>
      <c r="N28" s="276"/>
      <c r="O28" s="280" t="s">
        <v>1207</v>
      </c>
      <c r="P28" s="281" t="s">
        <v>1208</v>
      </c>
      <c r="Q28" s="273" t="s">
        <v>405</v>
      </c>
      <c r="R28" s="296" t="s">
        <v>342</v>
      </c>
      <c r="S28" s="264" t="s">
        <v>471</v>
      </c>
      <c r="T28" s="295"/>
      <c r="U28" s="290" t="s">
        <v>342</v>
      </c>
      <c r="V28" s="280" t="s">
        <v>1207</v>
      </c>
      <c r="W28" s="290" t="s">
        <v>342</v>
      </c>
      <c r="X28" s="276" t="s">
        <v>345</v>
      </c>
      <c r="Y28" s="289" t="s">
        <v>344</v>
      </c>
      <c r="Z28" s="273" t="s">
        <v>780</v>
      </c>
      <c r="AA28" s="276" t="s">
        <v>347</v>
      </c>
      <c r="AB28" s="273" t="s">
        <v>348</v>
      </c>
      <c r="AC28" s="264" t="s">
        <v>1209</v>
      </c>
      <c r="AD28" s="301">
        <v>0.95299999999999996</v>
      </c>
      <c r="AE28" s="302" t="s">
        <v>348</v>
      </c>
      <c r="AF28" s="303" t="s">
        <v>527</v>
      </c>
      <c r="AG28" s="319"/>
      <c r="AH28" s="319"/>
      <c r="AI28" s="319"/>
      <c r="AJ28" s="320"/>
      <c r="AK28" s="321"/>
      <c r="AL28" s="322"/>
      <c r="AM28" s="320"/>
      <c r="AN28" s="323" t="s">
        <v>356</v>
      </c>
      <c r="AO28" s="323"/>
      <c r="AP28" s="303"/>
      <c r="AQ28" s="289"/>
      <c r="AR28" s="289" t="s">
        <v>435</v>
      </c>
      <c r="AS28" s="84"/>
      <c r="AT28" s="84"/>
      <c r="AU28" s="84"/>
      <c r="AV28" s="84"/>
      <c r="AW28" s="84"/>
      <c r="AX28" s="84"/>
      <c r="AY28" s="84"/>
      <c r="AZ28" s="84"/>
      <c r="BA28" s="84"/>
      <c r="BB28" s="84"/>
      <c r="BC28" s="84"/>
      <c r="BD28" s="84"/>
      <c r="BE28" s="84"/>
      <c r="BF28" s="84"/>
      <c r="BG28" s="84"/>
      <c r="BH28" s="84"/>
      <c r="BI28" s="84"/>
      <c r="BJ28" s="84"/>
      <c r="BK28" s="84"/>
      <c r="BL28" s="84"/>
      <c r="BM28" s="84"/>
      <c r="BN28" s="84"/>
      <c r="BO28" s="84"/>
      <c r="BP28" s="84"/>
      <c r="BQ28" s="84"/>
      <c r="BR28" s="84"/>
      <c r="BS28" s="84"/>
      <c r="BT28" s="84"/>
      <c r="BU28" s="84"/>
      <c r="BV28" s="84"/>
      <c r="BW28" s="84"/>
      <c r="BX28" s="84"/>
      <c r="BY28" s="84"/>
      <c r="BZ28" s="84"/>
      <c r="CA28" s="84"/>
      <c r="CB28" s="84"/>
      <c r="CC28" s="84"/>
      <c r="CD28" s="84"/>
      <c r="CE28" s="84"/>
      <c r="CF28" s="84"/>
      <c r="CG28" s="84"/>
      <c r="CH28" s="84"/>
      <c r="CI28" s="84"/>
      <c r="CJ28" s="84"/>
      <c r="CK28" s="84"/>
      <c r="CL28" s="84"/>
      <c r="CM28" s="84"/>
      <c r="CN28" s="84"/>
      <c r="CO28" s="84"/>
      <c r="CP28" s="84"/>
      <c r="CQ28" s="84"/>
      <c r="CR28" s="84"/>
      <c r="CS28" s="84"/>
      <c r="CT28" s="84"/>
      <c r="CU28" s="84"/>
      <c r="CV28" s="84"/>
      <c r="CW28" s="84"/>
      <c r="CX28" s="84"/>
      <c r="CY28" s="84"/>
      <c r="CZ28" s="84"/>
      <c r="DA28" s="84"/>
      <c r="DB28" s="84"/>
      <c r="DC28" s="84"/>
      <c r="DD28" s="84"/>
      <c r="DE28" s="84"/>
      <c r="DF28" s="84"/>
      <c r="DG28" s="84"/>
      <c r="DH28" s="84"/>
      <c r="DI28" s="84"/>
      <c r="DJ28" s="84"/>
      <c r="DK28" s="84"/>
      <c r="DL28" s="84"/>
      <c r="DM28" s="84"/>
      <c r="DN28" s="84"/>
      <c r="DO28" s="84"/>
      <c r="DP28" s="84"/>
      <c r="DQ28" s="84"/>
      <c r="DR28" s="84"/>
      <c r="DS28" s="84"/>
      <c r="DT28" s="84"/>
      <c r="DU28" s="84"/>
      <c r="DV28" s="84"/>
      <c r="DW28" s="84"/>
      <c r="DX28" s="84"/>
      <c r="DY28" s="84"/>
      <c r="DZ28" s="84"/>
      <c r="EA28" s="84"/>
      <c r="EB28" s="84"/>
      <c r="EC28" s="84"/>
      <c r="ED28" s="84"/>
      <c r="EE28" s="84"/>
      <c r="EF28" s="84"/>
      <c r="EG28" s="84"/>
      <c r="EH28" s="84"/>
      <c r="EI28" s="84"/>
      <c r="EJ28" s="84"/>
      <c r="EK28" s="84"/>
      <c r="EL28" s="84"/>
      <c r="EM28" s="84"/>
      <c r="EN28" s="84"/>
      <c r="EO28" s="84"/>
      <c r="EP28" s="84"/>
      <c r="EQ28" s="84"/>
      <c r="ER28" s="84"/>
      <c r="ES28" s="84"/>
      <c r="ET28" s="84"/>
      <c r="EU28" s="84"/>
      <c r="EV28" s="84"/>
      <c r="EW28" s="84"/>
      <c r="EX28" s="84"/>
      <c r="EY28" s="84"/>
      <c r="EZ28" s="84"/>
      <c r="FA28" s="84"/>
      <c r="FB28" s="84"/>
      <c r="FC28" s="84"/>
      <c r="FD28" s="84"/>
      <c r="FE28" s="84"/>
      <c r="FF28" s="84"/>
      <c r="FG28" s="84"/>
      <c r="FH28" s="84"/>
      <c r="FI28" s="84"/>
      <c r="FJ28" s="84"/>
      <c r="FK28" s="84"/>
      <c r="FL28" s="84"/>
      <c r="FM28" s="84"/>
      <c r="FN28" s="84"/>
      <c r="FO28" s="84"/>
      <c r="FP28" s="84"/>
      <c r="FQ28" s="84"/>
      <c r="FR28" s="84"/>
      <c r="FS28" s="84"/>
      <c r="FT28" s="84"/>
      <c r="FU28" s="84"/>
      <c r="FV28" s="84"/>
      <c r="FW28" s="84"/>
      <c r="FX28" s="84"/>
      <c r="FY28" s="84"/>
      <c r="FZ28" s="84"/>
      <c r="GA28" s="84"/>
      <c r="GB28" s="84"/>
      <c r="GC28" s="84"/>
      <c r="GD28" s="84"/>
      <c r="GE28" s="84"/>
      <c r="GF28" s="84"/>
      <c r="GG28" s="84"/>
      <c r="GH28" s="84"/>
      <c r="GI28" s="84"/>
      <c r="GJ28" s="84"/>
      <c r="GK28" s="84"/>
      <c r="GL28" s="84"/>
      <c r="GM28" s="84"/>
      <c r="GN28" s="84"/>
      <c r="GO28" s="84"/>
      <c r="GP28" s="84"/>
      <c r="GQ28" s="84"/>
      <c r="GR28" s="84"/>
      <c r="GS28" s="84"/>
      <c r="GT28" s="84"/>
      <c r="GU28" s="84"/>
      <c r="GV28" s="84"/>
      <c r="GW28" s="84"/>
      <c r="GX28" s="84"/>
      <c r="GY28" s="84"/>
      <c r="GZ28" s="84"/>
      <c r="HA28" s="84"/>
      <c r="HB28" s="84"/>
      <c r="HC28" s="84"/>
      <c r="HD28" s="84"/>
      <c r="HE28" s="84"/>
      <c r="HF28" s="84"/>
      <c r="HG28" s="84"/>
      <c r="HH28" s="84"/>
      <c r="HI28" s="84"/>
      <c r="HJ28" s="84"/>
      <c r="HK28" s="84"/>
      <c r="HL28" s="84"/>
      <c r="HM28" s="84"/>
      <c r="HN28" s="84"/>
      <c r="HO28" s="84"/>
      <c r="HP28" s="84"/>
      <c r="HQ28" s="84"/>
      <c r="HR28" s="84"/>
      <c r="HS28" s="84"/>
      <c r="HT28" s="84"/>
      <c r="HU28" s="84"/>
      <c r="HV28" s="84"/>
      <c r="HW28" s="84"/>
      <c r="HX28" s="84"/>
      <c r="HY28" s="84"/>
      <c r="HZ28" s="84"/>
      <c r="IA28" s="84"/>
      <c r="IB28" s="84"/>
      <c r="IC28" s="84"/>
      <c r="ID28" s="84"/>
      <c r="IE28" s="84"/>
      <c r="IF28" s="84"/>
      <c r="IG28" s="84"/>
      <c r="IH28" s="84"/>
      <c r="II28" s="84"/>
      <c r="IJ28" s="84"/>
      <c r="IK28" s="84"/>
      <c r="IL28" s="84"/>
      <c r="IM28" s="84"/>
      <c r="IN28" s="84"/>
      <c r="IO28" s="84"/>
      <c r="IP28" s="84"/>
      <c r="IQ28" s="84"/>
      <c r="IR28" s="84"/>
      <c r="IS28" s="84"/>
      <c r="IT28" s="84"/>
      <c r="IU28" s="84"/>
      <c r="IV28" s="84"/>
      <c r="IW28" s="84"/>
      <c r="IX28" s="84"/>
      <c r="IY28" s="84"/>
      <c r="IZ28" s="84"/>
      <c r="JA28" s="84"/>
      <c r="JB28" s="84"/>
      <c r="JC28" s="84"/>
      <c r="JD28" s="84"/>
      <c r="JE28" s="84"/>
      <c r="JF28" s="84"/>
      <c r="JG28" s="84"/>
      <c r="JH28" s="84"/>
      <c r="JI28" s="84"/>
      <c r="JJ28" s="84"/>
      <c r="JK28" s="84"/>
      <c r="JL28" s="84"/>
      <c r="JM28" s="84"/>
      <c r="JN28" s="84"/>
      <c r="JO28" s="84"/>
      <c r="JP28" s="84"/>
      <c r="JQ28" s="84"/>
      <c r="JR28" s="84"/>
      <c r="JS28" s="84"/>
      <c r="JT28" s="84"/>
      <c r="JU28" s="84"/>
      <c r="JV28" s="84"/>
      <c r="JW28" s="84"/>
      <c r="JX28" s="84"/>
      <c r="JY28" s="84"/>
      <c r="JZ28" s="84"/>
      <c r="KA28" s="84"/>
      <c r="KB28" s="84"/>
      <c r="KC28" s="84"/>
      <c r="KD28" s="84"/>
      <c r="KE28" s="84"/>
      <c r="KF28" s="84"/>
      <c r="KG28" s="84"/>
      <c r="KH28" s="84"/>
      <c r="KI28" s="84"/>
      <c r="KJ28" s="84"/>
      <c r="KK28" s="84"/>
      <c r="KL28" s="84"/>
      <c r="KM28" s="84"/>
      <c r="KN28" s="84"/>
      <c r="KO28" s="84"/>
      <c r="KP28" s="84"/>
      <c r="KQ28" s="84"/>
      <c r="KR28" s="84"/>
      <c r="KS28" s="84"/>
      <c r="KT28" s="84"/>
      <c r="KU28" s="84"/>
      <c r="KV28" s="84"/>
      <c r="KW28" s="84"/>
      <c r="KX28" s="84"/>
      <c r="KY28" s="84"/>
      <c r="KZ28" s="84"/>
      <c r="LA28" s="84"/>
      <c r="LB28" s="84"/>
      <c r="LC28" s="84"/>
      <c r="LD28" s="84"/>
      <c r="LE28" s="84"/>
      <c r="LF28" s="84"/>
      <c r="LG28" s="84"/>
      <c r="LH28" s="84"/>
      <c r="LI28" s="84"/>
      <c r="LJ28" s="84"/>
      <c r="LK28" s="84"/>
      <c r="LL28" s="84"/>
      <c r="LM28" s="84"/>
      <c r="LN28" s="84"/>
      <c r="LO28" s="84"/>
      <c r="LP28" s="84"/>
      <c r="LQ28" s="84"/>
      <c r="LR28" s="84"/>
      <c r="LS28" s="84"/>
      <c r="LT28" s="84"/>
      <c r="LU28" s="84"/>
      <c r="LV28" s="84"/>
      <c r="LW28" s="84"/>
      <c r="LX28" s="84"/>
      <c r="LY28" s="84"/>
      <c r="LZ28" s="84"/>
      <c r="MA28" s="84"/>
      <c r="MB28" s="84"/>
      <c r="MC28" s="84"/>
      <c r="MD28" s="84"/>
      <c r="ME28" s="84"/>
      <c r="MF28" s="84"/>
      <c r="MG28" s="84"/>
      <c r="MH28" s="84"/>
      <c r="MI28" s="84"/>
      <c r="MJ28" s="84"/>
      <c r="MK28" s="84"/>
      <c r="ML28" s="84"/>
      <c r="MM28" s="84"/>
      <c r="MN28" s="84"/>
      <c r="MO28" s="84"/>
      <c r="MP28" s="84"/>
      <c r="MQ28" s="84"/>
      <c r="MR28" s="84"/>
      <c r="MS28" s="84"/>
      <c r="MT28" s="84"/>
      <c r="MU28" s="84"/>
      <c r="MV28" s="84"/>
      <c r="MW28" s="84"/>
      <c r="MX28" s="84"/>
      <c r="MY28" s="84"/>
      <c r="MZ28" s="84"/>
      <c r="NA28" s="84"/>
      <c r="NB28" s="84"/>
      <c r="NC28" s="84"/>
      <c r="ND28" s="84"/>
      <c r="NE28" s="84"/>
      <c r="NF28" s="84"/>
      <c r="NG28" s="84"/>
      <c r="NH28" s="84"/>
      <c r="NI28" s="84"/>
      <c r="NJ28" s="84"/>
      <c r="NK28" s="84"/>
      <c r="NL28" s="84"/>
      <c r="NM28" s="84"/>
      <c r="NN28" s="84"/>
      <c r="NO28" s="84"/>
      <c r="NP28" s="84"/>
      <c r="NQ28" s="84"/>
      <c r="NR28" s="84"/>
      <c r="NS28" s="84"/>
      <c r="NT28" s="84"/>
      <c r="NU28" s="84"/>
      <c r="NV28" s="84"/>
      <c r="NW28" s="84"/>
      <c r="NX28" s="84"/>
      <c r="NY28" s="84"/>
      <c r="NZ28" s="84"/>
      <c r="OA28" s="84"/>
      <c r="OB28" s="84"/>
      <c r="OC28" s="84"/>
      <c r="OD28" s="84"/>
      <c r="OE28" s="84"/>
      <c r="OF28" s="84"/>
      <c r="OG28" s="84"/>
      <c r="OH28" s="84"/>
      <c r="OI28" s="84"/>
      <c r="OJ28" s="84"/>
      <c r="OK28" s="84"/>
      <c r="OL28" s="84"/>
      <c r="OM28" s="84"/>
      <c r="ON28" s="84"/>
      <c r="OO28" s="84"/>
      <c r="OP28" s="84"/>
      <c r="OQ28" s="84"/>
      <c r="OR28" s="84"/>
      <c r="OS28" s="84"/>
      <c r="OT28" s="84"/>
      <c r="OU28" s="84"/>
      <c r="OV28" s="84"/>
      <c r="OW28" s="84"/>
      <c r="OX28" s="84"/>
      <c r="OY28" s="84"/>
      <c r="OZ28" s="84"/>
      <c r="PA28" s="84"/>
      <c r="PB28" s="84"/>
      <c r="PC28" s="84"/>
      <c r="PD28" s="84"/>
      <c r="PE28" s="84"/>
      <c r="PF28" s="84"/>
      <c r="PG28" s="84"/>
      <c r="PH28" s="84"/>
      <c r="PI28" s="84"/>
      <c r="PJ28" s="84"/>
      <c r="PK28" s="84"/>
      <c r="PL28" s="84"/>
      <c r="PM28" s="84"/>
      <c r="PN28" s="84"/>
      <c r="PO28" s="84"/>
      <c r="PP28" s="84"/>
      <c r="PQ28" s="84"/>
      <c r="PR28" s="84"/>
      <c r="PS28" s="84"/>
      <c r="PT28" s="84"/>
      <c r="PU28" s="84"/>
      <c r="PV28" s="84"/>
      <c r="PW28" s="84"/>
      <c r="PX28" s="84"/>
      <c r="PY28" s="84"/>
      <c r="PZ28" s="84"/>
      <c r="QA28" s="84"/>
      <c r="QB28" s="84"/>
      <c r="QC28" s="84"/>
      <c r="QD28" s="84"/>
      <c r="QE28" s="84"/>
      <c r="QF28" s="84"/>
      <c r="QG28" s="84"/>
      <c r="QH28" s="84"/>
      <c r="QI28" s="84"/>
      <c r="QJ28" s="84"/>
      <c r="QK28" s="84"/>
      <c r="QL28" s="84"/>
      <c r="QM28" s="84"/>
      <c r="QN28" s="84"/>
      <c r="QO28" s="84"/>
      <c r="QP28" s="84"/>
      <c r="QQ28" s="84"/>
      <c r="QR28" s="84"/>
      <c r="QS28" s="84"/>
      <c r="QT28" s="84"/>
      <c r="QU28" s="84"/>
      <c r="QV28" s="84"/>
      <c r="QW28" s="84"/>
      <c r="QX28" s="84"/>
      <c r="QY28" s="84"/>
      <c r="QZ28" s="84"/>
      <c r="RA28" s="84"/>
      <c r="RB28" s="84"/>
      <c r="RC28" s="84"/>
      <c r="RD28" s="84"/>
      <c r="RE28" s="84"/>
      <c r="RF28" s="84"/>
      <c r="RG28" s="84"/>
      <c r="RH28" s="84"/>
      <c r="RI28" s="84"/>
      <c r="RJ28" s="84"/>
      <c r="RK28" s="84"/>
      <c r="RL28" s="84"/>
      <c r="RM28" s="84"/>
      <c r="RN28" s="84"/>
      <c r="RO28" s="84"/>
      <c r="RP28" s="84"/>
      <c r="RQ28" s="84"/>
      <c r="RR28" s="84"/>
      <c r="RS28" s="84"/>
      <c r="RT28" s="84"/>
      <c r="RU28" s="84"/>
      <c r="RV28" s="84"/>
      <c r="RW28" s="84"/>
      <c r="RX28" s="84"/>
      <c r="RY28" s="84"/>
      <c r="RZ28" s="84"/>
      <c r="SA28" s="84"/>
      <c r="SB28" s="84"/>
      <c r="SC28" s="84"/>
      <c r="SD28" s="84"/>
      <c r="SE28" s="84"/>
      <c r="SF28" s="84"/>
      <c r="SG28" s="84"/>
      <c r="SH28" s="84"/>
      <c r="SI28" s="84"/>
      <c r="SJ28" s="84"/>
      <c r="SK28" s="84"/>
      <c r="SL28" s="84"/>
      <c r="SM28" s="84"/>
      <c r="SN28" s="84"/>
      <c r="SO28" s="84"/>
      <c r="SP28" s="84"/>
      <c r="SQ28" s="84"/>
      <c r="SR28" s="84"/>
      <c r="SS28" s="84"/>
      <c r="ST28" s="84"/>
      <c r="SU28" s="84"/>
      <c r="SV28" s="84"/>
      <c r="SW28" s="84"/>
      <c r="SX28" s="84"/>
      <c r="SY28" s="84"/>
      <c r="SZ28" s="84"/>
      <c r="TA28" s="84"/>
      <c r="TB28" s="84"/>
      <c r="TC28" s="84"/>
      <c r="TD28" s="84"/>
      <c r="TE28" s="84"/>
      <c r="TF28" s="84"/>
      <c r="TG28" s="84"/>
      <c r="TH28" s="84"/>
      <c r="TI28" s="84"/>
      <c r="TJ28" s="84"/>
      <c r="TK28" s="84"/>
      <c r="TL28" s="84"/>
      <c r="TM28" s="84"/>
      <c r="TN28" s="84"/>
      <c r="TO28" s="84"/>
      <c r="TP28" s="84"/>
      <c r="TQ28" s="84"/>
      <c r="TR28" s="84"/>
      <c r="TS28" s="84"/>
      <c r="TT28" s="84"/>
      <c r="TU28" s="84"/>
      <c r="TV28" s="84"/>
      <c r="TW28" s="84"/>
      <c r="TX28" s="84"/>
      <c r="TY28" s="84"/>
      <c r="TZ28" s="84"/>
      <c r="UA28" s="84"/>
      <c r="UB28" s="84"/>
      <c r="UC28" s="84"/>
      <c r="UD28" s="84"/>
      <c r="UE28" s="84"/>
      <c r="UF28" s="84"/>
      <c r="UG28" s="84"/>
      <c r="UH28" s="84"/>
      <c r="UI28" s="84"/>
      <c r="UJ28" s="84"/>
      <c r="UK28" s="84"/>
      <c r="UL28" s="84"/>
      <c r="UM28" s="84"/>
      <c r="UN28" s="84"/>
      <c r="UO28" s="84"/>
      <c r="UP28" s="84"/>
      <c r="UQ28" s="84"/>
      <c r="UR28" s="84"/>
      <c r="US28" s="84"/>
      <c r="UT28" s="84"/>
      <c r="UU28" s="84"/>
      <c r="UV28" s="84"/>
      <c r="UW28" s="84"/>
      <c r="UX28" s="84"/>
      <c r="UY28" s="84"/>
      <c r="UZ28" s="84"/>
      <c r="VA28" s="84"/>
      <c r="VB28" s="84"/>
      <c r="VC28" s="84"/>
      <c r="VD28" s="84"/>
      <c r="VE28" s="84"/>
      <c r="VF28" s="84"/>
      <c r="VG28" s="84"/>
      <c r="VH28" s="84"/>
      <c r="VI28" s="84"/>
      <c r="VJ28" s="84"/>
      <c r="VK28" s="84"/>
      <c r="VL28" s="84"/>
      <c r="VM28" s="84"/>
      <c r="VN28" s="84"/>
      <c r="VO28" s="84"/>
      <c r="VP28" s="84"/>
      <c r="VQ28" s="84"/>
      <c r="VR28" s="84"/>
      <c r="VS28" s="84"/>
      <c r="VT28" s="84"/>
      <c r="VU28" s="84"/>
      <c r="VV28" s="84"/>
      <c r="VW28" s="84"/>
      <c r="VX28" s="84"/>
      <c r="VY28" s="84"/>
      <c r="VZ28" s="84"/>
      <c r="WA28" s="84"/>
      <c r="WB28" s="84"/>
      <c r="WC28" s="84"/>
      <c r="WD28" s="84"/>
      <c r="WE28" s="84"/>
      <c r="WF28" s="84"/>
      <c r="WG28" s="84"/>
      <c r="WH28" s="84"/>
      <c r="WI28" s="84"/>
      <c r="WJ28" s="84"/>
      <c r="WK28" s="84"/>
      <c r="WL28" s="84"/>
      <c r="WM28" s="84"/>
      <c r="WN28" s="84"/>
      <c r="WO28" s="84"/>
      <c r="WP28" s="84"/>
      <c r="WQ28" s="84"/>
      <c r="WR28" s="84"/>
      <c r="WS28" s="84"/>
      <c r="WT28" s="84"/>
      <c r="WU28" s="84"/>
      <c r="WV28" s="84"/>
      <c r="WW28" s="84"/>
      <c r="WX28" s="84"/>
      <c r="WY28" s="84"/>
      <c r="WZ28" s="84"/>
      <c r="XA28" s="84"/>
      <c r="XB28" s="84"/>
      <c r="XC28" s="84"/>
      <c r="XD28" s="84"/>
      <c r="XE28" s="84"/>
      <c r="XF28" s="84"/>
      <c r="XG28" s="84"/>
      <c r="XH28" s="84"/>
      <c r="XI28" s="84"/>
      <c r="XJ28" s="84"/>
      <c r="XK28" s="84"/>
      <c r="XL28" s="84"/>
      <c r="XM28" s="84"/>
      <c r="XN28" s="84"/>
      <c r="XO28" s="84"/>
      <c r="XP28" s="84"/>
      <c r="XQ28" s="84"/>
      <c r="XR28" s="84"/>
      <c r="XS28" s="84"/>
      <c r="XT28" s="84"/>
      <c r="XU28" s="84"/>
      <c r="XV28" s="84"/>
      <c r="XW28" s="84"/>
      <c r="XX28" s="84"/>
      <c r="XY28" s="84"/>
      <c r="XZ28" s="84"/>
      <c r="YA28" s="84"/>
      <c r="YB28" s="84"/>
      <c r="YC28" s="84"/>
      <c r="YD28" s="84"/>
      <c r="YE28" s="84"/>
      <c r="YF28" s="84"/>
      <c r="YG28" s="84"/>
      <c r="YH28" s="84"/>
      <c r="YI28" s="84"/>
      <c r="YJ28" s="84"/>
      <c r="YK28" s="84"/>
      <c r="YL28" s="84"/>
      <c r="YM28" s="84"/>
      <c r="YN28" s="84"/>
      <c r="YO28" s="84"/>
      <c r="YP28" s="84"/>
      <c r="YQ28" s="84"/>
      <c r="YR28" s="84"/>
      <c r="YS28" s="84"/>
      <c r="YT28" s="84"/>
      <c r="YU28" s="84"/>
      <c r="YV28" s="84"/>
      <c r="YW28" s="84"/>
      <c r="YX28" s="84"/>
      <c r="YY28" s="84"/>
      <c r="YZ28" s="84"/>
      <c r="ZA28" s="84"/>
      <c r="ZB28" s="84"/>
      <c r="ZC28" s="84"/>
      <c r="ZD28" s="84"/>
      <c r="ZE28" s="84"/>
      <c r="ZF28" s="84"/>
      <c r="ZG28" s="84"/>
      <c r="ZH28" s="84"/>
      <c r="ZI28" s="84"/>
      <c r="ZJ28" s="84"/>
      <c r="ZK28" s="84"/>
      <c r="ZL28" s="84"/>
      <c r="ZM28" s="84"/>
      <c r="ZN28" s="84"/>
      <c r="ZO28" s="84"/>
      <c r="ZP28" s="84"/>
      <c r="ZQ28" s="84"/>
      <c r="ZR28" s="84"/>
      <c r="ZS28" s="84"/>
      <c r="ZT28" s="84"/>
      <c r="ZU28" s="84"/>
      <c r="ZV28" s="84"/>
      <c r="ZW28" s="84"/>
      <c r="ZX28" s="84"/>
      <c r="ZY28" s="84"/>
      <c r="ZZ28" s="84"/>
      <c r="AAA28" s="84"/>
      <c r="AAB28" s="84"/>
      <c r="AAC28" s="84"/>
      <c r="AAD28" s="84"/>
      <c r="AAE28" s="84"/>
      <c r="AAF28" s="84"/>
      <c r="AAG28" s="84"/>
      <c r="AAH28" s="84"/>
      <c r="AAI28" s="84"/>
      <c r="AAJ28" s="84"/>
      <c r="AAK28" s="84"/>
      <c r="AAL28" s="84"/>
      <c r="AAM28" s="84"/>
      <c r="AAN28" s="84"/>
      <c r="AAO28" s="84"/>
      <c r="AAP28" s="84"/>
      <c r="AAQ28" s="84"/>
      <c r="AAR28" s="84"/>
      <c r="AAS28" s="84"/>
      <c r="AAT28" s="84"/>
      <c r="AAU28" s="84"/>
      <c r="AAV28" s="84"/>
      <c r="AAW28" s="84"/>
      <c r="AAX28" s="84"/>
      <c r="AAY28" s="84"/>
      <c r="AAZ28" s="84"/>
      <c r="ABA28" s="84"/>
      <c r="ABB28" s="84"/>
      <c r="ABC28" s="84"/>
      <c r="ABD28" s="84"/>
      <c r="ABE28" s="84"/>
      <c r="ABF28" s="84"/>
      <c r="ABG28" s="84"/>
      <c r="ABH28" s="84"/>
      <c r="ABI28" s="84"/>
      <c r="ABJ28" s="84"/>
      <c r="ABK28" s="84"/>
      <c r="ABL28" s="84"/>
      <c r="ABM28" s="84"/>
      <c r="ABN28" s="84"/>
      <c r="ABO28" s="84"/>
      <c r="ABP28" s="84"/>
      <c r="ABQ28" s="84"/>
      <c r="ABR28" s="84"/>
      <c r="ABS28" s="84"/>
      <c r="ABT28" s="84"/>
      <c r="ABU28" s="84"/>
      <c r="ABV28" s="84"/>
      <c r="ABW28" s="84"/>
      <c r="ABX28" s="84"/>
      <c r="ABY28" s="84"/>
      <c r="ABZ28" s="84"/>
      <c r="ACA28" s="84"/>
      <c r="ACB28" s="84"/>
      <c r="ACC28" s="84"/>
      <c r="ACD28" s="84"/>
      <c r="ACE28" s="84"/>
      <c r="ACF28" s="84"/>
      <c r="ACG28" s="84"/>
      <c r="ACH28" s="84"/>
      <c r="ACI28" s="84"/>
      <c r="ACJ28" s="84"/>
      <c r="ACK28" s="84"/>
      <c r="ACL28" s="84"/>
      <c r="ACM28" s="84"/>
      <c r="ACN28" s="84"/>
      <c r="ACO28" s="84"/>
      <c r="ACP28" s="84"/>
      <c r="ACQ28" s="84"/>
      <c r="ACR28" s="84"/>
      <c r="ACS28" s="84"/>
      <c r="ACT28" s="84"/>
      <c r="ACU28" s="84"/>
      <c r="ACV28" s="84"/>
      <c r="ACW28" s="84"/>
      <c r="ACX28" s="84"/>
      <c r="ACY28" s="84"/>
      <c r="ACZ28" s="84"/>
      <c r="ADA28" s="84"/>
      <c r="ADB28" s="84"/>
      <c r="ADC28" s="84"/>
      <c r="ADD28" s="84"/>
      <c r="ADE28" s="84"/>
      <c r="ADF28" s="84"/>
      <c r="ADG28" s="84"/>
      <c r="ADH28" s="84"/>
      <c r="ADI28" s="84"/>
      <c r="ADJ28" s="84"/>
      <c r="ADK28" s="84"/>
      <c r="ADL28" s="84"/>
      <c r="ADM28" s="84"/>
      <c r="ADN28" s="84"/>
      <c r="ADO28" s="84"/>
      <c r="ADP28" s="84"/>
      <c r="ADQ28" s="84"/>
      <c r="ADR28" s="84"/>
      <c r="ADS28" s="84"/>
      <c r="ADT28" s="84"/>
      <c r="ADU28" s="84"/>
      <c r="ADV28" s="84"/>
      <c r="ADW28" s="84"/>
      <c r="ADX28" s="84"/>
      <c r="ADY28" s="84"/>
      <c r="ADZ28" s="84"/>
      <c r="AEA28" s="84"/>
      <c r="AEB28" s="84"/>
      <c r="AEC28" s="84"/>
      <c r="AED28" s="84"/>
      <c r="AEE28" s="84"/>
      <c r="AEF28" s="84"/>
      <c r="AEG28" s="84"/>
      <c r="AEH28" s="84"/>
      <c r="AEI28" s="84"/>
      <c r="AEJ28" s="84"/>
      <c r="AEK28" s="84"/>
      <c r="AEL28" s="84"/>
      <c r="AEM28" s="84"/>
      <c r="AEN28" s="84"/>
      <c r="AEO28" s="84"/>
      <c r="AEP28" s="84"/>
      <c r="AEQ28" s="84"/>
      <c r="AER28" s="84"/>
      <c r="AES28" s="84"/>
      <c r="AET28" s="84"/>
      <c r="AEU28" s="84"/>
      <c r="AEV28" s="84"/>
      <c r="AEW28" s="84"/>
      <c r="AEX28" s="84"/>
      <c r="AEY28" s="84"/>
      <c r="AEZ28" s="84"/>
      <c r="AFA28" s="84"/>
      <c r="AFB28" s="84"/>
      <c r="AFC28" s="84"/>
      <c r="AFD28" s="84"/>
      <c r="AFE28" s="84"/>
      <c r="AFF28" s="84"/>
      <c r="AFG28" s="84"/>
      <c r="AFH28" s="84"/>
      <c r="AFI28" s="84"/>
      <c r="AFJ28" s="84"/>
      <c r="AFK28" s="84"/>
      <c r="AFL28" s="84"/>
      <c r="AFM28" s="84"/>
      <c r="AFN28" s="84"/>
      <c r="AFO28" s="84"/>
      <c r="AFP28" s="84"/>
      <c r="AFQ28" s="84"/>
      <c r="AFR28" s="84"/>
      <c r="AFS28" s="84"/>
      <c r="AFT28" s="84"/>
      <c r="AFU28" s="84"/>
      <c r="AFV28" s="84"/>
      <c r="AFW28" s="84"/>
      <c r="AFX28" s="84"/>
      <c r="AFY28" s="84"/>
      <c r="AFZ28" s="84"/>
      <c r="AGA28" s="84"/>
      <c r="AGB28" s="84"/>
      <c r="AGC28" s="84"/>
      <c r="AGD28" s="84"/>
      <c r="AGE28" s="84"/>
      <c r="AGF28" s="84"/>
      <c r="AGG28" s="84"/>
      <c r="AGH28" s="84"/>
      <c r="AGI28" s="84"/>
      <c r="AGJ28" s="84"/>
      <c r="AGK28" s="84"/>
      <c r="AGL28" s="84"/>
      <c r="AGM28" s="84"/>
      <c r="AGN28" s="84"/>
      <c r="AGO28" s="84"/>
      <c r="AGP28" s="84"/>
      <c r="AGQ28" s="84"/>
      <c r="AGR28" s="84"/>
      <c r="AGS28" s="84"/>
      <c r="AGT28" s="84"/>
      <c r="AGU28" s="84"/>
      <c r="AGV28" s="84"/>
      <c r="AGW28" s="84"/>
      <c r="AGX28" s="84"/>
      <c r="AGY28" s="84"/>
      <c r="AGZ28" s="84"/>
      <c r="AHA28" s="84"/>
      <c r="AHB28" s="84"/>
      <c r="AHC28" s="84"/>
      <c r="AHD28" s="84"/>
      <c r="AHE28" s="84"/>
      <c r="AHF28" s="84"/>
      <c r="AHG28" s="84"/>
      <c r="AHH28" s="84"/>
      <c r="AHI28" s="84"/>
      <c r="AHJ28" s="84"/>
      <c r="AHK28" s="84"/>
      <c r="AHL28" s="84"/>
      <c r="AHM28" s="84"/>
      <c r="AHN28" s="84"/>
      <c r="AHO28" s="84"/>
      <c r="AHP28" s="84"/>
      <c r="AHQ28" s="84"/>
      <c r="AHR28" s="84"/>
      <c r="AHS28" s="84"/>
      <c r="AHT28" s="84"/>
      <c r="AHU28" s="84"/>
      <c r="AHV28" s="84"/>
      <c r="AHW28" s="84"/>
      <c r="AHX28" s="84"/>
      <c r="AHY28" s="84"/>
      <c r="AHZ28" s="84"/>
      <c r="AIA28" s="84"/>
      <c r="AIB28" s="84"/>
      <c r="AIC28" s="84"/>
      <c r="AID28" s="84"/>
      <c r="AIE28" s="84"/>
      <c r="AIF28" s="84"/>
      <c r="AIG28" s="84"/>
      <c r="AIH28" s="84"/>
      <c r="AII28" s="84"/>
      <c r="AIJ28" s="84"/>
      <c r="AIK28" s="84"/>
      <c r="AIL28" s="84"/>
      <c r="AIM28" s="84"/>
      <c r="AIN28" s="84"/>
      <c r="AIO28" s="84"/>
      <c r="AIP28" s="84"/>
      <c r="AIQ28" s="84"/>
      <c r="AIR28" s="84"/>
      <c r="AIS28" s="84"/>
      <c r="AIT28" s="84"/>
      <c r="AIU28" s="84"/>
      <c r="AIV28" s="84"/>
      <c r="AIW28" s="84"/>
      <c r="AIX28" s="84"/>
      <c r="AIY28" s="84"/>
      <c r="AIZ28" s="84"/>
      <c r="AJA28" s="84"/>
      <c r="AJB28" s="84"/>
      <c r="AJC28" s="84"/>
      <c r="AJD28" s="84"/>
      <c r="AJE28" s="84"/>
      <c r="AJF28" s="84"/>
      <c r="AJG28" s="84"/>
      <c r="AJH28" s="84"/>
      <c r="AJI28" s="84"/>
      <c r="AJJ28" s="84"/>
      <c r="AJK28" s="84"/>
      <c r="AJL28" s="84"/>
      <c r="AJM28" s="84"/>
      <c r="AJN28" s="84"/>
      <c r="AJO28" s="84"/>
      <c r="AJP28" s="84"/>
      <c r="AJQ28" s="84"/>
      <c r="AJR28" s="84"/>
      <c r="AJS28" s="84"/>
      <c r="AJT28" s="84"/>
      <c r="AJU28" s="84"/>
      <c r="AJV28" s="84"/>
      <c r="AJW28" s="84"/>
      <c r="AJX28" s="84"/>
      <c r="AJY28" s="84"/>
      <c r="AJZ28" s="84"/>
      <c r="AKA28" s="84"/>
      <c r="AKB28" s="84"/>
      <c r="AKC28" s="84"/>
      <c r="AKD28" s="84"/>
      <c r="AKE28" s="84"/>
      <c r="AKF28" s="84"/>
      <c r="AKG28" s="84"/>
      <c r="AKH28" s="84"/>
      <c r="AKI28" s="84"/>
      <c r="AKJ28" s="84"/>
      <c r="AKK28" s="84"/>
      <c r="AKL28" s="84"/>
      <c r="AKM28" s="84"/>
      <c r="AKN28" s="84"/>
      <c r="AKO28" s="84"/>
      <c r="AKP28" s="84"/>
      <c r="AKQ28" s="84"/>
      <c r="AKR28" s="84"/>
      <c r="AKS28" s="84"/>
      <c r="AKT28" s="84"/>
      <c r="AKU28" s="84"/>
      <c r="AKV28" s="84"/>
      <c r="AKW28" s="84"/>
      <c r="AKX28" s="84"/>
      <c r="AKY28" s="84"/>
      <c r="AKZ28" s="84"/>
      <c r="ALA28" s="84"/>
      <c r="ALB28" s="84"/>
      <c r="ALC28" s="84"/>
      <c r="ALD28" s="84"/>
      <c r="ALE28" s="84"/>
      <c r="ALF28" s="84"/>
      <c r="ALG28" s="84"/>
      <c r="ALH28" s="84"/>
      <c r="ALI28" s="84"/>
      <c r="ALJ28" s="84"/>
      <c r="ALK28" s="84"/>
      <c r="ALL28" s="84"/>
      <c r="ALM28" s="84"/>
      <c r="ALN28" s="84"/>
      <c r="ALO28" s="84"/>
      <c r="ALP28" s="84"/>
      <c r="ALQ28" s="84"/>
      <c r="ALR28" s="84"/>
      <c r="ALS28" s="84"/>
      <c r="ALT28" s="84"/>
      <c r="ALU28" s="84"/>
      <c r="ALV28" s="84"/>
      <c r="ALW28" s="84"/>
      <c r="ALX28" s="84"/>
      <c r="ALY28" s="84"/>
      <c r="ALZ28" s="84"/>
      <c r="AMA28" s="84"/>
      <c r="AMB28" s="84"/>
      <c r="AMC28" s="84"/>
      <c r="AMD28" s="84"/>
      <c r="AME28" s="84"/>
      <c r="AMF28" s="84"/>
      <c r="AMG28" s="84"/>
      <c r="AMH28" s="84"/>
      <c r="AMI28" s="84"/>
      <c r="AMJ28" s="84"/>
      <c r="AMK28" s="84"/>
      <c r="AML28" s="84"/>
      <c r="AMM28" s="84"/>
      <c r="AMN28" s="84"/>
      <c r="AMO28" s="84"/>
      <c r="AMP28" s="84"/>
      <c r="AMQ28" s="84"/>
      <c r="AMR28" s="84"/>
      <c r="AMS28" s="84"/>
      <c r="AMT28" s="84"/>
      <c r="AMU28" s="84"/>
      <c r="AMV28" s="84"/>
      <c r="AMW28" s="84"/>
      <c r="AMX28" s="84"/>
      <c r="AMY28" s="84"/>
      <c r="AMZ28" s="84"/>
      <c r="ANA28" s="84"/>
      <c r="ANB28" s="84"/>
      <c r="ANC28" s="84"/>
      <c r="AND28" s="84"/>
      <c r="ANE28" s="84"/>
      <c r="ANF28" s="84"/>
      <c r="ANG28" s="84"/>
      <c r="ANH28" s="84"/>
      <c r="ANI28" s="84"/>
      <c r="ANJ28" s="84"/>
      <c r="ANK28" s="84"/>
      <c r="ANL28" s="84"/>
      <c r="ANM28" s="84"/>
      <c r="ANN28" s="84"/>
      <c r="ANO28" s="84"/>
      <c r="ANP28" s="84"/>
      <c r="ANQ28" s="84"/>
      <c r="ANR28" s="84"/>
      <c r="ANS28" s="84"/>
      <c r="ANT28" s="84"/>
      <c r="ANU28" s="84"/>
      <c r="ANV28" s="84"/>
      <c r="ANW28" s="84"/>
      <c r="ANX28" s="84"/>
      <c r="ANY28" s="84"/>
      <c r="ANZ28" s="84"/>
      <c r="AOA28" s="84"/>
      <c r="AOB28" s="84"/>
      <c r="AOC28" s="84"/>
      <c r="AOD28" s="84"/>
      <c r="AOE28" s="84"/>
      <c r="AOF28" s="84"/>
      <c r="AOG28" s="84"/>
      <c r="AOH28" s="84"/>
      <c r="AOI28" s="84"/>
      <c r="AOJ28" s="84"/>
      <c r="AOK28" s="84"/>
      <c r="AOL28" s="84"/>
      <c r="AOM28" s="84"/>
      <c r="AON28" s="84"/>
      <c r="AOO28" s="84"/>
      <c r="AOP28" s="84"/>
      <c r="AOQ28" s="84"/>
      <c r="AOR28" s="84"/>
      <c r="AOS28" s="84"/>
      <c r="AOT28" s="84"/>
      <c r="AOU28" s="84"/>
      <c r="AOV28" s="84"/>
      <c r="AOW28" s="84"/>
      <c r="AOX28" s="84"/>
      <c r="AOY28" s="84"/>
      <c r="AOZ28" s="84"/>
      <c r="APA28" s="84"/>
      <c r="APB28" s="84"/>
      <c r="APC28" s="84"/>
      <c r="APD28" s="84"/>
      <c r="APE28" s="84"/>
      <c r="APF28" s="84"/>
      <c r="APG28" s="84"/>
      <c r="APH28" s="84"/>
      <c r="API28" s="84"/>
      <c r="APJ28" s="84"/>
      <c r="APK28" s="84"/>
      <c r="APL28" s="84"/>
      <c r="APM28" s="84"/>
      <c r="APN28" s="84"/>
      <c r="APO28" s="84"/>
      <c r="APP28" s="84"/>
      <c r="APQ28" s="84"/>
      <c r="APR28" s="84"/>
      <c r="APS28" s="84"/>
      <c r="APT28" s="84"/>
      <c r="APU28" s="84"/>
      <c r="APV28" s="84"/>
      <c r="APW28" s="84"/>
      <c r="APX28" s="84"/>
      <c r="APY28" s="84"/>
      <c r="APZ28" s="84"/>
      <c r="AQA28" s="84"/>
      <c r="AQB28" s="84"/>
      <c r="AQC28" s="84"/>
      <c r="AQD28" s="84"/>
      <c r="AQE28" s="84"/>
      <c r="AQF28" s="84"/>
      <c r="AQG28" s="84"/>
      <c r="AQH28" s="84"/>
      <c r="AQI28" s="84"/>
      <c r="AQJ28" s="84"/>
      <c r="AQK28" s="84"/>
      <c r="AQL28" s="84"/>
      <c r="AQM28" s="84"/>
      <c r="AQN28" s="84"/>
      <c r="AQO28" s="84"/>
      <c r="AQP28" s="84"/>
      <c r="AQQ28" s="84"/>
      <c r="AQR28" s="84"/>
      <c r="AQS28" s="84"/>
      <c r="AQT28" s="84"/>
      <c r="AQU28" s="84"/>
      <c r="AQV28" s="84"/>
      <c r="AQW28" s="84"/>
      <c r="AQX28" s="84"/>
      <c r="AQY28" s="84"/>
      <c r="AQZ28" s="84"/>
      <c r="ARA28" s="84"/>
      <c r="ARB28" s="84"/>
      <c r="ARC28" s="84"/>
      <c r="ARD28" s="84"/>
      <c r="ARE28" s="84"/>
      <c r="ARF28" s="84"/>
      <c r="ARG28" s="84"/>
      <c r="ARH28" s="84"/>
      <c r="ARI28" s="84"/>
      <c r="ARJ28" s="84"/>
      <c r="ARK28" s="84"/>
      <c r="ARL28" s="84"/>
      <c r="ARM28" s="84"/>
      <c r="ARN28" s="84"/>
      <c r="ARO28" s="84"/>
      <c r="ARP28" s="84"/>
      <c r="ARQ28" s="84"/>
      <c r="ARR28" s="84"/>
      <c r="ARS28" s="84"/>
      <c r="ART28" s="84"/>
      <c r="ARU28" s="84"/>
      <c r="ARV28" s="84"/>
      <c r="ARW28" s="84"/>
      <c r="ARX28" s="84"/>
      <c r="ARY28" s="84"/>
      <c r="ARZ28" s="84"/>
      <c r="ASA28" s="84"/>
      <c r="ASB28" s="84"/>
      <c r="ASC28" s="84"/>
      <c r="ASD28" s="84"/>
      <c r="ASE28" s="84"/>
      <c r="ASF28" s="84"/>
      <c r="ASG28" s="84"/>
      <c r="ASH28" s="84"/>
      <c r="ASI28" s="84"/>
      <c r="ASJ28" s="84"/>
      <c r="ASK28" s="84"/>
      <c r="ASL28" s="84"/>
      <c r="ASM28" s="84"/>
      <c r="ASN28" s="84"/>
      <c r="ASO28" s="84"/>
      <c r="ASP28" s="84"/>
      <c r="ASQ28" s="84"/>
      <c r="ASR28" s="84"/>
      <c r="ASS28" s="84"/>
      <c r="AST28" s="84"/>
      <c r="ASU28" s="84"/>
      <c r="ASV28" s="84"/>
      <c r="ASW28" s="84"/>
      <c r="ASX28" s="84"/>
      <c r="ASY28" s="84"/>
      <c r="ASZ28" s="84"/>
      <c r="ATA28" s="84"/>
      <c r="ATB28" s="84"/>
      <c r="ATC28" s="84"/>
      <c r="ATD28" s="84"/>
      <c r="ATE28" s="84"/>
      <c r="ATF28" s="84"/>
      <c r="ATG28" s="84"/>
      <c r="ATH28" s="84"/>
      <c r="ATI28" s="84"/>
      <c r="ATJ28" s="84"/>
      <c r="ATK28" s="84"/>
      <c r="ATL28" s="84"/>
      <c r="ATM28" s="84"/>
      <c r="ATN28" s="84"/>
      <c r="ATO28" s="84"/>
      <c r="ATP28" s="84"/>
      <c r="ATQ28" s="84"/>
      <c r="ATR28" s="84"/>
      <c r="ATS28" s="84"/>
      <c r="ATT28" s="84"/>
      <c r="ATU28" s="84"/>
      <c r="ATV28" s="84"/>
      <c r="ATW28" s="84"/>
      <c r="ATX28" s="84"/>
      <c r="ATY28" s="84"/>
      <c r="ATZ28" s="84"/>
      <c r="AUA28" s="84"/>
      <c r="AUB28" s="84"/>
      <c r="AUC28" s="84"/>
      <c r="AUD28" s="84"/>
      <c r="AUE28" s="84"/>
      <c r="AUF28" s="84"/>
      <c r="AUG28" s="84"/>
      <c r="AUH28" s="84"/>
      <c r="AUI28" s="84"/>
      <c r="AUJ28" s="84"/>
      <c r="AUK28" s="84"/>
      <c r="AUL28" s="84"/>
      <c r="AUM28" s="84"/>
      <c r="AUN28" s="84"/>
      <c r="AUO28" s="84"/>
      <c r="AUP28" s="84"/>
      <c r="AUQ28" s="84"/>
      <c r="AUR28" s="84"/>
      <c r="AUS28" s="84"/>
      <c r="AUT28" s="84"/>
      <c r="AUU28" s="84"/>
      <c r="AUV28" s="84"/>
      <c r="AUW28" s="84"/>
      <c r="AUX28" s="84"/>
      <c r="AUY28" s="84"/>
      <c r="AUZ28" s="84"/>
      <c r="AVA28" s="84"/>
      <c r="AVB28" s="84"/>
      <c r="AVC28" s="84"/>
      <c r="AVD28" s="84"/>
      <c r="AVE28" s="84"/>
      <c r="AVF28" s="84"/>
      <c r="AVG28" s="84"/>
      <c r="AVH28" s="84"/>
      <c r="AVI28" s="84"/>
      <c r="AVJ28" s="84"/>
      <c r="AVK28" s="84"/>
      <c r="AVL28" s="84"/>
      <c r="AVM28" s="84"/>
      <c r="AVN28" s="84"/>
      <c r="AVO28" s="84"/>
      <c r="AVP28" s="84"/>
      <c r="AVQ28" s="84"/>
      <c r="AVR28" s="84"/>
      <c r="AVS28" s="84"/>
      <c r="AVT28" s="84"/>
      <c r="AVU28" s="84"/>
      <c r="AVV28" s="84"/>
      <c r="AVW28" s="84"/>
      <c r="AVX28" s="84"/>
      <c r="AVY28" s="84"/>
      <c r="AVZ28" s="84"/>
      <c r="AWA28" s="84"/>
      <c r="AWB28" s="84"/>
      <c r="AWC28" s="84"/>
      <c r="AWD28" s="84"/>
      <c r="AWE28" s="84"/>
      <c r="AWF28" s="84"/>
      <c r="AWG28" s="84"/>
      <c r="AWH28" s="84"/>
      <c r="AWI28" s="84"/>
      <c r="AWJ28" s="84"/>
      <c r="AWK28" s="84"/>
      <c r="AWL28" s="84"/>
      <c r="AWM28" s="84"/>
      <c r="AWN28" s="84"/>
      <c r="AWO28" s="84"/>
      <c r="AWP28" s="84"/>
      <c r="AWQ28" s="84"/>
      <c r="AWR28" s="84"/>
      <c r="AWS28" s="84"/>
      <c r="AWT28" s="84"/>
      <c r="AWU28" s="84"/>
      <c r="AWV28" s="84"/>
      <c r="AWW28" s="84"/>
      <c r="AWX28" s="84"/>
      <c r="AWY28" s="84"/>
      <c r="AWZ28" s="84"/>
      <c r="AXA28" s="84"/>
      <c r="AXB28" s="84"/>
      <c r="AXC28" s="84"/>
      <c r="AXD28" s="84"/>
      <c r="AXE28" s="84"/>
      <c r="AXF28" s="84"/>
      <c r="AXG28" s="84"/>
      <c r="AXH28" s="84"/>
      <c r="AXI28" s="84"/>
      <c r="AXJ28" s="84"/>
      <c r="AXK28" s="84"/>
      <c r="AXL28" s="84"/>
      <c r="AXM28" s="84"/>
      <c r="AXN28" s="84"/>
      <c r="AXO28" s="84"/>
      <c r="AXP28" s="84"/>
      <c r="AXQ28" s="84"/>
      <c r="AXR28" s="84"/>
      <c r="AXS28" s="84"/>
      <c r="AXT28" s="84"/>
      <c r="AXU28" s="84"/>
      <c r="AXV28" s="84"/>
      <c r="AXW28" s="84"/>
      <c r="AXX28" s="84"/>
      <c r="AXY28" s="84"/>
      <c r="AXZ28" s="84"/>
      <c r="AYA28" s="84"/>
      <c r="AYB28" s="84"/>
      <c r="AYC28" s="84"/>
      <c r="AYD28" s="84"/>
      <c r="AYE28" s="84"/>
      <c r="AYF28" s="84"/>
      <c r="AYG28" s="84"/>
      <c r="AYH28" s="84"/>
      <c r="AYI28" s="84"/>
      <c r="AYJ28" s="84"/>
      <c r="AYK28" s="84"/>
      <c r="AYL28" s="84"/>
      <c r="AYM28" s="84"/>
      <c r="AYN28" s="84"/>
      <c r="AYO28" s="84"/>
      <c r="AYP28" s="84"/>
      <c r="AYQ28" s="84"/>
      <c r="AYR28" s="84"/>
      <c r="AYS28" s="84"/>
      <c r="AYT28" s="84"/>
      <c r="AYU28" s="84"/>
      <c r="AYV28" s="84"/>
      <c r="AYW28" s="84"/>
      <c r="AYX28" s="84"/>
      <c r="AYY28" s="84"/>
      <c r="AYZ28" s="84"/>
      <c r="AZA28" s="84"/>
      <c r="AZB28" s="84"/>
      <c r="AZC28" s="84"/>
      <c r="AZD28" s="84"/>
      <c r="AZE28" s="84"/>
      <c r="AZF28" s="84"/>
      <c r="AZG28" s="84"/>
      <c r="AZH28" s="84"/>
      <c r="AZI28" s="84"/>
      <c r="AZJ28" s="84"/>
      <c r="AZK28" s="84"/>
      <c r="AZL28" s="84"/>
      <c r="AZM28" s="84"/>
      <c r="AZN28" s="84"/>
      <c r="AZO28" s="84"/>
      <c r="AZP28" s="84"/>
      <c r="AZQ28" s="84"/>
      <c r="AZR28" s="84"/>
      <c r="AZS28" s="84"/>
      <c r="AZT28" s="84"/>
      <c r="AZU28" s="84"/>
      <c r="AZV28" s="84"/>
      <c r="AZW28" s="84"/>
      <c r="AZX28" s="84"/>
      <c r="AZY28" s="84"/>
      <c r="AZZ28" s="84"/>
      <c r="BAA28" s="84"/>
      <c r="BAB28" s="84"/>
      <c r="BAC28" s="84"/>
      <c r="BAD28" s="84"/>
      <c r="BAE28" s="84"/>
      <c r="BAF28" s="84"/>
      <c r="BAG28" s="84"/>
      <c r="BAH28" s="84"/>
      <c r="BAI28" s="84"/>
      <c r="BAJ28" s="84"/>
      <c r="BAK28" s="84"/>
      <c r="BAL28" s="84"/>
      <c r="BAM28" s="84"/>
      <c r="BAN28" s="84"/>
      <c r="BAO28" s="84"/>
      <c r="BAP28" s="84"/>
      <c r="BAQ28" s="84"/>
      <c r="BAR28" s="84"/>
      <c r="BAS28" s="84"/>
      <c r="BAT28" s="84"/>
      <c r="BAU28" s="84"/>
      <c r="BAV28" s="84"/>
      <c r="BAW28" s="84"/>
      <c r="BAX28" s="84"/>
      <c r="BAY28" s="84"/>
      <c r="BAZ28" s="84"/>
      <c r="BBA28" s="84"/>
      <c r="BBB28" s="84"/>
      <c r="BBC28" s="84"/>
      <c r="BBD28" s="84"/>
      <c r="BBE28" s="84"/>
      <c r="BBF28" s="84"/>
      <c r="BBG28" s="84"/>
      <c r="BBH28" s="84"/>
      <c r="BBI28" s="84"/>
      <c r="BBJ28" s="84"/>
      <c r="BBK28" s="84"/>
      <c r="BBL28" s="84"/>
      <c r="BBM28" s="84"/>
      <c r="BBN28" s="84"/>
      <c r="BBO28" s="84"/>
      <c r="BBP28" s="84"/>
      <c r="BBQ28" s="84"/>
      <c r="BBR28" s="84"/>
      <c r="BBS28" s="84"/>
      <c r="BBT28" s="84"/>
      <c r="BBU28" s="84"/>
      <c r="BBV28" s="84"/>
      <c r="BBW28" s="84"/>
      <c r="BBX28" s="84"/>
      <c r="BBY28" s="84"/>
      <c r="BBZ28" s="84"/>
      <c r="BCA28" s="84"/>
      <c r="BCB28" s="84"/>
      <c r="BCC28" s="84"/>
      <c r="BCD28" s="84"/>
      <c r="BCE28" s="84"/>
      <c r="BCF28" s="84"/>
      <c r="BCG28" s="84"/>
      <c r="BCH28" s="84"/>
      <c r="BCI28" s="84"/>
      <c r="BCJ28" s="84"/>
      <c r="BCK28" s="84"/>
      <c r="BCL28" s="84"/>
      <c r="BCM28" s="84"/>
      <c r="BCN28" s="84"/>
      <c r="BCO28" s="84"/>
      <c r="BCP28" s="84"/>
      <c r="BCQ28" s="84"/>
      <c r="BCR28" s="84"/>
      <c r="BCS28" s="84"/>
      <c r="BCT28" s="84"/>
      <c r="BCU28" s="84"/>
      <c r="BCV28" s="84"/>
      <c r="BCW28" s="84"/>
      <c r="BCX28" s="84"/>
      <c r="BCY28" s="84"/>
      <c r="BCZ28" s="84"/>
      <c r="BDA28" s="84"/>
      <c r="BDB28" s="84"/>
      <c r="BDC28" s="84"/>
      <c r="BDD28" s="84"/>
      <c r="BDE28" s="84"/>
      <c r="BDF28" s="84"/>
      <c r="BDG28" s="84"/>
      <c r="BDH28" s="84"/>
      <c r="BDI28" s="84"/>
      <c r="BDJ28" s="84"/>
      <c r="BDK28" s="84"/>
      <c r="BDL28" s="84"/>
      <c r="BDM28" s="84"/>
      <c r="BDN28" s="84"/>
      <c r="BDO28" s="84"/>
      <c r="BDP28" s="84"/>
      <c r="BDQ28" s="84"/>
      <c r="BDR28" s="84"/>
      <c r="BDS28" s="84"/>
      <c r="BDT28" s="84"/>
      <c r="BDU28" s="84"/>
      <c r="BDV28" s="84"/>
      <c r="BDW28" s="84"/>
      <c r="BDX28" s="84"/>
      <c r="BDY28" s="84"/>
      <c r="BDZ28" s="84"/>
      <c r="BEA28" s="84"/>
      <c r="BEB28" s="84"/>
      <c r="BEC28" s="84"/>
      <c r="BED28" s="84"/>
      <c r="BEE28" s="84"/>
      <c r="BEF28" s="84"/>
      <c r="BEG28" s="84"/>
      <c r="BEH28" s="84"/>
      <c r="BEI28" s="84"/>
      <c r="BEJ28" s="84"/>
      <c r="BEK28" s="84"/>
      <c r="BEL28" s="84"/>
      <c r="BEM28" s="84"/>
      <c r="BEN28" s="84"/>
      <c r="BEO28" s="84"/>
      <c r="BEP28" s="84"/>
      <c r="BEQ28" s="84"/>
      <c r="BER28" s="84"/>
      <c r="BES28" s="84"/>
      <c r="BET28" s="84"/>
      <c r="BEU28" s="84"/>
      <c r="BEV28" s="84"/>
      <c r="BEW28" s="84"/>
      <c r="BEX28" s="84"/>
      <c r="BEY28" s="84"/>
      <c r="BEZ28" s="84"/>
      <c r="BFA28" s="84"/>
      <c r="BFB28" s="84"/>
      <c r="BFC28" s="84"/>
      <c r="BFD28" s="84"/>
      <c r="BFE28" s="84"/>
      <c r="BFF28" s="84"/>
      <c r="BFG28" s="84"/>
      <c r="BFH28" s="84"/>
      <c r="BFI28" s="84"/>
      <c r="BFJ28" s="84"/>
      <c r="BFK28" s="84"/>
      <c r="BFL28" s="84"/>
      <c r="BFM28" s="84"/>
      <c r="BFN28" s="84"/>
      <c r="BFO28" s="84"/>
      <c r="BFP28" s="84"/>
      <c r="BFQ28" s="84"/>
      <c r="BFR28" s="84"/>
      <c r="BFS28" s="84"/>
      <c r="BFT28" s="84"/>
      <c r="BFU28" s="84"/>
      <c r="BFV28" s="84"/>
      <c r="BFW28" s="84"/>
      <c r="BFX28" s="84"/>
      <c r="BFY28" s="84"/>
      <c r="BFZ28" s="84"/>
      <c r="BGA28" s="84"/>
      <c r="BGB28" s="84"/>
      <c r="BGC28" s="84"/>
      <c r="BGD28" s="84"/>
      <c r="BGE28" s="84"/>
      <c r="BGF28" s="84"/>
      <c r="BGG28" s="84"/>
      <c r="BGH28" s="84"/>
      <c r="BGI28" s="84"/>
      <c r="BGJ28" s="84"/>
      <c r="BGK28" s="84"/>
      <c r="BGL28" s="84"/>
      <c r="BGM28" s="84"/>
      <c r="BGN28" s="84"/>
      <c r="BGO28" s="84"/>
      <c r="BGP28" s="84"/>
      <c r="BGQ28" s="84"/>
      <c r="BGR28" s="84"/>
      <c r="BGS28" s="84"/>
      <c r="BGT28" s="84"/>
      <c r="BGU28" s="84"/>
      <c r="BGV28" s="84"/>
      <c r="BGW28" s="84"/>
      <c r="BGX28" s="84"/>
      <c r="BGY28" s="84"/>
      <c r="BGZ28" s="84"/>
      <c r="BHA28" s="84"/>
      <c r="BHB28" s="84"/>
      <c r="BHC28" s="84"/>
      <c r="BHD28" s="84"/>
      <c r="BHE28" s="84"/>
      <c r="BHF28" s="84"/>
      <c r="BHG28" s="84"/>
      <c r="BHH28" s="84"/>
      <c r="BHI28" s="84"/>
      <c r="BHJ28" s="84"/>
      <c r="BHK28" s="84"/>
      <c r="BHL28" s="84"/>
      <c r="BHM28" s="84"/>
      <c r="BHN28" s="84"/>
      <c r="BHO28" s="84"/>
      <c r="BHP28" s="84"/>
      <c r="BHQ28" s="84"/>
      <c r="BHR28" s="84"/>
      <c r="BHS28" s="84"/>
      <c r="BHT28" s="84"/>
      <c r="BHU28" s="84"/>
      <c r="BHV28" s="84"/>
      <c r="BHW28" s="84"/>
      <c r="BHX28" s="84"/>
      <c r="BHY28" s="84"/>
      <c r="BHZ28" s="84"/>
      <c r="BIA28" s="84"/>
      <c r="BIB28" s="84"/>
      <c r="BIC28" s="84"/>
      <c r="BID28" s="84"/>
      <c r="BIE28" s="84"/>
      <c r="BIF28" s="84"/>
      <c r="BIG28" s="84"/>
      <c r="BIH28" s="84"/>
      <c r="BII28" s="84"/>
      <c r="BIJ28" s="84"/>
      <c r="BIK28" s="84"/>
      <c r="BIL28" s="84"/>
      <c r="BIM28" s="84"/>
      <c r="BIN28" s="84"/>
      <c r="BIO28" s="84"/>
      <c r="BIP28" s="84"/>
      <c r="BIQ28" s="84"/>
      <c r="BIR28" s="84"/>
      <c r="BIS28" s="84"/>
      <c r="BIT28" s="84"/>
      <c r="BIU28" s="84"/>
      <c r="BIV28" s="84"/>
      <c r="BIW28" s="84"/>
      <c r="BIX28" s="84"/>
      <c r="BIY28" s="84"/>
      <c r="BIZ28" s="84"/>
      <c r="BJA28" s="84"/>
      <c r="BJB28" s="84"/>
      <c r="BJC28" s="84"/>
      <c r="BJD28" s="84"/>
      <c r="BJE28" s="84"/>
      <c r="BJF28" s="84"/>
      <c r="BJG28" s="84"/>
      <c r="BJH28" s="84"/>
      <c r="BJI28" s="84"/>
      <c r="BJJ28" s="84"/>
      <c r="BJK28" s="84"/>
      <c r="BJL28" s="84"/>
      <c r="BJM28" s="84"/>
      <c r="BJN28" s="84"/>
      <c r="BJO28" s="84"/>
      <c r="BJP28" s="84"/>
      <c r="BJQ28" s="84"/>
      <c r="BJR28" s="84"/>
      <c r="BJS28" s="84"/>
      <c r="BJT28" s="84"/>
      <c r="BJU28" s="84"/>
      <c r="BJV28" s="84"/>
      <c r="BJW28" s="84"/>
      <c r="BJX28" s="84"/>
      <c r="BJY28" s="84"/>
      <c r="BJZ28" s="84"/>
      <c r="BKA28" s="84"/>
      <c r="BKB28" s="84"/>
      <c r="BKC28" s="84"/>
      <c r="BKD28" s="84"/>
      <c r="BKE28" s="84"/>
      <c r="BKF28" s="84"/>
      <c r="BKG28" s="84"/>
      <c r="BKH28" s="84"/>
      <c r="BKI28" s="84"/>
      <c r="BKJ28" s="84"/>
      <c r="BKK28" s="84"/>
      <c r="BKL28" s="84"/>
      <c r="BKM28" s="84"/>
      <c r="BKN28" s="84"/>
      <c r="BKO28" s="84"/>
      <c r="BKP28" s="84"/>
      <c r="BKQ28" s="84"/>
      <c r="BKR28" s="84"/>
      <c r="BKS28" s="84"/>
      <c r="BKT28" s="84"/>
      <c r="BKU28" s="84"/>
      <c r="BKV28" s="84"/>
      <c r="BKW28" s="84"/>
      <c r="BKX28" s="84"/>
      <c r="BKY28" s="84"/>
      <c r="BKZ28" s="84"/>
      <c r="BLA28" s="84"/>
      <c r="BLB28" s="84"/>
      <c r="BLC28" s="84"/>
      <c r="BLD28" s="84"/>
      <c r="BLE28" s="84"/>
      <c r="BLF28" s="84"/>
      <c r="BLG28" s="84"/>
      <c r="BLH28" s="84"/>
      <c r="BLI28" s="84"/>
      <c r="BLJ28" s="84"/>
      <c r="BLK28" s="84"/>
      <c r="BLL28" s="84"/>
      <c r="BLM28" s="84"/>
      <c r="BLN28" s="84"/>
      <c r="BLO28" s="84"/>
      <c r="BLP28" s="84"/>
      <c r="BLQ28" s="84"/>
      <c r="BLR28" s="84"/>
      <c r="BLS28" s="84"/>
      <c r="BLT28" s="84"/>
      <c r="BLU28" s="84"/>
      <c r="BLV28" s="84"/>
      <c r="BLW28" s="84"/>
      <c r="BLX28" s="84"/>
      <c r="BLY28" s="84"/>
      <c r="BLZ28" s="84"/>
      <c r="BMA28" s="84"/>
      <c r="BMB28" s="84"/>
      <c r="BMC28" s="84"/>
      <c r="BMD28" s="84"/>
      <c r="BME28" s="84"/>
      <c r="BMF28" s="84"/>
      <c r="BMG28" s="84"/>
      <c r="BMH28" s="84"/>
      <c r="BMI28" s="84"/>
      <c r="BMJ28" s="84"/>
      <c r="BMK28" s="84"/>
      <c r="BML28" s="84"/>
      <c r="BMM28" s="84"/>
      <c r="BMN28" s="84"/>
      <c r="BMO28" s="84"/>
      <c r="BMP28" s="84"/>
      <c r="BMQ28" s="84"/>
      <c r="BMR28" s="84"/>
      <c r="BMS28" s="84"/>
      <c r="BMT28" s="84"/>
      <c r="BMU28" s="84"/>
      <c r="BMV28" s="84"/>
      <c r="BMW28" s="84"/>
      <c r="BMX28" s="84"/>
      <c r="BMY28" s="84"/>
      <c r="BMZ28" s="84"/>
      <c r="BNA28" s="84"/>
      <c r="BNB28" s="84"/>
      <c r="BNC28" s="84"/>
      <c r="BND28" s="84"/>
      <c r="BNE28" s="84"/>
      <c r="BNF28" s="84"/>
      <c r="BNG28" s="84"/>
      <c r="BNH28" s="84"/>
      <c r="BNI28" s="84"/>
      <c r="BNJ28" s="84"/>
      <c r="BNK28" s="84"/>
      <c r="BNL28" s="84"/>
      <c r="BNM28" s="84"/>
      <c r="BNN28" s="84"/>
      <c r="BNO28" s="84"/>
      <c r="BNP28" s="84"/>
      <c r="BNQ28" s="84"/>
      <c r="BNR28" s="84"/>
      <c r="BNS28" s="84"/>
      <c r="BNT28" s="84"/>
      <c r="BNU28" s="84"/>
      <c r="BNV28" s="84"/>
      <c r="BNW28" s="84"/>
      <c r="BNX28" s="84"/>
      <c r="BNY28" s="84"/>
      <c r="BNZ28" s="84"/>
      <c r="BOA28" s="84"/>
      <c r="BOB28" s="84"/>
      <c r="BOC28" s="84"/>
      <c r="BOD28" s="84"/>
      <c r="BOE28" s="84"/>
      <c r="BOF28" s="84"/>
      <c r="BOG28" s="84"/>
      <c r="BOH28" s="84"/>
      <c r="BOI28" s="84"/>
      <c r="BOJ28" s="84"/>
      <c r="BOK28" s="84"/>
      <c r="BOL28" s="84"/>
      <c r="BOM28" s="84"/>
      <c r="BON28" s="84"/>
      <c r="BOO28" s="84"/>
      <c r="BOP28" s="84"/>
      <c r="BOQ28" s="84"/>
      <c r="BOR28" s="84"/>
      <c r="BOS28" s="84"/>
      <c r="BOT28" s="84"/>
      <c r="BOU28" s="84"/>
      <c r="BOV28" s="84"/>
      <c r="BOW28" s="84"/>
      <c r="BOX28" s="84"/>
      <c r="BOY28" s="84"/>
      <c r="BOZ28" s="84"/>
      <c r="BPA28" s="84"/>
      <c r="BPB28" s="84"/>
      <c r="BPC28" s="84"/>
      <c r="BPD28" s="84"/>
      <c r="BPE28" s="84"/>
      <c r="BPF28" s="84"/>
      <c r="BPG28" s="84"/>
      <c r="BPH28" s="84"/>
      <c r="BPI28" s="84"/>
      <c r="BPJ28" s="84"/>
      <c r="BPK28" s="84"/>
      <c r="BPL28" s="84"/>
      <c r="BPM28" s="84"/>
      <c r="BPN28" s="84"/>
      <c r="BPO28" s="84"/>
      <c r="BPP28" s="84"/>
      <c r="BPQ28" s="84"/>
      <c r="BPR28" s="84"/>
      <c r="BPS28" s="84"/>
      <c r="BPT28" s="84"/>
      <c r="BPU28" s="84"/>
      <c r="BPV28" s="84"/>
      <c r="BPW28" s="84"/>
      <c r="BPX28" s="84"/>
      <c r="BPY28" s="84"/>
      <c r="BPZ28" s="84"/>
      <c r="BQA28" s="84"/>
      <c r="BQB28" s="84"/>
      <c r="BQC28" s="84"/>
      <c r="BQD28" s="84"/>
      <c r="BQE28" s="84"/>
      <c r="BQF28" s="84"/>
      <c r="BQG28" s="84"/>
      <c r="BQH28" s="84"/>
      <c r="BQI28" s="84"/>
      <c r="BQJ28" s="84"/>
      <c r="BQK28" s="84"/>
      <c r="BQL28" s="84"/>
      <c r="BQM28" s="84"/>
      <c r="BQN28" s="84"/>
      <c r="BQO28" s="84"/>
      <c r="BQP28" s="84"/>
      <c r="BQQ28" s="84"/>
      <c r="BQR28" s="84"/>
      <c r="BQS28" s="84"/>
      <c r="BQT28" s="84"/>
      <c r="BQU28" s="84"/>
      <c r="BQV28" s="84"/>
      <c r="BQW28" s="84"/>
      <c r="BQX28" s="84"/>
      <c r="BQY28" s="84"/>
      <c r="BQZ28" s="84"/>
      <c r="BRA28" s="84"/>
      <c r="BRB28" s="84"/>
      <c r="BRC28" s="84"/>
      <c r="BRD28" s="84"/>
      <c r="BRE28" s="84"/>
      <c r="BRF28" s="84"/>
      <c r="BRG28" s="84"/>
      <c r="BRH28" s="84"/>
      <c r="BRI28" s="84"/>
      <c r="BRJ28" s="84"/>
      <c r="BRK28" s="84"/>
      <c r="BRL28" s="84"/>
      <c r="BRM28" s="84"/>
      <c r="BRN28" s="84"/>
      <c r="BRO28" s="84"/>
      <c r="BRP28" s="84"/>
      <c r="BRQ28" s="84"/>
      <c r="BRR28" s="84"/>
      <c r="BRS28" s="84"/>
      <c r="BRT28" s="84"/>
      <c r="BRU28" s="84"/>
      <c r="BRV28" s="84"/>
      <c r="BRW28" s="84"/>
      <c r="BRX28" s="84"/>
      <c r="BRY28" s="84"/>
      <c r="BRZ28" s="84"/>
      <c r="BSA28" s="84"/>
      <c r="BSB28" s="84"/>
      <c r="BSC28" s="84"/>
      <c r="BSD28" s="84"/>
      <c r="BSE28" s="84"/>
      <c r="BSF28" s="84"/>
      <c r="BSG28" s="84"/>
      <c r="BSH28" s="84"/>
      <c r="BSI28" s="84"/>
      <c r="BSJ28" s="84"/>
      <c r="BSK28" s="84"/>
      <c r="BSL28" s="84"/>
      <c r="BSM28" s="84"/>
      <c r="BSN28" s="84"/>
      <c r="BSO28" s="84"/>
      <c r="BSP28" s="84"/>
      <c r="BSQ28" s="84"/>
      <c r="BSR28" s="84"/>
      <c r="BSS28" s="84"/>
      <c r="BST28" s="84"/>
      <c r="BSU28" s="84"/>
      <c r="BSV28" s="84"/>
      <c r="BSW28" s="84"/>
      <c r="BSX28" s="84"/>
      <c r="BSY28" s="84"/>
      <c r="BSZ28" s="84"/>
      <c r="BTA28" s="84"/>
      <c r="BTB28" s="84"/>
      <c r="BTC28" s="84"/>
      <c r="BTD28" s="84"/>
      <c r="BTE28" s="84"/>
      <c r="BTF28" s="84"/>
      <c r="BTG28" s="84"/>
      <c r="BTH28" s="84"/>
      <c r="BTI28" s="84"/>
      <c r="BTJ28" s="84"/>
      <c r="BTK28" s="84"/>
      <c r="BTL28" s="84"/>
      <c r="BTM28" s="84"/>
      <c r="BTN28" s="84"/>
      <c r="BTO28" s="84"/>
      <c r="BTP28" s="84"/>
      <c r="BTQ28" s="84"/>
      <c r="BTR28" s="84"/>
      <c r="BTS28" s="84"/>
      <c r="BTT28" s="84"/>
      <c r="BTU28" s="84"/>
      <c r="BTV28" s="84"/>
      <c r="BTW28" s="84"/>
      <c r="BTX28" s="84"/>
      <c r="BTY28" s="84"/>
      <c r="BTZ28" s="84"/>
      <c r="BUA28" s="84"/>
      <c r="BUB28" s="84"/>
      <c r="BUC28" s="84"/>
      <c r="BUD28" s="84"/>
      <c r="BUE28" s="84"/>
      <c r="BUF28" s="84"/>
      <c r="BUG28" s="84"/>
      <c r="BUH28" s="84"/>
      <c r="BUI28" s="84"/>
      <c r="BUJ28" s="84"/>
      <c r="BUK28" s="84"/>
      <c r="BUL28" s="84"/>
      <c r="BUM28" s="84"/>
      <c r="BUN28" s="84"/>
      <c r="BUO28" s="84"/>
      <c r="BUP28" s="84"/>
      <c r="BUQ28" s="84"/>
      <c r="BUR28" s="84"/>
      <c r="BUS28" s="84"/>
      <c r="BUT28" s="84"/>
      <c r="BUU28" s="84"/>
      <c r="BUV28" s="84"/>
      <c r="BUW28" s="84"/>
      <c r="BUX28" s="84"/>
      <c r="BUY28" s="84"/>
      <c r="BUZ28" s="84"/>
      <c r="BVA28" s="84"/>
      <c r="BVB28" s="84"/>
      <c r="BVC28" s="84"/>
      <c r="BVD28" s="84"/>
      <c r="BVE28" s="84"/>
      <c r="BVF28" s="84"/>
      <c r="BVG28" s="84"/>
      <c r="BVH28" s="84"/>
      <c r="BVI28" s="84"/>
      <c r="BVJ28" s="84"/>
      <c r="BVK28" s="84"/>
      <c r="BVL28" s="84"/>
      <c r="BVM28" s="84"/>
      <c r="BVN28" s="84"/>
      <c r="BVO28" s="84"/>
      <c r="BVP28" s="84"/>
      <c r="BVQ28" s="84"/>
      <c r="BVR28" s="84"/>
      <c r="BVS28" s="84"/>
      <c r="BVT28" s="84"/>
      <c r="BVU28" s="84"/>
      <c r="BVV28" s="84"/>
      <c r="BVW28" s="84"/>
      <c r="BVX28" s="84"/>
      <c r="BVY28" s="84"/>
      <c r="BVZ28" s="84"/>
      <c r="BWA28" s="84"/>
      <c r="BWB28" s="84"/>
      <c r="BWC28" s="84"/>
      <c r="BWD28" s="84"/>
      <c r="BWE28" s="84"/>
      <c r="BWF28" s="84"/>
      <c r="BWG28" s="84"/>
      <c r="BWH28" s="84"/>
      <c r="BWI28" s="84"/>
      <c r="BWJ28" s="84"/>
      <c r="BWK28" s="84"/>
      <c r="BWL28" s="84"/>
      <c r="BWM28" s="84"/>
      <c r="BWN28" s="84"/>
      <c r="BWO28" s="84"/>
      <c r="BWP28" s="84"/>
      <c r="BWQ28" s="84"/>
      <c r="BWR28" s="84"/>
      <c r="BWS28" s="84"/>
      <c r="BWT28" s="84"/>
      <c r="BWU28" s="84"/>
      <c r="BWV28" s="84"/>
      <c r="BWW28" s="84"/>
      <c r="BWX28" s="84"/>
      <c r="BWY28" s="84"/>
      <c r="BWZ28" s="84"/>
      <c r="BXA28" s="84"/>
      <c r="BXB28" s="84"/>
      <c r="BXC28" s="84"/>
      <c r="BXD28" s="84"/>
      <c r="BXE28" s="84"/>
      <c r="BXF28" s="84"/>
      <c r="BXG28" s="84"/>
      <c r="BXH28" s="84"/>
      <c r="BXI28" s="84"/>
      <c r="BXJ28" s="84"/>
      <c r="BXK28" s="84"/>
      <c r="BXL28" s="84"/>
      <c r="BXM28" s="84"/>
      <c r="BXN28" s="84"/>
      <c r="BXO28" s="84"/>
      <c r="BXP28" s="84"/>
      <c r="BXQ28" s="84"/>
      <c r="BXR28" s="84"/>
      <c r="BXS28" s="84"/>
      <c r="BXT28" s="84"/>
      <c r="BXU28" s="84"/>
      <c r="BXV28" s="84"/>
      <c r="BXW28" s="84"/>
      <c r="BXX28" s="84"/>
      <c r="BXY28" s="84"/>
      <c r="BXZ28" s="84"/>
      <c r="BYA28" s="84"/>
      <c r="BYB28" s="84"/>
      <c r="BYC28" s="84"/>
      <c r="BYD28" s="84"/>
      <c r="BYE28" s="84"/>
      <c r="BYF28" s="84"/>
      <c r="BYG28" s="84"/>
      <c r="BYH28" s="84"/>
      <c r="BYI28" s="84"/>
      <c r="BYJ28" s="84"/>
      <c r="BYK28" s="84"/>
      <c r="BYL28" s="84"/>
      <c r="BYM28" s="84"/>
      <c r="BYN28" s="84"/>
      <c r="BYO28" s="84"/>
      <c r="BYP28" s="84"/>
      <c r="BYQ28" s="84"/>
      <c r="BYR28" s="84"/>
      <c r="BYS28" s="84"/>
      <c r="BYT28" s="84"/>
      <c r="BYU28" s="84"/>
      <c r="BYV28" s="84"/>
      <c r="BYW28" s="84"/>
      <c r="BYX28" s="84"/>
      <c r="BYY28" s="84"/>
      <c r="BYZ28" s="84"/>
      <c r="BZA28" s="84"/>
      <c r="BZB28" s="84"/>
      <c r="BZC28" s="84"/>
      <c r="BZD28" s="84"/>
      <c r="BZE28" s="84"/>
      <c r="BZF28" s="84"/>
      <c r="BZG28" s="84"/>
      <c r="BZH28" s="84"/>
      <c r="BZI28" s="84"/>
      <c r="BZJ28" s="84"/>
      <c r="BZK28" s="84"/>
      <c r="BZL28" s="84"/>
      <c r="BZM28" s="84"/>
      <c r="BZN28" s="84"/>
      <c r="BZO28" s="84"/>
      <c r="BZP28" s="84"/>
      <c r="BZQ28" s="84"/>
      <c r="BZR28" s="84"/>
      <c r="BZS28" s="84"/>
      <c r="BZT28" s="84"/>
      <c r="BZU28" s="84"/>
      <c r="BZV28" s="84"/>
      <c r="BZW28" s="84"/>
      <c r="BZX28" s="84"/>
      <c r="BZY28" s="84"/>
      <c r="BZZ28" s="84"/>
      <c r="CAA28" s="84"/>
      <c r="CAB28" s="84"/>
      <c r="CAC28" s="84"/>
      <c r="CAD28" s="84"/>
      <c r="CAE28" s="84"/>
      <c r="CAF28" s="84"/>
      <c r="CAG28" s="84"/>
      <c r="CAH28" s="84"/>
      <c r="CAI28" s="84"/>
      <c r="CAJ28" s="84"/>
      <c r="CAK28" s="84"/>
      <c r="CAL28" s="84"/>
      <c r="CAM28" s="84"/>
      <c r="CAN28" s="84"/>
      <c r="CAO28" s="84"/>
      <c r="CAP28" s="84"/>
      <c r="CAQ28" s="84"/>
      <c r="CAR28" s="84"/>
      <c r="CAS28" s="84"/>
      <c r="CAT28" s="84"/>
      <c r="CAU28" s="84"/>
      <c r="CAV28" s="84"/>
      <c r="CAW28" s="84"/>
      <c r="CAX28" s="84"/>
      <c r="CAY28" s="84"/>
      <c r="CAZ28" s="84"/>
      <c r="CBA28" s="84"/>
      <c r="CBB28" s="84"/>
      <c r="CBC28" s="84"/>
      <c r="CBD28" s="84"/>
      <c r="CBE28" s="84"/>
      <c r="CBF28" s="84"/>
      <c r="CBG28" s="84"/>
      <c r="CBH28" s="84"/>
      <c r="CBI28" s="84"/>
      <c r="CBJ28" s="84"/>
      <c r="CBK28" s="84"/>
      <c r="CBL28" s="84"/>
      <c r="CBM28" s="84"/>
      <c r="CBN28" s="84"/>
      <c r="CBO28" s="84"/>
      <c r="CBP28" s="84"/>
      <c r="CBQ28" s="84"/>
      <c r="CBR28" s="84"/>
      <c r="CBS28" s="84"/>
      <c r="CBT28" s="84"/>
      <c r="CBU28" s="84"/>
      <c r="CBV28" s="84"/>
      <c r="CBW28" s="84"/>
      <c r="CBX28" s="84"/>
      <c r="CBY28" s="84"/>
      <c r="CBZ28" s="84"/>
      <c r="CCA28" s="84"/>
      <c r="CCB28" s="84"/>
      <c r="CCC28" s="84"/>
      <c r="CCD28" s="84"/>
      <c r="CCE28" s="84"/>
      <c r="CCF28" s="84"/>
      <c r="CCG28" s="84"/>
      <c r="CCH28" s="84"/>
      <c r="CCI28" s="84"/>
      <c r="CCJ28" s="84"/>
      <c r="CCK28" s="84"/>
      <c r="CCL28" s="84"/>
      <c r="CCM28" s="84"/>
      <c r="CCN28" s="84"/>
      <c r="CCO28" s="84"/>
      <c r="CCP28" s="84"/>
      <c r="CCQ28" s="84"/>
      <c r="CCR28" s="84"/>
      <c r="CCS28" s="84"/>
      <c r="CCT28" s="84"/>
      <c r="CCU28" s="84"/>
      <c r="CCV28" s="84"/>
      <c r="CCW28" s="84"/>
      <c r="CCX28" s="84"/>
      <c r="CCY28" s="84"/>
      <c r="CCZ28" s="84"/>
      <c r="CDA28" s="84"/>
      <c r="CDB28" s="84"/>
      <c r="CDC28" s="84"/>
      <c r="CDD28" s="84"/>
      <c r="CDE28" s="84"/>
      <c r="CDF28" s="84"/>
      <c r="CDG28" s="84"/>
      <c r="CDH28" s="84"/>
      <c r="CDI28" s="84"/>
      <c r="CDJ28" s="84"/>
      <c r="CDK28" s="84"/>
      <c r="CDL28" s="84"/>
      <c r="CDM28" s="84"/>
      <c r="CDN28" s="84"/>
      <c r="CDO28" s="84"/>
      <c r="CDP28" s="84"/>
      <c r="CDQ28" s="84"/>
      <c r="CDR28" s="84"/>
      <c r="CDS28" s="84"/>
      <c r="CDT28" s="84"/>
      <c r="CDU28" s="84"/>
      <c r="CDV28" s="84"/>
      <c r="CDW28" s="84"/>
      <c r="CDX28" s="84"/>
      <c r="CDY28" s="84"/>
      <c r="CDZ28" s="84"/>
      <c r="CEA28" s="84"/>
      <c r="CEB28" s="84"/>
      <c r="CEC28" s="84"/>
      <c r="CED28" s="84"/>
      <c r="CEE28" s="84"/>
      <c r="CEF28" s="84"/>
      <c r="CEG28" s="84"/>
      <c r="CEH28" s="84"/>
      <c r="CEI28" s="84"/>
      <c r="CEJ28" s="84"/>
      <c r="CEK28" s="84"/>
      <c r="CEL28" s="84"/>
      <c r="CEM28" s="84"/>
      <c r="CEN28" s="84"/>
      <c r="CEO28" s="84"/>
      <c r="CEP28" s="84"/>
      <c r="CEQ28" s="84"/>
      <c r="CER28" s="84"/>
      <c r="CES28" s="84"/>
      <c r="CET28" s="84"/>
      <c r="CEU28" s="84"/>
      <c r="CEV28" s="84"/>
      <c r="CEW28" s="84"/>
      <c r="CEX28" s="84"/>
      <c r="CEY28" s="84"/>
      <c r="CEZ28" s="84"/>
      <c r="CFA28" s="84"/>
      <c r="CFB28" s="84"/>
      <c r="CFC28" s="84"/>
      <c r="CFD28" s="84"/>
      <c r="CFE28" s="84"/>
      <c r="CFF28" s="84"/>
      <c r="CFG28" s="84"/>
      <c r="CFH28" s="84"/>
      <c r="CFI28" s="84"/>
      <c r="CFJ28" s="84"/>
      <c r="CFK28" s="84"/>
      <c r="CFL28" s="84"/>
      <c r="CFM28" s="84"/>
      <c r="CFN28" s="84"/>
      <c r="CFO28" s="84"/>
      <c r="CFP28" s="84"/>
      <c r="CFQ28" s="84"/>
      <c r="CFR28" s="84"/>
      <c r="CFS28" s="84"/>
      <c r="CFT28" s="84"/>
      <c r="CFU28" s="84"/>
      <c r="CFV28" s="84"/>
      <c r="CFW28" s="84"/>
      <c r="CFX28" s="84"/>
      <c r="CFY28" s="84"/>
      <c r="CFZ28" s="84"/>
      <c r="CGA28" s="84"/>
      <c r="CGB28" s="84"/>
      <c r="CGC28" s="84"/>
      <c r="CGD28" s="84"/>
      <c r="CGE28" s="84"/>
      <c r="CGF28" s="84"/>
      <c r="CGG28" s="84"/>
      <c r="CGH28" s="84"/>
      <c r="CGI28" s="84"/>
      <c r="CGJ28" s="84"/>
      <c r="CGK28" s="84"/>
      <c r="CGL28" s="84"/>
      <c r="CGM28" s="84"/>
      <c r="CGN28" s="84"/>
      <c r="CGO28" s="84"/>
      <c r="CGP28" s="84"/>
      <c r="CGQ28" s="84"/>
      <c r="CGR28" s="84"/>
      <c r="CGS28" s="84"/>
      <c r="CGT28" s="84"/>
      <c r="CGU28" s="84"/>
      <c r="CGV28" s="84"/>
      <c r="CGW28" s="84"/>
      <c r="CGX28" s="84"/>
      <c r="CGY28" s="84"/>
      <c r="CGZ28" s="84"/>
      <c r="CHA28" s="84"/>
      <c r="CHB28" s="84"/>
      <c r="CHC28" s="84"/>
      <c r="CHD28" s="84"/>
      <c r="CHE28" s="84"/>
      <c r="CHF28" s="84"/>
      <c r="CHG28" s="84"/>
      <c r="CHH28" s="84"/>
      <c r="CHI28" s="84"/>
      <c r="CHJ28" s="84"/>
      <c r="CHK28" s="84"/>
      <c r="CHL28" s="84"/>
      <c r="CHM28" s="84"/>
      <c r="CHN28" s="84"/>
      <c r="CHO28" s="84"/>
      <c r="CHP28" s="84"/>
      <c r="CHQ28" s="84"/>
      <c r="CHR28" s="84"/>
      <c r="CHS28" s="84"/>
      <c r="CHT28" s="84"/>
      <c r="CHU28" s="84"/>
      <c r="CHV28" s="84"/>
      <c r="CHW28" s="84"/>
      <c r="CHX28" s="84"/>
      <c r="CHY28" s="84"/>
      <c r="CHZ28" s="84"/>
      <c r="CIA28" s="84"/>
      <c r="CIB28" s="84"/>
      <c r="CIC28" s="84"/>
      <c r="CID28" s="84"/>
      <c r="CIE28" s="84"/>
      <c r="CIF28" s="84"/>
      <c r="CIG28" s="84"/>
      <c r="CIH28" s="84"/>
      <c r="CII28" s="84"/>
      <c r="CIJ28" s="84"/>
      <c r="CIK28" s="84"/>
      <c r="CIL28" s="84"/>
      <c r="CIM28" s="84"/>
      <c r="CIN28" s="84"/>
      <c r="CIO28" s="84"/>
      <c r="CIP28" s="84"/>
      <c r="CIQ28" s="84"/>
      <c r="CIR28" s="84"/>
      <c r="CIS28" s="84"/>
      <c r="CIT28" s="84"/>
      <c r="CIU28" s="84"/>
      <c r="CIV28" s="84"/>
      <c r="CIW28" s="84"/>
      <c r="CIX28" s="84"/>
      <c r="CIY28" s="84"/>
      <c r="CIZ28" s="84"/>
      <c r="CJA28" s="84"/>
      <c r="CJB28" s="84"/>
      <c r="CJC28" s="84"/>
      <c r="CJD28" s="84"/>
      <c r="CJE28" s="84"/>
      <c r="CJF28" s="84"/>
      <c r="CJG28" s="84"/>
      <c r="CJH28" s="84"/>
      <c r="CJI28" s="84"/>
      <c r="CJJ28" s="84"/>
      <c r="CJK28" s="84"/>
      <c r="CJL28" s="84"/>
      <c r="CJM28" s="84"/>
      <c r="CJN28" s="84"/>
      <c r="CJO28" s="84"/>
      <c r="CJP28" s="84"/>
      <c r="CJQ28" s="84"/>
      <c r="CJR28" s="84"/>
      <c r="CJS28" s="84"/>
      <c r="CJT28" s="84"/>
      <c r="CJU28" s="84"/>
      <c r="CJV28" s="84"/>
      <c r="CJW28" s="84"/>
      <c r="CJX28" s="84"/>
      <c r="CJY28" s="84"/>
      <c r="CJZ28" s="84"/>
      <c r="CKA28" s="84"/>
      <c r="CKB28" s="84"/>
      <c r="CKC28" s="84"/>
      <c r="CKD28" s="84"/>
      <c r="CKE28" s="84"/>
      <c r="CKF28" s="84"/>
      <c r="CKG28" s="84"/>
      <c r="CKH28" s="84"/>
      <c r="CKI28" s="84"/>
      <c r="CKJ28" s="84"/>
      <c r="CKK28" s="84"/>
      <c r="CKL28" s="84"/>
      <c r="CKM28" s="84"/>
      <c r="CKN28" s="84"/>
      <c r="CKO28" s="84"/>
      <c r="CKP28" s="84"/>
      <c r="CKQ28" s="84"/>
      <c r="CKR28" s="84"/>
      <c r="CKS28" s="84"/>
      <c r="CKT28" s="84"/>
      <c r="CKU28" s="84"/>
      <c r="CKV28" s="84"/>
      <c r="CKW28" s="84"/>
      <c r="CKX28" s="84"/>
      <c r="CKY28" s="84"/>
      <c r="CKZ28" s="84"/>
      <c r="CLA28" s="84"/>
      <c r="CLB28" s="84"/>
      <c r="CLC28" s="84"/>
      <c r="CLD28" s="84"/>
      <c r="CLE28" s="84"/>
      <c r="CLF28" s="84"/>
      <c r="CLG28" s="84"/>
      <c r="CLH28" s="84"/>
      <c r="CLI28" s="84"/>
      <c r="CLJ28" s="84"/>
      <c r="CLK28" s="84"/>
      <c r="CLL28" s="84"/>
      <c r="CLM28" s="84"/>
      <c r="CLN28" s="84"/>
      <c r="CLO28" s="84"/>
      <c r="CLP28" s="84"/>
      <c r="CLQ28" s="84"/>
      <c r="CLR28" s="84"/>
      <c r="CLS28" s="84"/>
      <c r="CLT28" s="84"/>
      <c r="CLU28" s="84"/>
      <c r="CLV28" s="84"/>
      <c r="CLW28" s="84"/>
      <c r="CLX28" s="84"/>
      <c r="CLY28" s="84"/>
      <c r="CLZ28" s="84"/>
      <c r="CMA28" s="84"/>
      <c r="CMB28" s="84"/>
      <c r="CMC28" s="84"/>
      <c r="CMD28" s="84"/>
      <c r="CME28" s="84"/>
      <c r="CMF28" s="84"/>
      <c r="CMG28" s="84"/>
      <c r="CMH28" s="84"/>
      <c r="CMI28" s="84"/>
      <c r="CMJ28" s="84"/>
      <c r="CMK28" s="84"/>
      <c r="CML28" s="84"/>
      <c r="CMM28" s="84"/>
      <c r="CMN28" s="84"/>
      <c r="CMO28" s="84"/>
      <c r="CMP28" s="84"/>
      <c r="CMQ28" s="84"/>
      <c r="CMR28" s="84"/>
      <c r="CMS28" s="84"/>
      <c r="CMT28" s="84"/>
      <c r="CMU28" s="84"/>
      <c r="CMV28" s="84"/>
      <c r="CMW28" s="84"/>
      <c r="CMX28" s="84"/>
      <c r="CMY28" s="84"/>
      <c r="CMZ28" s="84"/>
      <c r="CNA28" s="84"/>
      <c r="CNB28" s="84"/>
      <c r="CNC28" s="84"/>
      <c r="CND28" s="84"/>
      <c r="CNE28" s="84"/>
      <c r="CNF28" s="84"/>
      <c r="CNG28" s="84"/>
      <c r="CNH28" s="84"/>
      <c r="CNI28" s="84"/>
      <c r="CNJ28" s="84"/>
      <c r="CNK28" s="84"/>
      <c r="CNL28" s="84"/>
      <c r="CNM28" s="84"/>
      <c r="CNN28" s="84"/>
      <c r="CNO28" s="84"/>
      <c r="CNP28" s="84"/>
      <c r="CNQ28" s="84"/>
      <c r="CNR28" s="84"/>
      <c r="CNS28" s="84"/>
      <c r="CNT28" s="84"/>
      <c r="CNU28" s="84"/>
      <c r="CNV28" s="84"/>
      <c r="CNW28" s="84"/>
      <c r="CNX28" s="84"/>
      <c r="CNY28" s="84"/>
      <c r="CNZ28" s="84"/>
      <c r="COA28" s="84"/>
      <c r="COB28" s="84"/>
      <c r="COC28" s="84"/>
      <c r="COD28" s="84"/>
      <c r="COE28" s="84"/>
      <c r="COF28" s="84"/>
      <c r="COG28" s="84"/>
      <c r="COH28" s="84"/>
      <c r="COI28" s="84"/>
      <c r="COJ28" s="84"/>
      <c r="COK28" s="84"/>
      <c r="COL28" s="84"/>
      <c r="COM28" s="84"/>
      <c r="CON28" s="84"/>
      <c r="COO28" s="84"/>
      <c r="COP28" s="84"/>
      <c r="COQ28" s="84"/>
      <c r="COR28" s="84"/>
      <c r="COS28" s="84"/>
      <c r="COT28" s="84"/>
      <c r="COU28" s="84"/>
      <c r="COV28" s="84"/>
      <c r="COW28" s="84"/>
      <c r="COX28" s="84"/>
      <c r="COY28" s="84"/>
      <c r="COZ28" s="84"/>
      <c r="CPA28" s="84"/>
      <c r="CPB28" s="84"/>
      <c r="CPC28" s="84"/>
      <c r="CPD28" s="84"/>
      <c r="CPE28" s="84"/>
      <c r="CPF28" s="84"/>
      <c r="CPG28" s="84"/>
      <c r="CPH28" s="84"/>
      <c r="CPI28" s="84"/>
      <c r="CPJ28" s="84"/>
      <c r="CPK28" s="84"/>
      <c r="CPL28" s="84"/>
      <c r="CPM28" s="84"/>
      <c r="CPN28" s="84"/>
      <c r="CPO28" s="84"/>
      <c r="CPP28" s="84"/>
      <c r="CPQ28" s="84"/>
      <c r="CPR28" s="84"/>
      <c r="CPS28" s="84"/>
      <c r="CPT28" s="84"/>
      <c r="CPU28" s="84"/>
      <c r="CPV28" s="84"/>
      <c r="CPW28" s="84"/>
      <c r="CPX28" s="84"/>
      <c r="CPY28" s="84"/>
      <c r="CPZ28" s="84"/>
      <c r="CQA28" s="84"/>
      <c r="CQB28" s="84"/>
      <c r="CQC28" s="84"/>
      <c r="CQD28" s="84"/>
      <c r="CQE28" s="84"/>
      <c r="CQF28" s="84"/>
      <c r="CQG28" s="84"/>
      <c r="CQH28" s="84"/>
      <c r="CQI28" s="84"/>
      <c r="CQJ28" s="84"/>
      <c r="CQK28" s="84"/>
      <c r="CQL28" s="84"/>
      <c r="CQM28" s="84"/>
      <c r="CQN28" s="84"/>
      <c r="CQO28" s="84"/>
      <c r="CQP28" s="84"/>
      <c r="CQQ28" s="84"/>
      <c r="CQR28" s="84"/>
      <c r="CQS28" s="84"/>
      <c r="CQT28" s="84"/>
      <c r="CQU28" s="84"/>
      <c r="CQV28" s="84"/>
      <c r="CQW28" s="84"/>
      <c r="CQX28" s="84"/>
      <c r="CQY28" s="84"/>
      <c r="CQZ28" s="84"/>
      <c r="CRA28" s="84"/>
      <c r="CRB28" s="84"/>
      <c r="CRC28" s="84"/>
      <c r="CRD28" s="84"/>
      <c r="CRE28" s="84"/>
      <c r="CRF28" s="84"/>
      <c r="CRG28" s="84"/>
      <c r="CRH28" s="84"/>
      <c r="CRI28" s="84"/>
      <c r="CRJ28" s="84"/>
      <c r="CRK28" s="84"/>
      <c r="CRL28" s="84"/>
      <c r="CRM28" s="84"/>
      <c r="CRN28" s="84"/>
      <c r="CRO28" s="84"/>
      <c r="CRP28" s="84"/>
      <c r="CRQ28" s="84"/>
      <c r="CRR28" s="84"/>
      <c r="CRS28" s="84"/>
      <c r="CRT28" s="84"/>
      <c r="CRU28" s="84"/>
      <c r="CRV28" s="84"/>
      <c r="CRW28" s="84"/>
      <c r="CRX28" s="84"/>
      <c r="CRY28" s="84"/>
      <c r="CRZ28" s="84"/>
      <c r="CSA28" s="84"/>
      <c r="CSB28" s="84"/>
      <c r="CSC28" s="84"/>
      <c r="CSD28" s="84"/>
      <c r="CSE28" s="84"/>
      <c r="CSF28" s="84"/>
      <c r="CSG28" s="84"/>
      <c r="CSH28" s="84"/>
      <c r="CSI28" s="84"/>
      <c r="CSJ28" s="84"/>
      <c r="CSK28" s="84"/>
      <c r="CSL28" s="84"/>
      <c r="CSM28" s="84"/>
      <c r="CSN28" s="84"/>
      <c r="CSO28" s="84"/>
      <c r="CSP28" s="84"/>
      <c r="CSQ28" s="84"/>
      <c r="CSR28" s="84"/>
      <c r="CSS28" s="84"/>
      <c r="CST28" s="84"/>
      <c r="CSU28" s="84"/>
      <c r="CSV28" s="84"/>
      <c r="CSW28" s="84"/>
      <c r="CSX28" s="84"/>
      <c r="CSY28" s="84"/>
      <c r="CSZ28" s="84"/>
      <c r="CTA28" s="84"/>
      <c r="CTB28" s="84"/>
      <c r="CTC28" s="84"/>
      <c r="CTD28" s="84"/>
      <c r="CTE28" s="84"/>
      <c r="CTF28" s="84"/>
      <c r="CTG28" s="84"/>
      <c r="CTH28" s="84"/>
      <c r="CTI28" s="84"/>
      <c r="CTJ28" s="84"/>
      <c r="CTK28" s="84"/>
      <c r="CTL28" s="84"/>
      <c r="CTM28" s="84"/>
      <c r="CTN28" s="84"/>
      <c r="CTO28" s="84"/>
      <c r="CTP28" s="84"/>
      <c r="CTQ28" s="84"/>
      <c r="CTR28" s="84"/>
      <c r="CTS28" s="84"/>
      <c r="CTT28" s="84"/>
      <c r="CTU28" s="84"/>
      <c r="CTV28" s="84"/>
      <c r="CTW28" s="84"/>
      <c r="CTX28" s="84"/>
      <c r="CTY28" s="84"/>
      <c r="CTZ28" s="84"/>
      <c r="CUA28" s="84"/>
      <c r="CUB28" s="84"/>
      <c r="CUC28" s="84"/>
      <c r="CUD28" s="84"/>
      <c r="CUE28" s="84"/>
      <c r="CUF28" s="84"/>
      <c r="CUG28" s="84"/>
      <c r="CUH28" s="84"/>
      <c r="CUI28" s="84"/>
      <c r="CUJ28" s="84"/>
      <c r="CUK28" s="84"/>
      <c r="CUL28" s="84"/>
      <c r="CUM28" s="84"/>
      <c r="CUN28" s="84"/>
      <c r="CUO28" s="84"/>
      <c r="CUP28" s="84"/>
      <c r="CUQ28" s="84"/>
      <c r="CUR28" s="84"/>
      <c r="CUS28" s="84"/>
      <c r="CUT28" s="84"/>
      <c r="CUU28" s="84"/>
      <c r="CUV28" s="84"/>
      <c r="CUW28" s="84"/>
      <c r="CUX28" s="84"/>
      <c r="CUY28" s="84"/>
      <c r="CUZ28" s="84"/>
      <c r="CVA28" s="84"/>
      <c r="CVB28" s="84"/>
      <c r="CVC28" s="84"/>
      <c r="CVD28" s="84"/>
      <c r="CVE28" s="84"/>
      <c r="CVF28" s="84"/>
      <c r="CVG28" s="84"/>
      <c r="CVH28" s="84"/>
      <c r="CVI28" s="84"/>
      <c r="CVJ28" s="84"/>
      <c r="CVK28" s="84"/>
      <c r="CVL28" s="84"/>
      <c r="CVM28" s="84"/>
      <c r="CVN28" s="84"/>
      <c r="CVO28" s="84"/>
      <c r="CVP28" s="84"/>
      <c r="CVQ28" s="84"/>
      <c r="CVR28" s="84"/>
      <c r="CVS28" s="84"/>
      <c r="CVT28" s="84"/>
      <c r="CVU28" s="84"/>
      <c r="CVV28" s="84"/>
      <c r="CVW28" s="84"/>
      <c r="CVX28" s="84"/>
      <c r="CVY28" s="84"/>
      <c r="CVZ28" s="84"/>
      <c r="CWA28" s="84"/>
      <c r="CWB28" s="84"/>
      <c r="CWC28" s="84"/>
      <c r="CWD28" s="84"/>
      <c r="CWE28" s="84"/>
      <c r="CWF28" s="84"/>
      <c r="CWG28" s="84"/>
      <c r="CWH28" s="84"/>
      <c r="CWI28" s="84"/>
      <c r="CWJ28" s="84"/>
      <c r="CWK28" s="84"/>
      <c r="CWL28" s="84"/>
      <c r="CWM28" s="84"/>
      <c r="CWN28" s="84"/>
      <c r="CWO28" s="84"/>
      <c r="CWP28" s="84"/>
      <c r="CWQ28" s="84"/>
      <c r="CWR28" s="84"/>
      <c r="CWS28" s="84"/>
      <c r="CWT28" s="84"/>
      <c r="CWU28" s="84"/>
      <c r="CWV28" s="84"/>
      <c r="CWW28" s="84"/>
      <c r="CWX28" s="84"/>
      <c r="CWY28" s="84"/>
      <c r="CWZ28" s="84"/>
      <c r="CXA28" s="84"/>
      <c r="CXB28" s="84"/>
      <c r="CXC28" s="84"/>
      <c r="CXD28" s="84"/>
      <c r="CXE28" s="84"/>
      <c r="CXF28" s="84"/>
      <c r="CXG28" s="84"/>
      <c r="CXH28" s="84"/>
      <c r="CXI28" s="84"/>
      <c r="CXJ28" s="84"/>
      <c r="CXK28" s="84"/>
      <c r="CXL28" s="84"/>
      <c r="CXM28" s="84"/>
      <c r="CXN28" s="84"/>
      <c r="CXO28" s="84"/>
      <c r="CXP28" s="84"/>
      <c r="CXQ28" s="84"/>
      <c r="CXR28" s="84"/>
      <c r="CXS28" s="84"/>
      <c r="CXT28" s="84"/>
      <c r="CXU28" s="84"/>
      <c r="CXV28" s="84"/>
      <c r="CXW28" s="84"/>
      <c r="CXX28" s="84"/>
      <c r="CXY28" s="84"/>
      <c r="CXZ28" s="84"/>
      <c r="CYA28" s="84"/>
      <c r="CYB28" s="84"/>
      <c r="CYC28" s="84"/>
      <c r="CYD28" s="84"/>
      <c r="CYE28" s="84"/>
      <c r="CYF28" s="84"/>
      <c r="CYG28" s="84"/>
      <c r="CYH28" s="84"/>
      <c r="CYI28" s="84"/>
      <c r="CYJ28" s="84"/>
      <c r="CYK28" s="84"/>
      <c r="CYL28" s="84"/>
      <c r="CYM28" s="84"/>
      <c r="CYN28" s="84"/>
      <c r="CYO28" s="84"/>
      <c r="CYP28" s="84"/>
      <c r="CYQ28" s="84"/>
      <c r="CYR28" s="84"/>
      <c r="CYS28" s="84"/>
      <c r="CYT28" s="84"/>
      <c r="CYU28" s="84"/>
      <c r="CYV28" s="84"/>
      <c r="CYW28" s="84"/>
      <c r="CYX28" s="84"/>
      <c r="CYY28" s="84"/>
      <c r="CYZ28" s="84"/>
      <c r="CZA28" s="84"/>
      <c r="CZB28" s="84"/>
      <c r="CZC28" s="84"/>
      <c r="CZD28" s="84"/>
      <c r="CZE28" s="84"/>
      <c r="CZF28" s="84"/>
      <c r="CZG28" s="84"/>
      <c r="CZH28" s="84"/>
      <c r="CZI28" s="84"/>
      <c r="CZJ28" s="84"/>
      <c r="CZK28" s="84"/>
      <c r="CZL28" s="84"/>
      <c r="CZM28" s="84"/>
      <c r="CZN28" s="84"/>
      <c r="CZO28" s="84"/>
      <c r="CZP28" s="84"/>
      <c r="CZQ28" s="84"/>
      <c r="CZR28" s="84"/>
      <c r="CZS28" s="84"/>
      <c r="CZT28" s="84"/>
      <c r="CZU28" s="84"/>
      <c r="CZV28" s="84"/>
      <c r="CZW28" s="84"/>
      <c r="CZX28" s="84"/>
      <c r="CZY28" s="84"/>
      <c r="CZZ28" s="84"/>
      <c r="DAA28" s="84"/>
      <c r="DAB28" s="84"/>
      <c r="DAC28" s="84"/>
      <c r="DAD28" s="84"/>
      <c r="DAE28" s="84"/>
      <c r="DAF28" s="84"/>
      <c r="DAG28" s="84"/>
      <c r="DAH28" s="84"/>
      <c r="DAI28" s="84"/>
      <c r="DAJ28" s="84"/>
      <c r="DAK28" s="84"/>
      <c r="DAL28" s="84"/>
      <c r="DAM28" s="84"/>
      <c r="DAN28" s="84"/>
      <c r="DAO28" s="84"/>
      <c r="DAP28" s="84"/>
      <c r="DAQ28" s="84"/>
      <c r="DAR28" s="84"/>
      <c r="DAS28" s="84"/>
      <c r="DAT28" s="84"/>
      <c r="DAU28" s="84"/>
      <c r="DAV28" s="84"/>
      <c r="DAW28" s="84"/>
      <c r="DAX28" s="84"/>
      <c r="DAY28" s="84"/>
      <c r="DAZ28" s="84"/>
      <c r="DBA28" s="84"/>
      <c r="DBB28" s="84"/>
      <c r="DBC28" s="84"/>
      <c r="DBD28" s="84"/>
      <c r="DBE28" s="84"/>
      <c r="DBF28" s="84"/>
      <c r="DBG28" s="84"/>
      <c r="DBH28" s="84"/>
      <c r="DBI28" s="84"/>
      <c r="DBJ28" s="84"/>
      <c r="DBK28" s="84"/>
      <c r="DBL28" s="84"/>
      <c r="DBM28" s="84"/>
      <c r="DBN28" s="84"/>
      <c r="DBO28" s="84"/>
      <c r="DBP28" s="84"/>
      <c r="DBQ28" s="84"/>
      <c r="DBR28" s="84"/>
      <c r="DBS28" s="84"/>
      <c r="DBT28" s="84"/>
      <c r="DBU28" s="84"/>
      <c r="DBV28" s="84"/>
      <c r="DBW28" s="84"/>
      <c r="DBX28" s="84"/>
      <c r="DBY28" s="84"/>
      <c r="DBZ28" s="84"/>
      <c r="DCA28" s="84"/>
      <c r="DCB28" s="84"/>
      <c r="DCC28" s="84"/>
      <c r="DCD28" s="84"/>
      <c r="DCE28" s="84"/>
      <c r="DCF28" s="84"/>
      <c r="DCG28" s="84"/>
      <c r="DCH28" s="84"/>
      <c r="DCI28" s="84"/>
      <c r="DCJ28" s="84"/>
      <c r="DCK28" s="84"/>
      <c r="DCL28" s="84"/>
      <c r="DCM28" s="84"/>
      <c r="DCN28" s="84"/>
      <c r="DCO28" s="84"/>
      <c r="DCP28" s="84"/>
      <c r="DCQ28" s="84"/>
      <c r="DCR28" s="84"/>
      <c r="DCS28" s="84"/>
      <c r="DCT28" s="84"/>
      <c r="DCU28" s="84"/>
      <c r="DCV28" s="84"/>
      <c r="DCW28" s="84"/>
      <c r="DCX28" s="84"/>
      <c r="DCY28" s="84"/>
      <c r="DCZ28" s="84"/>
      <c r="DDA28" s="84"/>
      <c r="DDB28" s="84"/>
      <c r="DDC28" s="84"/>
      <c r="DDD28" s="84"/>
      <c r="DDE28" s="84"/>
      <c r="DDF28" s="84"/>
      <c r="DDG28" s="84"/>
      <c r="DDH28" s="84"/>
      <c r="DDI28" s="84"/>
      <c r="DDJ28" s="84"/>
      <c r="DDK28" s="84"/>
      <c r="DDL28" s="84"/>
      <c r="DDM28" s="84"/>
      <c r="DDN28" s="84"/>
      <c r="DDO28" s="84"/>
      <c r="DDP28" s="84"/>
      <c r="DDQ28" s="84"/>
      <c r="DDR28" s="84"/>
      <c r="DDS28" s="84"/>
      <c r="DDT28" s="84"/>
      <c r="DDU28" s="84"/>
      <c r="DDV28" s="84"/>
      <c r="DDW28" s="84"/>
      <c r="DDX28" s="84"/>
      <c r="DDY28" s="84"/>
      <c r="DDZ28" s="84"/>
      <c r="DEA28" s="84"/>
      <c r="DEB28" s="84"/>
      <c r="DEC28" s="84"/>
      <c r="DED28" s="84"/>
      <c r="DEE28" s="84"/>
      <c r="DEF28" s="84"/>
      <c r="DEG28" s="84"/>
      <c r="DEH28" s="84"/>
      <c r="DEI28" s="84"/>
      <c r="DEJ28" s="84"/>
      <c r="DEK28" s="84"/>
      <c r="DEL28" s="84"/>
      <c r="DEM28" s="84"/>
      <c r="DEN28" s="84"/>
      <c r="DEO28" s="84"/>
      <c r="DEP28" s="84"/>
      <c r="DEQ28" s="84"/>
      <c r="DER28" s="84"/>
      <c r="DES28" s="84"/>
      <c r="DET28" s="84"/>
      <c r="DEU28" s="84"/>
      <c r="DEV28" s="84"/>
      <c r="DEW28" s="84"/>
      <c r="DEX28" s="84"/>
      <c r="DEY28" s="84"/>
      <c r="DEZ28" s="84"/>
      <c r="DFA28" s="84"/>
      <c r="DFB28" s="84"/>
      <c r="DFC28" s="84"/>
      <c r="DFD28" s="84"/>
      <c r="DFE28" s="84"/>
      <c r="DFF28" s="84"/>
      <c r="DFG28" s="84"/>
      <c r="DFH28" s="84"/>
      <c r="DFI28" s="84"/>
      <c r="DFJ28" s="84"/>
      <c r="DFK28" s="84"/>
      <c r="DFL28" s="84"/>
      <c r="DFM28" s="84"/>
      <c r="DFN28" s="84"/>
      <c r="DFO28" s="84"/>
      <c r="DFP28" s="84"/>
      <c r="DFQ28" s="84"/>
      <c r="DFR28" s="84"/>
      <c r="DFS28" s="84"/>
      <c r="DFT28" s="84"/>
      <c r="DFU28" s="84"/>
      <c r="DFV28" s="84"/>
      <c r="DFW28" s="84"/>
      <c r="DFX28" s="84"/>
      <c r="DFY28" s="84"/>
      <c r="DFZ28" s="84"/>
      <c r="DGA28" s="84"/>
      <c r="DGB28" s="84"/>
      <c r="DGC28" s="84"/>
      <c r="DGD28" s="84"/>
      <c r="DGE28" s="84"/>
      <c r="DGF28" s="84"/>
      <c r="DGG28" s="84"/>
      <c r="DGH28" s="84"/>
      <c r="DGI28" s="84"/>
      <c r="DGJ28" s="84"/>
      <c r="DGK28" s="84"/>
      <c r="DGL28" s="84"/>
      <c r="DGM28" s="84"/>
      <c r="DGN28" s="84"/>
      <c r="DGO28" s="84"/>
      <c r="DGP28" s="84"/>
      <c r="DGQ28" s="84"/>
      <c r="DGR28" s="84"/>
      <c r="DGS28" s="84"/>
      <c r="DGT28" s="84"/>
      <c r="DGU28" s="84"/>
      <c r="DGV28" s="84"/>
      <c r="DGW28" s="84"/>
      <c r="DGX28" s="84"/>
      <c r="DGY28" s="84"/>
      <c r="DGZ28" s="84"/>
      <c r="DHA28" s="84"/>
      <c r="DHB28" s="84"/>
      <c r="DHC28" s="84"/>
      <c r="DHD28" s="84"/>
      <c r="DHE28" s="84"/>
      <c r="DHF28" s="84"/>
      <c r="DHG28" s="84"/>
      <c r="DHH28" s="84"/>
      <c r="DHI28" s="84"/>
      <c r="DHJ28" s="84"/>
      <c r="DHK28" s="84"/>
      <c r="DHL28" s="84"/>
      <c r="DHM28" s="84"/>
      <c r="DHN28" s="84"/>
      <c r="DHO28" s="84"/>
      <c r="DHP28" s="84"/>
      <c r="DHQ28" s="84"/>
      <c r="DHR28" s="84"/>
      <c r="DHS28" s="84"/>
      <c r="DHT28" s="84"/>
      <c r="DHU28" s="84"/>
      <c r="DHV28" s="84"/>
      <c r="DHW28" s="84"/>
      <c r="DHX28" s="84"/>
      <c r="DHY28" s="84"/>
      <c r="DHZ28" s="84"/>
      <c r="DIA28" s="84"/>
      <c r="DIB28" s="84"/>
      <c r="DIC28" s="84"/>
      <c r="DID28" s="84"/>
      <c r="DIE28" s="84"/>
      <c r="DIF28" s="84"/>
      <c r="DIG28" s="84"/>
      <c r="DIH28" s="84"/>
      <c r="DII28" s="84"/>
      <c r="DIJ28" s="84"/>
      <c r="DIK28" s="84"/>
      <c r="DIL28" s="84"/>
      <c r="DIM28" s="84"/>
      <c r="DIN28" s="84"/>
      <c r="DIO28" s="84"/>
      <c r="DIP28" s="84"/>
      <c r="DIQ28" s="84"/>
      <c r="DIR28" s="84"/>
      <c r="DIS28" s="84"/>
      <c r="DIT28" s="84"/>
      <c r="DIU28" s="84"/>
      <c r="DIV28" s="84"/>
      <c r="DIW28" s="84"/>
      <c r="DIX28" s="84"/>
      <c r="DIY28" s="84"/>
      <c r="DIZ28" s="84"/>
      <c r="DJA28" s="84"/>
      <c r="DJB28" s="84"/>
      <c r="DJC28" s="84"/>
      <c r="DJD28" s="84"/>
      <c r="DJE28" s="84"/>
      <c r="DJF28" s="84"/>
      <c r="DJG28" s="84"/>
      <c r="DJH28" s="84"/>
      <c r="DJI28" s="84"/>
      <c r="DJJ28" s="84"/>
      <c r="DJK28" s="84"/>
      <c r="DJL28" s="84"/>
      <c r="DJM28" s="84"/>
      <c r="DJN28" s="84"/>
      <c r="DJO28" s="84"/>
      <c r="DJP28" s="84"/>
      <c r="DJQ28" s="84"/>
      <c r="DJR28" s="84"/>
      <c r="DJS28" s="84"/>
      <c r="DJT28" s="84"/>
      <c r="DJU28" s="84"/>
      <c r="DJV28" s="84"/>
      <c r="DJW28" s="84"/>
      <c r="DJX28" s="84"/>
      <c r="DJY28" s="84"/>
      <c r="DJZ28" s="84"/>
      <c r="DKA28" s="84"/>
      <c r="DKB28" s="84"/>
      <c r="DKC28" s="84"/>
      <c r="DKD28" s="84"/>
      <c r="DKE28" s="84"/>
      <c r="DKF28" s="84"/>
      <c r="DKG28" s="84"/>
      <c r="DKH28" s="84"/>
      <c r="DKI28" s="84"/>
      <c r="DKJ28" s="84"/>
      <c r="DKK28" s="84"/>
      <c r="DKL28" s="84"/>
      <c r="DKM28" s="84"/>
      <c r="DKN28" s="84"/>
      <c r="DKO28" s="84"/>
      <c r="DKP28" s="84"/>
      <c r="DKQ28" s="84"/>
      <c r="DKR28" s="84"/>
      <c r="DKS28" s="84"/>
      <c r="DKT28" s="84"/>
      <c r="DKU28" s="84"/>
      <c r="DKV28" s="84"/>
      <c r="DKW28" s="84"/>
      <c r="DKX28" s="84"/>
      <c r="DKY28" s="84"/>
      <c r="DKZ28" s="84"/>
      <c r="DLA28" s="84"/>
      <c r="DLB28" s="84"/>
      <c r="DLC28" s="84"/>
      <c r="DLD28" s="84"/>
      <c r="DLE28" s="84"/>
      <c r="DLF28" s="84"/>
      <c r="DLG28" s="84"/>
      <c r="DLH28" s="84"/>
      <c r="DLI28" s="84"/>
      <c r="DLJ28" s="84"/>
      <c r="DLK28" s="84"/>
      <c r="DLL28" s="84"/>
      <c r="DLM28" s="84"/>
      <c r="DLN28" s="84"/>
      <c r="DLO28" s="84"/>
      <c r="DLP28" s="84"/>
      <c r="DLQ28" s="84"/>
      <c r="DLR28" s="84"/>
      <c r="DLS28" s="84"/>
      <c r="DLT28" s="84"/>
      <c r="DLU28" s="84"/>
      <c r="DLV28" s="84"/>
      <c r="DLW28" s="84"/>
      <c r="DLX28" s="84"/>
      <c r="DLY28" s="84"/>
      <c r="DLZ28" s="84"/>
      <c r="DMA28" s="84"/>
      <c r="DMB28" s="84"/>
      <c r="DMC28" s="84"/>
      <c r="DMD28" s="84"/>
      <c r="DME28" s="84"/>
      <c r="DMF28" s="84"/>
      <c r="DMG28" s="84"/>
      <c r="DMH28" s="84"/>
      <c r="DMI28" s="84"/>
      <c r="DMJ28" s="84"/>
      <c r="DMK28" s="84"/>
      <c r="DML28" s="84"/>
      <c r="DMM28" s="84"/>
      <c r="DMN28" s="84"/>
      <c r="DMO28" s="84"/>
      <c r="DMP28" s="84"/>
      <c r="DMQ28" s="84"/>
      <c r="DMR28" s="84"/>
      <c r="DMS28" s="84"/>
      <c r="DMT28" s="84"/>
      <c r="DMU28" s="84"/>
      <c r="DMV28" s="84"/>
      <c r="DMW28" s="84"/>
      <c r="DMX28" s="84"/>
      <c r="DMY28" s="84"/>
      <c r="DMZ28" s="84"/>
      <c r="DNA28" s="84"/>
      <c r="DNB28" s="84"/>
      <c r="DNC28" s="84"/>
      <c r="DND28" s="84"/>
      <c r="DNE28" s="84"/>
      <c r="DNF28" s="84"/>
      <c r="DNG28" s="84"/>
      <c r="DNH28" s="84"/>
      <c r="DNI28" s="84"/>
      <c r="DNJ28" s="84"/>
      <c r="DNK28" s="84"/>
      <c r="DNL28" s="84"/>
      <c r="DNM28" s="84"/>
      <c r="DNN28" s="84"/>
      <c r="DNO28" s="84"/>
      <c r="DNP28" s="84"/>
      <c r="DNQ28" s="84"/>
      <c r="DNR28" s="84"/>
      <c r="DNS28" s="84"/>
      <c r="DNT28" s="84"/>
      <c r="DNU28" s="84"/>
      <c r="DNV28" s="84"/>
      <c r="DNW28" s="84"/>
      <c r="DNX28" s="84"/>
      <c r="DNY28" s="84"/>
      <c r="DNZ28" s="84"/>
      <c r="DOA28" s="84"/>
      <c r="DOB28" s="84"/>
      <c r="DOC28" s="84"/>
      <c r="DOD28" s="84"/>
      <c r="DOE28" s="84"/>
      <c r="DOF28" s="84"/>
      <c r="DOG28" s="84"/>
      <c r="DOH28" s="84"/>
      <c r="DOI28" s="84"/>
      <c r="DOJ28" s="84"/>
      <c r="DOK28" s="84"/>
      <c r="DOL28" s="84"/>
      <c r="DOM28" s="84"/>
      <c r="DON28" s="84"/>
      <c r="DOO28" s="84"/>
      <c r="DOP28" s="84"/>
      <c r="DOQ28" s="84"/>
      <c r="DOR28" s="84"/>
      <c r="DOS28" s="84"/>
      <c r="DOT28" s="84"/>
      <c r="DOU28" s="84"/>
      <c r="DOV28" s="84"/>
      <c r="DOW28" s="84"/>
      <c r="DOX28" s="84"/>
      <c r="DOY28" s="84"/>
      <c r="DOZ28" s="84"/>
      <c r="DPA28" s="84"/>
      <c r="DPB28" s="84"/>
      <c r="DPC28" s="84"/>
      <c r="DPD28" s="84"/>
      <c r="DPE28" s="84"/>
      <c r="DPF28" s="84"/>
      <c r="DPG28" s="84"/>
      <c r="DPH28" s="84"/>
      <c r="DPI28" s="84"/>
      <c r="DPJ28" s="84"/>
      <c r="DPK28" s="84"/>
      <c r="DPL28" s="84"/>
      <c r="DPM28" s="84"/>
      <c r="DPN28" s="84"/>
      <c r="DPO28" s="84"/>
      <c r="DPP28" s="84"/>
      <c r="DPQ28" s="84"/>
      <c r="DPR28" s="84"/>
      <c r="DPS28" s="84"/>
      <c r="DPT28" s="84"/>
      <c r="DPU28" s="84"/>
      <c r="DPV28" s="84"/>
      <c r="DPW28" s="84"/>
      <c r="DPX28" s="84"/>
      <c r="DPY28" s="84"/>
      <c r="DPZ28" s="84"/>
      <c r="DQA28" s="84"/>
      <c r="DQB28" s="84"/>
      <c r="DQC28" s="84"/>
      <c r="DQD28" s="84"/>
      <c r="DQE28" s="84"/>
      <c r="DQF28" s="84"/>
      <c r="DQG28" s="84"/>
      <c r="DQH28" s="84"/>
      <c r="DQI28" s="84"/>
      <c r="DQJ28" s="84"/>
      <c r="DQK28" s="84"/>
      <c r="DQL28" s="84"/>
      <c r="DQM28" s="84"/>
      <c r="DQN28" s="84"/>
      <c r="DQO28" s="84"/>
      <c r="DQP28" s="84"/>
      <c r="DQQ28" s="84"/>
      <c r="DQR28" s="84"/>
      <c r="DQS28" s="84"/>
      <c r="DQT28" s="84"/>
      <c r="DQU28" s="84"/>
      <c r="DQV28" s="84"/>
      <c r="DQW28" s="84"/>
      <c r="DQX28" s="84"/>
      <c r="DQY28" s="84"/>
      <c r="DQZ28" s="84"/>
      <c r="DRA28" s="84"/>
      <c r="DRB28" s="84"/>
      <c r="DRC28" s="84"/>
      <c r="DRD28" s="84"/>
      <c r="DRE28" s="84"/>
      <c r="DRF28" s="84"/>
      <c r="DRG28" s="84"/>
      <c r="DRH28" s="84"/>
      <c r="DRI28" s="84"/>
      <c r="DRJ28" s="84"/>
      <c r="DRK28" s="84"/>
      <c r="DRL28" s="84"/>
      <c r="DRM28" s="84"/>
      <c r="DRN28" s="84"/>
      <c r="DRO28" s="84"/>
      <c r="DRP28" s="84"/>
      <c r="DRQ28" s="84"/>
      <c r="DRR28" s="84"/>
      <c r="DRS28" s="84"/>
      <c r="DRT28" s="84"/>
      <c r="DRU28" s="84"/>
      <c r="DRV28" s="84"/>
      <c r="DRW28" s="84"/>
      <c r="DRX28" s="84"/>
      <c r="DRY28" s="84"/>
      <c r="DRZ28" s="84"/>
      <c r="DSA28" s="84"/>
      <c r="DSB28" s="84"/>
      <c r="DSC28" s="84"/>
      <c r="DSD28" s="84"/>
      <c r="DSE28" s="84"/>
      <c r="DSF28" s="84"/>
      <c r="DSG28" s="84"/>
      <c r="DSH28" s="84"/>
      <c r="DSI28" s="84"/>
      <c r="DSJ28" s="84"/>
      <c r="DSK28" s="84"/>
      <c r="DSL28" s="84"/>
      <c r="DSM28" s="84"/>
      <c r="DSN28" s="84"/>
      <c r="DSO28" s="84"/>
      <c r="DSP28" s="84"/>
      <c r="DSQ28" s="84"/>
      <c r="DSR28" s="84"/>
      <c r="DSS28" s="84"/>
      <c r="DST28" s="84"/>
      <c r="DSU28" s="84"/>
      <c r="DSV28" s="84"/>
      <c r="DSW28" s="84"/>
      <c r="DSX28" s="84"/>
      <c r="DSY28" s="84"/>
      <c r="DSZ28" s="84"/>
      <c r="DTA28" s="84"/>
      <c r="DTB28" s="84"/>
      <c r="DTC28" s="84"/>
      <c r="DTD28" s="84"/>
      <c r="DTE28" s="84"/>
      <c r="DTF28" s="84"/>
      <c r="DTG28" s="84"/>
      <c r="DTH28" s="84"/>
      <c r="DTI28" s="84"/>
      <c r="DTJ28" s="84"/>
      <c r="DTK28" s="84"/>
      <c r="DTL28" s="84"/>
      <c r="DTM28" s="84"/>
      <c r="DTN28" s="84"/>
      <c r="DTO28" s="84"/>
      <c r="DTP28" s="84"/>
      <c r="DTQ28" s="84"/>
      <c r="DTR28" s="84"/>
      <c r="DTS28" s="84"/>
      <c r="DTT28" s="84"/>
      <c r="DTU28" s="84"/>
      <c r="DTV28" s="84"/>
      <c r="DTW28" s="84"/>
      <c r="DTX28" s="84"/>
      <c r="DTY28" s="84"/>
      <c r="DTZ28" s="84"/>
      <c r="DUA28" s="84"/>
      <c r="DUB28" s="84"/>
      <c r="DUC28" s="84"/>
      <c r="DUD28" s="84"/>
      <c r="DUE28" s="84"/>
      <c r="DUF28" s="84"/>
      <c r="DUG28" s="84"/>
      <c r="DUH28" s="84"/>
      <c r="DUI28" s="84"/>
      <c r="DUJ28" s="84"/>
      <c r="DUK28" s="84"/>
      <c r="DUL28" s="84"/>
      <c r="DUM28" s="84"/>
      <c r="DUN28" s="84"/>
      <c r="DUO28" s="84"/>
      <c r="DUP28" s="84"/>
      <c r="DUQ28" s="84"/>
      <c r="DUR28" s="84"/>
      <c r="DUS28" s="84"/>
      <c r="DUT28" s="84"/>
      <c r="DUU28" s="84"/>
      <c r="DUV28" s="84"/>
      <c r="DUW28" s="84"/>
      <c r="DUX28" s="84"/>
      <c r="DUY28" s="84"/>
      <c r="DUZ28" s="84"/>
      <c r="DVA28" s="84"/>
      <c r="DVB28" s="84"/>
      <c r="DVC28" s="84"/>
      <c r="DVD28" s="84"/>
      <c r="DVE28" s="84"/>
      <c r="DVF28" s="84"/>
      <c r="DVG28" s="84"/>
      <c r="DVH28" s="84"/>
      <c r="DVI28" s="84"/>
      <c r="DVJ28" s="84"/>
      <c r="DVK28" s="84"/>
      <c r="DVL28" s="84"/>
      <c r="DVM28" s="84"/>
      <c r="DVN28" s="84"/>
      <c r="DVO28" s="84"/>
      <c r="DVP28" s="84"/>
      <c r="DVQ28" s="84"/>
      <c r="DVR28" s="84"/>
      <c r="DVS28" s="84"/>
      <c r="DVT28" s="84"/>
      <c r="DVU28" s="84"/>
      <c r="DVV28" s="84"/>
      <c r="DVW28" s="84"/>
      <c r="DVX28" s="84"/>
      <c r="DVY28" s="84"/>
      <c r="DVZ28" s="84"/>
      <c r="DWA28" s="84"/>
      <c r="DWB28" s="84"/>
      <c r="DWC28" s="84"/>
      <c r="DWD28" s="84"/>
      <c r="DWE28" s="84"/>
      <c r="DWF28" s="84"/>
      <c r="DWG28" s="84"/>
      <c r="DWH28" s="84"/>
      <c r="DWI28" s="84"/>
      <c r="DWJ28" s="84"/>
      <c r="DWK28" s="84"/>
      <c r="DWL28" s="84"/>
      <c r="DWM28" s="84"/>
      <c r="DWN28" s="84"/>
      <c r="DWO28" s="84"/>
      <c r="DWP28" s="84"/>
      <c r="DWQ28" s="84"/>
      <c r="DWR28" s="84"/>
      <c r="DWS28" s="84"/>
      <c r="DWT28" s="84"/>
      <c r="DWU28" s="84"/>
      <c r="DWV28" s="84"/>
      <c r="DWW28" s="84"/>
      <c r="DWX28" s="84"/>
      <c r="DWY28" s="84"/>
      <c r="DWZ28" s="84"/>
      <c r="DXA28" s="84"/>
      <c r="DXB28" s="84"/>
      <c r="DXC28" s="84"/>
      <c r="DXD28" s="84"/>
      <c r="DXE28" s="84"/>
      <c r="DXF28" s="84"/>
      <c r="DXG28" s="84"/>
      <c r="DXH28" s="84"/>
      <c r="DXI28" s="84"/>
      <c r="DXJ28" s="84"/>
      <c r="DXK28" s="84"/>
      <c r="DXL28" s="84"/>
      <c r="DXM28" s="84"/>
      <c r="DXN28" s="84"/>
      <c r="DXO28" s="84"/>
      <c r="DXP28" s="84"/>
      <c r="DXQ28" s="84"/>
      <c r="DXR28" s="84"/>
      <c r="DXS28" s="84"/>
      <c r="DXT28" s="84"/>
      <c r="DXU28" s="84"/>
      <c r="DXV28" s="84"/>
      <c r="DXW28" s="84"/>
      <c r="DXX28" s="84"/>
      <c r="DXY28" s="84"/>
      <c r="DXZ28" s="84"/>
      <c r="DYA28" s="84"/>
      <c r="DYB28" s="84"/>
      <c r="DYC28" s="84"/>
      <c r="DYD28" s="84"/>
      <c r="DYE28" s="84"/>
      <c r="DYF28" s="84"/>
      <c r="DYG28" s="84"/>
      <c r="DYH28" s="84"/>
      <c r="DYI28" s="84"/>
      <c r="DYJ28" s="84"/>
      <c r="DYK28" s="84"/>
      <c r="DYL28" s="84"/>
      <c r="DYM28" s="84"/>
      <c r="DYN28" s="84"/>
      <c r="DYO28" s="84"/>
      <c r="DYP28" s="84"/>
      <c r="DYQ28" s="84"/>
      <c r="DYR28" s="84"/>
      <c r="DYS28" s="84"/>
      <c r="DYT28" s="84"/>
      <c r="DYU28" s="84"/>
      <c r="DYV28" s="84"/>
      <c r="DYW28" s="84"/>
      <c r="DYX28" s="84"/>
      <c r="DYY28" s="84"/>
      <c r="DYZ28" s="84"/>
      <c r="DZA28" s="84"/>
      <c r="DZB28" s="84"/>
      <c r="DZC28" s="84"/>
      <c r="DZD28" s="84"/>
      <c r="DZE28" s="84"/>
      <c r="DZF28" s="84"/>
      <c r="DZG28" s="84"/>
      <c r="DZH28" s="84"/>
      <c r="DZI28" s="84"/>
      <c r="DZJ28" s="84"/>
      <c r="DZK28" s="84"/>
      <c r="DZL28" s="84"/>
      <c r="DZM28" s="84"/>
      <c r="DZN28" s="84"/>
      <c r="DZO28" s="84"/>
      <c r="DZP28" s="84"/>
      <c r="DZQ28" s="84"/>
      <c r="DZR28" s="84"/>
      <c r="DZS28" s="84"/>
      <c r="DZT28" s="84"/>
      <c r="DZU28" s="84"/>
      <c r="DZV28" s="84"/>
      <c r="DZW28" s="84"/>
      <c r="DZX28" s="84"/>
      <c r="DZY28" s="84"/>
      <c r="DZZ28" s="84"/>
      <c r="EAA28" s="84"/>
      <c r="EAB28" s="84"/>
      <c r="EAC28" s="84"/>
      <c r="EAD28" s="84"/>
      <c r="EAE28" s="84"/>
      <c r="EAF28" s="84"/>
      <c r="EAG28" s="84"/>
      <c r="EAH28" s="84"/>
      <c r="EAI28" s="84"/>
      <c r="EAJ28" s="84"/>
      <c r="EAK28" s="84"/>
      <c r="EAL28" s="84"/>
      <c r="EAM28" s="84"/>
      <c r="EAN28" s="84"/>
      <c r="EAO28" s="84"/>
      <c r="EAP28" s="84"/>
      <c r="EAQ28" s="84"/>
      <c r="EAR28" s="84"/>
      <c r="EAS28" s="84"/>
      <c r="EAT28" s="84"/>
      <c r="EAU28" s="84"/>
      <c r="EAV28" s="84"/>
      <c r="EAW28" s="84"/>
      <c r="EAX28" s="84"/>
      <c r="EAY28" s="84"/>
      <c r="EAZ28" s="84"/>
      <c r="EBA28" s="84"/>
      <c r="EBB28" s="84"/>
      <c r="EBC28" s="84"/>
      <c r="EBD28" s="84"/>
      <c r="EBE28" s="84"/>
      <c r="EBF28" s="84"/>
      <c r="EBG28" s="84"/>
      <c r="EBH28" s="84"/>
      <c r="EBI28" s="84"/>
      <c r="EBJ28" s="84"/>
      <c r="EBK28" s="84"/>
      <c r="EBL28" s="84"/>
      <c r="EBM28" s="84"/>
      <c r="EBN28" s="84"/>
      <c r="EBO28" s="84"/>
      <c r="EBP28" s="84"/>
      <c r="EBQ28" s="84"/>
      <c r="EBR28" s="84"/>
      <c r="EBS28" s="84"/>
      <c r="EBT28" s="84"/>
      <c r="EBU28" s="84"/>
      <c r="EBV28" s="84"/>
      <c r="EBW28" s="84"/>
      <c r="EBX28" s="84"/>
      <c r="EBY28" s="84"/>
      <c r="EBZ28" s="84"/>
      <c r="ECA28" s="84"/>
      <c r="ECB28" s="84"/>
      <c r="ECC28" s="84"/>
      <c r="ECD28" s="84"/>
      <c r="ECE28" s="84"/>
      <c r="ECF28" s="84"/>
      <c r="ECG28" s="84"/>
      <c r="ECH28" s="84"/>
      <c r="ECI28" s="84"/>
      <c r="ECJ28" s="84"/>
      <c r="ECK28" s="84"/>
      <c r="ECL28" s="84"/>
      <c r="ECM28" s="84"/>
      <c r="ECN28" s="84"/>
      <c r="ECO28" s="84"/>
      <c r="ECP28" s="84"/>
      <c r="ECQ28" s="84"/>
      <c r="ECR28" s="84"/>
      <c r="ECS28" s="84"/>
      <c r="ECT28" s="84"/>
      <c r="ECU28" s="84"/>
      <c r="ECV28" s="84"/>
      <c r="ECW28" s="84"/>
      <c r="ECX28" s="84"/>
      <c r="ECY28" s="84"/>
      <c r="ECZ28" s="84"/>
      <c r="EDA28" s="84"/>
      <c r="EDB28" s="84"/>
      <c r="EDC28" s="84"/>
      <c r="EDD28" s="84"/>
      <c r="EDE28" s="84"/>
      <c r="EDF28" s="84"/>
      <c r="EDG28" s="84"/>
      <c r="EDH28" s="84"/>
      <c r="EDI28" s="84"/>
      <c r="EDJ28" s="84"/>
      <c r="EDK28" s="84"/>
      <c r="EDL28" s="84"/>
      <c r="EDM28" s="84"/>
      <c r="EDN28" s="84"/>
      <c r="EDO28" s="84"/>
      <c r="EDP28" s="84"/>
      <c r="EDQ28" s="84"/>
      <c r="EDR28" s="84"/>
      <c r="EDS28" s="84"/>
      <c r="EDT28" s="84"/>
      <c r="EDU28" s="84"/>
      <c r="EDV28" s="84"/>
      <c r="EDW28" s="84"/>
      <c r="EDX28" s="84"/>
      <c r="EDY28" s="84"/>
      <c r="EDZ28" s="84"/>
      <c r="EEA28" s="84"/>
      <c r="EEB28" s="84"/>
      <c r="EEC28" s="84"/>
      <c r="EED28" s="84"/>
      <c r="EEE28" s="84"/>
      <c r="EEF28" s="84"/>
      <c r="EEG28" s="84"/>
      <c r="EEH28" s="84"/>
      <c r="EEI28" s="84"/>
      <c r="EEJ28" s="84"/>
      <c r="EEK28" s="84"/>
      <c r="EEL28" s="84"/>
      <c r="EEM28" s="84"/>
      <c r="EEN28" s="84"/>
      <c r="EEO28" s="84"/>
      <c r="EEP28" s="84"/>
      <c r="EEQ28" s="84"/>
      <c r="EER28" s="84"/>
      <c r="EES28" s="84"/>
      <c r="EET28" s="84"/>
      <c r="EEU28" s="84"/>
      <c r="EEV28" s="84"/>
      <c r="EEW28" s="84"/>
      <c r="EEX28" s="84"/>
      <c r="EEY28" s="84"/>
      <c r="EEZ28" s="84"/>
      <c r="EFA28" s="84"/>
      <c r="EFB28" s="84"/>
      <c r="EFC28" s="84"/>
      <c r="EFD28" s="84"/>
      <c r="EFE28" s="84"/>
      <c r="EFF28" s="84"/>
      <c r="EFG28" s="84"/>
      <c r="EFH28" s="84"/>
      <c r="EFI28" s="84"/>
      <c r="EFJ28" s="84"/>
      <c r="EFK28" s="84"/>
      <c r="EFL28" s="84"/>
      <c r="EFM28" s="84"/>
      <c r="EFN28" s="84"/>
      <c r="EFO28" s="84"/>
      <c r="EFP28" s="84"/>
      <c r="EFQ28" s="84"/>
      <c r="EFR28" s="84"/>
      <c r="EFS28" s="84"/>
      <c r="EFT28" s="84"/>
      <c r="EFU28" s="84"/>
      <c r="EFV28" s="84"/>
      <c r="EFW28" s="84"/>
      <c r="EFX28" s="84"/>
      <c r="EFY28" s="84"/>
      <c r="EFZ28" s="84"/>
      <c r="EGA28" s="84"/>
      <c r="EGB28" s="84"/>
      <c r="EGC28" s="84"/>
      <c r="EGD28" s="84"/>
      <c r="EGE28" s="84"/>
      <c r="EGF28" s="84"/>
      <c r="EGG28" s="84"/>
      <c r="EGH28" s="84"/>
      <c r="EGI28" s="84"/>
      <c r="EGJ28" s="84"/>
      <c r="EGK28" s="84"/>
      <c r="EGL28" s="84"/>
      <c r="EGM28" s="84"/>
      <c r="EGN28" s="84"/>
      <c r="EGO28" s="84"/>
      <c r="EGP28" s="84"/>
      <c r="EGQ28" s="84"/>
      <c r="EGR28" s="84"/>
      <c r="EGS28" s="84"/>
      <c r="EGT28" s="84"/>
      <c r="EGU28" s="84"/>
      <c r="EGV28" s="84"/>
      <c r="EGW28" s="84"/>
      <c r="EGX28" s="84"/>
      <c r="EGY28" s="84"/>
      <c r="EGZ28" s="84"/>
      <c r="EHA28" s="84"/>
      <c r="EHB28" s="84"/>
      <c r="EHC28" s="84"/>
      <c r="EHD28" s="84"/>
      <c r="EHE28" s="84"/>
      <c r="EHF28" s="84"/>
      <c r="EHG28" s="84"/>
      <c r="EHH28" s="84"/>
      <c r="EHI28" s="84"/>
      <c r="EHJ28" s="84"/>
      <c r="EHK28" s="84"/>
      <c r="EHL28" s="84"/>
      <c r="EHM28" s="84"/>
      <c r="EHN28" s="84"/>
      <c r="EHO28" s="84"/>
      <c r="EHP28" s="84"/>
      <c r="EHQ28" s="84"/>
      <c r="EHR28" s="84"/>
      <c r="EHS28" s="84"/>
      <c r="EHT28" s="84"/>
      <c r="EHU28" s="84"/>
      <c r="EHV28" s="84"/>
      <c r="EHW28" s="84"/>
      <c r="EHX28" s="84"/>
      <c r="EHY28" s="84"/>
      <c r="EHZ28" s="84"/>
      <c r="EIA28" s="84"/>
      <c r="EIB28" s="84"/>
      <c r="EIC28" s="84"/>
      <c r="EID28" s="84"/>
      <c r="EIE28" s="84"/>
      <c r="EIF28" s="84"/>
      <c r="EIG28" s="84"/>
      <c r="EIH28" s="84"/>
      <c r="EII28" s="84"/>
      <c r="EIJ28" s="84"/>
      <c r="EIK28" s="84"/>
      <c r="EIL28" s="84"/>
      <c r="EIM28" s="84"/>
      <c r="EIN28" s="84"/>
      <c r="EIO28" s="84"/>
      <c r="EIP28" s="84"/>
      <c r="EIQ28" s="84"/>
      <c r="EIR28" s="84"/>
      <c r="EIS28" s="84"/>
      <c r="EIT28" s="84"/>
      <c r="EIU28" s="84"/>
      <c r="EIV28" s="84"/>
      <c r="EIW28" s="84"/>
      <c r="EIX28" s="84"/>
      <c r="EIY28" s="84"/>
      <c r="EIZ28" s="84"/>
      <c r="EJA28" s="84"/>
      <c r="EJB28" s="84"/>
      <c r="EJC28" s="84"/>
      <c r="EJD28" s="84"/>
      <c r="EJE28" s="84"/>
      <c r="EJF28" s="84"/>
      <c r="EJG28" s="84"/>
      <c r="EJH28" s="84"/>
      <c r="EJI28" s="84"/>
      <c r="EJJ28" s="84"/>
      <c r="EJK28" s="84"/>
      <c r="EJL28" s="84"/>
      <c r="EJM28" s="84"/>
      <c r="EJN28" s="84"/>
      <c r="EJO28" s="84"/>
      <c r="EJP28" s="84"/>
      <c r="EJQ28" s="84"/>
      <c r="EJR28" s="84"/>
      <c r="EJS28" s="84"/>
      <c r="EJT28" s="84"/>
      <c r="EJU28" s="84"/>
      <c r="EJV28" s="84"/>
      <c r="EJW28" s="84"/>
      <c r="EJX28" s="84"/>
      <c r="EJY28" s="84"/>
      <c r="EJZ28" s="84"/>
      <c r="EKA28" s="84"/>
      <c r="EKB28" s="84"/>
      <c r="EKC28" s="84"/>
      <c r="EKD28" s="84"/>
      <c r="EKE28" s="84"/>
      <c r="EKF28" s="84"/>
      <c r="EKG28" s="84"/>
      <c r="EKH28" s="84"/>
      <c r="EKI28" s="84"/>
      <c r="EKJ28" s="84"/>
      <c r="EKK28" s="84"/>
      <c r="EKL28" s="84"/>
      <c r="EKM28" s="84"/>
      <c r="EKN28" s="84"/>
      <c r="EKO28" s="84"/>
      <c r="EKP28" s="84"/>
      <c r="EKQ28" s="84"/>
      <c r="EKR28" s="84"/>
      <c r="EKS28" s="84"/>
      <c r="EKT28" s="84"/>
      <c r="EKU28" s="84"/>
      <c r="EKV28" s="84"/>
      <c r="EKW28" s="84"/>
      <c r="EKX28" s="84"/>
      <c r="EKY28" s="84"/>
      <c r="EKZ28" s="84"/>
      <c r="ELA28" s="84"/>
      <c r="ELB28" s="84"/>
      <c r="ELC28" s="84"/>
      <c r="ELD28" s="84"/>
      <c r="ELE28" s="84"/>
      <c r="ELF28" s="84"/>
      <c r="ELG28" s="84"/>
      <c r="ELH28" s="84"/>
      <c r="ELI28" s="84"/>
      <c r="ELJ28" s="84"/>
      <c r="ELK28" s="84"/>
      <c r="ELL28" s="84"/>
      <c r="ELM28" s="84"/>
      <c r="ELN28" s="84"/>
      <c r="ELO28" s="84"/>
      <c r="ELP28" s="84"/>
      <c r="ELQ28" s="84"/>
      <c r="ELR28" s="84"/>
      <c r="ELS28" s="84"/>
      <c r="ELT28" s="84"/>
      <c r="ELU28" s="84"/>
      <c r="ELV28" s="84"/>
      <c r="ELW28" s="84"/>
      <c r="ELX28" s="84"/>
      <c r="ELY28" s="84"/>
      <c r="ELZ28" s="84"/>
      <c r="EMA28" s="84"/>
      <c r="EMB28" s="84"/>
      <c r="EMC28" s="84"/>
      <c r="EMD28" s="84"/>
      <c r="EME28" s="84"/>
      <c r="EMF28" s="84"/>
      <c r="EMG28" s="84"/>
      <c r="EMH28" s="84"/>
      <c r="EMI28" s="84"/>
      <c r="EMJ28" s="84"/>
      <c r="EMK28" s="84"/>
      <c r="EML28" s="84"/>
      <c r="EMM28" s="84"/>
      <c r="EMN28" s="84"/>
      <c r="EMO28" s="84"/>
      <c r="EMP28" s="84"/>
      <c r="EMQ28" s="84"/>
      <c r="EMR28" s="84"/>
      <c r="EMS28" s="84"/>
      <c r="EMT28" s="84"/>
      <c r="EMU28" s="84"/>
      <c r="EMV28" s="84"/>
      <c r="EMW28" s="84"/>
      <c r="EMX28" s="84"/>
      <c r="EMY28" s="84"/>
      <c r="EMZ28" s="84"/>
      <c r="ENA28" s="84"/>
      <c r="ENB28" s="84"/>
      <c r="ENC28" s="84"/>
      <c r="END28" s="84"/>
      <c r="ENE28" s="84"/>
      <c r="ENF28" s="84"/>
      <c r="ENG28" s="84"/>
      <c r="ENH28" s="84"/>
      <c r="ENI28" s="84"/>
      <c r="ENJ28" s="84"/>
      <c r="ENK28" s="84"/>
      <c r="ENL28" s="84"/>
      <c r="ENM28" s="84"/>
      <c r="ENN28" s="84"/>
      <c r="ENO28" s="84"/>
      <c r="ENP28" s="84"/>
      <c r="ENQ28" s="84"/>
      <c r="ENR28" s="84"/>
      <c r="ENS28" s="84"/>
      <c r="ENT28" s="84"/>
      <c r="ENU28" s="84"/>
      <c r="ENV28" s="84"/>
      <c r="ENW28" s="84"/>
      <c r="ENX28" s="84"/>
      <c r="ENY28" s="84"/>
      <c r="ENZ28" s="84"/>
      <c r="EOA28" s="84"/>
      <c r="EOB28" s="84"/>
      <c r="EOC28" s="84"/>
      <c r="EOD28" s="84"/>
      <c r="EOE28" s="84"/>
      <c r="EOF28" s="84"/>
      <c r="EOG28" s="84"/>
      <c r="EOH28" s="84"/>
      <c r="EOI28" s="84"/>
      <c r="EOJ28" s="84"/>
      <c r="EOK28" s="84"/>
      <c r="EOL28" s="84"/>
      <c r="EOM28" s="84"/>
      <c r="EON28" s="84"/>
      <c r="EOO28" s="84"/>
      <c r="EOP28" s="84"/>
      <c r="EOQ28" s="84"/>
      <c r="EOR28" s="84"/>
      <c r="EOS28" s="84"/>
      <c r="EOT28" s="84"/>
      <c r="EOU28" s="84"/>
      <c r="EOV28" s="84"/>
      <c r="EOW28" s="84"/>
      <c r="EOX28" s="84"/>
      <c r="EOY28" s="84"/>
      <c r="EOZ28" s="84"/>
      <c r="EPA28" s="84"/>
      <c r="EPB28" s="84"/>
      <c r="EPC28" s="84"/>
      <c r="EPD28" s="84"/>
      <c r="EPE28" s="84"/>
      <c r="EPF28" s="84"/>
      <c r="EPG28" s="84"/>
      <c r="EPH28" s="84"/>
      <c r="EPI28" s="84"/>
      <c r="EPJ28" s="84"/>
      <c r="EPK28" s="84"/>
      <c r="EPL28" s="84"/>
      <c r="EPM28" s="84"/>
      <c r="EPN28" s="84"/>
      <c r="EPO28" s="84"/>
      <c r="EPP28" s="84"/>
      <c r="EPQ28" s="84"/>
      <c r="EPR28" s="84"/>
      <c r="EPS28" s="84"/>
      <c r="EPT28" s="84"/>
      <c r="EPU28" s="84"/>
      <c r="EPV28" s="84"/>
      <c r="EPW28" s="84"/>
      <c r="EPX28" s="84"/>
      <c r="EPY28" s="84"/>
      <c r="EPZ28" s="84"/>
      <c r="EQA28" s="84"/>
      <c r="EQB28" s="84"/>
      <c r="EQC28" s="84"/>
      <c r="EQD28" s="84"/>
      <c r="EQE28" s="84"/>
      <c r="EQF28" s="84"/>
      <c r="EQG28" s="84"/>
      <c r="EQH28" s="84"/>
      <c r="EQI28" s="84"/>
      <c r="EQJ28" s="84"/>
      <c r="EQK28" s="84"/>
      <c r="EQL28" s="84"/>
      <c r="EQM28" s="84"/>
      <c r="EQN28" s="84"/>
      <c r="EQO28" s="84"/>
      <c r="EQP28" s="84"/>
      <c r="EQQ28" s="84"/>
      <c r="EQR28" s="84"/>
      <c r="EQS28" s="84"/>
      <c r="EQT28" s="84"/>
      <c r="EQU28" s="84"/>
      <c r="EQV28" s="84"/>
      <c r="EQW28" s="84"/>
      <c r="EQX28" s="84"/>
      <c r="EQY28" s="84"/>
      <c r="EQZ28" s="84"/>
      <c r="ERA28" s="84"/>
      <c r="ERB28" s="84"/>
      <c r="ERC28" s="84"/>
      <c r="ERD28" s="84"/>
      <c r="ERE28" s="84"/>
      <c r="ERF28" s="84"/>
      <c r="ERG28" s="84"/>
      <c r="ERH28" s="84"/>
      <c r="ERI28" s="84"/>
      <c r="ERJ28" s="84"/>
      <c r="ERK28" s="84"/>
      <c r="ERL28" s="84"/>
      <c r="ERM28" s="84"/>
      <c r="ERN28" s="84"/>
      <c r="ERO28" s="84"/>
      <c r="ERP28" s="84"/>
      <c r="ERQ28" s="84"/>
      <c r="ERR28" s="84"/>
      <c r="ERS28" s="84"/>
      <c r="ERT28" s="84"/>
      <c r="ERU28" s="84"/>
      <c r="ERV28" s="84"/>
      <c r="ERW28" s="84"/>
      <c r="ERX28" s="84"/>
      <c r="ERY28" s="84"/>
      <c r="ERZ28" s="84"/>
      <c r="ESA28" s="84"/>
      <c r="ESB28" s="84"/>
      <c r="ESC28" s="84"/>
      <c r="ESD28" s="84"/>
      <c r="ESE28" s="84"/>
      <c r="ESF28" s="84"/>
      <c r="ESG28" s="84"/>
      <c r="ESH28" s="84"/>
      <c r="ESI28" s="84"/>
      <c r="ESJ28" s="84"/>
      <c r="ESK28" s="84"/>
      <c r="ESL28" s="84"/>
      <c r="ESM28" s="84"/>
      <c r="ESN28" s="84"/>
      <c r="ESO28" s="84"/>
      <c r="ESP28" s="84"/>
      <c r="ESQ28" s="84"/>
      <c r="ESR28" s="84"/>
      <c r="ESS28" s="84"/>
      <c r="EST28" s="84"/>
      <c r="ESU28" s="84"/>
      <c r="ESV28" s="84"/>
      <c r="ESW28" s="84"/>
      <c r="ESX28" s="84"/>
      <c r="ESY28" s="84"/>
      <c r="ESZ28" s="84"/>
      <c r="ETA28" s="84"/>
      <c r="ETB28" s="84"/>
      <c r="ETC28" s="84"/>
      <c r="ETD28" s="84"/>
      <c r="ETE28" s="84"/>
      <c r="ETF28" s="84"/>
      <c r="ETG28" s="84"/>
      <c r="ETH28" s="84"/>
      <c r="ETI28" s="84"/>
      <c r="ETJ28" s="84"/>
      <c r="ETK28" s="84"/>
      <c r="ETL28" s="84"/>
      <c r="ETM28" s="84"/>
      <c r="ETN28" s="84"/>
      <c r="ETO28" s="84"/>
      <c r="ETP28" s="84"/>
      <c r="ETQ28" s="84"/>
      <c r="ETR28" s="84"/>
      <c r="ETS28" s="84"/>
      <c r="ETT28" s="84"/>
      <c r="ETU28" s="84"/>
      <c r="ETV28" s="84"/>
      <c r="ETW28" s="84"/>
      <c r="ETX28" s="84"/>
      <c r="ETY28" s="84"/>
      <c r="ETZ28" s="84"/>
      <c r="EUA28" s="84"/>
      <c r="EUB28" s="84"/>
      <c r="EUC28" s="84"/>
      <c r="EUD28" s="84"/>
      <c r="EUE28" s="84"/>
      <c r="EUF28" s="84"/>
      <c r="EUG28" s="84"/>
      <c r="EUH28" s="84"/>
      <c r="EUI28" s="84"/>
      <c r="EUJ28" s="84"/>
      <c r="EUK28" s="84"/>
      <c r="EUL28" s="84"/>
      <c r="EUM28" s="84"/>
      <c r="EUN28" s="84"/>
      <c r="EUO28" s="84"/>
      <c r="EUP28" s="84"/>
      <c r="EUQ28" s="84"/>
      <c r="EUR28" s="84"/>
      <c r="EUS28" s="84"/>
      <c r="EUT28" s="84"/>
      <c r="EUU28" s="84"/>
      <c r="EUV28" s="84"/>
      <c r="EUW28" s="84"/>
      <c r="EUX28" s="84"/>
      <c r="EUY28" s="84"/>
      <c r="EUZ28" s="84"/>
      <c r="EVA28" s="84"/>
      <c r="EVB28" s="84"/>
      <c r="EVC28" s="84"/>
      <c r="EVD28" s="84"/>
      <c r="EVE28" s="84"/>
      <c r="EVF28" s="84"/>
      <c r="EVG28" s="84"/>
      <c r="EVH28" s="84"/>
      <c r="EVI28" s="84"/>
      <c r="EVJ28" s="84"/>
      <c r="EVK28" s="84"/>
      <c r="EVL28" s="84"/>
      <c r="EVM28" s="84"/>
      <c r="EVN28" s="84"/>
      <c r="EVO28" s="84"/>
      <c r="EVP28" s="84"/>
      <c r="EVQ28" s="84"/>
      <c r="EVR28" s="84"/>
      <c r="EVS28" s="84"/>
      <c r="EVT28" s="84"/>
      <c r="EVU28" s="84"/>
      <c r="EVV28" s="84"/>
      <c r="EVW28" s="84"/>
      <c r="EVX28" s="84"/>
      <c r="EVY28" s="84"/>
      <c r="EVZ28" s="84"/>
      <c r="EWA28" s="84"/>
      <c r="EWB28" s="84"/>
      <c r="EWC28" s="84"/>
      <c r="EWD28" s="84"/>
      <c r="EWE28" s="84"/>
      <c r="EWF28" s="84"/>
      <c r="EWG28" s="84"/>
      <c r="EWH28" s="84"/>
      <c r="EWI28" s="84"/>
      <c r="EWJ28" s="84"/>
      <c r="EWK28" s="84"/>
      <c r="EWL28" s="84"/>
      <c r="EWM28" s="84"/>
      <c r="EWN28" s="84"/>
      <c r="EWO28" s="84"/>
      <c r="EWP28" s="84"/>
      <c r="EWQ28" s="84"/>
      <c r="EWR28" s="84"/>
      <c r="EWS28" s="84"/>
      <c r="EWT28" s="84"/>
      <c r="EWU28" s="84"/>
      <c r="EWV28" s="84"/>
      <c r="EWW28" s="84"/>
      <c r="EWX28" s="84"/>
      <c r="EWY28" s="84"/>
      <c r="EWZ28" s="84"/>
      <c r="EXA28" s="84"/>
      <c r="EXB28" s="84"/>
      <c r="EXC28" s="84"/>
      <c r="EXD28" s="84"/>
      <c r="EXE28" s="84"/>
      <c r="EXF28" s="84"/>
      <c r="EXG28" s="84"/>
      <c r="EXH28" s="84"/>
      <c r="EXI28" s="84"/>
      <c r="EXJ28" s="84"/>
      <c r="EXK28" s="84"/>
      <c r="EXL28" s="84"/>
      <c r="EXM28" s="84"/>
      <c r="EXN28" s="84"/>
      <c r="EXO28" s="84"/>
      <c r="EXP28" s="84"/>
      <c r="EXQ28" s="84"/>
      <c r="EXR28" s="84"/>
      <c r="EXS28" s="84"/>
      <c r="EXT28" s="84"/>
      <c r="EXU28" s="84"/>
      <c r="EXV28" s="84"/>
      <c r="EXW28" s="84"/>
      <c r="EXX28" s="84"/>
      <c r="EXY28" s="84"/>
      <c r="EXZ28" s="84"/>
      <c r="EYA28" s="84"/>
      <c r="EYB28" s="84"/>
      <c r="EYC28" s="84"/>
      <c r="EYD28" s="84"/>
      <c r="EYE28" s="84"/>
      <c r="EYF28" s="84"/>
      <c r="EYG28" s="84"/>
      <c r="EYH28" s="84"/>
      <c r="EYI28" s="84"/>
      <c r="EYJ28" s="84"/>
      <c r="EYK28" s="84"/>
      <c r="EYL28" s="84"/>
      <c r="EYM28" s="84"/>
      <c r="EYN28" s="84"/>
      <c r="EYO28" s="84"/>
      <c r="EYP28" s="84"/>
      <c r="EYQ28" s="84"/>
      <c r="EYR28" s="84"/>
      <c r="EYS28" s="84"/>
      <c r="EYT28" s="84"/>
      <c r="EYU28" s="84"/>
      <c r="EYV28" s="84"/>
      <c r="EYW28" s="84"/>
      <c r="EYX28" s="84"/>
      <c r="EYY28" s="84"/>
      <c r="EYZ28" s="84"/>
      <c r="EZA28" s="84"/>
      <c r="EZB28" s="84"/>
      <c r="EZC28" s="84"/>
      <c r="EZD28" s="84"/>
      <c r="EZE28" s="84"/>
      <c r="EZF28" s="84"/>
      <c r="EZG28" s="84"/>
      <c r="EZH28" s="84"/>
      <c r="EZI28" s="84"/>
      <c r="EZJ28" s="84"/>
      <c r="EZK28" s="84"/>
      <c r="EZL28" s="84"/>
      <c r="EZM28" s="84"/>
      <c r="EZN28" s="84"/>
      <c r="EZO28" s="84"/>
      <c r="EZP28" s="84"/>
      <c r="EZQ28" s="84"/>
      <c r="EZR28" s="84"/>
      <c r="EZS28" s="84"/>
      <c r="EZT28" s="84"/>
      <c r="EZU28" s="84"/>
      <c r="EZV28" s="84"/>
      <c r="EZW28" s="84"/>
      <c r="EZX28" s="84"/>
      <c r="EZY28" s="84"/>
      <c r="EZZ28" s="84"/>
      <c r="FAA28" s="84"/>
      <c r="FAB28" s="84"/>
      <c r="FAC28" s="84"/>
      <c r="FAD28" s="84"/>
      <c r="FAE28" s="84"/>
      <c r="FAF28" s="84"/>
      <c r="FAG28" s="84"/>
      <c r="FAH28" s="84"/>
      <c r="FAI28" s="84"/>
      <c r="FAJ28" s="84"/>
      <c r="FAK28" s="84"/>
      <c r="FAL28" s="84"/>
      <c r="FAM28" s="84"/>
      <c r="FAN28" s="84"/>
      <c r="FAO28" s="84"/>
      <c r="FAP28" s="84"/>
      <c r="FAQ28" s="84"/>
      <c r="FAR28" s="84"/>
      <c r="FAS28" s="84"/>
      <c r="FAT28" s="84"/>
      <c r="FAU28" s="84"/>
      <c r="FAV28" s="84"/>
      <c r="FAW28" s="84"/>
      <c r="FAX28" s="84"/>
      <c r="FAY28" s="84"/>
      <c r="FAZ28" s="84"/>
      <c r="FBA28" s="84"/>
      <c r="FBB28" s="84"/>
      <c r="FBC28" s="84"/>
      <c r="FBD28" s="84"/>
      <c r="FBE28" s="84"/>
      <c r="FBF28" s="84"/>
      <c r="FBG28" s="84"/>
      <c r="FBH28" s="84"/>
      <c r="FBI28" s="84"/>
      <c r="FBJ28" s="84"/>
      <c r="FBK28" s="84"/>
      <c r="FBL28" s="84"/>
      <c r="FBM28" s="84"/>
      <c r="FBN28" s="84"/>
      <c r="FBO28" s="84"/>
      <c r="FBP28" s="84"/>
      <c r="FBQ28" s="84"/>
      <c r="FBR28" s="84"/>
      <c r="FBS28" s="84"/>
      <c r="FBT28" s="84"/>
      <c r="FBU28" s="84"/>
      <c r="FBV28" s="84"/>
      <c r="FBW28" s="84"/>
      <c r="FBX28" s="84"/>
      <c r="FBY28" s="84"/>
      <c r="FBZ28" s="84"/>
      <c r="FCA28" s="84"/>
      <c r="FCB28" s="84"/>
      <c r="FCC28" s="84"/>
      <c r="FCD28" s="84"/>
      <c r="FCE28" s="84"/>
      <c r="FCF28" s="84"/>
      <c r="FCG28" s="84"/>
      <c r="FCH28" s="84"/>
      <c r="FCI28" s="84"/>
      <c r="FCJ28" s="84"/>
      <c r="FCK28" s="84"/>
      <c r="FCL28" s="84"/>
      <c r="FCM28" s="84"/>
      <c r="FCN28" s="84"/>
      <c r="FCO28" s="84"/>
      <c r="FCP28" s="84"/>
      <c r="FCQ28" s="84"/>
      <c r="FCR28" s="84"/>
      <c r="FCS28" s="84"/>
      <c r="FCT28" s="84"/>
      <c r="FCU28" s="84"/>
      <c r="FCV28" s="84"/>
      <c r="FCW28" s="84"/>
      <c r="FCX28" s="84"/>
      <c r="FCY28" s="84"/>
      <c r="FCZ28" s="84"/>
      <c r="FDA28" s="84"/>
      <c r="FDB28" s="84"/>
      <c r="FDC28" s="84"/>
      <c r="FDD28" s="84"/>
      <c r="FDE28" s="84"/>
      <c r="FDF28" s="84"/>
      <c r="FDG28" s="84"/>
      <c r="FDH28" s="84"/>
      <c r="FDI28" s="84"/>
      <c r="FDJ28" s="84"/>
      <c r="FDK28" s="84"/>
      <c r="FDL28" s="84"/>
      <c r="FDM28" s="84"/>
      <c r="FDN28" s="84"/>
      <c r="FDO28" s="84"/>
      <c r="FDP28" s="84"/>
      <c r="FDQ28" s="84"/>
      <c r="FDR28" s="84"/>
      <c r="FDS28" s="84"/>
      <c r="FDT28" s="84"/>
      <c r="FDU28" s="84"/>
      <c r="FDV28" s="84"/>
      <c r="FDW28" s="84"/>
      <c r="FDX28" s="84"/>
      <c r="FDY28" s="84"/>
      <c r="FDZ28" s="84"/>
      <c r="FEA28" s="84"/>
      <c r="FEB28" s="84"/>
      <c r="FEC28" s="84"/>
      <c r="FED28" s="84"/>
      <c r="FEE28" s="84"/>
      <c r="FEF28" s="84"/>
      <c r="FEG28" s="84"/>
      <c r="FEH28" s="84"/>
      <c r="FEI28" s="84"/>
      <c r="FEJ28" s="84"/>
      <c r="FEK28" s="84"/>
      <c r="FEL28" s="84"/>
      <c r="FEM28" s="84"/>
      <c r="FEN28" s="84"/>
      <c r="FEO28" s="84"/>
      <c r="FEP28" s="84"/>
      <c r="FEQ28" s="84"/>
      <c r="FER28" s="84"/>
      <c r="FES28" s="84"/>
      <c r="FET28" s="84"/>
      <c r="FEU28" s="84"/>
      <c r="FEV28" s="84"/>
      <c r="FEW28" s="84"/>
      <c r="FEX28" s="84"/>
      <c r="FEY28" s="84"/>
      <c r="FEZ28" s="84"/>
      <c r="FFA28" s="84"/>
      <c r="FFB28" s="84"/>
      <c r="FFC28" s="84"/>
      <c r="FFD28" s="84"/>
      <c r="FFE28" s="84"/>
      <c r="FFF28" s="84"/>
      <c r="FFG28" s="84"/>
      <c r="FFH28" s="84"/>
      <c r="FFI28" s="84"/>
      <c r="FFJ28" s="84"/>
      <c r="FFK28" s="84"/>
      <c r="FFL28" s="84"/>
      <c r="FFM28" s="84"/>
      <c r="FFN28" s="84"/>
      <c r="FFO28" s="84"/>
      <c r="FFP28" s="84"/>
      <c r="FFQ28" s="84"/>
      <c r="FFR28" s="84"/>
      <c r="FFS28" s="84"/>
      <c r="FFT28" s="84"/>
      <c r="FFU28" s="84"/>
      <c r="FFV28" s="84"/>
      <c r="FFW28" s="84"/>
      <c r="FFX28" s="84"/>
      <c r="FFY28" s="84"/>
      <c r="FFZ28" s="84"/>
      <c r="FGA28" s="84"/>
      <c r="FGB28" s="84"/>
      <c r="FGC28" s="84"/>
      <c r="FGD28" s="84"/>
      <c r="FGE28" s="84"/>
      <c r="FGF28" s="84"/>
      <c r="FGG28" s="84"/>
      <c r="FGH28" s="84"/>
      <c r="FGI28" s="84"/>
      <c r="FGJ28" s="84"/>
      <c r="FGK28" s="84"/>
      <c r="FGL28" s="84"/>
      <c r="FGM28" s="84"/>
      <c r="FGN28" s="84"/>
      <c r="FGO28" s="84"/>
      <c r="FGP28" s="84"/>
      <c r="FGQ28" s="84"/>
      <c r="FGR28" s="84"/>
      <c r="FGS28" s="84"/>
      <c r="FGT28" s="84"/>
      <c r="FGU28" s="84"/>
      <c r="FGV28" s="84"/>
      <c r="FGW28" s="84"/>
      <c r="FGX28" s="84"/>
      <c r="FGY28" s="84"/>
      <c r="FGZ28" s="84"/>
      <c r="FHA28" s="84"/>
      <c r="FHB28" s="84"/>
      <c r="FHC28" s="84"/>
      <c r="FHD28" s="84"/>
      <c r="FHE28" s="84"/>
      <c r="FHF28" s="84"/>
      <c r="FHG28" s="84"/>
      <c r="FHH28" s="84"/>
      <c r="FHI28" s="84"/>
      <c r="FHJ28" s="84"/>
      <c r="FHK28" s="84"/>
      <c r="FHL28" s="84"/>
      <c r="FHM28" s="84"/>
      <c r="FHN28" s="84"/>
      <c r="FHO28" s="84"/>
      <c r="FHP28" s="84"/>
      <c r="FHQ28" s="84"/>
      <c r="FHR28" s="84"/>
      <c r="FHS28" s="84"/>
      <c r="FHT28" s="84"/>
      <c r="FHU28" s="84"/>
      <c r="FHV28" s="84"/>
      <c r="FHW28" s="84"/>
      <c r="FHX28" s="84"/>
      <c r="FHY28" s="84"/>
      <c r="FHZ28" s="84"/>
      <c r="FIA28" s="84"/>
      <c r="FIB28" s="84"/>
      <c r="FIC28" s="84"/>
      <c r="FID28" s="84"/>
      <c r="FIE28" s="84"/>
      <c r="FIF28" s="84"/>
      <c r="FIG28" s="84"/>
      <c r="FIH28" s="84"/>
      <c r="FII28" s="84"/>
      <c r="FIJ28" s="84"/>
      <c r="FIK28" s="84"/>
      <c r="FIL28" s="84"/>
      <c r="FIM28" s="84"/>
      <c r="FIN28" s="84"/>
      <c r="FIO28" s="84"/>
      <c r="FIP28" s="84"/>
      <c r="FIQ28" s="84"/>
      <c r="FIR28" s="84"/>
      <c r="FIS28" s="84"/>
      <c r="FIT28" s="84"/>
      <c r="FIU28" s="84"/>
      <c r="FIV28" s="84"/>
      <c r="FIW28" s="84"/>
      <c r="FIX28" s="84"/>
      <c r="FIY28" s="84"/>
      <c r="FIZ28" s="84"/>
      <c r="FJA28" s="84"/>
      <c r="FJB28" s="84"/>
      <c r="FJC28" s="84"/>
      <c r="FJD28" s="84"/>
      <c r="FJE28" s="84"/>
      <c r="FJF28" s="84"/>
      <c r="FJG28" s="84"/>
      <c r="FJH28" s="84"/>
      <c r="FJI28" s="84"/>
      <c r="FJJ28" s="84"/>
      <c r="FJK28" s="84"/>
      <c r="FJL28" s="84"/>
      <c r="FJM28" s="84"/>
      <c r="FJN28" s="84"/>
      <c r="FJO28" s="84"/>
      <c r="FJP28" s="84"/>
      <c r="FJQ28" s="84"/>
      <c r="FJR28" s="84"/>
      <c r="FJS28" s="84"/>
      <c r="FJT28" s="84"/>
      <c r="FJU28" s="84"/>
      <c r="FJV28" s="84"/>
      <c r="FJW28" s="84"/>
      <c r="FJX28" s="84"/>
      <c r="FJY28" s="84"/>
      <c r="FJZ28" s="84"/>
      <c r="FKA28" s="84"/>
      <c r="FKB28" s="84"/>
      <c r="FKC28" s="84"/>
      <c r="FKD28" s="84"/>
      <c r="FKE28" s="84"/>
      <c r="FKF28" s="84"/>
      <c r="FKG28" s="84"/>
      <c r="FKH28" s="84"/>
      <c r="FKI28" s="84"/>
      <c r="FKJ28" s="84"/>
      <c r="FKK28" s="84"/>
      <c r="FKL28" s="84"/>
      <c r="FKM28" s="84"/>
      <c r="FKN28" s="84"/>
      <c r="FKO28" s="84"/>
      <c r="FKP28" s="84"/>
      <c r="FKQ28" s="84"/>
      <c r="FKR28" s="84"/>
      <c r="FKS28" s="84"/>
      <c r="FKT28" s="84"/>
      <c r="FKU28" s="84"/>
      <c r="FKV28" s="84"/>
      <c r="FKW28" s="84"/>
      <c r="FKX28" s="84"/>
      <c r="FKY28" s="84"/>
      <c r="FKZ28" s="84"/>
      <c r="FLA28" s="84"/>
      <c r="FLB28" s="84"/>
      <c r="FLC28" s="84"/>
      <c r="FLD28" s="84"/>
      <c r="FLE28" s="84"/>
      <c r="FLF28" s="84"/>
      <c r="FLG28" s="84"/>
      <c r="FLH28" s="84"/>
      <c r="FLI28" s="84"/>
      <c r="FLJ28" s="84"/>
      <c r="FLK28" s="84"/>
      <c r="FLL28" s="84"/>
      <c r="FLM28" s="84"/>
      <c r="FLN28" s="84"/>
      <c r="FLO28" s="84"/>
      <c r="FLP28" s="84"/>
      <c r="FLQ28" s="84"/>
      <c r="FLR28" s="84"/>
      <c r="FLS28" s="84"/>
      <c r="FLT28" s="84"/>
      <c r="FLU28" s="84"/>
      <c r="FLV28" s="84"/>
      <c r="FLW28" s="84"/>
      <c r="FLX28" s="84"/>
      <c r="FLY28" s="84"/>
      <c r="FLZ28" s="84"/>
      <c r="FMA28" s="84"/>
      <c r="FMB28" s="84"/>
      <c r="FMC28" s="84"/>
      <c r="FMD28" s="84"/>
      <c r="FME28" s="84"/>
      <c r="FMF28" s="84"/>
      <c r="FMG28" s="84"/>
      <c r="FMH28" s="84"/>
      <c r="FMI28" s="84"/>
      <c r="FMJ28" s="84"/>
      <c r="FMK28" s="84"/>
      <c r="FML28" s="84"/>
      <c r="FMM28" s="84"/>
      <c r="FMN28" s="84"/>
      <c r="FMO28" s="84"/>
      <c r="FMP28" s="84"/>
      <c r="FMQ28" s="84"/>
      <c r="FMR28" s="84"/>
      <c r="FMS28" s="84"/>
      <c r="FMT28" s="84"/>
      <c r="FMU28" s="84"/>
      <c r="FMV28" s="84"/>
      <c r="FMW28" s="84"/>
      <c r="FMX28" s="84"/>
      <c r="FMY28" s="84"/>
      <c r="FMZ28" s="84"/>
      <c r="FNA28" s="84"/>
      <c r="FNB28" s="84"/>
      <c r="FNC28" s="84"/>
      <c r="FND28" s="84"/>
      <c r="FNE28" s="84"/>
      <c r="FNF28" s="84"/>
      <c r="FNG28" s="84"/>
      <c r="FNH28" s="84"/>
      <c r="FNI28" s="84"/>
      <c r="FNJ28" s="84"/>
      <c r="FNK28" s="84"/>
      <c r="FNL28" s="84"/>
      <c r="FNM28" s="84"/>
      <c r="FNN28" s="84"/>
      <c r="FNO28" s="84"/>
      <c r="FNP28" s="84"/>
      <c r="FNQ28" s="84"/>
      <c r="FNR28" s="84"/>
      <c r="FNS28" s="84"/>
      <c r="FNT28" s="84"/>
      <c r="FNU28" s="84"/>
      <c r="FNV28" s="84"/>
      <c r="FNW28" s="84"/>
      <c r="FNX28" s="84"/>
      <c r="FNY28" s="84"/>
      <c r="FNZ28" s="84"/>
      <c r="FOA28" s="84"/>
      <c r="FOB28" s="84"/>
      <c r="FOC28" s="84"/>
      <c r="FOD28" s="84"/>
      <c r="FOE28" s="84"/>
      <c r="FOF28" s="84"/>
      <c r="FOG28" s="84"/>
      <c r="FOH28" s="84"/>
      <c r="FOI28" s="84"/>
      <c r="FOJ28" s="84"/>
      <c r="FOK28" s="84"/>
      <c r="FOL28" s="84"/>
      <c r="FOM28" s="84"/>
      <c r="FON28" s="84"/>
      <c r="FOO28" s="84"/>
      <c r="FOP28" s="84"/>
      <c r="FOQ28" s="84"/>
      <c r="FOR28" s="84"/>
      <c r="FOS28" s="84"/>
      <c r="FOT28" s="84"/>
      <c r="FOU28" s="84"/>
      <c r="FOV28" s="84"/>
      <c r="FOW28" s="84"/>
      <c r="FOX28" s="84"/>
      <c r="FOY28" s="84"/>
      <c r="FOZ28" s="84"/>
      <c r="FPA28" s="84"/>
      <c r="FPB28" s="84"/>
      <c r="FPC28" s="84"/>
      <c r="FPD28" s="84"/>
      <c r="FPE28" s="84"/>
      <c r="FPF28" s="84"/>
      <c r="FPG28" s="84"/>
      <c r="FPH28" s="84"/>
      <c r="FPI28" s="84"/>
      <c r="FPJ28" s="84"/>
      <c r="FPK28" s="84"/>
      <c r="FPL28" s="84"/>
      <c r="FPM28" s="84"/>
      <c r="FPN28" s="84"/>
      <c r="FPO28" s="84"/>
      <c r="FPP28" s="84"/>
      <c r="FPQ28" s="84"/>
      <c r="FPR28" s="84"/>
      <c r="FPS28" s="84"/>
      <c r="FPT28" s="84"/>
      <c r="FPU28" s="84"/>
      <c r="FPV28" s="84"/>
      <c r="FPW28" s="84"/>
      <c r="FPX28" s="84"/>
      <c r="FPY28" s="84"/>
      <c r="FPZ28" s="84"/>
      <c r="FQA28" s="84"/>
      <c r="FQB28" s="84"/>
      <c r="FQC28" s="84"/>
      <c r="FQD28" s="84"/>
      <c r="FQE28" s="84"/>
      <c r="FQF28" s="84"/>
      <c r="FQG28" s="84"/>
      <c r="FQH28" s="84"/>
      <c r="FQI28" s="84"/>
      <c r="FQJ28" s="84"/>
      <c r="FQK28" s="84"/>
      <c r="FQL28" s="84"/>
      <c r="FQM28" s="84"/>
      <c r="FQN28" s="84"/>
      <c r="FQO28" s="84"/>
      <c r="FQP28" s="84"/>
      <c r="FQQ28" s="84"/>
      <c r="FQR28" s="84"/>
      <c r="FQS28" s="84"/>
      <c r="FQT28" s="84"/>
      <c r="FQU28" s="84"/>
      <c r="FQV28" s="84"/>
      <c r="FQW28" s="84"/>
      <c r="FQX28" s="84"/>
      <c r="FQY28" s="84"/>
      <c r="FQZ28" s="84"/>
      <c r="FRA28" s="84"/>
      <c r="FRB28" s="84"/>
      <c r="FRC28" s="84"/>
      <c r="FRD28" s="84"/>
      <c r="FRE28" s="84"/>
      <c r="FRF28" s="84"/>
      <c r="FRG28" s="84"/>
      <c r="FRH28" s="84"/>
      <c r="FRI28" s="84"/>
      <c r="FRJ28" s="84"/>
      <c r="FRK28" s="84"/>
      <c r="FRL28" s="84"/>
      <c r="FRM28" s="84"/>
      <c r="FRN28" s="84"/>
      <c r="FRO28" s="84"/>
      <c r="FRP28" s="84"/>
      <c r="FRQ28" s="84"/>
      <c r="FRR28" s="84"/>
      <c r="FRS28" s="84"/>
      <c r="FRT28" s="84"/>
      <c r="FRU28" s="84"/>
      <c r="FRV28" s="84"/>
      <c r="FRW28" s="84"/>
      <c r="FRX28" s="84"/>
      <c r="FRY28" s="84"/>
      <c r="FRZ28" s="84"/>
      <c r="FSA28" s="84"/>
      <c r="FSB28" s="84"/>
      <c r="FSC28" s="84"/>
      <c r="FSD28" s="84"/>
      <c r="FSE28" s="84"/>
      <c r="FSF28" s="84"/>
      <c r="FSG28" s="84"/>
      <c r="FSH28" s="84"/>
      <c r="FSI28" s="84"/>
      <c r="FSJ28" s="84"/>
      <c r="FSK28" s="84"/>
      <c r="FSL28" s="84"/>
      <c r="FSM28" s="84"/>
      <c r="FSN28" s="84"/>
      <c r="FSO28" s="84"/>
      <c r="FSP28" s="84"/>
      <c r="FSQ28" s="84"/>
      <c r="FSR28" s="84"/>
      <c r="FSS28" s="84"/>
      <c r="FST28" s="84"/>
      <c r="FSU28" s="84"/>
      <c r="FSV28" s="84"/>
      <c r="FSW28" s="84"/>
      <c r="FSX28" s="84"/>
      <c r="FSY28" s="84"/>
      <c r="FSZ28" s="84"/>
      <c r="FTA28" s="84"/>
      <c r="FTB28" s="84"/>
      <c r="FTC28" s="84"/>
      <c r="FTD28" s="84"/>
      <c r="FTE28" s="84"/>
      <c r="FTF28" s="84"/>
      <c r="FTG28" s="84"/>
      <c r="FTH28" s="84"/>
      <c r="FTI28" s="84"/>
      <c r="FTJ28" s="84"/>
      <c r="FTK28" s="84"/>
      <c r="FTL28" s="84"/>
      <c r="FTM28" s="84"/>
      <c r="FTN28" s="84"/>
      <c r="FTO28" s="84"/>
      <c r="FTP28" s="84"/>
      <c r="FTQ28" s="84"/>
      <c r="FTR28" s="84"/>
      <c r="FTS28" s="84"/>
      <c r="FTT28" s="84"/>
      <c r="FTU28" s="84"/>
      <c r="FTV28" s="84"/>
      <c r="FTW28" s="84"/>
      <c r="FTX28" s="84"/>
      <c r="FTY28" s="84"/>
      <c r="FTZ28" s="84"/>
      <c r="FUA28" s="84"/>
      <c r="FUB28" s="84"/>
      <c r="FUC28" s="84"/>
      <c r="FUD28" s="84"/>
      <c r="FUE28" s="84"/>
      <c r="FUF28" s="84"/>
      <c r="FUG28" s="84"/>
      <c r="FUH28" s="84"/>
      <c r="FUI28" s="84"/>
      <c r="FUJ28" s="84"/>
      <c r="FUK28" s="84"/>
      <c r="FUL28" s="84"/>
      <c r="FUM28" s="84"/>
      <c r="FUN28" s="84"/>
      <c r="FUO28" s="84"/>
      <c r="FUP28" s="84"/>
      <c r="FUQ28" s="84"/>
      <c r="FUR28" s="84"/>
      <c r="FUS28" s="84"/>
      <c r="FUT28" s="84"/>
      <c r="FUU28" s="84"/>
      <c r="FUV28" s="84"/>
      <c r="FUW28" s="84"/>
      <c r="FUX28" s="84"/>
      <c r="FUY28" s="84"/>
      <c r="FUZ28" s="84"/>
      <c r="FVA28" s="84"/>
      <c r="FVB28" s="84"/>
      <c r="FVC28" s="84"/>
      <c r="FVD28" s="84"/>
      <c r="FVE28" s="84"/>
      <c r="FVF28" s="84"/>
      <c r="FVG28" s="84"/>
      <c r="FVH28" s="84"/>
      <c r="FVI28" s="84"/>
      <c r="FVJ28" s="84"/>
      <c r="FVK28" s="84"/>
      <c r="FVL28" s="84"/>
      <c r="FVM28" s="84"/>
      <c r="FVN28" s="84"/>
      <c r="FVO28" s="84"/>
      <c r="FVP28" s="84"/>
      <c r="FVQ28" s="84"/>
      <c r="FVR28" s="84"/>
      <c r="FVS28" s="84"/>
      <c r="FVT28" s="84"/>
      <c r="FVU28" s="84"/>
      <c r="FVV28" s="84"/>
      <c r="FVW28" s="84"/>
      <c r="FVX28" s="84"/>
      <c r="FVY28" s="84"/>
      <c r="FVZ28" s="84"/>
      <c r="FWA28" s="84"/>
      <c r="FWB28" s="84"/>
      <c r="FWC28" s="84"/>
      <c r="FWD28" s="84"/>
      <c r="FWE28" s="84"/>
      <c r="FWF28" s="84"/>
      <c r="FWG28" s="84"/>
      <c r="FWH28" s="84"/>
      <c r="FWI28" s="84"/>
      <c r="FWJ28" s="84"/>
      <c r="FWK28" s="84"/>
      <c r="FWL28" s="84"/>
      <c r="FWM28" s="84"/>
      <c r="FWN28" s="84"/>
      <c r="FWO28" s="84"/>
      <c r="FWP28" s="84"/>
      <c r="FWQ28" s="84"/>
      <c r="FWR28" s="84"/>
      <c r="FWS28" s="84"/>
      <c r="FWT28" s="84"/>
      <c r="FWU28" s="84"/>
      <c r="FWV28" s="84"/>
      <c r="FWW28" s="84"/>
      <c r="FWX28" s="84"/>
      <c r="FWY28" s="84"/>
      <c r="FWZ28" s="84"/>
      <c r="FXA28" s="84"/>
      <c r="FXB28" s="84"/>
      <c r="FXC28" s="84"/>
      <c r="FXD28" s="84"/>
      <c r="FXE28" s="84"/>
      <c r="FXF28" s="84"/>
      <c r="FXG28" s="84"/>
      <c r="FXH28" s="84"/>
      <c r="FXI28" s="84"/>
      <c r="FXJ28" s="84"/>
      <c r="FXK28" s="84"/>
      <c r="FXL28" s="84"/>
      <c r="FXM28" s="84"/>
      <c r="FXN28" s="84"/>
      <c r="FXO28" s="84"/>
      <c r="FXP28" s="84"/>
      <c r="FXQ28" s="84"/>
      <c r="FXR28" s="84"/>
      <c r="FXS28" s="84"/>
      <c r="FXT28" s="84"/>
      <c r="FXU28" s="84"/>
      <c r="FXV28" s="84"/>
      <c r="FXW28" s="84"/>
      <c r="FXX28" s="84"/>
      <c r="FXY28" s="84"/>
      <c r="FXZ28" s="84"/>
      <c r="FYA28" s="84"/>
      <c r="FYB28" s="84"/>
      <c r="FYC28" s="84"/>
      <c r="FYD28" s="84"/>
      <c r="FYE28" s="84"/>
      <c r="FYF28" s="84"/>
      <c r="FYG28" s="84"/>
      <c r="FYH28" s="84"/>
      <c r="FYI28" s="84"/>
      <c r="FYJ28" s="84"/>
      <c r="FYK28" s="84"/>
      <c r="FYL28" s="84"/>
      <c r="FYM28" s="84"/>
      <c r="FYN28" s="84"/>
      <c r="FYO28" s="84"/>
      <c r="FYP28" s="84"/>
      <c r="FYQ28" s="84"/>
      <c r="FYR28" s="84"/>
      <c r="FYS28" s="84"/>
      <c r="FYT28" s="84"/>
      <c r="FYU28" s="84"/>
      <c r="FYV28" s="84"/>
      <c r="FYW28" s="84"/>
      <c r="FYX28" s="84"/>
      <c r="FYY28" s="84"/>
      <c r="FYZ28" s="84"/>
      <c r="FZA28" s="84"/>
      <c r="FZB28" s="84"/>
      <c r="FZC28" s="84"/>
      <c r="FZD28" s="84"/>
      <c r="FZE28" s="84"/>
      <c r="FZF28" s="84"/>
      <c r="FZG28" s="84"/>
      <c r="FZH28" s="84"/>
      <c r="FZI28" s="84"/>
      <c r="FZJ28" s="84"/>
      <c r="FZK28" s="84"/>
      <c r="FZL28" s="84"/>
      <c r="FZM28" s="84"/>
      <c r="FZN28" s="84"/>
      <c r="FZO28" s="84"/>
      <c r="FZP28" s="84"/>
      <c r="FZQ28" s="84"/>
      <c r="FZR28" s="84"/>
      <c r="FZS28" s="84"/>
      <c r="FZT28" s="84"/>
      <c r="FZU28" s="84"/>
      <c r="FZV28" s="84"/>
      <c r="FZW28" s="84"/>
      <c r="FZX28" s="84"/>
      <c r="FZY28" s="84"/>
      <c r="FZZ28" s="84"/>
      <c r="GAA28" s="84"/>
      <c r="GAB28" s="84"/>
      <c r="GAC28" s="84"/>
      <c r="GAD28" s="84"/>
      <c r="GAE28" s="84"/>
      <c r="GAF28" s="84"/>
      <c r="GAG28" s="84"/>
      <c r="GAH28" s="84"/>
      <c r="GAI28" s="84"/>
      <c r="GAJ28" s="84"/>
      <c r="GAK28" s="84"/>
      <c r="GAL28" s="84"/>
      <c r="GAM28" s="84"/>
      <c r="GAN28" s="84"/>
      <c r="GAO28" s="84"/>
      <c r="GAP28" s="84"/>
      <c r="GAQ28" s="84"/>
      <c r="GAR28" s="84"/>
      <c r="GAS28" s="84"/>
      <c r="GAT28" s="84"/>
      <c r="GAU28" s="84"/>
      <c r="GAV28" s="84"/>
      <c r="GAW28" s="84"/>
      <c r="GAX28" s="84"/>
      <c r="GAY28" s="84"/>
      <c r="GAZ28" s="84"/>
      <c r="GBA28" s="84"/>
      <c r="GBB28" s="84"/>
      <c r="GBC28" s="84"/>
      <c r="GBD28" s="84"/>
      <c r="GBE28" s="84"/>
      <c r="GBF28" s="84"/>
      <c r="GBG28" s="84"/>
      <c r="GBH28" s="84"/>
      <c r="GBI28" s="84"/>
      <c r="GBJ28" s="84"/>
      <c r="GBK28" s="84"/>
      <c r="GBL28" s="84"/>
      <c r="GBM28" s="84"/>
      <c r="GBN28" s="84"/>
      <c r="GBO28" s="84"/>
      <c r="GBP28" s="84"/>
      <c r="GBQ28" s="84"/>
      <c r="GBR28" s="84"/>
      <c r="GBS28" s="84"/>
      <c r="GBT28" s="84"/>
      <c r="GBU28" s="84"/>
      <c r="GBV28" s="84"/>
      <c r="GBW28" s="84"/>
      <c r="GBX28" s="84"/>
      <c r="GBY28" s="84"/>
      <c r="GBZ28" s="84"/>
      <c r="GCA28" s="84"/>
      <c r="GCB28" s="84"/>
      <c r="GCC28" s="84"/>
      <c r="GCD28" s="84"/>
      <c r="GCE28" s="84"/>
      <c r="GCF28" s="84"/>
      <c r="GCG28" s="84"/>
      <c r="GCH28" s="84"/>
      <c r="GCI28" s="84"/>
      <c r="GCJ28" s="84"/>
      <c r="GCK28" s="84"/>
      <c r="GCL28" s="84"/>
      <c r="GCM28" s="84"/>
      <c r="GCN28" s="84"/>
      <c r="GCO28" s="84"/>
      <c r="GCP28" s="84"/>
      <c r="GCQ28" s="84"/>
      <c r="GCR28" s="84"/>
      <c r="GCS28" s="84"/>
      <c r="GCT28" s="84"/>
      <c r="GCU28" s="84"/>
      <c r="GCV28" s="84"/>
      <c r="GCW28" s="84"/>
      <c r="GCX28" s="84"/>
      <c r="GCY28" s="84"/>
      <c r="GCZ28" s="84"/>
      <c r="GDA28" s="84"/>
      <c r="GDB28" s="84"/>
      <c r="GDC28" s="84"/>
      <c r="GDD28" s="84"/>
      <c r="GDE28" s="84"/>
      <c r="GDF28" s="84"/>
      <c r="GDG28" s="84"/>
      <c r="GDH28" s="84"/>
      <c r="GDI28" s="84"/>
      <c r="GDJ28" s="84"/>
      <c r="GDK28" s="84"/>
      <c r="GDL28" s="84"/>
      <c r="GDM28" s="84"/>
      <c r="GDN28" s="84"/>
      <c r="GDO28" s="84"/>
      <c r="GDP28" s="84"/>
      <c r="GDQ28" s="84"/>
      <c r="GDR28" s="84"/>
      <c r="GDS28" s="84"/>
      <c r="GDT28" s="84"/>
      <c r="GDU28" s="84"/>
      <c r="GDV28" s="84"/>
      <c r="GDW28" s="84"/>
      <c r="GDX28" s="84"/>
      <c r="GDY28" s="84"/>
      <c r="GDZ28" s="84"/>
      <c r="GEA28" s="84"/>
      <c r="GEB28" s="84"/>
      <c r="GEC28" s="84"/>
      <c r="GED28" s="84"/>
      <c r="GEE28" s="84"/>
      <c r="GEF28" s="84"/>
      <c r="GEG28" s="84"/>
      <c r="GEH28" s="84"/>
      <c r="GEI28" s="84"/>
      <c r="GEJ28" s="84"/>
      <c r="GEK28" s="84"/>
      <c r="GEL28" s="84"/>
      <c r="GEM28" s="84"/>
      <c r="GEN28" s="84"/>
      <c r="GEO28" s="84"/>
      <c r="GEP28" s="84"/>
      <c r="GEQ28" s="84"/>
      <c r="GER28" s="84"/>
      <c r="GES28" s="84"/>
      <c r="GET28" s="84"/>
      <c r="GEU28" s="84"/>
      <c r="GEV28" s="84"/>
      <c r="GEW28" s="84"/>
      <c r="GEX28" s="84"/>
      <c r="GEY28" s="84"/>
      <c r="GEZ28" s="84"/>
      <c r="GFA28" s="84"/>
      <c r="GFB28" s="84"/>
      <c r="GFC28" s="84"/>
      <c r="GFD28" s="84"/>
      <c r="GFE28" s="84"/>
      <c r="GFF28" s="84"/>
      <c r="GFG28" s="84"/>
      <c r="GFH28" s="84"/>
      <c r="GFI28" s="84"/>
      <c r="GFJ28" s="84"/>
      <c r="GFK28" s="84"/>
      <c r="GFL28" s="84"/>
      <c r="GFM28" s="84"/>
      <c r="GFN28" s="84"/>
      <c r="GFO28" s="84"/>
      <c r="GFP28" s="84"/>
      <c r="GFQ28" s="84"/>
      <c r="GFR28" s="84"/>
      <c r="GFS28" s="84"/>
      <c r="GFT28" s="84"/>
      <c r="GFU28" s="84"/>
      <c r="GFV28" s="84"/>
      <c r="GFW28" s="84"/>
      <c r="GFX28" s="84"/>
      <c r="GFY28" s="84"/>
      <c r="GFZ28" s="84"/>
      <c r="GGA28" s="84"/>
      <c r="GGB28" s="84"/>
      <c r="GGC28" s="84"/>
      <c r="GGD28" s="84"/>
      <c r="GGE28" s="84"/>
      <c r="GGF28" s="84"/>
      <c r="GGG28" s="84"/>
      <c r="GGH28" s="84"/>
      <c r="GGI28" s="84"/>
      <c r="GGJ28" s="84"/>
      <c r="GGK28" s="84"/>
      <c r="GGL28" s="84"/>
      <c r="GGM28" s="84"/>
      <c r="GGN28" s="84"/>
      <c r="GGO28" s="84"/>
      <c r="GGP28" s="84"/>
      <c r="GGQ28" s="84"/>
      <c r="GGR28" s="84"/>
      <c r="GGS28" s="84"/>
      <c r="GGT28" s="84"/>
      <c r="GGU28" s="84"/>
      <c r="GGV28" s="84"/>
      <c r="GGW28" s="84"/>
      <c r="GGX28" s="84"/>
      <c r="GGY28" s="84"/>
      <c r="GGZ28" s="84"/>
      <c r="GHA28" s="84"/>
      <c r="GHB28" s="84"/>
      <c r="GHC28" s="84"/>
      <c r="GHD28" s="84"/>
      <c r="GHE28" s="84"/>
      <c r="GHF28" s="84"/>
      <c r="GHG28" s="84"/>
      <c r="GHH28" s="84"/>
      <c r="GHI28" s="84"/>
      <c r="GHJ28" s="84"/>
      <c r="GHK28" s="84"/>
      <c r="GHL28" s="84"/>
      <c r="GHM28" s="84"/>
      <c r="GHN28" s="84"/>
      <c r="GHO28" s="84"/>
      <c r="GHP28" s="84"/>
      <c r="GHQ28" s="84"/>
      <c r="GHR28" s="84"/>
      <c r="GHS28" s="84"/>
      <c r="GHT28" s="84"/>
      <c r="GHU28" s="84"/>
      <c r="GHV28" s="84"/>
      <c r="GHW28" s="84"/>
      <c r="GHX28" s="84"/>
      <c r="GHY28" s="84"/>
      <c r="GHZ28" s="84"/>
      <c r="GIA28" s="84"/>
      <c r="GIB28" s="84"/>
      <c r="GIC28" s="84"/>
      <c r="GID28" s="84"/>
      <c r="GIE28" s="84"/>
      <c r="GIF28" s="84"/>
      <c r="GIG28" s="84"/>
      <c r="GIH28" s="84"/>
      <c r="GII28" s="84"/>
      <c r="GIJ28" s="84"/>
      <c r="GIK28" s="84"/>
      <c r="GIL28" s="84"/>
      <c r="GIM28" s="84"/>
      <c r="GIN28" s="84"/>
      <c r="GIO28" s="84"/>
      <c r="GIP28" s="84"/>
      <c r="GIQ28" s="84"/>
      <c r="GIR28" s="84"/>
      <c r="GIS28" s="84"/>
      <c r="GIT28" s="84"/>
      <c r="GIU28" s="84"/>
      <c r="GIV28" s="84"/>
      <c r="GIW28" s="84"/>
      <c r="GIX28" s="84"/>
      <c r="GIY28" s="84"/>
      <c r="GIZ28" s="84"/>
      <c r="GJA28" s="84"/>
      <c r="GJB28" s="84"/>
      <c r="GJC28" s="84"/>
      <c r="GJD28" s="84"/>
      <c r="GJE28" s="84"/>
      <c r="GJF28" s="84"/>
      <c r="GJG28" s="84"/>
      <c r="GJH28" s="84"/>
      <c r="GJI28" s="84"/>
      <c r="GJJ28" s="84"/>
      <c r="GJK28" s="84"/>
      <c r="GJL28" s="84"/>
      <c r="GJM28" s="84"/>
      <c r="GJN28" s="84"/>
      <c r="GJO28" s="84"/>
      <c r="GJP28" s="84"/>
      <c r="GJQ28" s="84"/>
      <c r="GJR28" s="84"/>
      <c r="GJS28" s="84"/>
      <c r="GJT28" s="84"/>
      <c r="GJU28" s="84"/>
      <c r="GJV28" s="84"/>
      <c r="GJW28" s="84"/>
      <c r="GJX28" s="84"/>
      <c r="GJY28" s="84"/>
      <c r="GJZ28" s="84"/>
      <c r="GKA28" s="84"/>
      <c r="GKB28" s="84"/>
      <c r="GKC28" s="84"/>
      <c r="GKD28" s="84"/>
      <c r="GKE28" s="84"/>
      <c r="GKF28" s="84"/>
      <c r="GKG28" s="84"/>
      <c r="GKH28" s="84"/>
      <c r="GKI28" s="84"/>
      <c r="GKJ28" s="84"/>
      <c r="GKK28" s="84"/>
      <c r="GKL28" s="84"/>
      <c r="GKM28" s="84"/>
      <c r="GKN28" s="84"/>
      <c r="GKO28" s="84"/>
      <c r="GKP28" s="84"/>
      <c r="GKQ28" s="84"/>
      <c r="GKR28" s="84"/>
      <c r="GKS28" s="84"/>
      <c r="GKT28" s="84"/>
      <c r="GKU28" s="84"/>
      <c r="GKV28" s="84"/>
      <c r="GKW28" s="84"/>
      <c r="GKX28" s="84"/>
      <c r="GKY28" s="84"/>
      <c r="GKZ28" s="84"/>
      <c r="GLA28" s="84"/>
      <c r="GLB28" s="84"/>
      <c r="GLC28" s="84"/>
      <c r="GLD28" s="84"/>
      <c r="GLE28" s="84"/>
      <c r="GLF28" s="84"/>
      <c r="GLG28" s="84"/>
      <c r="GLH28" s="84"/>
      <c r="GLI28" s="84"/>
      <c r="GLJ28" s="84"/>
      <c r="GLK28" s="84"/>
      <c r="GLL28" s="84"/>
      <c r="GLM28" s="84"/>
      <c r="GLN28" s="84"/>
      <c r="GLO28" s="84"/>
      <c r="GLP28" s="84"/>
      <c r="GLQ28" s="84"/>
      <c r="GLR28" s="84"/>
      <c r="GLS28" s="84"/>
      <c r="GLT28" s="84"/>
      <c r="GLU28" s="84"/>
      <c r="GLV28" s="84"/>
      <c r="GLW28" s="84"/>
      <c r="GLX28" s="84"/>
      <c r="GLY28" s="84"/>
      <c r="GLZ28" s="84"/>
      <c r="GMA28" s="84"/>
      <c r="GMB28" s="84"/>
      <c r="GMC28" s="84"/>
      <c r="GMD28" s="84"/>
      <c r="GME28" s="84"/>
      <c r="GMF28" s="84"/>
      <c r="GMG28" s="84"/>
      <c r="GMH28" s="84"/>
      <c r="GMI28" s="84"/>
      <c r="GMJ28" s="84"/>
      <c r="GMK28" s="84"/>
      <c r="GML28" s="84"/>
      <c r="GMM28" s="84"/>
      <c r="GMN28" s="84"/>
      <c r="GMO28" s="84"/>
      <c r="GMP28" s="84"/>
      <c r="GMQ28" s="84"/>
      <c r="GMR28" s="84"/>
      <c r="GMS28" s="84"/>
      <c r="GMT28" s="84"/>
      <c r="GMU28" s="84"/>
      <c r="GMV28" s="84"/>
      <c r="GMW28" s="84"/>
      <c r="GMX28" s="84"/>
      <c r="GMY28" s="84"/>
      <c r="GMZ28" s="84"/>
      <c r="GNA28" s="84"/>
      <c r="GNB28" s="84"/>
      <c r="GNC28" s="84"/>
      <c r="GND28" s="84"/>
      <c r="GNE28" s="84"/>
      <c r="GNF28" s="84"/>
      <c r="GNG28" s="84"/>
      <c r="GNH28" s="84"/>
      <c r="GNI28" s="84"/>
      <c r="GNJ28" s="84"/>
      <c r="GNK28" s="84"/>
      <c r="GNL28" s="84"/>
      <c r="GNM28" s="84"/>
      <c r="GNN28" s="84"/>
      <c r="GNO28" s="84"/>
      <c r="GNP28" s="84"/>
      <c r="GNQ28" s="84"/>
      <c r="GNR28" s="84"/>
      <c r="GNS28" s="84"/>
      <c r="GNT28" s="84"/>
      <c r="GNU28" s="84"/>
      <c r="GNV28" s="84"/>
      <c r="GNW28" s="84"/>
      <c r="GNX28" s="84"/>
      <c r="GNY28" s="84"/>
      <c r="GNZ28" s="84"/>
      <c r="GOA28" s="84"/>
      <c r="GOB28" s="84"/>
      <c r="GOC28" s="84"/>
      <c r="GOD28" s="84"/>
      <c r="GOE28" s="84"/>
      <c r="GOF28" s="84"/>
      <c r="GOG28" s="84"/>
      <c r="GOH28" s="84"/>
      <c r="GOI28" s="84"/>
      <c r="GOJ28" s="84"/>
      <c r="GOK28" s="84"/>
      <c r="GOL28" s="84"/>
      <c r="GOM28" s="84"/>
      <c r="GON28" s="84"/>
      <c r="GOO28" s="84"/>
      <c r="GOP28" s="84"/>
      <c r="GOQ28" s="84"/>
      <c r="GOR28" s="84"/>
      <c r="GOS28" s="84"/>
      <c r="GOT28" s="84"/>
      <c r="GOU28" s="84"/>
      <c r="GOV28" s="84"/>
      <c r="GOW28" s="84"/>
      <c r="GOX28" s="84"/>
      <c r="GOY28" s="84"/>
      <c r="GOZ28" s="84"/>
      <c r="GPA28" s="84"/>
      <c r="GPB28" s="84"/>
      <c r="GPC28" s="84"/>
      <c r="GPD28" s="84"/>
      <c r="GPE28" s="84"/>
      <c r="GPF28" s="84"/>
      <c r="GPG28" s="84"/>
      <c r="GPH28" s="84"/>
      <c r="GPI28" s="84"/>
      <c r="GPJ28" s="84"/>
      <c r="GPK28" s="84"/>
      <c r="GPL28" s="84"/>
      <c r="GPM28" s="84"/>
      <c r="GPN28" s="84"/>
      <c r="GPO28" s="84"/>
      <c r="GPP28" s="84"/>
      <c r="GPQ28" s="84"/>
      <c r="GPR28" s="84"/>
      <c r="GPS28" s="84"/>
      <c r="GPT28" s="84"/>
      <c r="GPU28" s="84"/>
      <c r="GPV28" s="84"/>
      <c r="GPW28" s="84"/>
      <c r="GPX28" s="84"/>
      <c r="GPY28" s="84"/>
      <c r="GPZ28" s="84"/>
      <c r="GQA28" s="84"/>
      <c r="GQB28" s="84"/>
      <c r="GQC28" s="84"/>
      <c r="GQD28" s="84"/>
      <c r="GQE28" s="84"/>
      <c r="GQF28" s="84"/>
      <c r="GQG28" s="84"/>
      <c r="GQH28" s="84"/>
      <c r="GQI28" s="84"/>
      <c r="GQJ28" s="84"/>
      <c r="GQK28" s="84"/>
      <c r="GQL28" s="84"/>
      <c r="GQM28" s="84"/>
      <c r="GQN28" s="84"/>
      <c r="GQO28" s="84"/>
      <c r="GQP28" s="84"/>
      <c r="GQQ28" s="84"/>
      <c r="GQR28" s="84"/>
      <c r="GQS28" s="84"/>
      <c r="GQT28" s="84"/>
      <c r="GQU28" s="84"/>
      <c r="GQV28" s="84"/>
      <c r="GQW28" s="84"/>
      <c r="GQX28" s="84"/>
      <c r="GQY28" s="84"/>
      <c r="GQZ28" s="84"/>
      <c r="GRA28" s="84"/>
      <c r="GRB28" s="84"/>
      <c r="GRC28" s="84"/>
      <c r="GRD28" s="84"/>
      <c r="GRE28" s="84"/>
      <c r="GRF28" s="84"/>
      <c r="GRG28" s="84"/>
      <c r="GRH28" s="84"/>
      <c r="GRI28" s="84"/>
      <c r="GRJ28" s="84"/>
      <c r="GRK28" s="84"/>
      <c r="GRL28" s="84"/>
      <c r="GRM28" s="84"/>
      <c r="GRN28" s="84"/>
      <c r="GRO28" s="84"/>
      <c r="GRP28" s="84"/>
      <c r="GRQ28" s="84"/>
      <c r="GRR28" s="84"/>
      <c r="GRS28" s="84"/>
      <c r="GRT28" s="84"/>
      <c r="GRU28" s="84"/>
      <c r="GRV28" s="84"/>
      <c r="GRW28" s="84"/>
      <c r="GRX28" s="84"/>
      <c r="GRY28" s="84"/>
      <c r="GRZ28" s="84"/>
      <c r="GSA28" s="84"/>
      <c r="GSB28" s="84"/>
      <c r="GSC28" s="84"/>
      <c r="GSD28" s="84"/>
      <c r="GSE28" s="84"/>
      <c r="GSF28" s="84"/>
      <c r="GSG28" s="84"/>
      <c r="GSH28" s="84"/>
      <c r="GSI28" s="84"/>
      <c r="GSJ28" s="84"/>
      <c r="GSK28" s="84"/>
      <c r="GSL28" s="84"/>
      <c r="GSM28" s="84"/>
      <c r="GSN28" s="84"/>
      <c r="GSO28" s="84"/>
      <c r="GSP28" s="84"/>
      <c r="GSQ28" s="84"/>
      <c r="GSR28" s="84"/>
      <c r="GSS28" s="84"/>
      <c r="GST28" s="84"/>
      <c r="GSU28" s="84"/>
      <c r="GSV28" s="84"/>
      <c r="GSW28" s="84"/>
      <c r="GSX28" s="84"/>
      <c r="GSY28" s="84"/>
      <c r="GSZ28" s="84"/>
      <c r="GTA28" s="84"/>
      <c r="GTB28" s="84"/>
      <c r="GTC28" s="84"/>
      <c r="GTD28" s="84"/>
      <c r="GTE28" s="84"/>
      <c r="GTF28" s="84"/>
      <c r="GTG28" s="84"/>
      <c r="GTH28" s="84"/>
      <c r="GTI28" s="84"/>
      <c r="GTJ28" s="84"/>
      <c r="GTK28" s="84"/>
      <c r="GTL28" s="84"/>
      <c r="GTM28" s="84"/>
      <c r="GTN28" s="84"/>
      <c r="GTO28" s="84"/>
      <c r="GTP28" s="84"/>
      <c r="GTQ28" s="84"/>
      <c r="GTR28" s="84"/>
      <c r="GTS28" s="84"/>
      <c r="GTT28" s="84"/>
      <c r="GTU28" s="84"/>
      <c r="GTV28" s="84"/>
      <c r="GTW28" s="84"/>
      <c r="GTX28" s="84"/>
      <c r="GTY28" s="84"/>
      <c r="GTZ28" s="84"/>
      <c r="GUA28" s="84"/>
      <c r="GUB28" s="84"/>
      <c r="GUC28" s="84"/>
      <c r="GUD28" s="84"/>
      <c r="GUE28" s="84"/>
      <c r="GUF28" s="84"/>
      <c r="GUG28" s="84"/>
      <c r="GUH28" s="84"/>
      <c r="GUI28" s="84"/>
      <c r="GUJ28" s="84"/>
      <c r="GUK28" s="84"/>
      <c r="GUL28" s="84"/>
      <c r="GUM28" s="84"/>
      <c r="GUN28" s="84"/>
      <c r="GUO28" s="84"/>
      <c r="GUP28" s="84"/>
      <c r="GUQ28" s="84"/>
      <c r="GUR28" s="84"/>
      <c r="GUS28" s="84"/>
      <c r="GUT28" s="84"/>
      <c r="GUU28" s="84"/>
      <c r="GUV28" s="84"/>
      <c r="GUW28" s="84"/>
      <c r="GUX28" s="84"/>
      <c r="GUY28" s="84"/>
      <c r="GUZ28" s="84"/>
      <c r="GVA28" s="84"/>
      <c r="GVB28" s="84"/>
      <c r="GVC28" s="84"/>
      <c r="GVD28" s="84"/>
      <c r="GVE28" s="84"/>
      <c r="GVF28" s="84"/>
      <c r="GVG28" s="84"/>
      <c r="GVH28" s="84"/>
      <c r="GVI28" s="84"/>
      <c r="GVJ28" s="84"/>
      <c r="GVK28" s="84"/>
      <c r="GVL28" s="84"/>
      <c r="GVM28" s="84"/>
      <c r="GVN28" s="84"/>
      <c r="GVO28" s="84"/>
      <c r="GVP28" s="84"/>
      <c r="GVQ28" s="84"/>
      <c r="GVR28" s="84"/>
      <c r="GVS28" s="84"/>
      <c r="GVT28" s="84"/>
      <c r="GVU28" s="84"/>
      <c r="GVV28" s="84"/>
      <c r="GVW28" s="84"/>
      <c r="GVX28" s="84"/>
      <c r="GVY28" s="84"/>
      <c r="GVZ28" s="84"/>
      <c r="GWA28" s="84"/>
      <c r="GWB28" s="84"/>
      <c r="GWC28" s="84"/>
      <c r="GWD28" s="84"/>
      <c r="GWE28" s="84"/>
      <c r="GWF28" s="84"/>
      <c r="GWG28" s="84"/>
      <c r="GWH28" s="84"/>
      <c r="GWI28" s="84"/>
      <c r="GWJ28" s="84"/>
      <c r="GWK28" s="84"/>
      <c r="GWL28" s="84"/>
      <c r="GWM28" s="84"/>
      <c r="GWN28" s="84"/>
      <c r="GWO28" s="84"/>
      <c r="GWP28" s="84"/>
      <c r="GWQ28" s="84"/>
      <c r="GWR28" s="84"/>
      <c r="GWS28" s="84"/>
      <c r="GWT28" s="84"/>
      <c r="GWU28" s="84"/>
      <c r="GWV28" s="84"/>
      <c r="GWW28" s="84"/>
      <c r="GWX28" s="84"/>
      <c r="GWY28" s="84"/>
      <c r="GWZ28" s="84"/>
      <c r="GXA28" s="84"/>
      <c r="GXB28" s="84"/>
      <c r="GXC28" s="84"/>
      <c r="GXD28" s="84"/>
      <c r="GXE28" s="84"/>
      <c r="GXF28" s="84"/>
      <c r="GXG28" s="84"/>
      <c r="GXH28" s="84"/>
      <c r="GXI28" s="84"/>
      <c r="GXJ28" s="84"/>
      <c r="GXK28" s="84"/>
      <c r="GXL28" s="84"/>
      <c r="GXM28" s="84"/>
      <c r="GXN28" s="84"/>
      <c r="GXO28" s="84"/>
      <c r="GXP28" s="84"/>
      <c r="GXQ28" s="84"/>
      <c r="GXR28" s="84"/>
      <c r="GXS28" s="84"/>
      <c r="GXT28" s="84"/>
      <c r="GXU28" s="84"/>
      <c r="GXV28" s="84"/>
      <c r="GXW28" s="84"/>
      <c r="GXX28" s="84"/>
      <c r="GXY28" s="84"/>
      <c r="GXZ28" s="84"/>
      <c r="GYA28" s="84"/>
      <c r="GYB28" s="84"/>
      <c r="GYC28" s="84"/>
      <c r="GYD28" s="84"/>
      <c r="GYE28" s="84"/>
      <c r="GYF28" s="84"/>
      <c r="GYG28" s="84"/>
      <c r="GYH28" s="84"/>
      <c r="GYI28" s="84"/>
      <c r="GYJ28" s="84"/>
      <c r="GYK28" s="84"/>
      <c r="GYL28" s="84"/>
      <c r="GYM28" s="84"/>
      <c r="GYN28" s="84"/>
      <c r="GYO28" s="84"/>
      <c r="GYP28" s="84"/>
      <c r="GYQ28" s="84"/>
      <c r="GYR28" s="84"/>
      <c r="GYS28" s="84"/>
      <c r="GYT28" s="84"/>
      <c r="GYU28" s="84"/>
      <c r="GYV28" s="84"/>
      <c r="GYW28" s="84"/>
      <c r="GYX28" s="84"/>
      <c r="GYY28" s="84"/>
      <c r="GYZ28" s="84"/>
      <c r="GZA28" s="84"/>
      <c r="GZB28" s="84"/>
      <c r="GZC28" s="84"/>
      <c r="GZD28" s="84"/>
      <c r="GZE28" s="84"/>
      <c r="GZF28" s="84"/>
      <c r="GZG28" s="84"/>
      <c r="GZH28" s="84"/>
      <c r="GZI28" s="84"/>
      <c r="GZJ28" s="84"/>
      <c r="GZK28" s="84"/>
      <c r="GZL28" s="84"/>
      <c r="GZM28" s="84"/>
      <c r="GZN28" s="84"/>
      <c r="GZO28" s="84"/>
      <c r="GZP28" s="84"/>
      <c r="GZQ28" s="84"/>
      <c r="GZR28" s="84"/>
      <c r="GZS28" s="84"/>
      <c r="GZT28" s="84"/>
      <c r="GZU28" s="84"/>
      <c r="GZV28" s="84"/>
      <c r="GZW28" s="84"/>
      <c r="GZX28" s="84"/>
      <c r="GZY28" s="84"/>
      <c r="GZZ28" s="84"/>
      <c r="HAA28" s="84"/>
      <c r="HAB28" s="84"/>
      <c r="HAC28" s="84"/>
      <c r="HAD28" s="84"/>
      <c r="HAE28" s="84"/>
      <c r="HAF28" s="84"/>
      <c r="HAG28" s="84"/>
      <c r="HAH28" s="84"/>
      <c r="HAI28" s="84"/>
      <c r="HAJ28" s="84"/>
      <c r="HAK28" s="84"/>
      <c r="HAL28" s="84"/>
      <c r="HAM28" s="84"/>
      <c r="HAN28" s="84"/>
      <c r="HAO28" s="84"/>
      <c r="HAP28" s="84"/>
      <c r="HAQ28" s="84"/>
      <c r="HAR28" s="84"/>
      <c r="HAS28" s="84"/>
      <c r="HAT28" s="84"/>
      <c r="HAU28" s="84"/>
      <c r="HAV28" s="84"/>
      <c r="HAW28" s="84"/>
      <c r="HAX28" s="84"/>
      <c r="HAY28" s="84"/>
      <c r="HAZ28" s="84"/>
      <c r="HBA28" s="84"/>
      <c r="HBB28" s="84"/>
      <c r="HBC28" s="84"/>
      <c r="HBD28" s="84"/>
      <c r="HBE28" s="84"/>
      <c r="HBF28" s="84"/>
      <c r="HBG28" s="84"/>
      <c r="HBH28" s="84"/>
      <c r="HBI28" s="84"/>
      <c r="HBJ28" s="84"/>
      <c r="HBK28" s="84"/>
      <c r="HBL28" s="84"/>
      <c r="HBM28" s="84"/>
      <c r="HBN28" s="84"/>
      <c r="HBO28" s="84"/>
      <c r="HBP28" s="84"/>
      <c r="HBQ28" s="84"/>
      <c r="HBR28" s="84"/>
      <c r="HBS28" s="84"/>
      <c r="HBT28" s="84"/>
      <c r="HBU28" s="84"/>
      <c r="HBV28" s="84"/>
      <c r="HBW28" s="84"/>
      <c r="HBX28" s="84"/>
      <c r="HBY28" s="84"/>
      <c r="HBZ28" s="84"/>
      <c r="HCA28" s="84"/>
      <c r="HCB28" s="84"/>
      <c r="HCC28" s="84"/>
      <c r="HCD28" s="84"/>
      <c r="HCE28" s="84"/>
      <c r="HCF28" s="84"/>
      <c r="HCG28" s="84"/>
      <c r="HCH28" s="84"/>
      <c r="HCI28" s="84"/>
      <c r="HCJ28" s="84"/>
      <c r="HCK28" s="84"/>
      <c r="HCL28" s="84"/>
      <c r="HCM28" s="84"/>
      <c r="HCN28" s="84"/>
      <c r="HCO28" s="84"/>
      <c r="HCP28" s="84"/>
      <c r="HCQ28" s="84"/>
      <c r="HCR28" s="84"/>
      <c r="HCS28" s="84"/>
      <c r="HCT28" s="84"/>
      <c r="HCU28" s="84"/>
      <c r="HCV28" s="84"/>
      <c r="HCW28" s="84"/>
      <c r="HCX28" s="84"/>
      <c r="HCY28" s="84"/>
      <c r="HCZ28" s="84"/>
      <c r="HDA28" s="84"/>
      <c r="HDB28" s="84"/>
      <c r="HDC28" s="84"/>
      <c r="HDD28" s="84"/>
      <c r="HDE28" s="84"/>
      <c r="HDF28" s="84"/>
      <c r="HDG28" s="84"/>
      <c r="HDH28" s="84"/>
      <c r="HDI28" s="84"/>
      <c r="HDJ28" s="84"/>
      <c r="HDK28" s="84"/>
      <c r="HDL28" s="84"/>
      <c r="HDM28" s="84"/>
      <c r="HDN28" s="84"/>
      <c r="HDO28" s="84"/>
      <c r="HDP28" s="84"/>
      <c r="HDQ28" s="84"/>
      <c r="HDR28" s="84"/>
      <c r="HDS28" s="84"/>
      <c r="HDT28" s="84"/>
      <c r="HDU28" s="84"/>
      <c r="HDV28" s="84"/>
      <c r="HDW28" s="84"/>
      <c r="HDX28" s="84"/>
      <c r="HDY28" s="84"/>
      <c r="HDZ28" s="84"/>
      <c r="HEA28" s="84"/>
      <c r="HEB28" s="84"/>
      <c r="HEC28" s="84"/>
      <c r="HED28" s="84"/>
      <c r="HEE28" s="84"/>
      <c r="HEF28" s="84"/>
      <c r="HEG28" s="84"/>
      <c r="HEH28" s="84"/>
      <c r="HEI28" s="84"/>
      <c r="HEJ28" s="84"/>
      <c r="HEK28" s="84"/>
      <c r="HEL28" s="84"/>
      <c r="HEM28" s="84"/>
      <c r="HEN28" s="84"/>
      <c r="HEO28" s="84"/>
      <c r="HEP28" s="84"/>
      <c r="HEQ28" s="84"/>
      <c r="HER28" s="84"/>
      <c r="HES28" s="84"/>
      <c r="HET28" s="84"/>
      <c r="HEU28" s="84"/>
      <c r="HEV28" s="84"/>
      <c r="HEW28" s="84"/>
      <c r="HEX28" s="84"/>
      <c r="HEY28" s="84"/>
      <c r="HEZ28" s="84"/>
      <c r="HFA28" s="84"/>
      <c r="HFB28" s="84"/>
      <c r="HFC28" s="84"/>
      <c r="HFD28" s="84"/>
      <c r="HFE28" s="84"/>
      <c r="HFF28" s="84"/>
      <c r="HFG28" s="84"/>
      <c r="HFH28" s="84"/>
      <c r="HFI28" s="84"/>
      <c r="HFJ28" s="84"/>
      <c r="HFK28" s="84"/>
      <c r="HFL28" s="84"/>
      <c r="HFM28" s="84"/>
      <c r="HFN28" s="84"/>
      <c r="HFO28" s="84"/>
      <c r="HFP28" s="84"/>
      <c r="HFQ28" s="84"/>
      <c r="HFR28" s="84"/>
      <c r="HFS28" s="84"/>
      <c r="HFT28" s="84"/>
      <c r="HFU28" s="84"/>
      <c r="HFV28" s="84"/>
      <c r="HFW28" s="84"/>
      <c r="HFX28" s="84"/>
      <c r="HFY28" s="84"/>
      <c r="HFZ28" s="84"/>
      <c r="HGA28" s="84"/>
      <c r="HGB28" s="84"/>
      <c r="HGC28" s="84"/>
      <c r="HGD28" s="84"/>
      <c r="HGE28" s="84"/>
      <c r="HGF28" s="84"/>
      <c r="HGG28" s="84"/>
      <c r="HGH28" s="84"/>
      <c r="HGI28" s="84"/>
      <c r="HGJ28" s="84"/>
      <c r="HGK28" s="84"/>
      <c r="HGL28" s="84"/>
      <c r="HGM28" s="84"/>
      <c r="HGN28" s="84"/>
      <c r="HGO28" s="84"/>
      <c r="HGP28" s="84"/>
      <c r="HGQ28" s="84"/>
      <c r="HGR28" s="84"/>
      <c r="HGS28" s="84"/>
      <c r="HGT28" s="84"/>
      <c r="HGU28" s="84"/>
      <c r="HGV28" s="84"/>
      <c r="HGW28" s="84"/>
      <c r="HGX28" s="84"/>
      <c r="HGY28" s="84"/>
      <c r="HGZ28" s="84"/>
      <c r="HHA28" s="84"/>
      <c r="HHB28" s="84"/>
      <c r="HHC28" s="84"/>
      <c r="HHD28" s="84"/>
      <c r="HHE28" s="84"/>
      <c r="HHF28" s="84"/>
      <c r="HHG28" s="84"/>
      <c r="HHH28" s="84"/>
      <c r="HHI28" s="84"/>
      <c r="HHJ28" s="84"/>
      <c r="HHK28" s="84"/>
      <c r="HHL28" s="84"/>
      <c r="HHM28" s="84"/>
      <c r="HHN28" s="84"/>
      <c r="HHO28" s="84"/>
      <c r="HHP28" s="84"/>
      <c r="HHQ28" s="84"/>
      <c r="HHR28" s="84"/>
      <c r="HHS28" s="84"/>
      <c r="HHT28" s="84"/>
      <c r="HHU28" s="84"/>
      <c r="HHV28" s="84"/>
      <c r="HHW28" s="84"/>
      <c r="HHX28" s="84"/>
      <c r="HHY28" s="84"/>
      <c r="HHZ28" s="84"/>
      <c r="HIA28" s="84"/>
      <c r="HIB28" s="84"/>
      <c r="HIC28" s="84"/>
      <c r="HID28" s="84"/>
      <c r="HIE28" s="84"/>
      <c r="HIF28" s="84"/>
      <c r="HIG28" s="84"/>
      <c r="HIH28" s="84"/>
      <c r="HII28" s="84"/>
      <c r="HIJ28" s="84"/>
      <c r="HIK28" s="84"/>
      <c r="HIL28" s="84"/>
      <c r="HIM28" s="84"/>
      <c r="HIN28" s="84"/>
      <c r="HIO28" s="84"/>
      <c r="HIP28" s="84"/>
      <c r="HIQ28" s="84"/>
      <c r="HIR28" s="84"/>
      <c r="HIS28" s="84"/>
      <c r="HIT28" s="84"/>
      <c r="HIU28" s="84"/>
      <c r="HIV28" s="84"/>
      <c r="HIW28" s="84"/>
      <c r="HIX28" s="84"/>
      <c r="HIY28" s="84"/>
      <c r="HIZ28" s="84"/>
      <c r="HJA28" s="84"/>
      <c r="HJB28" s="84"/>
      <c r="HJC28" s="84"/>
      <c r="HJD28" s="84"/>
      <c r="HJE28" s="84"/>
      <c r="HJF28" s="84"/>
      <c r="HJG28" s="84"/>
      <c r="HJH28" s="84"/>
      <c r="HJI28" s="84"/>
      <c r="HJJ28" s="84"/>
      <c r="HJK28" s="84"/>
      <c r="HJL28" s="84"/>
      <c r="HJM28" s="84"/>
      <c r="HJN28" s="84"/>
      <c r="HJO28" s="84"/>
      <c r="HJP28" s="84"/>
      <c r="HJQ28" s="84"/>
      <c r="HJR28" s="84"/>
      <c r="HJS28" s="84"/>
      <c r="HJT28" s="84"/>
      <c r="HJU28" s="84"/>
      <c r="HJV28" s="84"/>
      <c r="HJW28" s="84"/>
      <c r="HJX28" s="84"/>
      <c r="HJY28" s="84"/>
      <c r="HJZ28" s="84"/>
      <c r="HKA28" s="84"/>
      <c r="HKB28" s="84"/>
      <c r="HKC28" s="84"/>
      <c r="HKD28" s="84"/>
      <c r="HKE28" s="84"/>
      <c r="HKF28" s="84"/>
      <c r="HKG28" s="84"/>
      <c r="HKH28" s="84"/>
      <c r="HKI28" s="84"/>
      <c r="HKJ28" s="84"/>
      <c r="HKK28" s="84"/>
      <c r="HKL28" s="84"/>
      <c r="HKM28" s="84"/>
      <c r="HKN28" s="84"/>
      <c r="HKO28" s="84"/>
      <c r="HKP28" s="84"/>
      <c r="HKQ28" s="84"/>
      <c r="HKR28" s="84"/>
      <c r="HKS28" s="84"/>
      <c r="HKT28" s="84"/>
      <c r="HKU28" s="84"/>
      <c r="HKV28" s="84"/>
      <c r="HKW28" s="84"/>
      <c r="HKX28" s="84"/>
      <c r="HKY28" s="84"/>
      <c r="HKZ28" s="84"/>
      <c r="HLA28" s="84"/>
      <c r="HLB28" s="84"/>
      <c r="HLC28" s="84"/>
      <c r="HLD28" s="84"/>
      <c r="HLE28" s="84"/>
      <c r="HLF28" s="84"/>
      <c r="HLG28" s="84"/>
      <c r="HLH28" s="84"/>
      <c r="HLI28" s="84"/>
      <c r="HLJ28" s="84"/>
      <c r="HLK28" s="84"/>
      <c r="HLL28" s="84"/>
      <c r="HLM28" s="84"/>
      <c r="HLN28" s="84"/>
      <c r="HLO28" s="84"/>
      <c r="HLP28" s="84"/>
      <c r="HLQ28" s="84"/>
      <c r="HLR28" s="84"/>
      <c r="HLS28" s="84"/>
      <c r="HLT28" s="84"/>
      <c r="HLU28" s="84"/>
      <c r="HLV28" s="84"/>
      <c r="HLW28" s="84"/>
      <c r="HLX28" s="84"/>
      <c r="HLY28" s="84"/>
      <c r="HLZ28" s="84"/>
      <c r="HMA28" s="84"/>
      <c r="HMB28" s="84"/>
      <c r="HMC28" s="84"/>
      <c r="HMD28" s="84"/>
      <c r="HME28" s="84"/>
      <c r="HMF28" s="84"/>
      <c r="HMG28" s="84"/>
      <c r="HMH28" s="84"/>
      <c r="HMI28" s="84"/>
      <c r="HMJ28" s="84"/>
      <c r="HMK28" s="84"/>
      <c r="HML28" s="84"/>
      <c r="HMM28" s="84"/>
      <c r="HMN28" s="84"/>
      <c r="HMO28" s="84"/>
      <c r="HMP28" s="84"/>
      <c r="HMQ28" s="84"/>
      <c r="HMR28" s="84"/>
      <c r="HMS28" s="84"/>
      <c r="HMT28" s="84"/>
      <c r="HMU28" s="84"/>
      <c r="HMV28" s="84"/>
      <c r="HMW28" s="84"/>
      <c r="HMX28" s="84"/>
      <c r="HMY28" s="84"/>
      <c r="HMZ28" s="84"/>
      <c r="HNA28" s="84"/>
      <c r="HNB28" s="84"/>
      <c r="HNC28" s="84"/>
      <c r="HND28" s="84"/>
      <c r="HNE28" s="84"/>
      <c r="HNF28" s="84"/>
      <c r="HNG28" s="84"/>
      <c r="HNH28" s="84"/>
      <c r="HNI28" s="84"/>
      <c r="HNJ28" s="84"/>
      <c r="HNK28" s="84"/>
      <c r="HNL28" s="84"/>
      <c r="HNM28" s="84"/>
      <c r="HNN28" s="84"/>
      <c r="HNO28" s="84"/>
      <c r="HNP28" s="84"/>
      <c r="HNQ28" s="84"/>
      <c r="HNR28" s="84"/>
      <c r="HNS28" s="84"/>
      <c r="HNT28" s="84"/>
      <c r="HNU28" s="84"/>
      <c r="HNV28" s="84"/>
      <c r="HNW28" s="84"/>
      <c r="HNX28" s="84"/>
      <c r="HNY28" s="84"/>
      <c r="HNZ28" s="84"/>
      <c r="HOA28" s="84"/>
      <c r="HOB28" s="84"/>
      <c r="HOC28" s="84"/>
      <c r="HOD28" s="84"/>
      <c r="HOE28" s="84"/>
      <c r="HOF28" s="84"/>
      <c r="HOG28" s="84"/>
      <c r="HOH28" s="84"/>
      <c r="HOI28" s="84"/>
      <c r="HOJ28" s="84"/>
      <c r="HOK28" s="84"/>
      <c r="HOL28" s="84"/>
      <c r="HOM28" s="84"/>
      <c r="HON28" s="84"/>
      <c r="HOO28" s="84"/>
      <c r="HOP28" s="84"/>
      <c r="HOQ28" s="84"/>
      <c r="HOR28" s="84"/>
      <c r="HOS28" s="84"/>
      <c r="HOT28" s="84"/>
      <c r="HOU28" s="84"/>
      <c r="HOV28" s="84"/>
      <c r="HOW28" s="84"/>
      <c r="HOX28" s="84"/>
      <c r="HOY28" s="84"/>
      <c r="HOZ28" s="84"/>
      <c r="HPA28" s="84"/>
      <c r="HPB28" s="84"/>
      <c r="HPC28" s="84"/>
      <c r="HPD28" s="84"/>
      <c r="HPE28" s="84"/>
      <c r="HPF28" s="84"/>
      <c r="HPG28" s="84"/>
      <c r="HPH28" s="84"/>
      <c r="HPI28" s="84"/>
      <c r="HPJ28" s="84"/>
      <c r="HPK28" s="84"/>
      <c r="HPL28" s="84"/>
      <c r="HPM28" s="84"/>
      <c r="HPN28" s="84"/>
      <c r="HPO28" s="84"/>
      <c r="HPP28" s="84"/>
      <c r="HPQ28" s="84"/>
      <c r="HPR28" s="84"/>
      <c r="HPS28" s="84"/>
      <c r="HPT28" s="84"/>
      <c r="HPU28" s="84"/>
      <c r="HPV28" s="84"/>
      <c r="HPW28" s="84"/>
      <c r="HPX28" s="84"/>
      <c r="HPY28" s="84"/>
      <c r="HPZ28" s="84"/>
      <c r="HQA28" s="84"/>
      <c r="HQB28" s="84"/>
      <c r="HQC28" s="84"/>
      <c r="HQD28" s="84"/>
      <c r="HQE28" s="84"/>
      <c r="HQF28" s="84"/>
      <c r="HQG28" s="84"/>
      <c r="HQH28" s="84"/>
      <c r="HQI28" s="84"/>
      <c r="HQJ28" s="84"/>
      <c r="HQK28" s="84"/>
      <c r="HQL28" s="84"/>
      <c r="HQM28" s="84"/>
      <c r="HQN28" s="84"/>
      <c r="HQO28" s="84"/>
      <c r="HQP28" s="84"/>
      <c r="HQQ28" s="84"/>
      <c r="HQR28" s="84"/>
      <c r="HQS28" s="84"/>
      <c r="HQT28" s="84"/>
      <c r="HQU28" s="84"/>
      <c r="HQV28" s="84"/>
      <c r="HQW28" s="84"/>
      <c r="HQX28" s="84"/>
      <c r="HQY28" s="84"/>
      <c r="HQZ28" s="84"/>
      <c r="HRA28" s="84"/>
      <c r="HRB28" s="84"/>
      <c r="HRC28" s="84"/>
      <c r="HRD28" s="84"/>
      <c r="HRE28" s="84"/>
      <c r="HRF28" s="84"/>
      <c r="HRG28" s="84"/>
      <c r="HRH28" s="84"/>
      <c r="HRI28" s="84"/>
      <c r="HRJ28" s="84"/>
      <c r="HRK28" s="84"/>
      <c r="HRL28" s="84"/>
      <c r="HRM28" s="84"/>
      <c r="HRN28" s="84"/>
      <c r="HRO28" s="84"/>
      <c r="HRP28" s="84"/>
      <c r="HRQ28" s="84"/>
      <c r="HRR28" s="84"/>
      <c r="HRS28" s="84"/>
      <c r="HRT28" s="84"/>
      <c r="HRU28" s="84"/>
      <c r="HRV28" s="84"/>
      <c r="HRW28" s="84"/>
      <c r="HRX28" s="84"/>
      <c r="HRY28" s="84"/>
      <c r="HRZ28" s="84"/>
      <c r="HSA28" s="84"/>
      <c r="HSB28" s="84"/>
      <c r="HSC28" s="84"/>
      <c r="HSD28" s="84"/>
      <c r="HSE28" s="84"/>
      <c r="HSF28" s="84"/>
      <c r="HSG28" s="84"/>
      <c r="HSH28" s="84"/>
      <c r="HSI28" s="84"/>
      <c r="HSJ28" s="84"/>
      <c r="HSK28" s="84"/>
      <c r="HSL28" s="84"/>
      <c r="HSM28" s="84"/>
      <c r="HSN28" s="84"/>
      <c r="HSO28" s="84"/>
      <c r="HSP28" s="84"/>
      <c r="HSQ28" s="84"/>
      <c r="HSR28" s="84"/>
      <c r="HSS28" s="84"/>
      <c r="HST28" s="84"/>
      <c r="HSU28" s="84"/>
      <c r="HSV28" s="84"/>
      <c r="HSW28" s="84"/>
      <c r="HSX28" s="84"/>
      <c r="HSY28" s="84"/>
      <c r="HSZ28" s="84"/>
      <c r="HTA28" s="84"/>
      <c r="HTB28" s="84"/>
      <c r="HTC28" s="84"/>
      <c r="HTD28" s="84"/>
      <c r="HTE28" s="84"/>
      <c r="HTF28" s="84"/>
      <c r="HTG28" s="84"/>
      <c r="HTH28" s="84"/>
      <c r="HTI28" s="84"/>
      <c r="HTJ28" s="84"/>
      <c r="HTK28" s="84"/>
      <c r="HTL28" s="84"/>
      <c r="HTM28" s="84"/>
      <c r="HTN28" s="84"/>
      <c r="HTO28" s="84"/>
      <c r="HTP28" s="84"/>
      <c r="HTQ28" s="84"/>
      <c r="HTR28" s="84"/>
      <c r="HTS28" s="84"/>
      <c r="HTT28" s="84"/>
      <c r="HTU28" s="84"/>
      <c r="HTV28" s="84"/>
      <c r="HTW28" s="84"/>
      <c r="HTX28" s="84"/>
      <c r="HTY28" s="84"/>
      <c r="HTZ28" s="84"/>
      <c r="HUA28" s="84"/>
      <c r="HUB28" s="84"/>
      <c r="HUC28" s="84"/>
      <c r="HUD28" s="84"/>
      <c r="HUE28" s="84"/>
      <c r="HUF28" s="84"/>
      <c r="HUG28" s="84"/>
      <c r="HUH28" s="84"/>
      <c r="HUI28" s="84"/>
      <c r="HUJ28" s="84"/>
      <c r="HUK28" s="84"/>
      <c r="HUL28" s="84"/>
      <c r="HUM28" s="84"/>
      <c r="HUN28" s="84"/>
      <c r="HUO28" s="84"/>
      <c r="HUP28" s="84"/>
      <c r="HUQ28" s="84"/>
      <c r="HUR28" s="84"/>
      <c r="HUS28" s="84"/>
      <c r="HUT28" s="84"/>
      <c r="HUU28" s="84"/>
      <c r="HUV28" s="84"/>
      <c r="HUW28" s="84"/>
      <c r="HUX28" s="84"/>
      <c r="HUY28" s="84"/>
      <c r="HUZ28" s="84"/>
      <c r="HVA28" s="84"/>
      <c r="HVB28" s="84"/>
      <c r="HVC28" s="84"/>
      <c r="HVD28" s="84"/>
      <c r="HVE28" s="84"/>
      <c r="HVF28" s="84"/>
      <c r="HVG28" s="84"/>
      <c r="HVH28" s="84"/>
      <c r="HVI28" s="84"/>
      <c r="HVJ28" s="84"/>
      <c r="HVK28" s="84"/>
      <c r="HVL28" s="84"/>
      <c r="HVM28" s="84"/>
      <c r="HVN28" s="84"/>
      <c r="HVO28" s="84"/>
      <c r="HVP28" s="84"/>
      <c r="HVQ28" s="84"/>
      <c r="HVR28" s="84"/>
      <c r="HVS28" s="84"/>
      <c r="HVT28" s="84"/>
      <c r="HVU28" s="84"/>
      <c r="HVV28" s="84"/>
      <c r="HVW28" s="84"/>
      <c r="HVX28" s="84"/>
      <c r="HVY28" s="84"/>
      <c r="HVZ28" s="84"/>
      <c r="HWA28" s="84"/>
      <c r="HWB28" s="84"/>
      <c r="HWC28" s="84"/>
      <c r="HWD28" s="84"/>
      <c r="HWE28" s="84"/>
      <c r="HWF28" s="84"/>
      <c r="HWG28" s="84"/>
      <c r="HWH28" s="84"/>
      <c r="HWI28" s="84"/>
      <c r="HWJ28" s="84"/>
      <c r="HWK28" s="84"/>
      <c r="HWL28" s="84"/>
      <c r="HWM28" s="84"/>
      <c r="HWN28" s="84"/>
      <c r="HWO28" s="84"/>
      <c r="HWP28" s="84"/>
      <c r="HWQ28" s="84"/>
      <c r="HWR28" s="84"/>
      <c r="HWS28" s="84"/>
      <c r="HWT28" s="84"/>
      <c r="HWU28" s="84"/>
      <c r="HWV28" s="84"/>
      <c r="HWW28" s="84"/>
      <c r="HWX28" s="84"/>
      <c r="HWY28" s="84"/>
      <c r="HWZ28" s="84"/>
      <c r="HXA28" s="84"/>
      <c r="HXB28" s="84"/>
      <c r="HXC28" s="84"/>
      <c r="HXD28" s="84"/>
      <c r="HXE28" s="84"/>
      <c r="HXF28" s="84"/>
      <c r="HXG28" s="84"/>
      <c r="HXH28" s="84"/>
      <c r="HXI28" s="84"/>
      <c r="HXJ28" s="84"/>
      <c r="HXK28" s="84"/>
      <c r="HXL28" s="84"/>
      <c r="HXM28" s="84"/>
      <c r="HXN28" s="84"/>
      <c r="HXO28" s="84"/>
      <c r="HXP28" s="84"/>
      <c r="HXQ28" s="84"/>
      <c r="HXR28" s="84"/>
      <c r="HXS28" s="84"/>
      <c r="HXT28" s="84"/>
      <c r="HXU28" s="84"/>
      <c r="HXV28" s="84"/>
      <c r="HXW28" s="84"/>
      <c r="HXX28" s="84"/>
      <c r="HXY28" s="84"/>
      <c r="HXZ28" s="84"/>
      <c r="HYA28" s="84"/>
      <c r="HYB28" s="84"/>
      <c r="HYC28" s="84"/>
      <c r="HYD28" s="84"/>
      <c r="HYE28" s="84"/>
      <c r="HYF28" s="84"/>
      <c r="HYG28" s="84"/>
      <c r="HYH28" s="84"/>
      <c r="HYI28" s="84"/>
      <c r="HYJ28" s="84"/>
      <c r="HYK28" s="84"/>
      <c r="HYL28" s="84"/>
      <c r="HYM28" s="84"/>
      <c r="HYN28" s="84"/>
      <c r="HYO28" s="84"/>
      <c r="HYP28" s="84"/>
      <c r="HYQ28" s="84"/>
      <c r="HYR28" s="84"/>
      <c r="HYS28" s="84"/>
      <c r="HYT28" s="84"/>
      <c r="HYU28" s="84"/>
      <c r="HYV28" s="84"/>
      <c r="HYW28" s="84"/>
      <c r="HYX28" s="84"/>
      <c r="HYY28" s="84"/>
      <c r="HYZ28" s="84"/>
      <c r="HZA28" s="84"/>
      <c r="HZB28" s="84"/>
      <c r="HZC28" s="84"/>
      <c r="HZD28" s="84"/>
      <c r="HZE28" s="84"/>
      <c r="HZF28" s="84"/>
      <c r="HZG28" s="84"/>
      <c r="HZH28" s="84"/>
      <c r="HZI28" s="84"/>
      <c r="HZJ28" s="84"/>
      <c r="HZK28" s="84"/>
      <c r="HZL28" s="84"/>
      <c r="HZM28" s="84"/>
      <c r="HZN28" s="84"/>
      <c r="HZO28" s="84"/>
      <c r="HZP28" s="84"/>
      <c r="HZQ28" s="84"/>
      <c r="HZR28" s="84"/>
      <c r="HZS28" s="84"/>
      <c r="HZT28" s="84"/>
      <c r="HZU28" s="84"/>
      <c r="HZV28" s="84"/>
      <c r="HZW28" s="84"/>
      <c r="HZX28" s="84"/>
      <c r="HZY28" s="84"/>
      <c r="HZZ28" s="84"/>
      <c r="IAA28" s="84"/>
      <c r="IAB28" s="84"/>
      <c r="IAC28" s="84"/>
      <c r="IAD28" s="84"/>
      <c r="IAE28" s="84"/>
      <c r="IAF28" s="84"/>
      <c r="IAG28" s="84"/>
      <c r="IAH28" s="84"/>
      <c r="IAI28" s="84"/>
      <c r="IAJ28" s="84"/>
      <c r="IAK28" s="84"/>
      <c r="IAL28" s="84"/>
      <c r="IAM28" s="84"/>
      <c r="IAN28" s="84"/>
      <c r="IAO28" s="84"/>
      <c r="IAP28" s="84"/>
      <c r="IAQ28" s="84"/>
      <c r="IAR28" s="84"/>
      <c r="IAS28" s="84"/>
      <c r="IAT28" s="84"/>
      <c r="IAU28" s="84"/>
      <c r="IAV28" s="84"/>
      <c r="IAW28" s="84"/>
      <c r="IAX28" s="84"/>
      <c r="IAY28" s="84"/>
      <c r="IAZ28" s="84"/>
      <c r="IBA28" s="84"/>
      <c r="IBB28" s="84"/>
      <c r="IBC28" s="84"/>
      <c r="IBD28" s="84"/>
      <c r="IBE28" s="84"/>
      <c r="IBF28" s="84"/>
      <c r="IBG28" s="84"/>
      <c r="IBH28" s="84"/>
      <c r="IBI28" s="84"/>
      <c r="IBJ28" s="84"/>
      <c r="IBK28" s="84"/>
      <c r="IBL28" s="84"/>
      <c r="IBM28" s="84"/>
      <c r="IBN28" s="84"/>
      <c r="IBO28" s="84"/>
      <c r="IBP28" s="84"/>
      <c r="IBQ28" s="84"/>
      <c r="IBR28" s="84"/>
      <c r="IBS28" s="84"/>
      <c r="IBT28" s="84"/>
      <c r="IBU28" s="84"/>
      <c r="IBV28" s="84"/>
      <c r="IBW28" s="84"/>
      <c r="IBX28" s="84"/>
      <c r="IBY28" s="84"/>
      <c r="IBZ28" s="84"/>
      <c r="ICA28" s="84"/>
      <c r="ICB28" s="84"/>
      <c r="ICC28" s="84"/>
      <c r="ICD28" s="84"/>
      <c r="ICE28" s="84"/>
      <c r="ICF28" s="84"/>
      <c r="ICG28" s="84"/>
      <c r="ICH28" s="84"/>
      <c r="ICI28" s="84"/>
      <c r="ICJ28" s="84"/>
      <c r="ICK28" s="84"/>
      <c r="ICL28" s="84"/>
      <c r="ICM28" s="84"/>
      <c r="ICN28" s="84"/>
      <c r="ICO28" s="84"/>
      <c r="ICP28" s="84"/>
      <c r="ICQ28" s="84"/>
      <c r="ICR28" s="84"/>
      <c r="ICS28" s="84"/>
      <c r="ICT28" s="84"/>
      <c r="ICU28" s="84"/>
      <c r="ICV28" s="84"/>
      <c r="ICW28" s="84"/>
      <c r="ICX28" s="84"/>
      <c r="ICY28" s="84"/>
      <c r="ICZ28" s="84"/>
      <c r="IDA28" s="84"/>
      <c r="IDB28" s="84"/>
      <c r="IDC28" s="84"/>
      <c r="IDD28" s="84"/>
      <c r="IDE28" s="84"/>
      <c r="IDF28" s="84"/>
      <c r="IDG28" s="84"/>
      <c r="IDH28" s="84"/>
      <c r="IDI28" s="84"/>
      <c r="IDJ28" s="84"/>
      <c r="IDK28" s="84"/>
      <c r="IDL28" s="84"/>
      <c r="IDM28" s="84"/>
      <c r="IDN28" s="84"/>
      <c r="IDO28" s="84"/>
      <c r="IDP28" s="84"/>
      <c r="IDQ28" s="84"/>
      <c r="IDR28" s="84"/>
      <c r="IDS28" s="84"/>
      <c r="IDT28" s="84"/>
      <c r="IDU28" s="84"/>
      <c r="IDV28" s="84"/>
      <c r="IDW28" s="84"/>
      <c r="IDX28" s="84"/>
      <c r="IDY28" s="84"/>
      <c r="IDZ28" s="84"/>
      <c r="IEA28" s="84"/>
      <c r="IEB28" s="84"/>
      <c r="IEC28" s="84"/>
      <c r="IED28" s="84"/>
      <c r="IEE28" s="84"/>
      <c r="IEF28" s="84"/>
      <c r="IEG28" s="84"/>
      <c r="IEH28" s="84"/>
      <c r="IEI28" s="84"/>
      <c r="IEJ28" s="84"/>
      <c r="IEK28" s="84"/>
      <c r="IEL28" s="84"/>
      <c r="IEM28" s="84"/>
      <c r="IEN28" s="84"/>
      <c r="IEO28" s="84"/>
      <c r="IEP28" s="84"/>
      <c r="IEQ28" s="84"/>
      <c r="IER28" s="84"/>
      <c r="IES28" s="84"/>
      <c r="IET28" s="84"/>
      <c r="IEU28" s="84"/>
      <c r="IEV28" s="84"/>
      <c r="IEW28" s="84"/>
      <c r="IEX28" s="84"/>
      <c r="IEY28" s="84"/>
      <c r="IEZ28" s="84"/>
      <c r="IFA28" s="84"/>
      <c r="IFB28" s="84"/>
      <c r="IFC28" s="84"/>
      <c r="IFD28" s="84"/>
      <c r="IFE28" s="84"/>
      <c r="IFF28" s="84"/>
      <c r="IFG28" s="84"/>
      <c r="IFH28" s="84"/>
      <c r="IFI28" s="84"/>
      <c r="IFJ28" s="84"/>
      <c r="IFK28" s="84"/>
      <c r="IFL28" s="84"/>
      <c r="IFM28" s="84"/>
      <c r="IFN28" s="84"/>
      <c r="IFO28" s="84"/>
      <c r="IFP28" s="84"/>
      <c r="IFQ28" s="84"/>
      <c r="IFR28" s="84"/>
      <c r="IFS28" s="84"/>
      <c r="IFT28" s="84"/>
      <c r="IFU28" s="84"/>
      <c r="IFV28" s="84"/>
      <c r="IFW28" s="84"/>
      <c r="IFX28" s="84"/>
      <c r="IFY28" s="84"/>
      <c r="IFZ28" s="84"/>
      <c r="IGA28" s="84"/>
      <c r="IGB28" s="84"/>
      <c r="IGC28" s="84"/>
      <c r="IGD28" s="84"/>
      <c r="IGE28" s="84"/>
      <c r="IGF28" s="84"/>
      <c r="IGG28" s="84"/>
      <c r="IGH28" s="84"/>
      <c r="IGI28" s="84"/>
      <c r="IGJ28" s="84"/>
      <c r="IGK28" s="84"/>
      <c r="IGL28" s="84"/>
      <c r="IGM28" s="84"/>
      <c r="IGN28" s="84"/>
      <c r="IGO28" s="84"/>
      <c r="IGP28" s="84"/>
      <c r="IGQ28" s="84"/>
      <c r="IGR28" s="84"/>
      <c r="IGS28" s="84"/>
      <c r="IGT28" s="84"/>
      <c r="IGU28" s="84"/>
      <c r="IGV28" s="84"/>
      <c r="IGW28" s="84"/>
      <c r="IGX28" s="84"/>
      <c r="IGY28" s="84"/>
      <c r="IGZ28" s="84"/>
      <c r="IHA28" s="84"/>
      <c r="IHB28" s="84"/>
      <c r="IHC28" s="84"/>
      <c r="IHD28" s="84"/>
      <c r="IHE28" s="84"/>
      <c r="IHF28" s="84"/>
      <c r="IHG28" s="84"/>
      <c r="IHH28" s="84"/>
      <c r="IHI28" s="84"/>
      <c r="IHJ28" s="84"/>
      <c r="IHK28" s="84"/>
      <c r="IHL28" s="84"/>
      <c r="IHM28" s="84"/>
      <c r="IHN28" s="84"/>
      <c r="IHO28" s="84"/>
      <c r="IHP28" s="84"/>
      <c r="IHQ28" s="84"/>
      <c r="IHR28" s="84"/>
      <c r="IHS28" s="84"/>
      <c r="IHT28" s="84"/>
      <c r="IHU28" s="84"/>
      <c r="IHV28" s="84"/>
      <c r="IHW28" s="84"/>
      <c r="IHX28" s="84"/>
      <c r="IHY28" s="84"/>
      <c r="IHZ28" s="84"/>
      <c r="IIA28" s="84"/>
      <c r="IIB28" s="84"/>
      <c r="IIC28" s="84"/>
      <c r="IID28" s="84"/>
      <c r="IIE28" s="84"/>
      <c r="IIF28" s="84"/>
      <c r="IIG28" s="84"/>
      <c r="IIH28" s="84"/>
      <c r="III28" s="84"/>
      <c r="IIJ28" s="84"/>
      <c r="IIK28" s="84"/>
      <c r="IIL28" s="84"/>
      <c r="IIM28" s="84"/>
      <c r="IIN28" s="84"/>
      <c r="IIO28" s="84"/>
      <c r="IIP28" s="84"/>
      <c r="IIQ28" s="84"/>
      <c r="IIR28" s="84"/>
      <c r="IIS28" s="84"/>
      <c r="IIT28" s="84"/>
      <c r="IIU28" s="84"/>
      <c r="IIV28" s="84"/>
      <c r="IIW28" s="84"/>
      <c r="IIX28" s="84"/>
      <c r="IIY28" s="84"/>
      <c r="IIZ28" s="84"/>
      <c r="IJA28" s="84"/>
      <c r="IJB28" s="84"/>
      <c r="IJC28" s="84"/>
      <c r="IJD28" s="84"/>
      <c r="IJE28" s="84"/>
      <c r="IJF28" s="84"/>
      <c r="IJG28" s="84"/>
      <c r="IJH28" s="84"/>
      <c r="IJI28" s="84"/>
      <c r="IJJ28" s="84"/>
      <c r="IJK28" s="84"/>
      <c r="IJL28" s="84"/>
      <c r="IJM28" s="84"/>
      <c r="IJN28" s="84"/>
      <c r="IJO28" s="84"/>
      <c r="IJP28" s="84"/>
      <c r="IJQ28" s="84"/>
      <c r="IJR28" s="84"/>
      <c r="IJS28" s="84"/>
      <c r="IJT28" s="84"/>
      <c r="IJU28" s="84"/>
      <c r="IJV28" s="84"/>
      <c r="IJW28" s="84"/>
      <c r="IJX28" s="84"/>
      <c r="IJY28" s="84"/>
      <c r="IJZ28" s="84"/>
      <c r="IKA28" s="84"/>
      <c r="IKB28" s="84"/>
      <c r="IKC28" s="84"/>
      <c r="IKD28" s="84"/>
      <c r="IKE28" s="84"/>
      <c r="IKF28" s="84"/>
      <c r="IKG28" s="84"/>
      <c r="IKH28" s="84"/>
      <c r="IKI28" s="84"/>
      <c r="IKJ28" s="84"/>
      <c r="IKK28" s="84"/>
      <c r="IKL28" s="84"/>
      <c r="IKM28" s="84"/>
      <c r="IKN28" s="84"/>
      <c r="IKO28" s="84"/>
      <c r="IKP28" s="84"/>
      <c r="IKQ28" s="84"/>
      <c r="IKR28" s="84"/>
      <c r="IKS28" s="84"/>
      <c r="IKT28" s="84"/>
      <c r="IKU28" s="84"/>
      <c r="IKV28" s="84"/>
      <c r="IKW28" s="84"/>
      <c r="IKX28" s="84"/>
      <c r="IKY28" s="84"/>
      <c r="IKZ28" s="84"/>
      <c r="ILA28" s="84"/>
      <c r="ILB28" s="84"/>
      <c r="ILC28" s="84"/>
      <c r="ILD28" s="84"/>
      <c r="ILE28" s="84"/>
      <c r="ILF28" s="84"/>
      <c r="ILG28" s="84"/>
      <c r="ILH28" s="84"/>
      <c r="ILI28" s="84"/>
      <c r="ILJ28" s="84"/>
      <c r="ILK28" s="84"/>
      <c r="ILL28" s="84"/>
      <c r="ILM28" s="84"/>
      <c r="ILN28" s="84"/>
      <c r="ILO28" s="84"/>
      <c r="ILP28" s="84"/>
      <c r="ILQ28" s="84"/>
      <c r="ILR28" s="84"/>
      <c r="ILS28" s="84"/>
      <c r="ILT28" s="84"/>
      <c r="ILU28" s="84"/>
      <c r="ILV28" s="84"/>
      <c r="ILW28" s="84"/>
      <c r="ILX28" s="84"/>
      <c r="ILY28" s="84"/>
      <c r="ILZ28" s="84"/>
      <c r="IMA28" s="84"/>
      <c r="IMB28" s="84"/>
      <c r="IMC28" s="84"/>
      <c r="IMD28" s="84"/>
      <c r="IME28" s="84"/>
      <c r="IMF28" s="84"/>
      <c r="IMG28" s="84"/>
      <c r="IMH28" s="84"/>
      <c r="IMI28" s="84"/>
      <c r="IMJ28" s="84"/>
      <c r="IMK28" s="84"/>
      <c r="IML28" s="84"/>
      <c r="IMM28" s="84"/>
      <c r="IMN28" s="84"/>
      <c r="IMO28" s="84"/>
      <c r="IMP28" s="84"/>
      <c r="IMQ28" s="84"/>
      <c r="IMR28" s="84"/>
      <c r="IMS28" s="84"/>
      <c r="IMT28" s="84"/>
      <c r="IMU28" s="84"/>
      <c r="IMV28" s="84"/>
      <c r="IMW28" s="84"/>
      <c r="IMX28" s="84"/>
      <c r="IMY28" s="84"/>
      <c r="IMZ28" s="84"/>
      <c r="INA28" s="84"/>
      <c r="INB28" s="84"/>
      <c r="INC28" s="84"/>
      <c r="IND28" s="84"/>
      <c r="INE28" s="84"/>
      <c r="INF28" s="84"/>
      <c r="ING28" s="84"/>
      <c r="INH28" s="84"/>
      <c r="INI28" s="84"/>
      <c r="INJ28" s="84"/>
      <c r="INK28" s="84"/>
      <c r="INL28" s="84"/>
      <c r="INM28" s="84"/>
      <c r="INN28" s="84"/>
      <c r="INO28" s="84"/>
      <c r="INP28" s="84"/>
      <c r="INQ28" s="84"/>
      <c r="INR28" s="84"/>
      <c r="INS28" s="84"/>
      <c r="INT28" s="84"/>
      <c r="INU28" s="84"/>
      <c r="INV28" s="84"/>
      <c r="INW28" s="84"/>
      <c r="INX28" s="84"/>
      <c r="INY28" s="84"/>
      <c r="INZ28" s="84"/>
      <c r="IOA28" s="84"/>
      <c r="IOB28" s="84"/>
      <c r="IOC28" s="84"/>
      <c r="IOD28" s="84"/>
      <c r="IOE28" s="84"/>
      <c r="IOF28" s="84"/>
      <c r="IOG28" s="84"/>
      <c r="IOH28" s="84"/>
      <c r="IOI28" s="84"/>
      <c r="IOJ28" s="84"/>
      <c r="IOK28" s="84"/>
      <c r="IOL28" s="84"/>
      <c r="IOM28" s="84"/>
      <c r="ION28" s="84"/>
      <c r="IOO28" s="84"/>
      <c r="IOP28" s="84"/>
      <c r="IOQ28" s="84"/>
      <c r="IOR28" s="84"/>
      <c r="IOS28" s="84"/>
      <c r="IOT28" s="84"/>
      <c r="IOU28" s="84"/>
      <c r="IOV28" s="84"/>
      <c r="IOW28" s="84"/>
      <c r="IOX28" s="84"/>
      <c r="IOY28" s="84"/>
      <c r="IOZ28" s="84"/>
      <c r="IPA28" s="84"/>
      <c r="IPB28" s="84"/>
      <c r="IPC28" s="84"/>
      <c r="IPD28" s="84"/>
      <c r="IPE28" s="84"/>
      <c r="IPF28" s="84"/>
      <c r="IPG28" s="84"/>
      <c r="IPH28" s="84"/>
      <c r="IPI28" s="84"/>
      <c r="IPJ28" s="84"/>
      <c r="IPK28" s="84"/>
      <c r="IPL28" s="84"/>
      <c r="IPM28" s="84"/>
      <c r="IPN28" s="84"/>
      <c r="IPO28" s="84"/>
      <c r="IPP28" s="84"/>
      <c r="IPQ28" s="84"/>
      <c r="IPR28" s="84"/>
      <c r="IPS28" s="84"/>
      <c r="IPT28" s="84"/>
      <c r="IPU28" s="84"/>
      <c r="IPV28" s="84"/>
      <c r="IPW28" s="84"/>
      <c r="IPX28" s="84"/>
      <c r="IPY28" s="84"/>
      <c r="IPZ28" s="84"/>
      <c r="IQA28" s="84"/>
      <c r="IQB28" s="84"/>
      <c r="IQC28" s="84"/>
      <c r="IQD28" s="84"/>
      <c r="IQE28" s="84"/>
      <c r="IQF28" s="84"/>
      <c r="IQG28" s="84"/>
      <c r="IQH28" s="84"/>
      <c r="IQI28" s="84"/>
      <c r="IQJ28" s="84"/>
      <c r="IQK28" s="84"/>
      <c r="IQL28" s="84"/>
      <c r="IQM28" s="84"/>
      <c r="IQN28" s="84"/>
      <c r="IQO28" s="84"/>
      <c r="IQP28" s="84"/>
      <c r="IQQ28" s="84"/>
      <c r="IQR28" s="84"/>
      <c r="IQS28" s="84"/>
      <c r="IQT28" s="84"/>
      <c r="IQU28" s="84"/>
      <c r="IQV28" s="84"/>
      <c r="IQW28" s="84"/>
      <c r="IQX28" s="84"/>
      <c r="IQY28" s="84"/>
      <c r="IQZ28" s="84"/>
      <c r="IRA28" s="84"/>
      <c r="IRB28" s="84"/>
      <c r="IRC28" s="84"/>
      <c r="IRD28" s="84"/>
      <c r="IRE28" s="84"/>
      <c r="IRF28" s="84"/>
      <c r="IRG28" s="84"/>
      <c r="IRH28" s="84"/>
      <c r="IRI28" s="84"/>
      <c r="IRJ28" s="84"/>
      <c r="IRK28" s="84"/>
      <c r="IRL28" s="84"/>
      <c r="IRM28" s="84"/>
      <c r="IRN28" s="84"/>
      <c r="IRO28" s="84"/>
      <c r="IRP28" s="84"/>
      <c r="IRQ28" s="84"/>
      <c r="IRR28" s="84"/>
      <c r="IRS28" s="84"/>
      <c r="IRT28" s="84"/>
      <c r="IRU28" s="84"/>
      <c r="IRV28" s="84"/>
      <c r="IRW28" s="84"/>
      <c r="IRX28" s="84"/>
      <c r="IRY28" s="84"/>
      <c r="IRZ28" s="84"/>
      <c r="ISA28" s="84"/>
      <c r="ISB28" s="84"/>
      <c r="ISC28" s="84"/>
      <c r="ISD28" s="84"/>
      <c r="ISE28" s="84"/>
      <c r="ISF28" s="84"/>
      <c r="ISG28" s="84"/>
      <c r="ISH28" s="84"/>
      <c r="ISI28" s="84"/>
      <c r="ISJ28" s="84"/>
      <c r="ISK28" s="84"/>
      <c r="ISL28" s="84"/>
      <c r="ISM28" s="84"/>
      <c r="ISN28" s="84"/>
      <c r="ISO28" s="84"/>
      <c r="ISP28" s="84"/>
      <c r="ISQ28" s="84"/>
      <c r="ISR28" s="84"/>
      <c r="ISS28" s="84"/>
      <c r="IST28" s="84"/>
      <c r="ISU28" s="84"/>
      <c r="ISV28" s="84"/>
      <c r="ISW28" s="84"/>
      <c r="ISX28" s="84"/>
      <c r="ISY28" s="84"/>
      <c r="ISZ28" s="84"/>
      <c r="ITA28" s="84"/>
      <c r="ITB28" s="84"/>
      <c r="ITC28" s="84"/>
      <c r="ITD28" s="84"/>
      <c r="ITE28" s="84"/>
      <c r="ITF28" s="84"/>
      <c r="ITG28" s="84"/>
      <c r="ITH28" s="84"/>
      <c r="ITI28" s="84"/>
      <c r="ITJ28" s="84"/>
      <c r="ITK28" s="84"/>
      <c r="ITL28" s="84"/>
      <c r="ITM28" s="84"/>
      <c r="ITN28" s="84"/>
      <c r="ITO28" s="84"/>
      <c r="ITP28" s="84"/>
      <c r="ITQ28" s="84"/>
      <c r="ITR28" s="84"/>
      <c r="ITS28" s="84"/>
      <c r="ITT28" s="84"/>
      <c r="ITU28" s="84"/>
      <c r="ITV28" s="84"/>
      <c r="ITW28" s="84"/>
      <c r="ITX28" s="84"/>
      <c r="ITY28" s="84"/>
      <c r="ITZ28" s="84"/>
      <c r="IUA28" s="84"/>
      <c r="IUB28" s="84"/>
      <c r="IUC28" s="84"/>
      <c r="IUD28" s="84"/>
      <c r="IUE28" s="84"/>
      <c r="IUF28" s="84"/>
      <c r="IUG28" s="84"/>
      <c r="IUH28" s="84"/>
      <c r="IUI28" s="84"/>
      <c r="IUJ28" s="84"/>
      <c r="IUK28" s="84"/>
      <c r="IUL28" s="84"/>
      <c r="IUM28" s="84"/>
      <c r="IUN28" s="84"/>
      <c r="IUO28" s="84"/>
      <c r="IUP28" s="84"/>
      <c r="IUQ28" s="84"/>
      <c r="IUR28" s="84"/>
      <c r="IUS28" s="84"/>
      <c r="IUT28" s="84"/>
      <c r="IUU28" s="84"/>
      <c r="IUV28" s="84"/>
      <c r="IUW28" s="84"/>
      <c r="IUX28" s="84"/>
      <c r="IUY28" s="84"/>
      <c r="IUZ28" s="84"/>
      <c r="IVA28" s="84"/>
      <c r="IVB28" s="84"/>
      <c r="IVC28" s="84"/>
      <c r="IVD28" s="84"/>
      <c r="IVE28" s="84"/>
      <c r="IVF28" s="84"/>
      <c r="IVG28" s="84"/>
      <c r="IVH28" s="84"/>
      <c r="IVI28" s="84"/>
      <c r="IVJ28" s="84"/>
      <c r="IVK28" s="84"/>
      <c r="IVL28" s="84"/>
      <c r="IVM28" s="84"/>
      <c r="IVN28" s="84"/>
      <c r="IVO28" s="84"/>
      <c r="IVP28" s="84"/>
      <c r="IVQ28" s="84"/>
      <c r="IVR28" s="84"/>
      <c r="IVS28" s="84"/>
      <c r="IVT28" s="84"/>
      <c r="IVU28" s="84"/>
      <c r="IVV28" s="84"/>
      <c r="IVW28" s="84"/>
      <c r="IVX28" s="84"/>
      <c r="IVY28" s="84"/>
      <c r="IVZ28" s="84"/>
      <c r="IWA28" s="84"/>
      <c r="IWB28" s="84"/>
      <c r="IWC28" s="84"/>
      <c r="IWD28" s="84"/>
      <c r="IWE28" s="84"/>
      <c r="IWF28" s="84"/>
      <c r="IWG28" s="84"/>
      <c r="IWH28" s="84"/>
      <c r="IWI28" s="84"/>
      <c r="IWJ28" s="84"/>
      <c r="IWK28" s="84"/>
      <c r="IWL28" s="84"/>
      <c r="IWM28" s="84"/>
      <c r="IWN28" s="84"/>
      <c r="IWO28" s="84"/>
      <c r="IWP28" s="84"/>
      <c r="IWQ28" s="84"/>
      <c r="IWR28" s="84"/>
      <c r="IWS28" s="84"/>
      <c r="IWT28" s="84"/>
      <c r="IWU28" s="84"/>
      <c r="IWV28" s="84"/>
      <c r="IWW28" s="84"/>
      <c r="IWX28" s="84"/>
      <c r="IWY28" s="84"/>
      <c r="IWZ28" s="84"/>
      <c r="IXA28" s="84"/>
      <c r="IXB28" s="84"/>
      <c r="IXC28" s="84"/>
      <c r="IXD28" s="84"/>
      <c r="IXE28" s="84"/>
      <c r="IXF28" s="84"/>
      <c r="IXG28" s="84"/>
      <c r="IXH28" s="84"/>
      <c r="IXI28" s="84"/>
      <c r="IXJ28" s="84"/>
      <c r="IXK28" s="84"/>
      <c r="IXL28" s="84"/>
      <c r="IXM28" s="84"/>
      <c r="IXN28" s="84"/>
      <c r="IXO28" s="84"/>
      <c r="IXP28" s="84"/>
      <c r="IXQ28" s="84"/>
      <c r="IXR28" s="84"/>
      <c r="IXS28" s="84"/>
      <c r="IXT28" s="84"/>
      <c r="IXU28" s="84"/>
      <c r="IXV28" s="84"/>
      <c r="IXW28" s="84"/>
      <c r="IXX28" s="84"/>
      <c r="IXY28" s="84"/>
      <c r="IXZ28" s="84"/>
      <c r="IYA28" s="84"/>
      <c r="IYB28" s="84"/>
      <c r="IYC28" s="84"/>
      <c r="IYD28" s="84"/>
      <c r="IYE28" s="84"/>
      <c r="IYF28" s="84"/>
      <c r="IYG28" s="84"/>
      <c r="IYH28" s="84"/>
      <c r="IYI28" s="84"/>
      <c r="IYJ28" s="84"/>
      <c r="IYK28" s="84"/>
      <c r="IYL28" s="84"/>
      <c r="IYM28" s="84"/>
      <c r="IYN28" s="84"/>
      <c r="IYO28" s="84"/>
      <c r="IYP28" s="84"/>
      <c r="IYQ28" s="84"/>
      <c r="IYR28" s="84"/>
      <c r="IYS28" s="84"/>
      <c r="IYT28" s="84"/>
      <c r="IYU28" s="84"/>
      <c r="IYV28" s="84"/>
      <c r="IYW28" s="84"/>
      <c r="IYX28" s="84"/>
      <c r="IYY28" s="84"/>
      <c r="IYZ28" s="84"/>
      <c r="IZA28" s="84"/>
      <c r="IZB28" s="84"/>
      <c r="IZC28" s="84"/>
      <c r="IZD28" s="84"/>
      <c r="IZE28" s="84"/>
      <c r="IZF28" s="84"/>
      <c r="IZG28" s="84"/>
      <c r="IZH28" s="84"/>
      <c r="IZI28" s="84"/>
      <c r="IZJ28" s="84"/>
      <c r="IZK28" s="84"/>
      <c r="IZL28" s="84"/>
      <c r="IZM28" s="84"/>
      <c r="IZN28" s="84"/>
      <c r="IZO28" s="84"/>
      <c r="IZP28" s="84"/>
      <c r="IZQ28" s="84"/>
      <c r="IZR28" s="84"/>
      <c r="IZS28" s="84"/>
      <c r="IZT28" s="84"/>
      <c r="IZU28" s="84"/>
      <c r="IZV28" s="84"/>
      <c r="IZW28" s="84"/>
      <c r="IZX28" s="84"/>
      <c r="IZY28" s="84"/>
      <c r="IZZ28" s="84"/>
      <c r="JAA28" s="84"/>
      <c r="JAB28" s="84"/>
      <c r="JAC28" s="84"/>
      <c r="JAD28" s="84"/>
      <c r="JAE28" s="84"/>
      <c r="JAF28" s="84"/>
      <c r="JAG28" s="84"/>
      <c r="JAH28" s="84"/>
      <c r="JAI28" s="84"/>
      <c r="JAJ28" s="84"/>
      <c r="JAK28" s="84"/>
      <c r="JAL28" s="84"/>
      <c r="JAM28" s="84"/>
      <c r="JAN28" s="84"/>
      <c r="JAO28" s="84"/>
      <c r="JAP28" s="84"/>
      <c r="JAQ28" s="84"/>
      <c r="JAR28" s="84"/>
      <c r="JAS28" s="84"/>
      <c r="JAT28" s="84"/>
      <c r="JAU28" s="84"/>
      <c r="JAV28" s="84"/>
      <c r="JAW28" s="84"/>
      <c r="JAX28" s="84"/>
      <c r="JAY28" s="84"/>
      <c r="JAZ28" s="84"/>
      <c r="JBA28" s="84"/>
      <c r="JBB28" s="84"/>
      <c r="JBC28" s="84"/>
      <c r="JBD28" s="84"/>
      <c r="JBE28" s="84"/>
      <c r="JBF28" s="84"/>
      <c r="JBG28" s="84"/>
      <c r="JBH28" s="84"/>
      <c r="JBI28" s="84"/>
      <c r="JBJ28" s="84"/>
      <c r="JBK28" s="84"/>
      <c r="JBL28" s="84"/>
      <c r="JBM28" s="84"/>
      <c r="JBN28" s="84"/>
      <c r="JBO28" s="84"/>
      <c r="JBP28" s="84"/>
      <c r="JBQ28" s="84"/>
      <c r="JBR28" s="84"/>
      <c r="JBS28" s="84"/>
      <c r="JBT28" s="84"/>
      <c r="JBU28" s="84"/>
      <c r="JBV28" s="84"/>
      <c r="JBW28" s="84"/>
      <c r="JBX28" s="84"/>
      <c r="JBY28" s="84"/>
      <c r="JBZ28" s="84"/>
      <c r="JCA28" s="84"/>
      <c r="JCB28" s="84"/>
      <c r="JCC28" s="84"/>
      <c r="JCD28" s="84"/>
      <c r="JCE28" s="84"/>
      <c r="JCF28" s="84"/>
      <c r="JCG28" s="84"/>
      <c r="JCH28" s="84"/>
      <c r="JCI28" s="84"/>
      <c r="JCJ28" s="84"/>
      <c r="JCK28" s="84"/>
      <c r="JCL28" s="84"/>
      <c r="JCM28" s="84"/>
      <c r="JCN28" s="84"/>
      <c r="JCO28" s="84"/>
      <c r="JCP28" s="84"/>
      <c r="JCQ28" s="84"/>
      <c r="JCR28" s="84"/>
      <c r="JCS28" s="84"/>
      <c r="JCT28" s="84"/>
      <c r="JCU28" s="84"/>
      <c r="JCV28" s="84"/>
      <c r="JCW28" s="84"/>
      <c r="JCX28" s="84"/>
      <c r="JCY28" s="84"/>
      <c r="JCZ28" s="84"/>
      <c r="JDA28" s="84"/>
      <c r="JDB28" s="84"/>
      <c r="JDC28" s="84"/>
      <c r="JDD28" s="84"/>
      <c r="JDE28" s="84"/>
      <c r="JDF28" s="84"/>
      <c r="JDG28" s="84"/>
      <c r="JDH28" s="84"/>
      <c r="JDI28" s="84"/>
      <c r="JDJ28" s="84"/>
      <c r="JDK28" s="84"/>
      <c r="JDL28" s="84"/>
      <c r="JDM28" s="84"/>
      <c r="JDN28" s="84"/>
      <c r="JDO28" s="84"/>
      <c r="JDP28" s="84"/>
      <c r="JDQ28" s="84"/>
      <c r="JDR28" s="84"/>
      <c r="JDS28" s="84"/>
      <c r="JDT28" s="84"/>
      <c r="JDU28" s="84"/>
      <c r="JDV28" s="84"/>
      <c r="JDW28" s="84"/>
      <c r="JDX28" s="84"/>
      <c r="JDY28" s="84"/>
      <c r="JDZ28" s="84"/>
      <c r="JEA28" s="84"/>
      <c r="JEB28" s="84"/>
      <c r="JEC28" s="84"/>
      <c r="JED28" s="84"/>
      <c r="JEE28" s="84"/>
      <c r="JEF28" s="84"/>
      <c r="JEG28" s="84"/>
      <c r="JEH28" s="84"/>
      <c r="JEI28" s="84"/>
      <c r="JEJ28" s="84"/>
      <c r="JEK28" s="84"/>
      <c r="JEL28" s="84"/>
      <c r="JEM28" s="84"/>
      <c r="JEN28" s="84"/>
      <c r="JEO28" s="84"/>
      <c r="JEP28" s="84"/>
      <c r="JEQ28" s="84"/>
      <c r="JER28" s="84"/>
      <c r="JES28" s="84"/>
      <c r="JET28" s="84"/>
      <c r="JEU28" s="84"/>
      <c r="JEV28" s="84"/>
      <c r="JEW28" s="84"/>
      <c r="JEX28" s="84"/>
      <c r="JEY28" s="84"/>
      <c r="JEZ28" s="84"/>
      <c r="JFA28" s="84"/>
      <c r="JFB28" s="84"/>
      <c r="JFC28" s="84"/>
      <c r="JFD28" s="84"/>
      <c r="JFE28" s="84"/>
      <c r="JFF28" s="84"/>
      <c r="JFG28" s="84"/>
      <c r="JFH28" s="84"/>
      <c r="JFI28" s="84"/>
      <c r="JFJ28" s="84"/>
      <c r="JFK28" s="84"/>
      <c r="JFL28" s="84"/>
      <c r="JFM28" s="84"/>
      <c r="JFN28" s="84"/>
      <c r="JFO28" s="84"/>
      <c r="JFP28" s="84"/>
      <c r="JFQ28" s="84"/>
      <c r="JFR28" s="84"/>
      <c r="JFS28" s="84"/>
      <c r="JFT28" s="84"/>
      <c r="JFU28" s="84"/>
      <c r="JFV28" s="84"/>
      <c r="JFW28" s="84"/>
      <c r="JFX28" s="84"/>
      <c r="JFY28" s="84"/>
      <c r="JFZ28" s="84"/>
      <c r="JGA28" s="84"/>
      <c r="JGB28" s="84"/>
      <c r="JGC28" s="84"/>
      <c r="JGD28" s="84"/>
      <c r="JGE28" s="84"/>
      <c r="JGF28" s="84"/>
      <c r="JGG28" s="84"/>
      <c r="JGH28" s="84"/>
      <c r="JGI28" s="84"/>
      <c r="JGJ28" s="84"/>
      <c r="JGK28" s="84"/>
      <c r="JGL28" s="84"/>
      <c r="JGM28" s="84"/>
      <c r="JGN28" s="84"/>
      <c r="JGO28" s="84"/>
      <c r="JGP28" s="84"/>
      <c r="JGQ28" s="84"/>
      <c r="JGR28" s="84"/>
      <c r="JGS28" s="84"/>
      <c r="JGT28" s="84"/>
      <c r="JGU28" s="84"/>
      <c r="JGV28" s="84"/>
      <c r="JGW28" s="84"/>
      <c r="JGX28" s="84"/>
      <c r="JGY28" s="84"/>
      <c r="JGZ28" s="84"/>
      <c r="JHA28" s="84"/>
      <c r="JHB28" s="84"/>
      <c r="JHC28" s="84"/>
      <c r="JHD28" s="84"/>
      <c r="JHE28" s="84"/>
      <c r="JHF28" s="84"/>
      <c r="JHG28" s="84"/>
      <c r="JHH28" s="84"/>
      <c r="JHI28" s="84"/>
      <c r="JHJ28" s="84"/>
      <c r="JHK28" s="84"/>
      <c r="JHL28" s="84"/>
      <c r="JHM28" s="84"/>
      <c r="JHN28" s="84"/>
      <c r="JHO28" s="84"/>
      <c r="JHP28" s="84"/>
      <c r="JHQ28" s="84"/>
      <c r="JHR28" s="84"/>
      <c r="JHS28" s="84"/>
      <c r="JHT28" s="84"/>
      <c r="JHU28" s="84"/>
      <c r="JHV28" s="84"/>
      <c r="JHW28" s="84"/>
      <c r="JHX28" s="84"/>
      <c r="JHY28" s="84"/>
      <c r="JHZ28" s="84"/>
      <c r="JIA28" s="84"/>
      <c r="JIB28" s="84"/>
      <c r="JIC28" s="84"/>
      <c r="JID28" s="84"/>
      <c r="JIE28" s="84"/>
      <c r="JIF28" s="84"/>
      <c r="JIG28" s="84"/>
      <c r="JIH28" s="84"/>
      <c r="JII28" s="84"/>
      <c r="JIJ28" s="84"/>
      <c r="JIK28" s="84"/>
      <c r="JIL28" s="84"/>
      <c r="JIM28" s="84"/>
      <c r="JIN28" s="84"/>
      <c r="JIO28" s="84"/>
      <c r="JIP28" s="84"/>
      <c r="JIQ28" s="84"/>
      <c r="JIR28" s="84"/>
      <c r="JIS28" s="84"/>
      <c r="JIT28" s="84"/>
      <c r="JIU28" s="84"/>
      <c r="JIV28" s="84"/>
      <c r="JIW28" s="84"/>
      <c r="JIX28" s="84"/>
      <c r="JIY28" s="84"/>
      <c r="JIZ28" s="84"/>
      <c r="JJA28" s="84"/>
      <c r="JJB28" s="84"/>
      <c r="JJC28" s="84"/>
      <c r="JJD28" s="84"/>
      <c r="JJE28" s="84"/>
      <c r="JJF28" s="84"/>
      <c r="JJG28" s="84"/>
      <c r="JJH28" s="84"/>
      <c r="JJI28" s="84"/>
      <c r="JJJ28" s="84"/>
      <c r="JJK28" s="84"/>
      <c r="JJL28" s="84"/>
      <c r="JJM28" s="84"/>
      <c r="JJN28" s="84"/>
      <c r="JJO28" s="84"/>
      <c r="JJP28" s="84"/>
      <c r="JJQ28" s="84"/>
      <c r="JJR28" s="84"/>
      <c r="JJS28" s="84"/>
      <c r="JJT28" s="84"/>
      <c r="JJU28" s="84"/>
      <c r="JJV28" s="84"/>
      <c r="JJW28" s="84"/>
      <c r="JJX28" s="84"/>
      <c r="JJY28" s="84"/>
      <c r="JJZ28" s="84"/>
      <c r="JKA28" s="84"/>
      <c r="JKB28" s="84"/>
      <c r="JKC28" s="84"/>
      <c r="JKD28" s="84"/>
      <c r="JKE28" s="84"/>
      <c r="JKF28" s="84"/>
      <c r="JKG28" s="84"/>
      <c r="JKH28" s="84"/>
      <c r="JKI28" s="84"/>
      <c r="JKJ28" s="84"/>
      <c r="JKK28" s="84"/>
      <c r="JKL28" s="84"/>
      <c r="JKM28" s="84"/>
      <c r="JKN28" s="84"/>
      <c r="JKO28" s="84"/>
      <c r="JKP28" s="84"/>
      <c r="JKQ28" s="84"/>
      <c r="JKR28" s="84"/>
      <c r="JKS28" s="84"/>
      <c r="JKT28" s="84"/>
      <c r="JKU28" s="84"/>
      <c r="JKV28" s="84"/>
      <c r="JKW28" s="84"/>
      <c r="JKX28" s="84"/>
      <c r="JKY28" s="84"/>
      <c r="JKZ28" s="84"/>
      <c r="JLA28" s="84"/>
      <c r="JLB28" s="84"/>
      <c r="JLC28" s="84"/>
      <c r="JLD28" s="84"/>
      <c r="JLE28" s="84"/>
      <c r="JLF28" s="84"/>
      <c r="JLG28" s="84"/>
      <c r="JLH28" s="84"/>
      <c r="JLI28" s="84"/>
      <c r="JLJ28" s="84"/>
      <c r="JLK28" s="84"/>
      <c r="JLL28" s="84"/>
      <c r="JLM28" s="84"/>
      <c r="JLN28" s="84"/>
      <c r="JLO28" s="84"/>
      <c r="JLP28" s="84"/>
      <c r="JLQ28" s="84"/>
      <c r="JLR28" s="84"/>
      <c r="JLS28" s="84"/>
      <c r="JLT28" s="84"/>
      <c r="JLU28" s="84"/>
      <c r="JLV28" s="84"/>
      <c r="JLW28" s="84"/>
      <c r="JLX28" s="84"/>
      <c r="JLY28" s="84"/>
      <c r="JLZ28" s="84"/>
      <c r="JMA28" s="84"/>
      <c r="JMB28" s="84"/>
      <c r="JMC28" s="84"/>
      <c r="JMD28" s="84"/>
      <c r="JME28" s="84"/>
      <c r="JMF28" s="84"/>
      <c r="JMG28" s="84"/>
      <c r="JMH28" s="84"/>
      <c r="JMI28" s="84"/>
      <c r="JMJ28" s="84"/>
      <c r="JMK28" s="84"/>
      <c r="JML28" s="84"/>
      <c r="JMM28" s="84"/>
      <c r="JMN28" s="84"/>
      <c r="JMO28" s="84"/>
      <c r="JMP28" s="84"/>
      <c r="JMQ28" s="84"/>
      <c r="JMR28" s="84"/>
      <c r="JMS28" s="84"/>
      <c r="JMT28" s="84"/>
      <c r="JMU28" s="84"/>
      <c r="JMV28" s="84"/>
      <c r="JMW28" s="84"/>
      <c r="JMX28" s="84"/>
      <c r="JMY28" s="84"/>
      <c r="JMZ28" s="84"/>
      <c r="JNA28" s="84"/>
      <c r="JNB28" s="84"/>
      <c r="JNC28" s="84"/>
      <c r="JND28" s="84"/>
      <c r="JNE28" s="84"/>
      <c r="JNF28" s="84"/>
      <c r="JNG28" s="84"/>
      <c r="JNH28" s="84"/>
      <c r="JNI28" s="84"/>
      <c r="JNJ28" s="84"/>
      <c r="JNK28" s="84"/>
      <c r="JNL28" s="84"/>
      <c r="JNM28" s="84"/>
      <c r="JNN28" s="84"/>
      <c r="JNO28" s="84"/>
      <c r="JNP28" s="84"/>
      <c r="JNQ28" s="84"/>
      <c r="JNR28" s="84"/>
      <c r="JNS28" s="84"/>
      <c r="JNT28" s="84"/>
      <c r="JNU28" s="84"/>
      <c r="JNV28" s="84"/>
      <c r="JNW28" s="84"/>
      <c r="JNX28" s="84"/>
      <c r="JNY28" s="84"/>
      <c r="JNZ28" s="84"/>
      <c r="JOA28" s="84"/>
      <c r="JOB28" s="84"/>
      <c r="JOC28" s="84"/>
      <c r="JOD28" s="84"/>
      <c r="JOE28" s="84"/>
      <c r="JOF28" s="84"/>
      <c r="JOG28" s="84"/>
      <c r="JOH28" s="84"/>
      <c r="JOI28" s="84"/>
      <c r="JOJ28" s="84"/>
      <c r="JOK28" s="84"/>
      <c r="JOL28" s="84"/>
      <c r="JOM28" s="84"/>
      <c r="JON28" s="84"/>
      <c r="JOO28" s="84"/>
      <c r="JOP28" s="84"/>
      <c r="JOQ28" s="84"/>
      <c r="JOR28" s="84"/>
      <c r="JOS28" s="84"/>
      <c r="JOT28" s="84"/>
      <c r="JOU28" s="84"/>
      <c r="JOV28" s="84"/>
      <c r="JOW28" s="84"/>
      <c r="JOX28" s="84"/>
      <c r="JOY28" s="84"/>
      <c r="JOZ28" s="84"/>
      <c r="JPA28" s="84"/>
      <c r="JPB28" s="84"/>
      <c r="JPC28" s="84"/>
      <c r="JPD28" s="84"/>
      <c r="JPE28" s="84"/>
      <c r="JPF28" s="84"/>
      <c r="JPG28" s="84"/>
      <c r="JPH28" s="84"/>
      <c r="JPI28" s="84"/>
      <c r="JPJ28" s="84"/>
      <c r="JPK28" s="84"/>
      <c r="JPL28" s="84"/>
      <c r="JPM28" s="84"/>
      <c r="JPN28" s="84"/>
      <c r="JPO28" s="84"/>
      <c r="JPP28" s="84"/>
      <c r="JPQ28" s="84"/>
      <c r="JPR28" s="84"/>
      <c r="JPS28" s="84"/>
      <c r="JPT28" s="84"/>
      <c r="JPU28" s="84"/>
      <c r="JPV28" s="84"/>
      <c r="JPW28" s="84"/>
      <c r="JPX28" s="84"/>
      <c r="JPY28" s="84"/>
      <c r="JPZ28" s="84"/>
      <c r="JQA28" s="84"/>
      <c r="JQB28" s="84"/>
      <c r="JQC28" s="84"/>
      <c r="JQD28" s="84"/>
      <c r="JQE28" s="84"/>
      <c r="JQF28" s="84"/>
      <c r="JQG28" s="84"/>
      <c r="JQH28" s="84"/>
      <c r="JQI28" s="84"/>
      <c r="JQJ28" s="84"/>
      <c r="JQK28" s="84"/>
      <c r="JQL28" s="84"/>
      <c r="JQM28" s="84"/>
      <c r="JQN28" s="84"/>
      <c r="JQO28" s="84"/>
      <c r="JQP28" s="84"/>
      <c r="JQQ28" s="84"/>
      <c r="JQR28" s="84"/>
      <c r="JQS28" s="84"/>
      <c r="JQT28" s="84"/>
      <c r="JQU28" s="84"/>
      <c r="JQV28" s="84"/>
      <c r="JQW28" s="84"/>
      <c r="JQX28" s="84"/>
      <c r="JQY28" s="84"/>
      <c r="JQZ28" s="84"/>
      <c r="JRA28" s="84"/>
      <c r="JRB28" s="84"/>
      <c r="JRC28" s="84"/>
      <c r="JRD28" s="84"/>
      <c r="JRE28" s="84"/>
      <c r="JRF28" s="84"/>
      <c r="JRG28" s="84"/>
      <c r="JRH28" s="84"/>
      <c r="JRI28" s="84"/>
      <c r="JRJ28" s="84"/>
      <c r="JRK28" s="84"/>
      <c r="JRL28" s="84"/>
      <c r="JRM28" s="84"/>
      <c r="JRN28" s="84"/>
      <c r="JRO28" s="84"/>
      <c r="JRP28" s="84"/>
      <c r="JRQ28" s="84"/>
      <c r="JRR28" s="84"/>
      <c r="JRS28" s="84"/>
      <c r="JRT28" s="84"/>
      <c r="JRU28" s="84"/>
      <c r="JRV28" s="84"/>
      <c r="JRW28" s="84"/>
      <c r="JRX28" s="84"/>
      <c r="JRY28" s="84"/>
      <c r="JRZ28" s="84"/>
      <c r="JSA28" s="84"/>
      <c r="JSB28" s="84"/>
      <c r="JSC28" s="84"/>
      <c r="JSD28" s="84"/>
      <c r="JSE28" s="84"/>
      <c r="JSF28" s="84"/>
      <c r="JSG28" s="84"/>
      <c r="JSH28" s="84"/>
      <c r="JSI28" s="84"/>
      <c r="JSJ28" s="84"/>
      <c r="JSK28" s="84"/>
      <c r="JSL28" s="84"/>
      <c r="JSM28" s="84"/>
      <c r="JSN28" s="84"/>
      <c r="JSO28" s="84"/>
      <c r="JSP28" s="84"/>
      <c r="JSQ28" s="84"/>
      <c r="JSR28" s="84"/>
      <c r="JSS28" s="84"/>
      <c r="JST28" s="84"/>
      <c r="JSU28" s="84"/>
      <c r="JSV28" s="84"/>
      <c r="JSW28" s="84"/>
      <c r="JSX28" s="84"/>
      <c r="JSY28" s="84"/>
      <c r="JSZ28" s="84"/>
      <c r="JTA28" s="84"/>
      <c r="JTB28" s="84"/>
      <c r="JTC28" s="84"/>
      <c r="JTD28" s="84"/>
      <c r="JTE28" s="84"/>
      <c r="JTF28" s="84"/>
      <c r="JTG28" s="84"/>
      <c r="JTH28" s="84"/>
      <c r="JTI28" s="84"/>
      <c r="JTJ28" s="84"/>
      <c r="JTK28" s="84"/>
      <c r="JTL28" s="84"/>
      <c r="JTM28" s="84"/>
      <c r="JTN28" s="84"/>
      <c r="JTO28" s="84"/>
      <c r="JTP28" s="84"/>
      <c r="JTQ28" s="84"/>
      <c r="JTR28" s="84"/>
      <c r="JTS28" s="84"/>
      <c r="JTT28" s="84"/>
      <c r="JTU28" s="84"/>
      <c r="JTV28" s="84"/>
      <c r="JTW28" s="84"/>
      <c r="JTX28" s="84"/>
      <c r="JTY28" s="84"/>
      <c r="JTZ28" s="84"/>
      <c r="JUA28" s="84"/>
      <c r="JUB28" s="84"/>
      <c r="JUC28" s="84"/>
      <c r="JUD28" s="84"/>
      <c r="JUE28" s="84"/>
      <c r="JUF28" s="84"/>
      <c r="JUG28" s="84"/>
      <c r="JUH28" s="84"/>
      <c r="JUI28" s="84"/>
      <c r="JUJ28" s="84"/>
      <c r="JUK28" s="84"/>
      <c r="JUL28" s="84"/>
      <c r="JUM28" s="84"/>
      <c r="JUN28" s="84"/>
      <c r="JUO28" s="84"/>
      <c r="JUP28" s="84"/>
      <c r="JUQ28" s="84"/>
      <c r="JUR28" s="84"/>
      <c r="JUS28" s="84"/>
      <c r="JUT28" s="84"/>
      <c r="JUU28" s="84"/>
      <c r="JUV28" s="84"/>
      <c r="JUW28" s="84"/>
      <c r="JUX28" s="84"/>
      <c r="JUY28" s="84"/>
      <c r="JUZ28" s="84"/>
      <c r="JVA28" s="84"/>
      <c r="JVB28" s="84"/>
      <c r="JVC28" s="84"/>
      <c r="JVD28" s="84"/>
      <c r="JVE28" s="84"/>
      <c r="JVF28" s="84"/>
      <c r="JVG28" s="84"/>
      <c r="JVH28" s="84"/>
      <c r="JVI28" s="84"/>
      <c r="JVJ28" s="84"/>
      <c r="JVK28" s="84"/>
      <c r="JVL28" s="84"/>
      <c r="JVM28" s="84"/>
      <c r="JVN28" s="84"/>
      <c r="JVO28" s="84"/>
      <c r="JVP28" s="84"/>
      <c r="JVQ28" s="84"/>
      <c r="JVR28" s="84"/>
      <c r="JVS28" s="84"/>
      <c r="JVT28" s="84"/>
      <c r="JVU28" s="84"/>
      <c r="JVV28" s="84"/>
      <c r="JVW28" s="84"/>
      <c r="JVX28" s="84"/>
      <c r="JVY28" s="84"/>
      <c r="JVZ28" s="84"/>
      <c r="JWA28" s="84"/>
      <c r="JWB28" s="84"/>
      <c r="JWC28" s="84"/>
      <c r="JWD28" s="84"/>
      <c r="JWE28" s="84"/>
      <c r="JWF28" s="84"/>
      <c r="JWG28" s="84"/>
      <c r="JWH28" s="84"/>
      <c r="JWI28" s="84"/>
      <c r="JWJ28" s="84"/>
      <c r="JWK28" s="84"/>
      <c r="JWL28" s="84"/>
      <c r="JWM28" s="84"/>
      <c r="JWN28" s="84"/>
      <c r="JWO28" s="84"/>
      <c r="JWP28" s="84"/>
      <c r="JWQ28" s="84"/>
      <c r="JWR28" s="84"/>
      <c r="JWS28" s="84"/>
      <c r="JWT28" s="84"/>
      <c r="JWU28" s="84"/>
      <c r="JWV28" s="84"/>
      <c r="JWW28" s="84"/>
      <c r="JWX28" s="84"/>
      <c r="JWY28" s="84"/>
      <c r="JWZ28" s="84"/>
      <c r="JXA28" s="84"/>
      <c r="JXB28" s="84"/>
      <c r="JXC28" s="84"/>
      <c r="JXD28" s="84"/>
      <c r="JXE28" s="84"/>
      <c r="JXF28" s="84"/>
      <c r="JXG28" s="84"/>
      <c r="JXH28" s="84"/>
      <c r="JXI28" s="84"/>
      <c r="JXJ28" s="84"/>
      <c r="JXK28" s="84"/>
      <c r="JXL28" s="84"/>
      <c r="JXM28" s="84"/>
      <c r="JXN28" s="84"/>
      <c r="JXO28" s="84"/>
      <c r="JXP28" s="84"/>
      <c r="JXQ28" s="84"/>
      <c r="JXR28" s="84"/>
      <c r="JXS28" s="84"/>
      <c r="JXT28" s="84"/>
      <c r="JXU28" s="84"/>
      <c r="JXV28" s="84"/>
      <c r="JXW28" s="84"/>
      <c r="JXX28" s="84"/>
      <c r="JXY28" s="84"/>
      <c r="JXZ28" s="84"/>
      <c r="JYA28" s="84"/>
      <c r="JYB28" s="84"/>
      <c r="JYC28" s="84"/>
      <c r="JYD28" s="84"/>
      <c r="JYE28" s="84"/>
      <c r="JYF28" s="84"/>
      <c r="JYG28" s="84"/>
      <c r="JYH28" s="84"/>
      <c r="JYI28" s="84"/>
      <c r="JYJ28" s="84"/>
      <c r="JYK28" s="84"/>
      <c r="JYL28" s="84"/>
      <c r="JYM28" s="84"/>
      <c r="JYN28" s="84"/>
      <c r="JYO28" s="84"/>
      <c r="JYP28" s="84"/>
      <c r="JYQ28" s="84"/>
      <c r="JYR28" s="84"/>
      <c r="JYS28" s="84"/>
      <c r="JYT28" s="84"/>
      <c r="JYU28" s="84"/>
      <c r="JYV28" s="84"/>
      <c r="JYW28" s="84"/>
      <c r="JYX28" s="84"/>
      <c r="JYY28" s="84"/>
      <c r="JYZ28" s="84"/>
      <c r="JZA28" s="84"/>
      <c r="JZB28" s="84"/>
      <c r="JZC28" s="84"/>
      <c r="JZD28" s="84"/>
      <c r="JZE28" s="84"/>
      <c r="JZF28" s="84"/>
      <c r="JZG28" s="84"/>
      <c r="JZH28" s="84"/>
      <c r="JZI28" s="84"/>
      <c r="JZJ28" s="84"/>
      <c r="JZK28" s="84"/>
      <c r="JZL28" s="84"/>
      <c r="JZM28" s="84"/>
      <c r="JZN28" s="84"/>
      <c r="JZO28" s="84"/>
      <c r="JZP28" s="84"/>
      <c r="JZQ28" s="84"/>
      <c r="JZR28" s="84"/>
      <c r="JZS28" s="84"/>
      <c r="JZT28" s="84"/>
      <c r="JZU28" s="84"/>
      <c r="JZV28" s="84"/>
      <c r="JZW28" s="84"/>
      <c r="JZX28" s="84"/>
      <c r="JZY28" s="84"/>
      <c r="JZZ28" s="84"/>
      <c r="KAA28" s="84"/>
      <c r="KAB28" s="84"/>
      <c r="KAC28" s="84"/>
      <c r="KAD28" s="84"/>
      <c r="KAE28" s="84"/>
      <c r="KAF28" s="84"/>
      <c r="KAG28" s="84"/>
      <c r="KAH28" s="84"/>
      <c r="KAI28" s="84"/>
      <c r="KAJ28" s="84"/>
      <c r="KAK28" s="84"/>
      <c r="KAL28" s="84"/>
      <c r="KAM28" s="84"/>
      <c r="KAN28" s="84"/>
      <c r="KAO28" s="84"/>
      <c r="KAP28" s="84"/>
      <c r="KAQ28" s="84"/>
      <c r="KAR28" s="84"/>
      <c r="KAS28" s="84"/>
      <c r="KAT28" s="84"/>
      <c r="KAU28" s="84"/>
      <c r="KAV28" s="84"/>
      <c r="KAW28" s="84"/>
      <c r="KAX28" s="84"/>
      <c r="KAY28" s="84"/>
      <c r="KAZ28" s="84"/>
      <c r="KBA28" s="84"/>
      <c r="KBB28" s="84"/>
      <c r="KBC28" s="84"/>
      <c r="KBD28" s="84"/>
      <c r="KBE28" s="84"/>
      <c r="KBF28" s="84"/>
      <c r="KBG28" s="84"/>
      <c r="KBH28" s="84"/>
      <c r="KBI28" s="84"/>
      <c r="KBJ28" s="84"/>
      <c r="KBK28" s="84"/>
      <c r="KBL28" s="84"/>
      <c r="KBM28" s="84"/>
      <c r="KBN28" s="84"/>
      <c r="KBO28" s="84"/>
      <c r="KBP28" s="84"/>
      <c r="KBQ28" s="84"/>
      <c r="KBR28" s="84"/>
      <c r="KBS28" s="84"/>
      <c r="KBT28" s="84"/>
      <c r="KBU28" s="84"/>
      <c r="KBV28" s="84"/>
      <c r="KBW28" s="84"/>
      <c r="KBX28" s="84"/>
      <c r="KBY28" s="84"/>
      <c r="KBZ28" s="84"/>
      <c r="KCA28" s="84"/>
      <c r="KCB28" s="84"/>
      <c r="KCC28" s="84"/>
      <c r="KCD28" s="84"/>
      <c r="KCE28" s="84"/>
      <c r="KCF28" s="84"/>
      <c r="KCG28" s="84"/>
      <c r="KCH28" s="84"/>
      <c r="KCI28" s="84"/>
      <c r="KCJ28" s="84"/>
      <c r="KCK28" s="84"/>
      <c r="KCL28" s="84"/>
      <c r="KCM28" s="84"/>
      <c r="KCN28" s="84"/>
      <c r="KCO28" s="84"/>
      <c r="KCP28" s="84"/>
      <c r="KCQ28" s="84"/>
      <c r="KCR28" s="84"/>
      <c r="KCS28" s="84"/>
      <c r="KCT28" s="84"/>
      <c r="KCU28" s="84"/>
      <c r="KCV28" s="84"/>
      <c r="KCW28" s="84"/>
      <c r="KCX28" s="84"/>
      <c r="KCY28" s="84"/>
      <c r="KCZ28" s="84"/>
      <c r="KDA28" s="84"/>
      <c r="KDB28" s="84"/>
      <c r="KDC28" s="84"/>
      <c r="KDD28" s="84"/>
      <c r="KDE28" s="84"/>
      <c r="KDF28" s="84"/>
      <c r="KDG28" s="84"/>
      <c r="KDH28" s="84"/>
      <c r="KDI28" s="84"/>
      <c r="KDJ28" s="84"/>
      <c r="KDK28" s="84"/>
      <c r="KDL28" s="84"/>
      <c r="KDM28" s="84"/>
      <c r="KDN28" s="84"/>
      <c r="KDO28" s="84"/>
      <c r="KDP28" s="84"/>
      <c r="KDQ28" s="84"/>
      <c r="KDR28" s="84"/>
      <c r="KDS28" s="84"/>
      <c r="KDT28" s="84"/>
      <c r="KDU28" s="84"/>
      <c r="KDV28" s="84"/>
      <c r="KDW28" s="84"/>
      <c r="KDX28" s="84"/>
      <c r="KDY28" s="84"/>
      <c r="KDZ28" s="84"/>
      <c r="KEA28" s="84"/>
      <c r="KEB28" s="84"/>
      <c r="KEC28" s="84"/>
      <c r="KED28" s="84"/>
      <c r="KEE28" s="84"/>
      <c r="KEF28" s="84"/>
      <c r="KEG28" s="84"/>
      <c r="KEH28" s="84"/>
      <c r="KEI28" s="84"/>
      <c r="KEJ28" s="84"/>
      <c r="KEK28" s="84"/>
      <c r="KEL28" s="84"/>
      <c r="KEM28" s="84"/>
      <c r="KEN28" s="84"/>
      <c r="KEO28" s="84"/>
      <c r="KEP28" s="84"/>
      <c r="KEQ28" s="84"/>
      <c r="KER28" s="84"/>
      <c r="KES28" s="84"/>
      <c r="KET28" s="84"/>
      <c r="KEU28" s="84"/>
      <c r="KEV28" s="84"/>
      <c r="KEW28" s="84"/>
      <c r="KEX28" s="84"/>
      <c r="KEY28" s="84"/>
      <c r="KEZ28" s="84"/>
      <c r="KFA28" s="84"/>
      <c r="KFB28" s="84"/>
      <c r="KFC28" s="84"/>
      <c r="KFD28" s="84"/>
      <c r="KFE28" s="84"/>
      <c r="KFF28" s="84"/>
      <c r="KFG28" s="84"/>
      <c r="KFH28" s="84"/>
      <c r="KFI28" s="84"/>
      <c r="KFJ28" s="84"/>
      <c r="KFK28" s="84"/>
      <c r="KFL28" s="84"/>
      <c r="KFM28" s="84"/>
      <c r="KFN28" s="84"/>
      <c r="KFO28" s="84"/>
      <c r="KFP28" s="84"/>
      <c r="KFQ28" s="84"/>
      <c r="KFR28" s="84"/>
      <c r="KFS28" s="84"/>
      <c r="KFT28" s="84"/>
      <c r="KFU28" s="84"/>
      <c r="KFV28" s="84"/>
      <c r="KFW28" s="84"/>
      <c r="KFX28" s="84"/>
      <c r="KFY28" s="84"/>
      <c r="KFZ28" s="84"/>
      <c r="KGA28" s="84"/>
      <c r="KGB28" s="84"/>
      <c r="KGC28" s="84"/>
      <c r="KGD28" s="84"/>
      <c r="KGE28" s="84"/>
      <c r="KGF28" s="84"/>
      <c r="KGG28" s="84"/>
      <c r="KGH28" s="84"/>
      <c r="KGI28" s="84"/>
      <c r="KGJ28" s="84"/>
      <c r="KGK28" s="84"/>
      <c r="KGL28" s="84"/>
      <c r="KGM28" s="84"/>
      <c r="KGN28" s="84"/>
      <c r="KGO28" s="84"/>
      <c r="KGP28" s="84"/>
      <c r="KGQ28" s="84"/>
      <c r="KGR28" s="84"/>
      <c r="KGS28" s="84"/>
      <c r="KGT28" s="84"/>
      <c r="KGU28" s="84"/>
      <c r="KGV28" s="84"/>
      <c r="KGW28" s="84"/>
      <c r="KGX28" s="84"/>
      <c r="KGY28" s="84"/>
      <c r="KGZ28" s="84"/>
      <c r="KHA28" s="84"/>
      <c r="KHB28" s="84"/>
      <c r="KHC28" s="84"/>
      <c r="KHD28" s="84"/>
      <c r="KHE28" s="84"/>
      <c r="KHF28" s="84"/>
      <c r="KHG28" s="84"/>
      <c r="KHH28" s="84"/>
      <c r="KHI28" s="84"/>
      <c r="KHJ28" s="84"/>
      <c r="KHK28" s="84"/>
      <c r="KHL28" s="84"/>
      <c r="KHM28" s="84"/>
      <c r="KHN28" s="84"/>
      <c r="KHO28" s="84"/>
      <c r="KHP28" s="84"/>
      <c r="KHQ28" s="84"/>
      <c r="KHR28" s="84"/>
      <c r="KHS28" s="84"/>
      <c r="KHT28" s="84"/>
      <c r="KHU28" s="84"/>
      <c r="KHV28" s="84"/>
      <c r="KHW28" s="84"/>
      <c r="KHX28" s="84"/>
      <c r="KHY28" s="84"/>
      <c r="KHZ28" s="84"/>
      <c r="KIA28" s="84"/>
      <c r="KIB28" s="84"/>
      <c r="KIC28" s="84"/>
      <c r="KID28" s="84"/>
      <c r="KIE28" s="84"/>
      <c r="KIF28" s="84"/>
      <c r="KIG28" s="84"/>
      <c r="KIH28" s="84"/>
      <c r="KII28" s="84"/>
      <c r="KIJ28" s="84"/>
      <c r="KIK28" s="84"/>
      <c r="KIL28" s="84"/>
      <c r="KIM28" s="84"/>
      <c r="KIN28" s="84"/>
      <c r="KIO28" s="84"/>
      <c r="KIP28" s="84"/>
      <c r="KIQ28" s="84"/>
      <c r="KIR28" s="84"/>
      <c r="KIS28" s="84"/>
      <c r="KIT28" s="84"/>
      <c r="KIU28" s="84"/>
      <c r="KIV28" s="84"/>
      <c r="KIW28" s="84"/>
      <c r="KIX28" s="84"/>
      <c r="KIY28" s="84"/>
      <c r="KIZ28" s="84"/>
      <c r="KJA28" s="84"/>
      <c r="KJB28" s="84"/>
      <c r="KJC28" s="84"/>
      <c r="KJD28" s="84"/>
      <c r="KJE28" s="84"/>
      <c r="KJF28" s="84"/>
      <c r="KJG28" s="84"/>
      <c r="KJH28" s="84"/>
      <c r="KJI28" s="84"/>
      <c r="KJJ28" s="84"/>
      <c r="KJK28" s="84"/>
      <c r="KJL28" s="84"/>
      <c r="KJM28" s="84"/>
      <c r="KJN28" s="84"/>
      <c r="KJO28" s="84"/>
      <c r="KJP28" s="84"/>
      <c r="KJQ28" s="84"/>
      <c r="KJR28" s="84"/>
      <c r="KJS28" s="84"/>
      <c r="KJT28" s="84"/>
      <c r="KJU28" s="84"/>
      <c r="KJV28" s="84"/>
      <c r="KJW28" s="84"/>
      <c r="KJX28" s="84"/>
      <c r="KJY28" s="84"/>
      <c r="KJZ28" s="84"/>
      <c r="KKA28" s="84"/>
      <c r="KKB28" s="84"/>
      <c r="KKC28" s="84"/>
      <c r="KKD28" s="84"/>
      <c r="KKE28" s="84"/>
      <c r="KKF28" s="84"/>
      <c r="KKG28" s="84"/>
      <c r="KKH28" s="84"/>
      <c r="KKI28" s="84"/>
      <c r="KKJ28" s="84"/>
      <c r="KKK28" s="84"/>
      <c r="KKL28" s="84"/>
      <c r="KKM28" s="84"/>
      <c r="KKN28" s="84"/>
      <c r="KKO28" s="84"/>
      <c r="KKP28" s="84"/>
      <c r="KKQ28" s="84"/>
      <c r="KKR28" s="84"/>
      <c r="KKS28" s="84"/>
      <c r="KKT28" s="84"/>
      <c r="KKU28" s="84"/>
      <c r="KKV28" s="84"/>
      <c r="KKW28" s="84"/>
      <c r="KKX28" s="84"/>
      <c r="KKY28" s="84"/>
      <c r="KKZ28" s="84"/>
      <c r="KLA28" s="84"/>
      <c r="KLB28" s="84"/>
      <c r="KLC28" s="84"/>
      <c r="KLD28" s="84"/>
      <c r="KLE28" s="84"/>
      <c r="KLF28" s="84"/>
      <c r="KLG28" s="84"/>
      <c r="KLH28" s="84"/>
      <c r="KLI28" s="84"/>
      <c r="KLJ28" s="84"/>
      <c r="KLK28" s="84"/>
      <c r="KLL28" s="84"/>
      <c r="KLM28" s="84"/>
      <c r="KLN28" s="84"/>
      <c r="KLO28" s="84"/>
      <c r="KLP28" s="84"/>
      <c r="KLQ28" s="84"/>
      <c r="KLR28" s="84"/>
      <c r="KLS28" s="84"/>
      <c r="KLT28" s="84"/>
      <c r="KLU28" s="84"/>
      <c r="KLV28" s="84"/>
      <c r="KLW28" s="84"/>
      <c r="KLX28" s="84"/>
      <c r="KLY28" s="84"/>
      <c r="KLZ28" s="84"/>
      <c r="KMA28" s="84"/>
      <c r="KMB28" s="84"/>
      <c r="KMC28" s="84"/>
      <c r="KMD28" s="84"/>
      <c r="KME28" s="84"/>
      <c r="KMF28" s="84"/>
      <c r="KMG28" s="84"/>
      <c r="KMH28" s="84"/>
      <c r="KMI28" s="84"/>
      <c r="KMJ28" s="84"/>
      <c r="KMK28" s="84"/>
      <c r="KML28" s="84"/>
      <c r="KMM28" s="84"/>
      <c r="KMN28" s="84"/>
      <c r="KMO28" s="84"/>
      <c r="KMP28" s="84"/>
      <c r="KMQ28" s="84"/>
      <c r="KMR28" s="84"/>
      <c r="KMS28" s="84"/>
      <c r="KMT28" s="84"/>
      <c r="KMU28" s="84"/>
      <c r="KMV28" s="84"/>
      <c r="KMW28" s="84"/>
      <c r="KMX28" s="84"/>
      <c r="KMY28" s="84"/>
      <c r="KMZ28" s="84"/>
      <c r="KNA28" s="84"/>
      <c r="KNB28" s="84"/>
      <c r="KNC28" s="84"/>
      <c r="KND28" s="84"/>
      <c r="KNE28" s="84"/>
      <c r="KNF28" s="84"/>
      <c r="KNG28" s="84"/>
      <c r="KNH28" s="84"/>
      <c r="KNI28" s="84"/>
      <c r="KNJ28" s="84"/>
      <c r="KNK28" s="84"/>
      <c r="KNL28" s="84"/>
      <c r="KNM28" s="84"/>
      <c r="KNN28" s="84"/>
      <c r="KNO28" s="84"/>
      <c r="KNP28" s="84"/>
      <c r="KNQ28" s="84"/>
      <c r="KNR28" s="84"/>
      <c r="KNS28" s="84"/>
      <c r="KNT28" s="84"/>
      <c r="KNU28" s="84"/>
      <c r="KNV28" s="84"/>
      <c r="KNW28" s="84"/>
      <c r="KNX28" s="84"/>
      <c r="KNY28" s="84"/>
      <c r="KNZ28" s="84"/>
      <c r="KOA28" s="84"/>
      <c r="KOB28" s="84"/>
      <c r="KOC28" s="84"/>
      <c r="KOD28" s="84"/>
      <c r="KOE28" s="84"/>
      <c r="KOF28" s="84"/>
      <c r="KOG28" s="84"/>
      <c r="KOH28" s="84"/>
      <c r="KOI28" s="84"/>
      <c r="KOJ28" s="84"/>
      <c r="KOK28" s="84"/>
      <c r="KOL28" s="84"/>
      <c r="KOM28" s="84"/>
      <c r="KON28" s="84"/>
      <c r="KOO28" s="84"/>
      <c r="KOP28" s="84"/>
      <c r="KOQ28" s="84"/>
      <c r="KOR28" s="84"/>
      <c r="KOS28" s="84"/>
      <c r="KOT28" s="84"/>
      <c r="KOU28" s="84"/>
      <c r="KOV28" s="84"/>
      <c r="KOW28" s="84"/>
      <c r="KOX28" s="84"/>
      <c r="KOY28" s="84"/>
      <c r="KOZ28" s="84"/>
      <c r="KPA28" s="84"/>
      <c r="KPB28" s="84"/>
      <c r="KPC28" s="84"/>
      <c r="KPD28" s="84"/>
      <c r="KPE28" s="84"/>
      <c r="KPF28" s="84"/>
      <c r="KPG28" s="84"/>
      <c r="KPH28" s="84"/>
      <c r="KPI28" s="84"/>
      <c r="KPJ28" s="84"/>
      <c r="KPK28" s="84"/>
      <c r="KPL28" s="84"/>
      <c r="KPM28" s="84"/>
      <c r="KPN28" s="84"/>
      <c r="KPO28" s="84"/>
      <c r="KPP28" s="84"/>
      <c r="KPQ28" s="84"/>
      <c r="KPR28" s="84"/>
      <c r="KPS28" s="84"/>
      <c r="KPT28" s="84"/>
      <c r="KPU28" s="84"/>
      <c r="KPV28" s="84"/>
      <c r="KPW28" s="84"/>
      <c r="KPX28" s="84"/>
      <c r="KPY28" s="84"/>
      <c r="KPZ28" s="84"/>
      <c r="KQA28" s="84"/>
      <c r="KQB28" s="84"/>
      <c r="KQC28" s="84"/>
      <c r="KQD28" s="84"/>
      <c r="KQE28" s="84"/>
      <c r="KQF28" s="84"/>
      <c r="KQG28" s="84"/>
      <c r="KQH28" s="84"/>
      <c r="KQI28" s="84"/>
      <c r="KQJ28" s="84"/>
      <c r="KQK28" s="84"/>
      <c r="KQL28" s="84"/>
      <c r="KQM28" s="84"/>
      <c r="KQN28" s="84"/>
      <c r="KQO28" s="84"/>
      <c r="KQP28" s="84"/>
      <c r="KQQ28" s="84"/>
      <c r="KQR28" s="84"/>
      <c r="KQS28" s="84"/>
      <c r="KQT28" s="84"/>
      <c r="KQU28" s="84"/>
      <c r="KQV28" s="84"/>
      <c r="KQW28" s="84"/>
      <c r="KQX28" s="84"/>
      <c r="KQY28" s="84"/>
      <c r="KQZ28" s="84"/>
      <c r="KRA28" s="84"/>
      <c r="KRB28" s="84"/>
      <c r="KRC28" s="84"/>
      <c r="KRD28" s="84"/>
      <c r="KRE28" s="84"/>
      <c r="KRF28" s="84"/>
      <c r="KRG28" s="84"/>
      <c r="KRH28" s="84"/>
      <c r="KRI28" s="84"/>
      <c r="KRJ28" s="84"/>
      <c r="KRK28" s="84"/>
      <c r="KRL28" s="84"/>
      <c r="KRM28" s="84"/>
      <c r="KRN28" s="84"/>
      <c r="KRO28" s="84"/>
      <c r="KRP28" s="84"/>
      <c r="KRQ28" s="84"/>
      <c r="KRR28" s="84"/>
      <c r="KRS28" s="84"/>
      <c r="KRT28" s="84"/>
      <c r="KRU28" s="84"/>
      <c r="KRV28" s="84"/>
      <c r="KRW28" s="84"/>
      <c r="KRX28" s="84"/>
      <c r="KRY28" s="84"/>
      <c r="KRZ28" s="84"/>
      <c r="KSA28" s="84"/>
      <c r="KSB28" s="84"/>
      <c r="KSC28" s="84"/>
      <c r="KSD28" s="84"/>
      <c r="KSE28" s="84"/>
      <c r="KSF28" s="84"/>
      <c r="KSG28" s="84"/>
      <c r="KSH28" s="84"/>
      <c r="KSI28" s="84"/>
      <c r="KSJ28" s="84"/>
      <c r="KSK28" s="84"/>
      <c r="KSL28" s="84"/>
      <c r="KSM28" s="84"/>
      <c r="KSN28" s="84"/>
      <c r="KSO28" s="84"/>
      <c r="KSP28" s="84"/>
      <c r="KSQ28" s="84"/>
      <c r="KSR28" s="84"/>
      <c r="KSS28" s="84"/>
      <c r="KST28" s="84"/>
      <c r="KSU28" s="84"/>
      <c r="KSV28" s="84"/>
      <c r="KSW28" s="84"/>
      <c r="KSX28" s="84"/>
      <c r="KSY28" s="84"/>
      <c r="KSZ28" s="84"/>
      <c r="KTA28" s="84"/>
      <c r="KTB28" s="84"/>
      <c r="KTC28" s="84"/>
      <c r="KTD28" s="84"/>
      <c r="KTE28" s="84"/>
      <c r="KTF28" s="84"/>
      <c r="KTG28" s="84"/>
      <c r="KTH28" s="84"/>
      <c r="KTI28" s="84"/>
      <c r="KTJ28" s="84"/>
      <c r="KTK28" s="84"/>
      <c r="KTL28" s="84"/>
      <c r="KTM28" s="84"/>
      <c r="KTN28" s="84"/>
      <c r="KTO28" s="84"/>
      <c r="KTP28" s="84"/>
      <c r="KTQ28" s="84"/>
      <c r="KTR28" s="84"/>
      <c r="KTS28" s="84"/>
      <c r="KTT28" s="84"/>
      <c r="KTU28" s="84"/>
      <c r="KTV28" s="84"/>
      <c r="KTW28" s="84"/>
      <c r="KTX28" s="84"/>
      <c r="KTY28" s="84"/>
      <c r="KTZ28" s="84"/>
      <c r="KUA28" s="84"/>
      <c r="KUB28" s="84"/>
      <c r="KUC28" s="84"/>
      <c r="KUD28" s="84"/>
      <c r="KUE28" s="84"/>
      <c r="KUF28" s="84"/>
      <c r="KUG28" s="84"/>
      <c r="KUH28" s="84"/>
      <c r="KUI28" s="84"/>
      <c r="KUJ28" s="84"/>
      <c r="KUK28" s="84"/>
      <c r="KUL28" s="84"/>
      <c r="KUM28" s="84"/>
      <c r="KUN28" s="84"/>
      <c r="KUO28" s="84"/>
      <c r="KUP28" s="84"/>
      <c r="KUQ28" s="84"/>
      <c r="KUR28" s="84"/>
      <c r="KUS28" s="84"/>
      <c r="KUT28" s="84"/>
      <c r="KUU28" s="84"/>
      <c r="KUV28" s="84"/>
      <c r="KUW28" s="84"/>
      <c r="KUX28" s="84"/>
      <c r="KUY28" s="84"/>
      <c r="KUZ28" s="84"/>
      <c r="KVA28" s="84"/>
      <c r="KVB28" s="84"/>
      <c r="KVC28" s="84"/>
      <c r="KVD28" s="84"/>
      <c r="KVE28" s="84"/>
      <c r="KVF28" s="84"/>
      <c r="KVG28" s="84"/>
      <c r="KVH28" s="84"/>
      <c r="KVI28" s="84"/>
      <c r="KVJ28" s="84"/>
      <c r="KVK28" s="84"/>
      <c r="KVL28" s="84"/>
      <c r="KVM28" s="84"/>
      <c r="KVN28" s="84"/>
      <c r="KVO28" s="84"/>
      <c r="KVP28" s="84"/>
      <c r="KVQ28" s="84"/>
      <c r="KVR28" s="84"/>
      <c r="KVS28" s="84"/>
      <c r="KVT28" s="84"/>
      <c r="KVU28" s="84"/>
      <c r="KVV28" s="84"/>
      <c r="KVW28" s="84"/>
      <c r="KVX28" s="84"/>
      <c r="KVY28" s="84"/>
      <c r="KVZ28" s="84"/>
      <c r="KWA28" s="84"/>
      <c r="KWB28" s="84"/>
      <c r="KWC28" s="84"/>
      <c r="KWD28" s="84"/>
      <c r="KWE28" s="84"/>
      <c r="KWF28" s="84"/>
      <c r="KWG28" s="84"/>
      <c r="KWH28" s="84"/>
      <c r="KWI28" s="84"/>
      <c r="KWJ28" s="84"/>
      <c r="KWK28" s="84"/>
      <c r="KWL28" s="84"/>
      <c r="KWM28" s="84"/>
      <c r="KWN28" s="84"/>
      <c r="KWO28" s="84"/>
      <c r="KWP28" s="84"/>
      <c r="KWQ28" s="84"/>
      <c r="KWR28" s="84"/>
      <c r="KWS28" s="84"/>
      <c r="KWT28" s="84"/>
      <c r="KWU28" s="84"/>
      <c r="KWV28" s="84"/>
      <c r="KWW28" s="84"/>
      <c r="KWX28" s="84"/>
      <c r="KWY28" s="84"/>
      <c r="KWZ28" s="84"/>
      <c r="KXA28" s="84"/>
      <c r="KXB28" s="84"/>
      <c r="KXC28" s="84"/>
      <c r="KXD28" s="84"/>
      <c r="KXE28" s="84"/>
      <c r="KXF28" s="84"/>
      <c r="KXG28" s="84"/>
      <c r="KXH28" s="84"/>
      <c r="KXI28" s="84"/>
      <c r="KXJ28" s="84"/>
      <c r="KXK28" s="84"/>
      <c r="KXL28" s="84"/>
      <c r="KXM28" s="84"/>
      <c r="KXN28" s="84"/>
      <c r="KXO28" s="84"/>
      <c r="KXP28" s="84"/>
      <c r="KXQ28" s="84"/>
      <c r="KXR28" s="84"/>
      <c r="KXS28" s="84"/>
      <c r="KXT28" s="84"/>
      <c r="KXU28" s="84"/>
      <c r="KXV28" s="84"/>
      <c r="KXW28" s="84"/>
      <c r="KXX28" s="84"/>
      <c r="KXY28" s="84"/>
      <c r="KXZ28" s="84"/>
      <c r="KYA28" s="84"/>
      <c r="KYB28" s="84"/>
      <c r="KYC28" s="84"/>
      <c r="KYD28" s="84"/>
      <c r="KYE28" s="84"/>
      <c r="KYF28" s="84"/>
      <c r="KYG28" s="84"/>
      <c r="KYH28" s="84"/>
      <c r="KYI28" s="84"/>
      <c r="KYJ28" s="84"/>
      <c r="KYK28" s="84"/>
      <c r="KYL28" s="84"/>
      <c r="KYM28" s="84"/>
      <c r="KYN28" s="84"/>
      <c r="KYO28" s="84"/>
      <c r="KYP28" s="84"/>
      <c r="KYQ28" s="84"/>
      <c r="KYR28" s="84"/>
      <c r="KYS28" s="84"/>
      <c r="KYT28" s="84"/>
      <c r="KYU28" s="84"/>
      <c r="KYV28" s="84"/>
      <c r="KYW28" s="84"/>
      <c r="KYX28" s="84"/>
      <c r="KYY28" s="84"/>
      <c r="KYZ28" s="84"/>
      <c r="KZA28" s="84"/>
      <c r="KZB28" s="84"/>
      <c r="KZC28" s="84"/>
      <c r="KZD28" s="84"/>
      <c r="KZE28" s="84"/>
      <c r="KZF28" s="84"/>
      <c r="KZG28" s="84"/>
      <c r="KZH28" s="84"/>
      <c r="KZI28" s="84"/>
      <c r="KZJ28" s="84"/>
      <c r="KZK28" s="84"/>
      <c r="KZL28" s="84"/>
      <c r="KZM28" s="84"/>
      <c r="KZN28" s="84"/>
      <c r="KZO28" s="84"/>
      <c r="KZP28" s="84"/>
      <c r="KZQ28" s="84"/>
      <c r="KZR28" s="84"/>
      <c r="KZS28" s="84"/>
      <c r="KZT28" s="84"/>
      <c r="KZU28" s="84"/>
      <c r="KZV28" s="84"/>
      <c r="KZW28" s="84"/>
      <c r="KZX28" s="84"/>
      <c r="KZY28" s="84"/>
      <c r="KZZ28" s="84"/>
      <c r="LAA28" s="84"/>
      <c r="LAB28" s="84"/>
      <c r="LAC28" s="84"/>
      <c r="LAD28" s="84"/>
      <c r="LAE28" s="84"/>
      <c r="LAF28" s="84"/>
      <c r="LAG28" s="84"/>
      <c r="LAH28" s="84"/>
      <c r="LAI28" s="84"/>
      <c r="LAJ28" s="84"/>
      <c r="LAK28" s="84"/>
      <c r="LAL28" s="84"/>
      <c r="LAM28" s="84"/>
      <c r="LAN28" s="84"/>
      <c r="LAO28" s="84"/>
      <c r="LAP28" s="84"/>
      <c r="LAQ28" s="84"/>
      <c r="LAR28" s="84"/>
      <c r="LAS28" s="84"/>
      <c r="LAT28" s="84"/>
      <c r="LAU28" s="84"/>
      <c r="LAV28" s="84"/>
      <c r="LAW28" s="84"/>
      <c r="LAX28" s="84"/>
      <c r="LAY28" s="84"/>
      <c r="LAZ28" s="84"/>
      <c r="LBA28" s="84"/>
      <c r="LBB28" s="84"/>
      <c r="LBC28" s="84"/>
      <c r="LBD28" s="84"/>
      <c r="LBE28" s="84"/>
      <c r="LBF28" s="84"/>
      <c r="LBG28" s="84"/>
      <c r="LBH28" s="84"/>
      <c r="LBI28" s="84"/>
      <c r="LBJ28" s="84"/>
      <c r="LBK28" s="84"/>
      <c r="LBL28" s="84"/>
      <c r="LBM28" s="84"/>
      <c r="LBN28" s="84"/>
      <c r="LBO28" s="84"/>
      <c r="LBP28" s="84"/>
      <c r="LBQ28" s="84"/>
      <c r="LBR28" s="84"/>
      <c r="LBS28" s="84"/>
      <c r="LBT28" s="84"/>
      <c r="LBU28" s="84"/>
      <c r="LBV28" s="84"/>
      <c r="LBW28" s="84"/>
      <c r="LBX28" s="84"/>
      <c r="LBY28" s="84"/>
      <c r="LBZ28" s="84"/>
      <c r="LCA28" s="84"/>
      <c r="LCB28" s="84"/>
      <c r="LCC28" s="84"/>
      <c r="LCD28" s="84"/>
      <c r="LCE28" s="84"/>
      <c r="LCF28" s="84"/>
      <c r="LCG28" s="84"/>
      <c r="LCH28" s="84"/>
      <c r="LCI28" s="84"/>
      <c r="LCJ28" s="84"/>
      <c r="LCK28" s="84"/>
      <c r="LCL28" s="84"/>
      <c r="LCM28" s="84"/>
      <c r="LCN28" s="84"/>
      <c r="LCO28" s="84"/>
      <c r="LCP28" s="84"/>
      <c r="LCQ28" s="84"/>
      <c r="LCR28" s="84"/>
      <c r="LCS28" s="84"/>
      <c r="LCT28" s="84"/>
      <c r="LCU28" s="84"/>
      <c r="LCV28" s="84"/>
      <c r="LCW28" s="84"/>
      <c r="LCX28" s="84"/>
      <c r="LCY28" s="84"/>
      <c r="LCZ28" s="84"/>
      <c r="LDA28" s="84"/>
      <c r="LDB28" s="84"/>
      <c r="LDC28" s="84"/>
      <c r="LDD28" s="84"/>
      <c r="LDE28" s="84"/>
      <c r="LDF28" s="84"/>
      <c r="LDG28" s="84"/>
      <c r="LDH28" s="84"/>
      <c r="LDI28" s="84"/>
      <c r="LDJ28" s="84"/>
      <c r="LDK28" s="84"/>
      <c r="LDL28" s="84"/>
      <c r="LDM28" s="84"/>
      <c r="LDN28" s="84"/>
      <c r="LDO28" s="84"/>
      <c r="LDP28" s="84"/>
      <c r="LDQ28" s="84"/>
      <c r="LDR28" s="84"/>
      <c r="LDS28" s="84"/>
      <c r="LDT28" s="84"/>
      <c r="LDU28" s="84"/>
      <c r="LDV28" s="84"/>
      <c r="LDW28" s="84"/>
      <c r="LDX28" s="84"/>
      <c r="LDY28" s="84"/>
      <c r="LDZ28" s="84"/>
      <c r="LEA28" s="84"/>
      <c r="LEB28" s="84"/>
      <c r="LEC28" s="84"/>
      <c r="LED28" s="84"/>
      <c r="LEE28" s="84"/>
      <c r="LEF28" s="84"/>
      <c r="LEG28" s="84"/>
      <c r="LEH28" s="84"/>
      <c r="LEI28" s="84"/>
      <c r="LEJ28" s="84"/>
      <c r="LEK28" s="84"/>
      <c r="LEL28" s="84"/>
      <c r="LEM28" s="84"/>
      <c r="LEN28" s="84"/>
      <c r="LEO28" s="84"/>
      <c r="LEP28" s="84"/>
      <c r="LEQ28" s="84"/>
      <c r="LER28" s="84"/>
      <c r="LES28" s="84"/>
      <c r="LET28" s="84"/>
      <c r="LEU28" s="84"/>
      <c r="LEV28" s="84"/>
      <c r="LEW28" s="84"/>
      <c r="LEX28" s="84"/>
      <c r="LEY28" s="84"/>
      <c r="LEZ28" s="84"/>
      <c r="LFA28" s="84"/>
      <c r="LFB28" s="84"/>
      <c r="LFC28" s="84"/>
      <c r="LFD28" s="84"/>
      <c r="LFE28" s="84"/>
      <c r="LFF28" s="84"/>
      <c r="LFG28" s="84"/>
      <c r="LFH28" s="84"/>
      <c r="LFI28" s="84"/>
      <c r="LFJ28" s="84"/>
      <c r="LFK28" s="84"/>
      <c r="LFL28" s="84"/>
      <c r="LFM28" s="84"/>
      <c r="LFN28" s="84"/>
      <c r="LFO28" s="84"/>
      <c r="LFP28" s="84"/>
      <c r="LFQ28" s="84"/>
      <c r="LFR28" s="84"/>
      <c r="LFS28" s="84"/>
      <c r="LFT28" s="84"/>
      <c r="LFU28" s="84"/>
      <c r="LFV28" s="84"/>
      <c r="LFW28" s="84"/>
      <c r="LFX28" s="84"/>
      <c r="LFY28" s="84"/>
      <c r="LFZ28" s="84"/>
      <c r="LGA28" s="84"/>
      <c r="LGB28" s="84"/>
      <c r="LGC28" s="84"/>
      <c r="LGD28" s="84"/>
      <c r="LGE28" s="84"/>
      <c r="LGF28" s="84"/>
      <c r="LGG28" s="84"/>
      <c r="LGH28" s="84"/>
      <c r="LGI28" s="84"/>
      <c r="LGJ28" s="84"/>
      <c r="LGK28" s="84"/>
      <c r="LGL28" s="84"/>
      <c r="LGM28" s="84"/>
      <c r="LGN28" s="84"/>
      <c r="LGO28" s="84"/>
      <c r="LGP28" s="84"/>
      <c r="LGQ28" s="84"/>
      <c r="LGR28" s="84"/>
      <c r="LGS28" s="84"/>
      <c r="LGT28" s="84"/>
      <c r="LGU28" s="84"/>
      <c r="LGV28" s="84"/>
      <c r="LGW28" s="84"/>
      <c r="LGX28" s="84"/>
      <c r="LGY28" s="84"/>
      <c r="LGZ28" s="84"/>
      <c r="LHA28" s="84"/>
      <c r="LHB28" s="84"/>
      <c r="LHC28" s="84"/>
      <c r="LHD28" s="84"/>
      <c r="LHE28" s="84"/>
      <c r="LHF28" s="84"/>
      <c r="LHG28" s="84"/>
      <c r="LHH28" s="84"/>
      <c r="LHI28" s="84"/>
      <c r="LHJ28" s="84"/>
      <c r="LHK28" s="84"/>
      <c r="LHL28" s="84"/>
      <c r="LHM28" s="84"/>
      <c r="LHN28" s="84"/>
      <c r="LHO28" s="84"/>
      <c r="LHP28" s="84"/>
      <c r="LHQ28" s="84"/>
      <c r="LHR28" s="84"/>
      <c r="LHS28" s="84"/>
      <c r="LHT28" s="84"/>
      <c r="LHU28" s="84"/>
      <c r="LHV28" s="84"/>
      <c r="LHW28" s="84"/>
      <c r="LHX28" s="84"/>
      <c r="LHY28" s="84"/>
      <c r="LHZ28" s="84"/>
      <c r="LIA28" s="84"/>
      <c r="LIB28" s="84"/>
      <c r="LIC28" s="84"/>
      <c r="LID28" s="84"/>
      <c r="LIE28" s="84"/>
      <c r="LIF28" s="84"/>
      <c r="LIG28" s="84"/>
      <c r="LIH28" s="84"/>
      <c r="LII28" s="84"/>
      <c r="LIJ28" s="84"/>
      <c r="LIK28" s="84"/>
      <c r="LIL28" s="84"/>
      <c r="LIM28" s="84"/>
      <c r="LIN28" s="84"/>
      <c r="LIO28" s="84"/>
      <c r="LIP28" s="84"/>
      <c r="LIQ28" s="84"/>
      <c r="LIR28" s="84"/>
      <c r="LIS28" s="84"/>
      <c r="LIT28" s="84"/>
      <c r="LIU28" s="84"/>
      <c r="LIV28" s="84"/>
      <c r="LIW28" s="84"/>
      <c r="LIX28" s="84"/>
      <c r="LIY28" s="84"/>
      <c r="LIZ28" s="84"/>
      <c r="LJA28" s="84"/>
      <c r="LJB28" s="84"/>
      <c r="LJC28" s="84"/>
      <c r="LJD28" s="84"/>
      <c r="LJE28" s="84"/>
      <c r="LJF28" s="84"/>
      <c r="LJG28" s="84"/>
      <c r="LJH28" s="84"/>
      <c r="LJI28" s="84"/>
      <c r="LJJ28" s="84"/>
      <c r="LJK28" s="84"/>
      <c r="LJL28" s="84"/>
      <c r="LJM28" s="84"/>
      <c r="LJN28" s="84"/>
      <c r="LJO28" s="84"/>
      <c r="LJP28" s="84"/>
      <c r="LJQ28" s="84"/>
      <c r="LJR28" s="84"/>
      <c r="LJS28" s="84"/>
      <c r="LJT28" s="84"/>
      <c r="LJU28" s="84"/>
      <c r="LJV28" s="84"/>
      <c r="LJW28" s="84"/>
      <c r="LJX28" s="84"/>
      <c r="LJY28" s="84"/>
      <c r="LJZ28" s="84"/>
      <c r="LKA28" s="84"/>
      <c r="LKB28" s="84"/>
      <c r="LKC28" s="84"/>
      <c r="LKD28" s="84"/>
      <c r="LKE28" s="84"/>
      <c r="LKF28" s="84"/>
      <c r="LKG28" s="84"/>
      <c r="LKH28" s="84"/>
      <c r="LKI28" s="84"/>
      <c r="LKJ28" s="84"/>
      <c r="LKK28" s="84"/>
      <c r="LKL28" s="84"/>
      <c r="LKM28" s="84"/>
      <c r="LKN28" s="84"/>
      <c r="LKO28" s="84"/>
      <c r="LKP28" s="84"/>
      <c r="LKQ28" s="84"/>
      <c r="LKR28" s="84"/>
      <c r="LKS28" s="84"/>
      <c r="LKT28" s="84"/>
      <c r="LKU28" s="84"/>
      <c r="LKV28" s="84"/>
      <c r="LKW28" s="84"/>
      <c r="LKX28" s="84"/>
      <c r="LKY28" s="84"/>
      <c r="LKZ28" s="84"/>
      <c r="LLA28" s="84"/>
      <c r="LLB28" s="84"/>
      <c r="LLC28" s="84"/>
      <c r="LLD28" s="84"/>
      <c r="LLE28" s="84"/>
      <c r="LLF28" s="84"/>
      <c r="LLG28" s="84"/>
      <c r="LLH28" s="84"/>
      <c r="LLI28" s="84"/>
      <c r="LLJ28" s="84"/>
      <c r="LLK28" s="84"/>
      <c r="LLL28" s="84"/>
      <c r="LLM28" s="84"/>
      <c r="LLN28" s="84"/>
      <c r="LLO28" s="84"/>
      <c r="LLP28" s="84"/>
      <c r="LLQ28" s="84"/>
      <c r="LLR28" s="84"/>
      <c r="LLS28" s="84"/>
      <c r="LLT28" s="84"/>
      <c r="LLU28" s="84"/>
      <c r="LLV28" s="84"/>
      <c r="LLW28" s="84"/>
      <c r="LLX28" s="84"/>
      <c r="LLY28" s="84"/>
      <c r="LLZ28" s="84"/>
      <c r="LMA28" s="84"/>
      <c r="LMB28" s="84"/>
      <c r="LMC28" s="84"/>
      <c r="LMD28" s="84"/>
      <c r="LME28" s="84"/>
      <c r="LMF28" s="84"/>
      <c r="LMG28" s="84"/>
      <c r="LMH28" s="84"/>
      <c r="LMI28" s="84"/>
      <c r="LMJ28" s="84"/>
      <c r="LMK28" s="84"/>
      <c r="LML28" s="84"/>
      <c r="LMM28" s="84"/>
      <c r="LMN28" s="84"/>
      <c r="LMO28" s="84"/>
      <c r="LMP28" s="84"/>
      <c r="LMQ28" s="84"/>
      <c r="LMR28" s="84"/>
      <c r="LMS28" s="84"/>
      <c r="LMT28" s="84"/>
      <c r="LMU28" s="84"/>
      <c r="LMV28" s="84"/>
      <c r="LMW28" s="84"/>
      <c r="LMX28" s="84"/>
      <c r="LMY28" s="84"/>
      <c r="LMZ28" s="84"/>
      <c r="LNA28" s="84"/>
      <c r="LNB28" s="84"/>
      <c r="LNC28" s="84"/>
      <c r="LND28" s="84"/>
      <c r="LNE28" s="84"/>
      <c r="LNF28" s="84"/>
      <c r="LNG28" s="84"/>
      <c r="LNH28" s="84"/>
      <c r="LNI28" s="84"/>
      <c r="LNJ28" s="84"/>
      <c r="LNK28" s="84"/>
      <c r="LNL28" s="84"/>
      <c r="LNM28" s="84"/>
      <c r="LNN28" s="84"/>
      <c r="LNO28" s="84"/>
      <c r="LNP28" s="84"/>
      <c r="LNQ28" s="84"/>
      <c r="LNR28" s="84"/>
      <c r="LNS28" s="84"/>
      <c r="LNT28" s="84"/>
      <c r="LNU28" s="84"/>
      <c r="LNV28" s="84"/>
      <c r="LNW28" s="84"/>
      <c r="LNX28" s="84"/>
      <c r="LNY28" s="84"/>
      <c r="LNZ28" s="84"/>
      <c r="LOA28" s="84"/>
      <c r="LOB28" s="84"/>
      <c r="LOC28" s="84"/>
      <c r="LOD28" s="84"/>
      <c r="LOE28" s="84"/>
      <c r="LOF28" s="84"/>
      <c r="LOG28" s="84"/>
      <c r="LOH28" s="84"/>
      <c r="LOI28" s="84"/>
      <c r="LOJ28" s="84"/>
      <c r="LOK28" s="84"/>
      <c r="LOL28" s="84"/>
      <c r="LOM28" s="84"/>
      <c r="LON28" s="84"/>
      <c r="LOO28" s="84"/>
      <c r="LOP28" s="84"/>
      <c r="LOQ28" s="84"/>
      <c r="LOR28" s="84"/>
      <c r="LOS28" s="84"/>
      <c r="LOT28" s="84"/>
      <c r="LOU28" s="84"/>
      <c r="LOV28" s="84"/>
      <c r="LOW28" s="84"/>
      <c r="LOX28" s="84"/>
      <c r="LOY28" s="84"/>
      <c r="LOZ28" s="84"/>
      <c r="LPA28" s="84"/>
      <c r="LPB28" s="84"/>
      <c r="LPC28" s="84"/>
      <c r="LPD28" s="84"/>
      <c r="LPE28" s="84"/>
      <c r="LPF28" s="84"/>
      <c r="LPG28" s="84"/>
      <c r="LPH28" s="84"/>
      <c r="LPI28" s="84"/>
      <c r="LPJ28" s="84"/>
      <c r="LPK28" s="84"/>
      <c r="LPL28" s="84"/>
      <c r="LPM28" s="84"/>
      <c r="LPN28" s="84"/>
      <c r="LPO28" s="84"/>
      <c r="LPP28" s="84"/>
      <c r="LPQ28" s="84"/>
      <c r="LPR28" s="84"/>
      <c r="LPS28" s="84"/>
      <c r="LPT28" s="84"/>
      <c r="LPU28" s="84"/>
      <c r="LPV28" s="84"/>
      <c r="LPW28" s="84"/>
      <c r="LPX28" s="84"/>
      <c r="LPY28" s="84"/>
      <c r="LPZ28" s="84"/>
      <c r="LQA28" s="84"/>
      <c r="LQB28" s="84"/>
      <c r="LQC28" s="84"/>
      <c r="LQD28" s="84"/>
      <c r="LQE28" s="84"/>
      <c r="LQF28" s="84"/>
      <c r="LQG28" s="84"/>
      <c r="LQH28" s="84"/>
      <c r="LQI28" s="84"/>
      <c r="LQJ28" s="84"/>
      <c r="LQK28" s="84"/>
      <c r="LQL28" s="84"/>
      <c r="LQM28" s="84"/>
      <c r="LQN28" s="84"/>
      <c r="LQO28" s="84"/>
      <c r="LQP28" s="84"/>
      <c r="LQQ28" s="84"/>
      <c r="LQR28" s="84"/>
      <c r="LQS28" s="84"/>
      <c r="LQT28" s="84"/>
      <c r="LQU28" s="84"/>
      <c r="LQV28" s="84"/>
      <c r="LQW28" s="84"/>
      <c r="LQX28" s="84"/>
      <c r="LQY28" s="84"/>
      <c r="LQZ28" s="84"/>
      <c r="LRA28" s="84"/>
      <c r="LRB28" s="84"/>
      <c r="LRC28" s="84"/>
      <c r="LRD28" s="84"/>
      <c r="LRE28" s="84"/>
      <c r="LRF28" s="84"/>
      <c r="LRG28" s="84"/>
      <c r="LRH28" s="84"/>
      <c r="LRI28" s="84"/>
      <c r="LRJ28" s="84"/>
      <c r="LRK28" s="84"/>
      <c r="LRL28" s="84"/>
      <c r="LRM28" s="84"/>
      <c r="LRN28" s="84"/>
      <c r="LRO28" s="84"/>
      <c r="LRP28" s="84"/>
      <c r="LRQ28" s="84"/>
      <c r="LRR28" s="84"/>
      <c r="LRS28" s="84"/>
      <c r="LRT28" s="84"/>
      <c r="LRU28" s="84"/>
      <c r="LRV28" s="84"/>
      <c r="LRW28" s="84"/>
      <c r="LRX28" s="84"/>
      <c r="LRY28" s="84"/>
      <c r="LRZ28" s="84"/>
      <c r="LSA28" s="84"/>
      <c r="LSB28" s="84"/>
      <c r="LSC28" s="84"/>
      <c r="LSD28" s="84"/>
      <c r="LSE28" s="84"/>
      <c r="LSF28" s="84"/>
      <c r="LSG28" s="84"/>
      <c r="LSH28" s="84"/>
      <c r="LSI28" s="84"/>
      <c r="LSJ28" s="84"/>
      <c r="LSK28" s="84"/>
      <c r="LSL28" s="84"/>
      <c r="LSM28" s="84"/>
      <c r="LSN28" s="84"/>
      <c r="LSO28" s="84"/>
      <c r="LSP28" s="84"/>
      <c r="LSQ28" s="84"/>
      <c r="LSR28" s="84"/>
      <c r="LSS28" s="84"/>
      <c r="LST28" s="84"/>
      <c r="LSU28" s="84"/>
      <c r="LSV28" s="84"/>
      <c r="LSW28" s="84"/>
      <c r="LSX28" s="84"/>
      <c r="LSY28" s="84"/>
      <c r="LSZ28" s="84"/>
      <c r="LTA28" s="84"/>
      <c r="LTB28" s="84"/>
      <c r="LTC28" s="84"/>
      <c r="LTD28" s="84"/>
      <c r="LTE28" s="84"/>
      <c r="LTF28" s="84"/>
      <c r="LTG28" s="84"/>
      <c r="LTH28" s="84"/>
      <c r="LTI28" s="84"/>
      <c r="LTJ28" s="84"/>
      <c r="LTK28" s="84"/>
      <c r="LTL28" s="84"/>
      <c r="LTM28" s="84"/>
      <c r="LTN28" s="84"/>
      <c r="LTO28" s="84"/>
      <c r="LTP28" s="84"/>
      <c r="LTQ28" s="84"/>
      <c r="LTR28" s="84"/>
      <c r="LTS28" s="84"/>
      <c r="LTT28" s="84"/>
      <c r="LTU28" s="84"/>
      <c r="LTV28" s="84"/>
      <c r="LTW28" s="84"/>
      <c r="LTX28" s="84"/>
      <c r="LTY28" s="84"/>
      <c r="LTZ28" s="84"/>
      <c r="LUA28" s="84"/>
      <c r="LUB28" s="84"/>
      <c r="LUC28" s="84"/>
      <c r="LUD28" s="84"/>
      <c r="LUE28" s="84"/>
      <c r="LUF28" s="84"/>
      <c r="LUG28" s="84"/>
      <c r="LUH28" s="84"/>
      <c r="LUI28" s="84"/>
      <c r="LUJ28" s="84"/>
      <c r="LUK28" s="84"/>
      <c r="LUL28" s="84"/>
      <c r="LUM28" s="84"/>
      <c r="LUN28" s="84"/>
      <c r="LUO28" s="84"/>
      <c r="LUP28" s="84"/>
      <c r="LUQ28" s="84"/>
      <c r="LUR28" s="84"/>
      <c r="LUS28" s="84"/>
      <c r="LUT28" s="84"/>
      <c r="LUU28" s="84"/>
      <c r="LUV28" s="84"/>
      <c r="LUW28" s="84"/>
      <c r="LUX28" s="84"/>
      <c r="LUY28" s="84"/>
      <c r="LUZ28" s="84"/>
      <c r="LVA28" s="84"/>
      <c r="LVB28" s="84"/>
      <c r="LVC28" s="84"/>
      <c r="LVD28" s="84"/>
      <c r="LVE28" s="84"/>
      <c r="LVF28" s="84"/>
      <c r="LVG28" s="84"/>
      <c r="LVH28" s="84"/>
      <c r="LVI28" s="84"/>
      <c r="LVJ28" s="84"/>
      <c r="LVK28" s="84"/>
      <c r="LVL28" s="84"/>
      <c r="LVM28" s="84"/>
      <c r="LVN28" s="84"/>
      <c r="LVO28" s="84"/>
      <c r="LVP28" s="84"/>
      <c r="LVQ28" s="84"/>
      <c r="LVR28" s="84"/>
      <c r="LVS28" s="84"/>
      <c r="LVT28" s="84"/>
      <c r="LVU28" s="84"/>
      <c r="LVV28" s="84"/>
      <c r="LVW28" s="84"/>
      <c r="LVX28" s="84"/>
      <c r="LVY28" s="84"/>
      <c r="LVZ28" s="84"/>
      <c r="LWA28" s="84"/>
      <c r="LWB28" s="84"/>
      <c r="LWC28" s="84"/>
      <c r="LWD28" s="84"/>
      <c r="LWE28" s="84"/>
      <c r="LWF28" s="84"/>
      <c r="LWG28" s="84"/>
      <c r="LWH28" s="84"/>
      <c r="LWI28" s="84"/>
      <c r="LWJ28" s="84"/>
      <c r="LWK28" s="84"/>
      <c r="LWL28" s="84"/>
      <c r="LWM28" s="84"/>
      <c r="LWN28" s="84"/>
      <c r="LWO28" s="84"/>
      <c r="LWP28" s="84"/>
      <c r="LWQ28" s="84"/>
      <c r="LWR28" s="84"/>
      <c r="LWS28" s="84"/>
      <c r="LWT28" s="84"/>
      <c r="LWU28" s="84"/>
      <c r="LWV28" s="84"/>
      <c r="LWW28" s="84"/>
      <c r="LWX28" s="84"/>
      <c r="LWY28" s="84"/>
      <c r="LWZ28" s="84"/>
      <c r="LXA28" s="84"/>
      <c r="LXB28" s="84"/>
      <c r="LXC28" s="84"/>
      <c r="LXD28" s="84"/>
      <c r="LXE28" s="84"/>
      <c r="LXF28" s="84"/>
      <c r="LXG28" s="84"/>
      <c r="LXH28" s="84"/>
      <c r="LXI28" s="84"/>
      <c r="LXJ28" s="84"/>
      <c r="LXK28" s="84"/>
      <c r="LXL28" s="84"/>
      <c r="LXM28" s="84"/>
      <c r="LXN28" s="84"/>
      <c r="LXO28" s="84"/>
      <c r="LXP28" s="84"/>
      <c r="LXQ28" s="84"/>
      <c r="LXR28" s="84"/>
      <c r="LXS28" s="84"/>
      <c r="LXT28" s="84"/>
      <c r="LXU28" s="84"/>
      <c r="LXV28" s="84"/>
      <c r="LXW28" s="84"/>
      <c r="LXX28" s="84"/>
      <c r="LXY28" s="84"/>
      <c r="LXZ28" s="84"/>
      <c r="LYA28" s="84"/>
      <c r="LYB28" s="84"/>
      <c r="LYC28" s="84"/>
      <c r="LYD28" s="84"/>
      <c r="LYE28" s="84"/>
      <c r="LYF28" s="84"/>
      <c r="LYG28" s="84"/>
      <c r="LYH28" s="84"/>
      <c r="LYI28" s="84"/>
      <c r="LYJ28" s="84"/>
      <c r="LYK28" s="84"/>
      <c r="LYL28" s="84"/>
      <c r="LYM28" s="84"/>
      <c r="LYN28" s="84"/>
      <c r="LYO28" s="84"/>
      <c r="LYP28" s="84"/>
      <c r="LYQ28" s="84"/>
      <c r="LYR28" s="84"/>
      <c r="LYS28" s="84"/>
      <c r="LYT28" s="84"/>
      <c r="LYU28" s="84"/>
      <c r="LYV28" s="84"/>
      <c r="LYW28" s="84"/>
      <c r="LYX28" s="84"/>
      <c r="LYY28" s="84"/>
      <c r="LYZ28" s="84"/>
      <c r="LZA28" s="84"/>
      <c r="LZB28" s="84"/>
      <c r="LZC28" s="84"/>
      <c r="LZD28" s="84"/>
      <c r="LZE28" s="84"/>
      <c r="LZF28" s="84"/>
      <c r="LZG28" s="84"/>
      <c r="LZH28" s="84"/>
      <c r="LZI28" s="84"/>
      <c r="LZJ28" s="84"/>
      <c r="LZK28" s="84"/>
      <c r="LZL28" s="84"/>
      <c r="LZM28" s="84"/>
      <c r="LZN28" s="84"/>
      <c r="LZO28" s="84"/>
      <c r="LZP28" s="84"/>
      <c r="LZQ28" s="84"/>
      <c r="LZR28" s="84"/>
      <c r="LZS28" s="84"/>
      <c r="LZT28" s="84"/>
      <c r="LZU28" s="84"/>
      <c r="LZV28" s="84"/>
      <c r="LZW28" s="84"/>
      <c r="LZX28" s="84"/>
      <c r="LZY28" s="84"/>
      <c r="LZZ28" s="84"/>
      <c r="MAA28" s="84"/>
      <c r="MAB28" s="84"/>
      <c r="MAC28" s="84"/>
      <c r="MAD28" s="84"/>
      <c r="MAE28" s="84"/>
      <c r="MAF28" s="84"/>
      <c r="MAG28" s="84"/>
      <c r="MAH28" s="84"/>
      <c r="MAI28" s="84"/>
      <c r="MAJ28" s="84"/>
      <c r="MAK28" s="84"/>
      <c r="MAL28" s="84"/>
      <c r="MAM28" s="84"/>
      <c r="MAN28" s="84"/>
      <c r="MAO28" s="84"/>
      <c r="MAP28" s="84"/>
      <c r="MAQ28" s="84"/>
      <c r="MAR28" s="84"/>
      <c r="MAS28" s="84"/>
      <c r="MAT28" s="84"/>
      <c r="MAU28" s="84"/>
      <c r="MAV28" s="84"/>
      <c r="MAW28" s="84"/>
      <c r="MAX28" s="84"/>
      <c r="MAY28" s="84"/>
      <c r="MAZ28" s="84"/>
      <c r="MBA28" s="84"/>
      <c r="MBB28" s="84"/>
      <c r="MBC28" s="84"/>
      <c r="MBD28" s="84"/>
      <c r="MBE28" s="84"/>
      <c r="MBF28" s="84"/>
      <c r="MBG28" s="84"/>
      <c r="MBH28" s="84"/>
      <c r="MBI28" s="84"/>
      <c r="MBJ28" s="84"/>
      <c r="MBK28" s="84"/>
      <c r="MBL28" s="84"/>
      <c r="MBM28" s="84"/>
      <c r="MBN28" s="84"/>
      <c r="MBO28" s="84"/>
      <c r="MBP28" s="84"/>
      <c r="MBQ28" s="84"/>
      <c r="MBR28" s="84"/>
      <c r="MBS28" s="84"/>
      <c r="MBT28" s="84"/>
      <c r="MBU28" s="84"/>
      <c r="MBV28" s="84"/>
      <c r="MBW28" s="84"/>
      <c r="MBX28" s="84"/>
      <c r="MBY28" s="84"/>
      <c r="MBZ28" s="84"/>
      <c r="MCA28" s="84"/>
      <c r="MCB28" s="84"/>
      <c r="MCC28" s="84"/>
      <c r="MCD28" s="84"/>
      <c r="MCE28" s="84"/>
      <c r="MCF28" s="84"/>
      <c r="MCG28" s="84"/>
      <c r="MCH28" s="84"/>
      <c r="MCI28" s="84"/>
      <c r="MCJ28" s="84"/>
      <c r="MCK28" s="84"/>
      <c r="MCL28" s="84"/>
      <c r="MCM28" s="84"/>
      <c r="MCN28" s="84"/>
      <c r="MCO28" s="84"/>
      <c r="MCP28" s="84"/>
      <c r="MCQ28" s="84"/>
      <c r="MCR28" s="84"/>
      <c r="MCS28" s="84"/>
      <c r="MCT28" s="84"/>
      <c r="MCU28" s="84"/>
      <c r="MCV28" s="84"/>
      <c r="MCW28" s="84"/>
      <c r="MCX28" s="84"/>
      <c r="MCY28" s="84"/>
      <c r="MCZ28" s="84"/>
      <c r="MDA28" s="84"/>
      <c r="MDB28" s="84"/>
      <c r="MDC28" s="84"/>
      <c r="MDD28" s="84"/>
      <c r="MDE28" s="84"/>
      <c r="MDF28" s="84"/>
      <c r="MDG28" s="84"/>
      <c r="MDH28" s="84"/>
      <c r="MDI28" s="84"/>
      <c r="MDJ28" s="84"/>
      <c r="MDK28" s="84"/>
      <c r="MDL28" s="84"/>
      <c r="MDM28" s="84"/>
      <c r="MDN28" s="84"/>
      <c r="MDO28" s="84"/>
      <c r="MDP28" s="84"/>
      <c r="MDQ28" s="84"/>
      <c r="MDR28" s="84"/>
      <c r="MDS28" s="84"/>
      <c r="MDT28" s="84"/>
      <c r="MDU28" s="84"/>
      <c r="MDV28" s="84"/>
      <c r="MDW28" s="84"/>
      <c r="MDX28" s="84"/>
      <c r="MDY28" s="84"/>
      <c r="MDZ28" s="84"/>
      <c r="MEA28" s="84"/>
      <c r="MEB28" s="84"/>
      <c r="MEC28" s="84"/>
      <c r="MED28" s="84"/>
      <c r="MEE28" s="84"/>
      <c r="MEF28" s="84"/>
      <c r="MEG28" s="84"/>
      <c r="MEH28" s="84"/>
      <c r="MEI28" s="84"/>
      <c r="MEJ28" s="84"/>
      <c r="MEK28" s="84"/>
      <c r="MEL28" s="84"/>
      <c r="MEM28" s="84"/>
      <c r="MEN28" s="84"/>
      <c r="MEO28" s="84"/>
      <c r="MEP28" s="84"/>
      <c r="MEQ28" s="84"/>
      <c r="MER28" s="84"/>
      <c r="MES28" s="84"/>
      <c r="MET28" s="84"/>
      <c r="MEU28" s="84"/>
      <c r="MEV28" s="84"/>
      <c r="MEW28" s="84"/>
      <c r="MEX28" s="84"/>
      <c r="MEY28" s="84"/>
      <c r="MEZ28" s="84"/>
      <c r="MFA28" s="84"/>
      <c r="MFB28" s="84"/>
      <c r="MFC28" s="84"/>
      <c r="MFD28" s="84"/>
      <c r="MFE28" s="84"/>
      <c r="MFF28" s="84"/>
      <c r="MFG28" s="84"/>
      <c r="MFH28" s="84"/>
      <c r="MFI28" s="84"/>
      <c r="MFJ28" s="84"/>
      <c r="MFK28" s="84"/>
      <c r="MFL28" s="84"/>
      <c r="MFM28" s="84"/>
      <c r="MFN28" s="84"/>
      <c r="MFO28" s="84"/>
      <c r="MFP28" s="84"/>
      <c r="MFQ28" s="84"/>
      <c r="MFR28" s="84"/>
      <c r="MFS28" s="84"/>
      <c r="MFT28" s="84"/>
      <c r="MFU28" s="84"/>
      <c r="MFV28" s="84"/>
      <c r="MFW28" s="84"/>
      <c r="MFX28" s="84"/>
      <c r="MFY28" s="84"/>
      <c r="MFZ28" s="84"/>
      <c r="MGA28" s="84"/>
      <c r="MGB28" s="84"/>
      <c r="MGC28" s="84"/>
      <c r="MGD28" s="84"/>
      <c r="MGE28" s="84"/>
      <c r="MGF28" s="84"/>
      <c r="MGG28" s="84"/>
      <c r="MGH28" s="84"/>
      <c r="MGI28" s="84"/>
      <c r="MGJ28" s="84"/>
      <c r="MGK28" s="84"/>
      <c r="MGL28" s="84"/>
      <c r="MGM28" s="84"/>
      <c r="MGN28" s="84"/>
      <c r="MGO28" s="84"/>
      <c r="MGP28" s="84"/>
      <c r="MGQ28" s="84"/>
      <c r="MGR28" s="84"/>
      <c r="MGS28" s="84"/>
      <c r="MGT28" s="84"/>
      <c r="MGU28" s="84"/>
      <c r="MGV28" s="84"/>
      <c r="MGW28" s="84"/>
      <c r="MGX28" s="84"/>
      <c r="MGY28" s="84"/>
      <c r="MGZ28" s="84"/>
      <c r="MHA28" s="84"/>
      <c r="MHB28" s="84"/>
      <c r="MHC28" s="84"/>
      <c r="MHD28" s="84"/>
      <c r="MHE28" s="84"/>
      <c r="MHF28" s="84"/>
      <c r="MHG28" s="84"/>
      <c r="MHH28" s="84"/>
      <c r="MHI28" s="84"/>
      <c r="MHJ28" s="84"/>
      <c r="MHK28" s="84"/>
      <c r="MHL28" s="84"/>
      <c r="MHM28" s="84"/>
      <c r="MHN28" s="84"/>
      <c r="MHO28" s="84"/>
      <c r="MHP28" s="84"/>
      <c r="MHQ28" s="84"/>
      <c r="MHR28" s="84"/>
      <c r="MHS28" s="84"/>
      <c r="MHT28" s="84"/>
      <c r="MHU28" s="84"/>
      <c r="MHV28" s="84"/>
      <c r="MHW28" s="84"/>
      <c r="MHX28" s="84"/>
      <c r="MHY28" s="84"/>
      <c r="MHZ28" s="84"/>
      <c r="MIA28" s="84"/>
      <c r="MIB28" s="84"/>
      <c r="MIC28" s="84"/>
      <c r="MID28" s="84"/>
      <c r="MIE28" s="84"/>
      <c r="MIF28" s="84"/>
      <c r="MIG28" s="84"/>
      <c r="MIH28" s="84"/>
      <c r="MII28" s="84"/>
      <c r="MIJ28" s="84"/>
      <c r="MIK28" s="84"/>
      <c r="MIL28" s="84"/>
      <c r="MIM28" s="84"/>
      <c r="MIN28" s="84"/>
      <c r="MIO28" s="84"/>
      <c r="MIP28" s="84"/>
      <c r="MIQ28" s="84"/>
      <c r="MIR28" s="84"/>
      <c r="MIS28" s="84"/>
      <c r="MIT28" s="84"/>
      <c r="MIU28" s="84"/>
      <c r="MIV28" s="84"/>
      <c r="MIW28" s="84"/>
      <c r="MIX28" s="84"/>
      <c r="MIY28" s="84"/>
      <c r="MIZ28" s="84"/>
      <c r="MJA28" s="84"/>
      <c r="MJB28" s="84"/>
      <c r="MJC28" s="84"/>
      <c r="MJD28" s="84"/>
      <c r="MJE28" s="84"/>
      <c r="MJF28" s="84"/>
      <c r="MJG28" s="84"/>
      <c r="MJH28" s="84"/>
      <c r="MJI28" s="84"/>
      <c r="MJJ28" s="84"/>
      <c r="MJK28" s="84"/>
      <c r="MJL28" s="84"/>
      <c r="MJM28" s="84"/>
      <c r="MJN28" s="84"/>
      <c r="MJO28" s="84"/>
      <c r="MJP28" s="84"/>
      <c r="MJQ28" s="84"/>
      <c r="MJR28" s="84"/>
      <c r="MJS28" s="84"/>
      <c r="MJT28" s="84"/>
      <c r="MJU28" s="84"/>
      <c r="MJV28" s="84"/>
      <c r="MJW28" s="84"/>
      <c r="MJX28" s="84"/>
      <c r="MJY28" s="84"/>
      <c r="MJZ28" s="84"/>
      <c r="MKA28" s="84"/>
      <c r="MKB28" s="84"/>
      <c r="MKC28" s="84"/>
      <c r="MKD28" s="84"/>
      <c r="MKE28" s="84"/>
      <c r="MKF28" s="84"/>
      <c r="MKG28" s="84"/>
      <c r="MKH28" s="84"/>
      <c r="MKI28" s="84"/>
      <c r="MKJ28" s="84"/>
      <c r="MKK28" s="84"/>
      <c r="MKL28" s="84"/>
      <c r="MKM28" s="84"/>
      <c r="MKN28" s="84"/>
      <c r="MKO28" s="84"/>
      <c r="MKP28" s="84"/>
      <c r="MKQ28" s="84"/>
      <c r="MKR28" s="84"/>
      <c r="MKS28" s="84"/>
      <c r="MKT28" s="84"/>
      <c r="MKU28" s="84"/>
      <c r="MKV28" s="84"/>
      <c r="MKW28" s="84"/>
      <c r="MKX28" s="84"/>
      <c r="MKY28" s="84"/>
      <c r="MKZ28" s="84"/>
      <c r="MLA28" s="84"/>
      <c r="MLB28" s="84"/>
      <c r="MLC28" s="84"/>
      <c r="MLD28" s="84"/>
      <c r="MLE28" s="84"/>
      <c r="MLF28" s="84"/>
      <c r="MLG28" s="84"/>
      <c r="MLH28" s="84"/>
      <c r="MLI28" s="84"/>
      <c r="MLJ28" s="84"/>
      <c r="MLK28" s="84"/>
      <c r="MLL28" s="84"/>
      <c r="MLM28" s="84"/>
      <c r="MLN28" s="84"/>
      <c r="MLO28" s="84"/>
      <c r="MLP28" s="84"/>
      <c r="MLQ28" s="84"/>
      <c r="MLR28" s="84"/>
      <c r="MLS28" s="84"/>
      <c r="MLT28" s="84"/>
      <c r="MLU28" s="84"/>
      <c r="MLV28" s="84"/>
      <c r="MLW28" s="84"/>
      <c r="MLX28" s="84"/>
      <c r="MLY28" s="84"/>
      <c r="MLZ28" s="84"/>
      <c r="MMA28" s="84"/>
      <c r="MMB28" s="84"/>
      <c r="MMC28" s="84"/>
      <c r="MMD28" s="84"/>
      <c r="MME28" s="84"/>
      <c r="MMF28" s="84"/>
      <c r="MMG28" s="84"/>
      <c r="MMH28" s="84"/>
      <c r="MMI28" s="84"/>
      <c r="MMJ28" s="84"/>
      <c r="MMK28" s="84"/>
      <c r="MML28" s="84"/>
      <c r="MMM28" s="84"/>
      <c r="MMN28" s="84"/>
      <c r="MMO28" s="84"/>
      <c r="MMP28" s="84"/>
      <c r="MMQ28" s="84"/>
      <c r="MMR28" s="84"/>
      <c r="MMS28" s="84"/>
      <c r="MMT28" s="84"/>
      <c r="MMU28" s="84"/>
      <c r="MMV28" s="84"/>
      <c r="MMW28" s="84"/>
      <c r="MMX28" s="84"/>
      <c r="MMY28" s="84"/>
      <c r="MMZ28" s="84"/>
      <c r="MNA28" s="84"/>
      <c r="MNB28" s="84"/>
      <c r="MNC28" s="84"/>
      <c r="MND28" s="84"/>
      <c r="MNE28" s="84"/>
      <c r="MNF28" s="84"/>
      <c r="MNG28" s="84"/>
      <c r="MNH28" s="84"/>
      <c r="MNI28" s="84"/>
      <c r="MNJ28" s="84"/>
      <c r="MNK28" s="84"/>
      <c r="MNL28" s="84"/>
      <c r="MNM28" s="84"/>
      <c r="MNN28" s="84"/>
      <c r="MNO28" s="84"/>
      <c r="MNP28" s="84"/>
      <c r="MNQ28" s="84"/>
      <c r="MNR28" s="84"/>
      <c r="MNS28" s="84"/>
      <c r="MNT28" s="84"/>
      <c r="MNU28" s="84"/>
      <c r="MNV28" s="84"/>
      <c r="MNW28" s="84"/>
      <c r="MNX28" s="84"/>
      <c r="MNY28" s="84"/>
      <c r="MNZ28" s="84"/>
      <c r="MOA28" s="84"/>
      <c r="MOB28" s="84"/>
      <c r="MOC28" s="84"/>
      <c r="MOD28" s="84"/>
      <c r="MOE28" s="84"/>
      <c r="MOF28" s="84"/>
      <c r="MOG28" s="84"/>
      <c r="MOH28" s="84"/>
      <c r="MOI28" s="84"/>
      <c r="MOJ28" s="84"/>
      <c r="MOK28" s="84"/>
      <c r="MOL28" s="84"/>
      <c r="MOM28" s="84"/>
      <c r="MON28" s="84"/>
      <c r="MOO28" s="84"/>
      <c r="MOP28" s="84"/>
      <c r="MOQ28" s="84"/>
      <c r="MOR28" s="84"/>
      <c r="MOS28" s="84"/>
      <c r="MOT28" s="84"/>
      <c r="MOU28" s="84"/>
      <c r="MOV28" s="84"/>
      <c r="MOW28" s="84"/>
      <c r="MOX28" s="84"/>
      <c r="MOY28" s="84"/>
      <c r="MOZ28" s="84"/>
      <c r="MPA28" s="84"/>
      <c r="MPB28" s="84"/>
      <c r="MPC28" s="84"/>
      <c r="MPD28" s="84"/>
      <c r="MPE28" s="84"/>
      <c r="MPF28" s="84"/>
      <c r="MPG28" s="84"/>
      <c r="MPH28" s="84"/>
      <c r="MPI28" s="84"/>
      <c r="MPJ28" s="84"/>
      <c r="MPK28" s="84"/>
      <c r="MPL28" s="84"/>
      <c r="MPM28" s="84"/>
      <c r="MPN28" s="84"/>
      <c r="MPO28" s="84"/>
      <c r="MPP28" s="84"/>
      <c r="MPQ28" s="84"/>
      <c r="MPR28" s="84"/>
      <c r="MPS28" s="84"/>
      <c r="MPT28" s="84"/>
      <c r="MPU28" s="84"/>
      <c r="MPV28" s="84"/>
      <c r="MPW28" s="84"/>
      <c r="MPX28" s="84"/>
      <c r="MPY28" s="84"/>
      <c r="MPZ28" s="84"/>
      <c r="MQA28" s="84"/>
      <c r="MQB28" s="84"/>
      <c r="MQC28" s="84"/>
      <c r="MQD28" s="84"/>
      <c r="MQE28" s="84"/>
      <c r="MQF28" s="84"/>
      <c r="MQG28" s="84"/>
      <c r="MQH28" s="84"/>
      <c r="MQI28" s="84"/>
      <c r="MQJ28" s="84"/>
      <c r="MQK28" s="84"/>
      <c r="MQL28" s="84"/>
      <c r="MQM28" s="84"/>
      <c r="MQN28" s="84"/>
      <c r="MQO28" s="84"/>
      <c r="MQP28" s="84"/>
      <c r="MQQ28" s="84"/>
      <c r="MQR28" s="84"/>
      <c r="MQS28" s="84"/>
      <c r="MQT28" s="84"/>
      <c r="MQU28" s="84"/>
      <c r="MQV28" s="84"/>
      <c r="MQW28" s="84"/>
      <c r="MQX28" s="84"/>
      <c r="MQY28" s="84"/>
      <c r="MQZ28" s="84"/>
      <c r="MRA28" s="84"/>
      <c r="MRB28" s="84"/>
      <c r="MRC28" s="84"/>
      <c r="MRD28" s="84"/>
      <c r="MRE28" s="84"/>
      <c r="MRF28" s="84"/>
      <c r="MRG28" s="84"/>
      <c r="MRH28" s="84"/>
      <c r="MRI28" s="84"/>
      <c r="MRJ28" s="84"/>
      <c r="MRK28" s="84"/>
      <c r="MRL28" s="84"/>
      <c r="MRM28" s="84"/>
      <c r="MRN28" s="84"/>
      <c r="MRO28" s="84"/>
      <c r="MRP28" s="84"/>
      <c r="MRQ28" s="84"/>
      <c r="MRR28" s="84"/>
      <c r="MRS28" s="84"/>
      <c r="MRT28" s="84"/>
      <c r="MRU28" s="84"/>
      <c r="MRV28" s="84"/>
      <c r="MRW28" s="84"/>
      <c r="MRX28" s="84"/>
      <c r="MRY28" s="84"/>
      <c r="MRZ28" s="84"/>
      <c r="MSA28" s="84"/>
      <c r="MSB28" s="84"/>
      <c r="MSC28" s="84"/>
      <c r="MSD28" s="84"/>
      <c r="MSE28" s="84"/>
      <c r="MSF28" s="84"/>
      <c r="MSG28" s="84"/>
      <c r="MSH28" s="84"/>
      <c r="MSI28" s="84"/>
      <c r="MSJ28" s="84"/>
      <c r="MSK28" s="84"/>
      <c r="MSL28" s="84"/>
      <c r="MSM28" s="84"/>
      <c r="MSN28" s="84"/>
      <c r="MSO28" s="84"/>
      <c r="MSP28" s="84"/>
      <c r="MSQ28" s="84"/>
      <c r="MSR28" s="84"/>
      <c r="MSS28" s="84"/>
      <c r="MST28" s="84"/>
      <c r="MSU28" s="84"/>
      <c r="MSV28" s="84"/>
      <c r="MSW28" s="84"/>
      <c r="MSX28" s="84"/>
      <c r="MSY28" s="84"/>
      <c r="MSZ28" s="84"/>
      <c r="MTA28" s="84"/>
      <c r="MTB28" s="84"/>
      <c r="MTC28" s="84"/>
      <c r="MTD28" s="84"/>
      <c r="MTE28" s="84"/>
      <c r="MTF28" s="84"/>
      <c r="MTG28" s="84"/>
      <c r="MTH28" s="84"/>
      <c r="MTI28" s="84"/>
      <c r="MTJ28" s="84"/>
      <c r="MTK28" s="84"/>
      <c r="MTL28" s="84"/>
      <c r="MTM28" s="84"/>
      <c r="MTN28" s="84"/>
      <c r="MTO28" s="84"/>
      <c r="MTP28" s="84"/>
      <c r="MTQ28" s="84"/>
      <c r="MTR28" s="84"/>
      <c r="MTS28" s="84"/>
      <c r="MTT28" s="84"/>
      <c r="MTU28" s="84"/>
      <c r="MTV28" s="84"/>
      <c r="MTW28" s="84"/>
      <c r="MTX28" s="84"/>
      <c r="MTY28" s="84"/>
      <c r="MTZ28" s="84"/>
      <c r="MUA28" s="84"/>
      <c r="MUB28" s="84"/>
      <c r="MUC28" s="84"/>
      <c r="MUD28" s="84"/>
      <c r="MUE28" s="84"/>
      <c r="MUF28" s="84"/>
      <c r="MUG28" s="84"/>
      <c r="MUH28" s="84"/>
      <c r="MUI28" s="84"/>
      <c r="MUJ28" s="84"/>
      <c r="MUK28" s="84"/>
      <c r="MUL28" s="84"/>
      <c r="MUM28" s="84"/>
      <c r="MUN28" s="84"/>
      <c r="MUO28" s="84"/>
      <c r="MUP28" s="84"/>
      <c r="MUQ28" s="84"/>
      <c r="MUR28" s="84"/>
      <c r="MUS28" s="84"/>
      <c r="MUT28" s="84"/>
      <c r="MUU28" s="84"/>
      <c r="MUV28" s="84"/>
      <c r="MUW28" s="84"/>
      <c r="MUX28" s="84"/>
      <c r="MUY28" s="84"/>
      <c r="MUZ28" s="84"/>
      <c r="MVA28" s="84"/>
      <c r="MVB28" s="84"/>
      <c r="MVC28" s="84"/>
      <c r="MVD28" s="84"/>
      <c r="MVE28" s="84"/>
      <c r="MVF28" s="84"/>
      <c r="MVG28" s="84"/>
      <c r="MVH28" s="84"/>
      <c r="MVI28" s="84"/>
      <c r="MVJ28" s="84"/>
      <c r="MVK28" s="84"/>
      <c r="MVL28" s="84"/>
      <c r="MVM28" s="84"/>
      <c r="MVN28" s="84"/>
      <c r="MVO28" s="84"/>
      <c r="MVP28" s="84"/>
      <c r="MVQ28" s="84"/>
      <c r="MVR28" s="84"/>
      <c r="MVS28" s="84"/>
      <c r="MVT28" s="84"/>
      <c r="MVU28" s="84"/>
      <c r="MVV28" s="84"/>
      <c r="MVW28" s="84"/>
      <c r="MVX28" s="84"/>
      <c r="MVY28" s="84"/>
      <c r="MVZ28" s="84"/>
      <c r="MWA28" s="84"/>
      <c r="MWB28" s="84"/>
      <c r="MWC28" s="84"/>
      <c r="MWD28" s="84"/>
      <c r="MWE28" s="84"/>
      <c r="MWF28" s="84"/>
      <c r="MWG28" s="84"/>
      <c r="MWH28" s="84"/>
      <c r="MWI28" s="84"/>
      <c r="MWJ28" s="84"/>
      <c r="MWK28" s="84"/>
      <c r="MWL28" s="84"/>
      <c r="MWM28" s="84"/>
      <c r="MWN28" s="84"/>
      <c r="MWO28" s="84"/>
      <c r="MWP28" s="84"/>
      <c r="MWQ28" s="84"/>
      <c r="MWR28" s="84"/>
      <c r="MWS28" s="84"/>
      <c r="MWT28" s="84"/>
      <c r="MWU28" s="84"/>
      <c r="MWV28" s="84"/>
      <c r="MWW28" s="84"/>
      <c r="MWX28" s="84"/>
      <c r="MWY28" s="84"/>
      <c r="MWZ28" s="84"/>
      <c r="MXA28" s="84"/>
      <c r="MXB28" s="84"/>
      <c r="MXC28" s="84"/>
      <c r="MXD28" s="84"/>
      <c r="MXE28" s="84"/>
      <c r="MXF28" s="84"/>
      <c r="MXG28" s="84"/>
      <c r="MXH28" s="84"/>
      <c r="MXI28" s="84"/>
      <c r="MXJ28" s="84"/>
      <c r="MXK28" s="84"/>
      <c r="MXL28" s="84"/>
      <c r="MXM28" s="84"/>
      <c r="MXN28" s="84"/>
      <c r="MXO28" s="84"/>
      <c r="MXP28" s="84"/>
      <c r="MXQ28" s="84"/>
      <c r="MXR28" s="84"/>
      <c r="MXS28" s="84"/>
      <c r="MXT28" s="84"/>
      <c r="MXU28" s="84"/>
      <c r="MXV28" s="84"/>
      <c r="MXW28" s="84"/>
      <c r="MXX28" s="84"/>
      <c r="MXY28" s="84"/>
      <c r="MXZ28" s="84"/>
      <c r="MYA28" s="84"/>
      <c r="MYB28" s="84"/>
      <c r="MYC28" s="84"/>
      <c r="MYD28" s="84"/>
      <c r="MYE28" s="84"/>
      <c r="MYF28" s="84"/>
      <c r="MYG28" s="84"/>
      <c r="MYH28" s="84"/>
      <c r="MYI28" s="84"/>
      <c r="MYJ28" s="84"/>
      <c r="MYK28" s="84"/>
      <c r="MYL28" s="84"/>
      <c r="MYM28" s="84"/>
      <c r="MYN28" s="84"/>
      <c r="MYO28" s="84"/>
      <c r="MYP28" s="84"/>
      <c r="MYQ28" s="84"/>
      <c r="MYR28" s="84"/>
      <c r="MYS28" s="84"/>
      <c r="MYT28" s="84"/>
      <c r="MYU28" s="84"/>
      <c r="MYV28" s="84"/>
      <c r="MYW28" s="84"/>
      <c r="MYX28" s="84"/>
      <c r="MYY28" s="84"/>
      <c r="MYZ28" s="84"/>
      <c r="MZA28" s="84"/>
      <c r="MZB28" s="84"/>
      <c r="MZC28" s="84"/>
      <c r="MZD28" s="84"/>
      <c r="MZE28" s="84"/>
      <c r="MZF28" s="84"/>
      <c r="MZG28" s="84"/>
      <c r="MZH28" s="84"/>
      <c r="MZI28" s="84"/>
      <c r="MZJ28" s="84"/>
      <c r="MZK28" s="84"/>
      <c r="MZL28" s="84"/>
      <c r="MZM28" s="84"/>
      <c r="MZN28" s="84"/>
      <c r="MZO28" s="84"/>
      <c r="MZP28" s="84"/>
      <c r="MZQ28" s="84"/>
      <c r="MZR28" s="84"/>
      <c r="MZS28" s="84"/>
      <c r="MZT28" s="84"/>
      <c r="MZU28" s="84"/>
      <c r="MZV28" s="84"/>
      <c r="MZW28" s="84"/>
      <c r="MZX28" s="84"/>
      <c r="MZY28" s="84"/>
      <c r="MZZ28" s="84"/>
      <c r="NAA28" s="84"/>
      <c r="NAB28" s="84"/>
      <c r="NAC28" s="84"/>
      <c r="NAD28" s="84"/>
      <c r="NAE28" s="84"/>
      <c r="NAF28" s="84"/>
      <c r="NAG28" s="84"/>
      <c r="NAH28" s="84"/>
      <c r="NAI28" s="84"/>
      <c r="NAJ28" s="84"/>
      <c r="NAK28" s="84"/>
      <c r="NAL28" s="84"/>
      <c r="NAM28" s="84"/>
      <c r="NAN28" s="84"/>
      <c r="NAO28" s="84"/>
      <c r="NAP28" s="84"/>
      <c r="NAQ28" s="84"/>
      <c r="NAR28" s="84"/>
      <c r="NAS28" s="84"/>
      <c r="NAT28" s="84"/>
      <c r="NAU28" s="84"/>
      <c r="NAV28" s="84"/>
      <c r="NAW28" s="84"/>
      <c r="NAX28" s="84"/>
      <c r="NAY28" s="84"/>
      <c r="NAZ28" s="84"/>
      <c r="NBA28" s="84"/>
      <c r="NBB28" s="84"/>
      <c r="NBC28" s="84"/>
      <c r="NBD28" s="84"/>
      <c r="NBE28" s="84"/>
      <c r="NBF28" s="84"/>
      <c r="NBG28" s="84"/>
      <c r="NBH28" s="84"/>
      <c r="NBI28" s="84"/>
      <c r="NBJ28" s="84"/>
      <c r="NBK28" s="84"/>
      <c r="NBL28" s="84"/>
      <c r="NBM28" s="84"/>
      <c r="NBN28" s="84"/>
      <c r="NBO28" s="84"/>
      <c r="NBP28" s="84"/>
      <c r="NBQ28" s="84"/>
      <c r="NBR28" s="84"/>
      <c r="NBS28" s="84"/>
      <c r="NBT28" s="84"/>
      <c r="NBU28" s="84"/>
      <c r="NBV28" s="84"/>
      <c r="NBW28" s="84"/>
      <c r="NBX28" s="84"/>
      <c r="NBY28" s="84"/>
      <c r="NBZ28" s="84"/>
      <c r="NCA28" s="84"/>
      <c r="NCB28" s="84"/>
      <c r="NCC28" s="84"/>
      <c r="NCD28" s="84"/>
      <c r="NCE28" s="84"/>
      <c r="NCF28" s="84"/>
      <c r="NCG28" s="84"/>
      <c r="NCH28" s="84"/>
      <c r="NCI28" s="84"/>
      <c r="NCJ28" s="84"/>
      <c r="NCK28" s="84"/>
      <c r="NCL28" s="84"/>
      <c r="NCM28" s="84"/>
      <c r="NCN28" s="84"/>
      <c r="NCO28" s="84"/>
      <c r="NCP28" s="84"/>
      <c r="NCQ28" s="84"/>
      <c r="NCR28" s="84"/>
      <c r="NCS28" s="84"/>
      <c r="NCT28" s="84"/>
      <c r="NCU28" s="84"/>
      <c r="NCV28" s="84"/>
      <c r="NCW28" s="84"/>
      <c r="NCX28" s="84"/>
      <c r="NCY28" s="84"/>
      <c r="NCZ28" s="84"/>
      <c r="NDA28" s="84"/>
      <c r="NDB28" s="84"/>
      <c r="NDC28" s="84"/>
      <c r="NDD28" s="84"/>
      <c r="NDE28" s="84"/>
      <c r="NDF28" s="84"/>
      <c r="NDG28" s="84"/>
      <c r="NDH28" s="84"/>
      <c r="NDI28" s="84"/>
      <c r="NDJ28" s="84"/>
      <c r="NDK28" s="84"/>
      <c r="NDL28" s="84"/>
      <c r="NDM28" s="84"/>
      <c r="NDN28" s="84"/>
      <c r="NDO28" s="84"/>
      <c r="NDP28" s="84"/>
      <c r="NDQ28" s="84"/>
      <c r="NDR28" s="84"/>
      <c r="NDS28" s="84"/>
      <c r="NDT28" s="84"/>
      <c r="NDU28" s="84"/>
      <c r="NDV28" s="84"/>
      <c r="NDW28" s="84"/>
      <c r="NDX28" s="84"/>
      <c r="NDY28" s="84"/>
      <c r="NDZ28" s="84"/>
      <c r="NEA28" s="84"/>
      <c r="NEB28" s="84"/>
      <c r="NEC28" s="84"/>
      <c r="NED28" s="84"/>
      <c r="NEE28" s="84"/>
      <c r="NEF28" s="84"/>
      <c r="NEG28" s="84"/>
      <c r="NEH28" s="84"/>
      <c r="NEI28" s="84"/>
      <c r="NEJ28" s="84"/>
      <c r="NEK28" s="84"/>
      <c r="NEL28" s="84"/>
      <c r="NEM28" s="84"/>
      <c r="NEN28" s="84"/>
      <c r="NEO28" s="84"/>
      <c r="NEP28" s="84"/>
      <c r="NEQ28" s="84"/>
      <c r="NER28" s="84"/>
      <c r="NES28" s="84"/>
      <c r="NET28" s="84"/>
      <c r="NEU28" s="84"/>
      <c r="NEV28" s="84"/>
      <c r="NEW28" s="84"/>
      <c r="NEX28" s="84"/>
      <c r="NEY28" s="84"/>
      <c r="NEZ28" s="84"/>
      <c r="NFA28" s="84"/>
      <c r="NFB28" s="84"/>
      <c r="NFC28" s="84"/>
      <c r="NFD28" s="84"/>
      <c r="NFE28" s="84"/>
      <c r="NFF28" s="84"/>
      <c r="NFG28" s="84"/>
      <c r="NFH28" s="84"/>
      <c r="NFI28" s="84"/>
      <c r="NFJ28" s="84"/>
      <c r="NFK28" s="84"/>
      <c r="NFL28" s="84"/>
      <c r="NFM28" s="84"/>
      <c r="NFN28" s="84"/>
      <c r="NFO28" s="84"/>
      <c r="NFP28" s="84"/>
      <c r="NFQ28" s="84"/>
      <c r="NFR28" s="84"/>
      <c r="NFS28" s="84"/>
      <c r="NFT28" s="84"/>
      <c r="NFU28" s="84"/>
      <c r="NFV28" s="84"/>
      <c r="NFW28" s="84"/>
      <c r="NFX28" s="84"/>
      <c r="NFY28" s="84"/>
      <c r="NFZ28" s="84"/>
      <c r="NGA28" s="84"/>
      <c r="NGB28" s="84"/>
      <c r="NGC28" s="84"/>
      <c r="NGD28" s="84"/>
      <c r="NGE28" s="84"/>
      <c r="NGF28" s="84"/>
      <c r="NGG28" s="84"/>
      <c r="NGH28" s="84"/>
      <c r="NGI28" s="84"/>
      <c r="NGJ28" s="84"/>
      <c r="NGK28" s="84"/>
      <c r="NGL28" s="84"/>
      <c r="NGM28" s="84"/>
      <c r="NGN28" s="84"/>
      <c r="NGO28" s="84"/>
      <c r="NGP28" s="84"/>
      <c r="NGQ28" s="84"/>
      <c r="NGR28" s="84"/>
      <c r="NGS28" s="84"/>
      <c r="NGT28" s="84"/>
      <c r="NGU28" s="84"/>
      <c r="NGV28" s="84"/>
      <c r="NGW28" s="84"/>
      <c r="NGX28" s="84"/>
      <c r="NGY28" s="84"/>
      <c r="NGZ28" s="84"/>
      <c r="NHA28" s="84"/>
      <c r="NHB28" s="84"/>
      <c r="NHC28" s="84"/>
      <c r="NHD28" s="84"/>
      <c r="NHE28" s="84"/>
      <c r="NHF28" s="84"/>
      <c r="NHG28" s="84"/>
      <c r="NHH28" s="84"/>
      <c r="NHI28" s="84"/>
      <c r="NHJ28" s="84"/>
      <c r="NHK28" s="84"/>
      <c r="NHL28" s="84"/>
      <c r="NHM28" s="84"/>
      <c r="NHN28" s="84"/>
      <c r="NHO28" s="84"/>
      <c r="NHP28" s="84"/>
      <c r="NHQ28" s="84"/>
      <c r="NHR28" s="84"/>
      <c r="NHS28" s="84"/>
      <c r="NHT28" s="84"/>
      <c r="NHU28" s="84"/>
      <c r="NHV28" s="84"/>
      <c r="NHW28" s="84"/>
      <c r="NHX28" s="84"/>
      <c r="NHY28" s="84"/>
      <c r="NHZ28" s="84"/>
      <c r="NIA28" s="84"/>
      <c r="NIB28" s="84"/>
      <c r="NIC28" s="84"/>
      <c r="NID28" s="84"/>
      <c r="NIE28" s="84"/>
      <c r="NIF28" s="84"/>
      <c r="NIG28" s="84"/>
      <c r="NIH28" s="84"/>
      <c r="NII28" s="84"/>
      <c r="NIJ28" s="84"/>
      <c r="NIK28" s="84"/>
      <c r="NIL28" s="84"/>
      <c r="NIM28" s="84"/>
      <c r="NIN28" s="84"/>
      <c r="NIO28" s="84"/>
      <c r="NIP28" s="84"/>
      <c r="NIQ28" s="84"/>
      <c r="NIR28" s="84"/>
      <c r="NIS28" s="84"/>
      <c r="NIT28" s="84"/>
      <c r="NIU28" s="84"/>
      <c r="NIV28" s="84"/>
      <c r="NIW28" s="84"/>
      <c r="NIX28" s="84"/>
      <c r="NIY28" s="84"/>
      <c r="NIZ28" s="84"/>
      <c r="NJA28" s="84"/>
      <c r="NJB28" s="84"/>
      <c r="NJC28" s="84"/>
      <c r="NJD28" s="84"/>
      <c r="NJE28" s="84"/>
      <c r="NJF28" s="84"/>
      <c r="NJG28" s="84"/>
      <c r="NJH28" s="84"/>
      <c r="NJI28" s="84"/>
      <c r="NJJ28" s="84"/>
      <c r="NJK28" s="84"/>
      <c r="NJL28" s="84"/>
      <c r="NJM28" s="84"/>
      <c r="NJN28" s="84"/>
      <c r="NJO28" s="84"/>
      <c r="NJP28" s="84"/>
      <c r="NJQ28" s="84"/>
      <c r="NJR28" s="84"/>
      <c r="NJS28" s="84"/>
      <c r="NJT28" s="84"/>
      <c r="NJU28" s="84"/>
      <c r="NJV28" s="84"/>
      <c r="NJW28" s="84"/>
      <c r="NJX28" s="84"/>
      <c r="NJY28" s="84"/>
      <c r="NJZ28" s="84"/>
      <c r="NKA28" s="84"/>
      <c r="NKB28" s="84"/>
      <c r="NKC28" s="84"/>
      <c r="NKD28" s="84"/>
      <c r="NKE28" s="84"/>
      <c r="NKF28" s="84"/>
      <c r="NKG28" s="84"/>
      <c r="NKH28" s="84"/>
      <c r="NKI28" s="84"/>
      <c r="NKJ28" s="84"/>
      <c r="NKK28" s="84"/>
      <c r="NKL28" s="84"/>
      <c r="NKM28" s="84"/>
      <c r="NKN28" s="84"/>
      <c r="NKO28" s="84"/>
      <c r="NKP28" s="84"/>
      <c r="NKQ28" s="84"/>
      <c r="NKR28" s="84"/>
      <c r="NKS28" s="84"/>
      <c r="NKT28" s="84"/>
      <c r="NKU28" s="84"/>
      <c r="NKV28" s="84"/>
      <c r="NKW28" s="84"/>
      <c r="NKX28" s="84"/>
      <c r="NKY28" s="84"/>
      <c r="NKZ28" s="84"/>
      <c r="NLA28" s="84"/>
      <c r="NLB28" s="84"/>
      <c r="NLC28" s="84"/>
      <c r="NLD28" s="84"/>
      <c r="NLE28" s="84"/>
      <c r="NLF28" s="84"/>
      <c r="NLG28" s="84"/>
      <c r="NLH28" s="84"/>
      <c r="NLI28" s="84"/>
      <c r="NLJ28" s="84"/>
      <c r="NLK28" s="84"/>
      <c r="NLL28" s="84"/>
      <c r="NLM28" s="84"/>
      <c r="NLN28" s="84"/>
      <c r="NLO28" s="84"/>
      <c r="NLP28" s="84"/>
      <c r="NLQ28" s="84"/>
      <c r="NLR28" s="84"/>
      <c r="NLS28" s="84"/>
      <c r="NLT28" s="84"/>
      <c r="NLU28" s="84"/>
      <c r="NLV28" s="84"/>
      <c r="NLW28" s="84"/>
      <c r="NLX28" s="84"/>
      <c r="NLY28" s="84"/>
      <c r="NLZ28" s="84"/>
      <c r="NMA28" s="84"/>
      <c r="NMB28" s="84"/>
      <c r="NMC28" s="84"/>
      <c r="NMD28" s="84"/>
      <c r="NME28" s="84"/>
      <c r="NMF28" s="84"/>
      <c r="NMG28" s="84"/>
      <c r="NMH28" s="84"/>
      <c r="NMI28" s="84"/>
      <c r="NMJ28" s="84"/>
      <c r="NMK28" s="84"/>
      <c r="NML28" s="84"/>
      <c r="NMM28" s="84"/>
      <c r="NMN28" s="84"/>
      <c r="NMO28" s="84"/>
      <c r="NMP28" s="84"/>
      <c r="NMQ28" s="84"/>
      <c r="NMR28" s="84"/>
      <c r="NMS28" s="84"/>
      <c r="NMT28" s="84"/>
      <c r="NMU28" s="84"/>
      <c r="NMV28" s="84"/>
      <c r="NMW28" s="84"/>
      <c r="NMX28" s="84"/>
      <c r="NMY28" s="84"/>
      <c r="NMZ28" s="84"/>
      <c r="NNA28" s="84"/>
      <c r="NNB28" s="84"/>
      <c r="NNC28" s="84"/>
      <c r="NND28" s="84"/>
      <c r="NNE28" s="84"/>
      <c r="NNF28" s="84"/>
      <c r="NNG28" s="84"/>
      <c r="NNH28" s="84"/>
      <c r="NNI28" s="84"/>
      <c r="NNJ28" s="84"/>
      <c r="NNK28" s="84"/>
      <c r="NNL28" s="84"/>
      <c r="NNM28" s="84"/>
      <c r="NNN28" s="84"/>
      <c r="NNO28" s="84"/>
      <c r="NNP28" s="84"/>
      <c r="NNQ28" s="84"/>
      <c r="NNR28" s="84"/>
      <c r="NNS28" s="84"/>
      <c r="NNT28" s="84"/>
      <c r="NNU28" s="84"/>
      <c r="NNV28" s="84"/>
      <c r="NNW28" s="84"/>
      <c r="NNX28" s="84"/>
      <c r="NNY28" s="84"/>
      <c r="NNZ28" s="84"/>
      <c r="NOA28" s="84"/>
      <c r="NOB28" s="84"/>
      <c r="NOC28" s="84"/>
      <c r="NOD28" s="84"/>
      <c r="NOE28" s="84"/>
      <c r="NOF28" s="84"/>
      <c r="NOG28" s="84"/>
      <c r="NOH28" s="84"/>
      <c r="NOI28" s="84"/>
      <c r="NOJ28" s="84"/>
      <c r="NOK28" s="84"/>
      <c r="NOL28" s="84"/>
      <c r="NOM28" s="84"/>
      <c r="NON28" s="84"/>
      <c r="NOO28" s="84"/>
      <c r="NOP28" s="84"/>
      <c r="NOQ28" s="84"/>
      <c r="NOR28" s="84"/>
      <c r="NOS28" s="84"/>
      <c r="NOT28" s="84"/>
      <c r="NOU28" s="84"/>
      <c r="NOV28" s="84"/>
      <c r="NOW28" s="84"/>
      <c r="NOX28" s="84"/>
      <c r="NOY28" s="84"/>
      <c r="NOZ28" s="84"/>
      <c r="NPA28" s="84"/>
      <c r="NPB28" s="84"/>
      <c r="NPC28" s="84"/>
      <c r="NPD28" s="84"/>
      <c r="NPE28" s="84"/>
      <c r="NPF28" s="84"/>
      <c r="NPG28" s="84"/>
      <c r="NPH28" s="84"/>
      <c r="NPI28" s="84"/>
      <c r="NPJ28" s="84"/>
      <c r="NPK28" s="84"/>
      <c r="NPL28" s="84"/>
      <c r="NPM28" s="84"/>
      <c r="NPN28" s="84"/>
      <c r="NPO28" s="84"/>
      <c r="NPP28" s="84"/>
      <c r="NPQ28" s="84"/>
      <c r="NPR28" s="84"/>
      <c r="NPS28" s="84"/>
      <c r="NPT28" s="84"/>
      <c r="NPU28" s="84"/>
      <c r="NPV28" s="84"/>
      <c r="NPW28" s="84"/>
      <c r="NPX28" s="84"/>
      <c r="NPY28" s="84"/>
      <c r="NPZ28" s="84"/>
      <c r="NQA28" s="84"/>
      <c r="NQB28" s="84"/>
      <c r="NQC28" s="84"/>
      <c r="NQD28" s="84"/>
      <c r="NQE28" s="84"/>
      <c r="NQF28" s="84"/>
      <c r="NQG28" s="84"/>
      <c r="NQH28" s="84"/>
      <c r="NQI28" s="84"/>
      <c r="NQJ28" s="84"/>
      <c r="NQK28" s="84"/>
      <c r="NQL28" s="84"/>
      <c r="NQM28" s="84"/>
      <c r="NQN28" s="84"/>
      <c r="NQO28" s="84"/>
      <c r="NQP28" s="84"/>
      <c r="NQQ28" s="84"/>
      <c r="NQR28" s="84"/>
      <c r="NQS28" s="84"/>
      <c r="NQT28" s="84"/>
      <c r="NQU28" s="84"/>
      <c r="NQV28" s="84"/>
      <c r="NQW28" s="84"/>
      <c r="NQX28" s="84"/>
      <c r="NQY28" s="84"/>
      <c r="NQZ28" s="84"/>
      <c r="NRA28" s="84"/>
      <c r="NRB28" s="84"/>
      <c r="NRC28" s="84"/>
      <c r="NRD28" s="84"/>
      <c r="NRE28" s="84"/>
      <c r="NRF28" s="84"/>
      <c r="NRG28" s="84"/>
      <c r="NRH28" s="84"/>
      <c r="NRI28" s="84"/>
      <c r="NRJ28" s="84"/>
      <c r="NRK28" s="84"/>
      <c r="NRL28" s="84"/>
      <c r="NRM28" s="84"/>
      <c r="NRN28" s="84"/>
      <c r="NRO28" s="84"/>
      <c r="NRP28" s="84"/>
      <c r="NRQ28" s="84"/>
      <c r="NRR28" s="84"/>
      <c r="NRS28" s="84"/>
      <c r="NRT28" s="84"/>
      <c r="NRU28" s="84"/>
      <c r="NRV28" s="84"/>
      <c r="NRW28" s="84"/>
      <c r="NRX28" s="84"/>
      <c r="NRY28" s="84"/>
      <c r="NRZ28" s="84"/>
      <c r="NSA28" s="84"/>
      <c r="NSB28" s="84"/>
      <c r="NSC28" s="84"/>
      <c r="NSD28" s="84"/>
      <c r="NSE28" s="84"/>
      <c r="NSF28" s="84"/>
      <c r="NSG28" s="84"/>
      <c r="NSH28" s="84"/>
      <c r="NSI28" s="84"/>
      <c r="NSJ28" s="84"/>
      <c r="NSK28" s="84"/>
      <c r="NSL28" s="84"/>
      <c r="NSM28" s="84"/>
      <c r="NSN28" s="84"/>
      <c r="NSO28" s="84"/>
      <c r="NSP28" s="84"/>
      <c r="NSQ28" s="84"/>
      <c r="NSR28" s="84"/>
      <c r="NSS28" s="84"/>
      <c r="NST28" s="84"/>
      <c r="NSU28" s="84"/>
      <c r="NSV28" s="84"/>
      <c r="NSW28" s="84"/>
      <c r="NSX28" s="84"/>
      <c r="NSY28" s="84"/>
      <c r="NSZ28" s="84"/>
      <c r="NTA28" s="84"/>
      <c r="NTB28" s="84"/>
      <c r="NTC28" s="84"/>
      <c r="NTD28" s="84"/>
      <c r="NTE28" s="84"/>
      <c r="NTF28" s="84"/>
      <c r="NTG28" s="84"/>
      <c r="NTH28" s="84"/>
      <c r="NTI28" s="84"/>
      <c r="NTJ28" s="84"/>
      <c r="NTK28" s="84"/>
      <c r="NTL28" s="84"/>
      <c r="NTM28" s="84"/>
      <c r="NTN28" s="84"/>
      <c r="NTO28" s="84"/>
      <c r="NTP28" s="84"/>
      <c r="NTQ28" s="84"/>
      <c r="NTR28" s="84"/>
      <c r="NTS28" s="84"/>
      <c r="NTT28" s="84"/>
      <c r="NTU28" s="84"/>
      <c r="NTV28" s="84"/>
      <c r="NTW28" s="84"/>
      <c r="NTX28" s="84"/>
      <c r="NTY28" s="84"/>
      <c r="NTZ28" s="84"/>
      <c r="NUA28" s="84"/>
      <c r="NUB28" s="84"/>
      <c r="NUC28" s="84"/>
      <c r="NUD28" s="84"/>
      <c r="NUE28" s="84"/>
      <c r="NUF28" s="84"/>
      <c r="NUG28" s="84"/>
      <c r="NUH28" s="84"/>
      <c r="NUI28" s="84"/>
      <c r="NUJ28" s="84"/>
      <c r="NUK28" s="84"/>
      <c r="NUL28" s="84"/>
      <c r="NUM28" s="84"/>
      <c r="NUN28" s="84"/>
      <c r="NUO28" s="84"/>
      <c r="NUP28" s="84"/>
      <c r="NUQ28" s="84"/>
      <c r="NUR28" s="84"/>
      <c r="NUS28" s="84"/>
      <c r="NUT28" s="84"/>
      <c r="NUU28" s="84"/>
      <c r="NUV28" s="84"/>
      <c r="NUW28" s="84"/>
      <c r="NUX28" s="84"/>
      <c r="NUY28" s="84"/>
      <c r="NUZ28" s="84"/>
      <c r="NVA28" s="84"/>
      <c r="NVB28" s="84"/>
      <c r="NVC28" s="84"/>
      <c r="NVD28" s="84"/>
      <c r="NVE28" s="84"/>
      <c r="NVF28" s="84"/>
      <c r="NVG28" s="84"/>
      <c r="NVH28" s="84"/>
      <c r="NVI28" s="84"/>
      <c r="NVJ28" s="84"/>
      <c r="NVK28" s="84"/>
      <c r="NVL28" s="84"/>
      <c r="NVM28" s="84"/>
      <c r="NVN28" s="84"/>
      <c r="NVO28" s="84"/>
      <c r="NVP28" s="84"/>
      <c r="NVQ28" s="84"/>
      <c r="NVR28" s="84"/>
      <c r="NVS28" s="84"/>
      <c r="NVT28" s="84"/>
      <c r="NVU28" s="84"/>
      <c r="NVV28" s="84"/>
      <c r="NVW28" s="84"/>
      <c r="NVX28" s="84"/>
      <c r="NVY28" s="84"/>
      <c r="NVZ28" s="84"/>
      <c r="NWA28" s="84"/>
      <c r="NWB28" s="84"/>
      <c r="NWC28" s="84"/>
      <c r="NWD28" s="84"/>
      <c r="NWE28" s="84"/>
      <c r="NWF28" s="84"/>
      <c r="NWG28" s="84"/>
      <c r="NWH28" s="84"/>
      <c r="NWI28" s="84"/>
      <c r="NWJ28" s="84"/>
      <c r="NWK28" s="84"/>
      <c r="NWL28" s="84"/>
      <c r="NWM28" s="84"/>
      <c r="NWN28" s="84"/>
      <c r="NWO28" s="84"/>
      <c r="NWP28" s="84"/>
      <c r="NWQ28" s="84"/>
      <c r="NWR28" s="84"/>
      <c r="NWS28" s="84"/>
      <c r="NWT28" s="84"/>
      <c r="NWU28" s="84"/>
      <c r="NWV28" s="84"/>
      <c r="NWW28" s="84"/>
      <c r="NWX28" s="84"/>
      <c r="NWY28" s="84"/>
      <c r="NWZ28" s="84"/>
      <c r="NXA28" s="84"/>
      <c r="NXB28" s="84"/>
      <c r="NXC28" s="84"/>
      <c r="NXD28" s="84"/>
      <c r="NXE28" s="84"/>
      <c r="NXF28" s="84"/>
      <c r="NXG28" s="84"/>
      <c r="NXH28" s="84"/>
      <c r="NXI28" s="84"/>
      <c r="NXJ28" s="84"/>
      <c r="NXK28" s="84"/>
      <c r="NXL28" s="84"/>
      <c r="NXM28" s="84"/>
      <c r="NXN28" s="84"/>
      <c r="NXO28" s="84"/>
      <c r="NXP28" s="84"/>
      <c r="NXQ28" s="84"/>
      <c r="NXR28" s="84"/>
      <c r="NXS28" s="84"/>
      <c r="NXT28" s="84"/>
      <c r="NXU28" s="84"/>
      <c r="NXV28" s="84"/>
      <c r="NXW28" s="84"/>
      <c r="NXX28" s="84"/>
      <c r="NXY28" s="84"/>
      <c r="NXZ28" s="84"/>
      <c r="NYA28" s="84"/>
      <c r="NYB28" s="84"/>
      <c r="NYC28" s="84"/>
      <c r="NYD28" s="84"/>
      <c r="NYE28" s="84"/>
      <c r="NYF28" s="84"/>
      <c r="NYG28" s="84"/>
      <c r="NYH28" s="84"/>
      <c r="NYI28" s="84"/>
      <c r="NYJ28" s="84"/>
      <c r="NYK28" s="84"/>
      <c r="NYL28" s="84"/>
      <c r="NYM28" s="84"/>
      <c r="NYN28" s="84"/>
      <c r="NYO28" s="84"/>
      <c r="NYP28" s="84"/>
      <c r="NYQ28" s="84"/>
      <c r="NYR28" s="84"/>
      <c r="NYS28" s="84"/>
      <c r="NYT28" s="84"/>
      <c r="NYU28" s="84"/>
      <c r="NYV28" s="84"/>
      <c r="NYW28" s="84"/>
      <c r="NYX28" s="84"/>
      <c r="NYY28" s="84"/>
      <c r="NYZ28" s="84"/>
      <c r="NZA28" s="84"/>
      <c r="NZB28" s="84"/>
      <c r="NZC28" s="84"/>
      <c r="NZD28" s="84"/>
      <c r="NZE28" s="84"/>
      <c r="NZF28" s="84"/>
      <c r="NZG28" s="84"/>
      <c r="NZH28" s="84"/>
      <c r="NZI28" s="84"/>
      <c r="NZJ28" s="84"/>
      <c r="NZK28" s="84"/>
      <c r="NZL28" s="84"/>
      <c r="NZM28" s="84"/>
      <c r="NZN28" s="84"/>
      <c r="NZO28" s="84"/>
      <c r="NZP28" s="84"/>
      <c r="NZQ28" s="84"/>
      <c r="NZR28" s="84"/>
      <c r="NZS28" s="84"/>
      <c r="NZT28" s="84"/>
      <c r="NZU28" s="84"/>
      <c r="NZV28" s="84"/>
      <c r="NZW28" s="84"/>
      <c r="NZX28" s="84"/>
      <c r="NZY28" s="84"/>
      <c r="NZZ28" s="84"/>
      <c r="OAA28" s="84"/>
      <c r="OAB28" s="84"/>
      <c r="OAC28" s="84"/>
      <c r="OAD28" s="84"/>
      <c r="OAE28" s="84"/>
      <c r="OAF28" s="84"/>
      <c r="OAG28" s="84"/>
      <c r="OAH28" s="84"/>
      <c r="OAI28" s="84"/>
      <c r="OAJ28" s="84"/>
      <c r="OAK28" s="84"/>
      <c r="OAL28" s="84"/>
      <c r="OAM28" s="84"/>
      <c r="OAN28" s="84"/>
      <c r="OAO28" s="84"/>
      <c r="OAP28" s="84"/>
      <c r="OAQ28" s="84"/>
      <c r="OAR28" s="84"/>
      <c r="OAS28" s="84"/>
      <c r="OAT28" s="84"/>
      <c r="OAU28" s="84"/>
      <c r="OAV28" s="84"/>
      <c r="OAW28" s="84"/>
      <c r="OAX28" s="84"/>
      <c r="OAY28" s="84"/>
      <c r="OAZ28" s="84"/>
      <c r="OBA28" s="84"/>
      <c r="OBB28" s="84"/>
      <c r="OBC28" s="84"/>
      <c r="OBD28" s="84"/>
      <c r="OBE28" s="84"/>
      <c r="OBF28" s="84"/>
      <c r="OBG28" s="84"/>
      <c r="OBH28" s="84"/>
      <c r="OBI28" s="84"/>
      <c r="OBJ28" s="84"/>
      <c r="OBK28" s="84"/>
      <c r="OBL28" s="84"/>
      <c r="OBM28" s="84"/>
      <c r="OBN28" s="84"/>
      <c r="OBO28" s="84"/>
      <c r="OBP28" s="84"/>
      <c r="OBQ28" s="84"/>
      <c r="OBR28" s="84"/>
      <c r="OBS28" s="84"/>
      <c r="OBT28" s="84"/>
      <c r="OBU28" s="84"/>
      <c r="OBV28" s="84"/>
      <c r="OBW28" s="84"/>
      <c r="OBX28" s="84"/>
      <c r="OBY28" s="84"/>
      <c r="OBZ28" s="84"/>
      <c r="OCA28" s="84"/>
      <c r="OCB28" s="84"/>
      <c r="OCC28" s="84"/>
      <c r="OCD28" s="84"/>
      <c r="OCE28" s="84"/>
      <c r="OCF28" s="84"/>
      <c r="OCG28" s="84"/>
      <c r="OCH28" s="84"/>
      <c r="OCI28" s="84"/>
      <c r="OCJ28" s="84"/>
      <c r="OCK28" s="84"/>
      <c r="OCL28" s="84"/>
      <c r="OCM28" s="84"/>
      <c r="OCN28" s="84"/>
      <c r="OCO28" s="84"/>
      <c r="OCP28" s="84"/>
      <c r="OCQ28" s="84"/>
      <c r="OCR28" s="84"/>
      <c r="OCS28" s="84"/>
      <c r="OCT28" s="84"/>
      <c r="OCU28" s="84"/>
      <c r="OCV28" s="84"/>
      <c r="OCW28" s="84"/>
      <c r="OCX28" s="84"/>
      <c r="OCY28" s="84"/>
      <c r="OCZ28" s="84"/>
      <c r="ODA28" s="84"/>
      <c r="ODB28" s="84"/>
      <c r="ODC28" s="84"/>
      <c r="ODD28" s="84"/>
      <c r="ODE28" s="84"/>
      <c r="ODF28" s="84"/>
      <c r="ODG28" s="84"/>
      <c r="ODH28" s="84"/>
      <c r="ODI28" s="84"/>
      <c r="ODJ28" s="84"/>
      <c r="ODK28" s="84"/>
      <c r="ODL28" s="84"/>
      <c r="ODM28" s="84"/>
      <c r="ODN28" s="84"/>
      <c r="ODO28" s="84"/>
      <c r="ODP28" s="84"/>
      <c r="ODQ28" s="84"/>
      <c r="ODR28" s="84"/>
      <c r="ODS28" s="84"/>
      <c r="ODT28" s="84"/>
      <c r="ODU28" s="84"/>
      <c r="ODV28" s="84"/>
      <c r="ODW28" s="84"/>
      <c r="ODX28" s="84"/>
      <c r="ODY28" s="84"/>
      <c r="ODZ28" s="84"/>
      <c r="OEA28" s="84"/>
      <c r="OEB28" s="84"/>
      <c r="OEC28" s="84"/>
      <c r="OED28" s="84"/>
      <c r="OEE28" s="84"/>
      <c r="OEF28" s="84"/>
      <c r="OEG28" s="84"/>
      <c r="OEH28" s="84"/>
      <c r="OEI28" s="84"/>
      <c r="OEJ28" s="84"/>
      <c r="OEK28" s="84"/>
      <c r="OEL28" s="84"/>
      <c r="OEM28" s="84"/>
      <c r="OEN28" s="84"/>
      <c r="OEO28" s="84"/>
      <c r="OEP28" s="84"/>
      <c r="OEQ28" s="84"/>
      <c r="OER28" s="84"/>
      <c r="OES28" s="84"/>
      <c r="OET28" s="84"/>
      <c r="OEU28" s="84"/>
      <c r="OEV28" s="84"/>
      <c r="OEW28" s="84"/>
      <c r="OEX28" s="84"/>
      <c r="OEY28" s="84"/>
      <c r="OEZ28" s="84"/>
      <c r="OFA28" s="84"/>
      <c r="OFB28" s="84"/>
      <c r="OFC28" s="84"/>
      <c r="OFD28" s="84"/>
      <c r="OFE28" s="84"/>
      <c r="OFF28" s="84"/>
      <c r="OFG28" s="84"/>
      <c r="OFH28" s="84"/>
      <c r="OFI28" s="84"/>
      <c r="OFJ28" s="84"/>
      <c r="OFK28" s="84"/>
      <c r="OFL28" s="84"/>
      <c r="OFM28" s="84"/>
      <c r="OFN28" s="84"/>
      <c r="OFO28" s="84"/>
      <c r="OFP28" s="84"/>
      <c r="OFQ28" s="84"/>
      <c r="OFR28" s="84"/>
      <c r="OFS28" s="84"/>
      <c r="OFT28" s="84"/>
      <c r="OFU28" s="84"/>
      <c r="OFV28" s="84"/>
      <c r="OFW28" s="84"/>
      <c r="OFX28" s="84"/>
      <c r="OFY28" s="84"/>
      <c r="OFZ28" s="84"/>
      <c r="OGA28" s="84"/>
      <c r="OGB28" s="84"/>
      <c r="OGC28" s="84"/>
      <c r="OGD28" s="84"/>
      <c r="OGE28" s="84"/>
      <c r="OGF28" s="84"/>
      <c r="OGG28" s="84"/>
      <c r="OGH28" s="84"/>
      <c r="OGI28" s="84"/>
      <c r="OGJ28" s="84"/>
      <c r="OGK28" s="84"/>
      <c r="OGL28" s="84"/>
      <c r="OGM28" s="84"/>
      <c r="OGN28" s="84"/>
      <c r="OGO28" s="84"/>
      <c r="OGP28" s="84"/>
      <c r="OGQ28" s="84"/>
      <c r="OGR28" s="84"/>
      <c r="OGS28" s="84"/>
      <c r="OGT28" s="84"/>
      <c r="OGU28" s="84"/>
      <c r="OGV28" s="84"/>
      <c r="OGW28" s="84"/>
      <c r="OGX28" s="84"/>
      <c r="OGY28" s="84"/>
      <c r="OGZ28" s="84"/>
      <c r="OHA28" s="84"/>
      <c r="OHB28" s="84"/>
      <c r="OHC28" s="84"/>
      <c r="OHD28" s="84"/>
      <c r="OHE28" s="84"/>
      <c r="OHF28" s="84"/>
      <c r="OHG28" s="84"/>
      <c r="OHH28" s="84"/>
      <c r="OHI28" s="84"/>
      <c r="OHJ28" s="84"/>
      <c r="OHK28" s="84"/>
      <c r="OHL28" s="84"/>
      <c r="OHM28" s="84"/>
      <c r="OHN28" s="84"/>
      <c r="OHO28" s="84"/>
      <c r="OHP28" s="84"/>
      <c r="OHQ28" s="84"/>
      <c r="OHR28" s="84"/>
      <c r="OHS28" s="84"/>
      <c r="OHT28" s="84"/>
      <c r="OHU28" s="84"/>
      <c r="OHV28" s="84"/>
      <c r="OHW28" s="84"/>
      <c r="OHX28" s="84"/>
      <c r="OHY28" s="84"/>
      <c r="OHZ28" s="84"/>
      <c r="OIA28" s="84"/>
      <c r="OIB28" s="84"/>
      <c r="OIC28" s="84"/>
      <c r="OID28" s="84"/>
      <c r="OIE28" s="84"/>
      <c r="OIF28" s="84"/>
      <c r="OIG28" s="84"/>
      <c r="OIH28" s="84"/>
      <c r="OII28" s="84"/>
      <c r="OIJ28" s="84"/>
      <c r="OIK28" s="84"/>
      <c r="OIL28" s="84"/>
      <c r="OIM28" s="84"/>
      <c r="OIN28" s="84"/>
      <c r="OIO28" s="84"/>
      <c r="OIP28" s="84"/>
      <c r="OIQ28" s="84"/>
      <c r="OIR28" s="84"/>
      <c r="OIS28" s="84"/>
      <c r="OIT28" s="84"/>
      <c r="OIU28" s="84"/>
      <c r="OIV28" s="84"/>
      <c r="OIW28" s="84"/>
      <c r="OIX28" s="84"/>
      <c r="OIY28" s="84"/>
      <c r="OIZ28" s="84"/>
      <c r="OJA28" s="84"/>
      <c r="OJB28" s="84"/>
      <c r="OJC28" s="84"/>
      <c r="OJD28" s="84"/>
      <c r="OJE28" s="84"/>
      <c r="OJF28" s="84"/>
      <c r="OJG28" s="84"/>
      <c r="OJH28" s="84"/>
      <c r="OJI28" s="84"/>
      <c r="OJJ28" s="84"/>
      <c r="OJK28" s="84"/>
      <c r="OJL28" s="84"/>
      <c r="OJM28" s="84"/>
      <c r="OJN28" s="84"/>
      <c r="OJO28" s="84"/>
      <c r="OJP28" s="84"/>
      <c r="OJQ28" s="84"/>
      <c r="OJR28" s="84"/>
      <c r="OJS28" s="84"/>
      <c r="OJT28" s="84"/>
      <c r="OJU28" s="84"/>
      <c r="OJV28" s="84"/>
      <c r="OJW28" s="84"/>
      <c r="OJX28" s="84"/>
      <c r="OJY28" s="84"/>
      <c r="OJZ28" s="84"/>
      <c r="OKA28" s="84"/>
      <c r="OKB28" s="84"/>
      <c r="OKC28" s="84"/>
      <c r="OKD28" s="84"/>
      <c r="OKE28" s="84"/>
      <c r="OKF28" s="84"/>
      <c r="OKG28" s="84"/>
      <c r="OKH28" s="84"/>
      <c r="OKI28" s="84"/>
      <c r="OKJ28" s="84"/>
      <c r="OKK28" s="84"/>
      <c r="OKL28" s="84"/>
      <c r="OKM28" s="84"/>
      <c r="OKN28" s="84"/>
      <c r="OKO28" s="84"/>
      <c r="OKP28" s="84"/>
      <c r="OKQ28" s="84"/>
      <c r="OKR28" s="84"/>
      <c r="OKS28" s="84"/>
      <c r="OKT28" s="84"/>
      <c r="OKU28" s="84"/>
      <c r="OKV28" s="84"/>
      <c r="OKW28" s="84"/>
      <c r="OKX28" s="84"/>
      <c r="OKY28" s="84"/>
      <c r="OKZ28" s="84"/>
      <c r="OLA28" s="84"/>
      <c r="OLB28" s="84"/>
      <c r="OLC28" s="84"/>
      <c r="OLD28" s="84"/>
      <c r="OLE28" s="84"/>
      <c r="OLF28" s="84"/>
      <c r="OLG28" s="84"/>
      <c r="OLH28" s="84"/>
      <c r="OLI28" s="84"/>
      <c r="OLJ28" s="84"/>
      <c r="OLK28" s="84"/>
      <c r="OLL28" s="84"/>
      <c r="OLM28" s="84"/>
      <c r="OLN28" s="84"/>
      <c r="OLO28" s="84"/>
      <c r="OLP28" s="84"/>
      <c r="OLQ28" s="84"/>
      <c r="OLR28" s="84"/>
      <c r="OLS28" s="84"/>
      <c r="OLT28" s="84"/>
      <c r="OLU28" s="84"/>
      <c r="OLV28" s="84"/>
      <c r="OLW28" s="84"/>
      <c r="OLX28" s="84"/>
      <c r="OLY28" s="84"/>
      <c r="OLZ28" s="84"/>
      <c r="OMA28" s="84"/>
      <c r="OMB28" s="84"/>
      <c r="OMC28" s="84"/>
      <c r="OMD28" s="84"/>
      <c r="OME28" s="84"/>
      <c r="OMF28" s="84"/>
      <c r="OMG28" s="84"/>
      <c r="OMH28" s="84"/>
      <c r="OMI28" s="84"/>
      <c r="OMJ28" s="84"/>
      <c r="OMK28" s="84"/>
      <c r="OML28" s="84"/>
      <c r="OMM28" s="84"/>
      <c r="OMN28" s="84"/>
      <c r="OMO28" s="84"/>
      <c r="OMP28" s="84"/>
      <c r="OMQ28" s="84"/>
      <c r="OMR28" s="84"/>
      <c r="OMS28" s="84"/>
      <c r="OMT28" s="84"/>
      <c r="OMU28" s="84"/>
      <c r="OMV28" s="84"/>
      <c r="OMW28" s="84"/>
      <c r="OMX28" s="84"/>
      <c r="OMY28" s="84"/>
      <c r="OMZ28" s="84"/>
      <c r="ONA28" s="84"/>
      <c r="ONB28" s="84"/>
      <c r="ONC28" s="84"/>
      <c r="OND28" s="84"/>
      <c r="ONE28" s="84"/>
      <c r="ONF28" s="84"/>
      <c r="ONG28" s="84"/>
      <c r="ONH28" s="84"/>
      <c r="ONI28" s="84"/>
      <c r="ONJ28" s="84"/>
      <c r="ONK28" s="84"/>
      <c r="ONL28" s="84"/>
      <c r="ONM28" s="84"/>
      <c r="ONN28" s="84"/>
      <c r="ONO28" s="84"/>
      <c r="ONP28" s="84"/>
      <c r="ONQ28" s="84"/>
      <c r="ONR28" s="84"/>
      <c r="ONS28" s="84"/>
      <c r="ONT28" s="84"/>
      <c r="ONU28" s="84"/>
      <c r="ONV28" s="84"/>
      <c r="ONW28" s="84"/>
      <c r="ONX28" s="84"/>
      <c r="ONY28" s="84"/>
      <c r="ONZ28" s="84"/>
      <c r="OOA28" s="84"/>
      <c r="OOB28" s="84"/>
      <c r="OOC28" s="84"/>
      <c r="OOD28" s="84"/>
      <c r="OOE28" s="84"/>
      <c r="OOF28" s="84"/>
      <c r="OOG28" s="84"/>
      <c r="OOH28" s="84"/>
      <c r="OOI28" s="84"/>
      <c r="OOJ28" s="84"/>
      <c r="OOK28" s="84"/>
      <c r="OOL28" s="84"/>
      <c r="OOM28" s="84"/>
      <c r="OON28" s="84"/>
      <c r="OOO28" s="84"/>
      <c r="OOP28" s="84"/>
      <c r="OOQ28" s="84"/>
      <c r="OOR28" s="84"/>
      <c r="OOS28" s="84"/>
      <c r="OOT28" s="84"/>
      <c r="OOU28" s="84"/>
      <c r="OOV28" s="84"/>
      <c r="OOW28" s="84"/>
      <c r="OOX28" s="84"/>
      <c r="OOY28" s="84"/>
      <c r="OOZ28" s="84"/>
      <c r="OPA28" s="84"/>
      <c r="OPB28" s="84"/>
      <c r="OPC28" s="84"/>
      <c r="OPD28" s="84"/>
      <c r="OPE28" s="84"/>
      <c r="OPF28" s="84"/>
      <c r="OPG28" s="84"/>
      <c r="OPH28" s="84"/>
      <c r="OPI28" s="84"/>
      <c r="OPJ28" s="84"/>
      <c r="OPK28" s="84"/>
      <c r="OPL28" s="84"/>
      <c r="OPM28" s="84"/>
      <c r="OPN28" s="84"/>
      <c r="OPO28" s="84"/>
      <c r="OPP28" s="84"/>
      <c r="OPQ28" s="84"/>
      <c r="OPR28" s="84"/>
      <c r="OPS28" s="84"/>
      <c r="OPT28" s="84"/>
      <c r="OPU28" s="84"/>
      <c r="OPV28" s="84"/>
      <c r="OPW28" s="84"/>
      <c r="OPX28" s="84"/>
      <c r="OPY28" s="84"/>
      <c r="OPZ28" s="84"/>
      <c r="OQA28" s="84"/>
      <c r="OQB28" s="84"/>
      <c r="OQC28" s="84"/>
      <c r="OQD28" s="84"/>
      <c r="OQE28" s="84"/>
      <c r="OQF28" s="84"/>
      <c r="OQG28" s="84"/>
      <c r="OQH28" s="84"/>
      <c r="OQI28" s="84"/>
      <c r="OQJ28" s="84"/>
      <c r="OQK28" s="84"/>
      <c r="OQL28" s="84"/>
      <c r="OQM28" s="84"/>
      <c r="OQN28" s="84"/>
      <c r="OQO28" s="84"/>
      <c r="OQP28" s="84"/>
      <c r="OQQ28" s="84"/>
      <c r="OQR28" s="84"/>
      <c r="OQS28" s="84"/>
      <c r="OQT28" s="84"/>
      <c r="OQU28" s="84"/>
      <c r="OQV28" s="84"/>
      <c r="OQW28" s="84"/>
      <c r="OQX28" s="84"/>
      <c r="OQY28" s="84"/>
      <c r="OQZ28" s="84"/>
      <c r="ORA28" s="84"/>
      <c r="ORB28" s="84"/>
      <c r="ORC28" s="84"/>
      <c r="ORD28" s="84"/>
      <c r="ORE28" s="84"/>
      <c r="ORF28" s="84"/>
      <c r="ORG28" s="84"/>
      <c r="ORH28" s="84"/>
      <c r="ORI28" s="84"/>
      <c r="ORJ28" s="84"/>
      <c r="ORK28" s="84"/>
      <c r="ORL28" s="84"/>
      <c r="ORM28" s="84"/>
      <c r="ORN28" s="84"/>
      <c r="ORO28" s="84"/>
      <c r="ORP28" s="84"/>
      <c r="ORQ28" s="84"/>
      <c r="ORR28" s="84"/>
      <c r="ORS28" s="84"/>
      <c r="ORT28" s="84"/>
      <c r="ORU28" s="84"/>
      <c r="ORV28" s="84"/>
      <c r="ORW28" s="84"/>
      <c r="ORX28" s="84"/>
      <c r="ORY28" s="84"/>
      <c r="ORZ28" s="84"/>
      <c r="OSA28" s="84"/>
      <c r="OSB28" s="84"/>
      <c r="OSC28" s="84"/>
      <c r="OSD28" s="84"/>
      <c r="OSE28" s="84"/>
      <c r="OSF28" s="84"/>
      <c r="OSG28" s="84"/>
      <c r="OSH28" s="84"/>
      <c r="OSI28" s="84"/>
      <c r="OSJ28" s="84"/>
      <c r="OSK28" s="84"/>
      <c r="OSL28" s="84"/>
      <c r="OSM28" s="84"/>
      <c r="OSN28" s="84"/>
      <c r="OSO28" s="84"/>
      <c r="OSP28" s="84"/>
      <c r="OSQ28" s="84"/>
      <c r="OSR28" s="84"/>
      <c r="OSS28" s="84"/>
      <c r="OST28" s="84"/>
      <c r="OSU28" s="84"/>
      <c r="OSV28" s="84"/>
      <c r="OSW28" s="84"/>
      <c r="OSX28" s="84"/>
      <c r="OSY28" s="84"/>
      <c r="OSZ28" s="84"/>
      <c r="OTA28" s="84"/>
      <c r="OTB28" s="84"/>
      <c r="OTC28" s="84"/>
      <c r="OTD28" s="84"/>
      <c r="OTE28" s="84"/>
      <c r="OTF28" s="84"/>
      <c r="OTG28" s="84"/>
      <c r="OTH28" s="84"/>
      <c r="OTI28" s="84"/>
      <c r="OTJ28" s="84"/>
      <c r="OTK28" s="84"/>
      <c r="OTL28" s="84"/>
      <c r="OTM28" s="84"/>
      <c r="OTN28" s="84"/>
      <c r="OTO28" s="84"/>
      <c r="OTP28" s="84"/>
      <c r="OTQ28" s="84"/>
      <c r="OTR28" s="84"/>
      <c r="OTS28" s="84"/>
      <c r="OTT28" s="84"/>
      <c r="OTU28" s="84"/>
      <c r="OTV28" s="84"/>
      <c r="OTW28" s="84"/>
      <c r="OTX28" s="84"/>
      <c r="OTY28" s="84"/>
      <c r="OTZ28" s="84"/>
      <c r="OUA28" s="84"/>
      <c r="OUB28" s="84"/>
      <c r="OUC28" s="84"/>
      <c r="OUD28" s="84"/>
      <c r="OUE28" s="84"/>
      <c r="OUF28" s="84"/>
      <c r="OUG28" s="84"/>
      <c r="OUH28" s="84"/>
      <c r="OUI28" s="84"/>
      <c r="OUJ28" s="84"/>
      <c r="OUK28" s="84"/>
      <c r="OUL28" s="84"/>
      <c r="OUM28" s="84"/>
      <c r="OUN28" s="84"/>
      <c r="OUO28" s="84"/>
      <c r="OUP28" s="84"/>
      <c r="OUQ28" s="84"/>
      <c r="OUR28" s="84"/>
      <c r="OUS28" s="84"/>
      <c r="OUT28" s="84"/>
      <c r="OUU28" s="84"/>
      <c r="OUV28" s="84"/>
      <c r="OUW28" s="84"/>
      <c r="OUX28" s="84"/>
      <c r="OUY28" s="84"/>
      <c r="OUZ28" s="84"/>
      <c r="OVA28" s="84"/>
      <c r="OVB28" s="84"/>
      <c r="OVC28" s="84"/>
      <c r="OVD28" s="84"/>
      <c r="OVE28" s="84"/>
      <c r="OVF28" s="84"/>
      <c r="OVG28" s="84"/>
      <c r="OVH28" s="84"/>
      <c r="OVI28" s="84"/>
      <c r="OVJ28" s="84"/>
      <c r="OVK28" s="84"/>
      <c r="OVL28" s="84"/>
      <c r="OVM28" s="84"/>
      <c r="OVN28" s="84"/>
      <c r="OVO28" s="84"/>
      <c r="OVP28" s="84"/>
      <c r="OVQ28" s="84"/>
      <c r="OVR28" s="84"/>
      <c r="OVS28" s="84"/>
      <c r="OVT28" s="84"/>
      <c r="OVU28" s="84"/>
      <c r="OVV28" s="84"/>
      <c r="OVW28" s="84"/>
      <c r="OVX28" s="84"/>
      <c r="OVY28" s="84"/>
      <c r="OVZ28" s="84"/>
      <c r="OWA28" s="84"/>
      <c r="OWB28" s="84"/>
      <c r="OWC28" s="84"/>
      <c r="OWD28" s="84"/>
      <c r="OWE28" s="84"/>
      <c r="OWF28" s="84"/>
      <c r="OWG28" s="84"/>
      <c r="OWH28" s="84"/>
      <c r="OWI28" s="84"/>
      <c r="OWJ28" s="84"/>
      <c r="OWK28" s="84"/>
      <c r="OWL28" s="84"/>
      <c r="OWM28" s="84"/>
      <c r="OWN28" s="84"/>
      <c r="OWO28" s="84"/>
      <c r="OWP28" s="84"/>
      <c r="OWQ28" s="84"/>
      <c r="OWR28" s="84"/>
      <c r="OWS28" s="84"/>
      <c r="OWT28" s="84"/>
      <c r="OWU28" s="84"/>
      <c r="OWV28" s="84"/>
      <c r="OWW28" s="84"/>
      <c r="OWX28" s="84"/>
      <c r="OWY28" s="84"/>
      <c r="OWZ28" s="84"/>
      <c r="OXA28" s="84"/>
      <c r="OXB28" s="84"/>
      <c r="OXC28" s="84"/>
      <c r="OXD28" s="84"/>
      <c r="OXE28" s="84"/>
      <c r="OXF28" s="84"/>
      <c r="OXG28" s="84"/>
      <c r="OXH28" s="84"/>
      <c r="OXI28" s="84"/>
      <c r="OXJ28" s="84"/>
      <c r="OXK28" s="84"/>
      <c r="OXL28" s="84"/>
      <c r="OXM28" s="84"/>
      <c r="OXN28" s="84"/>
      <c r="OXO28" s="84"/>
      <c r="OXP28" s="84"/>
      <c r="OXQ28" s="84"/>
      <c r="OXR28" s="84"/>
      <c r="OXS28" s="84"/>
      <c r="OXT28" s="84"/>
      <c r="OXU28" s="84"/>
      <c r="OXV28" s="84"/>
      <c r="OXW28" s="84"/>
      <c r="OXX28" s="84"/>
      <c r="OXY28" s="84"/>
      <c r="OXZ28" s="84"/>
      <c r="OYA28" s="84"/>
      <c r="OYB28" s="84"/>
      <c r="OYC28" s="84"/>
      <c r="OYD28" s="84"/>
      <c r="OYE28" s="84"/>
      <c r="OYF28" s="84"/>
      <c r="OYG28" s="84"/>
      <c r="OYH28" s="84"/>
      <c r="OYI28" s="84"/>
      <c r="OYJ28" s="84"/>
      <c r="OYK28" s="84"/>
      <c r="OYL28" s="84"/>
      <c r="OYM28" s="84"/>
      <c r="OYN28" s="84"/>
      <c r="OYO28" s="84"/>
      <c r="OYP28" s="84"/>
      <c r="OYQ28" s="84"/>
      <c r="OYR28" s="84"/>
      <c r="OYS28" s="84"/>
      <c r="OYT28" s="84"/>
      <c r="OYU28" s="84"/>
      <c r="OYV28" s="84"/>
      <c r="OYW28" s="84"/>
      <c r="OYX28" s="84"/>
      <c r="OYY28" s="84"/>
      <c r="OYZ28" s="84"/>
      <c r="OZA28" s="84"/>
      <c r="OZB28" s="84"/>
      <c r="OZC28" s="84"/>
      <c r="OZD28" s="84"/>
      <c r="OZE28" s="84"/>
      <c r="OZF28" s="84"/>
      <c r="OZG28" s="84"/>
      <c r="OZH28" s="84"/>
      <c r="OZI28" s="84"/>
      <c r="OZJ28" s="84"/>
      <c r="OZK28" s="84"/>
      <c r="OZL28" s="84"/>
      <c r="OZM28" s="84"/>
      <c r="OZN28" s="84"/>
      <c r="OZO28" s="84"/>
      <c r="OZP28" s="84"/>
      <c r="OZQ28" s="84"/>
      <c r="OZR28" s="84"/>
      <c r="OZS28" s="84"/>
      <c r="OZT28" s="84"/>
      <c r="OZU28" s="84"/>
      <c r="OZV28" s="84"/>
      <c r="OZW28" s="84"/>
      <c r="OZX28" s="84"/>
      <c r="OZY28" s="84"/>
      <c r="OZZ28" s="84"/>
      <c r="PAA28" s="84"/>
      <c r="PAB28" s="84"/>
      <c r="PAC28" s="84"/>
      <c r="PAD28" s="84"/>
      <c r="PAE28" s="84"/>
      <c r="PAF28" s="84"/>
      <c r="PAG28" s="84"/>
      <c r="PAH28" s="84"/>
      <c r="PAI28" s="84"/>
      <c r="PAJ28" s="84"/>
      <c r="PAK28" s="84"/>
      <c r="PAL28" s="84"/>
      <c r="PAM28" s="84"/>
      <c r="PAN28" s="84"/>
      <c r="PAO28" s="84"/>
      <c r="PAP28" s="84"/>
      <c r="PAQ28" s="84"/>
      <c r="PAR28" s="84"/>
      <c r="PAS28" s="84"/>
      <c r="PAT28" s="84"/>
      <c r="PAU28" s="84"/>
      <c r="PAV28" s="84"/>
      <c r="PAW28" s="84"/>
      <c r="PAX28" s="84"/>
      <c r="PAY28" s="84"/>
      <c r="PAZ28" s="84"/>
      <c r="PBA28" s="84"/>
      <c r="PBB28" s="84"/>
      <c r="PBC28" s="84"/>
      <c r="PBD28" s="84"/>
      <c r="PBE28" s="84"/>
      <c r="PBF28" s="84"/>
      <c r="PBG28" s="84"/>
      <c r="PBH28" s="84"/>
      <c r="PBI28" s="84"/>
      <c r="PBJ28" s="84"/>
      <c r="PBK28" s="84"/>
      <c r="PBL28" s="84"/>
      <c r="PBM28" s="84"/>
      <c r="PBN28" s="84"/>
      <c r="PBO28" s="84"/>
      <c r="PBP28" s="84"/>
      <c r="PBQ28" s="84"/>
      <c r="PBR28" s="84"/>
      <c r="PBS28" s="84"/>
      <c r="PBT28" s="84"/>
      <c r="PBU28" s="84"/>
      <c r="PBV28" s="84"/>
      <c r="PBW28" s="84"/>
      <c r="PBX28" s="84"/>
      <c r="PBY28" s="84"/>
      <c r="PBZ28" s="84"/>
      <c r="PCA28" s="84"/>
      <c r="PCB28" s="84"/>
      <c r="PCC28" s="84"/>
      <c r="PCD28" s="84"/>
      <c r="PCE28" s="84"/>
      <c r="PCF28" s="84"/>
      <c r="PCG28" s="84"/>
      <c r="PCH28" s="84"/>
      <c r="PCI28" s="84"/>
      <c r="PCJ28" s="84"/>
      <c r="PCK28" s="84"/>
      <c r="PCL28" s="84"/>
      <c r="PCM28" s="84"/>
      <c r="PCN28" s="84"/>
      <c r="PCO28" s="84"/>
      <c r="PCP28" s="84"/>
      <c r="PCQ28" s="84"/>
      <c r="PCR28" s="84"/>
      <c r="PCS28" s="84"/>
      <c r="PCT28" s="84"/>
      <c r="PCU28" s="84"/>
      <c r="PCV28" s="84"/>
      <c r="PCW28" s="84"/>
      <c r="PCX28" s="84"/>
      <c r="PCY28" s="84"/>
      <c r="PCZ28" s="84"/>
      <c r="PDA28" s="84"/>
      <c r="PDB28" s="84"/>
      <c r="PDC28" s="84"/>
      <c r="PDD28" s="84"/>
      <c r="PDE28" s="84"/>
      <c r="PDF28" s="84"/>
      <c r="PDG28" s="84"/>
      <c r="PDH28" s="84"/>
      <c r="PDI28" s="84"/>
      <c r="PDJ28" s="84"/>
      <c r="PDK28" s="84"/>
      <c r="PDL28" s="84"/>
      <c r="PDM28" s="84"/>
      <c r="PDN28" s="84"/>
      <c r="PDO28" s="84"/>
      <c r="PDP28" s="84"/>
      <c r="PDQ28" s="84"/>
      <c r="PDR28" s="84"/>
      <c r="PDS28" s="84"/>
      <c r="PDT28" s="84"/>
      <c r="PDU28" s="84"/>
      <c r="PDV28" s="84"/>
      <c r="PDW28" s="84"/>
      <c r="PDX28" s="84"/>
      <c r="PDY28" s="84"/>
      <c r="PDZ28" s="84"/>
      <c r="PEA28" s="84"/>
      <c r="PEB28" s="84"/>
      <c r="PEC28" s="84"/>
      <c r="PED28" s="84"/>
      <c r="PEE28" s="84"/>
      <c r="PEF28" s="84"/>
      <c r="PEG28" s="84"/>
      <c r="PEH28" s="84"/>
      <c r="PEI28" s="84"/>
      <c r="PEJ28" s="84"/>
      <c r="PEK28" s="84"/>
      <c r="PEL28" s="84"/>
      <c r="PEM28" s="84"/>
      <c r="PEN28" s="84"/>
      <c r="PEO28" s="84"/>
      <c r="PEP28" s="84"/>
      <c r="PEQ28" s="84"/>
      <c r="PER28" s="84"/>
      <c r="PES28" s="84"/>
      <c r="PET28" s="84"/>
      <c r="PEU28" s="84"/>
      <c r="PEV28" s="84"/>
      <c r="PEW28" s="84"/>
      <c r="PEX28" s="84"/>
      <c r="PEY28" s="84"/>
      <c r="PEZ28" s="84"/>
      <c r="PFA28" s="84"/>
      <c r="PFB28" s="84"/>
      <c r="PFC28" s="84"/>
      <c r="PFD28" s="84"/>
      <c r="PFE28" s="84"/>
      <c r="PFF28" s="84"/>
      <c r="PFG28" s="84"/>
      <c r="PFH28" s="84"/>
      <c r="PFI28" s="84"/>
      <c r="PFJ28" s="84"/>
      <c r="PFK28" s="84"/>
      <c r="PFL28" s="84"/>
      <c r="PFM28" s="84"/>
      <c r="PFN28" s="84"/>
      <c r="PFO28" s="84"/>
      <c r="PFP28" s="84"/>
      <c r="PFQ28" s="84"/>
      <c r="PFR28" s="84"/>
      <c r="PFS28" s="84"/>
      <c r="PFT28" s="84"/>
      <c r="PFU28" s="84"/>
      <c r="PFV28" s="84"/>
      <c r="PFW28" s="84"/>
      <c r="PFX28" s="84"/>
      <c r="PFY28" s="84"/>
      <c r="PFZ28" s="84"/>
      <c r="PGA28" s="84"/>
      <c r="PGB28" s="84"/>
      <c r="PGC28" s="84"/>
      <c r="PGD28" s="84"/>
      <c r="PGE28" s="84"/>
      <c r="PGF28" s="84"/>
      <c r="PGG28" s="84"/>
      <c r="PGH28" s="84"/>
      <c r="PGI28" s="84"/>
      <c r="PGJ28" s="84"/>
      <c r="PGK28" s="84"/>
      <c r="PGL28" s="84"/>
      <c r="PGM28" s="84"/>
      <c r="PGN28" s="84"/>
      <c r="PGO28" s="84"/>
      <c r="PGP28" s="84"/>
      <c r="PGQ28" s="84"/>
      <c r="PGR28" s="84"/>
      <c r="PGS28" s="84"/>
      <c r="PGT28" s="84"/>
      <c r="PGU28" s="84"/>
      <c r="PGV28" s="84"/>
      <c r="PGW28" s="84"/>
      <c r="PGX28" s="84"/>
      <c r="PGY28" s="84"/>
      <c r="PGZ28" s="84"/>
      <c r="PHA28" s="84"/>
      <c r="PHB28" s="84"/>
      <c r="PHC28" s="84"/>
      <c r="PHD28" s="84"/>
      <c r="PHE28" s="84"/>
      <c r="PHF28" s="84"/>
      <c r="PHG28" s="84"/>
      <c r="PHH28" s="84"/>
      <c r="PHI28" s="84"/>
      <c r="PHJ28" s="84"/>
      <c r="PHK28" s="84"/>
      <c r="PHL28" s="84"/>
      <c r="PHM28" s="84"/>
      <c r="PHN28" s="84"/>
      <c r="PHO28" s="84"/>
      <c r="PHP28" s="84"/>
      <c r="PHQ28" s="84"/>
      <c r="PHR28" s="84"/>
      <c r="PHS28" s="84"/>
      <c r="PHT28" s="84"/>
      <c r="PHU28" s="84"/>
      <c r="PHV28" s="84"/>
      <c r="PHW28" s="84"/>
      <c r="PHX28" s="84"/>
      <c r="PHY28" s="84"/>
      <c r="PHZ28" s="84"/>
      <c r="PIA28" s="84"/>
      <c r="PIB28" s="84"/>
      <c r="PIC28" s="84"/>
      <c r="PID28" s="84"/>
      <c r="PIE28" s="84"/>
      <c r="PIF28" s="84"/>
      <c r="PIG28" s="84"/>
      <c r="PIH28" s="84"/>
      <c r="PII28" s="84"/>
      <c r="PIJ28" s="84"/>
      <c r="PIK28" s="84"/>
      <c r="PIL28" s="84"/>
      <c r="PIM28" s="84"/>
      <c r="PIN28" s="84"/>
      <c r="PIO28" s="84"/>
      <c r="PIP28" s="84"/>
      <c r="PIQ28" s="84"/>
      <c r="PIR28" s="84"/>
      <c r="PIS28" s="84"/>
      <c r="PIT28" s="84"/>
      <c r="PIU28" s="84"/>
      <c r="PIV28" s="84"/>
      <c r="PIW28" s="84"/>
      <c r="PIX28" s="84"/>
      <c r="PIY28" s="84"/>
      <c r="PIZ28" s="84"/>
      <c r="PJA28" s="84"/>
      <c r="PJB28" s="84"/>
      <c r="PJC28" s="84"/>
      <c r="PJD28" s="84"/>
      <c r="PJE28" s="84"/>
      <c r="PJF28" s="84"/>
      <c r="PJG28" s="84"/>
      <c r="PJH28" s="84"/>
      <c r="PJI28" s="84"/>
      <c r="PJJ28" s="84"/>
      <c r="PJK28" s="84"/>
      <c r="PJL28" s="84"/>
      <c r="PJM28" s="84"/>
      <c r="PJN28" s="84"/>
      <c r="PJO28" s="84"/>
      <c r="PJP28" s="84"/>
      <c r="PJQ28" s="84"/>
      <c r="PJR28" s="84"/>
      <c r="PJS28" s="84"/>
      <c r="PJT28" s="84"/>
      <c r="PJU28" s="84"/>
      <c r="PJV28" s="84"/>
      <c r="PJW28" s="84"/>
      <c r="PJX28" s="84"/>
      <c r="PJY28" s="84"/>
      <c r="PJZ28" s="84"/>
      <c r="PKA28" s="84"/>
      <c r="PKB28" s="84"/>
      <c r="PKC28" s="84"/>
      <c r="PKD28" s="84"/>
      <c r="PKE28" s="84"/>
      <c r="PKF28" s="84"/>
      <c r="PKG28" s="84"/>
      <c r="PKH28" s="84"/>
      <c r="PKI28" s="84"/>
      <c r="PKJ28" s="84"/>
      <c r="PKK28" s="84"/>
      <c r="PKL28" s="84"/>
      <c r="PKM28" s="84"/>
      <c r="PKN28" s="84"/>
      <c r="PKO28" s="84"/>
      <c r="PKP28" s="84"/>
      <c r="PKQ28" s="84"/>
      <c r="PKR28" s="84"/>
      <c r="PKS28" s="84"/>
      <c r="PKT28" s="84"/>
      <c r="PKU28" s="84"/>
      <c r="PKV28" s="84"/>
      <c r="PKW28" s="84"/>
      <c r="PKX28" s="84"/>
      <c r="PKY28" s="84"/>
      <c r="PKZ28" s="84"/>
      <c r="PLA28" s="84"/>
      <c r="PLB28" s="84"/>
      <c r="PLC28" s="84"/>
      <c r="PLD28" s="84"/>
      <c r="PLE28" s="84"/>
      <c r="PLF28" s="84"/>
      <c r="PLG28" s="84"/>
      <c r="PLH28" s="84"/>
      <c r="PLI28" s="84"/>
      <c r="PLJ28" s="84"/>
      <c r="PLK28" s="84"/>
      <c r="PLL28" s="84"/>
      <c r="PLM28" s="84"/>
      <c r="PLN28" s="84"/>
      <c r="PLO28" s="84"/>
      <c r="PLP28" s="84"/>
      <c r="PLQ28" s="84"/>
      <c r="PLR28" s="84"/>
      <c r="PLS28" s="84"/>
      <c r="PLT28" s="84"/>
      <c r="PLU28" s="84"/>
      <c r="PLV28" s="84"/>
      <c r="PLW28" s="84"/>
      <c r="PLX28" s="84"/>
      <c r="PLY28" s="84"/>
      <c r="PLZ28" s="84"/>
      <c r="PMA28" s="84"/>
      <c r="PMB28" s="84"/>
      <c r="PMC28" s="84"/>
      <c r="PMD28" s="84"/>
      <c r="PME28" s="84"/>
      <c r="PMF28" s="84"/>
      <c r="PMG28" s="84"/>
      <c r="PMH28" s="84"/>
      <c r="PMI28" s="84"/>
      <c r="PMJ28" s="84"/>
      <c r="PMK28" s="84"/>
      <c r="PML28" s="84"/>
      <c r="PMM28" s="84"/>
      <c r="PMN28" s="84"/>
      <c r="PMO28" s="84"/>
      <c r="PMP28" s="84"/>
      <c r="PMQ28" s="84"/>
      <c r="PMR28" s="84"/>
      <c r="PMS28" s="84"/>
      <c r="PMT28" s="84"/>
      <c r="PMU28" s="84"/>
      <c r="PMV28" s="84"/>
      <c r="PMW28" s="84"/>
      <c r="PMX28" s="84"/>
      <c r="PMY28" s="84"/>
      <c r="PMZ28" s="84"/>
      <c r="PNA28" s="84"/>
      <c r="PNB28" s="84"/>
      <c r="PNC28" s="84"/>
      <c r="PND28" s="84"/>
      <c r="PNE28" s="84"/>
      <c r="PNF28" s="84"/>
      <c r="PNG28" s="84"/>
      <c r="PNH28" s="84"/>
      <c r="PNI28" s="84"/>
      <c r="PNJ28" s="84"/>
      <c r="PNK28" s="84"/>
      <c r="PNL28" s="84"/>
      <c r="PNM28" s="84"/>
      <c r="PNN28" s="84"/>
      <c r="PNO28" s="84"/>
      <c r="PNP28" s="84"/>
      <c r="PNQ28" s="84"/>
      <c r="PNR28" s="84"/>
      <c r="PNS28" s="84"/>
      <c r="PNT28" s="84"/>
      <c r="PNU28" s="84"/>
      <c r="PNV28" s="84"/>
      <c r="PNW28" s="84"/>
      <c r="PNX28" s="84"/>
      <c r="PNY28" s="84"/>
      <c r="PNZ28" s="84"/>
      <c r="POA28" s="84"/>
      <c r="POB28" s="84"/>
      <c r="POC28" s="84"/>
      <c r="POD28" s="84"/>
      <c r="POE28" s="84"/>
      <c r="POF28" s="84"/>
      <c r="POG28" s="84"/>
      <c r="POH28" s="84"/>
      <c r="POI28" s="84"/>
      <c r="POJ28" s="84"/>
      <c r="POK28" s="84"/>
      <c r="POL28" s="84"/>
      <c r="POM28" s="84"/>
      <c r="PON28" s="84"/>
      <c r="POO28" s="84"/>
      <c r="POP28" s="84"/>
      <c r="POQ28" s="84"/>
      <c r="POR28" s="84"/>
      <c r="POS28" s="84"/>
      <c r="POT28" s="84"/>
      <c r="POU28" s="84"/>
      <c r="POV28" s="84"/>
      <c r="POW28" s="84"/>
      <c r="POX28" s="84"/>
      <c r="POY28" s="84"/>
      <c r="POZ28" s="84"/>
      <c r="PPA28" s="84"/>
      <c r="PPB28" s="84"/>
      <c r="PPC28" s="84"/>
      <c r="PPD28" s="84"/>
      <c r="PPE28" s="84"/>
      <c r="PPF28" s="84"/>
      <c r="PPG28" s="84"/>
      <c r="PPH28" s="84"/>
      <c r="PPI28" s="84"/>
      <c r="PPJ28" s="84"/>
      <c r="PPK28" s="84"/>
      <c r="PPL28" s="84"/>
      <c r="PPM28" s="84"/>
      <c r="PPN28" s="84"/>
      <c r="PPO28" s="84"/>
      <c r="PPP28" s="84"/>
      <c r="PPQ28" s="84"/>
      <c r="PPR28" s="84"/>
      <c r="PPS28" s="84"/>
      <c r="PPT28" s="84"/>
      <c r="PPU28" s="84"/>
      <c r="PPV28" s="84"/>
      <c r="PPW28" s="84"/>
      <c r="PPX28" s="84"/>
      <c r="PPY28" s="84"/>
      <c r="PPZ28" s="84"/>
      <c r="PQA28" s="84"/>
      <c r="PQB28" s="84"/>
      <c r="PQC28" s="84"/>
      <c r="PQD28" s="84"/>
      <c r="PQE28" s="84"/>
      <c r="PQF28" s="84"/>
      <c r="PQG28" s="84"/>
      <c r="PQH28" s="84"/>
      <c r="PQI28" s="84"/>
      <c r="PQJ28" s="84"/>
      <c r="PQK28" s="84"/>
      <c r="PQL28" s="84"/>
      <c r="PQM28" s="84"/>
      <c r="PQN28" s="84"/>
      <c r="PQO28" s="84"/>
      <c r="PQP28" s="84"/>
      <c r="PQQ28" s="84"/>
      <c r="PQR28" s="84"/>
      <c r="PQS28" s="84"/>
      <c r="PQT28" s="84"/>
      <c r="PQU28" s="84"/>
      <c r="PQV28" s="84"/>
      <c r="PQW28" s="84"/>
      <c r="PQX28" s="84"/>
      <c r="PQY28" s="84"/>
      <c r="PQZ28" s="84"/>
      <c r="PRA28" s="84"/>
      <c r="PRB28" s="84"/>
      <c r="PRC28" s="84"/>
      <c r="PRD28" s="84"/>
      <c r="PRE28" s="84"/>
      <c r="PRF28" s="84"/>
      <c r="PRG28" s="84"/>
      <c r="PRH28" s="84"/>
      <c r="PRI28" s="84"/>
      <c r="PRJ28" s="84"/>
      <c r="PRK28" s="84"/>
      <c r="PRL28" s="84"/>
      <c r="PRM28" s="84"/>
      <c r="PRN28" s="84"/>
      <c r="PRO28" s="84"/>
      <c r="PRP28" s="84"/>
      <c r="PRQ28" s="84"/>
      <c r="PRR28" s="84"/>
      <c r="PRS28" s="84"/>
      <c r="PRT28" s="84"/>
      <c r="PRU28" s="84"/>
      <c r="PRV28" s="84"/>
      <c r="PRW28" s="84"/>
      <c r="PRX28" s="84"/>
      <c r="PRY28" s="84"/>
      <c r="PRZ28" s="84"/>
      <c r="PSA28" s="84"/>
      <c r="PSB28" s="84"/>
      <c r="PSC28" s="84"/>
      <c r="PSD28" s="84"/>
      <c r="PSE28" s="84"/>
      <c r="PSF28" s="84"/>
      <c r="PSG28" s="84"/>
      <c r="PSH28" s="84"/>
      <c r="PSI28" s="84"/>
      <c r="PSJ28" s="84"/>
      <c r="PSK28" s="84"/>
      <c r="PSL28" s="84"/>
      <c r="PSM28" s="84"/>
      <c r="PSN28" s="84"/>
      <c r="PSO28" s="84"/>
      <c r="PSP28" s="84"/>
      <c r="PSQ28" s="84"/>
      <c r="PSR28" s="84"/>
      <c r="PSS28" s="84"/>
      <c r="PST28" s="84"/>
      <c r="PSU28" s="84"/>
      <c r="PSV28" s="84"/>
      <c r="PSW28" s="84"/>
      <c r="PSX28" s="84"/>
      <c r="PSY28" s="84"/>
      <c r="PSZ28" s="84"/>
      <c r="PTA28" s="84"/>
      <c r="PTB28" s="84"/>
      <c r="PTC28" s="84"/>
      <c r="PTD28" s="84"/>
      <c r="PTE28" s="84"/>
      <c r="PTF28" s="84"/>
      <c r="PTG28" s="84"/>
      <c r="PTH28" s="84"/>
      <c r="PTI28" s="84"/>
      <c r="PTJ28" s="84"/>
      <c r="PTK28" s="84"/>
      <c r="PTL28" s="84"/>
      <c r="PTM28" s="84"/>
      <c r="PTN28" s="84"/>
      <c r="PTO28" s="84"/>
      <c r="PTP28" s="84"/>
      <c r="PTQ28" s="84"/>
      <c r="PTR28" s="84"/>
      <c r="PTS28" s="84"/>
      <c r="PTT28" s="84"/>
      <c r="PTU28" s="84"/>
      <c r="PTV28" s="84"/>
      <c r="PTW28" s="84"/>
      <c r="PTX28" s="84"/>
      <c r="PTY28" s="84"/>
      <c r="PTZ28" s="84"/>
      <c r="PUA28" s="84"/>
      <c r="PUB28" s="84"/>
      <c r="PUC28" s="84"/>
      <c r="PUD28" s="84"/>
      <c r="PUE28" s="84"/>
      <c r="PUF28" s="84"/>
      <c r="PUG28" s="84"/>
      <c r="PUH28" s="84"/>
      <c r="PUI28" s="84"/>
      <c r="PUJ28" s="84"/>
      <c r="PUK28" s="84"/>
      <c r="PUL28" s="84"/>
      <c r="PUM28" s="84"/>
      <c r="PUN28" s="84"/>
      <c r="PUO28" s="84"/>
      <c r="PUP28" s="84"/>
      <c r="PUQ28" s="84"/>
      <c r="PUR28" s="84"/>
      <c r="PUS28" s="84"/>
      <c r="PUT28" s="84"/>
      <c r="PUU28" s="84"/>
      <c r="PUV28" s="84"/>
      <c r="PUW28" s="84"/>
      <c r="PUX28" s="84"/>
      <c r="PUY28" s="84"/>
      <c r="PUZ28" s="84"/>
      <c r="PVA28" s="84"/>
      <c r="PVB28" s="84"/>
      <c r="PVC28" s="84"/>
      <c r="PVD28" s="84"/>
      <c r="PVE28" s="84"/>
      <c r="PVF28" s="84"/>
      <c r="PVG28" s="84"/>
      <c r="PVH28" s="84"/>
      <c r="PVI28" s="84"/>
      <c r="PVJ28" s="84"/>
      <c r="PVK28" s="84"/>
      <c r="PVL28" s="84"/>
      <c r="PVM28" s="84"/>
      <c r="PVN28" s="84"/>
      <c r="PVO28" s="84"/>
      <c r="PVP28" s="84"/>
      <c r="PVQ28" s="84"/>
      <c r="PVR28" s="84"/>
      <c r="PVS28" s="84"/>
      <c r="PVT28" s="84"/>
      <c r="PVU28" s="84"/>
      <c r="PVV28" s="84"/>
      <c r="PVW28" s="84"/>
      <c r="PVX28" s="84"/>
      <c r="PVY28" s="84"/>
      <c r="PVZ28" s="84"/>
      <c r="PWA28" s="84"/>
      <c r="PWB28" s="84"/>
      <c r="PWC28" s="84"/>
      <c r="PWD28" s="84"/>
      <c r="PWE28" s="84"/>
      <c r="PWF28" s="84"/>
      <c r="PWG28" s="84"/>
      <c r="PWH28" s="84"/>
      <c r="PWI28" s="84"/>
      <c r="PWJ28" s="84"/>
      <c r="PWK28" s="84"/>
      <c r="PWL28" s="84"/>
      <c r="PWM28" s="84"/>
      <c r="PWN28" s="84"/>
      <c r="PWO28" s="84"/>
      <c r="PWP28" s="84"/>
      <c r="PWQ28" s="84"/>
      <c r="PWR28" s="84"/>
      <c r="PWS28" s="84"/>
      <c r="PWT28" s="84"/>
      <c r="PWU28" s="84"/>
      <c r="PWV28" s="84"/>
      <c r="PWW28" s="84"/>
      <c r="PWX28" s="84"/>
      <c r="PWY28" s="84"/>
      <c r="PWZ28" s="84"/>
      <c r="PXA28" s="84"/>
      <c r="PXB28" s="84"/>
      <c r="PXC28" s="84"/>
      <c r="PXD28" s="84"/>
      <c r="PXE28" s="84"/>
      <c r="PXF28" s="84"/>
      <c r="PXG28" s="84"/>
      <c r="PXH28" s="84"/>
      <c r="PXI28" s="84"/>
      <c r="PXJ28" s="84"/>
      <c r="PXK28" s="84"/>
      <c r="PXL28" s="84"/>
      <c r="PXM28" s="84"/>
      <c r="PXN28" s="84"/>
      <c r="PXO28" s="84"/>
      <c r="PXP28" s="84"/>
      <c r="PXQ28" s="84"/>
      <c r="PXR28" s="84"/>
      <c r="PXS28" s="84"/>
      <c r="PXT28" s="84"/>
      <c r="PXU28" s="84"/>
      <c r="PXV28" s="84"/>
      <c r="PXW28" s="84"/>
      <c r="PXX28" s="84"/>
      <c r="PXY28" s="84"/>
      <c r="PXZ28" s="84"/>
      <c r="PYA28" s="84"/>
      <c r="PYB28" s="84"/>
      <c r="PYC28" s="84"/>
      <c r="PYD28" s="84"/>
      <c r="PYE28" s="84"/>
      <c r="PYF28" s="84"/>
      <c r="PYG28" s="84"/>
      <c r="PYH28" s="84"/>
      <c r="PYI28" s="84"/>
      <c r="PYJ28" s="84"/>
      <c r="PYK28" s="84"/>
      <c r="PYL28" s="84"/>
      <c r="PYM28" s="84"/>
      <c r="PYN28" s="84"/>
      <c r="PYO28" s="84"/>
      <c r="PYP28" s="84"/>
      <c r="PYQ28" s="84"/>
      <c r="PYR28" s="84"/>
      <c r="PYS28" s="84"/>
      <c r="PYT28" s="84"/>
      <c r="PYU28" s="84"/>
      <c r="PYV28" s="84"/>
      <c r="PYW28" s="84"/>
      <c r="PYX28" s="84"/>
      <c r="PYY28" s="84"/>
      <c r="PYZ28" s="84"/>
      <c r="PZA28" s="84"/>
      <c r="PZB28" s="84"/>
      <c r="PZC28" s="84"/>
      <c r="PZD28" s="84"/>
      <c r="PZE28" s="84"/>
      <c r="PZF28" s="84"/>
      <c r="PZG28" s="84"/>
      <c r="PZH28" s="84"/>
      <c r="PZI28" s="84"/>
      <c r="PZJ28" s="84"/>
      <c r="PZK28" s="84"/>
      <c r="PZL28" s="84"/>
      <c r="PZM28" s="84"/>
      <c r="PZN28" s="84"/>
      <c r="PZO28" s="84"/>
      <c r="PZP28" s="84"/>
      <c r="PZQ28" s="84"/>
      <c r="PZR28" s="84"/>
      <c r="PZS28" s="84"/>
      <c r="PZT28" s="84"/>
      <c r="PZU28" s="84"/>
      <c r="PZV28" s="84"/>
      <c r="PZW28" s="84"/>
      <c r="PZX28" s="84"/>
      <c r="PZY28" s="84"/>
      <c r="PZZ28" s="84"/>
      <c r="QAA28" s="84"/>
      <c r="QAB28" s="84"/>
      <c r="QAC28" s="84"/>
      <c r="QAD28" s="84"/>
      <c r="QAE28" s="84"/>
      <c r="QAF28" s="84"/>
      <c r="QAG28" s="84"/>
      <c r="QAH28" s="84"/>
      <c r="QAI28" s="84"/>
      <c r="QAJ28" s="84"/>
      <c r="QAK28" s="84"/>
      <c r="QAL28" s="84"/>
      <c r="QAM28" s="84"/>
      <c r="QAN28" s="84"/>
      <c r="QAO28" s="84"/>
      <c r="QAP28" s="84"/>
      <c r="QAQ28" s="84"/>
      <c r="QAR28" s="84"/>
      <c r="QAS28" s="84"/>
      <c r="QAT28" s="84"/>
      <c r="QAU28" s="84"/>
      <c r="QAV28" s="84"/>
      <c r="QAW28" s="84"/>
      <c r="QAX28" s="84"/>
      <c r="QAY28" s="84"/>
      <c r="QAZ28" s="84"/>
      <c r="QBA28" s="84"/>
      <c r="QBB28" s="84"/>
      <c r="QBC28" s="84"/>
      <c r="QBD28" s="84"/>
      <c r="QBE28" s="84"/>
      <c r="QBF28" s="84"/>
      <c r="QBG28" s="84"/>
      <c r="QBH28" s="84"/>
      <c r="QBI28" s="84"/>
      <c r="QBJ28" s="84"/>
      <c r="QBK28" s="84"/>
      <c r="QBL28" s="84"/>
      <c r="QBM28" s="84"/>
      <c r="QBN28" s="84"/>
      <c r="QBO28" s="84"/>
      <c r="QBP28" s="84"/>
      <c r="QBQ28" s="84"/>
      <c r="QBR28" s="84"/>
      <c r="QBS28" s="84"/>
      <c r="QBT28" s="84"/>
      <c r="QBU28" s="84"/>
      <c r="QBV28" s="84"/>
      <c r="QBW28" s="84"/>
      <c r="QBX28" s="84"/>
      <c r="QBY28" s="84"/>
      <c r="QBZ28" s="84"/>
      <c r="QCA28" s="84"/>
      <c r="QCB28" s="84"/>
      <c r="QCC28" s="84"/>
      <c r="QCD28" s="84"/>
      <c r="QCE28" s="84"/>
      <c r="QCF28" s="84"/>
      <c r="QCG28" s="84"/>
      <c r="QCH28" s="84"/>
      <c r="QCI28" s="84"/>
      <c r="QCJ28" s="84"/>
      <c r="QCK28" s="84"/>
      <c r="QCL28" s="84"/>
      <c r="QCM28" s="84"/>
      <c r="QCN28" s="84"/>
      <c r="QCO28" s="84"/>
      <c r="QCP28" s="84"/>
      <c r="QCQ28" s="84"/>
      <c r="QCR28" s="84"/>
      <c r="QCS28" s="84"/>
      <c r="QCT28" s="84"/>
      <c r="QCU28" s="84"/>
      <c r="QCV28" s="84"/>
      <c r="QCW28" s="84"/>
      <c r="QCX28" s="84"/>
      <c r="QCY28" s="84"/>
      <c r="QCZ28" s="84"/>
      <c r="QDA28" s="84"/>
      <c r="QDB28" s="84"/>
      <c r="QDC28" s="84"/>
      <c r="QDD28" s="84"/>
      <c r="QDE28" s="84"/>
      <c r="QDF28" s="84"/>
      <c r="QDG28" s="84"/>
      <c r="QDH28" s="84"/>
      <c r="QDI28" s="84"/>
      <c r="QDJ28" s="84"/>
      <c r="QDK28" s="84"/>
      <c r="QDL28" s="84"/>
      <c r="QDM28" s="84"/>
      <c r="QDN28" s="84"/>
      <c r="QDO28" s="84"/>
      <c r="QDP28" s="84"/>
      <c r="QDQ28" s="84"/>
      <c r="QDR28" s="84"/>
      <c r="QDS28" s="84"/>
      <c r="QDT28" s="84"/>
      <c r="QDU28" s="84"/>
      <c r="QDV28" s="84"/>
      <c r="QDW28" s="84"/>
      <c r="QDX28" s="84"/>
      <c r="QDY28" s="84"/>
      <c r="QDZ28" s="84"/>
      <c r="QEA28" s="84"/>
      <c r="QEB28" s="84"/>
      <c r="QEC28" s="84"/>
      <c r="QED28" s="84"/>
      <c r="QEE28" s="84"/>
      <c r="QEF28" s="84"/>
      <c r="QEG28" s="84"/>
      <c r="QEH28" s="84"/>
      <c r="QEI28" s="84"/>
      <c r="QEJ28" s="84"/>
      <c r="QEK28" s="84"/>
      <c r="QEL28" s="84"/>
      <c r="QEM28" s="84"/>
      <c r="QEN28" s="84"/>
      <c r="QEO28" s="84"/>
      <c r="QEP28" s="84"/>
      <c r="QEQ28" s="84"/>
      <c r="QER28" s="84"/>
      <c r="QES28" s="84"/>
      <c r="QET28" s="84"/>
      <c r="QEU28" s="84"/>
      <c r="QEV28" s="84"/>
      <c r="QEW28" s="84"/>
      <c r="QEX28" s="84"/>
      <c r="QEY28" s="84"/>
      <c r="QEZ28" s="84"/>
      <c r="QFA28" s="84"/>
      <c r="QFB28" s="84"/>
      <c r="QFC28" s="84"/>
      <c r="QFD28" s="84"/>
      <c r="QFE28" s="84"/>
      <c r="QFF28" s="84"/>
      <c r="QFG28" s="84"/>
      <c r="QFH28" s="84"/>
      <c r="QFI28" s="84"/>
      <c r="QFJ28" s="84"/>
      <c r="QFK28" s="84"/>
      <c r="QFL28" s="84"/>
      <c r="QFM28" s="84"/>
      <c r="QFN28" s="84"/>
      <c r="QFO28" s="84"/>
      <c r="QFP28" s="84"/>
      <c r="QFQ28" s="84"/>
      <c r="QFR28" s="84"/>
      <c r="QFS28" s="84"/>
      <c r="QFT28" s="84"/>
      <c r="QFU28" s="84"/>
      <c r="QFV28" s="84"/>
      <c r="QFW28" s="84"/>
      <c r="QFX28" s="84"/>
      <c r="QFY28" s="84"/>
      <c r="QFZ28" s="84"/>
      <c r="QGA28" s="84"/>
      <c r="QGB28" s="84"/>
      <c r="QGC28" s="84"/>
      <c r="QGD28" s="84"/>
      <c r="QGE28" s="84"/>
      <c r="QGF28" s="84"/>
      <c r="QGG28" s="84"/>
      <c r="QGH28" s="84"/>
      <c r="QGI28" s="84"/>
      <c r="QGJ28" s="84"/>
      <c r="QGK28" s="84"/>
      <c r="QGL28" s="84"/>
      <c r="QGM28" s="84"/>
      <c r="QGN28" s="84"/>
      <c r="QGO28" s="84"/>
      <c r="QGP28" s="84"/>
      <c r="QGQ28" s="84"/>
      <c r="QGR28" s="84"/>
      <c r="QGS28" s="84"/>
      <c r="QGT28" s="84"/>
      <c r="QGU28" s="84"/>
      <c r="QGV28" s="84"/>
      <c r="QGW28" s="84"/>
      <c r="QGX28" s="84"/>
      <c r="QGY28" s="84"/>
      <c r="QGZ28" s="84"/>
      <c r="QHA28" s="84"/>
      <c r="QHB28" s="84"/>
      <c r="QHC28" s="84"/>
      <c r="QHD28" s="84"/>
      <c r="QHE28" s="84"/>
      <c r="QHF28" s="84"/>
      <c r="QHG28" s="84"/>
      <c r="QHH28" s="84"/>
      <c r="QHI28" s="84"/>
      <c r="QHJ28" s="84"/>
      <c r="QHK28" s="84"/>
      <c r="QHL28" s="84"/>
      <c r="QHM28" s="84"/>
      <c r="QHN28" s="84"/>
      <c r="QHO28" s="84"/>
      <c r="QHP28" s="84"/>
      <c r="QHQ28" s="84"/>
      <c r="QHR28" s="84"/>
      <c r="QHS28" s="84"/>
      <c r="QHT28" s="84"/>
      <c r="QHU28" s="84"/>
      <c r="QHV28" s="84"/>
      <c r="QHW28" s="84"/>
      <c r="QHX28" s="84"/>
      <c r="QHY28" s="84"/>
      <c r="QHZ28" s="84"/>
      <c r="QIA28" s="84"/>
      <c r="QIB28" s="84"/>
      <c r="QIC28" s="84"/>
      <c r="QID28" s="84"/>
      <c r="QIE28" s="84"/>
      <c r="QIF28" s="84"/>
      <c r="QIG28" s="84"/>
      <c r="QIH28" s="84"/>
      <c r="QII28" s="84"/>
      <c r="QIJ28" s="84"/>
      <c r="QIK28" s="84"/>
      <c r="QIL28" s="84"/>
      <c r="QIM28" s="84"/>
      <c r="QIN28" s="84"/>
      <c r="QIO28" s="84"/>
      <c r="QIP28" s="84"/>
      <c r="QIQ28" s="84"/>
      <c r="QIR28" s="84"/>
      <c r="QIS28" s="84"/>
      <c r="QIT28" s="84"/>
      <c r="QIU28" s="84"/>
      <c r="QIV28" s="84"/>
      <c r="QIW28" s="84"/>
      <c r="QIX28" s="84"/>
      <c r="QIY28" s="84"/>
      <c r="QIZ28" s="84"/>
      <c r="QJA28" s="84"/>
      <c r="QJB28" s="84"/>
      <c r="QJC28" s="84"/>
      <c r="QJD28" s="84"/>
      <c r="QJE28" s="84"/>
      <c r="QJF28" s="84"/>
      <c r="QJG28" s="84"/>
      <c r="QJH28" s="84"/>
      <c r="QJI28" s="84"/>
      <c r="QJJ28" s="84"/>
      <c r="QJK28" s="84"/>
      <c r="QJL28" s="84"/>
      <c r="QJM28" s="84"/>
      <c r="QJN28" s="84"/>
      <c r="QJO28" s="84"/>
      <c r="QJP28" s="84"/>
      <c r="QJQ28" s="84"/>
      <c r="QJR28" s="84"/>
      <c r="QJS28" s="84"/>
      <c r="QJT28" s="84"/>
      <c r="QJU28" s="84"/>
      <c r="QJV28" s="84"/>
      <c r="QJW28" s="84"/>
      <c r="QJX28" s="84"/>
      <c r="QJY28" s="84"/>
      <c r="QJZ28" s="84"/>
      <c r="QKA28" s="84"/>
      <c r="QKB28" s="84"/>
      <c r="QKC28" s="84"/>
      <c r="QKD28" s="84"/>
      <c r="QKE28" s="84"/>
      <c r="QKF28" s="84"/>
      <c r="QKG28" s="84"/>
      <c r="QKH28" s="84"/>
      <c r="QKI28" s="84"/>
      <c r="QKJ28" s="84"/>
      <c r="QKK28" s="84"/>
      <c r="QKL28" s="84"/>
      <c r="QKM28" s="84"/>
      <c r="QKN28" s="84"/>
      <c r="QKO28" s="84"/>
      <c r="QKP28" s="84"/>
      <c r="QKQ28" s="84"/>
      <c r="QKR28" s="84"/>
      <c r="QKS28" s="84"/>
      <c r="QKT28" s="84"/>
      <c r="QKU28" s="84"/>
      <c r="QKV28" s="84"/>
      <c r="QKW28" s="84"/>
      <c r="QKX28" s="84"/>
      <c r="QKY28" s="84"/>
      <c r="QKZ28" s="84"/>
      <c r="QLA28" s="84"/>
      <c r="QLB28" s="84"/>
      <c r="QLC28" s="84"/>
      <c r="QLD28" s="84"/>
      <c r="QLE28" s="84"/>
      <c r="QLF28" s="84"/>
      <c r="QLG28" s="84"/>
      <c r="QLH28" s="84"/>
      <c r="QLI28" s="84"/>
      <c r="QLJ28" s="84"/>
      <c r="QLK28" s="84"/>
      <c r="QLL28" s="84"/>
      <c r="QLM28" s="84"/>
      <c r="QLN28" s="84"/>
      <c r="QLO28" s="84"/>
      <c r="QLP28" s="84"/>
      <c r="QLQ28" s="84"/>
      <c r="QLR28" s="84"/>
      <c r="QLS28" s="84"/>
      <c r="QLT28" s="84"/>
      <c r="QLU28" s="84"/>
      <c r="QLV28" s="84"/>
      <c r="QLW28" s="84"/>
      <c r="QLX28" s="84"/>
      <c r="QLY28" s="84"/>
      <c r="QLZ28" s="84"/>
      <c r="QMA28" s="84"/>
      <c r="QMB28" s="84"/>
      <c r="QMC28" s="84"/>
      <c r="QMD28" s="84"/>
      <c r="QME28" s="84"/>
      <c r="QMF28" s="84"/>
      <c r="QMG28" s="84"/>
      <c r="QMH28" s="84"/>
      <c r="QMI28" s="84"/>
      <c r="QMJ28" s="84"/>
      <c r="QMK28" s="84"/>
      <c r="QML28" s="84"/>
      <c r="QMM28" s="84"/>
      <c r="QMN28" s="84"/>
      <c r="QMO28" s="84"/>
      <c r="QMP28" s="84"/>
      <c r="QMQ28" s="84"/>
      <c r="QMR28" s="84"/>
      <c r="QMS28" s="84"/>
      <c r="QMT28" s="84"/>
      <c r="QMU28" s="84"/>
      <c r="QMV28" s="84"/>
      <c r="QMW28" s="84"/>
      <c r="QMX28" s="84"/>
      <c r="QMY28" s="84"/>
      <c r="QMZ28" s="84"/>
      <c r="QNA28" s="84"/>
      <c r="QNB28" s="84"/>
      <c r="QNC28" s="84"/>
      <c r="QND28" s="84"/>
      <c r="QNE28" s="84"/>
      <c r="QNF28" s="84"/>
      <c r="QNG28" s="84"/>
      <c r="QNH28" s="84"/>
      <c r="QNI28" s="84"/>
      <c r="QNJ28" s="84"/>
      <c r="QNK28" s="84"/>
      <c r="QNL28" s="84"/>
      <c r="QNM28" s="84"/>
      <c r="QNN28" s="84"/>
      <c r="QNO28" s="84"/>
      <c r="QNP28" s="84"/>
      <c r="QNQ28" s="84"/>
      <c r="QNR28" s="84"/>
      <c r="QNS28" s="84"/>
      <c r="QNT28" s="84"/>
      <c r="QNU28" s="84"/>
      <c r="QNV28" s="84"/>
      <c r="QNW28" s="84"/>
      <c r="QNX28" s="84"/>
      <c r="QNY28" s="84"/>
      <c r="QNZ28" s="84"/>
      <c r="QOA28" s="84"/>
      <c r="QOB28" s="84"/>
      <c r="QOC28" s="84"/>
      <c r="QOD28" s="84"/>
      <c r="QOE28" s="84"/>
      <c r="QOF28" s="84"/>
      <c r="QOG28" s="84"/>
      <c r="QOH28" s="84"/>
      <c r="QOI28" s="84"/>
      <c r="QOJ28" s="84"/>
      <c r="QOK28" s="84"/>
      <c r="QOL28" s="84"/>
      <c r="QOM28" s="84"/>
      <c r="QON28" s="84"/>
      <c r="QOO28" s="84"/>
      <c r="QOP28" s="84"/>
      <c r="QOQ28" s="84"/>
      <c r="QOR28" s="84"/>
      <c r="QOS28" s="84"/>
      <c r="QOT28" s="84"/>
      <c r="QOU28" s="84"/>
      <c r="QOV28" s="84"/>
      <c r="QOW28" s="84"/>
      <c r="QOX28" s="84"/>
      <c r="QOY28" s="84"/>
      <c r="QOZ28" s="84"/>
      <c r="QPA28" s="84"/>
      <c r="QPB28" s="84"/>
      <c r="QPC28" s="84"/>
      <c r="QPD28" s="84"/>
      <c r="QPE28" s="84"/>
      <c r="QPF28" s="84"/>
      <c r="QPG28" s="84"/>
      <c r="QPH28" s="84"/>
      <c r="QPI28" s="84"/>
      <c r="QPJ28" s="84"/>
      <c r="QPK28" s="84"/>
      <c r="QPL28" s="84"/>
      <c r="QPM28" s="84"/>
      <c r="QPN28" s="84"/>
      <c r="QPO28" s="84"/>
      <c r="QPP28" s="84"/>
      <c r="QPQ28" s="84"/>
      <c r="QPR28" s="84"/>
      <c r="QPS28" s="84"/>
      <c r="QPT28" s="84"/>
      <c r="QPU28" s="84"/>
      <c r="QPV28" s="84"/>
      <c r="QPW28" s="84"/>
      <c r="QPX28" s="84"/>
      <c r="QPY28" s="84"/>
      <c r="QPZ28" s="84"/>
      <c r="QQA28" s="84"/>
      <c r="QQB28" s="84"/>
      <c r="QQC28" s="84"/>
      <c r="QQD28" s="84"/>
      <c r="QQE28" s="84"/>
      <c r="QQF28" s="84"/>
      <c r="QQG28" s="84"/>
      <c r="QQH28" s="84"/>
      <c r="QQI28" s="84"/>
      <c r="QQJ28" s="84"/>
      <c r="QQK28" s="84"/>
      <c r="QQL28" s="84"/>
      <c r="QQM28" s="84"/>
      <c r="QQN28" s="84"/>
      <c r="QQO28" s="84"/>
      <c r="QQP28" s="84"/>
      <c r="QQQ28" s="84"/>
      <c r="QQR28" s="84"/>
      <c r="QQS28" s="84"/>
      <c r="QQT28" s="84"/>
      <c r="QQU28" s="84"/>
      <c r="QQV28" s="84"/>
      <c r="QQW28" s="84"/>
      <c r="QQX28" s="84"/>
      <c r="QQY28" s="84"/>
      <c r="QQZ28" s="84"/>
      <c r="QRA28" s="84"/>
      <c r="QRB28" s="84"/>
      <c r="QRC28" s="84"/>
      <c r="QRD28" s="84"/>
      <c r="QRE28" s="84"/>
      <c r="QRF28" s="84"/>
      <c r="QRG28" s="84"/>
      <c r="QRH28" s="84"/>
      <c r="QRI28" s="84"/>
      <c r="QRJ28" s="84"/>
      <c r="QRK28" s="84"/>
      <c r="QRL28" s="84"/>
      <c r="QRM28" s="84"/>
      <c r="QRN28" s="84"/>
      <c r="QRO28" s="84"/>
      <c r="QRP28" s="84"/>
      <c r="QRQ28" s="84"/>
      <c r="QRR28" s="84"/>
      <c r="QRS28" s="84"/>
      <c r="QRT28" s="84"/>
      <c r="QRU28" s="84"/>
      <c r="QRV28" s="84"/>
      <c r="QRW28" s="84"/>
      <c r="QRX28" s="84"/>
      <c r="QRY28" s="84"/>
      <c r="QRZ28" s="84"/>
      <c r="QSA28" s="84"/>
      <c r="QSB28" s="84"/>
      <c r="QSC28" s="84"/>
      <c r="QSD28" s="84"/>
      <c r="QSE28" s="84"/>
      <c r="QSF28" s="84"/>
      <c r="QSG28" s="84"/>
      <c r="QSH28" s="84"/>
      <c r="QSI28" s="84"/>
      <c r="QSJ28" s="84"/>
      <c r="QSK28" s="84"/>
      <c r="QSL28" s="84"/>
      <c r="QSM28" s="84"/>
      <c r="QSN28" s="84"/>
      <c r="QSO28" s="84"/>
      <c r="QSP28" s="84"/>
      <c r="QSQ28" s="84"/>
      <c r="QSR28" s="84"/>
      <c r="QSS28" s="84"/>
      <c r="QST28" s="84"/>
      <c r="QSU28" s="84"/>
      <c r="QSV28" s="84"/>
      <c r="QSW28" s="84"/>
      <c r="QSX28" s="84"/>
      <c r="QSY28" s="84"/>
      <c r="QSZ28" s="84"/>
      <c r="QTA28" s="84"/>
      <c r="QTB28" s="84"/>
      <c r="QTC28" s="84"/>
      <c r="QTD28" s="84"/>
      <c r="QTE28" s="84"/>
      <c r="QTF28" s="84"/>
      <c r="QTG28" s="84"/>
      <c r="QTH28" s="84"/>
      <c r="QTI28" s="84"/>
      <c r="QTJ28" s="84"/>
      <c r="QTK28" s="84"/>
      <c r="QTL28" s="84"/>
      <c r="QTM28" s="84"/>
      <c r="QTN28" s="84"/>
      <c r="QTO28" s="84"/>
      <c r="QTP28" s="84"/>
      <c r="QTQ28" s="84"/>
      <c r="QTR28" s="84"/>
      <c r="QTS28" s="84"/>
      <c r="QTT28" s="84"/>
      <c r="QTU28" s="84"/>
      <c r="QTV28" s="84"/>
      <c r="QTW28" s="84"/>
      <c r="QTX28" s="84"/>
      <c r="QTY28" s="84"/>
      <c r="QTZ28" s="84"/>
      <c r="QUA28" s="84"/>
      <c r="QUB28" s="84"/>
      <c r="QUC28" s="84"/>
      <c r="QUD28" s="84"/>
      <c r="QUE28" s="84"/>
      <c r="QUF28" s="84"/>
      <c r="QUG28" s="84"/>
      <c r="QUH28" s="84"/>
      <c r="QUI28" s="84"/>
      <c r="QUJ28" s="84"/>
      <c r="QUK28" s="84"/>
      <c r="QUL28" s="84"/>
      <c r="QUM28" s="84"/>
      <c r="QUN28" s="84"/>
      <c r="QUO28" s="84"/>
      <c r="QUP28" s="84"/>
      <c r="QUQ28" s="84"/>
      <c r="QUR28" s="84"/>
      <c r="QUS28" s="84"/>
      <c r="QUT28" s="84"/>
      <c r="QUU28" s="84"/>
      <c r="QUV28" s="84"/>
      <c r="QUW28" s="84"/>
      <c r="QUX28" s="84"/>
      <c r="QUY28" s="84"/>
      <c r="QUZ28" s="84"/>
      <c r="QVA28" s="84"/>
      <c r="QVB28" s="84"/>
      <c r="QVC28" s="84"/>
      <c r="QVD28" s="84"/>
      <c r="QVE28" s="84"/>
      <c r="QVF28" s="84"/>
      <c r="QVG28" s="84"/>
      <c r="QVH28" s="84"/>
      <c r="QVI28" s="84"/>
      <c r="QVJ28" s="84"/>
      <c r="QVK28" s="84"/>
      <c r="QVL28" s="84"/>
      <c r="QVM28" s="84"/>
      <c r="QVN28" s="84"/>
      <c r="QVO28" s="84"/>
      <c r="QVP28" s="84"/>
      <c r="QVQ28" s="84"/>
      <c r="QVR28" s="84"/>
      <c r="QVS28" s="84"/>
      <c r="QVT28" s="84"/>
      <c r="QVU28" s="84"/>
      <c r="QVV28" s="84"/>
      <c r="QVW28" s="84"/>
      <c r="QVX28" s="84"/>
      <c r="QVY28" s="84"/>
      <c r="QVZ28" s="84"/>
      <c r="QWA28" s="84"/>
      <c r="QWB28" s="84"/>
      <c r="QWC28" s="84"/>
      <c r="QWD28" s="84"/>
      <c r="QWE28" s="84"/>
      <c r="QWF28" s="84"/>
      <c r="QWG28" s="84"/>
      <c r="QWH28" s="84"/>
      <c r="QWI28" s="84"/>
      <c r="QWJ28" s="84"/>
      <c r="QWK28" s="84"/>
      <c r="QWL28" s="84"/>
      <c r="QWM28" s="84"/>
      <c r="QWN28" s="84"/>
      <c r="QWO28" s="84"/>
      <c r="QWP28" s="84"/>
      <c r="QWQ28" s="84"/>
      <c r="QWR28" s="84"/>
      <c r="QWS28" s="84"/>
      <c r="QWT28" s="84"/>
      <c r="QWU28" s="84"/>
      <c r="QWV28" s="84"/>
      <c r="QWW28" s="84"/>
      <c r="QWX28" s="84"/>
      <c r="QWY28" s="84"/>
      <c r="QWZ28" s="84"/>
      <c r="QXA28" s="84"/>
      <c r="QXB28" s="84"/>
      <c r="QXC28" s="84"/>
      <c r="QXD28" s="84"/>
      <c r="QXE28" s="84"/>
      <c r="QXF28" s="84"/>
      <c r="QXG28" s="84"/>
      <c r="QXH28" s="84"/>
      <c r="QXI28" s="84"/>
      <c r="QXJ28" s="84"/>
      <c r="QXK28" s="84"/>
      <c r="QXL28" s="84"/>
      <c r="QXM28" s="84"/>
      <c r="QXN28" s="84"/>
      <c r="QXO28" s="84"/>
      <c r="QXP28" s="84"/>
      <c r="QXQ28" s="84"/>
      <c r="QXR28" s="84"/>
      <c r="QXS28" s="84"/>
      <c r="QXT28" s="84"/>
      <c r="QXU28" s="84"/>
      <c r="QXV28" s="84"/>
      <c r="QXW28" s="84"/>
      <c r="QXX28" s="84"/>
      <c r="QXY28" s="84"/>
      <c r="QXZ28" s="84"/>
      <c r="QYA28" s="84"/>
      <c r="QYB28" s="84"/>
      <c r="QYC28" s="84"/>
      <c r="QYD28" s="84"/>
      <c r="QYE28" s="84"/>
      <c r="QYF28" s="84"/>
      <c r="QYG28" s="84"/>
      <c r="QYH28" s="84"/>
      <c r="QYI28" s="84"/>
      <c r="QYJ28" s="84"/>
      <c r="QYK28" s="84"/>
      <c r="QYL28" s="84"/>
      <c r="QYM28" s="84"/>
      <c r="QYN28" s="84"/>
      <c r="QYO28" s="84"/>
      <c r="QYP28" s="84"/>
      <c r="QYQ28" s="84"/>
      <c r="QYR28" s="84"/>
      <c r="QYS28" s="84"/>
      <c r="QYT28" s="84"/>
      <c r="QYU28" s="84"/>
      <c r="QYV28" s="84"/>
      <c r="QYW28" s="84"/>
      <c r="QYX28" s="84"/>
      <c r="QYY28" s="84"/>
      <c r="QYZ28" s="84"/>
      <c r="QZA28" s="84"/>
      <c r="QZB28" s="84"/>
      <c r="QZC28" s="84"/>
      <c r="QZD28" s="84"/>
      <c r="QZE28" s="84"/>
      <c r="QZF28" s="84"/>
      <c r="QZG28" s="84"/>
      <c r="QZH28" s="84"/>
      <c r="QZI28" s="84"/>
      <c r="QZJ28" s="84"/>
      <c r="QZK28" s="84"/>
      <c r="QZL28" s="84"/>
      <c r="QZM28" s="84"/>
      <c r="QZN28" s="84"/>
      <c r="QZO28" s="84"/>
      <c r="QZP28" s="84"/>
      <c r="QZQ28" s="84"/>
      <c r="QZR28" s="84"/>
      <c r="QZS28" s="84"/>
      <c r="QZT28" s="84"/>
      <c r="QZU28" s="84"/>
      <c r="QZV28" s="84"/>
      <c r="QZW28" s="84"/>
      <c r="QZX28" s="84"/>
      <c r="QZY28" s="84"/>
      <c r="QZZ28" s="84"/>
      <c r="RAA28" s="84"/>
      <c r="RAB28" s="84"/>
      <c r="RAC28" s="84"/>
      <c r="RAD28" s="84"/>
      <c r="RAE28" s="84"/>
      <c r="RAF28" s="84"/>
      <c r="RAG28" s="84"/>
      <c r="RAH28" s="84"/>
      <c r="RAI28" s="84"/>
      <c r="RAJ28" s="84"/>
      <c r="RAK28" s="84"/>
      <c r="RAL28" s="84"/>
      <c r="RAM28" s="84"/>
      <c r="RAN28" s="84"/>
      <c r="RAO28" s="84"/>
      <c r="RAP28" s="84"/>
      <c r="RAQ28" s="84"/>
      <c r="RAR28" s="84"/>
      <c r="RAS28" s="84"/>
      <c r="RAT28" s="84"/>
      <c r="RAU28" s="84"/>
      <c r="RAV28" s="84"/>
      <c r="RAW28" s="84"/>
      <c r="RAX28" s="84"/>
      <c r="RAY28" s="84"/>
      <c r="RAZ28" s="84"/>
      <c r="RBA28" s="84"/>
      <c r="RBB28" s="84"/>
      <c r="RBC28" s="84"/>
      <c r="RBD28" s="84"/>
      <c r="RBE28" s="84"/>
      <c r="RBF28" s="84"/>
      <c r="RBG28" s="84"/>
      <c r="RBH28" s="84"/>
      <c r="RBI28" s="84"/>
      <c r="RBJ28" s="84"/>
      <c r="RBK28" s="84"/>
      <c r="RBL28" s="84"/>
      <c r="RBM28" s="84"/>
      <c r="RBN28" s="84"/>
      <c r="RBO28" s="84"/>
      <c r="RBP28" s="84"/>
      <c r="RBQ28" s="84"/>
      <c r="RBR28" s="84"/>
      <c r="RBS28" s="84"/>
      <c r="RBT28" s="84"/>
      <c r="RBU28" s="84"/>
      <c r="RBV28" s="84"/>
      <c r="RBW28" s="84"/>
      <c r="RBX28" s="84"/>
      <c r="RBY28" s="84"/>
      <c r="RBZ28" s="84"/>
      <c r="RCA28" s="84"/>
      <c r="RCB28" s="84"/>
      <c r="RCC28" s="84"/>
      <c r="RCD28" s="84"/>
      <c r="RCE28" s="84"/>
      <c r="RCF28" s="84"/>
      <c r="RCG28" s="84"/>
      <c r="RCH28" s="84"/>
      <c r="RCI28" s="84"/>
      <c r="RCJ28" s="84"/>
      <c r="RCK28" s="84"/>
      <c r="RCL28" s="84"/>
      <c r="RCM28" s="84"/>
      <c r="RCN28" s="84"/>
      <c r="RCO28" s="84"/>
      <c r="RCP28" s="84"/>
      <c r="RCQ28" s="84"/>
      <c r="RCR28" s="84"/>
      <c r="RCS28" s="84"/>
      <c r="RCT28" s="84"/>
      <c r="RCU28" s="84"/>
      <c r="RCV28" s="84"/>
      <c r="RCW28" s="84"/>
      <c r="RCX28" s="84"/>
      <c r="RCY28" s="84"/>
      <c r="RCZ28" s="84"/>
      <c r="RDA28" s="84"/>
      <c r="RDB28" s="84"/>
      <c r="RDC28" s="84"/>
      <c r="RDD28" s="84"/>
      <c r="RDE28" s="84"/>
      <c r="RDF28" s="84"/>
      <c r="RDG28" s="84"/>
      <c r="RDH28" s="84"/>
      <c r="RDI28" s="84"/>
      <c r="RDJ28" s="84"/>
      <c r="RDK28" s="84"/>
      <c r="RDL28" s="84"/>
      <c r="RDM28" s="84"/>
      <c r="RDN28" s="84"/>
      <c r="RDO28" s="84"/>
      <c r="RDP28" s="84"/>
      <c r="RDQ28" s="84"/>
      <c r="RDR28" s="84"/>
      <c r="RDS28" s="84"/>
      <c r="RDT28" s="84"/>
      <c r="RDU28" s="84"/>
      <c r="RDV28" s="84"/>
      <c r="RDW28" s="84"/>
      <c r="RDX28" s="84"/>
      <c r="RDY28" s="84"/>
      <c r="RDZ28" s="84"/>
      <c r="REA28" s="84"/>
      <c r="REB28" s="84"/>
      <c r="REC28" s="84"/>
      <c r="RED28" s="84"/>
      <c r="REE28" s="84"/>
      <c r="REF28" s="84"/>
      <c r="REG28" s="84"/>
      <c r="REH28" s="84"/>
      <c r="REI28" s="84"/>
      <c r="REJ28" s="84"/>
      <c r="REK28" s="84"/>
      <c r="REL28" s="84"/>
      <c r="REM28" s="84"/>
      <c r="REN28" s="84"/>
      <c r="REO28" s="84"/>
      <c r="REP28" s="84"/>
      <c r="REQ28" s="84"/>
      <c r="RER28" s="84"/>
      <c r="RES28" s="84"/>
      <c r="RET28" s="84"/>
      <c r="REU28" s="84"/>
      <c r="REV28" s="84"/>
      <c r="REW28" s="84"/>
      <c r="REX28" s="84"/>
      <c r="REY28" s="84"/>
      <c r="REZ28" s="84"/>
      <c r="RFA28" s="84"/>
      <c r="RFB28" s="84"/>
      <c r="RFC28" s="84"/>
      <c r="RFD28" s="84"/>
      <c r="RFE28" s="84"/>
      <c r="RFF28" s="84"/>
      <c r="RFG28" s="84"/>
      <c r="RFH28" s="84"/>
      <c r="RFI28" s="84"/>
      <c r="RFJ28" s="84"/>
      <c r="RFK28" s="84"/>
      <c r="RFL28" s="84"/>
      <c r="RFM28" s="84"/>
      <c r="RFN28" s="84"/>
      <c r="RFO28" s="84"/>
      <c r="RFP28" s="84"/>
      <c r="RFQ28" s="84"/>
      <c r="RFR28" s="84"/>
      <c r="RFS28" s="84"/>
      <c r="RFT28" s="84"/>
      <c r="RFU28" s="84"/>
      <c r="RFV28" s="84"/>
      <c r="RFW28" s="84"/>
      <c r="RFX28" s="84"/>
      <c r="RFY28" s="84"/>
      <c r="RFZ28" s="84"/>
      <c r="RGA28" s="84"/>
      <c r="RGB28" s="84"/>
      <c r="RGC28" s="84"/>
      <c r="RGD28" s="84"/>
      <c r="RGE28" s="84"/>
      <c r="RGF28" s="84"/>
      <c r="RGG28" s="84"/>
      <c r="RGH28" s="84"/>
      <c r="RGI28" s="84"/>
      <c r="RGJ28" s="84"/>
      <c r="RGK28" s="84"/>
      <c r="RGL28" s="84"/>
      <c r="RGM28" s="84"/>
      <c r="RGN28" s="84"/>
      <c r="RGO28" s="84"/>
      <c r="RGP28" s="84"/>
      <c r="RGQ28" s="84"/>
      <c r="RGR28" s="84"/>
      <c r="RGS28" s="84"/>
      <c r="RGT28" s="84"/>
      <c r="RGU28" s="84"/>
      <c r="RGV28" s="84"/>
      <c r="RGW28" s="84"/>
      <c r="RGX28" s="84"/>
      <c r="RGY28" s="84"/>
      <c r="RGZ28" s="84"/>
      <c r="RHA28" s="84"/>
      <c r="RHB28" s="84"/>
      <c r="RHC28" s="84"/>
      <c r="RHD28" s="84"/>
      <c r="RHE28" s="84"/>
      <c r="RHF28" s="84"/>
      <c r="RHG28" s="84"/>
      <c r="RHH28" s="84"/>
      <c r="RHI28" s="84"/>
      <c r="RHJ28" s="84"/>
      <c r="RHK28" s="84"/>
      <c r="RHL28" s="84"/>
      <c r="RHM28" s="84"/>
      <c r="RHN28" s="84"/>
      <c r="RHO28" s="84"/>
      <c r="RHP28" s="84"/>
      <c r="RHQ28" s="84"/>
      <c r="RHR28" s="84"/>
      <c r="RHS28" s="84"/>
      <c r="RHT28" s="84"/>
      <c r="RHU28" s="84"/>
      <c r="RHV28" s="84"/>
      <c r="RHW28" s="84"/>
      <c r="RHX28" s="84"/>
      <c r="RHY28" s="84"/>
      <c r="RHZ28" s="84"/>
      <c r="RIA28" s="84"/>
      <c r="RIB28" s="84"/>
      <c r="RIC28" s="84"/>
      <c r="RID28" s="84"/>
      <c r="RIE28" s="84"/>
      <c r="RIF28" s="84"/>
      <c r="RIG28" s="84"/>
      <c r="RIH28" s="84"/>
      <c r="RII28" s="84"/>
      <c r="RIJ28" s="84"/>
      <c r="RIK28" s="84"/>
      <c r="RIL28" s="84"/>
      <c r="RIM28" s="84"/>
      <c r="RIN28" s="84"/>
      <c r="RIO28" s="84"/>
      <c r="RIP28" s="84"/>
      <c r="RIQ28" s="84"/>
      <c r="RIR28" s="84"/>
      <c r="RIS28" s="84"/>
      <c r="RIT28" s="84"/>
      <c r="RIU28" s="84"/>
      <c r="RIV28" s="84"/>
      <c r="RIW28" s="84"/>
      <c r="RIX28" s="84"/>
      <c r="RIY28" s="84"/>
      <c r="RIZ28" s="84"/>
      <c r="RJA28" s="84"/>
      <c r="RJB28" s="84"/>
      <c r="RJC28" s="84"/>
      <c r="RJD28" s="84"/>
      <c r="RJE28" s="84"/>
      <c r="RJF28" s="84"/>
      <c r="RJG28" s="84"/>
      <c r="RJH28" s="84"/>
      <c r="RJI28" s="84"/>
      <c r="RJJ28" s="84"/>
      <c r="RJK28" s="84"/>
      <c r="RJL28" s="84"/>
      <c r="RJM28" s="84"/>
      <c r="RJN28" s="84"/>
      <c r="RJO28" s="84"/>
      <c r="RJP28" s="84"/>
      <c r="RJQ28" s="84"/>
      <c r="RJR28" s="84"/>
      <c r="RJS28" s="84"/>
      <c r="RJT28" s="84"/>
      <c r="RJU28" s="84"/>
      <c r="RJV28" s="84"/>
      <c r="RJW28" s="84"/>
      <c r="RJX28" s="84"/>
      <c r="RJY28" s="84"/>
      <c r="RJZ28" s="84"/>
      <c r="RKA28" s="84"/>
      <c r="RKB28" s="84"/>
      <c r="RKC28" s="84"/>
      <c r="RKD28" s="84"/>
      <c r="RKE28" s="84"/>
      <c r="RKF28" s="84"/>
      <c r="RKG28" s="84"/>
      <c r="RKH28" s="84"/>
      <c r="RKI28" s="84"/>
      <c r="RKJ28" s="84"/>
      <c r="RKK28" s="84"/>
      <c r="RKL28" s="84"/>
      <c r="RKM28" s="84"/>
      <c r="RKN28" s="84"/>
      <c r="RKO28" s="84"/>
      <c r="RKP28" s="84"/>
      <c r="RKQ28" s="84"/>
      <c r="RKR28" s="84"/>
      <c r="RKS28" s="84"/>
      <c r="RKT28" s="84"/>
      <c r="RKU28" s="84"/>
      <c r="RKV28" s="84"/>
      <c r="RKW28" s="84"/>
      <c r="RKX28" s="84"/>
      <c r="RKY28" s="84"/>
      <c r="RKZ28" s="84"/>
      <c r="RLA28" s="84"/>
      <c r="RLB28" s="84"/>
      <c r="RLC28" s="84"/>
      <c r="RLD28" s="84"/>
      <c r="RLE28" s="84"/>
      <c r="RLF28" s="84"/>
      <c r="RLG28" s="84"/>
      <c r="RLH28" s="84"/>
      <c r="RLI28" s="84"/>
      <c r="RLJ28" s="84"/>
      <c r="RLK28" s="84"/>
      <c r="RLL28" s="84"/>
      <c r="RLM28" s="84"/>
      <c r="RLN28" s="84"/>
      <c r="RLO28" s="84"/>
      <c r="RLP28" s="84"/>
      <c r="RLQ28" s="84"/>
      <c r="RLR28" s="84"/>
      <c r="RLS28" s="84"/>
      <c r="RLT28" s="84"/>
      <c r="RLU28" s="84"/>
      <c r="RLV28" s="84"/>
      <c r="RLW28" s="84"/>
      <c r="RLX28" s="84"/>
      <c r="RLY28" s="84"/>
      <c r="RLZ28" s="84"/>
      <c r="RMA28" s="84"/>
      <c r="RMB28" s="84"/>
      <c r="RMC28" s="84"/>
      <c r="RMD28" s="84"/>
      <c r="RME28" s="84"/>
      <c r="RMF28" s="84"/>
      <c r="RMG28" s="84"/>
      <c r="RMH28" s="84"/>
      <c r="RMI28" s="84"/>
      <c r="RMJ28" s="84"/>
      <c r="RMK28" s="84"/>
      <c r="RML28" s="84"/>
      <c r="RMM28" s="84"/>
      <c r="RMN28" s="84"/>
      <c r="RMO28" s="84"/>
      <c r="RMP28" s="84"/>
      <c r="RMQ28" s="84"/>
      <c r="RMR28" s="84"/>
      <c r="RMS28" s="84"/>
      <c r="RMT28" s="84"/>
      <c r="RMU28" s="84"/>
      <c r="RMV28" s="84"/>
      <c r="RMW28" s="84"/>
      <c r="RMX28" s="84"/>
      <c r="RMY28" s="84"/>
      <c r="RMZ28" s="84"/>
      <c r="RNA28" s="84"/>
      <c r="RNB28" s="84"/>
      <c r="RNC28" s="84"/>
      <c r="RND28" s="84"/>
      <c r="RNE28" s="84"/>
      <c r="RNF28" s="84"/>
      <c r="RNG28" s="84"/>
      <c r="RNH28" s="84"/>
      <c r="RNI28" s="84"/>
      <c r="RNJ28" s="84"/>
      <c r="RNK28" s="84"/>
      <c r="RNL28" s="84"/>
      <c r="RNM28" s="84"/>
      <c r="RNN28" s="84"/>
      <c r="RNO28" s="84"/>
      <c r="RNP28" s="84"/>
      <c r="RNQ28" s="84"/>
      <c r="RNR28" s="84"/>
      <c r="RNS28" s="84"/>
      <c r="RNT28" s="84"/>
      <c r="RNU28" s="84"/>
      <c r="RNV28" s="84"/>
      <c r="RNW28" s="84"/>
      <c r="RNX28" s="84"/>
      <c r="RNY28" s="84"/>
      <c r="RNZ28" s="84"/>
      <c r="ROA28" s="84"/>
      <c r="ROB28" s="84"/>
      <c r="ROC28" s="84"/>
      <c r="ROD28" s="84"/>
      <c r="ROE28" s="84"/>
      <c r="ROF28" s="84"/>
      <c r="ROG28" s="84"/>
      <c r="ROH28" s="84"/>
      <c r="ROI28" s="84"/>
      <c r="ROJ28" s="84"/>
      <c r="ROK28" s="84"/>
      <c r="ROL28" s="84"/>
      <c r="ROM28" s="84"/>
      <c r="RON28" s="84"/>
      <c r="ROO28" s="84"/>
      <c r="ROP28" s="84"/>
      <c r="ROQ28" s="84"/>
      <c r="ROR28" s="84"/>
      <c r="ROS28" s="84"/>
      <c r="ROT28" s="84"/>
      <c r="ROU28" s="84"/>
      <c r="ROV28" s="84"/>
      <c r="ROW28" s="84"/>
      <c r="ROX28" s="84"/>
      <c r="ROY28" s="84"/>
      <c r="ROZ28" s="84"/>
      <c r="RPA28" s="84"/>
      <c r="RPB28" s="84"/>
      <c r="RPC28" s="84"/>
      <c r="RPD28" s="84"/>
      <c r="RPE28" s="84"/>
      <c r="RPF28" s="84"/>
      <c r="RPG28" s="84"/>
      <c r="RPH28" s="84"/>
      <c r="RPI28" s="84"/>
      <c r="RPJ28" s="84"/>
      <c r="RPK28" s="84"/>
      <c r="RPL28" s="84"/>
      <c r="RPM28" s="84"/>
      <c r="RPN28" s="84"/>
      <c r="RPO28" s="84"/>
      <c r="RPP28" s="84"/>
      <c r="RPQ28" s="84"/>
      <c r="RPR28" s="84"/>
      <c r="RPS28" s="84"/>
      <c r="RPT28" s="84"/>
      <c r="RPU28" s="84"/>
      <c r="RPV28" s="84"/>
      <c r="RPW28" s="84"/>
      <c r="RPX28" s="84"/>
      <c r="RPY28" s="84"/>
      <c r="RPZ28" s="84"/>
      <c r="RQA28" s="84"/>
      <c r="RQB28" s="84"/>
      <c r="RQC28" s="84"/>
      <c r="RQD28" s="84"/>
      <c r="RQE28" s="84"/>
      <c r="RQF28" s="84"/>
      <c r="RQG28" s="84"/>
      <c r="RQH28" s="84"/>
      <c r="RQI28" s="84"/>
      <c r="RQJ28" s="84"/>
      <c r="RQK28" s="84"/>
      <c r="RQL28" s="84"/>
      <c r="RQM28" s="84"/>
      <c r="RQN28" s="84"/>
      <c r="RQO28" s="84"/>
      <c r="RQP28" s="84"/>
      <c r="RQQ28" s="84"/>
      <c r="RQR28" s="84"/>
      <c r="RQS28" s="84"/>
      <c r="RQT28" s="84"/>
      <c r="RQU28" s="84"/>
      <c r="RQV28" s="84"/>
      <c r="RQW28" s="84"/>
      <c r="RQX28" s="84"/>
      <c r="RQY28" s="84"/>
      <c r="RQZ28" s="84"/>
      <c r="RRA28" s="84"/>
      <c r="RRB28" s="84"/>
      <c r="RRC28" s="84"/>
      <c r="RRD28" s="84"/>
      <c r="RRE28" s="84"/>
      <c r="RRF28" s="84"/>
      <c r="RRG28" s="84"/>
      <c r="RRH28" s="84"/>
      <c r="RRI28" s="84"/>
      <c r="RRJ28" s="84"/>
      <c r="RRK28" s="84"/>
      <c r="RRL28" s="84"/>
      <c r="RRM28" s="84"/>
      <c r="RRN28" s="84"/>
      <c r="RRO28" s="84"/>
      <c r="RRP28" s="84"/>
      <c r="RRQ28" s="84"/>
      <c r="RRR28" s="84"/>
      <c r="RRS28" s="84"/>
      <c r="RRT28" s="84"/>
      <c r="RRU28" s="84"/>
      <c r="RRV28" s="84"/>
      <c r="RRW28" s="84"/>
      <c r="RRX28" s="84"/>
      <c r="RRY28" s="84"/>
      <c r="RRZ28" s="84"/>
      <c r="RSA28" s="84"/>
      <c r="RSB28" s="84"/>
      <c r="RSC28" s="84"/>
      <c r="RSD28" s="84"/>
      <c r="RSE28" s="84"/>
      <c r="RSF28" s="84"/>
      <c r="RSG28" s="84"/>
      <c r="RSH28" s="84"/>
      <c r="RSI28" s="84"/>
      <c r="RSJ28" s="84"/>
      <c r="RSK28" s="84"/>
      <c r="RSL28" s="84"/>
      <c r="RSM28" s="84"/>
      <c r="RSN28" s="84"/>
      <c r="RSO28" s="84"/>
      <c r="RSP28" s="84"/>
      <c r="RSQ28" s="84"/>
      <c r="RSR28" s="84"/>
      <c r="RSS28" s="84"/>
      <c r="RST28" s="84"/>
      <c r="RSU28" s="84"/>
      <c r="RSV28" s="84"/>
      <c r="RSW28" s="84"/>
      <c r="RSX28" s="84"/>
      <c r="RSY28" s="84"/>
      <c r="RSZ28" s="84"/>
      <c r="RTA28" s="84"/>
      <c r="RTB28" s="84"/>
      <c r="RTC28" s="84"/>
      <c r="RTD28" s="84"/>
      <c r="RTE28" s="84"/>
      <c r="RTF28" s="84"/>
      <c r="RTG28" s="84"/>
      <c r="RTH28" s="84"/>
      <c r="RTI28" s="84"/>
      <c r="RTJ28" s="84"/>
      <c r="RTK28" s="84"/>
      <c r="RTL28" s="84"/>
      <c r="RTM28" s="84"/>
      <c r="RTN28" s="84"/>
      <c r="RTO28" s="84"/>
      <c r="RTP28" s="84"/>
      <c r="RTQ28" s="84"/>
      <c r="RTR28" s="84"/>
      <c r="RTS28" s="84"/>
      <c r="RTT28" s="84"/>
      <c r="RTU28" s="84"/>
      <c r="RTV28" s="84"/>
      <c r="RTW28" s="84"/>
      <c r="RTX28" s="84"/>
      <c r="RTY28" s="84"/>
      <c r="RTZ28" s="84"/>
      <c r="RUA28" s="84"/>
      <c r="RUB28" s="84"/>
      <c r="RUC28" s="84"/>
      <c r="RUD28" s="84"/>
      <c r="RUE28" s="84"/>
      <c r="RUF28" s="84"/>
      <c r="RUG28" s="84"/>
      <c r="RUH28" s="84"/>
      <c r="RUI28" s="84"/>
      <c r="RUJ28" s="84"/>
      <c r="RUK28" s="84"/>
      <c r="RUL28" s="84"/>
      <c r="RUM28" s="84"/>
      <c r="RUN28" s="84"/>
      <c r="RUO28" s="84"/>
      <c r="RUP28" s="84"/>
      <c r="RUQ28" s="84"/>
      <c r="RUR28" s="84"/>
      <c r="RUS28" s="84"/>
      <c r="RUT28" s="84"/>
      <c r="RUU28" s="84"/>
      <c r="RUV28" s="84"/>
      <c r="RUW28" s="84"/>
      <c r="RUX28" s="84"/>
      <c r="RUY28" s="84"/>
      <c r="RUZ28" s="84"/>
      <c r="RVA28" s="84"/>
      <c r="RVB28" s="84"/>
      <c r="RVC28" s="84"/>
      <c r="RVD28" s="84"/>
      <c r="RVE28" s="84"/>
      <c r="RVF28" s="84"/>
      <c r="RVG28" s="84"/>
      <c r="RVH28" s="84"/>
      <c r="RVI28" s="84"/>
      <c r="RVJ28" s="84"/>
      <c r="RVK28" s="84"/>
      <c r="RVL28" s="84"/>
      <c r="RVM28" s="84"/>
      <c r="RVN28" s="84"/>
      <c r="RVO28" s="84"/>
      <c r="RVP28" s="84"/>
      <c r="RVQ28" s="84"/>
      <c r="RVR28" s="84"/>
      <c r="RVS28" s="84"/>
      <c r="RVT28" s="84"/>
      <c r="RVU28" s="84"/>
      <c r="RVV28" s="84"/>
      <c r="RVW28" s="84"/>
      <c r="RVX28" s="84"/>
      <c r="RVY28" s="84"/>
      <c r="RVZ28" s="84"/>
      <c r="RWA28" s="84"/>
      <c r="RWB28" s="84"/>
      <c r="RWC28" s="84"/>
      <c r="RWD28" s="84"/>
      <c r="RWE28" s="84"/>
      <c r="RWF28" s="84"/>
      <c r="RWG28" s="84"/>
      <c r="RWH28" s="84"/>
      <c r="RWI28" s="84"/>
      <c r="RWJ28" s="84"/>
      <c r="RWK28" s="84"/>
      <c r="RWL28" s="84"/>
      <c r="RWM28" s="84"/>
      <c r="RWN28" s="84"/>
      <c r="RWO28" s="84"/>
      <c r="RWP28" s="84"/>
      <c r="RWQ28" s="84"/>
      <c r="RWR28" s="84"/>
      <c r="RWS28" s="84"/>
      <c r="RWT28" s="84"/>
      <c r="RWU28" s="84"/>
      <c r="RWV28" s="84"/>
      <c r="RWW28" s="84"/>
      <c r="RWX28" s="84"/>
      <c r="RWY28" s="84"/>
      <c r="RWZ28" s="84"/>
      <c r="RXA28" s="84"/>
      <c r="RXB28" s="84"/>
      <c r="RXC28" s="84"/>
      <c r="RXD28" s="84"/>
      <c r="RXE28" s="84"/>
      <c r="RXF28" s="84"/>
      <c r="RXG28" s="84"/>
      <c r="RXH28" s="84"/>
      <c r="RXI28" s="84"/>
      <c r="RXJ28" s="84"/>
      <c r="RXK28" s="84"/>
      <c r="RXL28" s="84"/>
      <c r="RXM28" s="84"/>
      <c r="RXN28" s="84"/>
      <c r="RXO28" s="84"/>
      <c r="RXP28" s="84"/>
      <c r="RXQ28" s="84"/>
      <c r="RXR28" s="84"/>
      <c r="RXS28" s="84"/>
      <c r="RXT28" s="84"/>
      <c r="RXU28" s="84"/>
      <c r="RXV28" s="84"/>
      <c r="RXW28" s="84"/>
      <c r="RXX28" s="84"/>
      <c r="RXY28" s="84"/>
      <c r="RXZ28" s="84"/>
      <c r="RYA28" s="84"/>
      <c r="RYB28" s="84"/>
      <c r="RYC28" s="84"/>
      <c r="RYD28" s="84"/>
      <c r="RYE28" s="84"/>
      <c r="RYF28" s="84"/>
      <c r="RYG28" s="84"/>
      <c r="RYH28" s="84"/>
      <c r="RYI28" s="84"/>
      <c r="RYJ28" s="84"/>
      <c r="RYK28" s="84"/>
      <c r="RYL28" s="84"/>
      <c r="RYM28" s="84"/>
      <c r="RYN28" s="84"/>
      <c r="RYO28" s="84"/>
      <c r="RYP28" s="84"/>
      <c r="RYQ28" s="84"/>
      <c r="RYR28" s="84"/>
      <c r="RYS28" s="84"/>
      <c r="RYT28" s="84"/>
      <c r="RYU28" s="84"/>
      <c r="RYV28" s="84"/>
      <c r="RYW28" s="84"/>
      <c r="RYX28" s="84"/>
      <c r="RYY28" s="84"/>
      <c r="RYZ28" s="84"/>
      <c r="RZA28" s="84"/>
      <c r="RZB28" s="84"/>
      <c r="RZC28" s="84"/>
      <c r="RZD28" s="84"/>
      <c r="RZE28" s="84"/>
      <c r="RZF28" s="84"/>
      <c r="RZG28" s="84"/>
      <c r="RZH28" s="84"/>
      <c r="RZI28" s="84"/>
      <c r="RZJ28" s="84"/>
      <c r="RZK28" s="84"/>
      <c r="RZL28" s="84"/>
      <c r="RZM28" s="84"/>
      <c r="RZN28" s="84"/>
      <c r="RZO28" s="84"/>
      <c r="RZP28" s="84"/>
      <c r="RZQ28" s="84"/>
      <c r="RZR28" s="84"/>
      <c r="RZS28" s="84"/>
      <c r="RZT28" s="84"/>
      <c r="RZU28" s="84"/>
      <c r="RZV28" s="84"/>
      <c r="RZW28" s="84"/>
      <c r="RZX28" s="84"/>
      <c r="RZY28" s="84"/>
      <c r="RZZ28" s="84"/>
      <c r="SAA28" s="84"/>
      <c r="SAB28" s="84"/>
      <c r="SAC28" s="84"/>
      <c r="SAD28" s="84"/>
      <c r="SAE28" s="84"/>
      <c r="SAF28" s="84"/>
      <c r="SAG28" s="84"/>
      <c r="SAH28" s="84"/>
      <c r="SAI28" s="84"/>
      <c r="SAJ28" s="84"/>
      <c r="SAK28" s="84"/>
      <c r="SAL28" s="84"/>
      <c r="SAM28" s="84"/>
      <c r="SAN28" s="84"/>
      <c r="SAO28" s="84"/>
      <c r="SAP28" s="84"/>
      <c r="SAQ28" s="84"/>
      <c r="SAR28" s="84"/>
      <c r="SAS28" s="84"/>
      <c r="SAT28" s="84"/>
      <c r="SAU28" s="84"/>
      <c r="SAV28" s="84"/>
      <c r="SAW28" s="84"/>
      <c r="SAX28" s="84"/>
      <c r="SAY28" s="84"/>
      <c r="SAZ28" s="84"/>
      <c r="SBA28" s="84"/>
      <c r="SBB28" s="84"/>
      <c r="SBC28" s="84"/>
      <c r="SBD28" s="84"/>
      <c r="SBE28" s="84"/>
      <c r="SBF28" s="84"/>
      <c r="SBG28" s="84"/>
      <c r="SBH28" s="84"/>
      <c r="SBI28" s="84"/>
      <c r="SBJ28" s="84"/>
      <c r="SBK28" s="84"/>
      <c r="SBL28" s="84"/>
      <c r="SBM28" s="84"/>
      <c r="SBN28" s="84"/>
      <c r="SBO28" s="84"/>
      <c r="SBP28" s="84"/>
      <c r="SBQ28" s="84"/>
      <c r="SBR28" s="84"/>
      <c r="SBS28" s="84"/>
      <c r="SBT28" s="84"/>
      <c r="SBU28" s="84"/>
      <c r="SBV28" s="84"/>
      <c r="SBW28" s="84"/>
      <c r="SBX28" s="84"/>
      <c r="SBY28" s="84"/>
      <c r="SBZ28" s="84"/>
      <c r="SCA28" s="84"/>
      <c r="SCB28" s="84"/>
      <c r="SCC28" s="84"/>
      <c r="SCD28" s="84"/>
      <c r="SCE28" s="84"/>
      <c r="SCF28" s="84"/>
      <c r="SCG28" s="84"/>
      <c r="SCH28" s="84"/>
      <c r="SCI28" s="84"/>
      <c r="SCJ28" s="84"/>
      <c r="SCK28" s="84"/>
      <c r="SCL28" s="84"/>
      <c r="SCM28" s="84"/>
      <c r="SCN28" s="84"/>
      <c r="SCO28" s="84"/>
      <c r="SCP28" s="84"/>
      <c r="SCQ28" s="84"/>
      <c r="SCR28" s="84"/>
      <c r="SCS28" s="84"/>
      <c r="SCT28" s="84"/>
      <c r="SCU28" s="84"/>
      <c r="SCV28" s="84"/>
      <c r="SCW28" s="84"/>
      <c r="SCX28" s="84"/>
      <c r="SCY28" s="84"/>
      <c r="SCZ28" s="84"/>
      <c r="SDA28" s="84"/>
      <c r="SDB28" s="84"/>
      <c r="SDC28" s="84"/>
      <c r="SDD28" s="84"/>
      <c r="SDE28" s="84"/>
      <c r="SDF28" s="84"/>
      <c r="SDG28" s="84"/>
      <c r="SDH28" s="84"/>
      <c r="SDI28" s="84"/>
      <c r="SDJ28" s="84"/>
      <c r="SDK28" s="84"/>
      <c r="SDL28" s="84"/>
      <c r="SDM28" s="84"/>
      <c r="SDN28" s="84"/>
      <c r="SDO28" s="84"/>
      <c r="SDP28" s="84"/>
      <c r="SDQ28" s="84"/>
      <c r="SDR28" s="84"/>
      <c r="SDS28" s="84"/>
      <c r="SDT28" s="84"/>
      <c r="SDU28" s="84"/>
      <c r="SDV28" s="84"/>
      <c r="SDW28" s="84"/>
      <c r="SDX28" s="84"/>
      <c r="SDY28" s="84"/>
      <c r="SDZ28" s="84"/>
      <c r="SEA28" s="84"/>
      <c r="SEB28" s="84"/>
      <c r="SEC28" s="84"/>
      <c r="SED28" s="84"/>
      <c r="SEE28" s="84"/>
      <c r="SEF28" s="84"/>
      <c r="SEG28" s="84"/>
      <c r="SEH28" s="84"/>
      <c r="SEI28" s="84"/>
      <c r="SEJ28" s="84"/>
      <c r="SEK28" s="84"/>
      <c r="SEL28" s="84"/>
      <c r="SEM28" s="84"/>
      <c r="SEN28" s="84"/>
      <c r="SEO28" s="84"/>
      <c r="SEP28" s="84"/>
      <c r="SEQ28" s="84"/>
      <c r="SER28" s="84"/>
      <c r="SES28" s="84"/>
      <c r="SET28" s="84"/>
      <c r="SEU28" s="84"/>
      <c r="SEV28" s="84"/>
      <c r="SEW28" s="84"/>
      <c r="SEX28" s="84"/>
      <c r="SEY28" s="84"/>
      <c r="SEZ28" s="84"/>
      <c r="SFA28" s="84"/>
      <c r="SFB28" s="84"/>
      <c r="SFC28" s="84"/>
      <c r="SFD28" s="84"/>
      <c r="SFE28" s="84"/>
      <c r="SFF28" s="84"/>
      <c r="SFG28" s="84"/>
      <c r="SFH28" s="84"/>
      <c r="SFI28" s="84"/>
      <c r="SFJ28" s="84"/>
      <c r="SFK28" s="84"/>
      <c r="SFL28" s="84"/>
      <c r="SFM28" s="84"/>
      <c r="SFN28" s="84"/>
      <c r="SFO28" s="84"/>
      <c r="SFP28" s="84"/>
      <c r="SFQ28" s="84"/>
      <c r="SFR28" s="84"/>
      <c r="SFS28" s="84"/>
      <c r="SFT28" s="84"/>
      <c r="SFU28" s="84"/>
      <c r="SFV28" s="84"/>
      <c r="SFW28" s="84"/>
      <c r="SFX28" s="84"/>
      <c r="SFY28" s="84"/>
      <c r="SFZ28" s="84"/>
      <c r="SGA28" s="84"/>
      <c r="SGB28" s="84"/>
      <c r="SGC28" s="84"/>
      <c r="SGD28" s="84"/>
      <c r="SGE28" s="84"/>
      <c r="SGF28" s="84"/>
      <c r="SGG28" s="84"/>
      <c r="SGH28" s="84"/>
      <c r="SGI28" s="84"/>
      <c r="SGJ28" s="84"/>
      <c r="SGK28" s="84"/>
      <c r="SGL28" s="84"/>
      <c r="SGM28" s="84"/>
      <c r="SGN28" s="84"/>
      <c r="SGO28" s="84"/>
      <c r="SGP28" s="84"/>
      <c r="SGQ28" s="84"/>
      <c r="SGR28" s="84"/>
      <c r="SGS28" s="84"/>
      <c r="SGT28" s="84"/>
      <c r="SGU28" s="84"/>
      <c r="SGV28" s="84"/>
      <c r="SGW28" s="84"/>
      <c r="SGX28" s="84"/>
      <c r="SGY28" s="84"/>
      <c r="SGZ28" s="84"/>
      <c r="SHA28" s="84"/>
      <c r="SHB28" s="84"/>
      <c r="SHC28" s="84"/>
      <c r="SHD28" s="84"/>
      <c r="SHE28" s="84"/>
      <c r="SHF28" s="84"/>
      <c r="SHG28" s="84"/>
      <c r="SHH28" s="84"/>
      <c r="SHI28" s="84"/>
      <c r="SHJ28" s="84"/>
      <c r="SHK28" s="84"/>
      <c r="SHL28" s="84"/>
      <c r="SHM28" s="84"/>
      <c r="SHN28" s="84"/>
      <c r="SHO28" s="84"/>
      <c r="SHP28" s="84"/>
      <c r="SHQ28" s="84"/>
      <c r="SHR28" s="84"/>
      <c r="SHS28" s="84"/>
      <c r="SHT28" s="84"/>
      <c r="SHU28" s="84"/>
      <c r="SHV28" s="84"/>
      <c r="SHW28" s="84"/>
      <c r="SHX28" s="84"/>
      <c r="SHY28" s="84"/>
      <c r="SHZ28" s="84"/>
      <c r="SIA28" s="84"/>
      <c r="SIB28" s="84"/>
      <c r="SIC28" s="84"/>
      <c r="SID28" s="84"/>
      <c r="SIE28" s="84"/>
      <c r="SIF28" s="84"/>
      <c r="SIG28" s="84"/>
      <c r="SIH28" s="84"/>
      <c r="SII28" s="84"/>
      <c r="SIJ28" s="84"/>
      <c r="SIK28" s="84"/>
      <c r="SIL28" s="84"/>
      <c r="SIM28" s="84"/>
      <c r="SIN28" s="84"/>
      <c r="SIO28" s="84"/>
      <c r="SIP28" s="84"/>
      <c r="SIQ28" s="84"/>
      <c r="SIR28" s="84"/>
      <c r="SIS28" s="84"/>
      <c r="SIT28" s="84"/>
      <c r="SIU28" s="84"/>
      <c r="SIV28" s="84"/>
      <c r="SIW28" s="84"/>
      <c r="SIX28" s="84"/>
      <c r="SIY28" s="84"/>
      <c r="SIZ28" s="84"/>
      <c r="SJA28" s="84"/>
      <c r="SJB28" s="84"/>
      <c r="SJC28" s="84"/>
      <c r="SJD28" s="84"/>
      <c r="SJE28" s="84"/>
      <c r="SJF28" s="84"/>
      <c r="SJG28" s="84"/>
      <c r="SJH28" s="84"/>
      <c r="SJI28" s="84"/>
      <c r="SJJ28" s="84"/>
      <c r="SJK28" s="84"/>
      <c r="SJL28" s="84"/>
      <c r="SJM28" s="84"/>
      <c r="SJN28" s="84"/>
      <c r="SJO28" s="84"/>
      <c r="SJP28" s="84"/>
      <c r="SJQ28" s="84"/>
      <c r="SJR28" s="84"/>
      <c r="SJS28" s="84"/>
      <c r="SJT28" s="84"/>
      <c r="SJU28" s="84"/>
      <c r="SJV28" s="84"/>
      <c r="SJW28" s="84"/>
      <c r="SJX28" s="84"/>
      <c r="SJY28" s="84"/>
      <c r="SJZ28" s="84"/>
      <c r="SKA28" s="84"/>
      <c r="SKB28" s="84"/>
      <c r="SKC28" s="84"/>
      <c r="SKD28" s="84"/>
      <c r="SKE28" s="84"/>
      <c r="SKF28" s="84"/>
      <c r="SKG28" s="84"/>
      <c r="SKH28" s="84"/>
      <c r="SKI28" s="84"/>
      <c r="SKJ28" s="84"/>
      <c r="SKK28" s="84"/>
      <c r="SKL28" s="84"/>
      <c r="SKM28" s="84"/>
      <c r="SKN28" s="84"/>
      <c r="SKO28" s="84"/>
      <c r="SKP28" s="84"/>
      <c r="SKQ28" s="84"/>
      <c r="SKR28" s="84"/>
      <c r="SKS28" s="84"/>
      <c r="SKT28" s="84"/>
      <c r="SKU28" s="84"/>
      <c r="SKV28" s="84"/>
      <c r="SKW28" s="84"/>
      <c r="SKX28" s="84"/>
      <c r="SKY28" s="84"/>
      <c r="SKZ28" s="84"/>
      <c r="SLA28" s="84"/>
      <c r="SLB28" s="84"/>
      <c r="SLC28" s="84"/>
      <c r="SLD28" s="84"/>
      <c r="SLE28" s="84"/>
      <c r="SLF28" s="84"/>
      <c r="SLG28" s="84"/>
      <c r="SLH28" s="84"/>
      <c r="SLI28" s="84"/>
      <c r="SLJ28" s="84"/>
      <c r="SLK28" s="84"/>
      <c r="SLL28" s="84"/>
      <c r="SLM28" s="84"/>
      <c r="SLN28" s="84"/>
      <c r="SLO28" s="84"/>
      <c r="SLP28" s="84"/>
      <c r="SLQ28" s="84"/>
      <c r="SLR28" s="84"/>
      <c r="SLS28" s="84"/>
      <c r="SLT28" s="84"/>
      <c r="SLU28" s="84"/>
      <c r="SLV28" s="84"/>
      <c r="SLW28" s="84"/>
      <c r="SLX28" s="84"/>
      <c r="SLY28" s="84"/>
      <c r="SLZ28" s="84"/>
      <c r="SMA28" s="84"/>
      <c r="SMB28" s="84"/>
      <c r="SMC28" s="84"/>
      <c r="SMD28" s="84"/>
      <c r="SME28" s="84"/>
      <c r="SMF28" s="84"/>
      <c r="SMG28" s="84"/>
      <c r="SMH28" s="84"/>
      <c r="SMI28" s="84"/>
      <c r="SMJ28" s="84"/>
      <c r="SMK28" s="84"/>
      <c r="SML28" s="84"/>
      <c r="SMM28" s="84"/>
      <c r="SMN28" s="84"/>
      <c r="SMO28" s="84"/>
      <c r="SMP28" s="84"/>
      <c r="SMQ28" s="84"/>
      <c r="SMR28" s="84"/>
      <c r="SMS28" s="84"/>
      <c r="SMT28" s="84"/>
      <c r="SMU28" s="84"/>
      <c r="SMV28" s="84"/>
      <c r="SMW28" s="84"/>
      <c r="SMX28" s="84"/>
      <c r="SMY28" s="84"/>
      <c r="SMZ28" s="84"/>
      <c r="SNA28" s="84"/>
      <c r="SNB28" s="84"/>
      <c r="SNC28" s="84"/>
      <c r="SND28" s="84"/>
      <c r="SNE28" s="84"/>
      <c r="SNF28" s="84"/>
      <c r="SNG28" s="84"/>
      <c r="SNH28" s="84"/>
      <c r="SNI28" s="84"/>
      <c r="SNJ28" s="84"/>
      <c r="SNK28" s="84"/>
      <c r="SNL28" s="84"/>
      <c r="SNM28" s="84"/>
      <c r="SNN28" s="84"/>
      <c r="SNO28" s="84"/>
      <c r="SNP28" s="84"/>
      <c r="SNQ28" s="84"/>
      <c r="SNR28" s="84"/>
      <c r="SNS28" s="84"/>
      <c r="SNT28" s="84"/>
      <c r="SNU28" s="84"/>
      <c r="SNV28" s="84"/>
      <c r="SNW28" s="84"/>
      <c r="SNX28" s="84"/>
      <c r="SNY28" s="84"/>
      <c r="SNZ28" s="84"/>
      <c r="SOA28" s="84"/>
      <c r="SOB28" s="84"/>
      <c r="SOC28" s="84"/>
      <c r="SOD28" s="84"/>
      <c r="SOE28" s="84"/>
      <c r="SOF28" s="84"/>
      <c r="SOG28" s="84"/>
      <c r="SOH28" s="84"/>
      <c r="SOI28" s="84"/>
      <c r="SOJ28" s="84"/>
      <c r="SOK28" s="84"/>
      <c r="SOL28" s="84"/>
      <c r="SOM28" s="84"/>
      <c r="SON28" s="84"/>
      <c r="SOO28" s="84"/>
      <c r="SOP28" s="84"/>
      <c r="SOQ28" s="84"/>
      <c r="SOR28" s="84"/>
      <c r="SOS28" s="84"/>
      <c r="SOT28" s="84"/>
      <c r="SOU28" s="84"/>
      <c r="SOV28" s="84"/>
      <c r="SOW28" s="84"/>
      <c r="SOX28" s="84"/>
      <c r="SOY28" s="84"/>
      <c r="SOZ28" s="84"/>
      <c r="SPA28" s="84"/>
      <c r="SPB28" s="84"/>
      <c r="SPC28" s="84"/>
      <c r="SPD28" s="84"/>
      <c r="SPE28" s="84"/>
      <c r="SPF28" s="84"/>
      <c r="SPG28" s="84"/>
      <c r="SPH28" s="84"/>
      <c r="SPI28" s="84"/>
      <c r="SPJ28" s="84"/>
      <c r="SPK28" s="84"/>
      <c r="SPL28" s="84"/>
      <c r="SPM28" s="84"/>
      <c r="SPN28" s="84"/>
      <c r="SPO28" s="84"/>
      <c r="SPP28" s="84"/>
      <c r="SPQ28" s="84"/>
      <c r="SPR28" s="84"/>
      <c r="SPS28" s="84"/>
      <c r="SPT28" s="84"/>
      <c r="SPU28" s="84"/>
      <c r="SPV28" s="84"/>
      <c r="SPW28" s="84"/>
      <c r="SPX28" s="84"/>
      <c r="SPY28" s="84"/>
      <c r="SPZ28" s="84"/>
      <c r="SQA28" s="84"/>
      <c r="SQB28" s="84"/>
      <c r="SQC28" s="84"/>
      <c r="SQD28" s="84"/>
      <c r="SQE28" s="84"/>
      <c r="SQF28" s="84"/>
      <c r="SQG28" s="84"/>
      <c r="SQH28" s="84"/>
      <c r="SQI28" s="84"/>
      <c r="SQJ28" s="84"/>
      <c r="SQK28" s="84"/>
      <c r="SQL28" s="84"/>
      <c r="SQM28" s="84"/>
      <c r="SQN28" s="84"/>
      <c r="SQO28" s="84"/>
      <c r="SQP28" s="84"/>
      <c r="SQQ28" s="84"/>
      <c r="SQR28" s="84"/>
      <c r="SQS28" s="84"/>
      <c r="SQT28" s="84"/>
      <c r="SQU28" s="84"/>
      <c r="SQV28" s="84"/>
      <c r="SQW28" s="84"/>
      <c r="SQX28" s="84"/>
      <c r="SQY28" s="84"/>
      <c r="SQZ28" s="84"/>
      <c r="SRA28" s="84"/>
      <c r="SRB28" s="84"/>
      <c r="SRC28" s="84"/>
      <c r="SRD28" s="84"/>
      <c r="SRE28" s="84"/>
      <c r="SRF28" s="84"/>
      <c r="SRG28" s="84"/>
      <c r="SRH28" s="84"/>
      <c r="SRI28" s="84"/>
      <c r="SRJ28" s="84"/>
      <c r="SRK28" s="84"/>
      <c r="SRL28" s="84"/>
      <c r="SRM28" s="84"/>
      <c r="SRN28" s="84"/>
      <c r="SRO28" s="84"/>
      <c r="SRP28" s="84"/>
      <c r="SRQ28" s="84"/>
      <c r="SRR28" s="84"/>
      <c r="SRS28" s="84"/>
      <c r="SRT28" s="84"/>
      <c r="SRU28" s="84"/>
      <c r="SRV28" s="84"/>
      <c r="SRW28" s="84"/>
      <c r="SRX28" s="84"/>
      <c r="SRY28" s="84"/>
      <c r="SRZ28" s="84"/>
      <c r="SSA28" s="84"/>
      <c r="SSB28" s="84"/>
      <c r="SSC28" s="84"/>
      <c r="SSD28" s="84"/>
      <c r="SSE28" s="84"/>
      <c r="SSF28" s="84"/>
      <c r="SSG28" s="84"/>
      <c r="SSH28" s="84"/>
      <c r="SSI28" s="84"/>
      <c r="SSJ28" s="84"/>
      <c r="SSK28" s="84"/>
      <c r="SSL28" s="84"/>
      <c r="SSM28" s="84"/>
      <c r="SSN28" s="84"/>
      <c r="SSO28" s="84"/>
      <c r="SSP28" s="84"/>
      <c r="SSQ28" s="84"/>
      <c r="SSR28" s="84"/>
      <c r="SSS28" s="84"/>
      <c r="SST28" s="84"/>
      <c r="SSU28" s="84"/>
      <c r="SSV28" s="84"/>
      <c r="SSW28" s="84"/>
      <c r="SSX28" s="84"/>
      <c r="SSY28" s="84"/>
      <c r="SSZ28" s="84"/>
      <c r="STA28" s="84"/>
      <c r="STB28" s="84"/>
      <c r="STC28" s="84"/>
      <c r="STD28" s="84"/>
      <c r="STE28" s="84"/>
      <c r="STF28" s="84"/>
      <c r="STG28" s="84"/>
      <c r="STH28" s="84"/>
      <c r="STI28" s="84"/>
      <c r="STJ28" s="84"/>
      <c r="STK28" s="84"/>
      <c r="STL28" s="84"/>
      <c r="STM28" s="84"/>
      <c r="STN28" s="84"/>
      <c r="STO28" s="84"/>
      <c r="STP28" s="84"/>
      <c r="STQ28" s="84"/>
      <c r="STR28" s="84"/>
      <c r="STS28" s="84"/>
      <c r="STT28" s="84"/>
      <c r="STU28" s="84"/>
      <c r="STV28" s="84"/>
      <c r="STW28" s="84"/>
      <c r="STX28" s="84"/>
      <c r="STY28" s="84"/>
      <c r="STZ28" s="84"/>
      <c r="SUA28" s="84"/>
      <c r="SUB28" s="84"/>
      <c r="SUC28" s="84"/>
      <c r="SUD28" s="84"/>
      <c r="SUE28" s="84"/>
      <c r="SUF28" s="84"/>
      <c r="SUG28" s="84"/>
      <c r="SUH28" s="84"/>
      <c r="SUI28" s="84"/>
      <c r="SUJ28" s="84"/>
      <c r="SUK28" s="84"/>
      <c r="SUL28" s="84"/>
      <c r="SUM28" s="84"/>
      <c r="SUN28" s="84"/>
      <c r="SUO28" s="84"/>
      <c r="SUP28" s="84"/>
      <c r="SUQ28" s="84"/>
      <c r="SUR28" s="84"/>
      <c r="SUS28" s="84"/>
      <c r="SUT28" s="84"/>
      <c r="SUU28" s="84"/>
      <c r="SUV28" s="84"/>
      <c r="SUW28" s="84"/>
      <c r="SUX28" s="84"/>
      <c r="SUY28" s="84"/>
      <c r="SUZ28" s="84"/>
      <c r="SVA28" s="84"/>
      <c r="SVB28" s="84"/>
      <c r="SVC28" s="84"/>
      <c r="SVD28" s="84"/>
      <c r="SVE28" s="84"/>
      <c r="SVF28" s="84"/>
      <c r="SVG28" s="84"/>
      <c r="SVH28" s="84"/>
      <c r="SVI28" s="84"/>
      <c r="SVJ28" s="84"/>
      <c r="SVK28" s="84"/>
      <c r="SVL28" s="84"/>
      <c r="SVM28" s="84"/>
      <c r="SVN28" s="84"/>
      <c r="SVO28" s="84"/>
      <c r="SVP28" s="84"/>
      <c r="SVQ28" s="84"/>
      <c r="SVR28" s="84"/>
      <c r="SVS28" s="84"/>
      <c r="SVT28" s="84"/>
      <c r="SVU28" s="84"/>
      <c r="SVV28" s="84"/>
      <c r="SVW28" s="84"/>
      <c r="SVX28" s="84"/>
      <c r="SVY28" s="84"/>
      <c r="SVZ28" s="84"/>
      <c r="SWA28" s="84"/>
      <c r="SWB28" s="84"/>
      <c r="SWC28" s="84"/>
      <c r="SWD28" s="84"/>
      <c r="SWE28" s="84"/>
      <c r="SWF28" s="84"/>
      <c r="SWG28" s="84"/>
      <c r="SWH28" s="84"/>
      <c r="SWI28" s="84"/>
      <c r="SWJ28" s="84"/>
      <c r="SWK28" s="84"/>
      <c r="SWL28" s="84"/>
      <c r="SWM28" s="84"/>
      <c r="SWN28" s="84"/>
      <c r="SWO28" s="84"/>
      <c r="SWP28" s="84"/>
      <c r="SWQ28" s="84"/>
      <c r="SWR28" s="84"/>
      <c r="SWS28" s="84"/>
      <c r="SWT28" s="84"/>
      <c r="SWU28" s="84"/>
      <c r="SWV28" s="84"/>
      <c r="SWW28" s="84"/>
      <c r="SWX28" s="84"/>
      <c r="SWY28" s="84"/>
      <c r="SWZ28" s="84"/>
      <c r="SXA28" s="84"/>
      <c r="SXB28" s="84"/>
      <c r="SXC28" s="84"/>
      <c r="SXD28" s="84"/>
      <c r="SXE28" s="84"/>
      <c r="SXF28" s="84"/>
      <c r="SXG28" s="84"/>
      <c r="SXH28" s="84"/>
      <c r="SXI28" s="84"/>
      <c r="SXJ28" s="84"/>
      <c r="SXK28" s="84"/>
      <c r="SXL28" s="84"/>
      <c r="SXM28" s="84"/>
      <c r="SXN28" s="84"/>
      <c r="SXO28" s="84"/>
      <c r="SXP28" s="84"/>
      <c r="SXQ28" s="84"/>
      <c r="SXR28" s="84"/>
      <c r="SXS28" s="84"/>
      <c r="SXT28" s="84"/>
      <c r="SXU28" s="84"/>
      <c r="SXV28" s="84"/>
      <c r="SXW28" s="84"/>
      <c r="SXX28" s="84"/>
      <c r="SXY28" s="84"/>
      <c r="SXZ28" s="84"/>
      <c r="SYA28" s="84"/>
      <c r="SYB28" s="84"/>
      <c r="SYC28" s="84"/>
      <c r="SYD28" s="84"/>
      <c r="SYE28" s="84"/>
      <c r="SYF28" s="84"/>
      <c r="SYG28" s="84"/>
      <c r="SYH28" s="84"/>
      <c r="SYI28" s="84"/>
      <c r="SYJ28" s="84"/>
      <c r="SYK28" s="84"/>
      <c r="SYL28" s="84"/>
      <c r="SYM28" s="84"/>
      <c r="SYN28" s="84"/>
      <c r="SYO28" s="84"/>
      <c r="SYP28" s="84"/>
      <c r="SYQ28" s="84"/>
      <c r="SYR28" s="84"/>
      <c r="SYS28" s="84"/>
      <c r="SYT28" s="84"/>
      <c r="SYU28" s="84"/>
      <c r="SYV28" s="84"/>
      <c r="SYW28" s="84"/>
      <c r="SYX28" s="84"/>
      <c r="SYY28" s="84"/>
      <c r="SYZ28" s="84"/>
      <c r="SZA28" s="84"/>
      <c r="SZB28" s="84"/>
      <c r="SZC28" s="84"/>
      <c r="SZD28" s="84"/>
      <c r="SZE28" s="84"/>
      <c r="SZF28" s="84"/>
      <c r="SZG28" s="84"/>
      <c r="SZH28" s="84"/>
      <c r="SZI28" s="84"/>
      <c r="SZJ28" s="84"/>
      <c r="SZK28" s="84"/>
      <c r="SZL28" s="84"/>
      <c r="SZM28" s="84"/>
      <c r="SZN28" s="84"/>
      <c r="SZO28" s="84"/>
      <c r="SZP28" s="84"/>
      <c r="SZQ28" s="84"/>
      <c r="SZR28" s="84"/>
      <c r="SZS28" s="84"/>
      <c r="SZT28" s="84"/>
      <c r="SZU28" s="84"/>
      <c r="SZV28" s="84"/>
      <c r="SZW28" s="84"/>
      <c r="SZX28" s="84"/>
      <c r="SZY28" s="84"/>
      <c r="SZZ28" s="84"/>
      <c r="TAA28" s="84"/>
      <c r="TAB28" s="84"/>
      <c r="TAC28" s="84"/>
      <c r="TAD28" s="84"/>
      <c r="TAE28" s="84"/>
      <c r="TAF28" s="84"/>
      <c r="TAG28" s="84"/>
      <c r="TAH28" s="84"/>
      <c r="TAI28" s="84"/>
      <c r="TAJ28" s="84"/>
      <c r="TAK28" s="84"/>
      <c r="TAL28" s="84"/>
      <c r="TAM28" s="84"/>
      <c r="TAN28" s="84"/>
      <c r="TAO28" s="84"/>
      <c r="TAP28" s="84"/>
      <c r="TAQ28" s="84"/>
      <c r="TAR28" s="84"/>
      <c r="TAS28" s="84"/>
      <c r="TAT28" s="84"/>
      <c r="TAU28" s="84"/>
      <c r="TAV28" s="84"/>
      <c r="TAW28" s="84"/>
      <c r="TAX28" s="84"/>
      <c r="TAY28" s="84"/>
      <c r="TAZ28" s="84"/>
      <c r="TBA28" s="84"/>
      <c r="TBB28" s="84"/>
      <c r="TBC28" s="84"/>
      <c r="TBD28" s="84"/>
      <c r="TBE28" s="84"/>
      <c r="TBF28" s="84"/>
      <c r="TBG28" s="84"/>
      <c r="TBH28" s="84"/>
      <c r="TBI28" s="84"/>
      <c r="TBJ28" s="84"/>
      <c r="TBK28" s="84"/>
      <c r="TBL28" s="84"/>
      <c r="TBM28" s="84"/>
      <c r="TBN28" s="84"/>
      <c r="TBO28" s="84"/>
      <c r="TBP28" s="84"/>
      <c r="TBQ28" s="84"/>
      <c r="TBR28" s="84"/>
      <c r="TBS28" s="84"/>
      <c r="TBT28" s="84"/>
      <c r="TBU28" s="84"/>
      <c r="TBV28" s="84"/>
      <c r="TBW28" s="84"/>
      <c r="TBX28" s="84"/>
      <c r="TBY28" s="84"/>
      <c r="TBZ28" s="84"/>
      <c r="TCA28" s="84"/>
      <c r="TCB28" s="84"/>
      <c r="TCC28" s="84"/>
      <c r="TCD28" s="84"/>
      <c r="TCE28" s="84"/>
      <c r="TCF28" s="84"/>
      <c r="TCG28" s="84"/>
      <c r="TCH28" s="84"/>
      <c r="TCI28" s="84"/>
      <c r="TCJ28" s="84"/>
      <c r="TCK28" s="84"/>
      <c r="TCL28" s="84"/>
      <c r="TCM28" s="84"/>
      <c r="TCN28" s="84"/>
      <c r="TCO28" s="84"/>
      <c r="TCP28" s="84"/>
      <c r="TCQ28" s="84"/>
      <c r="TCR28" s="84"/>
      <c r="TCS28" s="84"/>
      <c r="TCT28" s="84"/>
      <c r="TCU28" s="84"/>
      <c r="TCV28" s="84"/>
      <c r="TCW28" s="84"/>
      <c r="TCX28" s="84"/>
      <c r="TCY28" s="84"/>
      <c r="TCZ28" s="84"/>
      <c r="TDA28" s="84"/>
      <c r="TDB28" s="84"/>
      <c r="TDC28" s="84"/>
      <c r="TDD28" s="84"/>
      <c r="TDE28" s="84"/>
      <c r="TDF28" s="84"/>
      <c r="TDG28" s="84"/>
      <c r="TDH28" s="84"/>
      <c r="TDI28" s="84"/>
      <c r="TDJ28" s="84"/>
      <c r="TDK28" s="84"/>
      <c r="TDL28" s="84"/>
      <c r="TDM28" s="84"/>
      <c r="TDN28" s="84"/>
      <c r="TDO28" s="84"/>
      <c r="TDP28" s="84"/>
      <c r="TDQ28" s="84"/>
      <c r="TDR28" s="84"/>
      <c r="TDS28" s="84"/>
      <c r="TDT28" s="84"/>
      <c r="TDU28" s="84"/>
      <c r="TDV28" s="84"/>
      <c r="TDW28" s="84"/>
      <c r="TDX28" s="84"/>
      <c r="TDY28" s="84"/>
      <c r="TDZ28" s="84"/>
      <c r="TEA28" s="84"/>
      <c r="TEB28" s="84"/>
      <c r="TEC28" s="84"/>
      <c r="TED28" s="84"/>
      <c r="TEE28" s="84"/>
      <c r="TEF28" s="84"/>
      <c r="TEG28" s="84"/>
      <c r="TEH28" s="84"/>
      <c r="TEI28" s="84"/>
      <c r="TEJ28" s="84"/>
      <c r="TEK28" s="84"/>
      <c r="TEL28" s="84"/>
      <c r="TEM28" s="84"/>
      <c r="TEN28" s="84"/>
      <c r="TEO28" s="84"/>
      <c r="TEP28" s="84"/>
      <c r="TEQ28" s="84"/>
      <c r="TER28" s="84"/>
      <c r="TES28" s="84"/>
      <c r="TET28" s="84"/>
      <c r="TEU28" s="84"/>
      <c r="TEV28" s="84"/>
      <c r="TEW28" s="84"/>
      <c r="TEX28" s="84"/>
      <c r="TEY28" s="84"/>
      <c r="TEZ28" s="84"/>
      <c r="TFA28" s="84"/>
      <c r="TFB28" s="84"/>
      <c r="TFC28" s="84"/>
      <c r="TFD28" s="84"/>
      <c r="TFE28" s="84"/>
      <c r="TFF28" s="84"/>
      <c r="TFG28" s="84"/>
      <c r="TFH28" s="84"/>
      <c r="TFI28" s="84"/>
      <c r="TFJ28" s="84"/>
      <c r="TFK28" s="84"/>
      <c r="TFL28" s="84"/>
      <c r="TFM28" s="84"/>
      <c r="TFN28" s="84"/>
      <c r="TFO28" s="84"/>
      <c r="TFP28" s="84"/>
      <c r="TFQ28" s="84"/>
      <c r="TFR28" s="84"/>
      <c r="TFS28" s="84"/>
      <c r="TFT28" s="84"/>
      <c r="TFU28" s="84"/>
      <c r="TFV28" s="84"/>
      <c r="TFW28" s="84"/>
      <c r="TFX28" s="84"/>
      <c r="TFY28" s="84"/>
      <c r="TFZ28" s="84"/>
      <c r="TGA28" s="84"/>
      <c r="TGB28" s="84"/>
      <c r="TGC28" s="84"/>
      <c r="TGD28" s="84"/>
      <c r="TGE28" s="84"/>
      <c r="TGF28" s="84"/>
      <c r="TGG28" s="84"/>
      <c r="TGH28" s="84"/>
      <c r="TGI28" s="84"/>
      <c r="TGJ28" s="84"/>
      <c r="TGK28" s="84"/>
      <c r="TGL28" s="84"/>
      <c r="TGM28" s="84"/>
      <c r="TGN28" s="84"/>
      <c r="TGO28" s="84"/>
      <c r="TGP28" s="84"/>
      <c r="TGQ28" s="84"/>
      <c r="TGR28" s="84"/>
      <c r="TGS28" s="84"/>
      <c r="TGT28" s="84"/>
      <c r="TGU28" s="84"/>
      <c r="TGV28" s="84"/>
      <c r="TGW28" s="84"/>
      <c r="TGX28" s="84"/>
      <c r="TGY28" s="84"/>
      <c r="TGZ28" s="84"/>
      <c r="THA28" s="84"/>
      <c r="THB28" s="84"/>
      <c r="THC28" s="84"/>
      <c r="THD28" s="84"/>
      <c r="THE28" s="84"/>
      <c r="THF28" s="84"/>
      <c r="THG28" s="84"/>
      <c r="THH28" s="84"/>
      <c r="THI28" s="84"/>
      <c r="THJ28" s="84"/>
      <c r="THK28" s="84"/>
      <c r="THL28" s="84"/>
      <c r="THM28" s="84"/>
      <c r="THN28" s="84"/>
      <c r="THO28" s="84"/>
      <c r="THP28" s="84"/>
      <c r="THQ28" s="84"/>
      <c r="THR28" s="84"/>
      <c r="THS28" s="84"/>
      <c r="THT28" s="84"/>
      <c r="THU28" s="84"/>
      <c r="THV28" s="84"/>
      <c r="THW28" s="84"/>
      <c r="THX28" s="84"/>
      <c r="THY28" s="84"/>
      <c r="THZ28" s="84"/>
      <c r="TIA28" s="84"/>
      <c r="TIB28" s="84"/>
      <c r="TIC28" s="84"/>
      <c r="TID28" s="84"/>
      <c r="TIE28" s="84"/>
      <c r="TIF28" s="84"/>
      <c r="TIG28" s="84"/>
      <c r="TIH28" s="84"/>
      <c r="TII28" s="84"/>
      <c r="TIJ28" s="84"/>
      <c r="TIK28" s="84"/>
      <c r="TIL28" s="84"/>
      <c r="TIM28" s="84"/>
      <c r="TIN28" s="84"/>
      <c r="TIO28" s="84"/>
      <c r="TIP28" s="84"/>
      <c r="TIQ28" s="84"/>
      <c r="TIR28" s="84"/>
      <c r="TIS28" s="84"/>
      <c r="TIT28" s="84"/>
      <c r="TIU28" s="84"/>
      <c r="TIV28" s="84"/>
      <c r="TIW28" s="84"/>
      <c r="TIX28" s="84"/>
      <c r="TIY28" s="84"/>
      <c r="TIZ28" s="84"/>
      <c r="TJA28" s="84"/>
      <c r="TJB28" s="84"/>
      <c r="TJC28" s="84"/>
      <c r="TJD28" s="84"/>
      <c r="TJE28" s="84"/>
      <c r="TJF28" s="84"/>
      <c r="TJG28" s="84"/>
      <c r="TJH28" s="84"/>
      <c r="TJI28" s="84"/>
      <c r="TJJ28" s="84"/>
      <c r="TJK28" s="84"/>
      <c r="TJL28" s="84"/>
      <c r="TJM28" s="84"/>
      <c r="TJN28" s="84"/>
      <c r="TJO28" s="84"/>
      <c r="TJP28" s="84"/>
      <c r="TJQ28" s="84"/>
      <c r="TJR28" s="84"/>
      <c r="TJS28" s="84"/>
      <c r="TJT28" s="84"/>
      <c r="TJU28" s="84"/>
      <c r="TJV28" s="84"/>
      <c r="TJW28" s="84"/>
      <c r="TJX28" s="84"/>
      <c r="TJY28" s="84"/>
      <c r="TJZ28" s="84"/>
      <c r="TKA28" s="84"/>
      <c r="TKB28" s="84"/>
      <c r="TKC28" s="84"/>
      <c r="TKD28" s="84"/>
      <c r="TKE28" s="84"/>
      <c r="TKF28" s="84"/>
      <c r="TKG28" s="84"/>
      <c r="TKH28" s="84"/>
      <c r="TKI28" s="84"/>
      <c r="TKJ28" s="84"/>
      <c r="TKK28" s="84"/>
      <c r="TKL28" s="84"/>
      <c r="TKM28" s="84"/>
      <c r="TKN28" s="84"/>
      <c r="TKO28" s="84"/>
      <c r="TKP28" s="84"/>
      <c r="TKQ28" s="84"/>
      <c r="TKR28" s="84"/>
      <c r="TKS28" s="84"/>
      <c r="TKT28" s="84"/>
      <c r="TKU28" s="84"/>
      <c r="TKV28" s="84"/>
      <c r="TKW28" s="84"/>
      <c r="TKX28" s="84"/>
      <c r="TKY28" s="84"/>
      <c r="TKZ28" s="84"/>
      <c r="TLA28" s="84"/>
      <c r="TLB28" s="84"/>
      <c r="TLC28" s="84"/>
      <c r="TLD28" s="84"/>
      <c r="TLE28" s="84"/>
      <c r="TLF28" s="84"/>
      <c r="TLG28" s="84"/>
      <c r="TLH28" s="84"/>
      <c r="TLI28" s="84"/>
      <c r="TLJ28" s="84"/>
      <c r="TLK28" s="84"/>
      <c r="TLL28" s="84"/>
      <c r="TLM28" s="84"/>
      <c r="TLN28" s="84"/>
      <c r="TLO28" s="84"/>
      <c r="TLP28" s="84"/>
      <c r="TLQ28" s="84"/>
      <c r="TLR28" s="84"/>
      <c r="TLS28" s="84"/>
      <c r="TLT28" s="84"/>
      <c r="TLU28" s="84"/>
      <c r="TLV28" s="84"/>
      <c r="TLW28" s="84"/>
      <c r="TLX28" s="84"/>
      <c r="TLY28" s="84"/>
      <c r="TLZ28" s="84"/>
      <c r="TMA28" s="84"/>
      <c r="TMB28" s="84"/>
      <c r="TMC28" s="84"/>
      <c r="TMD28" s="84"/>
      <c r="TME28" s="84"/>
      <c r="TMF28" s="84"/>
      <c r="TMG28" s="84"/>
      <c r="TMH28" s="84"/>
      <c r="TMI28" s="84"/>
      <c r="TMJ28" s="84"/>
      <c r="TMK28" s="84"/>
      <c r="TML28" s="84"/>
      <c r="TMM28" s="84"/>
      <c r="TMN28" s="84"/>
      <c r="TMO28" s="84"/>
      <c r="TMP28" s="84"/>
      <c r="TMQ28" s="84"/>
      <c r="TMR28" s="84"/>
      <c r="TMS28" s="84"/>
      <c r="TMT28" s="84"/>
      <c r="TMU28" s="84"/>
      <c r="TMV28" s="84"/>
      <c r="TMW28" s="84"/>
      <c r="TMX28" s="84"/>
      <c r="TMY28" s="84"/>
      <c r="TMZ28" s="84"/>
      <c r="TNA28" s="84"/>
      <c r="TNB28" s="84"/>
      <c r="TNC28" s="84"/>
      <c r="TND28" s="84"/>
      <c r="TNE28" s="84"/>
      <c r="TNF28" s="84"/>
      <c r="TNG28" s="84"/>
      <c r="TNH28" s="84"/>
      <c r="TNI28" s="84"/>
      <c r="TNJ28" s="84"/>
      <c r="TNK28" s="84"/>
      <c r="TNL28" s="84"/>
      <c r="TNM28" s="84"/>
      <c r="TNN28" s="84"/>
      <c r="TNO28" s="84"/>
      <c r="TNP28" s="84"/>
      <c r="TNQ28" s="84"/>
      <c r="TNR28" s="84"/>
      <c r="TNS28" s="84"/>
      <c r="TNT28" s="84"/>
      <c r="TNU28" s="84"/>
      <c r="TNV28" s="84"/>
      <c r="TNW28" s="84"/>
      <c r="TNX28" s="84"/>
      <c r="TNY28" s="84"/>
      <c r="TNZ28" s="84"/>
      <c r="TOA28" s="84"/>
      <c r="TOB28" s="84"/>
      <c r="TOC28" s="84"/>
      <c r="TOD28" s="84"/>
      <c r="TOE28" s="84"/>
      <c r="TOF28" s="84"/>
      <c r="TOG28" s="84"/>
      <c r="TOH28" s="84"/>
      <c r="TOI28" s="84"/>
      <c r="TOJ28" s="84"/>
      <c r="TOK28" s="84"/>
      <c r="TOL28" s="84"/>
      <c r="TOM28" s="84"/>
      <c r="TON28" s="84"/>
      <c r="TOO28" s="84"/>
      <c r="TOP28" s="84"/>
      <c r="TOQ28" s="84"/>
      <c r="TOR28" s="84"/>
      <c r="TOS28" s="84"/>
      <c r="TOT28" s="84"/>
      <c r="TOU28" s="84"/>
      <c r="TOV28" s="84"/>
      <c r="TOW28" s="84"/>
      <c r="TOX28" s="84"/>
      <c r="TOY28" s="84"/>
      <c r="TOZ28" s="84"/>
      <c r="TPA28" s="84"/>
      <c r="TPB28" s="84"/>
      <c r="TPC28" s="84"/>
      <c r="TPD28" s="84"/>
      <c r="TPE28" s="84"/>
      <c r="TPF28" s="84"/>
      <c r="TPG28" s="84"/>
      <c r="TPH28" s="84"/>
      <c r="TPI28" s="84"/>
      <c r="TPJ28" s="84"/>
      <c r="TPK28" s="84"/>
      <c r="TPL28" s="84"/>
      <c r="TPM28" s="84"/>
      <c r="TPN28" s="84"/>
      <c r="TPO28" s="84"/>
      <c r="TPP28" s="84"/>
      <c r="TPQ28" s="84"/>
      <c r="TPR28" s="84"/>
      <c r="TPS28" s="84"/>
      <c r="TPT28" s="84"/>
      <c r="TPU28" s="84"/>
      <c r="TPV28" s="84"/>
      <c r="TPW28" s="84"/>
      <c r="TPX28" s="84"/>
      <c r="TPY28" s="84"/>
      <c r="TPZ28" s="84"/>
      <c r="TQA28" s="84"/>
      <c r="TQB28" s="84"/>
      <c r="TQC28" s="84"/>
      <c r="TQD28" s="84"/>
      <c r="TQE28" s="84"/>
      <c r="TQF28" s="84"/>
      <c r="TQG28" s="84"/>
      <c r="TQH28" s="84"/>
      <c r="TQI28" s="84"/>
      <c r="TQJ28" s="84"/>
      <c r="TQK28" s="84"/>
      <c r="TQL28" s="84"/>
      <c r="TQM28" s="84"/>
      <c r="TQN28" s="84"/>
      <c r="TQO28" s="84"/>
      <c r="TQP28" s="84"/>
      <c r="TQQ28" s="84"/>
      <c r="TQR28" s="84"/>
      <c r="TQS28" s="84"/>
      <c r="TQT28" s="84"/>
      <c r="TQU28" s="84"/>
      <c r="TQV28" s="84"/>
      <c r="TQW28" s="84"/>
      <c r="TQX28" s="84"/>
      <c r="TQY28" s="84"/>
      <c r="TQZ28" s="84"/>
      <c r="TRA28" s="84"/>
      <c r="TRB28" s="84"/>
      <c r="TRC28" s="84"/>
      <c r="TRD28" s="84"/>
      <c r="TRE28" s="84"/>
      <c r="TRF28" s="84"/>
      <c r="TRG28" s="84"/>
      <c r="TRH28" s="84"/>
      <c r="TRI28" s="84"/>
      <c r="TRJ28" s="84"/>
      <c r="TRK28" s="84"/>
      <c r="TRL28" s="84"/>
      <c r="TRM28" s="84"/>
      <c r="TRN28" s="84"/>
      <c r="TRO28" s="84"/>
      <c r="TRP28" s="84"/>
      <c r="TRQ28" s="84"/>
      <c r="TRR28" s="84"/>
      <c r="TRS28" s="84"/>
      <c r="TRT28" s="84"/>
      <c r="TRU28" s="84"/>
      <c r="TRV28" s="84"/>
      <c r="TRW28" s="84"/>
      <c r="TRX28" s="84"/>
      <c r="TRY28" s="84"/>
      <c r="TRZ28" s="84"/>
      <c r="TSA28" s="84"/>
      <c r="TSB28" s="84"/>
      <c r="TSC28" s="84"/>
      <c r="TSD28" s="84"/>
      <c r="TSE28" s="84"/>
      <c r="TSF28" s="84"/>
      <c r="TSG28" s="84"/>
      <c r="TSH28" s="84"/>
      <c r="TSI28" s="84"/>
      <c r="TSJ28" s="84"/>
      <c r="TSK28" s="84"/>
      <c r="TSL28" s="84"/>
      <c r="TSM28" s="84"/>
      <c r="TSN28" s="84"/>
      <c r="TSO28" s="84"/>
      <c r="TSP28" s="84"/>
      <c r="TSQ28" s="84"/>
      <c r="TSR28" s="84"/>
      <c r="TSS28" s="84"/>
      <c r="TST28" s="84"/>
      <c r="TSU28" s="84"/>
      <c r="TSV28" s="84"/>
      <c r="TSW28" s="84"/>
      <c r="TSX28" s="84"/>
      <c r="TSY28" s="84"/>
      <c r="TSZ28" s="84"/>
      <c r="TTA28" s="84"/>
      <c r="TTB28" s="84"/>
      <c r="TTC28" s="84"/>
      <c r="TTD28" s="84"/>
      <c r="TTE28" s="84"/>
      <c r="TTF28" s="84"/>
      <c r="TTG28" s="84"/>
      <c r="TTH28" s="84"/>
      <c r="TTI28" s="84"/>
      <c r="TTJ28" s="84"/>
      <c r="TTK28" s="84"/>
      <c r="TTL28" s="84"/>
      <c r="TTM28" s="84"/>
      <c r="TTN28" s="84"/>
      <c r="TTO28" s="84"/>
      <c r="TTP28" s="84"/>
      <c r="TTQ28" s="84"/>
      <c r="TTR28" s="84"/>
      <c r="TTS28" s="84"/>
      <c r="TTT28" s="84"/>
      <c r="TTU28" s="84"/>
      <c r="TTV28" s="84"/>
      <c r="TTW28" s="84"/>
      <c r="TTX28" s="84"/>
      <c r="TTY28" s="84"/>
      <c r="TTZ28" s="84"/>
      <c r="TUA28" s="84"/>
      <c r="TUB28" s="84"/>
      <c r="TUC28" s="84"/>
      <c r="TUD28" s="84"/>
      <c r="TUE28" s="84"/>
      <c r="TUF28" s="84"/>
      <c r="TUG28" s="84"/>
      <c r="TUH28" s="84"/>
      <c r="TUI28" s="84"/>
      <c r="TUJ28" s="84"/>
      <c r="TUK28" s="84"/>
      <c r="TUL28" s="84"/>
      <c r="TUM28" s="84"/>
      <c r="TUN28" s="84"/>
      <c r="TUO28" s="84"/>
      <c r="TUP28" s="84"/>
      <c r="TUQ28" s="84"/>
      <c r="TUR28" s="84"/>
      <c r="TUS28" s="84"/>
      <c r="TUT28" s="84"/>
      <c r="TUU28" s="84"/>
      <c r="TUV28" s="84"/>
      <c r="TUW28" s="84"/>
      <c r="TUX28" s="84"/>
      <c r="TUY28" s="84"/>
      <c r="TUZ28" s="84"/>
      <c r="TVA28" s="84"/>
      <c r="TVB28" s="84"/>
      <c r="TVC28" s="84"/>
      <c r="TVD28" s="84"/>
      <c r="TVE28" s="84"/>
      <c r="TVF28" s="84"/>
      <c r="TVG28" s="84"/>
      <c r="TVH28" s="84"/>
      <c r="TVI28" s="84"/>
      <c r="TVJ28" s="84"/>
      <c r="TVK28" s="84"/>
      <c r="TVL28" s="84"/>
      <c r="TVM28" s="84"/>
      <c r="TVN28" s="84"/>
      <c r="TVO28" s="84"/>
      <c r="TVP28" s="84"/>
      <c r="TVQ28" s="84"/>
      <c r="TVR28" s="84"/>
      <c r="TVS28" s="84"/>
      <c r="TVT28" s="84"/>
      <c r="TVU28" s="84"/>
      <c r="TVV28" s="84"/>
      <c r="TVW28" s="84"/>
      <c r="TVX28" s="84"/>
      <c r="TVY28" s="84"/>
      <c r="TVZ28" s="84"/>
      <c r="TWA28" s="84"/>
      <c r="TWB28" s="84"/>
      <c r="TWC28" s="84"/>
      <c r="TWD28" s="84"/>
      <c r="TWE28" s="84"/>
      <c r="TWF28" s="84"/>
      <c r="TWG28" s="84"/>
      <c r="TWH28" s="84"/>
      <c r="TWI28" s="84"/>
      <c r="TWJ28" s="84"/>
      <c r="TWK28" s="84"/>
      <c r="TWL28" s="84"/>
      <c r="TWM28" s="84"/>
      <c r="TWN28" s="84"/>
      <c r="TWO28" s="84"/>
      <c r="TWP28" s="84"/>
      <c r="TWQ28" s="84"/>
      <c r="TWR28" s="84"/>
      <c r="TWS28" s="84"/>
      <c r="TWT28" s="84"/>
      <c r="TWU28" s="84"/>
      <c r="TWV28" s="84"/>
      <c r="TWW28" s="84"/>
      <c r="TWX28" s="84"/>
      <c r="TWY28" s="84"/>
      <c r="TWZ28" s="84"/>
      <c r="TXA28" s="84"/>
      <c r="TXB28" s="84"/>
      <c r="TXC28" s="84"/>
      <c r="TXD28" s="84"/>
      <c r="TXE28" s="84"/>
      <c r="TXF28" s="84"/>
      <c r="TXG28" s="84"/>
      <c r="TXH28" s="84"/>
      <c r="TXI28" s="84"/>
      <c r="TXJ28" s="84"/>
      <c r="TXK28" s="84"/>
      <c r="TXL28" s="84"/>
      <c r="TXM28" s="84"/>
      <c r="TXN28" s="84"/>
      <c r="TXO28" s="84"/>
      <c r="TXP28" s="84"/>
      <c r="TXQ28" s="84"/>
      <c r="TXR28" s="84"/>
      <c r="TXS28" s="84"/>
      <c r="TXT28" s="84"/>
      <c r="TXU28" s="84"/>
      <c r="TXV28" s="84"/>
      <c r="TXW28" s="84"/>
      <c r="TXX28" s="84"/>
      <c r="TXY28" s="84"/>
      <c r="TXZ28" s="84"/>
      <c r="TYA28" s="84"/>
      <c r="TYB28" s="84"/>
      <c r="TYC28" s="84"/>
      <c r="TYD28" s="84"/>
      <c r="TYE28" s="84"/>
      <c r="TYF28" s="84"/>
      <c r="TYG28" s="84"/>
      <c r="TYH28" s="84"/>
      <c r="TYI28" s="84"/>
      <c r="TYJ28" s="84"/>
      <c r="TYK28" s="84"/>
      <c r="TYL28" s="84"/>
      <c r="TYM28" s="84"/>
      <c r="TYN28" s="84"/>
      <c r="TYO28" s="84"/>
      <c r="TYP28" s="84"/>
      <c r="TYQ28" s="84"/>
      <c r="TYR28" s="84"/>
      <c r="TYS28" s="84"/>
      <c r="TYT28" s="84"/>
      <c r="TYU28" s="84"/>
      <c r="TYV28" s="84"/>
      <c r="TYW28" s="84"/>
      <c r="TYX28" s="84"/>
      <c r="TYY28" s="84"/>
      <c r="TYZ28" s="84"/>
      <c r="TZA28" s="84"/>
      <c r="TZB28" s="84"/>
      <c r="TZC28" s="84"/>
      <c r="TZD28" s="84"/>
      <c r="TZE28" s="84"/>
      <c r="TZF28" s="84"/>
      <c r="TZG28" s="84"/>
      <c r="TZH28" s="84"/>
      <c r="TZI28" s="84"/>
      <c r="TZJ28" s="84"/>
      <c r="TZK28" s="84"/>
      <c r="TZL28" s="84"/>
      <c r="TZM28" s="84"/>
      <c r="TZN28" s="84"/>
      <c r="TZO28" s="84"/>
      <c r="TZP28" s="84"/>
      <c r="TZQ28" s="84"/>
      <c r="TZR28" s="84"/>
      <c r="TZS28" s="84"/>
      <c r="TZT28" s="84"/>
      <c r="TZU28" s="84"/>
      <c r="TZV28" s="84"/>
      <c r="TZW28" s="84"/>
      <c r="TZX28" s="84"/>
      <c r="TZY28" s="84"/>
      <c r="TZZ28" s="84"/>
      <c r="UAA28" s="84"/>
      <c r="UAB28" s="84"/>
      <c r="UAC28" s="84"/>
      <c r="UAD28" s="84"/>
      <c r="UAE28" s="84"/>
      <c r="UAF28" s="84"/>
      <c r="UAG28" s="84"/>
      <c r="UAH28" s="84"/>
      <c r="UAI28" s="84"/>
      <c r="UAJ28" s="84"/>
      <c r="UAK28" s="84"/>
      <c r="UAL28" s="84"/>
      <c r="UAM28" s="84"/>
      <c r="UAN28" s="84"/>
      <c r="UAO28" s="84"/>
      <c r="UAP28" s="84"/>
      <c r="UAQ28" s="84"/>
      <c r="UAR28" s="84"/>
      <c r="UAS28" s="84"/>
      <c r="UAT28" s="84"/>
      <c r="UAU28" s="84"/>
      <c r="UAV28" s="84"/>
      <c r="UAW28" s="84"/>
      <c r="UAX28" s="84"/>
      <c r="UAY28" s="84"/>
      <c r="UAZ28" s="84"/>
      <c r="UBA28" s="84"/>
      <c r="UBB28" s="84"/>
      <c r="UBC28" s="84"/>
      <c r="UBD28" s="84"/>
      <c r="UBE28" s="84"/>
      <c r="UBF28" s="84"/>
      <c r="UBG28" s="84"/>
      <c r="UBH28" s="84"/>
      <c r="UBI28" s="84"/>
      <c r="UBJ28" s="84"/>
      <c r="UBK28" s="84"/>
      <c r="UBL28" s="84"/>
      <c r="UBM28" s="84"/>
      <c r="UBN28" s="84"/>
      <c r="UBO28" s="84"/>
      <c r="UBP28" s="84"/>
      <c r="UBQ28" s="84"/>
      <c r="UBR28" s="84"/>
      <c r="UBS28" s="84"/>
      <c r="UBT28" s="84"/>
      <c r="UBU28" s="84"/>
      <c r="UBV28" s="84"/>
      <c r="UBW28" s="84"/>
      <c r="UBX28" s="84"/>
      <c r="UBY28" s="84"/>
      <c r="UBZ28" s="84"/>
      <c r="UCA28" s="84"/>
      <c r="UCB28" s="84"/>
      <c r="UCC28" s="84"/>
      <c r="UCD28" s="84"/>
      <c r="UCE28" s="84"/>
      <c r="UCF28" s="84"/>
      <c r="UCG28" s="84"/>
      <c r="UCH28" s="84"/>
      <c r="UCI28" s="84"/>
      <c r="UCJ28" s="84"/>
      <c r="UCK28" s="84"/>
      <c r="UCL28" s="84"/>
      <c r="UCM28" s="84"/>
      <c r="UCN28" s="84"/>
      <c r="UCO28" s="84"/>
      <c r="UCP28" s="84"/>
      <c r="UCQ28" s="84"/>
      <c r="UCR28" s="84"/>
      <c r="UCS28" s="84"/>
      <c r="UCT28" s="84"/>
      <c r="UCU28" s="84"/>
      <c r="UCV28" s="84"/>
      <c r="UCW28" s="84"/>
      <c r="UCX28" s="84"/>
      <c r="UCY28" s="84"/>
      <c r="UCZ28" s="84"/>
      <c r="UDA28" s="84"/>
      <c r="UDB28" s="84"/>
      <c r="UDC28" s="84"/>
      <c r="UDD28" s="84"/>
      <c r="UDE28" s="84"/>
      <c r="UDF28" s="84"/>
      <c r="UDG28" s="84"/>
      <c r="UDH28" s="84"/>
      <c r="UDI28" s="84"/>
      <c r="UDJ28" s="84"/>
      <c r="UDK28" s="84"/>
      <c r="UDL28" s="84"/>
      <c r="UDM28" s="84"/>
      <c r="UDN28" s="84"/>
      <c r="UDO28" s="84"/>
      <c r="UDP28" s="84"/>
      <c r="UDQ28" s="84"/>
      <c r="UDR28" s="84"/>
      <c r="UDS28" s="84"/>
      <c r="UDT28" s="84"/>
      <c r="UDU28" s="84"/>
      <c r="UDV28" s="84"/>
      <c r="UDW28" s="84"/>
      <c r="UDX28" s="84"/>
      <c r="UDY28" s="84"/>
      <c r="UDZ28" s="84"/>
      <c r="UEA28" s="84"/>
      <c r="UEB28" s="84"/>
      <c r="UEC28" s="84"/>
      <c r="UED28" s="84"/>
      <c r="UEE28" s="84"/>
      <c r="UEF28" s="84"/>
      <c r="UEG28" s="84"/>
      <c r="UEH28" s="84"/>
      <c r="UEI28" s="84"/>
      <c r="UEJ28" s="84"/>
      <c r="UEK28" s="84"/>
      <c r="UEL28" s="84"/>
      <c r="UEM28" s="84"/>
      <c r="UEN28" s="84"/>
      <c r="UEO28" s="84"/>
      <c r="UEP28" s="84"/>
      <c r="UEQ28" s="84"/>
      <c r="UER28" s="84"/>
      <c r="UES28" s="84"/>
      <c r="UET28" s="84"/>
      <c r="UEU28" s="84"/>
      <c r="UEV28" s="84"/>
      <c r="UEW28" s="84"/>
      <c r="UEX28" s="84"/>
      <c r="UEY28" s="84"/>
      <c r="UEZ28" s="84"/>
      <c r="UFA28" s="84"/>
      <c r="UFB28" s="84"/>
      <c r="UFC28" s="84"/>
      <c r="UFD28" s="84"/>
      <c r="UFE28" s="84"/>
      <c r="UFF28" s="84"/>
      <c r="UFG28" s="84"/>
      <c r="UFH28" s="84"/>
      <c r="UFI28" s="84"/>
      <c r="UFJ28" s="84"/>
      <c r="UFK28" s="84"/>
      <c r="UFL28" s="84"/>
      <c r="UFM28" s="84"/>
      <c r="UFN28" s="84"/>
      <c r="UFO28" s="84"/>
      <c r="UFP28" s="84"/>
      <c r="UFQ28" s="84"/>
      <c r="UFR28" s="84"/>
      <c r="UFS28" s="84"/>
      <c r="UFT28" s="84"/>
      <c r="UFU28" s="84"/>
      <c r="UFV28" s="84"/>
      <c r="UFW28" s="84"/>
      <c r="UFX28" s="84"/>
      <c r="UFY28" s="84"/>
      <c r="UFZ28" s="84"/>
      <c r="UGA28" s="84"/>
      <c r="UGB28" s="84"/>
      <c r="UGC28" s="84"/>
      <c r="UGD28" s="84"/>
      <c r="UGE28" s="84"/>
      <c r="UGF28" s="84"/>
      <c r="UGG28" s="84"/>
      <c r="UGH28" s="84"/>
      <c r="UGI28" s="84"/>
      <c r="UGJ28" s="84"/>
      <c r="UGK28" s="84"/>
      <c r="UGL28" s="84"/>
      <c r="UGM28" s="84"/>
      <c r="UGN28" s="84"/>
      <c r="UGO28" s="84"/>
      <c r="UGP28" s="84"/>
      <c r="UGQ28" s="84"/>
      <c r="UGR28" s="84"/>
      <c r="UGS28" s="84"/>
      <c r="UGT28" s="84"/>
      <c r="UGU28" s="84"/>
      <c r="UGV28" s="84"/>
      <c r="UGW28" s="84"/>
      <c r="UGX28" s="84"/>
      <c r="UGY28" s="84"/>
      <c r="UGZ28" s="84"/>
      <c r="UHA28" s="84"/>
      <c r="UHB28" s="84"/>
      <c r="UHC28" s="84"/>
      <c r="UHD28" s="84"/>
      <c r="UHE28" s="84"/>
      <c r="UHF28" s="84"/>
      <c r="UHG28" s="84"/>
      <c r="UHH28" s="84"/>
      <c r="UHI28" s="84"/>
      <c r="UHJ28" s="84"/>
      <c r="UHK28" s="84"/>
      <c r="UHL28" s="84"/>
      <c r="UHM28" s="84"/>
      <c r="UHN28" s="84"/>
      <c r="UHO28" s="84"/>
      <c r="UHP28" s="84"/>
      <c r="UHQ28" s="84"/>
      <c r="UHR28" s="84"/>
      <c r="UHS28" s="84"/>
      <c r="UHT28" s="84"/>
      <c r="UHU28" s="84"/>
      <c r="UHV28" s="84"/>
      <c r="UHW28" s="84"/>
      <c r="UHX28" s="84"/>
      <c r="UHY28" s="84"/>
      <c r="UHZ28" s="84"/>
      <c r="UIA28" s="84"/>
      <c r="UIB28" s="84"/>
      <c r="UIC28" s="84"/>
      <c r="UID28" s="84"/>
      <c r="UIE28" s="84"/>
      <c r="UIF28" s="84"/>
      <c r="UIG28" s="84"/>
      <c r="UIH28" s="84"/>
      <c r="UII28" s="84"/>
      <c r="UIJ28" s="84"/>
      <c r="UIK28" s="84"/>
      <c r="UIL28" s="84"/>
      <c r="UIM28" s="84"/>
      <c r="UIN28" s="84"/>
      <c r="UIO28" s="84"/>
      <c r="UIP28" s="84"/>
      <c r="UIQ28" s="84"/>
      <c r="UIR28" s="84"/>
      <c r="UIS28" s="84"/>
      <c r="UIT28" s="84"/>
      <c r="UIU28" s="84"/>
      <c r="UIV28" s="84"/>
      <c r="UIW28" s="84"/>
      <c r="UIX28" s="84"/>
      <c r="UIY28" s="84"/>
      <c r="UIZ28" s="84"/>
      <c r="UJA28" s="84"/>
      <c r="UJB28" s="84"/>
      <c r="UJC28" s="84"/>
      <c r="UJD28" s="84"/>
      <c r="UJE28" s="84"/>
      <c r="UJF28" s="84"/>
      <c r="UJG28" s="84"/>
      <c r="UJH28" s="84"/>
      <c r="UJI28" s="84"/>
      <c r="UJJ28" s="84"/>
      <c r="UJK28" s="84"/>
      <c r="UJL28" s="84"/>
      <c r="UJM28" s="84"/>
      <c r="UJN28" s="84"/>
      <c r="UJO28" s="84"/>
      <c r="UJP28" s="84"/>
      <c r="UJQ28" s="84"/>
      <c r="UJR28" s="84"/>
      <c r="UJS28" s="84"/>
      <c r="UJT28" s="84"/>
      <c r="UJU28" s="84"/>
      <c r="UJV28" s="84"/>
      <c r="UJW28" s="84"/>
      <c r="UJX28" s="84"/>
      <c r="UJY28" s="84"/>
      <c r="UJZ28" s="84"/>
      <c r="UKA28" s="84"/>
      <c r="UKB28" s="84"/>
      <c r="UKC28" s="84"/>
      <c r="UKD28" s="84"/>
      <c r="UKE28" s="84"/>
      <c r="UKF28" s="84"/>
      <c r="UKG28" s="84"/>
      <c r="UKH28" s="84"/>
      <c r="UKI28" s="84"/>
      <c r="UKJ28" s="84"/>
      <c r="UKK28" s="84"/>
      <c r="UKL28" s="84"/>
      <c r="UKM28" s="84"/>
      <c r="UKN28" s="84"/>
      <c r="UKO28" s="84"/>
      <c r="UKP28" s="84"/>
      <c r="UKQ28" s="84"/>
      <c r="UKR28" s="84"/>
      <c r="UKS28" s="84"/>
      <c r="UKT28" s="84"/>
      <c r="UKU28" s="84"/>
      <c r="UKV28" s="84"/>
      <c r="UKW28" s="84"/>
      <c r="UKX28" s="84"/>
      <c r="UKY28" s="84"/>
      <c r="UKZ28" s="84"/>
      <c r="ULA28" s="84"/>
      <c r="ULB28" s="84"/>
      <c r="ULC28" s="84"/>
      <c r="ULD28" s="84"/>
      <c r="ULE28" s="84"/>
      <c r="ULF28" s="84"/>
      <c r="ULG28" s="84"/>
      <c r="ULH28" s="84"/>
      <c r="ULI28" s="84"/>
      <c r="ULJ28" s="84"/>
      <c r="ULK28" s="84"/>
      <c r="ULL28" s="84"/>
      <c r="ULM28" s="84"/>
      <c r="ULN28" s="84"/>
      <c r="ULO28" s="84"/>
      <c r="ULP28" s="84"/>
      <c r="ULQ28" s="84"/>
      <c r="ULR28" s="84"/>
      <c r="ULS28" s="84"/>
      <c r="ULT28" s="84"/>
      <c r="ULU28" s="84"/>
      <c r="ULV28" s="84"/>
      <c r="ULW28" s="84"/>
      <c r="ULX28" s="84"/>
      <c r="ULY28" s="84"/>
      <c r="ULZ28" s="84"/>
      <c r="UMA28" s="84"/>
      <c r="UMB28" s="84"/>
      <c r="UMC28" s="84"/>
      <c r="UMD28" s="84"/>
      <c r="UME28" s="84"/>
      <c r="UMF28" s="84"/>
      <c r="UMG28" s="84"/>
      <c r="UMH28" s="84"/>
      <c r="UMI28" s="84"/>
      <c r="UMJ28" s="84"/>
      <c r="UMK28" s="84"/>
      <c r="UML28" s="84"/>
      <c r="UMM28" s="84"/>
      <c r="UMN28" s="84"/>
      <c r="UMO28" s="84"/>
      <c r="UMP28" s="84"/>
      <c r="UMQ28" s="84"/>
      <c r="UMR28" s="84"/>
      <c r="UMS28" s="84"/>
      <c r="UMT28" s="84"/>
      <c r="UMU28" s="84"/>
      <c r="UMV28" s="84"/>
      <c r="UMW28" s="84"/>
      <c r="UMX28" s="84"/>
      <c r="UMY28" s="84"/>
      <c r="UMZ28" s="84"/>
      <c r="UNA28" s="84"/>
      <c r="UNB28" s="84"/>
      <c r="UNC28" s="84"/>
      <c r="UND28" s="84"/>
      <c r="UNE28" s="84"/>
      <c r="UNF28" s="84"/>
      <c r="UNG28" s="84"/>
      <c r="UNH28" s="84"/>
      <c r="UNI28" s="84"/>
      <c r="UNJ28" s="84"/>
      <c r="UNK28" s="84"/>
      <c r="UNL28" s="84"/>
      <c r="UNM28" s="84"/>
      <c r="UNN28" s="84"/>
      <c r="UNO28" s="84"/>
      <c r="UNP28" s="84"/>
      <c r="UNQ28" s="84"/>
      <c r="UNR28" s="84"/>
      <c r="UNS28" s="84"/>
      <c r="UNT28" s="84"/>
      <c r="UNU28" s="84"/>
      <c r="UNV28" s="84"/>
      <c r="UNW28" s="84"/>
      <c r="UNX28" s="84"/>
      <c r="UNY28" s="84"/>
      <c r="UNZ28" s="84"/>
      <c r="UOA28" s="84"/>
      <c r="UOB28" s="84"/>
      <c r="UOC28" s="84"/>
      <c r="UOD28" s="84"/>
      <c r="UOE28" s="84"/>
      <c r="UOF28" s="84"/>
      <c r="UOG28" s="84"/>
      <c r="UOH28" s="84"/>
      <c r="UOI28" s="84"/>
      <c r="UOJ28" s="84"/>
      <c r="UOK28" s="84"/>
      <c r="UOL28" s="84"/>
      <c r="UOM28" s="84"/>
      <c r="UON28" s="84"/>
      <c r="UOO28" s="84"/>
      <c r="UOP28" s="84"/>
      <c r="UOQ28" s="84"/>
      <c r="UOR28" s="84"/>
      <c r="UOS28" s="84"/>
      <c r="UOT28" s="84"/>
      <c r="UOU28" s="84"/>
      <c r="UOV28" s="84"/>
      <c r="UOW28" s="84"/>
      <c r="UOX28" s="84"/>
      <c r="UOY28" s="84"/>
      <c r="UOZ28" s="84"/>
      <c r="UPA28" s="84"/>
      <c r="UPB28" s="84"/>
      <c r="UPC28" s="84"/>
      <c r="UPD28" s="84"/>
      <c r="UPE28" s="84"/>
      <c r="UPF28" s="84"/>
      <c r="UPG28" s="84"/>
      <c r="UPH28" s="84"/>
      <c r="UPI28" s="84"/>
      <c r="UPJ28" s="84"/>
      <c r="UPK28" s="84"/>
      <c r="UPL28" s="84"/>
      <c r="UPM28" s="84"/>
      <c r="UPN28" s="84"/>
      <c r="UPO28" s="84"/>
      <c r="UPP28" s="84"/>
      <c r="UPQ28" s="84"/>
      <c r="UPR28" s="84"/>
      <c r="UPS28" s="84"/>
      <c r="UPT28" s="84"/>
      <c r="UPU28" s="84"/>
      <c r="UPV28" s="84"/>
      <c r="UPW28" s="84"/>
      <c r="UPX28" s="84"/>
      <c r="UPY28" s="84"/>
      <c r="UPZ28" s="84"/>
      <c r="UQA28" s="84"/>
      <c r="UQB28" s="84"/>
      <c r="UQC28" s="84"/>
      <c r="UQD28" s="84"/>
      <c r="UQE28" s="84"/>
      <c r="UQF28" s="84"/>
      <c r="UQG28" s="84"/>
      <c r="UQH28" s="84"/>
      <c r="UQI28" s="84"/>
      <c r="UQJ28" s="84"/>
      <c r="UQK28" s="84"/>
      <c r="UQL28" s="84"/>
      <c r="UQM28" s="84"/>
      <c r="UQN28" s="84"/>
      <c r="UQO28" s="84"/>
      <c r="UQP28" s="84"/>
      <c r="UQQ28" s="84"/>
      <c r="UQR28" s="84"/>
      <c r="UQS28" s="84"/>
      <c r="UQT28" s="84"/>
      <c r="UQU28" s="84"/>
      <c r="UQV28" s="84"/>
      <c r="UQW28" s="84"/>
      <c r="UQX28" s="84"/>
      <c r="UQY28" s="84"/>
      <c r="UQZ28" s="84"/>
      <c r="URA28" s="84"/>
      <c r="URB28" s="84"/>
      <c r="URC28" s="84"/>
      <c r="URD28" s="84"/>
      <c r="URE28" s="84"/>
      <c r="URF28" s="84"/>
      <c r="URG28" s="84"/>
      <c r="URH28" s="84"/>
      <c r="URI28" s="84"/>
      <c r="URJ28" s="84"/>
      <c r="URK28" s="84"/>
      <c r="URL28" s="84"/>
      <c r="URM28" s="84"/>
      <c r="URN28" s="84"/>
      <c r="URO28" s="84"/>
      <c r="URP28" s="84"/>
      <c r="URQ28" s="84"/>
      <c r="URR28" s="84"/>
      <c r="URS28" s="84"/>
      <c r="URT28" s="84"/>
      <c r="URU28" s="84"/>
      <c r="URV28" s="84"/>
      <c r="URW28" s="84"/>
      <c r="URX28" s="84"/>
      <c r="URY28" s="84"/>
      <c r="URZ28" s="84"/>
      <c r="USA28" s="84"/>
      <c r="USB28" s="84"/>
      <c r="USC28" s="84"/>
      <c r="USD28" s="84"/>
      <c r="USE28" s="84"/>
      <c r="USF28" s="84"/>
      <c r="USG28" s="84"/>
      <c r="USH28" s="84"/>
      <c r="USI28" s="84"/>
      <c r="USJ28" s="84"/>
      <c r="USK28" s="84"/>
      <c r="USL28" s="84"/>
      <c r="USM28" s="84"/>
      <c r="USN28" s="84"/>
      <c r="USO28" s="84"/>
      <c r="USP28" s="84"/>
      <c r="USQ28" s="84"/>
      <c r="USR28" s="84"/>
      <c r="USS28" s="84"/>
      <c r="UST28" s="84"/>
      <c r="USU28" s="84"/>
      <c r="USV28" s="84"/>
      <c r="USW28" s="84"/>
      <c r="USX28" s="84"/>
      <c r="USY28" s="84"/>
      <c r="USZ28" s="84"/>
      <c r="UTA28" s="84"/>
      <c r="UTB28" s="84"/>
      <c r="UTC28" s="84"/>
      <c r="UTD28" s="84"/>
      <c r="UTE28" s="84"/>
      <c r="UTF28" s="84"/>
      <c r="UTG28" s="84"/>
      <c r="UTH28" s="84"/>
      <c r="UTI28" s="84"/>
      <c r="UTJ28" s="84"/>
      <c r="UTK28" s="84"/>
      <c r="UTL28" s="84"/>
      <c r="UTM28" s="84"/>
      <c r="UTN28" s="84"/>
      <c r="UTO28" s="84"/>
      <c r="UTP28" s="84"/>
      <c r="UTQ28" s="84"/>
      <c r="UTR28" s="84"/>
      <c r="UTS28" s="84"/>
      <c r="UTT28" s="84"/>
      <c r="UTU28" s="84"/>
      <c r="UTV28" s="84"/>
      <c r="UTW28" s="84"/>
      <c r="UTX28" s="84"/>
      <c r="UTY28" s="84"/>
      <c r="UTZ28" s="84"/>
      <c r="UUA28" s="84"/>
      <c r="UUB28" s="84"/>
      <c r="UUC28" s="84"/>
      <c r="UUD28" s="84"/>
      <c r="UUE28" s="84"/>
      <c r="UUF28" s="84"/>
      <c r="UUG28" s="84"/>
      <c r="UUH28" s="84"/>
      <c r="UUI28" s="84"/>
      <c r="UUJ28" s="84"/>
      <c r="UUK28" s="84"/>
      <c r="UUL28" s="84"/>
      <c r="UUM28" s="84"/>
      <c r="UUN28" s="84"/>
      <c r="UUO28" s="84"/>
      <c r="UUP28" s="84"/>
      <c r="UUQ28" s="84"/>
      <c r="UUR28" s="84"/>
      <c r="UUS28" s="84"/>
      <c r="UUT28" s="84"/>
      <c r="UUU28" s="84"/>
      <c r="UUV28" s="84"/>
      <c r="UUW28" s="84"/>
      <c r="UUX28" s="84"/>
      <c r="UUY28" s="84"/>
      <c r="UUZ28" s="84"/>
      <c r="UVA28" s="84"/>
      <c r="UVB28" s="84"/>
      <c r="UVC28" s="84"/>
      <c r="UVD28" s="84"/>
      <c r="UVE28" s="84"/>
      <c r="UVF28" s="84"/>
      <c r="UVG28" s="84"/>
      <c r="UVH28" s="84"/>
      <c r="UVI28" s="84"/>
      <c r="UVJ28" s="84"/>
      <c r="UVK28" s="84"/>
      <c r="UVL28" s="84"/>
      <c r="UVM28" s="84"/>
      <c r="UVN28" s="84"/>
      <c r="UVO28" s="84"/>
      <c r="UVP28" s="84"/>
      <c r="UVQ28" s="84"/>
      <c r="UVR28" s="84"/>
      <c r="UVS28" s="84"/>
      <c r="UVT28" s="84"/>
      <c r="UVU28" s="84"/>
      <c r="UVV28" s="84"/>
      <c r="UVW28" s="84"/>
      <c r="UVX28" s="84"/>
      <c r="UVY28" s="84"/>
      <c r="UVZ28" s="84"/>
      <c r="UWA28" s="84"/>
      <c r="UWB28" s="84"/>
      <c r="UWC28" s="84"/>
      <c r="UWD28" s="84"/>
      <c r="UWE28" s="84"/>
      <c r="UWF28" s="84"/>
      <c r="UWG28" s="84"/>
      <c r="UWH28" s="84"/>
      <c r="UWI28" s="84"/>
      <c r="UWJ28" s="84"/>
      <c r="UWK28" s="84"/>
      <c r="UWL28" s="84"/>
      <c r="UWM28" s="84"/>
      <c r="UWN28" s="84"/>
      <c r="UWO28" s="84"/>
      <c r="UWP28" s="84"/>
      <c r="UWQ28" s="84"/>
      <c r="UWR28" s="84"/>
      <c r="UWS28" s="84"/>
      <c r="UWT28" s="84"/>
      <c r="UWU28" s="84"/>
      <c r="UWV28" s="84"/>
      <c r="UWW28" s="84"/>
      <c r="UWX28" s="84"/>
      <c r="UWY28" s="84"/>
      <c r="UWZ28" s="84"/>
      <c r="UXA28" s="84"/>
      <c r="UXB28" s="84"/>
      <c r="UXC28" s="84"/>
      <c r="UXD28" s="84"/>
      <c r="UXE28" s="84"/>
      <c r="UXF28" s="84"/>
      <c r="UXG28" s="84"/>
      <c r="UXH28" s="84"/>
      <c r="UXI28" s="84"/>
      <c r="UXJ28" s="84"/>
      <c r="UXK28" s="84"/>
      <c r="UXL28" s="84"/>
      <c r="UXM28" s="84"/>
      <c r="UXN28" s="84"/>
      <c r="UXO28" s="84"/>
      <c r="UXP28" s="84"/>
      <c r="UXQ28" s="84"/>
      <c r="UXR28" s="84"/>
      <c r="UXS28" s="84"/>
      <c r="UXT28" s="84"/>
      <c r="UXU28" s="84"/>
      <c r="UXV28" s="84"/>
      <c r="UXW28" s="84"/>
      <c r="UXX28" s="84"/>
      <c r="UXY28" s="84"/>
      <c r="UXZ28" s="84"/>
      <c r="UYA28" s="84"/>
      <c r="UYB28" s="84"/>
      <c r="UYC28" s="84"/>
      <c r="UYD28" s="84"/>
      <c r="UYE28" s="84"/>
      <c r="UYF28" s="84"/>
      <c r="UYG28" s="84"/>
      <c r="UYH28" s="84"/>
      <c r="UYI28" s="84"/>
      <c r="UYJ28" s="84"/>
      <c r="UYK28" s="84"/>
      <c r="UYL28" s="84"/>
      <c r="UYM28" s="84"/>
      <c r="UYN28" s="84"/>
      <c r="UYO28" s="84"/>
      <c r="UYP28" s="84"/>
      <c r="UYQ28" s="84"/>
      <c r="UYR28" s="84"/>
      <c r="UYS28" s="84"/>
      <c r="UYT28" s="84"/>
      <c r="UYU28" s="84"/>
      <c r="UYV28" s="84"/>
      <c r="UYW28" s="84"/>
      <c r="UYX28" s="84"/>
      <c r="UYY28" s="84"/>
      <c r="UYZ28" s="84"/>
      <c r="UZA28" s="84"/>
      <c r="UZB28" s="84"/>
      <c r="UZC28" s="84"/>
      <c r="UZD28" s="84"/>
      <c r="UZE28" s="84"/>
      <c r="UZF28" s="84"/>
      <c r="UZG28" s="84"/>
      <c r="UZH28" s="84"/>
      <c r="UZI28" s="84"/>
      <c r="UZJ28" s="84"/>
      <c r="UZK28" s="84"/>
      <c r="UZL28" s="84"/>
      <c r="UZM28" s="84"/>
      <c r="UZN28" s="84"/>
      <c r="UZO28" s="84"/>
      <c r="UZP28" s="84"/>
      <c r="UZQ28" s="84"/>
      <c r="UZR28" s="84"/>
      <c r="UZS28" s="84"/>
      <c r="UZT28" s="84"/>
      <c r="UZU28" s="84"/>
      <c r="UZV28" s="84"/>
      <c r="UZW28" s="84"/>
      <c r="UZX28" s="84"/>
      <c r="UZY28" s="84"/>
      <c r="UZZ28" s="84"/>
      <c r="VAA28" s="84"/>
      <c r="VAB28" s="84"/>
      <c r="VAC28" s="84"/>
      <c r="VAD28" s="84"/>
      <c r="VAE28" s="84"/>
      <c r="VAF28" s="84"/>
      <c r="VAG28" s="84"/>
      <c r="VAH28" s="84"/>
      <c r="VAI28" s="84"/>
      <c r="VAJ28" s="84"/>
      <c r="VAK28" s="84"/>
      <c r="VAL28" s="84"/>
      <c r="VAM28" s="84"/>
      <c r="VAN28" s="84"/>
      <c r="VAO28" s="84"/>
      <c r="VAP28" s="84"/>
      <c r="VAQ28" s="84"/>
      <c r="VAR28" s="84"/>
      <c r="VAS28" s="84"/>
      <c r="VAT28" s="84"/>
      <c r="VAU28" s="84"/>
      <c r="VAV28" s="84"/>
      <c r="VAW28" s="84"/>
      <c r="VAX28" s="84"/>
      <c r="VAY28" s="84"/>
      <c r="VAZ28" s="84"/>
      <c r="VBA28" s="84"/>
      <c r="VBB28" s="84"/>
      <c r="VBC28" s="84"/>
      <c r="VBD28" s="84"/>
      <c r="VBE28" s="84"/>
      <c r="VBF28" s="84"/>
      <c r="VBG28" s="84"/>
      <c r="VBH28" s="84"/>
      <c r="VBI28" s="84"/>
      <c r="VBJ28" s="84"/>
      <c r="VBK28" s="84"/>
      <c r="VBL28" s="84"/>
      <c r="VBM28" s="84"/>
      <c r="VBN28" s="84"/>
      <c r="VBO28" s="84"/>
      <c r="VBP28" s="84"/>
      <c r="VBQ28" s="84"/>
      <c r="VBR28" s="84"/>
      <c r="VBS28" s="84"/>
      <c r="VBT28" s="84"/>
      <c r="VBU28" s="84"/>
      <c r="VBV28" s="84"/>
      <c r="VBW28" s="84"/>
      <c r="VBX28" s="84"/>
      <c r="VBY28" s="84"/>
      <c r="VBZ28" s="84"/>
      <c r="VCA28" s="84"/>
      <c r="VCB28" s="84"/>
      <c r="VCC28" s="84"/>
      <c r="VCD28" s="84"/>
      <c r="VCE28" s="84"/>
      <c r="VCF28" s="84"/>
      <c r="VCG28" s="84"/>
      <c r="VCH28" s="84"/>
      <c r="VCI28" s="84"/>
      <c r="VCJ28" s="84"/>
      <c r="VCK28" s="84"/>
      <c r="VCL28" s="84"/>
      <c r="VCM28" s="84"/>
      <c r="VCN28" s="84"/>
      <c r="VCO28" s="84"/>
      <c r="VCP28" s="84"/>
      <c r="VCQ28" s="84"/>
      <c r="VCR28" s="84"/>
      <c r="VCS28" s="84"/>
      <c r="VCT28" s="84"/>
      <c r="VCU28" s="84"/>
      <c r="VCV28" s="84"/>
      <c r="VCW28" s="84"/>
      <c r="VCX28" s="84"/>
      <c r="VCY28" s="84"/>
      <c r="VCZ28" s="84"/>
      <c r="VDA28" s="84"/>
      <c r="VDB28" s="84"/>
      <c r="VDC28" s="84"/>
      <c r="VDD28" s="84"/>
      <c r="VDE28" s="84"/>
      <c r="VDF28" s="84"/>
      <c r="VDG28" s="84"/>
      <c r="VDH28" s="84"/>
      <c r="VDI28" s="84"/>
      <c r="VDJ28" s="84"/>
      <c r="VDK28" s="84"/>
      <c r="VDL28" s="84"/>
      <c r="VDM28" s="84"/>
      <c r="VDN28" s="84"/>
      <c r="VDO28" s="84"/>
      <c r="VDP28" s="84"/>
      <c r="VDQ28" s="84"/>
      <c r="VDR28" s="84"/>
      <c r="VDS28" s="84"/>
      <c r="VDT28" s="84"/>
      <c r="VDU28" s="84"/>
      <c r="VDV28" s="84"/>
      <c r="VDW28" s="84"/>
      <c r="VDX28" s="84"/>
      <c r="VDY28" s="84"/>
      <c r="VDZ28" s="84"/>
      <c r="VEA28" s="84"/>
      <c r="VEB28" s="84"/>
      <c r="VEC28" s="84"/>
      <c r="VED28" s="84"/>
      <c r="VEE28" s="84"/>
      <c r="VEF28" s="84"/>
      <c r="VEG28" s="84"/>
      <c r="VEH28" s="84"/>
      <c r="VEI28" s="84"/>
      <c r="VEJ28" s="84"/>
      <c r="VEK28" s="84"/>
      <c r="VEL28" s="84"/>
      <c r="VEM28" s="84"/>
      <c r="VEN28" s="84"/>
      <c r="VEO28" s="84"/>
      <c r="VEP28" s="84"/>
      <c r="VEQ28" s="84"/>
      <c r="VER28" s="84"/>
      <c r="VES28" s="84"/>
      <c r="VET28" s="84"/>
      <c r="VEU28" s="84"/>
      <c r="VEV28" s="84"/>
      <c r="VEW28" s="84"/>
      <c r="VEX28" s="84"/>
      <c r="VEY28" s="84"/>
      <c r="VEZ28" s="84"/>
      <c r="VFA28" s="84"/>
      <c r="VFB28" s="84"/>
      <c r="VFC28" s="84"/>
      <c r="VFD28" s="84"/>
      <c r="VFE28" s="84"/>
      <c r="VFF28" s="84"/>
      <c r="VFG28" s="84"/>
      <c r="VFH28" s="84"/>
      <c r="VFI28" s="84"/>
      <c r="VFJ28" s="84"/>
      <c r="VFK28" s="84"/>
      <c r="VFL28" s="84"/>
      <c r="VFM28" s="84"/>
      <c r="VFN28" s="84"/>
      <c r="VFO28" s="84"/>
      <c r="VFP28" s="84"/>
      <c r="VFQ28" s="84"/>
      <c r="VFR28" s="84"/>
      <c r="VFS28" s="84"/>
      <c r="VFT28" s="84"/>
      <c r="VFU28" s="84"/>
      <c r="VFV28" s="84"/>
      <c r="VFW28" s="84"/>
      <c r="VFX28" s="84"/>
      <c r="VFY28" s="84"/>
      <c r="VFZ28" s="84"/>
      <c r="VGA28" s="84"/>
      <c r="VGB28" s="84"/>
      <c r="VGC28" s="84"/>
      <c r="VGD28" s="84"/>
      <c r="VGE28" s="84"/>
      <c r="VGF28" s="84"/>
      <c r="VGG28" s="84"/>
      <c r="VGH28" s="84"/>
      <c r="VGI28" s="84"/>
      <c r="VGJ28" s="84"/>
      <c r="VGK28" s="84"/>
      <c r="VGL28" s="84"/>
      <c r="VGM28" s="84"/>
      <c r="VGN28" s="84"/>
      <c r="VGO28" s="84"/>
      <c r="VGP28" s="84"/>
      <c r="VGQ28" s="84"/>
      <c r="VGR28" s="84"/>
      <c r="VGS28" s="84"/>
      <c r="VGT28" s="84"/>
      <c r="VGU28" s="84"/>
      <c r="VGV28" s="84"/>
      <c r="VGW28" s="84"/>
      <c r="VGX28" s="84"/>
      <c r="VGY28" s="84"/>
      <c r="VGZ28" s="84"/>
      <c r="VHA28" s="84"/>
      <c r="VHB28" s="84"/>
      <c r="VHC28" s="84"/>
      <c r="VHD28" s="84"/>
      <c r="VHE28" s="84"/>
      <c r="VHF28" s="84"/>
      <c r="VHG28" s="84"/>
      <c r="VHH28" s="84"/>
      <c r="VHI28" s="84"/>
      <c r="VHJ28" s="84"/>
      <c r="VHK28" s="84"/>
      <c r="VHL28" s="84"/>
      <c r="VHM28" s="84"/>
      <c r="VHN28" s="84"/>
      <c r="VHO28" s="84"/>
      <c r="VHP28" s="84"/>
      <c r="VHQ28" s="84"/>
      <c r="VHR28" s="84"/>
      <c r="VHS28" s="84"/>
      <c r="VHT28" s="84"/>
      <c r="VHU28" s="84"/>
      <c r="VHV28" s="84"/>
      <c r="VHW28" s="84"/>
      <c r="VHX28" s="84"/>
      <c r="VHY28" s="84"/>
      <c r="VHZ28" s="84"/>
      <c r="VIA28" s="84"/>
      <c r="VIB28" s="84"/>
      <c r="VIC28" s="84"/>
      <c r="VID28" s="84"/>
      <c r="VIE28" s="84"/>
      <c r="VIF28" s="84"/>
      <c r="VIG28" s="84"/>
      <c r="VIH28" s="84"/>
      <c r="VII28" s="84"/>
      <c r="VIJ28" s="84"/>
      <c r="VIK28" s="84"/>
      <c r="VIL28" s="84"/>
      <c r="VIM28" s="84"/>
      <c r="VIN28" s="84"/>
      <c r="VIO28" s="84"/>
      <c r="VIP28" s="84"/>
      <c r="VIQ28" s="84"/>
      <c r="VIR28" s="84"/>
      <c r="VIS28" s="84"/>
      <c r="VIT28" s="84"/>
      <c r="VIU28" s="84"/>
      <c r="VIV28" s="84"/>
      <c r="VIW28" s="84"/>
      <c r="VIX28" s="84"/>
      <c r="VIY28" s="84"/>
      <c r="VIZ28" s="84"/>
      <c r="VJA28" s="84"/>
      <c r="VJB28" s="84"/>
      <c r="VJC28" s="84"/>
      <c r="VJD28" s="84"/>
      <c r="VJE28" s="84"/>
      <c r="VJF28" s="84"/>
      <c r="VJG28" s="84"/>
      <c r="VJH28" s="84"/>
      <c r="VJI28" s="84"/>
      <c r="VJJ28" s="84"/>
      <c r="VJK28" s="84"/>
      <c r="VJL28" s="84"/>
      <c r="VJM28" s="84"/>
      <c r="VJN28" s="84"/>
      <c r="VJO28" s="84"/>
      <c r="VJP28" s="84"/>
      <c r="VJQ28" s="84"/>
      <c r="VJR28" s="84"/>
      <c r="VJS28" s="84"/>
      <c r="VJT28" s="84"/>
      <c r="VJU28" s="84"/>
      <c r="VJV28" s="84"/>
      <c r="VJW28" s="84"/>
      <c r="VJX28" s="84"/>
      <c r="VJY28" s="84"/>
      <c r="VJZ28" s="84"/>
      <c r="VKA28" s="84"/>
      <c r="VKB28" s="84"/>
      <c r="VKC28" s="84"/>
      <c r="VKD28" s="84"/>
      <c r="VKE28" s="84"/>
      <c r="VKF28" s="84"/>
      <c r="VKG28" s="84"/>
      <c r="VKH28" s="84"/>
      <c r="VKI28" s="84"/>
      <c r="VKJ28" s="84"/>
      <c r="VKK28" s="84"/>
      <c r="VKL28" s="84"/>
      <c r="VKM28" s="84"/>
      <c r="VKN28" s="84"/>
      <c r="VKO28" s="84"/>
      <c r="VKP28" s="84"/>
      <c r="VKQ28" s="84"/>
      <c r="VKR28" s="84"/>
      <c r="VKS28" s="84"/>
      <c r="VKT28" s="84"/>
      <c r="VKU28" s="84"/>
      <c r="VKV28" s="84"/>
      <c r="VKW28" s="84"/>
      <c r="VKX28" s="84"/>
      <c r="VKY28" s="84"/>
      <c r="VKZ28" s="84"/>
      <c r="VLA28" s="84"/>
      <c r="VLB28" s="84"/>
      <c r="VLC28" s="84"/>
      <c r="VLD28" s="84"/>
      <c r="VLE28" s="84"/>
      <c r="VLF28" s="84"/>
      <c r="VLG28" s="84"/>
      <c r="VLH28" s="84"/>
      <c r="VLI28" s="84"/>
      <c r="VLJ28" s="84"/>
      <c r="VLK28" s="84"/>
      <c r="VLL28" s="84"/>
      <c r="VLM28" s="84"/>
      <c r="VLN28" s="84"/>
      <c r="VLO28" s="84"/>
      <c r="VLP28" s="84"/>
      <c r="VLQ28" s="84"/>
      <c r="VLR28" s="84"/>
      <c r="VLS28" s="84"/>
      <c r="VLT28" s="84"/>
      <c r="VLU28" s="84"/>
      <c r="VLV28" s="84"/>
      <c r="VLW28" s="84"/>
      <c r="VLX28" s="84"/>
      <c r="VLY28" s="84"/>
      <c r="VLZ28" s="84"/>
      <c r="VMA28" s="84"/>
      <c r="VMB28" s="84"/>
      <c r="VMC28" s="84"/>
      <c r="VMD28" s="84"/>
      <c r="VME28" s="84"/>
      <c r="VMF28" s="84"/>
      <c r="VMG28" s="84"/>
      <c r="VMH28" s="84"/>
      <c r="VMI28" s="84"/>
      <c r="VMJ28" s="84"/>
      <c r="VMK28" s="84"/>
      <c r="VML28" s="84"/>
      <c r="VMM28" s="84"/>
      <c r="VMN28" s="84"/>
      <c r="VMO28" s="84"/>
      <c r="VMP28" s="84"/>
      <c r="VMQ28" s="84"/>
      <c r="VMR28" s="84"/>
      <c r="VMS28" s="84"/>
      <c r="VMT28" s="84"/>
      <c r="VMU28" s="84"/>
      <c r="VMV28" s="84"/>
      <c r="VMW28" s="84"/>
      <c r="VMX28" s="84"/>
      <c r="VMY28" s="84"/>
      <c r="VMZ28" s="84"/>
      <c r="VNA28" s="84"/>
      <c r="VNB28" s="84"/>
      <c r="VNC28" s="84"/>
      <c r="VND28" s="84"/>
      <c r="VNE28" s="84"/>
      <c r="VNF28" s="84"/>
      <c r="VNG28" s="84"/>
      <c r="VNH28" s="84"/>
      <c r="VNI28" s="84"/>
      <c r="VNJ28" s="84"/>
      <c r="VNK28" s="84"/>
      <c r="VNL28" s="84"/>
      <c r="VNM28" s="84"/>
      <c r="VNN28" s="84"/>
      <c r="VNO28" s="84"/>
      <c r="VNP28" s="84"/>
      <c r="VNQ28" s="84"/>
      <c r="VNR28" s="84"/>
      <c r="VNS28" s="84"/>
      <c r="VNT28" s="84"/>
      <c r="VNU28" s="84"/>
      <c r="VNV28" s="84"/>
      <c r="VNW28" s="84"/>
      <c r="VNX28" s="84"/>
      <c r="VNY28" s="84"/>
      <c r="VNZ28" s="84"/>
      <c r="VOA28" s="84"/>
      <c r="VOB28" s="84"/>
      <c r="VOC28" s="84"/>
      <c r="VOD28" s="84"/>
      <c r="VOE28" s="84"/>
      <c r="VOF28" s="84"/>
      <c r="VOG28" s="84"/>
      <c r="VOH28" s="84"/>
      <c r="VOI28" s="84"/>
      <c r="VOJ28" s="84"/>
      <c r="VOK28" s="84"/>
      <c r="VOL28" s="84"/>
      <c r="VOM28" s="84"/>
      <c r="VON28" s="84"/>
      <c r="VOO28" s="84"/>
      <c r="VOP28" s="84"/>
      <c r="VOQ28" s="84"/>
      <c r="VOR28" s="84"/>
      <c r="VOS28" s="84"/>
      <c r="VOT28" s="84"/>
      <c r="VOU28" s="84"/>
      <c r="VOV28" s="84"/>
      <c r="VOW28" s="84"/>
      <c r="VOX28" s="84"/>
      <c r="VOY28" s="84"/>
      <c r="VOZ28" s="84"/>
      <c r="VPA28" s="84"/>
      <c r="VPB28" s="84"/>
      <c r="VPC28" s="84"/>
      <c r="VPD28" s="84"/>
      <c r="VPE28" s="84"/>
      <c r="VPF28" s="84"/>
      <c r="VPG28" s="84"/>
      <c r="VPH28" s="84"/>
      <c r="VPI28" s="84"/>
      <c r="VPJ28" s="84"/>
      <c r="VPK28" s="84"/>
      <c r="VPL28" s="84"/>
      <c r="VPM28" s="84"/>
      <c r="VPN28" s="84"/>
      <c r="VPO28" s="84"/>
      <c r="VPP28" s="84"/>
      <c r="VPQ28" s="84"/>
      <c r="VPR28" s="84"/>
      <c r="VPS28" s="84"/>
      <c r="VPT28" s="84"/>
      <c r="VPU28" s="84"/>
      <c r="VPV28" s="84"/>
      <c r="VPW28" s="84"/>
      <c r="VPX28" s="84"/>
      <c r="VPY28" s="84"/>
      <c r="VPZ28" s="84"/>
      <c r="VQA28" s="84"/>
      <c r="VQB28" s="84"/>
      <c r="VQC28" s="84"/>
      <c r="VQD28" s="84"/>
      <c r="VQE28" s="84"/>
      <c r="VQF28" s="84"/>
      <c r="VQG28" s="84"/>
      <c r="VQH28" s="84"/>
      <c r="VQI28" s="84"/>
      <c r="VQJ28" s="84"/>
      <c r="VQK28" s="84"/>
      <c r="VQL28" s="84"/>
      <c r="VQM28" s="84"/>
      <c r="VQN28" s="84"/>
      <c r="VQO28" s="84"/>
      <c r="VQP28" s="84"/>
      <c r="VQQ28" s="84"/>
      <c r="VQR28" s="84"/>
      <c r="VQS28" s="84"/>
      <c r="VQT28" s="84"/>
      <c r="VQU28" s="84"/>
      <c r="VQV28" s="84"/>
      <c r="VQW28" s="84"/>
      <c r="VQX28" s="84"/>
      <c r="VQY28" s="84"/>
      <c r="VQZ28" s="84"/>
      <c r="VRA28" s="84"/>
      <c r="VRB28" s="84"/>
      <c r="VRC28" s="84"/>
      <c r="VRD28" s="84"/>
      <c r="VRE28" s="84"/>
      <c r="VRF28" s="84"/>
      <c r="VRG28" s="84"/>
      <c r="VRH28" s="84"/>
      <c r="VRI28" s="84"/>
      <c r="VRJ28" s="84"/>
      <c r="VRK28" s="84"/>
      <c r="VRL28" s="84"/>
      <c r="VRM28" s="84"/>
      <c r="VRN28" s="84"/>
      <c r="VRO28" s="84"/>
      <c r="VRP28" s="84"/>
      <c r="VRQ28" s="84"/>
      <c r="VRR28" s="84"/>
      <c r="VRS28" s="84"/>
      <c r="VRT28" s="84"/>
      <c r="VRU28" s="84"/>
      <c r="VRV28" s="84"/>
      <c r="VRW28" s="84"/>
      <c r="VRX28" s="84"/>
      <c r="VRY28" s="84"/>
      <c r="VRZ28" s="84"/>
      <c r="VSA28" s="84"/>
      <c r="VSB28" s="84"/>
      <c r="VSC28" s="84"/>
      <c r="VSD28" s="84"/>
      <c r="VSE28" s="84"/>
      <c r="VSF28" s="84"/>
      <c r="VSG28" s="84"/>
      <c r="VSH28" s="84"/>
      <c r="VSI28" s="84"/>
      <c r="VSJ28" s="84"/>
      <c r="VSK28" s="84"/>
      <c r="VSL28" s="84"/>
      <c r="VSM28" s="84"/>
      <c r="VSN28" s="84"/>
      <c r="VSO28" s="84"/>
      <c r="VSP28" s="84"/>
      <c r="VSQ28" s="84"/>
      <c r="VSR28" s="84"/>
      <c r="VSS28" s="84"/>
      <c r="VST28" s="84"/>
      <c r="VSU28" s="84"/>
      <c r="VSV28" s="84"/>
      <c r="VSW28" s="84"/>
      <c r="VSX28" s="84"/>
      <c r="VSY28" s="84"/>
      <c r="VSZ28" s="84"/>
      <c r="VTA28" s="84"/>
      <c r="VTB28" s="84"/>
      <c r="VTC28" s="84"/>
      <c r="VTD28" s="84"/>
      <c r="VTE28" s="84"/>
      <c r="VTF28" s="84"/>
      <c r="VTG28" s="84"/>
      <c r="VTH28" s="84"/>
      <c r="VTI28" s="84"/>
      <c r="VTJ28" s="84"/>
      <c r="VTK28" s="84"/>
      <c r="VTL28" s="84"/>
      <c r="VTM28" s="84"/>
      <c r="VTN28" s="84"/>
      <c r="VTO28" s="84"/>
      <c r="VTP28" s="84"/>
      <c r="VTQ28" s="84"/>
      <c r="VTR28" s="84"/>
      <c r="VTS28" s="84"/>
      <c r="VTT28" s="84"/>
      <c r="VTU28" s="84"/>
      <c r="VTV28" s="84"/>
      <c r="VTW28" s="84"/>
      <c r="VTX28" s="84"/>
      <c r="VTY28" s="84"/>
      <c r="VTZ28" s="84"/>
      <c r="VUA28" s="84"/>
      <c r="VUB28" s="84"/>
      <c r="VUC28" s="84"/>
      <c r="VUD28" s="84"/>
      <c r="VUE28" s="84"/>
      <c r="VUF28" s="84"/>
      <c r="VUG28" s="84"/>
      <c r="VUH28" s="84"/>
      <c r="VUI28" s="84"/>
      <c r="VUJ28" s="84"/>
      <c r="VUK28" s="84"/>
      <c r="VUL28" s="84"/>
      <c r="VUM28" s="84"/>
      <c r="VUN28" s="84"/>
      <c r="VUO28" s="84"/>
      <c r="VUP28" s="84"/>
      <c r="VUQ28" s="84"/>
      <c r="VUR28" s="84"/>
      <c r="VUS28" s="84"/>
      <c r="VUT28" s="84"/>
      <c r="VUU28" s="84"/>
      <c r="VUV28" s="84"/>
      <c r="VUW28" s="84"/>
      <c r="VUX28" s="84"/>
      <c r="VUY28" s="84"/>
      <c r="VUZ28" s="84"/>
      <c r="VVA28" s="84"/>
      <c r="VVB28" s="84"/>
      <c r="VVC28" s="84"/>
      <c r="VVD28" s="84"/>
      <c r="VVE28" s="84"/>
      <c r="VVF28" s="84"/>
      <c r="VVG28" s="84"/>
      <c r="VVH28" s="84"/>
      <c r="VVI28" s="84"/>
      <c r="VVJ28" s="84"/>
      <c r="VVK28" s="84"/>
      <c r="VVL28" s="84"/>
      <c r="VVM28" s="84"/>
      <c r="VVN28" s="84"/>
      <c r="VVO28" s="84"/>
      <c r="VVP28" s="84"/>
      <c r="VVQ28" s="84"/>
      <c r="VVR28" s="84"/>
      <c r="VVS28" s="84"/>
      <c r="VVT28" s="84"/>
      <c r="VVU28" s="84"/>
      <c r="VVV28" s="84"/>
      <c r="VVW28" s="84"/>
      <c r="VVX28" s="84"/>
      <c r="VVY28" s="84"/>
      <c r="VVZ28" s="84"/>
      <c r="VWA28" s="84"/>
      <c r="VWB28" s="84"/>
      <c r="VWC28" s="84"/>
      <c r="VWD28" s="84"/>
      <c r="VWE28" s="84"/>
      <c r="VWF28" s="84"/>
      <c r="VWG28" s="84"/>
      <c r="VWH28" s="84"/>
      <c r="VWI28" s="84"/>
      <c r="VWJ28" s="84"/>
      <c r="VWK28" s="84"/>
      <c r="VWL28" s="84"/>
      <c r="VWM28" s="84"/>
      <c r="VWN28" s="84"/>
      <c r="VWO28" s="84"/>
      <c r="VWP28" s="84"/>
      <c r="VWQ28" s="84"/>
      <c r="VWR28" s="84"/>
      <c r="VWS28" s="84"/>
      <c r="VWT28" s="84"/>
      <c r="VWU28" s="84"/>
      <c r="VWV28" s="84"/>
      <c r="VWW28" s="84"/>
      <c r="VWX28" s="84"/>
      <c r="VWY28" s="84"/>
      <c r="VWZ28" s="84"/>
      <c r="VXA28" s="84"/>
      <c r="VXB28" s="84"/>
      <c r="VXC28" s="84"/>
      <c r="VXD28" s="84"/>
      <c r="VXE28" s="84"/>
      <c r="VXF28" s="84"/>
      <c r="VXG28" s="84"/>
      <c r="VXH28" s="84"/>
      <c r="VXI28" s="84"/>
      <c r="VXJ28" s="84"/>
      <c r="VXK28" s="84"/>
      <c r="VXL28" s="84"/>
      <c r="VXM28" s="84"/>
      <c r="VXN28" s="84"/>
      <c r="VXO28" s="84"/>
      <c r="VXP28" s="84"/>
      <c r="VXQ28" s="84"/>
      <c r="VXR28" s="84"/>
      <c r="VXS28" s="84"/>
      <c r="VXT28" s="84"/>
      <c r="VXU28" s="84"/>
      <c r="VXV28" s="84"/>
      <c r="VXW28" s="84"/>
      <c r="VXX28" s="84"/>
      <c r="VXY28" s="84"/>
      <c r="VXZ28" s="84"/>
      <c r="VYA28" s="84"/>
      <c r="VYB28" s="84"/>
      <c r="VYC28" s="84"/>
      <c r="VYD28" s="84"/>
      <c r="VYE28" s="84"/>
      <c r="VYF28" s="84"/>
      <c r="VYG28" s="84"/>
      <c r="VYH28" s="84"/>
      <c r="VYI28" s="84"/>
      <c r="VYJ28" s="84"/>
      <c r="VYK28" s="84"/>
      <c r="VYL28" s="84"/>
      <c r="VYM28" s="84"/>
      <c r="VYN28" s="84"/>
      <c r="VYO28" s="84"/>
      <c r="VYP28" s="84"/>
      <c r="VYQ28" s="84"/>
      <c r="VYR28" s="84"/>
      <c r="VYS28" s="84"/>
      <c r="VYT28" s="84"/>
      <c r="VYU28" s="84"/>
      <c r="VYV28" s="84"/>
      <c r="VYW28" s="84"/>
      <c r="VYX28" s="84"/>
      <c r="VYY28" s="84"/>
      <c r="VYZ28" s="84"/>
      <c r="VZA28" s="84"/>
      <c r="VZB28" s="84"/>
      <c r="VZC28" s="84"/>
      <c r="VZD28" s="84"/>
      <c r="VZE28" s="84"/>
      <c r="VZF28" s="84"/>
      <c r="VZG28" s="84"/>
      <c r="VZH28" s="84"/>
      <c r="VZI28" s="84"/>
      <c r="VZJ28" s="84"/>
      <c r="VZK28" s="84"/>
      <c r="VZL28" s="84"/>
      <c r="VZM28" s="84"/>
      <c r="VZN28" s="84"/>
      <c r="VZO28" s="84"/>
      <c r="VZP28" s="84"/>
      <c r="VZQ28" s="84"/>
      <c r="VZR28" s="84"/>
      <c r="VZS28" s="84"/>
      <c r="VZT28" s="84"/>
      <c r="VZU28" s="84"/>
      <c r="VZV28" s="84"/>
      <c r="VZW28" s="84"/>
      <c r="VZX28" s="84"/>
      <c r="VZY28" s="84"/>
      <c r="VZZ28" s="84"/>
      <c r="WAA28" s="84"/>
      <c r="WAB28" s="84"/>
      <c r="WAC28" s="84"/>
      <c r="WAD28" s="84"/>
      <c r="WAE28" s="84"/>
      <c r="WAF28" s="84"/>
      <c r="WAG28" s="84"/>
      <c r="WAH28" s="84"/>
      <c r="WAI28" s="84"/>
      <c r="WAJ28" s="84"/>
      <c r="WAK28" s="84"/>
      <c r="WAL28" s="84"/>
      <c r="WAM28" s="84"/>
      <c r="WAN28" s="84"/>
      <c r="WAO28" s="84"/>
      <c r="WAP28" s="84"/>
      <c r="WAQ28" s="84"/>
      <c r="WAR28" s="84"/>
      <c r="WAS28" s="84"/>
      <c r="WAT28" s="84"/>
      <c r="WAU28" s="84"/>
      <c r="WAV28" s="84"/>
      <c r="WAW28" s="84"/>
      <c r="WAX28" s="84"/>
      <c r="WAY28" s="84"/>
      <c r="WAZ28" s="84"/>
      <c r="WBA28" s="84"/>
      <c r="WBB28" s="84"/>
      <c r="WBC28" s="84"/>
      <c r="WBD28" s="84"/>
      <c r="WBE28" s="84"/>
      <c r="WBF28" s="84"/>
      <c r="WBG28" s="84"/>
      <c r="WBH28" s="84"/>
      <c r="WBI28" s="84"/>
      <c r="WBJ28" s="84"/>
      <c r="WBK28" s="84"/>
      <c r="WBL28" s="84"/>
      <c r="WBM28" s="84"/>
      <c r="WBN28" s="84"/>
      <c r="WBO28" s="84"/>
      <c r="WBP28" s="84"/>
      <c r="WBQ28" s="84"/>
      <c r="WBR28" s="84"/>
      <c r="WBS28" s="84"/>
      <c r="WBT28" s="84"/>
      <c r="WBU28" s="84"/>
      <c r="WBV28" s="84"/>
      <c r="WBW28" s="84"/>
      <c r="WBX28" s="84"/>
      <c r="WBY28" s="84"/>
      <c r="WBZ28" s="84"/>
      <c r="WCA28" s="84"/>
      <c r="WCB28" s="84"/>
      <c r="WCC28" s="84"/>
      <c r="WCD28" s="84"/>
      <c r="WCE28" s="84"/>
      <c r="WCF28" s="84"/>
      <c r="WCG28" s="84"/>
      <c r="WCH28" s="84"/>
      <c r="WCI28" s="84"/>
      <c r="WCJ28" s="84"/>
      <c r="WCK28" s="84"/>
      <c r="WCL28" s="84"/>
      <c r="WCM28" s="84"/>
      <c r="WCN28" s="84"/>
      <c r="WCO28" s="84"/>
      <c r="WCP28" s="84"/>
      <c r="WCQ28" s="84"/>
      <c r="WCR28" s="84"/>
      <c r="WCS28" s="84"/>
      <c r="WCT28" s="84"/>
      <c r="WCU28" s="84"/>
      <c r="WCV28" s="84"/>
      <c r="WCW28" s="84"/>
      <c r="WCX28" s="84"/>
      <c r="WCY28" s="84"/>
      <c r="WCZ28" s="84"/>
      <c r="WDA28" s="84"/>
      <c r="WDB28" s="84"/>
      <c r="WDC28" s="84"/>
      <c r="WDD28" s="84"/>
      <c r="WDE28" s="84"/>
      <c r="WDF28" s="84"/>
      <c r="WDG28" s="84"/>
      <c r="WDH28" s="84"/>
      <c r="WDI28" s="84"/>
      <c r="WDJ28" s="84"/>
      <c r="WDK28" s="84"/>
      <c r="WDL28" s="84"/>
      <c r="WDM28" s="84"/>
      <c r="WDN28" s="84"/>
      <c r="WDO28" s="84"/>
      <c r="WDP28" s="84"/>
      <c r="WDQ28" s="84"/>
      <c r="WDR28" s="84"/>
      <c r="WDS28" s="84"/>
      <c r="WDT28" s="84"/>
      <c r="WDU28" s="84"/>
      <c r="WDV28" s="84"/>
      <c r="WDW28" s="84"/>
      <c r="WDX28" s="84"/>
      <c r="WDY28" s="84"/>
      <c r="WDZ28" s="84"/>
      <c r="WEA28" s="84"/>
      <c r="WEB28" s="84"/>
      <c r="WEC28" s="84"/>
      <c r="WED28" s="84"/>
      <c r="WEE28" s="84"/>
      <c r="WEF28" s="84"/>
      <c r="WEG28" s="84"/>
      <c r="WEH28" s="84"/>
      <c r="WEI28" s="84"/>
      <c r="WEJ28" s="84"/>
      <c r="WEK28" s="84"/>
      <c r="WEL28" s="84"/>
      <c r="WEM28" s="84"/>
      <c r="WEN28" s="84"/>
      <c r="WEO28" s="84"/>
      <c r="WEP28" s="84"/>
      <c r="WEQ28" s="84"/>
      <c r="WER28" s="84"/>
      <c r="WES28" s="84"/>
      <c r="WET28" s="84"/>
      <c r="WEU28" s="84"/>
      <c r="WEV28" s="84"/>
      <c r="WEW28" s="84"/>
      <c r="WEX28" s="84"/>
      <c r="WEY28" s="84"/>
      <c r="WEZ28" s="84"/>
      <c r="WFA28" s="84"/>
      <c r="WFB28" s="84"/>
      <c r="WFC28" s="84"/>
      <c r="WFD28" s="84"/>
      <c r="WFE28" s="84"/>
      <c r="WFF28" s="84"/>
      <c r="WFG28" s="84"/>
      <c r="WFH28" s="84"/>
      <c r="WFI28" s="84"/>
      <c r="WFJ28" s="84"/>
      <c r="WFK28" s="84"/>
      <c r="WFL28" s="84"/>
      <c r="WFM28" s="84"/>
      <c r="WFN28" s="84"/>
      <c r="WFO28" s="84"/>
      <c r="WFP28" s="84"/>
      <c r="WFQ28" s="84"/>
      <c r="WFR28" s="84"/>
      <c r="WFS28" s="84"/>
      <c r="WFT28" s="84"/>
      <c r="WFU28" s="84"/>
      <c r="WFV28" s="84"/>
      <c r="WFW28" s="84"/>
      <c r="WFX28" s="84"/>
      <c r="WFY28" s="84"/>
      <c r="WFZ28" s="84"/>
      <c r="WGA28" s="84"/>
      <c r="WGB28" s="84"/>
      <c r="WGC28" s="84"/>
      <c r="WGD28" s="84"/>
      <c r="WGE28" s="84"/>
      <c r="WGF28" s="84"/>
      <c r="WGG28" s="84"/>
      <c r="WGH28" s="84"/>
      <c r="WGI28" s="84"/>
      <c r="WGJ28" s="84"/>
      <c r="WGK28" s="84"/>
      <c r="WGL28" s="84"/>
      <c r="WGM28" s="84"/>
      <c r="WGN28" s="84"/>
      <c r="WGO28" s="84"/>
      <c r="WGP28" s="84"/>
      <c r="WGQ28" s="84"/>
      <c r="WGR28" s="84"/>
      <c r="WGS28" s="84"/>
      <c r="WGT28" s="84"/>
      <c r="WGU28" s="84"/>
      <c r="WGV28" s="84"/>
      <c r="WGW28" s="84"/>
      <c r="WGX28" s="84"/>
      <c r="WGY28" s="84"/>
      <c r="WGZ28" s="84"/>
      <c r="WHA28" s="84"/>
      <c r="WHB28" s="84"/>
      <c r="WHC28" s="84"/>
      <c r="WHD28" s="84"/>
      <c r="WHE28" s="84"/>
      <c r="WHF28" s="84"/>
      <c r="WHG28" s="84"/>
      <c r="WHH28" s="84"/>
      <c r="WHI28" s="84"/>
      <c r="WHJ28" s="84"/>
      <c r="WHK28" s="84"/>
      <c r="WHL28" s="84"/>
      <c r="WHM28" s="84"/>
      <c r="WHN28" s="84"/>
      <c r="WHO28" s="84"/>
      <c r="WHP28" s="84"/>
      <c r="WHQ28" s="84"/>
      <c r="WHR28" s="84"/>
      <c r="WHS28" s="84"/>
      <c r="WHT28" s="84"/>
      <c r="WHU28" s="84"/>
      <c r="WHV28" s="84"/>
      <c r="WHW28" s="84"/>
      <c r="WHX28" s="84"/>
      <c r="WHY28" s="84"/>
      <c r="WHZ28" s="84"/>
      <c r="WIA28" s="84"/>
      <c r="WIB28" s="84"/>
      <c r="WIC28" s="84"/>
      <c r="WID28" s="84"/>
      <c r="WIE28" s="84"/>
      <c r="WIF28" s="84"/>
      <c r="WIG28" s="84"/>
      <c r="WIH28" s="84"/>
      <c r="WII28" s="84"/>
      <c r="WIJ28" s="84"/>
      <c r="WIK28" s="84"/>
      <c r="WIL28" s="84"/>
      <c r="WIM28" s="84"/>
      <c r="WIN28" s="84"/>
      <c r="WIO28" s="84"/>
      <c r="WIP28" s="84"/>
      <c r="WIQ28" s="84"/>
      <c r="WIR28" s="84"/>
      <c r="WIS28" s="84"/>
      <c r="WIT28" s="84"/>
      <c r="WIU28" s="84"/>
      <c r="WIV28" s="84"/>
      <c r="WIW28" s="84"/>
      <c r="WIX28" s="84"/>
      <c r="WIY28" s="84"/>
      <c r="WIZ28" s="84"/>
      <c r="WJA28" s="84"/>
      <c r="WJB28" s="84"/>
      <c r="WJC28" s="84"/>
      <c r="WJD28" s="84"/>
      <c r="WJE28" s="84"/>
      <c r="WJF28" s="84"/>
      <c r="WJG28" s="84"/>
      <c r="WJH28" s="84"/>
      <c r="WJI28" s="84"/>
      <c r="WJJ28" s="84"/>
      <c r="WJK28" s="84"/>
      <c r="WJL28" s="84"/>
      <c r="WJM28" s="84"/>
      <c r="WJN28" s="84"/>
      <c r="WJO28" s="84"/>
      <c r="WJP28" s="84"/>
      <c r="WJQ28" s="84"/>
      <c r="WJR28" s="84"/>
      <c r="WJS28" s="84"/>
      <c r="WJT28" s="84"/>
      <c r="WJU28" s="84"/>
      <c r="WJV28" s="84"/>
      <c r="WJW28" s="84"/>
      <c r="WJX28" s="84"/>
      <c r="WJY28" s="84"/>
      <c r="WJZ28" s="84"/>
      <c r="WKA28" s="84"/>
      <c r="WKB28" s="84"/>
      <c r="WKC28" s="84"/>
      <c r="WKD28" s="84"/>
      <c r="WKE28" s="84"/>
      <c r="WKF28" s="84"/>
      <c r="WKG28" s="84"/>
      <c r="WKH28" s="84"/>
      <c r="WKI28" s="84"/>
      <c r="WKJ28" s="84"/>
      <c r="WKK28" s="84"/>
      <c r="WKL28" s="84"/>
      <c r="WKM28" s="84"/>
      <c r="WKN28" s="84"/>
      <c r="WKO28" s="84"/>
      <c r="WKP28" s="84"/>
      <c r="WKQ28" s="84"/>
      <c r="WKR28" s="84"/>
      <c r="WKS28" s="84"/>
      <c r="WKT28" s="84"/>
      <c r="WKU28" s="84"/>
      <c r="WKV28" s="84"/>
      <c r="WKW28" s="84"/>
      <c r="WKX28" s="84"/>
      <c r="WKY28" s="84"/>
      <c r="WKZ28" s="84"/>
      <c r="WLA28" s="84"/>
      <c r="WLB28" s="84"/>
      <c r="WLC28" s="84"/>
      <c r="WLD28" s="84"/>
      <c r="WLE28" s="84"/>
      <c r="WLF28" s="84"/>
      <c r="WLG28" s="84"/>
      <c r="WLH28" s="84"/>
      <c r="WLI28" s="84"/>
      <c r="WLJ28" s="84"/>
      <c r="WLK28" s="84"/>
      <c r="WLL28" s="84"/>
      <c r="WLM28" s="84"/>
      <c r="WLN28" s="84"/>
      <c r="WLO28" s="84"/>
      <c r="WLP28" s="84"/>
      <c r="WLQ28" s="84"/>
      <c r="WLR28" s="84"/>
      <c r="WLS28" s="84"/>
      <c r="WLT28" s="84"/>
      <c r="WLU28" s="84"/>
      <c r="WLV28" s="84"/>
      <c r="WLW28" s="84"/>
      <c r="WLX28" s="84"/>
      <c r="WLY28" s="84"/>
      <c r="WLZ28" s="84"/>
      <c r="WMA28" s="84"/>
      <c r="WMB28" s="84"/>
      <c r="WMC28" s="84"/>
      <c r="WMD28" s="84"/>
      <c r="WME28" s="84"/>
      <c r="WMF28" s="84"/>
      <c r="WMG28" s="84"/>
      <c r="WMH28" s="84"/>
      <c r="WMI28" s="84"/>
      <c r="WMJ28" s="84"/>
      <c r="WMK28" s="84"/>
      <c r="WML28" s="84"/>
      <c r="WMM28" s="84"/>
      <c r="WMN28" s="84"/>
      <c r="WMO28" s="84"/>
      <c r="WMP28" s="84"/>
      <c r="WMQ28" s="84"/>
      <c r="WMR28" s="84"/>
      <c r="WMS28" s="84"/>
      <c r="WMT28" s="84"/>
      <c r="WMU28" s="84"/>
      <c r="WMV28" s="84"/>
      <c r="WMW28" s="84"/>
      <c r="WMX28" s="84"/>
      <c r="WMY28" s="84"/>
      <c r="WMZ28" s="84"/>
      <c r="WNA28" s="84"/>
      <c r="WNB28" s="84"/>
      <c r="WNC28" s="84"/>
      <c r="WND28" s="84"/>
      <c r="WNE28" s="84"/>
      <c r="WNF28" s="84"/>
      <c r="WNG28" s="84"/>
      <c r="WNH28" s="84"/>
      <c r="WNI28" s="84"/>
      <c r="WNJ28" s="84"/>
      <c r="WNK28" s="84"/>
      <c r="WNL28" s="84"/>
      <c r="WNM28" s="84"/>
      <c r="WNN28" s="84"/>
      <c r="WNO28" s="84"/>
      <c r="WNP28" s="84"/>
      <c r="WNQ28" s="84"/>
      <c r="WNR28" s="84"/>
      <c r="WNS28" s="84"/>
      <c r="WNT28" s="84"/>
      <c r="WNU28" s="84"/>
      <c r="WNV28" s="84"/>
      <c r="WNW28" s="84"/>
      <c r="WNX28" s="84"/>
      <c r="WNY28" s="84"/>
      <c r="WNZ28" s="84"/>
      <c r="WOA28" s="84"/>
      <c r="WOB28" s="84"/>
      <c r="WOC28" s="84"/>
      <c r="WOD28" s="84"/>
      <c r="WOE28" s="84"/>
      <c r="WOF28" s="84"/>
      <c r="WOG28" s="84"/>
      <c r="WOH28" s="84"/>
      <c r="WOI28" s="84"/>
      <c r="WOJ28" s="84"/>
      <c r="WOK28" s="84"/>
      <c r="WOL28" s="84"/>
      <c r="WOM28" s="84"/>
      <c r="WON28" s="84"/>
      <c r="WOO28" s="84"/>
      <c r="WOP28" s="84"/>
      <c r="WOQ28" s="84"/>
      <c r="WOR28" s="84"/>
      <c r="WOS28" s="84"/>
      <c r="WOT28" s="84"/>
      <c r="WOU28" s="84"/>
      <c r="WOV28" s="84"/>
      <c r="WOW28" s="84"/>
      <c r="WOX28" s="84"/>
      <c r="WOY28" s="84"/>
      <c r="WOZ28" s="84"/>
      <c r="WPA28" s="84"/>
      <c r="WPB28" s="84"/>
      <c r="WPC28" s="84"/>
      <c r="WPD28" s="84"/>
      <c r="WPE28" s="84"/>
      <c r="WPF28" s="84"/>
      <c r="WPG28" s="84"/>
      <c r="WPH28" s="84"/>
      <c r="WPI28" s="84"/>
      <c r="WPJ28" s="84"/>
      <c r="WPK28" s="84"/>
      <c r="WPL28" s="84"/>
      <c r="WPM28" s="84"/>
      <c r="WPN28" s="84"/>
      <c r="WPO28" s="84"/>
      <c r="WPP28" s="84"/>
      <c r="WPQ28" s="84"/>
      <c r="WPR28" s="84"/>
      <c r="WPS28" s="84"/>
      <c r="WPT28" s="84"/>
      <c r="WPU28" s="84"/>
      <c r="WPV28" s="84"/>
      <c r="WPW28" s="84"/>
      <c r="WPX28" s="84"/>
      <c r="WPY28" s="84"/>
      <c r="WPZ28" s="84"/>
      <c r="WQA28" s="84"/>
      <c r="WQB28" s="84"/>
      <c r="WQC28" s="84"/>
      <c r="WQD28" s="84"/>
      <c r="WQE28" s="84"/>
      <c r="WQF28" s="84"/>
      <c r="WQG28" s="84"/>
      <c r="WQH28" s="84"/>
      <c r="WQI28" s="84"/>
      <c r="WQJ28" s="84"/>
      <c r="WQK28" s="84"/>
      <c r="WQL28" s="84"/>
      <c r="WQM28" s="84"/>
      <c r="WQN28" s="84"/>
      <c r="WQO28" s="84"/>
      <c r="WQP28" s="84"/>
      <c r="WQQ28" s="84"/>
      <c r="WQR28" s="84"/>
      <c r="WQS28" s="84"/>
      <c r="WQT28" s="84"/>
      <c r="WQU28" s="84"/>
      <c r="WQV28" s="84"/>
      <c r="WQW28" s="84"/>
      <c r="WQX28" s="84"/>
      <c r="WQY28" s="84"/>
      <c r="WQZ28" s="84"/>
      <c r="WRA28" s="84"/>
      <c r="WRB28" s="84"/>
      <c r="WRC28" s="84"/>
      <c r="WRD28" s="84"/>
      <c r="WRE28" s="84"/>
      <c r="WRF28" s="84"/>
      <c r="WRG28" s="84"/>
      <c r="WRH28" s="84"/>
      <c r="WRI28" s="84"/>
      <c r="WRJ28" s="84"/>
      <c r="WRK28" s="84"/>
      <c r="WRL28" s="84"/>
      <c r="WRM28" s="84"/>
      <c r="WRN28" s="84"/>
      <c r="WRO28" s="84"/>
      <c r="WRP28" s="84"/>
      <c r="WRQ28" s="84"/>
      <c r="WRR28" s="84"/>
      <c r="WRS28" s="84"/>
      <c r="WRT28" s="84"/>
      <c r="WRU28" s="84"/>
      <c r="WRV28" s="84"/>
      <c r="WRW28" s="84"/>
      <c r="WRX28" s="84"/>
      <c r="WRY28" s="84"/>
      <c r="WRZ28" s="84"/>
      <c r="WSA28" s="84"/>
      <c r="WSB28" s="84"/>
      <c r="WSC28" s="84"/>
      <c r="WSD28" s="84"/>
      <c r="WSE28" s="84"/>
      <c r="WSF28" s="84"/>
      <c r="WSG28" s="84"/>
      <c r="WSH28" s="84"/>
      <c r="WSI28" s="84"/>
      <c r="WSJ28" s="84"/>
      <c r="WSK28" s="84"/>
      <c r="WSL28" s="84"/>
      <c r="WSM28" s="84"/>
      <c r="WSN28" s="84"/>
      <c r="WSO28" s="84"/>
      <c r="WSP28" s="84"/>
      <c r="WSQ28" s="84"/>
      <c r="WSR28" s="84"/>
      <c r="WSS28" s="84"/>
      <c r="WST28" s="84"/>
      <c r="WSU28" s="84"/>
      <c r="WSV28" s="84"/>
      <c r="WSW28" s="84"/>
      <c r="WSX28" s="84"/>
      <c r="WSY28" s="84"/>
      <c r="WSZ28" s="84"/>
      <c r="WTA28" s="84"/>
      <c r="WTB28" s="84"/>
      <c r="WTC28" s="84"/>
      <c r="WTD28" s="84"/>
      <c r="WTE28" s="84"/>
      <c r="WTF28" s="84"/>
      <c r="WTG28" s="84"/>
      <c r="WTH28" s="84"/>
      <c r="WTI28" s="84"/>
      <c r="WTJ28" s="84"/>
      <c r="WTK28" s="84"/>
      <c r="WTL28" s="84"/>
      <c r="WTM28" s="84"/>
      <c r="WTN28" s="84"/>
      <c r="WTO28" s="84"/>
      <c r="WTP28" s="84"/>
      <c r="WTQ28" s="84"/>
      <c r="WTR28" s="84"/>
      <c r="WTS28" s="84"/>
      <c r="WTT28" s="84"/>
      <c r="WTU28" s="84"/>
      <c r="WTV28" s="84"/>
      <c r="WTW28" s="84"/>
      <c r="WTX28" s="84"/>
      <c r="WTY28" s="84"/>
      <c r="WTZ28" s="84"/>
      <c r="WUA28" s="84"/>
      <c r="WUB28" s="84"/>
      <c r="WUC28" s="84"/>
      <c r="WUD28" s="84"/>
      <c r="WUE28" s="84"/>
      <c r="WUF28" s="84"/>
      <c r="WUG28" s="84"/>
      <c r="WUH28" s="84"/>
      <c r="WUI28" s="84"/>
      <c r="WUJ28" s="84"/>
      <c r="WUK28" s="84"/>
      <c r="WUL28" s="84"/>
      <c r="WUM28" s="84"/>
      <c r="WUN28" s="84"/>
      <c r="WUO28" s="84"/>
      <c r="WUP28" s="84"/>
      <c r="WUQ28" s="84"/>
      <c r="WUR28" s="84"/>
      <c r="WUS28" s="84"/>
      <c r="WUT28" s="84"/>
      <c r="WUU28" s="84"/>
      <c r="WUV28" s="84"/>
      <c r="WUW28" s="84"/>
      <c r="WUX28" s="84"/>
      <c r="WUY28" s="84"/>
      <c r="WUZ28" s="84"/>
      <c r="WVA28" s="84"/>
      <c r="WVB28" s="84"/>
      <c r="WVC28" s="84"/>
      <c r="WVD28" s="84"/>
      <c r="WVE28" s="84"/>
      <c r="WVF28" s="84"/>
      <c r="WVG28" s="84"/>
      <c r="WVH28" s="84"/>
      <c r="WVI28" s="84"/>
      <c r="WVJ28" s="84"/>
      <c r="WVK28" s="84"/>
      <c r="WVL28" s="84"/>
      <c r="WVM28" s="84"/>
      <c r="WVN28" s="84"/>
      <c r="WVO28" s="84"/>
      <c r="WVP28" s="84"/>
      <c r="WVQ28" s="84"/>
      <c r="WVR28" s="84"/>
      <c r="WVS28" s="84"/>
      <c r="WVT28" s="84"/>
      <c r="WVU28" s="84"/>
      <c r="WVV28" s="84"/>
      <c r="WVW28" s="84"/>
      <c r="WVX28" s="84"/>
      <c r="WVY28" s="84"/>
      <c r="WVZ28" s="84"/>
      <c r="WWA28" s="84"/>
      <c r="WWB28" s="84"/>
      <c r="WWC28" s="84"/>
      <c r="WWD28" s="84"/>
      <c r="WWE28" s="84"/>
      <c r="WWF28" s="84"/>
      <c r="WWG28" s="84"/>
      <c r="WWH28" s="84"/>
      <c r="WWI28" s="84"/>
      <c r="WWJ28" s="84"/>
      <c r="WWK28" s="84"/>
      <c r="WWL28" s="84"/>
      <c r="WWM28" s="84"/>
      <c r="WWN28" s="84"/>
      <c r="WWO28" s="84"/>
      <c r="WWP28" s="84"/>
      <c r="WWQ28" s="84"/>
      <c r="WWR28" s="84"/>
      <c r="WWS28" s="84"/>
      <c r="WWT28" s="84"/>
      <c r="WWU28" s="84"/>
      <c r="WWV28" s="84"/>
      <c r="WWW28" s="84"/>
      <c r="WWX28" s="84"/>
      <c r="WWY28" s="84"/>
      <c r="WWZ28" s="84"/>
      <c r="WXA28" s="84"/>
      <c r="WXB28" s="84"/>
      <c r="WXC28" s="84"/>
      <c r="WXD28" s="84"/>
      <c r="WXE28" s="84"/>
      <c r="WXF28" s="84"/>
      <c r="WXG28" s="84"/>
      <c r="WXH28" s="84"/>
      <c r="WXI28" s="84"/>
      <c r="WXJ28" s="84"/>
      <c r="WXK28" s="84"/>
      <c r="WXL28" s="84"/>
      <c r="WXM28" s="84"/>
      <c r="WXN28" s="84"/>
      <c r="WXO28" s="84"/>
      <c r="WXP28" s="84"/>
      <c r="WXQ28" s="84"/>
      <c r="WXR28" s="84"/>
      <c r="WXS28" s="84"/>
      <c r="WXT28" s="84"/>
      <c r="WXU28" s="84"/>
      <c r="WXV28" s="84"/>
      <c r="WXW28" s="84"/>
      <c r="WXX28" s="84"/>
      <c r="WXY28" s="84"/>
      <c r="WXZ28" s="84"/>
      <c r="WYA28" s="84"/>
      <c r="WYB28" s="84"/>
      <c r="WYC28" s="84"/>
      <c r="WYD28" s="84"/>
      <c r="WYE28" s="84"/>
      <c r="WYF28" s="84"/>
      <c r="WYG28" s="84"/>
      <c r="WYH28" s="84"/>
      <c r="WYI28" s="84"/>
      <c r="WYJ28" s="84"/>
      <c r="WYK28" s="84"/>
      <c r="WYL28" s="84"/>
      <c r="WYM28" s="84"/>
      <c r="WYN28" s="84"/>
      <c r="WYO28" s="84"/>
      <c r="WYP28" s="84"/>
      <c r="WYQ28" s="84"/>
      <c r="WYR28" s="84"/>
      <c r="WYS28" s="84"/>
      <c r="WYT28" s="84"/>
      <c r="WYU28" s="84"/>
      <c r="WYV28" s="84"/>
      <c r="WYW28" s="84"/>
      <c r="WYX28" s="84"/>
      <c r="WYY28" s="84"/>
      <c r="WYZ28" s="84"/>
      <c r="WZA28" s="84"/>
      <c r="WZB28" s="84"/>
      <c r="WZC28" s="84"/>
      <c r="WZD28" s="84"/>
      <c r="WZE28" s="84"/>
      <c r="WZF28" s="84"/>
      <c r="WZG28" s="84"/>
      <c r="WZH28" s="84"/>
      <c r="WZI28" s="84"/>
      <c r="WZJ28" s="84"/>
      <c r="WZK28" s="84"/>
      <c r="WZL28" s="84"/>
      <c r="WZM28" s="84"/>
      <c r="WZN28" s="84"/>
      <c r="WZO28" s="84"/>
      <c r="WZP28" s="84"/>
      <c r="WZQ28" s="84"/>
      <c r="WZR28" s="84"/>
      <c r="WZS28" s="84"/>
      <c r="WZT28" s="84"/>
      <c r="WZU28" s="84"/>
      <c r="WZV28" s="84"/>
      <c r="WZW28" s="84"/>
      <c r="WZX28" s="84"/>
      <c r="WZY28" s="84"/>
      <c r="WZZ28" s="84"/>
      <c r="XAA28" s="84"/>
      <c r="XAB28" s="84"/>
      <c r="XAC28" s="84"/>
      <c r="XAD28" s="84"/>
      <c r="XAE28" s="84"/>
      <c r="XAF28" s="84"/>
      <c r="XAG28" s="84"/>
      <c r="XAH28" s="84"/>
      <c r="XAI28" s="84"/>
      <c r="XAJ28" s="84"/>
      <c r="XAK28" s="84"/>
      <c r="XAL28" s="84"/>
      <c r="XAM28" s="84"/>
      <c r="XAN28" s="84"/>
      <c r="XAO28" s="84"/>
      <c r="XAP28" s="84"/>
      <c r="XAQ28" s="84"/>
      <c r="XAR28" s="84"/>
      <c r="XAS28" s="84"/>
      <c r="XAT28" s="84"/>
      <c r="XAU28" s="84"/>
      <c r="XAV28" s="84"/>
      <c r="XAW28" s="84"/>
      <c r="XAX28" s="84"/>
      <c r="XAY28" s="84"/>
      <c r="XAZ28" s="84"/>
      <c r="XBA28" s="84"/>
      <c r="XBB28" s="84"/>
      <c r="XBC28" s="84"/>
      <c r="XBD28" s="84"/>
      <c r="XBE28" s="84"/>
      <c r="XBF28" s="84"/>
      <c r="XBG28" s="84"/>
      <c r="XBH28" s="84"/>
      <c r="XBI28" s="84"/>
      <c r="XBJ28" s="84"/>
      <c r="XBK28" s="84"/>
      <c r="XBL28" s="84"/>
      <c r="XBM28" s="84"/>
      <c r="XBN28" s="84"/>
      <c r="XBO28" s="84"/>
      <c r="XBP28" s="84"/>
      <c r="XBQ28" s="84"/>
      <c r="XBR28" s="84"/>
      <c r="XBS28" s="84"/>
      <c r="XBT28" s="84"/>
      <c r="XBU28" s="84"/>
      <c r="XBV28" s="84"/>
      <c r="XBW28" s="84"/>
      <c r="XBX28" s="84"/>
      <c r="XBY28" s="84"/>
      <c r="XBZ28" s="84"/>
      <c r="XCA28" s="84"/>
      <c r="XCB28" s="84"/>
      <c r="XCC28" s="84"/>
      <c r="XCD28" s="84"/>
      <c r="XCE28" s="84"/>
      <c r="XCF28" s="84"/>
      <c r="XCG28" s="84"/>
      <c r="XCH28" s="84"/>
      <c r="XCI28" s="84"/>
      <c r="XCJ28" s="84"/>
      <c r="XCK28" s="84"/>
      <c r="XCL28" s="84"/>
      <c r="XCM28" s="84"/>
      <c r="XCN28" s="84"/>
      <c r="XCO28" s="84"/>
      <c r="XCP28" s="84"/>
      <c r="XCQ28" s="84"/>
      <c r="XCR28" s="84"/>
      <c r="XCS28" s="84"/>
      <c r="XCT28" s="84"/>
      <c r="XCU28" s="84"/>
      <c r="XCV28" s="84"/>
      <c r="XCW28" s="84"/>
      <c r="XCX28" s="84"/>
      <c r="XCY28" s="84"/>
      <c r="XCZ28" s="84"/>
      <c r="XDA28" s="84"/>
      <c r="XDB28" s="84"/>
      <c r="XDC28" s="84"/>
      <c r="XDD28" s="84"/>
      <c r="XDE28" s="84"/>
      <c r="XDF28" s="84"/>
      <c r="XDG28" s="84"/>
      <c r="XDH28" s="84"/>
      <c r="XDI28" s="84"/>
      <c r="XDJ28" s="84"/>
      <c r="XDK28" s="84"/>
      <c r="XDL28" s="84"/>
      <c r="XDM28" s="84"/>
      <c r="XDN28" s="84"/>
      <c r="XDO28" s="84"/>
      <c r="XDP28" s="84"/>
      <c r="XDQ28" s="84"/>
      <c r="XDR28" s="84"/>
      <c r="XDS28" s="84"/>
      <c r="XDT28" s="84"/>
      <c r="XDU28" s="84"/>
      <c r="XDV28" s="84"/>
      <c r="XDW28" s="84"/>
      <c r="XDX28" s="84"/>
      <c r="XDY28" s="84"/>
      <c r="XDZ28" s="84"/>
      <c r="XEA28" s="84"/>
      <c r="XEB28" s="84"/>
      <c r="XEC28" s="84"/>
      <c r="XED28" s="84"/>
      <c r="XEE28" s="84"/>
      <c r="XEF28" s="84"/>
      <c r="XEG28" s="84"/>
      <c r="XEH28" s="84"/>
      <c r="XEI28" s="84"/>
      <c r="XEJ28" s="84"/>
      <c r="XEK28" s="84"/>
      <c r="XEL28" s="84"/>
      <c r="XEM28" s="84"/>
      <c r="XEN28" s="84"/>
      <c r="XEO28" s="84"/>
      <c r="XEP28" s="84"/>
      <c r="XEQ28" s="84"/>
    </row>
    <row r="29" spans="1:16371" s="260" customFormat="1" ht="39.950000000000003" customHeight="1">
      <c r="A29" s="265">
        <f>ROW()-9</f>
        <v>20</v>
      </c>
      <c r="B29" s="266"/>
      <c r="C29" s="266"/>
      <c r="D29" s="266"/>
      <c r="E29" s="266">
        <v>3</v>
      </c>
      <c r="F29" s="266"/>
      <c r="G29" s="267"/>
      <c r="H29" s="267"/>
      <c r="I29" s="267"/>
      <c r="J29" s="267"/>
      <c r="K29" s="277"/>
      <c r="L29" s="277" t="s">
        <v>835</v>
      </c>
      <c r="M29" s="277" t="s">
        <v>1210</v>
      </c>
      <c r="N29" s="279" t="s">
        <v>1210</v>
      </c>
      <c r="O29" s="279" t="s">
        <v>1210</v>
      </c>
      <c r="P29" s="278" t="s">
        <v>1211</v>
      </c>
      <c r="Q29" s="278" t="s">
        <v>1142</v>
      </c>
      <c r="R29" s="291" t="s">
        <v>1136</v>
      </c>
      <c r="S29" s="267" t="s">
        <v>1135</v>
      </c>
      <c r="T29" s="292"/>
      <c r="U29" s="293" t="s">
        <v>342</v>
      </c>
      <c r="V29" s="267" t="str">
        <f>O29</f>
        <v>SHT0014635</v>
      </c>
      <c r="W29" s="293" t="s">
        <v>1136</v>
      </c>
      <c r="X29" s="294" t="s">
        <v>1061</v>
      </c>
      <c r="Y29" s="293" t="s">
        <v>1062</v>
      </c>
      <c r="Z29" s="266" t="s">
        <v>1143</v>
      </c>
      <c r="AA29" s="294" t="s">
        <v>347</v>
      </c>
      <c r="AB29" s="279" t="s">
        <v>348</v>
      </c>
      <c r="AC29" s="309">
        <v>0.23</v>
      </c>
      <c r="AD29" s="305"/>
      <c r="AE29" s="306"/>
      <c r="AF29" s="306"/>
      <c r="AG29" s="305"/>
      <c r="AH29" s="305"/>
      <c r="AI29" s="324"/>
      <c r="AJ29" s="325"/>
      <c r="AK29" s="267"/>
      <c r="AL29" s="326"/>
      <c r="AM29" s="326"/>
      <c r="AN29" s="323" t="s">
        <v>480</v>
      </c>
      <c r="AO29" s="294" t="s">
        <v>1139</v>
      </c>
      <c r="AP29" s="292"/>
      <c r="AQ29" s="292"/>
      <c r="AR29" s="292">
        <v>1</v>
      </c>
    </row>
    <row r="30" spans="1:16371" s="259" customFormat="1" ht="39.950000000000003" customHeight="1">
      <c r="A30" s="262">
        <f t="shared" ref="A30:A40" si="5">ROW()-10</f>
        <v>20</v>
      </c>
      <c r="B30" s="264"/>
      <c r="C30" s="264"/>
      <c r="D30" s="264"/>
      <c r="E30" s="264">
        <v>3</v>
      </c>
      <c r="F30" s="264"/>
      <c r="G30" s="264"/>
      <c r="H30" s="264"/>
      <c r="I30" s="264"/>
      <c r="J30" s="264"/>
      <c r="K30" s="274"/>
      <c r="L30" s="276"/>
      <c r="M30" s="274"/>
      <c r="N30" s="276" t="s">
        <v>1212</v>
      </c>
      <c r="O30" s="281"/>
      <c r="P30" s="281" t="s">
        <v>1213</v>
      </c>
      <c r="Q30" s="263"/>
      <c r="R30" s="296"/>
      <c r="S30" s="264"/>
      <c r="T30" s="295"/>
      <c r="U30" s="290"/>
      <c r="V30" s="281"/>
      <c r="W30" s="290"/>
      <c r="X30" s="276"/>
      <c r="Y30" s="289" t="s">
        <v>344</v>
      </c>
      <c r="Z30" s="273" t="s">
        <v>1146</v>
      </c>
      <c r="AA30" s="264" t="s">
        <v>347</v>
      </c>
      <c r="AB30" s="273"/>
      <c r="AC30" s="264"/>
      <c r="AD30" s="301"/>
      <c r="AE30" s="302" t="s">
        <v>367</v>
      </c>
      <c r="AF30" s="303" t="s">
        <v>367</v>
      </c>
      <c r="AG30" s="319"/>
      <c r="AH30" s="319"/>
      <c r="AI30" s="319"/>
      <c r="AJ30" s="320"/>
      <c r="AK30" s="321"/>
      <c r="AL30" s="322"/>
      <c r="AM30" s="320"/>
      <c r="AN30" s="323" t="s">
        <v>377</v>
      </c>
      <c r="AO30" s="323" t="s">
        <v>865</v>
      </c>
      <c r="AP30" s="303"/>
      <c r="AQ30" s="289"/>
      <c r="AR30" s="289" t="s">
        <v>435</v>
      </c>
      <c r="AS30" s="84"/>
      <c r="AT30" s="84"/>
      <c r="AU30" s="84"/>
      <c r="AV30" s="84"/>
      <c r="AW30" s="84"/>
      <c r="AX30" s="84"/>
      <c r="AY30" s="84"/>
      <c r="AZ30" s="84"/>
      <c r="BA30" s="84"/>
      <c r="BB30" s="84"/>
      <c r="BC30" s="84"/>
      <c r="BD30" s="84"/>
      <c r="BE30" s="84"/>
      <c r="BF30" s="84"/>
      <c r="BG30" s="84"/>
      <c r="BH30" s="84"/>
      <c r="BI30" s="84"/>
      <c r="BJ30" s="84"/>
      <c r="BK30" s="84"/>
      <c r="BL30" s="84"/>
      <c r="BM30" s="84"/>
      <c r="BN30" s="84"/>
      <c r="BO30" s="84"/>
      <c r="BP30" s="84"/>
      <c r="BQ30" s="84"/>
      <c r="BR30" s="84"/>
      <c r="BS30" s="84"/>
      <c r="BT30" s="84"/>
      <c r="BU30" s="84"/>
      <c r="BV30" s="84"/>
      <c r="BW30" s="84"/>
      <c r="BX30" s="84"/>
      <c r="BY30" s="84"/>
      <c r="BZ30" s="84"/>
      <c r="CA30" s="84"/>
      <c r="CB30" s="84"/>
      <c r="CC30" s="84"/>
      <c r="CD30" s="84"/>
      <c r="CE30" s="84"/>
      <c r="CF30" s="84"/>
      <c r="CG30" s="84"/>
      <c r="CH30" s="84"/>
      <c r="CI30" s="84"/>
      <c r="CJ30" s="84"/>
      <c r="CK30" s="84"/>
      <c r="CL30" s="84"/>
      <c r="CM30" s="84"/>
      <c r="CN30" s="84"/>
      <c r="CO30" s="84"/>
      <c r="CP30" s="84"/>
      <c r="CQ30" s="84"/>
      <c r="CR30" s="84"/>
      <c r="CS30" s="84"/>
      <c r="CT30" s="84"/>
      <c r="CU30" s="84"/>
      <c r="CV30" s="84"/>
      <c r="CW30" s="84"/>
      <c r="CX30" s="84"/>
      <c r="CY30" s="84"/>
      <c r="CZ30" s="84"/>
      <c r="DA30" s="84"/>
      <c r="DB30" s="84"/>
      <c r="DC30" s="84"/>
      <c r="DD30" s="84"/>
      <c r="DE30" s="84"/>
      <c r="DF30" s="84"/>
      <c r="DG30" s="84"/>
      <c r="DH30" s="84"/>
      <c r="DI30" s="84"/>
      <c r="DJ30" s="84"/>
      <c r="DK30" s="84"/>
      <c r="DL30" s="84"/>
      <c r="DM30" s="84"/>
      <c r="DN30" s="84"/>
      <c r="DO30" s="84"/>
      <c r="DP30" s="84"/>
      <c r="DQ30" s="84"/>
      <c r="DR30" s="84"/>
      <c r="DS30" s="84"/>
      <c r="DT30" s="84"/>
      <c r="DU30" s="84"/>
      <c r="DV30" s="84"/>
      <c r="DW30" s="84"/>
      <c r="DX30" s="84"/>
      <c r="DY30" s="84"/>
      <c r="DZ30" s="84"/>
      <c r="EA30" s="84"/>
      <c r="EB30" s="84"/>
      <c r="EC30" s="84"/>
      <c r="ED30" s="84"/>
      <c r="EE30" s="84"/>
      <c r="EF30" s="84"/>
      <c r="EG30" s="84"/>
      <c r="EH30" s="84"/>
      <c r="EI30" s="84"/>
      <c r="EJ30" s="84"/>
      <c r="EK30" s="84"/>
      <c r="EL30" s="84"/>
      <c r="EM30" s="84"/>
      <c r="EN30" s="84"/>
      <c r="EO30" s="84"/>
      <c r="EP30" s="84"/>
      <c r="EQ30" s="84"/>
      <c r="ER30" s="84"/>
      <c r="ES30" s="84"/>
      <c r="ET30" s="84"/>
      <c r="EU30" s="84"/>
      <c r="EV30" s="84"/>
      <c r="EW30" s="84"/>
      <c r="EX30" s="84"/>
      <c r="EY30" s="84"/>
      <c r="EZ30" s="84"/>
      <c r="FA30" s="84"/>
      <c r="FB30" s="84"/>
      <c r="FC30" s="84"/>
      <c r="FD30" s="84"/>
      <c r="FE30" s="84"/>
      <c r="FF30" s="84"/>
      <c r="FG30" s="84"/>
      <c r="FH30" s="84"/>
      <c r="FI30" s="84"/>
      <c r="FJ30" s="84"/>
      <c r="FK30" s="84"/>
      <c r="FL30" s="84"/>
      <c r="FM30" s="84"/>
      <c r="FN30" s="84"/>
      <c r="FO30" s="84"/>
      <c r="FP30" s="84"/>
      <c r="FQ30" s="84"/>
      <c r="FR30" s="84"/>
      <c r="FS30" s="84"/>
      <c r="FT30" s="84"/>
      <c r="FU30" s="84"/>
      <c r="FV30" s="84"/>
      <c r="FW30" s="84"/>
      <c r="FX30" s="84"/>
      <c r="FY30" s="84"/>
      <c r="FZ30" s="84"/>
      <c r="GA30" s="84"/>
      <c r="GB30" s="84"/>
      <c r="GC30" s="84"/>
      <c r="GD30" s="84"/>
      <c r="GE30" s="84"/>
      <c r="GF30" s="84"/>
      <c r="GG30" s="84"/>
      <c r="GH30" s="84"/>
      <c r="GI30" s="84"/>
      <c r="GJ30" s="84"/>
      <c r="GK30" s="84"/>
      <c r="GL30" s="84"/>
      <c r="GM30" s="84"/>
      <c r="GN30" s="84"/>
      <c r="GO30" s="84"/>
      <c r="GP30" s="84"/>
      <c r="GQ30" s="84"/>
      <c r="GR30" s="84"/>
      <c r="GS30" s="84"/>
      <c r="GT30" s="84"/>
      <c r="GU30" s="84"/>
      <c r="GV30" s="84"/>
      <c r="GW30" s="84"/>
      <c r="GX30" s="84"/>
      <c r="GY30" s="84"/>
      <c r="GZ30" s="84"/>
      <c r="HA30" s="84"/>
      <c r="HB30" s="84"/>
      <c r="HC30" s="84"/>
      <c r="HD30" s="84"/>
      <c r="HE30" s="84"/>
      <c r="HF30" s="84"/>
      <c r="HG30" s="84"/>
      <c r="HH30" s="84"/>
      <c r="HI30" s="84"/>
      <c r="HJ30" s="84"/>
      <c r="HK30" s="84"/>
      <c r="HL30" s="84"/>
      <c r="HM30" s="84"/>
      <c r="HN30" s="84"/>
      <c r="HO30" s="84"/>
      <c r="HP30" s="84"/>
      <c r="HQ30" s="84"/>
      <c r="HR30" s="84"/>
      <c r="HS30" s="84"/>
      <c r="HT30" s="84"/>
      <c r="HU30" s="84"/>
      <c r="HV30" s="84"/>
      <c r="HW30" s="84"/>
      <c r="HX30" s="84"/>
      <c r="HY30" s="84"/>
      <c r="HZ30" s="84"/>
      <c r="IA30" s="84"/>
      <c r="IB30" s="84"/>
      <c r="IC30" s="84"/>
      <c r="ID30" s="84"/>
      <c r="IE30" s="84"/>
      <c r="IF30" s="84"/>
      <c r="IG30" s="84"/>
      <c r="IH30" s="84"/>
      <c r="II30" s="84"/>
      <c r="IJ30" s="84"/>
      <c r="IK30" s="84"/>
      <c r="IL30" s="84"/>
      <c r="IM30" s="84"/>
      <c r="IN30" s="84"/>
      <c r="IO30" s="84"/>
      <c r="IP30" s="84"/>
      <c r="IQ30" s="84"/>
      <c r="IR30" s="84"/>
      <c r="IS30" s="84"/>
      <c r="IT30" s="84"/>
      <c r="IU30" s="84"/>
      <c r="IV30" s="84"/>
      <c r="IW30" s="84"/>
      <c r="IX30" s="84"/>
      <c r="IY30" s="84"/>
      <c r="IZ30" s="84"/>
      <c r="JA30" s="84"/>
      <c r="JB30" s="84"/>
      <c r="JC30" s="84"/>
      <c r="JD30" s="84"/>
      <c r="JE30" s="84"/>
      <c r="JF30" s="84"/>
      <c r="JG30" s="84"/>
      <c r="JH30" s="84"/>
      <c r="JI30" s="84"/>
      <c r="JJ30" s="84"/>
      <c r="JK30" s="84"/>
      <c r="JL30" s="84"/>
      <c r="JM30" s="84"/>
      <c r="JN30" s="84"/>
      <c r="JO30" s="84"/>
      <c r="JP30" s="84"/>
      <c r="JQ30" s="84"/>
      <c r="JR30" s="84"/>
      <c r="JS30" s="84"/>
      <c r="JT30" s="84"/>
      <c r="JU30" s="84"/>
      <c r="JV30" s="84"/>
      <c r="JW30" s="84"/>
      <c r="JX30" s="84"/>
      <c r="JY30" s="84"/>
      <c r="JZ30" s="84"/>
      <c r="KA30" s="84"/>
      <c r="KB30" s="84"/>
      <c r="KC30" s="84"/>
      <c r="KD30" s="84"/>
      <c r="KE30" s="84"/>
      <c r="KF30" s="84"/>
      <c r="KG30" s="84"/>
      <c r="KH30" s="84"/>
      <c r="KI30" s="84"/>
      <c r="KJ30" s="84"/>
      <c r="KK30" s="84"/>
      <c r="KL30" s="84"/>
      <c r="KM30" s="84"/>
      <c r="KN30" s="84"/>
      <c r="KO30" s="84"/>
      <c r="KP30" s="84"/>
      <c r="KQ30" s="84"/>
      <c r="KR30" s="84"/>
      <c r="KS30" s="84"/>
      <c r="KT30" s="84"/>
      <c r="KU30" s="84"/>
      <c r="KV30" s="84"/>
      <c r="KW30" s="84"/>
      <c r="KX30" s="84"/>
      <c r="KY30" s="84"/>
      <c r="KZ30" s="84"/>
      <c r="LA30" s="84"/>
      <c r="LB30" s="84"/>
      <c r="LC30" s="84"/>
      <c r="LD30" s="84"/>
      <c r="LE30" s="84"/>
      <c r="LF30" s="84"/>
      <c r="LG30" s="84"/>
      <c r="LH30" s="84"/>
      <c r="LI30" s="84"/>
      <c r="LJ30" s="84"/>
      <c r="LK30" s="84"/>
      <c r="LL30" s="84"/>
      <c r="LM30" s="84"/>
      <c r="LN30" s="84"/>
      <c r="LO30" s="84"/>
      <c r="LP30" s="84"/>
      <c r="LQ30" s="84"/>
      <c r="LR30" s="84"/>
      <c r="LS30" s="84"/>
      <c r="LT30" s="84"/>
      <c r="LU30" s="84"/>
      <c r="LV30" s="84"/>
      <c r="LW30" s="84"/>
      <c r="LX30" s="84"/>
      <c r="LY30" s="84"/>
      <c r="LZ30" s="84"/>
      <c r="MA30" s="84"/>
      <c r="MB30" s="84"/>
      <c r="MC30" s="84"/>
      <c r="MD30" s="84"/>
      <c r="ME30" s="84"/>
      <c r="MF30" s="84"/>
      <c r="MG30" s="84"/>
      <c r="MH30" s="84"/>
      <c r="MI30" s="84"/>
      <c r="MJ30" s="84"/>
      <c r="MK30" s="84"/>
      <c r="ML30" s="84"/>
      <c r="MM30" s="84"/>
      <c r="MN30" s="84"/>
      <c r="MO30" s="84"/>
      <c r="MP30" s="84"/>
      <c r="MQ30" s="84"/>
      <c r="MR30" s="84"/>
      <c r="MS30" s="84"/>
      <c r="MT30" s="84"/>
      <c r="MU30" s="84"/>
      <c r="MV30" s="84"/>
      <c r="MW30" s="84"/>
      <c r="MX30" s="84"/>
      <c r="MY30" s="84"/>
      <c r="MZ30" s="84"/>
      <c r="NA30" s="84"/>
      <c r="NB30" s="84"/>
      <c r="NC30" s="84"/>
      <c r="ND30" s="84"/>
      <c r="NE30" s="84"/>
      <c r="NF30" s="84"/>
      <c r="NG30" s="84"/>
      <c r="NH30" s="84"/>
      <c r="NI30" s="84"/>
      <c r="NJ30" s="84"/>
      <c r="NK30" s="84"/>
      <c r="NL30" s="84"/>
      <c r="NM30" s="84"/>
      <c r="NN30" s="84"/>
      <c r="NO30" s="84"/>
      <c r="NP30" s="84"/>
      <c r="NQ30" s="84"/>
      <c r="NR30" s="84"/>
      <c r="NS30" s="84"/>
      <c r="NT30" s="84"/>
      <c r="NU30" s="84"/>
      <c r="NV30" s="84"/>
      <c r="NW30" s="84"/>
      <c r="NX30" s="84"/>
      <c r="NY30" s="84"/>
      <c r="NZ30" s="84"/>
      <c r="OA30" s="84"/>
      <c r="OB30" s="84"/>
      <c r="OC30" s="84"/>
      <c r="OD30" s="84"/>
      <c r="OE30" s="84"/>
      <c r="OF30" s="84"/>
      <c r="OG30" s="84"/>
      <c r="OH30" s="84"/>
      <c r="OI30" s="84"/>
      <c r="OJ30" s="84"/>
      <c r="OK30" s="84"/>
      <c r="OL30" s="84"/>
      <c r="OM30" s="84"/>
      <c r="ON30" s="84"/>
      <c r="OO30" s="84"/>
      <c r="OP30" s="84"/>
      <c r="OQ30" s="84"/>
      <c r="OR30" s="84"/>
      <c r="OS30" s="84"/>
      <c r="OT30" s="84"/>
      <c r="OU30" s="84"/>
      <c r="OV30" s="84"/>
      <c r="OW30" s="84"/>
      <c r="OX30" s="84"/>
      <c r="OY30" s="84"/>
      <c r="OZ30" s="84"/>
      <c r="PA30" s="84"/>
      <c r="PB30" s="84"/>
      <c r="PC30" s="84"/>
      <c r="PD30" s="84"/>
      <c r="PE30" s="84"/>
      <c r="PF30" s="84"/>
      <c r="PG30" s="84"/>
      <c r="PH30" s="84"/>
      <c r="PI30" s="84"/>
      <c r="PJ30" s="84"/>
      <c r="PK30" s="84"/>
      <c r="PL30" s="84"/>
      <c r="PM30" s="84"/>
      <c r="PN30" s="84"/>
      <c r="PO30" s="84"/>
      <c r="PP30" s="84"/>
      <c r="PQ30" s="84"/>
      <c r="PR30" s="84"/>
      <c r="PS30" s="84"/>
      <c r="PT30" s="84"/>
      <c r="PU30" s="84"/>
      <c r="PV30" s="84"/>
      <c r="PW30" s="84"/>
      <c r="PX30" s="84"/>
      <c r="PY30" s="84"/>
      <c r="PZ30" s="84"/>
      <c r="QA30" s="84"/>
      <c r="QB30" s="84"/>
      <c r="QC30" s="84"/>
      <c r="QD30" s="84"/>
      <c r="QE30" s="84"/>
      <c r="QF30" s="84"/>
      <c r="QG30" s="84"/>
      <c r="QH30" s="84"/>
      <c r="QI30" s="84"/>
      <c r="QJ30" s="84"/>
      <c r="QK30" s="84"/>
      <c r="QL30" s="84"/>
      <c r="QM30" s="84"/>
      <c r="QN30" s="84"/>
      <c r="QO30" s="84"/>
      <c r="QP30" s="84"/>
      <c r="QQ30" s="84"/>
      <c r="QR30" s="84"/>
      <c r="QS30" s="84"/>
      <c r="QT30" s="84"/>
      <c r="QU30" s="84"/>
      <c r="QV30" s="84"/>
      <c r="QW30" s="84"/>
      <c r="QX30" s="84"/>
      <c r="QY30" s="84"/>
      <c r="QZ30" s="84"/>
      <c r="RA30" s="84"/>
      <c r="RB30" s="84"/>
      <c r="RC30" s="84"/>
      <c r="RD30" s="84"/>
      <c r="RE30" s="84"/>
      <c r="RF30" s="84"/>
      <c r="RG30" s="84"/>
      <c r="RH30" s="84"/>
      <c r="RI30" s="84"/>
      <c r="RJ30" s="84"/>
      <c r="RK30" s="84"/>
      <c r="RL30" s="84"/>
      <c r="RM30" s="84"/>
      <c r="RN30" s="84"/>
      <c r="RO30" s="84"/>
      <c r="RP30" s="84"/>
      <c r="RQ30" s="84"/>
      <c r="RR30" s="84"/>
      <c r="RS30" s="84"/>
      <c r="RT30" s="84"/>
      <c r="RU30" s="84"/>
      <c r="RV30" s="84"/>
      <c r="RW30" s="84"/>
      <c r="RX30" s="84"/>
      <c r="RY30" s="84"/>
      <c r="RZ30" s="84"/>
      <c r="SA30" s="84"/>
      <c r="SB30" s="84"/>
      <c r="SC30" s="84"/>
      <c r="SD30" s="84"/>
      <c r="SE30" s="84"/>
      <c r="SF30" s="84"/>
      <c r="SG30" s="84"/>
      <c r="SH30" s="84"/>
      <c r="SI30" s="84"/>
      <c r="SJ30" s="84"/>
      <c r="SK30" s="84"/>
      <c r="SL30" s="84"/>
      <c r="SM30" s="84"/>
      <c r="SN30" s="84"/>
      <c r="SO30" s="84"/>
      <c r="SP30" s="84"/>
      <c r="SQ30" s="84"/>
      <c r="SR30" s="84"/>
      <c r="SS30" s="84"/>
      <c r="ST30" s="84"/>
      <c r="SU30" s="84"/>
      <c r="SV30" s="84"/>
      <c r="SW30" s="84"/>
      <c r="SX30" s="84"/>
      <c r="SY30" s="84"/>
      <c r="SZ30" s="84"/>
      <c r="TA30" s="84"/>
      <c r="TB30" s="84"/>
      <c r="TC30" s="84"/>
      <c r="TD30" s="84"/>
      <c r="TE30" s="84"/>
      <c r="TF30" s="84"/>
      <c r="TG30" s="84"/>
      <c r="TH30" s="84"/>
      <c r="TI30" s="84"/>
      <c r="TJ30" s="84"/>
      <c r="TK30" s="84"/>
      <c r="TL30" s="84"/>
      <c r="TM30" s="84"/>
      <c r="TN30" s="84"/>
      <c r="TO30" s="84"/>
      <c r="TP30" s="84"/>
      <c r="TQ30" s="84"/>
      <c r="TR30" s="84"/>
      <c r="TS30" s="84"/>
      <c r="TT30" s="84"/>
      <c r="TU30" s="84"/>
      <c r="TV30" s="84"/>
      <c r="TW30" s="84"/>
      <c r="TX30" s="84"/>
      <c r="TY30" s="84"/>
      <c r="TZ30" s="84"/>
      <c r="UA30" s="84"/>
      <c r="UB30" s="84"/>
      <c r="UC30" s="84"/>
      <c r="UD30" s="84"/>
      <c r="UE30" s="84"/>
      <c r="UF30" s="84"/>
      <c r="UG30" s="84"/>
      <c r="UH30" s="84"/>
      <c r="UI30" s="84"/>
      <c r="UJ30" s="84"/>
      <c r="UK30" s="84"/>
      <c r="UL30" s="84"/>
      <c r="UM30" s="84"/>
      <c r="UN30" s="84"/>
      <c r="UO30" s="84"/>
      <c r="UP30" s="84"/>
      <c r="UQ30" s="84"/>
      <c r="UR30" s="84"/>
      <c r="US30" s="84"/>
      <c r="UT30" s="84"/>
      <c r="UU30" s="84"/>
      <c r="UV30" s="84"/>
      <c r="UW30" s="84"/>
      <c r="UX30" s="84"/>
      <c r="UY30" s="84"/>
      <c r="UZ30" s="84"/>
      <c r="VA30" s="84"/>
      <c r="VB30" s="84"/>
      <c r="VC30" s="84"/>
      <c r="VD30" s="84"/>
      <c r="VE30" s="84"/>
      <c r="VF30" s="84"/>
      <c r="VG30" s="84"/>
      <c r="VH30" s="84"/>
      <c r="VI30" s="84"/>
      <c r="VJ30" s="84"/>
      <c r="VK30" s="84"/>
      <c r="VL30" s="84"/>
      <c r="VM30" s="84"/>
      <c r="VN30" s="84"/>
      <c r="VO30" s="84"/>
      <c r="VP30" s="84"/>
      <c r="VQ30" s="84"/>
      <c r="VR30" s="84"/>
      <c r="VS30" s="84"/>
      <c r="VT30" s="84"/>
      <c r="VU30" s="84"/>
      <c r="VV30" s="84"/>
      <c r="VW30" s="84"/>
      <c r="VX30" s="84"/>
      <c r="VY30" s="84"/>
      <c r="VZ30" s="84"/>
      <c r="WA30" s="84"/>
      <c r="WB30" s="84"/>
      <c r="WC30" s="84"/>
      <c r="WD30" s="84"/>
      <c r="WE30" s="84"/>
      <c r="WF30" s="84"/>
      <c r="WG30" s="84"/>
      <c r="WH30" s="84"/>
      <c r="WI30" s="84"/>
      <c r="WJ30" s="84"/>
      <c r="WK30" s="84"/>
      <c r="WL30" s="84"/>
      <c r="WM30" s="84"/>
      <c r="WN30" s="84"/>
      <c r="WO30" s="84"/>
      <c r="WP30" s="84"/>
      <c r="WQ30" s="84"/>
      <c r="WR30" s="84"/>
      <c r="WS30" s="84"/>
      <c r="WT30" s="84"/>
      <c r="WU30" s="84"/>
      <c r="WV30" s="84"/>
      <c r="WW30" s="84"/>
      <c r="WX30" s="84"/>
      <c r="WY30" s="84"/>
      <c r="WZ30" s="84"/>
      <c r="XA30" s="84"/>
      <c r="XB30" s="84"/>
      <c r="XC30" s="84"/>
      <c r="XD30" s="84"/>
      <c r="XE30" s="84"/>
      <c r="XF30" s="84"/>
      <c r="XG30" s="84"/>
      <c r="XH30" s="84"/>
      <c r="XI30" s="84"/>
      <c r="XJ30" s="84"/>
      <c r="XK30" s="84"/>
      <c r="XL30" s="84"/>
      <c r="XM30" s="84"/>
      <c r="XN30" s="84"/>
      <c r="XO30" s="84"/>
      <c r="XP30" s="84"/>
      <c r="XQ30" s="84"/>
      <c r="XR30" s="84"/>
      <c r="XS30" s="84"/>
      <c r="XT30" s="84"/>
      <c r="XU30" s="84"/>
      <c r="XV30" s="84"/>
      <c r="XW30" s="84"/>
      <c r="XX30" s="84"/>
      <c r="XY30" s="84"/>
      <c r="XZ30" s="84"/>
      <c r="YA30" s="84"/>
      <c r="YB30" s="84"/>
      <c r="YC30" s="84"/>
      <c r="YD30" s="84"/>
      <c r="YE30" s="84"/>
      <c r="YF30" s="84"/>
      <c r="YG30" s="84"/>
      <c r="YH30" s="84"/>
      <c r="YI30" s="84"/>
      <c r="YJ30" s="84"/>
      <c r="YK30" s="84"/>
      <c r="YL30" s="84"/>
      <c r="YM30" s="84"/>
      <c r="YN30" s="84"/>
      <c r="YO30" s="84"/>
      <c r="YP30" s="84"/>
      <c r="YQ30" s="84"/>
      <c r="YR30" s="84"/>
      <c r="YS30" s="84"/>
      <c r="YT30" s="84"/>
      <c r="YU30" s="84"/>
      <c r="YV30" s="84"/>
      <c r="YW30" s="84"/>
      <c r="YX30" s="84"/>
      <c r="YY30" s="84"/>
      <c r="YZ30" s="84"/>
      <c r="ZA30" s="84"/>
      <c r="ZB30" s="84"/>
      <c r="ZC30" s="84"/>
      <c r="ZD30" s="84"/>
      <c r="ZE30" s="84"/>
      <c r="ZF30" s="84"/>
      <c r="ZG30" s="84"/>
      <c r="ZH30" s="84"/>
      <c r="ZI30" s="84"/>
      <c r="ZJ30" s="84"/>
      <c r="ZK30" s="84"/>
      <c r="ZL30" s="84"/>
      <c r="ZM30" s="84"/>
      <c r="ZN30" s="84"/>
      <c r="ZO30" s="84"/>
      <c r="ZP30" s="84"/>
      <c r="ZQ30" s="84"/>
      <c r="ZR30" s="84"/>
      <c r="ZS30" s="84"/>
      <c r="ZT30" s="84"/>
      <c r="ZU30" s="84"/>
      <c r="ZV30" s="84"/>
      <c r="ZW30" s="84"/>
      <c r="ZX30" s="84"/>
      <c r="ZY30" s="84"/>
      <c r="ZZ30" s="84"/>
      <c r="AAA30" s="84"/>
      <c r="AAB30" s="84"/>
      <c r="AAC30" s="84"/>
      <c r="AAD30" s="84"/>
      <c r="AAE30" s="84"/>
      <c r="AAF30" s="84"/>
      <c r="AAG30" s="84"/>
      <c r="AAH30" s="84"/>
      <c r="AAI30" s="84"/>
      <c r="AAJ30" s="84"/>
      <c r="AAK30" s="84"/>
      <c r="AAL30" s="84"/>
      <c r="AAM30" s="84"/>
      <c r="AAN30" s="84"/>
      <c r="AAO30" s="84"/>
      <c r="AAP30" s="84"/>
      <c r="AAQ30" s="84"/>
      <c r="AAR30" s="84"/>
      <c r="AAS30" s="84"/>
      <c r="AAT30" s="84"/>
      <c r="AAU30" s="84"/>
      <c r="AAV30" s="84"/>
      <c r="AAW30" s="84"/>
      <c r="AAX30" s="84"/>
      <c r="AAY30" s="84"/>
      <c r="AAZ30" s="84"/>
      <c r="ABA30" s="84"/>
      <c r="ABB30" s="84"/>
      <c r="ABC30" s="84"/>
      <c r="ABD30" s="84"/>
      <c r="ABE30" s="84"/>
      <c r="ABF30" s="84"/>
      <c r="ABG30" s="84"/>
      <c r="ABH30" s="84"/>
      <c r="ABI30" s="84"/>
      <c r="ABJ30" s="84"/>
      <c r="ABK30" s="84"/>
      <c r="ABL30" s="84"/>
      <c r="ABM30" s="84"/>
      <c r="ABN30" s="84"/>
      <c r="ABO30" s="84"/>
      <c r="ABP30" s="84"/>
      <c r="ABQ30" s="84"/>
      <c r="ABR30" s="84"/>
      <c r="ABS30" s="84"/>
      <c r="ABT30" s="84"/>
      <c r="ABU30" s="84"/>
      <c r="ABV30" s="84"/>
      <c r="ABW30" s="84"/>
      <c r="ABX30" s="84"/>
      <c r="ABY30" s="84"/>
      <c r="ABZ30" s="84"/>
      <c r="ACA30" s="84"/>
      <c r="ACB30" s="84"/>
      <c r="ACC30" s="84"/>
      <c r="ACD30" s="84"/>
      <c r="ACE30" s="84"/>
      <c r="ACF30" s="84"/>
      <c r="ACG30" s="84"/>
      <c r="ACH30" s="84"/>
      <c r="ACI30" s="84"/>
      <c r="ACJ30" s="84"/>
      <c r="ACK30" s="84"/>
      <c r="ACL30" s="84"/>
      <c r="ACM30" s="84"/>
      <c r="ACN30" s="84"/>
      <c r="ACO30" s="84"/>
      <c r="ACP30" s="84"/>
      <c r="ACQ30" s="84"/>
      <c r="ACR30" s="84"/>
      <c r="ACS30" s="84"/>
      <c r="ACT30" s="84"/>
      <c r="ACU30" s="84"/>
      <c r="ACV30" s="84"/>
      <c r="ACW30" s="84"/>
      <c r="ACX30" s="84"/>
      <c r="ACY30" s="84"/>
      <c r="ACZ30" s="84"/>
      <c r="ADA30" s="84"/>
      <c r="ADB30" s="84"/>
      <c r="ADC30" s="84"/>
      <c r="ADD30" s="84"/>
      <c r="ADE30" s="84"/>
      <c r="ADF30" s="84"/>
      <c r="ADG30" s="84"/>
      <c r="ADH30" s="84"/>
      <c r="ADI30" s="84"/>
      <c r="ADJ30" s="84"/>
      <c r="ADK30" s="84"/>
      <c r="ADL30" s="84"/>
      <c r="ADM30" s="84"/>
      <c r="ADN30" s="84"/>
      <c r="ADO30" s="84"/>
      <c r="ADP30" s="84"/>
      <c r="ADQ30" s="84"/>
      <c r="ADR30" s="84"/>
      <c r="ADS30" s="84"/>
      <c r="ADT30" s="84"/>
      <c r="ADU30" s="84"/>
      <c r="ADV30" s="84"/>
      <c r="ADW30" s="84"/>
      <c r="ADX30" s="84"/>
      <c r="ADY30" s="84"/>
      <c r="ADZ30" s="84"/>
      <c r="AEA30" s="84"/>
      <c r="AEB30" s="84"/>
      <c r="AEC30" s="84"/>
      <c r="AED30" s="84"/>
      <c r="AEE30" s="84"/>
      <c r="AEF30" s="84"/>
      <c r="AEG30" s="84"/>
      <c r="AEH30" s="84"/>
      <c r="AEI30" s="84"/>
      <c r="AEJ30" s="84"/>
      <c r="AEK30" s="84"/>
      <c r="AEL30" s="84"/>
      <c r="AEM30" s="84"/>
      <c r="AEN30" s="84"/>
      <c r="AEO30" s="84"/>
      <c r="AEP30" s="84"/>
      <c r="AEQ30" s="84"/>
      <c r="AER30" s="84"/>
      <c r="AES30" s="84"/>
      <c r="AET30" s="84"/>
      <c r="AEU30" s="84"/>
      <c r="AEV30" s="84"/>
      <c r="AEW30" s="84"/>
      <c r="AEX30" s="84"/>
      <c r="AEY30" s="84"/>
      <c r="AEZ30" s="84"/>
      <c r="AFA30" s="84"/>
      <c r="AFB30" s="84"/>
      <c r="AFC30" s="84"/>
      <c r="AFD30" s="84"/>
      <c r="AFE30" s="84"/>
      <c r="AFF30" s="84"/>
      <c r="AFG30" s="84"/>
      <c r="AFH30" s="84"/>
      <c r="AFI30" s="84"/>
      <c r="AFJ30" s="84"/>
      <c r="AFK30" s="84"/>
      <c r="AFL30" s="84"/>
      <c r="AFM30" s="84"/>
      <c r="AFN30" s="84"/>
      <c r="AFO30" s="84"/>
      <c r="AFP30" s="84"/>
      <c r="AFQ30" s="84"/>
      <c r="AFR30" s="84"/>
      <c r="AFS30" s="84"/>
      <c r="AFT30" s="84"/>
      <c r="AFU30" s="84"/>
      <c r="AFV30" s="84"/>
      <c r="AFW30" s="84"/>
      <c r="AFX30" s="84"/>
      <c r="AFY30" s="84"/>
      <c r="AFZ30" s="84"/>
      <c r="AGA30" s="84"/>
      <c r="AGB30" s="84"/>
      <c r="AGC30" s="84"/>
      <c r="AGD30" s="84"/>
      <c r="AGE30" s="84"/>
      <c r="AGF30" s="84"/>
      <c r="AGG30" s="84"/>
      <c r="AGH30" s="84"/>
      <c r="AGI30" s="84"/>
      <c r="AGJ30" s="84"/>
      <c r="AGK30" s="84"/>
      <c r="AGL30" s="84"/>
      <c r="AGM30" s="84"/>
      <c r="AGN30" s="84"/>
      <c r="AGO30" s="84"/>
      <c r="AGP30" s="84"/>
      <c r="AGQ30" s="84"/>
      <c r="AGR30" s="84"/>
      <c r="AGS30" s="84"/>
      <c r="AGT30" s="84"/>
      <c r="AGU30" s="84"/>
      <c r="AGV30" s="84"/>
      <c r="AGW30" s="84"/>
      <c r="AGX30" s="84"/>
      <c r="AGY30" s="84"/>
      <c r="AGZ30" s="84"/>
      <c r="AHA30" s="84"/>
      <c r="AHB30" s="84"/>
      <c r="AHC30" s="84"/>
      <c r="AHD30" s="84"/>
      <c r="AHE30" s="84"/>
      <c r="AHF30" s="84"/>
      <c r="AHG30" s="84"/>
      <c r="AHH30" s="84"/>
      <c r="AHI30" s="84"/>
      <c r="AHJ30" s="84"/>
      <c r="AHK30" s="84"/>
      <c r="AHL30" s="84"/>
      <c r="AHM30" s="84"/>
      <c r="AHN30" s="84"/>
      <c r="AHO30" s="84"/>
      <c r="AHP30" s="84"/>
      <c r="AHQ30" s="84"/>
      <c r="AHR30" s="84"/>
      <c r="AHS30" s="84"/>
      <c r="AHT30" s="84"/>
      <c r="AHU30" s="84"/>
      <c r="AHV30" s="84"/>
      <c r="AHW30" s="84"/>
      <c r="AHX30" s="84"/>
      <c r="AHY30" s="84"/>
      <c r="AHZ30" s="84"/>
      <c r="AIA30" s="84"/>
      <c r="AIB30" s="84"/>
      <c r="AIC30" s="84"/>
      <c r="AID30" s="84"/>
      <c r="AIE30" s="84"/>
      <c r="AIF30" s="84"/>
      <c r="AIG30" s="84"/>
      <c r="AIH30" s="84"/>
      <c r="AII30" s="84"/>
      <c r="AIJ30" s="84"/>
      <c r="AIK30" s="84"/>
      <c r="AIL30" s="84"/>
      <c r="AIM30" s="84"/>
      <c r="AIN30" s="84"/>
      <c r="AIO30" s="84"/>
      <c r="AIP30" s="84"/>
      <c r="AIQ30" s="84"/>
      <c r="AIR30" s="84"/>
      <c r="AIS30" s="84"/>
      <c r="AIT30" s="84"/>
      <c r="AIU30" s="84"/>
      <c r="AIV30" s="84"/>
      <c r="AIW30" s="84"/>
      <c r="AIX30" s="84"/>
      <c r="AIY30" s="84"/>
      <c r="AIZ30" s="84"/>
      <c r="AJA30" s="84"/>
      <c r="AJB30" s="84"/>
      <c r="AJC30" s="84"/>
      <c r="AJD30" s="84"/>
      <c r="AJE30" s="84"/>
      <c r="AJF30" s="84"/>
      <c r="AJG30" s="84"/>
      <c r="AJH30" s="84"/>
      <c r="AJI30" s="84"/>
      <c r="AJJ30" s="84"/>
      <c r="AJK30" s="84"/>
      <c r="AJL30" s="84"/>
      <c r="AJM30" s="84"/>
      <c r="AJN30" s="84"/>
      <c r="AJO30" s="84"/>
      <c r="AJP30" s="84"/>
      <c r="AJQ30" s="84"/>
      <c r="AJR30" s="84"/>
      <c r="AJS30" s="84"/>
      <c r="AJT30" s="84"/>
      <c r="AJU30" s="84"/>
      <c r="AJV30" s="84"/>
      <c r="AJW30" s="84"/>
      <c r="AJX30" s="84"/>
      <c r="AJY30" s="84"/>
      <c r="AJZ30" s="84"/>
      <c r="AKA30" s="84"/>
      <c r="AKB30" s="84"/>
      <c r="AKC30" s="84"/>
      <c r="AKD30" s="84"/>
      <c r="AKE30" s="84"/>
      <c r="AKF30" s="84"/>
      <c r="AKG30" s="84"/>
      <c r="AKH30" s="84"/>
      <c r="AKI30" s="84"/>
      <c r="AKJ30" s="84"/>
      <c r="AKK30" s="84"/>
      <c r="AKL30" s="84"/>
      <c r="AKM30" s="84"/>
      <c r="AKN30" s="84"/>
      <c r="AKO30" s="84"/>
      <c r="AKP30" s="84"/>
      <c r="AKQ30" s="84"/>
      <c r="AKR30" s="84"/>
      <c r="AKS30" s="84"/>
      <c r="AKT30" s="84"/>
      <c r="AKU30" s="84"/>
      <c r="AKV30" s="84"/>
      <c r="AKW30" s="84"/>
      <c r="AKX30" s="84"/>
      <c r="AKY30" s="84"/>
      <c r="AKZ30" s="84"/>
      <c r="ALA30" s="84"/>
      <c r="ALB30" s="84"/>
      <c r="ALC30" s="84"/>
      <c r="ALD30" s="84"/>
      <c r="ALE30" s="84"/>
      <c r="ALF30" s="84"/>
      <c r="ALG30" s="84"/>
      <c r="ALH30" s="84"/>
      <c r="ALI30" s="84"/>
      <c r="ALJ30" s="84"/>
      <c r="ALK30" s="84"/>
      <c r="ALL30" s="84"/>
      <c r="ALM30" s="84"/>
      <c r="ALN30" s="84"/>
      <c r="ALO30" s="84"/>
      <c r="ALP30" s="84"/>
      <c r="ALQ30" s="84"/>
      <c r="ALR30" s="84"/>
      <c r="ALS30" s="84"/>
      <c r="ALT30" s="84"/>
      <c r="ALU30" s="84"/>
      <c r="ALV30" s="84"/>
      <c r="ALW30" s="84"/>
      <c r="ALX30" s="84"/>
      <c r="ALY30" s="84"/>
      <c r="ALZ30" s="84"/>
      <c r="AMA30" s="84"/>
      <c r="AMB30" s="84"/>
      <c r="AMC30" s="84"/>
      <c r="AMD30" s="84"/>
      <c r="AME30" s="84"/>
      <c r="AMF30" s="84"/>
      <c r="AMG30" s="84"/>
      <c r="AMH30" s="84"/>
      <c r="AMI30" s="84"/>
      <c r="AMJ30" s="84"/>
      <c r="AMK30" s="84"/>
      <c r="AML30" s="84"/>
      <c r="AMM30" s="84"/>
      <c r="AMN30" s="84"/>
      <c r="AMO30" s="84"/>
      <c r="AMP30" s="84"/>
      <c r="AMQ30" s="84"/>
      <c r="AMR30" s="84"/>
      <c r="AMS30" s="84"/>
      <c r="AMT30" s="84"/>
      <c r="AMU30" s="84"/>
      <c r="AMV30" s="84"/>
      <c r="AMW30" s="84"/>
      <c r="AMX30" s="84"/>
      <c r="AMY30" s="84"/>
      <c r="AMZ30" s="84"/>
      <c r="ANA30" s="84"/>
      <c r="ANB30" s="84"/>
      <c r="ANC30" s="84"/>
      <c r="AND30" s="84"/>
      <c r="ANE30" s="84"/>
      <c r="ANF30" s="84"/>
      <c r="ANG30" s="84"/>
      <c r="ANH30" s="84"/>
      <c r="ANI30" s="84"/>
      <c r="ANJ30" s="84"/>
      <c r="ANK30" s="84"/>
      <c r="ANL30" s="84"/>
      <c r="ANM30" s="84"/>
      <c r="ANN30" s="84"/>
      <c r="ANO30" s="84"/>
      <c r="ANP30" s="84"/>
      <c r="ANQ30" s="84"/>
      <c r="ANR30" s="84"/>
      <c r="ANS30" s="84"/>
      <c r="ANT30" s="84"/>
      <c r="ANU30" s="84"/>
      <c r="ANV30" s="84"/>
      <c r="ANW30" s="84"/>
      <c r="ANX30" s="84"/>
      <c r="ANY30" s="84"/>
      <c r="ANZ30" s="84"/>
      <c r="AOA30" s="84"/>
      <c r="AOB30" s="84"/>
      <c r="AOC30" s="84"/>
      <c r="AOD30" s="84"/>
      <c r="AOE30" s="84"/>
      <c r="AOF30" s="84"/>
      <c r="AOG30" s="84"/>
      <c r="AOH30" s="84"/>
      <c r="AOI30" s="84"/>
      <c r="AOJ30" s="84"/>
      <c r="AOK30" s="84"/>
      <c r="AOL30" s="84"/>
      <c r="AOM30" s="84"/>
      <c r="AON30" s="84"/>
      <c r="AOO30" s="84"/>
      <c r="AOP30" s="84"/>
      <c r="AOQ30" s="84"/>
      <c r="AOR30" s="84"/>
      <c r="AOS30" s="84"/>
      <c r="AOT30" s="84"/>
      <c r="AOU30" s="84"/>
      <c r="AOV30" s="84"/>
      <c r="AOW30" s="84"/>
      <c r="AOX30" s="84"/>
      <c r="AOY30" s="84"/>
      <c r="AOZ30" s="84"/>
      <c r="APA30" s="84"/>
      <c r="APB30" s="84"/>
      <c r="APC30" s="84"/>
      <c r="APD30" s="84"/>
      <c r="APE30" s="84"/>
      <c r="APF30" s="84"/>
      <c r="APG30" s="84"/>
      <c r="APH30" s="84"/>
      <c r="API30" s="84"/>
      <c r="APJ30" s="84"/>
      <c r="APK30" s="84"/>
      <c r="APL30" s="84"/>
      <c r="APM30" s="84"/>
      <c r="APN30" s="84"/>
      <c r="APO30" s="84"/>
      <c r="APP30" s="84"/>
      <c r="APQ30" s="84"/>
      <c r="APR30" s="84"/>
      <c r="APS30" s="84"/>
      <c r="APT30" s="84"/>
      <c r="APU30" s="84"/>
      <c r="APV30" s="84"/>
      <c r="APW30" s="84"/>
      <c r="APX30" s="84"/>
      <c r="APY30" s="84"/>
      <c r="APZ30" s="84"/>
      <c r="AQA30" s="84"/>
      <c r="AQB30" s="84"/>
      <c r="AQC30" s="84"/>
      <c r="AQD30" s="84"/>
      <c r="AQE30" s="84"/>
      <c r="AQF30" s="84"/>
      <c r="AQG30" s="84"/>
      <c r="AQH30" s="84"/>
      <c r="AQI30" s="84"/>
      <c r="AQJ30" s="84"/>
      <c r="AQK30" s="84"/>
      <c r="AQL30" s="84"/>
      <c r="AQM30" s="84"/>
      <c r="AQN30" s="84"/>
      <c r="AQO30" s="84"/>
      <c r="AQP30" s="84"/>
      <c r="AQQ30" s="84"/>
      <c r="AQR30" s="84"/>
      <c r="AQS30" s="84"/>
      <c r="AQT30" s="84"/>
      <c r="AQU30" s="84"/>
      <c r="AQV30" s="84"/>
      <c r="AQW30" s="84"/>
      <c r="AQX30" s="84"/>
      <c r="AQY30" s="84"/>
      <c r="AQZ30" s="84"/>
      <c r="ARA30" s="84"/>
      <c r="ARB30" s="84"/>
      <c r="ARC30" s="84"/>
      <c r="ARD30" s="84"/>
      <c r="ARE30" s="84"/>
      <c r="ARF30" s="84"/>
      <c r="ARG30" s="84"/>
      <c r="ARH30" s="84"/>
      <c r="ARI30" s="84"/>
      <c r="ARJ30" s="84"/>
      <c r="ARK30" s="84"/>
      <c r="ARL30" s="84"/>
      <c r="ARM30" s="84"/>
      <c r="ARN30" s="84"/>
      <c r="ARO30" s="84"/>
      <c r="ARP30" s="84"/>
      <c r="ARQ30" s="84"/>
      <c r="ARR30" s="84"/>
      <c r="ARS30" s="84"/>
      <c r="ART30" s="84"/>
      <c r="ARU30" s="84"/>
      <c r="ARV30" s="84"/>
      <c r="ARW30" s="84"/>
      <c r="ARX30" s="84"/>
      <c r="ARY30" s="84"/>
      <c r="ARZ30" s="84"/>
      <c r="ASA30" s="84"/>
      <c r="ASB30" s="84"/>
      <c r="ASC30" s="84"/>
      <c r="ASD30" s="84"/>
      <c r="ASE30" s="84"/>
      <c r="ASF30" s="84"/>
      <c r="ASG30" s="84"/>
      <c r="ASH30" s="84"/>
      <c r="ASI30" s="84"/>
      <c r="ASJ30" s="84"/>
      <c r="ASK30" s="84"/>
      <c r="ASL30" s="84"/>
      <c r="ASM30" s="84"/>
      <c r="ASN30" s="84"/>
      <c r="ASO30" s="84"/>
      <c r="ASP30" s="84"/>
      <c r="ASQ30" s="84"/>
      <c r="ASR30" s="84"/>
      <c r="ASS30" s="84"/>
      <c r="AST30" s="84"/>
      <c r="ASU30" s="84"/>
      <c r="ASV30" s="84"/>
      <c r="ASW30" s="84"/>
      <c r="ASX30" s="84"/>
      <c r="ASY30" s="84"/>
      <c r="ASZ30" s="84"/>
      <c r="ATA30" s="84"/>
      <c r="ATB30" s="84"/>
      <c r="ATC30" s="84"/>
      <c r="ATD30" s="84"/>
      <c r="ATE30" s="84"/>
      <c r="ATF30" s="84"/>
      <c r="ATG30" s="84"/>
      <c r="ATH30" s="84"/>
      <c r="ATI30" s="84"/>
      <c r="ATJ30" s="84"/>
      <c r="ATK30" s="84"/>
      <c r="ATL30" s="84"/>
      <c r="ATM30" s="84"/>
      <c r="ATN30" s="84"/>
      <c r="ATO30" s="84"/>
      <c r="ATP30" s="84"/>
      <c r="ATQ30" s="84"/>
      <c r="ATR30" s="84"/>
      <c r="ATS30" s="84"/>
      <c r="ATT30" s="84"/>
      <c r="ATU30" s="84"/>
      <c r="ATV30" s="84"/>
      <c r="ATW30" s="84"/>
      <c r="ATX30" s="84"/>
      <c r="ATY30" s="84"/>
      <c r="ATZ30" s="84"/>
      <c r="AUA30" s="84"/>
      <c r="AUB30" s="84"/>
      <c r="AUC30" s="84"/>
      <c r="AUD30" s="84"/>
      <c r="AUE30" s="84"/>
      <c r="AUF30" s="84"/>
      <c r="AUG30" s="84"/>
      <c r="AUH30" s="84"/>
      <c r="AUI30" s="84"/>
      <c r="AUJ30" s="84"/>
      <c r="AUK30" s="84"/>
      <c r="AUL30" s="84"/>
      <c r="AUM30" s="84"/>
      <c r="AUN30" s="84"/>
      <c r="AUO30" s="84"/>
      <c r="AUP30" s="84"/>
      <c r="AUQ30" s="84"/>
      <c r="AUR30" s="84"/>
      <c r="AUS30" s="84"/>
      <c r="AUT30" s="84"/>
      <c r="AUU30" s="84"/>
      <c r="AUV30" s="84"/>
      <c r="AUW30" s="84"/>
      <c r="AUX30" s="84"/>
      <c r="AUY30" s="84"/>
      <c r="AUZ30" s="84"/>
      <c r="AVA30" s="84"/>
      <c r="AVB30" s="84"/>
      <c r="AVC30" s="84"/>
      <c r="AVD30" s="84"/>
      <c r="AVE30" s="84"/>
      <c r="AVF30" s="84"/>
      <c r="AVG30" s="84"/>
      <c r="AVH30" s="84"/>
      <c r="AVI30" s="84"/>
      <c r="AVJ30" s="84"/>
      <c r="AVK30" s="84"/>
      <c r="AVL30" s="84"/>
      <c r="AVM30" s="84"/>
      <c r="AVN30" s="84"/>
      <c r="AVO30" s="84"/>
      <c r="AVP30" s="84"/>
      <c r="AVQ30" s="84"/>
      <c r="AVR30" s="84"/>
      <c r="AVS30" s="84"/>
      <c r="AVT30" s="84"/>
      <c r="AVU30" s="84"/>
      <c r="AVV30" s="84"/>
      <c r="AVW30" s="84"/>
      <c r="AVX30" s="84"/>
      <c r="AVY30" s="84"/>
      <c r="AVZ30" s="84"/>
      <c r="AWA30" s="84"/>
      <c r="AWB30" s="84"/>
      <c r="AWC30" s="84"/>
      <c r="AWD30" s="84"/>
      <c r="AWE30" s="84"/>
      <c r="AWF30" s="84"/>
      <c r="AWG30" s="84"/>
      <c r="AWH30" s="84"/>
      <c r="AWI30" s="84"/>
      <c r="AWJ30" s="84"/>
      <c r="AWK30" s="84"/>
      <c r="AWL30" s="84"/>
      <c r="AWM30" s="84"/>
      <c r="AWN30" s="84"/>
      <c r="AWO30" s="84"/>
      <c r="AWP30" s="84"/>
      <c r="AWQ30" s="84"/>
      <c r="AWR30" s="84"/>
      <c r="AWS30" s="84"/>
      <c r="AWT30" s="84"/>
      <c r="AWU30" s="84"/>
      <c r="AWV30" s="84"/>
      <c r="AWW30" s="84"/>
      <c r="AWX30" s="84"/>
      <c r="AWY30" s="84"/>
      <c r="AWZ30" s="84"/>
      <c r="AXA30" s="84"/>
      <c r="AXB30" s="84"/>
      <c r="AXC30" s="84"/>
      <c r="AXD30" s="84"/>
      <c r="AXE30" s="84"/>
      <c r="AXF30" s="84"/>
      <c r="AXG30" s="84"/>
      <c r="AXH30" s="84"/>
      <c r="AXI30" s="84"/>
      <c r="AXJ30" s="84"/>
      <c r="AXK30" s="84"/>
      <c r="AXL30" s="84"/>
      <c r="AXM30" s="84"/>
      <c r="AXN30" s="84"/>
      <c r="AXO30" s="84"/>
      <c r="AXP30" s="84"/>
      <c r="AXQ30" s="84"/>
      <c r="AXR30" s="84"/>
      <c r="AXS30" s="84"/>
      <c r="AXT30" s="84"/>
      <c r="AXU30" s="84"/>
      <c r="AXV30" s="84"/>
      <c r="AXW30" s="84"/>
      <c r="AXX30" s="84"/>
      <c r="AXY30" s="84"/>
      <c r="AXZ30" s="84"/>
      <c r="AYA30" s="84"/>
      <c r="AYB30" s="84"/>
      <c r="AYC30" s="84"/>
      <c r="AYD30" s="84"/>
      <c r="AYE30" s="84"/>
      <c r="AYF30" s="84"/>
      <c r="AYG30" s="84"/>
      <c r="AYH30" s="84"/>
      <c r="AYI30" s="84"/>
      <c r="AYJ30" s="84"/>
      <c r="AYK30" s="84"/>
      <c r="AYL30" s="84"/>
      <c r="AYM30" s="84"/>
      <c r="AYN30" s="84"/>
      <c r="AYO30" s="84"/>
      <c r="AYP30" s="84"/>
      <c r="AYQ30" s="84"/>
      <c r="AYR30" s="84"/>
      <c r="AYS30" s="84"/>
      <c r="AYT30" s="84"/>
      <c r="AYU30" s="84"/>
      <c r="AYV30" s="84"/>
      <c r="AYW30" s="84"/>
      <c r="AYX30" s="84"/>
      <c r="AYY30" s="84"/>
      <c r="AYZ30" s="84"/>
      <c r="AZA30" s="84"/>
      <c r="AZB30" s="84"/>
      <c r="AZC30" s="84"/>
      <c r="AZD30" s="84"/>
      <c r="AZE30" s="84"/>
      <c r="AZF30" s="84"/>
      <c r="AZG30" s="84"/>
      <c r="AZH30" s="84"/>
      <c r="AZI30" s="84"/>
      <c r="AZJ30" s="84"/>
      <c r="AZK30" s="84"/>
      <c r="AZL30" s="84"/>
      <c r="AZM30" s="84"/>
      <c r="AZN30" s="84"/>
      <c r="AZO30" s="84"/>
      <c r="AZP30" s="84"/>
      <c r="AZQ30" s="84"/>
      <c r="AZR30" s="84"/>
      <c r="AZS30" s="84"/>
      <c r="AZT30" s="84"/>
      <c r="AZU30" s="84"/>
      <c r="AZV30" s="84"/>
      <c r="AZW30" s="84"/>
      <c r="AZX30" s="84"/>
      <c r="AZY30" s="84"/>
      <c r="AZZ30" s="84"/>
      <c r="BAA30" s="84"/>
      <c r="BAB30" s="84"/>
      <c r="BAC30" s="84"/>
      <c r="BAD30" s="84"/>
      <c r="BAE30" s="84"/>
      <c r="BAF30" s="84"/>
      <c r="BAG30" s="84"/>
      <c r="BAH30" s="84"/>
      <c r="BAI30" s="84"/>
      <c r="BAJ30" s="84"/>
      <c r="BAK30" s="84"/>
      <c r="BAL30" s="84"/>
      <c r="BAM30" s="84"/>
      <c r="BAN30" s="84"/>
      <c r="BAO30" s="84"/>
      <c r="BAP30" s="84"/>
      <c r="BAQ30" s="84"/>
      <c r="BAR30" s="84"/>
      <c r="BAS30" s="84"/>
      <c r="BAT30" s="84"/>
      <c r="BAU30" s="84"/>
      <c r="BAV30" s="84"/>
      <c r="BAW30" s="84"/>
      <c r="BAX30" s="84"/>
      <c r="BAY30" s="84"/>
      <c r="BAZ30" s="84"/>
      <c r="BBA30" s="84"/>
      <c r="BBB30" s="84"/>
      <c r="BBC30" s="84"/>
      <c r="BBD30" s="84"/>
      <c r="BBE30" s="84"/>
      <c r="BBF30" s="84"/>
      <c r="BBG30" s="84"/>
      <c r="BBH30" s="84"/>
      <c r="BBI30" s="84"/>
      <c r="BBJ30" s="84"/>
      <c r="BBK30" s="84"/>
      <c r="BBL30" s="84"/>
      <c r="BBM30" s="84"/>
      <c r="BBN30" s="84"/>
      <c r="BBO30" s="84"/>
      <c r="BBP30" s="84"/>
      <c r="BBQ30" s="84"/>
      <c r="BBR30" s="84"/>
      <c r="BBS30" s="84"/>
      <c r="BBT30" s="84"/>
      <c r="BBU30" s="84"/>
      <c r="BBV30" s="84"/>
      <c r="BBW30" s="84"/>
      <c r="BBX30" s="84"/>
      <c r="BBY30" s="84"/>
      <c r="BBZ30" s="84"/>
      <c r="BCA30" s="84"/>
      <c r="BCB30" s="84"/>
      <c r="BCC30" s="84"/>
      <c r="BCD30" s="84"/>
      <c r="BCE30" s="84"/>
      <c r="BCF30" s="84"/>
      <c r="BCG30" s="84"/>
      <c r="BCH30" s="84"/>
      <c r="BCI30" s="84"/>
      <c r="BCJ30" s="84"/>
      <c r="BCK30" s="84"/>
      <c r="BCL30" s="84"/>
      <c r="BCM30" s="84"/>
      <c r="BCN30" s="84"/>
      <c r="BCO30" s="84"/>
      <c r="BCP30" s="84"/>
      <c r="BCQ30" s="84"/>
      <c r="BCR30" s="84"/>
      <c r="BCS30" s="84"/>
      <c r="BCT30" s="84"/>
      <c r="BCU30" s="84"/>
      <c r="BCV30" s="84"/>
      <c r="BCW30" s="84"/>
      <c r="BCX30" s="84"/>
      <c r="BCY30" s="84"/>
      <c r="BCZ30" s="84"/>
      <c r="BDA30" s="84"/>
      <c r="BDB30" s="84"/>
      <c r="BDC30" s="84"/>
      <c r="BDD30" s="84"/>
      <c r="BDE30" s="84"/>
      <c r="BDF30" s="84"/>
      <c r="BDG30" s="84"/>
      <c r="BDH30" s="84"/>
      <c r="BDI30" s="84"/>
      <c r="BDJ30" s="84"/>
      <c r="BDK30" s="84"/>
      <c r="BDL30" s="84"/>
      <c r="BDM30" s="84"/>
      <c r="BDN30" s="84"/>
      <c r="BDO30" s="84"/>
      <c r="BDP30" s="84"/>
      <c r="BDQ30" s="84"/>
      <c r="BDR30" s="84"/>
      <c r="BDS30" s="84"/>
      <c r="BDT30" s="84"/>
      <c r="BDU30" s="84"/>
      <c r="BDV30" s="84"/>
      <c r="BDW30" s="84"/>
      <c r="BDX30" s="84"/>
      <c r="BDY30" s="84"/>
      <c r="BDZ30" s="84"/>
      <c r="BEA30" s="84"/>
      <c r="BEB30" s="84"/>
      <c r="BEC30" s="84"/>
      <c r="BED30" s="84"/>
      <c r="BEE30" s="84"/>
      <c r="BEF30" s="84"/>
      <c r="BEG30" s="84"/>
      <c r="BEH30" s="84"/>
      <c r="BEI30" s="84"/>
      <c r="BEJ30" s="84"/>
      <c r="BEK30" s="84"/>
      <c r="BEL30" s="84"/>
      <c r="BEM30" s="84"/>
      <c r="BEN30" s="84"/>
      <c r="BEO30" s="84"/>
      <c r="BEP30" s="84"/>
      <c r="BEQ30" s="84"/>
      <c r="BER30" s="84"/>
      <c r="BES30" s="84"/>
      <c r="BET30" s="84"/>
      <c r="BEU30" s="84"/>
      <c r="BEV30" s="84"/>
      <c r="BEW30" s="84"/>
      <c r="BEX30" s="84"/>
      <c r="BEY30" s="84"/>
      <c r="BEZ30" s="84"/>
      <c r="BFA30" s="84"/>
      <c r="BFB30" s="84"/>
      <c r="BFC30" s="84"/>
      <c r="BFD30" s="84"/>
      <c r="BFE30" s="84"/>
      <c r="BFF30" s="84"/>
      <c r="BFG30" s="84"/>
      <c r="BFH30" s="84"/>
      <c r="BFI30" s="84"/>
      <c r="BFJ30" s="84"/>
      <c r="BFK30" s="84"/>
      <c r="BFL30" s="84"/>
      <c r="BFM30" s="84"/>
      <c r="BFN30" s="84"/>
      <c r="BFO30" s="84"/>
      <c r="BFP30" s="84"/>
      <c r="BFQ30" s="84"/>
      <c r="BFR30" s="84"/>
      <c r="BFS30" s="84"/>
      <c r="BFT30" s="84"/>
      <c r="BFU30" s="84"/>
      <c r="BFV30" s="84"/>
      <c r="BFW30" s="84"/>
      <c r="BFX30" s="84"/>
      <c r="BFY30" s="84"/>
      <c r="BFZ30" s="84"/>
      <c r="BGA30" s="84"/>
      <c r="BGB30" s="84"/>
      <c r="BGC30" s="84"/>
      <c r="BGD30" s="84"/>
      <c r="BGE30" s="84"/>
      <c r="BGF30" s="84"/>
      <c r="BGG30" s="84"/>
      <c r="BGH30" s="84"/>
      <c r="BGI30" s="84"/>
      <c r="BGJ30" s="84"/>
      <c r="BGK30" s="84"/>
      <c r="BGL30" s="84"/>
      <c r="BGM30" s="84"/>
      <c r="BGN30" s="84"/>
      <c r="BGO30" s="84"/>
      <c r="BGP30" s="84"/>
      <c r="BGQ30" s="84"/>
      <c r="BGR30" s="84"/>
      <c r="BGS30" s="84"/>
      <c r="BGT30" s="84"/>
      <c r="BGU30" s="84"/>
      <c r="BGV30" s="84"/>
      <c r="BGW30" s="84"/>
      <c r="BGX30" s="84"/>
      <c r="BGY30" s="84"/>
      <c r="BGZ30" s="84"/>
      <c r="BHA30" s="84"/>
      <c r="BHB30" s="84"/>
      <c r="BHC30" s="84"/>
      <c r="BHD30" s="84"/>
      <c r="BHE30" s="84"/>
      <c r="BHF30" s="84"/>
      <c r="BHG30" s="84"/>
      <c r="BHH30" s="84"/>
      <c r="BHI30" s="84"/>
      <c r="BHJ30" s="84"/>
      <c r="BHK30" s="84"/>
      <c r="BHL30" s="84"/>
      <c r="BHM30" s="84"/>
      <c r="BHN30" s="84"/>
      <c r="BHO30" s="84"/>
      <c r="BHP30" s="84"/>
      <c r="BHQ30" s="84"/>
      <c r="BHR30" s="84"/>
      <c r="BHS30" s="84"/>
      <c r="BHT30" s="84"/>
      <c r="BHU30" s="84"/>
      <c r="BHV30" s="84"/>
      <c r="BHW30" s="84"/>
      <c r="BHX30" s="84"/>
      <c r="BHY30" s="84"/>
      <c r="BHZ30" s="84"/>
      <c r="BIA30" s="84"/>
      <c r="BIB30" s="84"/>
      <c r="BIC30" s="84"/>
      <c r="BID30" s="84"/>
      <c r="BIE30" s="84"/>
      <c r="BIF30" s="84"/>
      <c r="BIG30" s="84"/>
      <c r="BIH30" s="84"/>
      <c r="BII30" s="84"/>
      <c r="BIJ30" s="84"/>
      <c r="BIK30" s="84"/>
      <c r="BIL30" s="84"/>
      <c r="BIM30" s="84"/>
      <c r="BIN30" s="84"/>
      <c r="BIO30" s="84"/>
      <c r="BIP30" s="84"/>
      <c r="BIQ30" s="84"/>
      <c r="BIR30" s="84"/>
      <c r="BIS30" s="84"/>
      <c r="BIT30" s="84"/>
      <c r="BIU30" s="84"/>
      <c r="BIV30" s="84"/>
      <c r="BIW30" s="84"/>
      <c r="BIX30" s="84"/>
      <c r="BIY30" s="84"/>
      <c r="BIZ30" s="84"/>
      <c r="BJA30" s="84"/>
      <c r="BJB30" s="84"/>
      <c r="BJC30" s="84"/>
      <c r="BJD30" s="84"/>
      <c r="BJE30" s="84"/>
      <c r="BJF30" s="84"/>
      <c r="BJG30" s="84"/>
      <c r="BJH30" s="84"/>
      <c r="BJI30" s="84"/>
      <c r="BJJ30" s="84"/>
      <c r="BJK30" s="84"/>
      <c r="BJL30" s="84"/>
      <c r="BJM30" s="84"/>
      <c r="BJN30" s="84"/>
      <c r="BJO30" s="84"/>
      <c r="BJP30" s="84"/>
      <c r="BJQ30" s="84"/>
      <c r="BJR30" s="84"/>
      <c r="BJS30" s="84"/>
      <c r="BJT30" s="84"/>
      <c r="BJU30" s="84"/>
      <c r="BJV30" s="84"/>
      <c r="BJW30" s="84"/>
      <c r="BJX30" s="84"/>
      <c r="BJY30" s="84"/>
      <c r="BJZ30" s="84"/>
      <c r="BKA30" s="84"/>
      <c r="BKB30" s="84"/>
      <c r="BKC30" s="84"/>
      <c r="BKD30" s="84"/>
      <c r="BKE30" s="84"/>
      <c r="BKF30" s="84"/>
      <c r="BKG30" s="84"/>
      <c r="BKH30" s="84"/>
      <c r="BKI30" s="84"/>
      <c r="BKJ30" s="84"/>
      <c r="BKK30" s="84"/>
      <c r="BKL30" s="84"/>
      <c r="BKM30" s="84"/>
      <c r="BKN30" s="84"/>
      <c r="BKO30" s="84"/>
      <c r="BKP30" s="84"/>
      <c r="BKQ30" s="84"/>
      <c r="BKR30" s="84"/>
      <c r="BKS30" s="84"/>
      <c r="BKT30" s="84"/>
      <c r="BKU30" s="84"/>
      <c r="BKV30" s="84"/>
      <c r="BKW30" s="84"/>
      <c r="BKX30" s="84"/>
      <c r="BKY30" s="84"/>
      <c r="BKZ30" s="84"/>
      <c r="BLA30" s="84"/>
      <c r="BLB30" s="84"/>
      <c r="BLC30" s="84"/>
      <c r="BLD30" s="84"/>
      <c r="BLE30" s="84"/>
      <c r="BLF30" s="84"/>
      <c r="BLG30" s="84"/>
      <c r="BLH30" s="84"/>
      <c r="BLI30" s="84"/>
      <c r="BLJ30" s="84"/>
      <c r="BLK30" s="84"/>
      <c r="BLL30" s="84"/>
      <c r="BLM30" s="84"/>
      <c r="BLN30" s="84"/>
      <c r="BLO30" s="84"/>
      <c r="BLP30" s="84"/>
      <c r="BLQ30" s="84"/>
      <c r="BLR30" s="84"/>
      <c r="BLS30" s="84"/>
      <c r="BLT30" s="84"/>
      <c r="BLU30" s="84"/>
      <c r="BLV30" s="84"/>
      <c r="BLW30" s="84"/>
      <c r="BLX30" s="84"/>
      <c r="BLY30" s="84"/>
      <c r="BLZ30" s="84"/>
      <c r="BMA30" s="84"/>
      <c r="BMB30" s="84"/>
      <c r="BMC30" s="84"/>
      <c r="BMD30" s="84"/>
      <c r="BME30" s="84"/>
      <c r="BMF30" s="84"/>
      <c r="BMG30" s="84"/>
      <c r="BMH30" s="84"/>
      <c r="BMI30" s="84"/>
      <c r="BMJ30" s="84"/>
      <c r="BMK30" s="84"/>
      <c r="BML30" s="84"/>
      <c r="BMM30" s="84"/>
      <c r="BMN30" s="84"/>
      <c r="BMO30" s="84"/>
      <c r="BMP30" s="84"/>
      <c r="BMQ30" s="84"/>
      <c r="BMR30" s="84"/>
      <c r="BMS30" s="84"/>
      <c r="BMT30" s="84"/>
      <c r="BMU30" s="84"/>
      <c r="BMV30" s="84"/>
      <c r="BMW30" s="84"/>
      <c r="BMX30" s="84"/>
      <c r="BMY30" s="84"/>
      <c r="BMZ30" s="84"/>
      <c r="BNA30" s="84"/>
      <c r="BNB30" s="84"/>
      <c r="BNC30" s="84"/>
      <c r="BND30" s="84"/>
      <c r="BNE30" s="84"/>
      <c r="BNF30" s="84"/>
      <c r="BNG30" s="84"/>
      <c r="BNH30" s="84"/>
      <c r="BNI30" s="84"/>
      <c r="BNJ30" s="84"/>
      <c r="BNK30" s="84"/>
      <c r="BNL30" s="84"/>
      <c r="BNM30" s="84"/>
      <c r="BNN30" s="84"/>
      <c r="BNO30" s="84"/>
      <c r="BNP30" s="84"/>
      <c r="BNQ30" s="84"/>
      <c r="BNR30" s="84"/>
      <c r="BNS30" s="84"/>
      <c r="BNT30" s="84"/>
      <c r="BNU30" s="84"/>
      <c r="BNV30" s="84"/>
      <c r="BNW30" s="84"/>
      <c r="BNX30" s="84"/>
      <c r="BNY30" s="84"/>
      <c r="BNZ30" s="84"/>
      <c r="BOA30" s="84"/>
      <c r="BOB30" s="84"/>
      <c r="BOC30" s="84"/>
      <c r="BOD30" s="84"/>
      <c r="BOE30" s="84"/>
      <c r="BOF30" s="84"/>
      <c r="BOG30" s="84"/>
      <c r="BOH30" s="84"/>
      <c r="BOI30" s="84"/>
      <c r="BOJ30" s="84"/>
      <c r="BOK30" s="84"/>
      <c r="BOL30" s="84"/>
      <c r="BOM30" s="84"/>
      <c r="BON30" s="84"/>
      <c r="BOO30" s="84"/>
      <c r="BOP30" s="84"/>
      <c r="BOQ30" s="84"/>
      <c r="BOR30" s="84"/>
      <c r="BOS30" s="84"/>
      <c r="BOT30" s="84"/>
      <c r="BOU30" s="84"/>
      <c r="BOV30" s="84"/>
      <c r="BOW30" s="84"/>
      <c r="BOX30" s="84"/>
      <c r="BOY30" s="84"/>
      <c r="BOZ30" s="84"/>
      <c r="BPA30" s="84"/>
      <c r="BPB30" s="84"/>
      <c r="BPC30" s="84"/>
      <c r="BPD30" s="84"/>
      <c r="BPE30" s="84"/>
      <c r="BPF30" s="84"/>
      <c r="BPG30" s="84"/>
      <c r="BPH30" s="84"/>
      <c r="BPI30" s="84"/>
      <c r="BPJ30" s="84"/>
      <c r="BPK30" s="84"/>
      <c r="BPL30" s="84"/>
      <c r="BPM30" s="84"/>
      <c r="BPN30" s="84"/>
      <c r="BPO30" s="84"/>
      <c r="BPP30" s="84"/>
      <c r="BPQ30" s="84"/>
      <c r="BPR30" s="84"/>
      <c r="BPS30" s="84"/>
      <c r="BPT30" s="84"/>
      <c r="BPU30" s="84"/>
      <c r="BPV30" s="84"/>
      <c r="BPW30" s="84"/>
      <c r="BPX30" s="84"/>
      <c r="BPY30" s="84"/>
      <c r="BPZ30" s="84"/>
      <c r="BQA30" s="84"/>
      <c r="BQB30" s="84"/>
      <c r="BQC30" s="84"/>
      <c r="BQD30" s="84"/>
      <c r="BQE30" s="84"/>
      <c r="BQF30" s="84"/>
      <c r="BQG30" s="84"/>
      <c r="BQH30" s="84"/>
      <c r="BQI30" s="84"/>
      <c r="BQJ30" s="84"/>
      <c r="BQK30" s="84"/>
      <c r="BQL30" s="84"/>
      <c r="BQM30" s="84"/>
      <c r="BQN30" s="84"/>
      <c r="BQO30" s="84"/>
      <c r="BQP30" s="84"/>
      <c r="BQQ30" s="84"/>
      <c r="BQR30" s="84"/>
      <c r="BQS30" s="84"/>
      <c r="BQT30" s="84"/>
      <c r="BQU30" s="84"/>
      <c r="BQV30" s="84"/>
      <c r="BQW30" s="84"/>
      <c r="BQX30" s="84"/>
      <c r="BQY30" s="84"/>
      <c r="BQZ30" s="84"/>
      <c r="BRA30" s="84"/>
      <c r="BRB30" s="84"/>
      <c r="BRC30" s="84"/>
      <c r="BRD30" s="84"/>
      <c r="BRE30" s="84"/>
      <c r="BRF30" s="84"/>
      <c r="BRG30" s="84"/>
      <c r="BRH30" s="84"/>
      <c r="BRI30" s="84"/>
      <c r="BRJ30" s="84"/>
      <c r="BRK30" s="84"/>
      <c r="BRL30" s="84"/>
      <c r="BRM30" s="84"/>
      <c r="BRN30" s="84"/>
      <c r="BRO30" s="84"/>
      <c r="BRP30" s="84"/>
      <c r="BRQ30" s="84"/>
      <c r="BRR30" s="84"/>
      <c r="BRS30" s="84"/>
      <c r="BRT30" s="84"/>
      <c r="BRU30" s="84"/>
      <c r="BRV30" s="84"/>
      <c r="BRW30" s="84"/>
      <c r="BRX30" s="84"/>
      <c r="BRY30" s="84"/>
      <c r="BRZ30" s="84"/>
      <c r="BSA30" s="84"/>
      <c r="BSB30" s="84"/>
      <c r="BSC30" s="84"/>
      <c r="BSD30" s="84"/>
      <c r="BSE30" s="84"/>
      <c r="BSF30" s="84"/>
      <c r="BSG30" s="84"/>
      <c r="BSH30" s="84"/>
      <c r="BSI30" s="84"/>
      <c r="BSJ30" s="84"/>
      <c r="BSK30" s="84"/>
      <c r="BSL30" s="84"/>
      <c r="BSM30" s="84"/>
      <c r="BSN30" s="84"/>
      <c r="BSO30" s="84"/>
      <c r="BSP30" s="84"/>
      <c r="BSQ30" s="84"/>
      <c r="BSR30" s="84"/>
      <c r="BSS30" s="84"/>
      <c r="BST30" s="84"/>
      <c r="BSU30" s="84"/>
      <c r="BSV30" s="84"/>
      <c r="BSW30" s="84"/>
      <c r="BSX30" s="84"/>
      <c r="BSY30" s="84"/>
      <c r="BSZ30" s="84"/>
      <c r="BTA30" s="84"/>
      <c r="BTB30" s="84"/>
      <c r="BTC30" s="84"/>
      <c r="BTD30" s="84"/>
      <c r="BTE30" s="84"/>
      <c r="BTF30" s="84"/>
      <c r="BTG30" s="84"/>
      <c r="BTH30" s="84"/>
      <c r="BTI30" s="84"/>
      <c r="BTJ30" s="84"/>
      <c r="BTK30" s="84"/>
      <c r="BTL30" s="84"/>
      <c r="BTM30" s="84"/>
      <c r="BTN30" s="84"/>
      <c r="BTO30" s="84"/>
      <c r="BTP30" s="84"/>
      <c r="BTQ30" s="84"/>
      <c r="BTR30" s="84"/>
      <c r="BTS30" s="84"/>
      <c r="BTT30" s="84"/>
      <c r="BTU30" s="84"/>
      <c r="BTV30" s="84"/>
      <c r="BTW30" s="84"/>
      <c r="BTX30" s="84"/>
      <c r="BTY30" s="84"/>
      <c r="BTZ30" s="84"/>
      <c r="BUA30" s="84"/>
      <c r="BUB30" s="84"/>
      <c r="BUC30" s="84"/>
      <c r="BUD30" s="84"/>
      <c r="BUE30" s="84"/>
      <c r="BUF30" s="84"/>
      <c r="BUG30" s="84"/>
      <c r="BUH30" s="84"/>
      <c r="BUI30" s="84"/>
      <c r="BUJ30" s="84"/>
      <c r="BUK30" s="84"/>
      <c r="BUL30" s="84"/>
      <c r="BUM30" s="84"/>
      <c r="BUN30" s="84"/>
      <c r="BUO30" s="84"/>
      <c r="BUP30" s="84"/>
      <c r="BUQ30" s="84"/>
      <c r="BUR30" s="84"/>
      <c r="BUS30" s="84"/>
      <c r="BUT30" s="84"/>
      <c r="BUU30" s="84"/>
      <c r="BUV30" s="84"/>
      <c r="BUW30" s="84"/>
      <c r="BUX30" s="84"/>
      <c r="BUY30" s="84"/>
      <c r="BUZ30" s="84"/>
      <c r="BVA30" s="84"/>
      <c r="BVB30" s="84"/>
      <c r="BVC30" s="84"/>
      <c r="BVD30" s="84"/>
      <c r="BVE30" s="84"/>
      <c r="BVF30" s="84"/>
      <c r="BVG30" s="84"/>
      <c r="BVH30" s="84"/>
      <c r="BVI30" s="84"/>
      <c r="BVJ30" s="84"/>
      <c r="BVK30" s="84"/>
      <c r="BVL30" s="84"/>
      <c r="BVM30" s="84"/>
      <c r="BVN30" s="84"/>
      <c r="BVO30" s="84"/>
      <c r="BVP30" s="84"/>
      <c r="BVQ30" s="84"/>
      <c r="BVR30" s="84"/>
      <c r="BVS30" s="84"/>
      <c r="BVT30" s="84"/>
      <c r="BVU30" s="84"/>
      <c r="BVV30" s="84"/>
      <c r="BVW30" s="84"/>
      <c r="BVX30" s="84"/>
      <c r="BVY30" s="84"/>
      <c r="BVZ30" s="84"/>
      <c r="BWA30" s="84"/>
      <c r="BWB30" s="84"/>
      <c r="BWC30" s="84"/>
      <c r="BWD30" s="84"/>
      <c r="BWE30" s="84"/>
      <c r="BWF30" s="84"/>
      <c r="BWG30" s="84"/>
      <c r="BWH30" s="84"/>
      <c r="BWI30" s="84"/>
      <c r="BWJ30" s="84"/>
      <c r="BWK30" s="84"/>
      <c r="BWL30" s="84"/>
      <c r="BWM30" s="84"/>
      <c r="BWN30" s="84"/>
      <c r="BWO30" s="84"/>
      <c r="BWP30" s="84"/>
      <c r="BWQ30" s="84"/>
      <c r="BWR30" s="84"/>
      <c r="BWS30" s="84"/>
      <c r="BWT30" s="84"/>
      <c r="BWU30" s="84"/>
      <c r="BWV30" s="84"/>
      <c r="BWW30" s="84"/>
      <c r="BWX30" s="84"/>
      <c r="BWY30" s="84"/>
      <c r="BWZ30" s="84"/>
      <c r="BXA30" s="84"/>
      <c r="BXB30" s="84"/>
      <c r="BXC30" s="84"/>
      <c r="BXD30" s="84"/>
      <c r="BXE30" s="84"/>
      <c r="BXF30" s="84"/>
      <c r="BXG30" s="84"/>
      <c r="BXH30" s="84"/>
      <c r="BXI30" s="84"/>
      <c r="BXJ30" s="84"/>
      <c r="BXK30" s="84"/>
      <c r="BXL30" s="84"/>
      <c r="BXM30" s="84"/>
      <c r="BXN30" s="84"/>
      <c r="BXO30" s="84"/>
      <c r="BXP30" s="84"/>
      <c r="BXQ30" s="84"/>
      <c r="BXR30" s="84"/>
      <c r="BXS30" s="84"/>
      <c r="BXT30" s="84"/>
      <c r="BXU30" s="84"/>
      <c r="BXV30" s="84"/>
      <c r="BXW30" s="84"/>
      <c r="BXX30" s="84"/>
      <c r="BXY30" s="84"/>
      <c r="BXZ30" s="84"/>
      <c r="BYA30" s="84"/>
      <c r="BYB30" s="84"/>
      <c r="BYC30" s="84"/>
      <c r="BYD30" s="84"/>
      <c r="BYE30" s="84"/>
      <c r="BYF30" s="84"/>
      <c r="BYG30" s="84"/>
      <c r="BYH30" s="84"/>
      <c r="BYI30" s="84"/>
      <c r="BYJ30" s="84"/>
      <c r="BYK30" s="84"/>
      <c r="BYL30" s="84"/>
      <c r="BYM30" s="84"/>
      <c r="BYN30" s="84"/>
      <c r="BYO30" s="84"/>
      <c r="BYP30" s="84"/>
      <c r="BYQ30" s="84"/>
      <c r="BYR30" s="84"/>
      <c r="BYS30" s="84"/>
      <c r="BYT30" s="84"/>
      <c r="BYU30" s="84"/>
      <c r="BYV30" s="84"/>
      <c r="BYW30" s="84"/>
      <c r="BYX30" s="84"/>
      <c r="BYY30" s="84"/>
      <c r="BYZ30" s="84"/>
      <c r="BZA30" s="84"/>
      <c r="BZB30" s="84"/>
      <c r="BZC30" s="84"/>
      <c r="BZD30" s="84"/>
      <c r="BZE30" s="84"/>
      <c r="BZF30" s="84"/>
      <c r="BZG30" s="84"/>
      <c r="BZH30" s="84"/>
      <c r="BZI30" s="84"/>
      <c r="BZJ30" s="84"/>
      <c r="BZK30" s="84"/>
      <c r="BZL30" s="84"/>
      <c r="BZM30" s="84"/>
      <c r="BZN30" s="84"/>
      <c r="BZO30" s="84"/>
      <c r="BZP30" s="84"/>
      <c r="BZQ30" s="84"/>
      <c r="BZR30" s="84"/>
      <c r="BZS30" s="84"/>
      <c r="BZT30" s="84"/>
      <c r="BZU30" s="84"/>
      <c r="BZV30" s="84"/>
      <c r="BZW30" s="84"/>
      <c r="BZX30" s="84"/>
      <c r="BZY30" s="84"/>
      <c r="BZZ30" s="84"/>
      <c r="CAA30" s="84"/>
      <c r="CAB30" s="84"/>
      <c r="CAC30" s="84"/>
      <c r="CAD30" s="84"/>
      <c r="CAE30" s="84"/>
      <c r="CAF30" s="84"/>
      <c r="CAG30" s="84"/>
      <c r="CAH30" s="84"/>
      <c r="CAI30" s="84"/>
      <c r="CAJ30" s="84"/>
      <c r="CAK30" s="84"/>
      <c r="CAL30" s="84"/>
      <c r="CAM30" s="84"/>
      <c r="CAN30" s="84"/>
      <c r="CAO30" s="84"/>
      <c r="CAP30" s="84"/>
      <c r="CAQ30" s="84"/>
      <c r="CAR30" s="84"/>
      <c r="CAS30" s="84"/>
      <c r="CAT30" s="84"/>
      <c r="CAU30" s="84"/>
      <c r="CAV30" s="84"/>
      <c r="CAW30" s="84"/>
      <c r="CAX30" s="84"/>
      <c r="CAY30" s="84"/>
      <c r="CAZ30" s="84"/>
      <c r="CBA30" s="84"/>
      <c r="CBB30" s="84"/>
      <c r="CBC30" s="84"/>
      <c r="CBD30" s="84"/>
      <c r="CBE30" s="84"/>
      <c r="CBF30" s="84"/>
      <c r="CBG30" s="84"/>
      <c r="CBH30" s="84"/>
      <c r="CBI30" s="84"/>
      <c r="CBJ30" s="84"/>
      <c r="CBK30" s="84"/>
      <c r="CBL30" s="84"/>
      <c r="CBM30" s="84"/>
      <c r="CBN30" s="84"/>
      <c r="CBO30" s="84"/>
      <c r="CBP30" s="84"/>
      <c r="CBQ30" s="84"/>
      <c r="CBR30" s="84"/>
      <c r="CBS30" s="84"/>
      <c r="CBT30" s="84"/>
      <c r="CBU30" s="84"/>
      <c r="CBV30" s="84"/>
      <c r="CBW30" s="84"/>
      <c r="CBX30" s="84"/>
      <c r="CBY30" s="84"/>
      <c r="CBZ30" s="84"/>
      <c r="CCA30" s="84"/>
      <c r="CCB30" s="84"/>
      <c r="CCC30" s="84"/>
      <c r="CCD30" s="84"/>
      <c r="CCE30" s="84"/>
      <c r="CCF30" s="84"/>
      <c r="CCG30" s="84"/>
      <c r="CCH30" s="84"/>
      <c r="CCI30" s="84"/>
      <c r="CCJ30" s="84"/>
      <c r="CCK30" s="84"/>
      <c r="CCL30" s="84"/>
      <c r="CCM30" s="84"/>
      <c r="CCN30" s="84"/>
      <c r="CCO30" s="84"/>
      <c r="CCP30" s="84"/>
      <c r="CCQ30" s="84"/>
      <c r="CCR30" s="84"/>
      <c r="CCS30" s="84"/>
      <c r="CCT30" s="84"/>
      <c r="CCU30" s="84"/>
      <c r="CCV30" s="84"/>
      <c r="CCW30" s="84"/>
      <c r="CCX30" s="84"/>
      <c r="CCY30" s="84"/>
      <c r="CCZ30" s="84"/>
      <c r="CDA30" s="84"/>
      <c r="CDB30" s="84"/>
      <c r="CDC30" s="84"/>
      <c r="CDD30" s="84"/>
      <c r="CDE30" s="84"/>
      <c r="CDF30" s="84"/>
      <c r="CDG30" s="84"/>
      <c r="CDH30" s="84"/>
      <c r="CDI30" s="84"/>
      <c r="CDJ30" s="84"/>
      <c r="CDK30" s="84"/>
      <c r="CDL30" s="84"/>
      <c r="CDM30" s="84"/>
      <c r="CDN30" s="84"/>
      <c r="CDO30" s="84"/>
      <c r="CDP30" s="84"/>
      <c r="CDQ30" s="84"/>
      <c r="CDR30" s="84"/>
      <c r="CDS30" s="84"/>
      <c r="CDT30" s="84"/>
      <c r="CDU30" s="84"/>
      <c r="CDV30" s="84"/>
      <c r="CDW30" s="84"/>
      <c r="CDX30" s="84"/>
      <c r="CDY30" s="84"/>
      <c r="CDZ30" s="84"/>
      <c r="CEA30" s="84"/>
      <c r="CEB30" s="84"/>
      <c r="CEC30" s="84"/>
      <c r="CED30" s="84"/>
      <c r="CEE30" s="84"/>
      <c r="CEF30" s="84"/>
      <c r="CEG30" s="84"/>
      <c r="CEH30" s="84"/>
      <c r="CEI30" s="84"/>
      <c r="CEJ30" s="84"/>
      <c r="CEK30" s="84"/>
      <c r="CEL30" s="84"/>
      <c r="CEM30" s="84"/>
      <c r="CEN30" s="84"/>
      <c r="CEO30" s="84"/>
      <c r="CEP30" s="84"/>
      <c r="CEQ30" s="84"/>
      <c r="CER30" s="84"/>
      <c r="CES30" s="84"/>
      <c r="CET30" s="84"/>
      <c r="CEU30" s="84"/>
      <c r="CEV30" s="84"/>
      <c r="CEW30" s="84"/>
      <c r="CEX30" s="84"/>
      <c r="CEY30" s="84"/>
      <c r="CEZ30" s="84"/>
      <c r="CFA30" s="84"/>
      <c r="CFB30" s="84"/>
      <c r="CFC30" s="84"/>
      <c r="CFD30" s="84"/>
      <c r="CFE30" s="84"/>
      <c r="CFF30" s="84"/>
      <c r="CFG30" s="84"/>
      <c r="CFH30" s="84"/>
      <c r="CFI30" s="84"/>
      <c r="CFJ30" s="84"/>
      <c r="CFK30" s="84"/>
      <c r="CFL30" s="84"/>
      <c r="CFM30" s="84"/>
      <c r="CFN30" s="84"/>
      <c r="CFO30" s="84"/>
      <c r="CFP30" s="84"/>
      <c r="CFQ30" s="84"/>
      <c r="CFR30" s="84"/>
      <c r="CFS30" s="84"/>
      <c r="CFT30" s="84"/>
      <c r="CFU30" s="84"/>
      <c r="CFV30" s="84"/>
      <c r="CFW30" s="84"/>
      <c r="CFX30" s="84"/>
      <c r="CFY30" s="84"/>
      <c r="CFZ30" s="84"/>
      <c r="CGA30" s="84"/>
      <c r="CGB30" s="84"/>
      <c r="CGC30" s="84"/>
      <c r="CGD30" s="84"/>
      <c r="CGE30" s="84"/>
      <c r="CGF30" s="84"/>
      <c r="CGG30" s="84"/>
      <c r="CGH30" s="84"/>
      <c r="CGI30" s="84"/>
      <c r="CGJ30" s="84"/>
      <c r="CGK30" s="84"/>
      <c r="CGL30" s="84"/>
      <c r="CGM30" s="84"/>
      <c r="CGN30" s="84"/>
      <c r="CGO30" s="84"/>
      <c r="CGP30" s="84"/>
      <c r="CGQ30" s="84"/>
      <c r="CGR30" s="84"/>
      <c r="CGS30" s="84"/>
      <c r="CGT30" s="84"/>
      <c r="CGU30" s="84"/>
      <c r="CGV30" s="84"/>
      <c r="CGW30" s="84"/>
      <c r="CGX30" s="84"/>
      <c r="CGY30" s="84"/>
      <c r="CGZ30" s="84"/>
      <c r="CHA30" s="84"/>
      <c r="CHB30" s="84"/>
      <c r="CHC30" s="84"/>
      <c r="CHD30" s="84"/>
      <c r="CHE30" s="84"/>
      <c r="CHF30" s="84"/>
      <c r="CHG30" s="84"/>
      <c r="CHH30" s="84"/>
      <c r="CHI30" s="84"/>
      <c r="CHJ30" s="84"/>
      <c r="CHK30" s="84"/>
      <c r="CHL30" s="84"/>
      <c r="CHM30" s="84"/>
      <c r="CHN30" s="84"/>
      <c r="CHO30" s="84"/>
      <c r="CHP30" s="84"/>
      <c r="CHQ30" s="84"/>
      <c r="CHR30" s="84"/>
      <c r="CHS30" s="84"/>
      <c r="CHT30" s="84"/>
      <c r="CHU30" s="84"/>
      <c r="CHV30" s="84"/>
      <c r="CHW30" s="84"/>
      <c r="CHX30" s="84"/>
      <c r="CHY30" s="84"/>
      <c r="CHZ30" s="84"/>
      <c r="CIA30" s="84"/>
      <c r="CIB30" s="84"/>
      <c r="CIC30" s="84"/>
      <c r="CID30" s="84"/>
      <c r="CIE30" s="84"/>
      <c r="CIF30" s="84"/>
      <c r="CIG30" s="84"/>
      <c r="CIH30" s="84"/>
      <c r="CII30" s="84"/>
      <c r="CIJ30" s="84"/>
      <c r="CIK30" s="84"/>
      <c r="CIL30" s="84"/>
      <c r="CIM30" s="84"/>
      <c r="CIN30" s="84"/>
      <c r="CIO30" s="84"/>
      <c r="CIP30" s="84"/>
      <c r="CIQ30" s="84"/>
      <c r="CIR30" s="84"/>
      <c r="CIS30" s="84"/>
      <c r="CIT30" s="84"/>
      <c r="CIU30" s="84"/>
      <c r="CIV30" s="84"/>
      <c r="CIW30" s="84"/>
      <c r="CIX30" s="84"/>
      <c r="CIY30" s="84"/>
      <c r="CIZ30" s="84"/>
      <c r="CJA30" s="84"/>
      <c r="CJB30" s="84"/>
      <c r="CJC30" s="84"/>
      <c r="CJD30" s="84"/>
      <c r="CJE30" s="84"/>
      <c r="CJF30" s="84"/>
      <c r="CJG30" s="84"/>
      <c r="CJH30" s="84"/>
      <c r="CJI30" s="84"/>
      <c r="CJJ30" s="84"/>
      <c r="CJK30" s="84"/>
      <c r="CJL30" s="84"/>
      <c r="CJM30" s="84"/>
      <c r="CJN30" s="84"/>
      <c r="CJO30" s="84"/>
      <c r="CJP30" s="84"/>
      <c r="CJQ30" s="84"/>
      <c r="CJR30" s="84"/>
      <c r="CJS30" s="84"/>
      <c r="CJT30" s="84"/>
      <c r="CJU30" s="84"/>
      <c r="CJV30" s="84"/>
      <c r="CJW30" s="84"/>
      <c r="CJX30" s="84"/>
      <c r="CJY30" s="84"/>
      <c r="CJZ30" s="84"/>
      <c r="CKA30" s="84"/>
      <c r="CKB30" s="84"/>
      <c r="CKC30" s="84"/>
      <c r="CKD30" s="84"/>
      <c r="CKE30" s="84"/>
      <c r="CKF30" s="84"/>
      <c r="CKG30" s="84"/>
      <c r="CKH30" s="84"/>
      <c r="CKI30" s="84"/>
      <c r="CKJ30" s="84"/>
      <c r="CKK30" s="84"/>
      <c r="CKL30" s="84"/>
      <c r="CKM30" s="84"/>
      <c r="CKN30" s="84"/>
      <c r="CKO30" s="84"/>
      <c r="CKP30" s="84"/>
      <c r="CKQ30" s="84"/>
      <c r="CKR30" s="84"/>
      <c r="CKS30" s="84"/>
      <c r="CKT30" s="84"/>
      <c r="CKU30" s="84"/>
      <c r="CKV30" s="84"/>
      <c r="CKW30" s="84"/>
      <c r="CKX30" s="84"/>
      <c r="CKY30" s="84"/>
      <c r="CKZ30" s="84"/>
      <c r="CLA30" s="84"/>
      <c r="CLB30" s="84"/>
      <c r="CLC30" s="84"/>
      <c r="CLD30" s="84"/>
      <c r="CLE30" s="84"/>
      <c r="CLF30" s="84"/>
      <c r="CLG30" s="84"/>
      <c r="CLH30" s="84"/>
      <c r="CLI30" s="84"/>
      <c r="CLJ30" s="84"/>
      <c r="CLK30" s="84"/>
      <c r="CLL30" s="84"/>
      <c r="CLM30" s="84"/>
      <c r="CLN30" s="84"/>
      <c r="CLO30" s="84"/>
      <c r="CLP30" s="84"/>
      <c r="CLQ30" s="84"/>
      <c r="CLR30" s="84"/>
      <c r="CLS30" s="84"/>
      <c r="CLT30" s="84"/>
      <c r="CLU30" s="84"/>
      <c r="CLV30" s="84"/>
      <c r="CLW30" s="84"/>
      <c r="CLX30" s="84"/>
      <c r="CLY30" s="84"/>
      <c r="CLZ30" s="84"/>
      <c r="CMA30" s="84"/>
      <c r="CMB30" s="84"/>
      <c r="CMC30" s="84"/>
      <c r="CMD30" s="84"/>
      <c r="CME30" s="84"/>
      <c r="CMF30" s="84"/>
      <c r="CMG30" s="84"/>
      <c r="CMH30" s="84"/>
      <c r="CMI30" s="84"/>
      <c r="CMJ30" s="84"/>
      <c r="CMK30" s="84"/>
      <c r="CML30" s="84"/>
      <c r="CMM30" s="84"/>
      <c r="CMN30" s="84"/>
      <c r="CMO30" s="84"/>
      <c r="CMP30" s="84"/>
      <c r="CMQ30" s="84"/>
      <c r="CMR30" s="84"/>
      <c r="CMS30" s="84"/>
      <c r="CMT30" s="84"/>
      <c r="CMU30" s="84"/>
      <c r="CMV30" s="84"/>
      <c r="CMW30" s="84"/>
      <c r="CMX30" s="84"/>
      <c r="CMY30" s="84"/>
      <c r="CMZ30" s="84"/>
      <c r="CNA30" s="84"/>
      <c r="CNB30" s="84"/>
      <c r="CNC30" s="84"/>
      <c r="CND30" s="84"/>
      <c r="CNE30" s="84"/>
      <c r="CNF30" s="84"/>
      <c r="CNG30" s="84"/>
      <c r="CNH30" s="84"/>
      <c r="CNI30" s="84"/>
      <c r="CNJ30" s="84"/>
      <c r="CNK30" s="84"/>
      <c r="CNL30" s="84"/>
      <c r="CNM30" s="84"/>
      <c r="CNN30" s="84"/>
      <c r="CNO30" s="84"/>
      <c r="CNP30" s="84"/>
      <c r="CNQ30" s="84"/>
      <c r="CNR30" s="84"/>
      <c r="CNS30" s="84"/>
      <c r="CNT30" s="84"/>
      <c r="CNU30" s="84"/>
      <c r="CNV30" s="84"/>
      <c r="CNW30" s="84"/>
      <c r="CNX30" s="84"/>
      <c r="CNY30" s="84"/>
      <c r="CNZ30" s="84"/>
      <c r="COA30" s="84"/>
      <c r="COB30" s="84"/>
      <c r="COC30" s="84"/>
      <c r="COD30" s="84"/>
      <c r="COE30" s="84"/>
      <c r="COF30" s="84"/>
      <c r="COG30" s="84"/>
      <c r="COH30" s="84"/>
      <c r="COI30" s="84"/>
      <c r="COJ30" s="84"/>
      <c r="COK30" s="84"/>
      <c r="COL30" s="84"/>
      <c r="COM30" s="84"/>
      <c r="CON30" s="84"/>
      <c r="COO30" s="84"/>
      <c r="COP30" s="84"/>
      <c r="COQ30" s="84"/>
      <c r="COR30" s="84"/>
      <c r="COS30" s="84"/>
      <c r="COT30" s="84"/>
      <c r="COU30" s="84"/>
      <c r="COV30" s="84"/>
      <c r="COW30" s="84"/>
      <c r="COX30" s="84"/>
      <c r="COY30" s="84"/>
      <c r="COZ30" s="84"/>
      <c r="CPA30" s="84"/>
      <c r="CPB30" s="84"/>
      <c r="CPC30" s="84"/>
      <c r="CPD30" s="84"/>
      <c r="CPE30" s="84"/>
      <c r="CPF30" s="84"/>
      <c r="CPG30" s="84"/>
      <c r="CPH30" s="84"/>
      <c r="CPI30" s="84"/>
      <c r="CPJ30" s="84"/>
      <c r="CPK30" s="84"/>
      <c r="CPL30" s="84"/>
      <c r="CPM30" s="84"/>
      <c r="CPN30" s="84"/>
      <c r="CPO30" s="84"/>
      <c r="CPP30" s="84"/>
      <c r="CPQ30" s="84"/>
      <c r="CPR30" s="84"/>
      <c r="CPS30" s="84"/>
      <c r="CPT30" s="84"/>
      <c r="CPU30" s="84"/>
      <c r="CPV30" s="84"/>
      <c r="CPW30" s="84"/>
      <c r="CPX30" s="84"/>
      <c r="CPY30" s="84"/>
      <c r="CPZ30" s="84"/>
      <c r="CQA30" s="84"/>
      <c r="CQB30" s="84"/>
      <c r="CQC30" s="84"/>
      <c r="CQD30" s="84"/>
      <c r="CQE30" s="84"/>
      <c r="CQF30" s="84"/>
      <c r="CQG30" s="84"/>
      <c r="CQH30" s="84"/>
      <c r="CQI30" s="84"/>
      <c r="CQJ30" s="84"/>
      <c r="CQK30" s="84"/>
      <c r="CQL30" s="84"/>
      <c r="CQM30" s="84"/>
      <c r="CQN30" s="84"/>
      <c r="CQO30" s="84"/>
      <c r="CQP30" s="84"/>
      <c r="CQQ30" s="84"/>
      <c r="CQR30" s="84"/>
      <c r="CQS30" s="84"/>
      <c r="CQT30" s="84"/>
      <c r="CQU30" s="84"/>
      <c r="CQV30" s="84"/>
      <c r="CQW30" s="84"/>
      <c r="CQX30" s="84"/>
      <c r="CQY30" s="84"/>
      <c r="CQZ30" s="84"/>
      <c r="CRA30" s="84"/>
      <c r="CRB30" s="84"/>
      <c r="CRC30" s="84"/>
      <c r="CRD30" s="84"/>
      <c r="CRE30" s="84"/>
      <c r="CRF30" s="84"/>
      <c r="CRG30" s="84"/>
      <c r="CRH30" s="84"/>
      <c r="CRI30" s="84"/>
      <c r="CRJ30" s="84"/>
      <c r="CRK30" s="84"/>
      <c r="CRL30" s="84"/>
      <c r="CRM30" s="84"/>
      <c r="CRN30" s="84"/>
      <c r="CRO30" s="84"/>
      <c r="CRP30" s="84"/>
      <c r="CRQ30" s="84"/>
      <c r="CRR30" s="84"/>
      <c r="CRS30" s="84"/>
      <c r="CRT30" s="84"/>
      <c r="CRU30" s="84"/>
      <c r="CRV30" s="84"/>
      <c r="CRW30" s="84"/>
      <c r="CRX30" s="84"/>
      <c r="CRY30" s="84"/>
      <c r="CRZ30" s="84"/>
      <c r="CSA30" s="84"/>
      <c r="CSB30" s="84"/>
      <c r="CSC30" s="84"/>
      <c r="CSD30" s="84"/>
      <c r="CSE30" s="84"/>
      <c r="CSF30" s="84"/>
      <c r="CSG30" s="84"/>
      <c r="CSH30" s="84"/>
      <c r="CSI30" s="84"/>
      <c r="CSJ30" s="84"/>
      <c r="CSK30" s="84"/>
      <c r="CSL30" s="84"/>
      <c r="CSM30" s="84"/>
      <c r="CSN30" s="84"/>
      <c r="CSO30" s="84"/>
      <c r="CSP30" s="84"/>
      <c r="CSQ30" s="84"/>
      <c r="CSR30" s="84"/>
      <c r="CSS30" s="84"/>
      <c r="CST30" s="84"/>
      <c r="CSU30" s="84"/>
      <c r="CSV30" s="84"/>
      <c r="CSW30" s="84"/>
      <c r="CSX30" s="84"/>
      <c r="CSY30" s="84"/>
      <c r="CSZ30" s="84"/>
      <c r="CTA30" s="84"/>
      <c r="CTB30" s="84"/>
      <c r="CTC30" s="84"/>
      <c r="CTD30" s="84"/>
      <c r="CTE30" s="84"/>
      <c r="CTF30" s="84"/>
      <c r="CTG30" s="84"/>
      <c r="CTH30" s="84"/>
      <c r="CTI30" s="84"/>
      <c r="CTJ30" s="84"/>
      <c r="CTK30" s="84"/>
      <c r="CTL30" s="84"/>
      <c r="CTM30" s="84"/>
      <c r="CTN30" s="84"/>
      <c r="CTO30" s="84"/>
      <c r="CTP30" s="84"/>
      <c r="CTQ30" s="84"/>
      <c r="CTR30" s="84"/>
      <c r="CTS30" s="84"/>
      <c r="CTT30" s="84"/>
      <c r="CTU30" s="84"/>
      <c r="CTV30" s="84"/>
      <c r="CTW30" s="84"/>
      <c r="CTX30" s="84"/>
      <c r="CTY30" s="84"/>
      <c r="CTZ30" s="84"/>
      <c r="CUA30" s="84"/>
      <c r="CUB30" s="84"/>
      <c r="CUC30" s="84"/>
      <c r="CUD30" s="84"/>
      <c r="CUE30" s="84"/>
      <c r="CUF30" s="84"/>
      <c r="CUG30" s="84"/>
      <c r="CUH30" s="84"/>
      <c r="CUI30" s="84"/>
      <c r="CUJ30" s="84"/>
      <c r="CUK30" s="84"/>
      <c r="CUL30" s="84"/>
      <c r="CUM30" s="84"/>
      <c r="CUN30" s="84"/>
      <c r="CUO30" s="84"/>
      <c r="CUP30" s="84"/>
      <c r="CUQ30" s="84"/>
      <c r="CUR30" s="84"/>
      <c r="CUS30" s="84"/>
      <c r="CUT30" s="84"/>
      <c r="CUU30" s="84"/>
      <c r="CUV30" s="84"/>
      <c r="CUW30" s="84"/>
      <c r="CUX30" s="84"/>
      <c r="CUY30" s="84"/>
      <c r="CUZ30" s="84"/>
      <c r="CVA30" s="84"/>
      <c r="CVB30" s="84"/>
      <c r="CVC30" s="84"/>
      <c r="CVD30" s="84"/>
      <c r="CVE30" s="84"/>
      <c r="CVF30" s="84"/>
      <c r="CVG30" s="84"/>
      <c r="CVH30" s="84"/>
      <c r="CVI30" s="84"/>
      <c r="CVJ30" s="84"/>
      <c r="CVK30" s="84"/>
      <c r="CVL30" s="84"/>
      <c r="CVM30" s="84"/>
      <c r="CVN30" s="84"/>
      <c r="CVO30" s="84"/>
      <c r="CVP30" s="84"/>
      <c r="CVQ30" s="84"/>
      <c r="CVR30" s="84"/>
      <c r="CVS30" s="84"/>
      <c r="CVT30" s="84"/>
      <c r="CVU30" s="84"/>
      <c r="CVV30" s="84"/>
      <c r="CVW30" s="84"/>
      <c r="CVX30" s="84"/>
      <c r="CVY30" s="84"/>
      <c r="CVZ30" s="84"/>
      <c r="CWA30" s="84"/>
      <c r="CWB30" s="84"/>
      <c r="CWC30" s="84"/>
      <c r="CWD30" s="84"/>
      <c r="CWE30" s="84"/>
      <c r="CWF30" s="84"/>
      <c r="CWG30" s="84"/>
      <c r="CWH30" s="84"/>
      <c r="CWI30" s="84"/>
      <c r="CWJ30" s="84"/>
      <c r="CWK30" s="84"/>
      <c r="CWL30" s="84"/>
      <c r="CWM30" s="84"/>
      <c r="CWN30" s="84"/>
      <c r="CWO30" s="84"/>
      <c r="CWP30" s="84"/>
      <c r="CWQ30" s="84"/>
      <c r="CWR30" s="84"/>
      <c r="CWS30" s="84"/>
      <c r="CWT30" s="84"/>
      <c r="CWU30" s="84"/>
      <c r="CWV30" s="84"/>
      <c r="CWW30" s="84"/>
      <c r="CWX30" s="84"/>
      <c r="CWY30" s="84"/>
      <c r="CWZ30" s="84"/>
      <c r="CXA30" s="84"/>
      <c r="CXB30" s="84"/>
      <c r="CXC30" s="84"/>
      <c r="CXD30" s="84"/>
      <c r="CXE30" s="84"/>
      <c r="CXF30" s="84"/>
      <c r="CXG30" s="84"/>
      <c r="CXH30" s="84"/>
      <c r="CXI30" s="84"/>
      <c r="CXJ30" s="84"/>
      <c r="CXK30" s="84"/>
      <c r="CXL30" s="84"/>
      <c r="CXM30" s="84"/>
      <c r="CXN30" s="84"/>
      <c r="CXO30" s="84"/>
      <c r="CXP30" s="84"/>
      <c r="CXQ30" s="84"/>
      <c r="CXR30" s="84"/>
      <c r="CXS30" s="84"/>
      <c r="CXT30" s="84"/>
      <c r="CXU30" s="84"/>
      <c r="CXV30" s="84"/>
      <c r="CXW30" s="84"/>
      <c r="CXX30" s="84"/>
      <c r="CXY30" s="84"/>
      <c r="CXZ30" s="84"/>
      <c r="CYA30" s="84"/>
      <c r="CYB30" s="84"/>
      <c r="CYC30" s="84"/>
      <c r="CYD30" s="84"/>
      <c r="CYE30" s="84"/>
      <c r="CYF30" s="84"/>
      <c r="CYG30" s="84"/>
      <c r="CYH30" s="84"/>
      <c r="CYI30" s="84"/>
      <c r="CYJ30" s="84"/>
      <c r="CYK30" s="84"/>
      <c r="CYL30" s="84"/>
      <c r="CYM30" s="84"/>
      <c r="CYN30" s="84"/>
      <c r="CYO30" s="84"/>
      <c r="CYP30" s="84"/>
      <c r="CYQ30" s="84"/>
      <c r="CYR30" s="84"/>
      <c r="CYS30" s="84"/>
      <c r="CYT30" s="84"/>
      <c r="CYU30" s="84"/>
      <c r="CYV30" s="84"/>
      <c r="CYW30" s="84"/>
      <c r="CYX30" s="84"/>
      <c r="CYY30" s="84"/>
      <c r="CYZ30" s="84"/>
      <c r="CZA30" s="84"/>
      <c r="CZB30" s="84"/>
      <c r="CZC30" s="84"/>
      <c r="CZD30" s="84"/>
      <c r="CZE30" s="84"/>
      <c r="CZF30" s="84"/>
      <c r="CZG30" s="84"/>
      <c r="CZH30" s="84"/>
      <c r="CZI30" s="84"/>
      <c r="CZJ30" s="84"/>
      <c r="CZK30" s="84"/>
      <c r="CZL30" s="84"/>
      <c r="CZM30" s="84"/>
      <c r="CZN30" s="84"/>
      <c r="CZO30" s="84"/>
      <c r="CZP30" s="84"/>
      <c r="CZQ30" s="84"/>
      <c r="CZR30" s="84"/>
      <c r="CZS30" s="84"/>
      <c r="CZT30" s="84"/>
      <c r="CZU30" s="84"/>
      <c r="CZV30" s="84"/>
      <c r="CZW30" s="84"/>
      <c r="CZX30" s="84"/>
      <c r="CZY30" s="84"/>
      <c r="CZZ30" s="84"/>
      <c r="DAA30" s="84"/>
      <c r="DAB30" s="84"/>
      <c r="DAC30" s="84"/>
      <c r="DAD30" s="84"/>
      <c r="DAE30" s="84"/>
      <c r="DAF30" s="84"/>
      <c r="DAG30" s="84"/>
      <c r="DAH30" s="84"/>
      <c r="DAI30" s="84"/>
      <c r="DAJ30" s="84"/>
      <c r="DAK30" s="84"/>
      <c r="DAL30" s="84"/>
      <c r="DAM30" s="84"/>
      <c r="DAN30" s="84"/>
      <c r="DAO30" s="84"/>
      <c r="DAP30" s="84"/>
      <c r="DAQ30" s="84"/>
      <c r="DAR30" s="84"/>
      <c r="DAS30" s="84"/>
      <c r="DAT30" s="84"/>
      <c r="DAU30" s="84"/>
      <c r="DAV30" s="84"/>
      <c r="DAW30" s="84"/>
      <c r="DAX30" s="84"/>
      <c r="DAY30" s="84"/>
      <c r="DAZ30" s="84"/>
      <c r="DBA30" s="84"/>
      <c r="DBB30" s="84"/>
      <c r="DBC30" s="84"/>
      <c r="DBD30" s="84"/>
      <c r="DBE30" s="84"/>
      <c r="DBF30" s="84"/>
      <c r="DBG30" s="84"/>
      <c r="DBH30" s="84"/>
      <c r="DBI30" s="84"/>
      <c r="DBJ30" s="84"/>
      <c r="DBK30" s="84"/>
      <c r="DBL30" s="84"/>
      <c r="DBM30" s="84"/>
      <c r="DBN30" s="84"/>
      <c r="DBO30" s="84"/>
      <c r="DBP30" s="84"/>
      <c r="DBQ30" s="84"/>
      <c r="DBR30" s="84"/>
      <c r="DBS30" s="84"/>
      <c r="DBT30" s="84"/>
      <c r="DBU30" s="84"/>
      <c r="DBV30" s="84"/>
      <c r="DBW30" s="84"/>
      <c r="DBX30" s="84"/>
      <c r="DBY30" s="84"/>
      <c r="DBZ30" s="84"/>
      <c r="DCA30" s="84"/>
      <c r="DCB30" s="84"/>
      <c r="DCC30" s="84"/>
      <c r="DCD30" s="84"/>
      <c r="DCE30" s="84"/>
      <c r="DCF30" s="84"/>
      <c r="DCG30" s="84"/>
      <c r="DCH30" s="84"/>
      <c r="DCI30" s="84"/>
      <c r="DCJ30" s="84"/>
      <c r="DCK30" s="84"/>
      <c r="DCL30" s="84"/>
      <c r="DCM30" s="84"/>
      <c r="DCN30" s="84"/>
      <c r="DCO30" s="84"/>
      <c r="DCP30" s="84"/>
      <c r="DCQ30" s="84"/>
      <c r="DCR30" s="84"/>
      <c r="DCS30" s="84"/>
      <c r="DCT30" s="84"/>
      <c r="DCU30" s="84"/>
      <c r="DCV30" s="84"/>
      <c r="DCW30" s="84"/>
      <c r="DCX30" s="84"/>
      <c r="DCY30" s="84"/>
      <c r="DCZ30" s="84"/>
      <c r="DDA30" s="84"/>
      <c r="DDB30" s="84"/>
      <c r="DDC30" s="84"/>
      <c r="DDD30" s="84"/>
      <c r="DDE30" s="84"/>
      <c r="DDF30" s="84"/>
      <c r="DDG30" s="84"/>
      <c r="DDH30" s="84"/>
      <c r="DDI30" s="84"/>
      <c r="DDJ30" s="84"/>
      <c r="DDK30" s="84"/>
      <c r="DDL30" s="84"/>
      <c r="DDM30" s="84"/>
      <c r="DDN30" s="84"/>
      <c r="DDO30" s="84"/>
      <c r="DDP30" s="84"/>
      <c r="DDQ30" s="84"/>
      <c r="DDR30" s="84"/>
      <c r="DDS30" s="84"/>
      <c r="DDT30" s="84"/>
      <c r="DDU30" s="84"/>
      <c r="DDV30" s="84"/>
      <c r="DDW30" s="84"/>
      <c r="DDX30" s="84"/>
      <c r="DDY30" s="84"/>
      <c r="DDZ30" s="84"/>
      <c r="DEA30" s="84"/>
      <c r="DEB30" s="84"/>
      <c r="DEC30" s="84"/>
      <c r="DED30" s="84"/>
      <c r="DEE30" s="84"/>
      <c r="DEF30" s="84"/>
      <c r="DEG30" s="84"/>
      <c r="DEH30" s="84"/>
      <c r="DEI30" s="84"/>
      <c r="DEJ30" s="84"/>
      <c r="DEK30" s="84"/>
      <c r="DEL30" s="84"/>
      <c r="DEM30" s="84"/>
      <c r="DEN30" s="84"/>
      <c r="DEO30" s="84"/>
      <c r="DEP30" s="84"/>
      <c r="DEQ30" s="84"/>
      <c r="DER30" s="84"/>
      <c r="DES30" s="84"/>
      <c r="DET30" s="84"/>
      <c r="DEU30" s="84"/>
      <c r="DEV30" s="84"/>
      <c r="DEW30" s="84"/>
      <c r="DEX30" s="84"/>
      <c r="DEY30" s="84"/>
      <c r="DEZ30" s="84"/>
      <c r="DFA30" s="84"/>
      <c r="DFB30" s="84"/>
      <c r="DFC30" s="84"/>
      <c r="DFD30" s="84"/>
      <c r="DFE30" s="84"/>
      <c r="DFF30" s="84"/>
      <c r="DFG30" s="84"/>
      <c r="DFH30" s="84"/>
      <c r="DFI30" s="84"/>
      <c r="DFJ30" s="84"/>
      <c r="DFK30" s="84"/>
      <c r="DFL30" s="84"/>
      <c r="DFM30" s="84"/>
      <c r="DFN30" s="84"/>
      <c r="DFO30" s="84"/>
      <c r="DFP30" s="84"/>
      <c r="DFQ30" s="84"/>
      <c r="DFR30" s="84"/>
      <c r="DFS30" s="84"/>
      <c r="DFT30" s="84"/>
      <c r="DFU30" s="84"/>
      <c r="DFV30" s="84"/>
      <c r="DFW30" s="84"/>
      <c r="DFX30" s="84"/>
      <c r="DFY30" s="84"/>
      <c r="DFZ30" s="84"/>
      <c r="DGA30" s="84"/>
      <c r="DGB30" s="84"/>
      <c r="DGC30" s="84"/>
      <c r="DGD30" s="84"/>
      <c r="DGE30" s="84"/>
      <c r="DGF30" s="84"/>
      <c r="DGG30" s="84"/>
      <c r="DGH30" s="84"/>
      <c r="DGI30" s="84"/>
      <c r="DGJ30" s="84"/>
      <c r="DGK30" s="84"/>
      <c r="DGL30" s="84"/>
      <c r="DGM30" s="84"/>
      <c r="DGN30" s="84"/>
      <c r="DGO30" s="84"/>
      <c r="DGP30" s="84"/>
      <c r="DGQ30" s="84"/>
      <c r="DGR30" s="84"/>
      <c r="DGS30" s="84"/>
      <c r="DGT30" s="84"/>
      <c r="DGU30" s="84"/>
      <c r="DGV30" s="84"/>
      <c r="DGW30" s="84"/>
      <c r="DGX30" s="84"/>
      <c r="DGY30" s="84"/>
      <c r="DGZ30" s="84"/>
      <c r="DHA30" s="84"/>
      <c r="DHB30" s="84"/>
      <c r="DHC30" s="84"/>
      <c r="DHD30" s="84"/>
      <c r="DHE30" s="84"/>
      <c r="DHF30" s="84"/>
      <c r="DHG30" s="84"/>
      <c r="DHH30" s="84"/>
      <c r="DHI30" s="84"/>
      <c r="DHJ30" s="84"/>
      <c r="DHK30" s="84"/>
      <c r="DHL30" s="84"/>
      <c r="DHM30" s="84"/>
      <c r="DHN30" s="84"/>
      <c r="DHO30" s="84"/>
      <c r="DHP30" s="84"/>
      <c r="DHQ30" s="84"/>
      <c r="DHR30" s="84"/>
      <c r="DHS30" s="84"/>
      <c r="DHT30" s="84"/>
      <c r="DHU30" s="84"/>
      <c r="DHV30" s="84"/>
      <c r="DHW30" s="84"/>
      <c r="DHX30" s="84"/>
      <c r="DHY30" s="84"/>
      <c r="DHZ30" s="84"/>
      <c r="DIA30" s="84"/>
      <c r="DIB30" s="84"/>
      <c r="DIC30" s="84"/>
      <c r="DID30" s="84"/>
      <c r="DIE30" s="84"/>
      <c r="DIF30" s="84"/>
      <c r="DIG30" s="84"/>
      <c r="DIH30" s="84"/>
      <c r="DII30" s="84"/>
      <c r="DIJ30" s="84"/>
      <c r="DIK30" s="84"/>
      <c r="DIL30" s="84"/>
      <c r="DIM30" s="84"/>
      <c r="DIN30" s="84"/>
      <c r="DIO30" s="84"/>
      <c r="DIP30" s="84"/>
      <c r="DIQ30" s="84"/>
      <c r="DIR30" s="84"/>
      <c r="DIS30" s="84"/>
      <c r="DIT30" s="84"/>
      <c r="DIU30" s="84"/>
      <c r="DIV30" s="84"/>
      <c r="DIW30" s="84"/>
      <c r="DIX30" s="84"/>
      <c r="DIY30" s="84"/>
      <c r="DIZ30" s="84"/>
      <c r="DJA30" s="84"/>
      <c r="DJB30" s="84"/>
      <c r="DJC30" s="84"/>
      <c r="DJD30" s="84"/>
      <c r="DJE30" s="84"/>
      <c r="DJF30" s="84"/>
      <c r="DJG30" s="84"/>
      <c r="DJH30" s="84"/>
      <c r="DJI30" s="84"/>
      <c r="DJJ30" s="84"/>
      <c r="DJK30" s="84"/>
      <c r="DJL30" s="84"/>
      <c r="DJM30" s="84"/>
      <c r="DJN30" s="84"/>
      <c r="DJO30" s="84"/>
      <c r="DJP30" s="84"/>
      <c r="DJQ30" s="84"/>
      <c r="DJR30" s="84"/>
      <c r="DJS30" s="84"/>
      <c r="DJT30" s="84"/>
      <c r="DJU30" s="84"/>
      <c r="DJV30" s="84"/>
      <c r="DJW30" s="84"/>
      <c r="DJX30" s="84"/>
      <c r="DJY30" s="84"/>
      <c r="DJZ30" s="84"/>
      <c r="DKA30" s="84"/>
      <c r="DKB30" s="84"/>
      <c r="DKC30" s="84"/>
      <c r="DKD30" s="84"/>
      <c r="DKE30" s="84"/>
      <c r="DKF30" s="84"/>
      <c r="DKG30" s="84"/>
      <c r="DKH30" s="84"/>
      <c r="DKI30" s="84"/>
      <c r="DKJ30" s="84"/>
      <c r="DKK30" s="84"/>
      <c r="DKL30" s="84"/>
      <c r="DKM30" s="84"/>
      <c r="DKN30" s="84"/>
      <c r="DKO30" s="84"/>
      <c r="DKP30" s="84"/>
      <c r="DKQ30" s="84"/>
      <c r="DKR30" s="84"/>
      <c r="DKS30" s="84"/>
      <c r="DKT30" s="84"/>
      <c r="DKU30" s="84"/>
      <c r="DKV30" s="84"/>
      <c r="DKW30" s="84"/>
      <c r="DKX30" s="84"/>
      <c r="DKY30" s="84"/>
      <c r="DKZ30" s="84"/>
      <c r="DLA30" s="84"/>
      <c r="DLB30" s="84"/>
      <c r="DLC30" s="84"/>
      <c r="DLD30" s="84"/>
      <c r="DLE30" s="84"/>
      <c r="DLF30" s="84"/>
      <c r="DLG30" s="84"/>
      <c r="DLH30" s="84"/>
      <c r="DLI30" s="84"/>
      <c r="DLJ30" s="84"/>
      <c r="DLK30" s="84"/>
      <c r="DLL30" s="84"/>
      <c r="DLM30" s="84"/>
      <c r="DLN30" s="84"/>
      <c r="DLO30" s="84"/>
      <c r="DLP30" s="84"/>
      <c r="DLQ30" s="84"/>
      <c r="DLR30" s="84"/>
      <c r="DLS30" s="84"/>
      <c r="DLT30" s="84"/>
      <c r="DLU30" s="84"/>
      <c r="DLV30" s="84"/>
      <c r="DLW30" s="84"/>
      <c r="DLX30" s="84"/>
      <c r="DLY30" s="84"/>
      <c r="DLZ30" s="84"/>
      <c r="DMA30" s="84"/>
      <c r="DMB30" s="84"/>
      <c r="DMC30" s="84"/>
      <c r="DMD30" s="84"/>
      <c r="DME30" s="84"/>
      <c r="DMF30" s="84"/>
      <c r="DMG30" s="84"/>
      <c r="DMH30" s="84"/>
      <c r="DMI30" s="84"/>
      <c r="DMJ30" s="84"/>
      <c r="DMK30" s="84"/>
      <c r="DML30" s="84"/>
      <c r="DMM30" s="84"/>
      <c r="DMN30" s="84"/>
      <c r="DMO30" s="84"/>
      <c r="DMP30" s="84"/>
      <c r="DMQ30" s="84"/>
      <c r="DMR30" s="84"/>
      <c r="DMS30" s="84"/>
      <c r="DMT30" s="84"/>
      <c r="DMU30" s="84"/>
      <c r="DMV30" s="84"/>
      <c r="DMW30" s="84"/>
      <c r="DMX30" s="84"/>
      <c r="DMY30" s="84"/>
      <c r="DMZ30" s="84"/>
      <c r="DNA30" s="84"/>
      <c r="DNB30" s="84"/>
      <c r="DNC30" s="84"/>
      <c r="DND30" s="84"/>
      <c r="DNE30" s="84"/>
      <c r="DNF30" s="84"/>
      <c r="DNG30" s="84"/>
      <c r="DNH30" s="84"/>
      <c r="DNI30" s="84"/>
      <c r="DNJ30" s="84"/>
      <c r="DNK30" s="84"/>
      <c r="DNL30" s="84"/>
      <c r="DNM30" s="84"/>
      <c r="DNN30" s="84"/>
      <c r="DNO30" s="84"/>
      <c r="DNP30" s="84"/>
      <c r="DNQ30" s="84"/>
      <c r="DNR30" s="84"/>
      <c r="DNS30" s="84"/>
      <c r="DNT30" s="84"/>
      <c r="DNU30" s="84"/>
      <c r="DNV30" s="84"/>
      <c r="DNW30" s="84"/>
      <c r="DNX30" s="84"/>
      <c r="DNY30" s="84"/>
      <c r="DNZ30" s="84"/>
      <c r="DOA30" s="84"/>
      <c r="DOB30" s="84"/>
      <c r="DOC30" s="84"/>
      <c r="DOD30" s="84"/>
      <c r="DOE30" s="84"/>
      <c r="DOF30" s="84"/>
      <c r="DOG30" s="84"/>
      <c r="DOH30" s="84"/>
      <c r="DOI30" s="84"/>
      <c r="DOJ30" s="84"/>
      <c r="DOK30" s="84"/>
      <c r="DOL30" s="84"/>
      <c r="DOM30" s="84"/>
      <c r="DON30" s="84"/>
      <c r="DOO30" s="84"/>
      <c r="DOP30" s="84"/>
      <c r="DOQ30" s="84"/>
      <c r="DOR30" s="84"/>
      <c r="DOS30" s="84"/>
      <c r="DOT30" s="84"/>
      <c r="DOU30" s="84"/>
      <c r="DOV30" s="84"/>
      <c r="DOW30" s="84"/>
      <c r="DOX30" s="84"/>
      <c r="DOY30" s="84"/>
      <c r="DOZ30" s="84"/>
      <c r="DPA30" s="84"/>
      <c r="DPB30" s="84"/>
      <c r="DPC30" s="84"/>
      <c r="DPD30" s="84"/>
      <c r="DPE30" s="84"/>
      <c r="DPF30" s="84"/>
      <c r="DPG30" s="84"/>
      <c r="DPH30" s="84"/>
      <c r="DPI30" s="84"/>
      <c r="DPJ30" s="84"/>
      <c r="DPK30" s="84"/>
      <c r="DPL30" s="84"/>
      <c r="DPM30" s="84"/>
      <c r="DPN30" s="84"/>
      <c r="DPO30" s="84"/>
      <c r="DPP30" s="84"/>
      <c r="DPQ30" s="84"/>
      <c r="DPR30" s="84"/>
      <c r="DPS30" s="84"/>
      <c r="DPT30" s="84"/>
      <c r="DPU30" s="84"/>
      <c r="DPV30" s="84"/>
      <c r="DPW30" s="84"/>
      <c r="DPX30" s="84"/>
      <c r="DPY30" s="84"/>
      <c r="DPZ30" s="84"/>
      <c r="DQA30" s="84"/>
      <c r="DQB30" s="84"/>
      <c r="DQC30" s="84"/>
      <c r="DQD30" s="84"/>
      <c r="DQE30" s="84"/>
      <c r="DQF30" s="84"/>
      <c r="DQG30" s="84"/>
      <c r="DQH30" s="84"/>
      <c r="DQI30" s="84"/>
      <c r="DQJ30" s="84"/>
      <c r="DQK30" s="84"/>
      <c r="DQL30" s="84"/>
      <c r="DQM30" s="84"/>
      <c r="DQN30" s="84"/>
      <c r="DQO30" s="84"/>
      <c r="DQP30" s="84"/>
      <c r="DQQ30" s="84"/>
      <c r="DQR30" s="84"/>
      <c r="DQS30" s="84"/>
      <c r="DQT30" s="84"/>
      <c r="DQU30" s="84"/>
      <c r="DQV30" s="84"/>
      <c r="DQW30" s="84"/>
      <c r="DQX30" s="84"/>
      <c r="DQY30" s="84"/>
      <c r="DQZ30" s="84"/>
      <c r="DRA30" s="84"/>
      <c r="DRB30" s="84"/>
      <c r="DRC30" s="84"/>
      <c r="DRD30" s="84"/>
      <c r="DRE30" s="84"/>
      <c r="DRF30" s="84"/>
      <c r="DRG30" s="84"/>
      <c r="DRH30" s="84"/>
      <c r="DRI30" s="84"/>
      <c r="DRJ30" s="84"/>
      <c r="DRK30" s="84"/>
      <c r="DRL30" s="84"/>
      <c r="DRM30" s="84"/>
      <c r="DRN30" s="84"/>
      <c r="DRO30" s="84"/>
      <c r="DRP30" s="84"/>
      <c r="DRQ30" s="84"/>
      <c r="DRR30" s="84"/>
      <c r="DRS30" s="84"/>
      <c r="DRT30" s="84"/>
      <c r="DRU30" s="84"/>
      <c r="DRV30" s="84"/>
      <c r="DRW30" s="84"/>
      <c r="DRX30" s="84"/>
      <c r="DRY30" s="84"/>
      <c r="DRZ30" s="84"/>
      <c r="DSA30" s="84"/>
      <c r="DSB30" s="84"/>
      <c r="DSC30" s="84"/>
      <c r="DSD30" s="84"/>
      <c r="DSE30" s="84"/>
      <c r="DSF30" s="84"/>
      <c r="DSG30" s="84"/>
      <c r="DSH30" s="84"/>
      <c r="DSI30" s="84"/>
      <c r="DSJ30" s="84"/>
      <c r="DSK30" s="84"/>
      <c r="DSL30" s="84"/>
      <c r="DSM30" s="84"/>
      <c r="DSN30" s="84"/>
      <c r="DSO30" s="84"/>
      <c r="DSP30" s="84"/>
      <c r="DSQ30" s="84"/>
      <c r="DSR30" s="84"/>
      <c r="DSS30" s="84"/>
      <c r="DST30" s="84"/>
      <c r="DSU30" s="84"/>
      <c r="DSV30" s="84"/>
      <c r="DSW30" s="84"/>
      <c r="DSX30" s="84"/>
      <c r="DSY30" s="84"/>
      <c r="DSZ30" s="84"/>
      <c r="DTA30" s="84"/>
      <c r="DTB30" s="84"/>
      <c r="DTC30" s="84"/>
      <c r="DTD30" s="84"/>
      <c r="DTE30" s="84"/>
      <c r="DTF30" s="84"/>
      <c r="DTG30" s="84"/>
      <c r="DTH30" s="84"/>
      <c r="DTI30" s="84"/>
      <c r="DTJ30" s="84"/>
      <c r="DTK30" s="84"/>
      <c r="DTL30" s="84"/>
      <c r="DTM30" s="84"/>
      <c r="DTN30" s="84"/>
      <c r="DTO30" s="84"/>
      <c r="DTP30" s="84"/>
      <c r="DTQ30" s="84"/>
      <c r="DTR30" s="84"/>
      <c r="DTS30" s="84"/>
      <c r="DTT30" s="84"/>
      <c r="DTU30" s="84"/>
      <c r="DTV30" s="84"/>
      <c r="DTW30" s="84"/>
      <c r="DTX30" s="84"/>
      <c r="DTY30" s="84"/>
      <c r="DTZ30" s="84"/>
      <c r="DUA30" s="84"/>
      <c r="DUB30" s="84"/>
      <c r="DUC30" s="84"/>
      <c r="DUD30" s="84"/>
      <c r="DUE30" s="84"/>
      <c r="DUF30" s="84"/>
      <c r="DUG30" s="84"/>
      <c r="DUH30" s="84"/>
      <c r="DUI30" s="84"/>
      <c r="DUJ30" s="84"/>
      <c r="DUK30" s="84"/>
      <c r="DUL30" s="84"/>
      <c r="DUM30" s="84"/>
      <c r="DUN30" s="84"/>
      <c r="DUO30" s="84"/>
      <c r="DUP30" s="84"/>
      <c r="DUQ30" s="84"/>
      <c r="DUR30" s="84"/>
      <c r="DUS30" s="84"/>
      <c r="DUT30" s="84"/>
      <c r="DUU30" s="84"/>
      <c r="DUV30" s="84"/>
      <c r="DUW30" s="84"/>
      <c r="DUX30" s="84"/>
      <c r="DUY30" s="84"/>
      <c r="DUZ30" s="84"/>
      <c r="DVA30" s="84"/>
      <c r="DVB30" s="84"/>
      <c r="DVC30" s="84"/>
      <c r="DVD30" s="84"/>
      <c r="DVE30" s="84"/>
      <c r="DVF30" s="84"/>
      <c r="DVG30" s="84"/>
      <c r="DVH30" s="84"/>
      <c r="DVI30" s="84"/>
      <c r="DVJ30" s="84"/>
      <c r="DVK30" s="84"/>
      <c r="DVL30" s="84"/>
      <c r="DVM30" s="84"/>
      <c r="DVN30" s="84"/>
      <c r="DVO30" s="84"/>
      <c r="DVP30" s="84"/>
      <c r="DVQ30" s="84"/>
      <c r="DVR30" s="84"/>
      <c r="DVS30" s="84"/>
      <c r="DVT30" s="84"/>
      <c r="DVU30" s="84"/>
      <c r="DVV30" s="84"/>
      <c r="DVW30" s="84"/>
      <c r="DVX30" s="84"/>
      <c r="DVY30" s="84"/>
      <c r="DVZ30" s="84"/>
      <c r="DWA30" s="84"/>
      <c r="DWB30" s="84"/>
      <c r="DWC30" s="84"/>
      <c r="DWD30" s="84"/>
      <c r="DWE30" s="84"/>
      <c r="DWF30" s="84"/>
      <c r="DWG30" s="84"/>
      <c r="DWH30" s="84"/>
      <c r="DWI30" s="84"/>
      <c r="DWJ30" s="84"/>
      <c r="DWK30" s="84"/>
      <c r="DWL30" s="84"/>
      <c r="DWM30" s="84"/>
      <c r="DWN30" s="84"/>
      <c r="DWO30" s="84"/>
      <c r="DWP30" s="84"/>
      <c r="DWQ30" s="84"/>
      <c r="DWR30" s="84"/>
      <c r="DWS30" s="84"/>
      <c r="DWT30" s="84"/>
      <c r="DWU30" s="84"/>
      <c r="DWV30" s="84"/>
      <c r="DWW30" s="84"/>
      <c r="DWX30" s="84"/>
      <c r="DWY30" s="84"/>
      <c r="DWZ30" s="84"/>
      <c r="DXA30" s="84"/>
      <c r="DXB30" s="84"/>
      <c r="DXC30" s="84"/>
      <c r="DXD30" s="84"/>
      <c r="DXE30" s="84"/>
      <c r="DXF30" s="84"/>
      <c r="DXG30" s="84"/>
      <c r="DXH30" s="84"/>
      <c r="DXI30" s="84"/>
      <c r="DXJ30" s="84"/>
      <c r="DXK30" s="84"/>
      <c r="DXL30" s="84"/>
      <c r="DXM30" s="84"/>
      <c r="DXN30" s="84"/>
      <c r="DXO30" s="84"/>
      <c r="DXP30" s="84"/>
      <c r="DXQ30" s="84"/>
      <c r="DXR30" s="84"/>
      <c r="DXS30" s="84"/>
      <c r="DXT30" s="84"/>
      <c r="DXU30" s="84"/>
      <c r="DXV30" s="84"/>
      <c r="DXW30" s="84"/>
      <c r="DXX30" s="84"/>
      <c r="DXY30" s="84"/>
      <c r="DXZ30" s="84"/>
      <c r="DYA30" s="84"/>
      <c r="DYB30" s="84"/>
      <c r="DYC30" s="84"/>
      <c r="DYD30" s="84"/>
      <c r="DYE30" s="84"/>
      <c r="DYF30" s="84"/>
      <c r="DYG30" s="84"/>
      <c r="DYH30" s="84"/>
      <c r="DYI30" s="84"/>
      <c r="DYJ30" s="84"/>
      <c r="DYK30" s="84"/>
      <c r="DYL30" s="84"/>
      <c r="DYM30" s="84"/>
      <c r="DYN30" s="84"/>
      <c r="DYO30" s="84"/>
      <c r="DYP30" s="84"/>
      <c r="DYQ30" s="84"/>
      <c r="DYR30" s="84"/>
      <c r="DYS30" s="84"/>
      <c r="DYT30" s="84"/>
      <c r="DYU30" s="84"/>
      <c r="DYV30" s="84"/>
      <c r="DYW30" s="84"/>
      <c r="DYX30" s="84"/>
      <c r="DYY30" s="84"/>
      <c r="DYZ30" s="84"/>
      <c r="DZA30" s="84"/>
      <c r="DZB30" s="84"/>
      <c r="DZC30" s="84"/>
      <c r="DZD30" s="84"/>
      <c r="DZE30" s="84"/>
      <c r="DZF30" s="84"/>
      <c r="DZG30" s="84"/>
      <c r="DZH30" s="84"/>
      <c r="DZI30" s="84"/>
      <c r="DZJ30" s="84"/>
      <c r="DZK30" s="84"/>
      <c r="DZL30" s="84"/>
      <c r="DZM30" s="84"/>
      <c r="DZN30" s="84"/>
      <c r="DZO30" s="84"/>
      <c r="DZP30" s="84"/>
      <c r="DZQ30" s="84"/>
      <c r="DZR30" s="84"/>
      <c r="DZS30" s="84"/>
      <c r="DZT30" s="84"/>
      <c r="DZU30" s="84"/>
      <c r="DZV30" s="84"/>
      <c r="DZW30" s="84"/>
      <c r="DZX30" s="84"/>
      <c r="DZY30" s="84"/>
      <c r="DZZ30" s="84"/>
      <c r="EAA30" s="84"/>
      <c r="EAB30" s="84"/>
      <c r="EAC30" s="84"/>
      <c r="EAD30" s="84"/>
      <c r="EAE30" s="84"/>
      <c r="EAF30" s="84"/>
      <c r="EAG30" s="84"/>
      <c r="EAH30" s="84"/>
      <c r="EAI30" s="84"/>
      <c r="EAJ30" s="84"/>
      <c r="EAK30" s="84"/>
      <c r="EAL30" s="84"/>
      <c r="EAM30" s="84"/>
      <c r="EAN30" s="84"/>
      <c r="EAO30" s="84"/>
      <c r="EAP30" s="84"/>
      <c r="EAQ30" s="84"/>
      <c r="EAR30" s="84"/>
      <c r="EAS30" s="84"/>
      <c r="EAT30" s="84"/>
      <c r="EAU30" s="84"/>
      <c r="EAV30" s="84"/>
      <c r="EAW30" s="84"/>
      <c r="EAX30" s="84"/>
      <c r="EAY30" s="84"/>
      <c r="EAZ30" s="84"/>
      <c r="EBA30" s="84"/>
      <c r="EBB30" s="84"/>
      <c r="EBC30" s="84"/>
      <c r="EBD30" s="84"/>
      <c r="EBE30" s="84"/>
      <c r="EBF30" s="84"/>
      <c r="EBG30" s="84"/>
      <c r="EBH30" s="84"/>
      <c r="EBI30" s="84"/>
      <c r="EBJ30" s="84"/>
      <c r="EBK30" s="84"/>
      <c r="EBL30" s="84"/>
      <c r="EBM30" s="84"/>
      <c r="EBN30" s="84"/>
      <c r="EBO30" s="84"/>
      <c r="EBP30" s="84"/>
      <c r="EBQ30" s="84"/>
      <c r="EBR30" s="84"/>
      <c r="EBS30" s="84"/>
      <c r="EBT30" s="84"/>
      <c r="EBU30" s="84"/>
      <c r="EBV30" s="84"/>
      <c r="EBW30" s="84"/>
      <c r="EBX30" s="84"/>
      <c r="EBY30" s="84"/>
      <c r="EBZ30" s="84"/>
      <c r="ECA30" s="84"/>
      <c r="ECB30" s="84"/>
      <c r="ECC30" s="84"/>
      <c r="ECD30" s="84"/>
      <c r="ECE30" s="84"/>
      <c r="ECF30" s="84"/>
      <c r="ECG30" s="84"/>
      <c r="ECH30" s="84"/>
      <c r="ECI30" s="84"/>
      <c r="ECJ30" s="84"/>
      <c r="ECK30" s="84"/>
      <c r="ECL30" s="84"/>
      <c r="ECM30" s="84"/>
      <c r="ECN30" s="84"/>
      <c r="ECO30" s="84"/>
      <c r="ECP30" s="84"/>
      <c r="ECQ30" s="84"/>
      <c r="ECR30" s="84"/>
      <c r="ECS30" s="84"/>
      <c r="ECT30" s="84"/>
      <c r="ECU30" s="84"/>
      <c r="ECV30" s="84"/>
      <c r="ECW30" s="84"/>
      <c r="ECX30" s="84"/>
      <c r="ECY30" s="84"/>
      <c r="ECZ30" s="84"/>
      <c r="EDA30" s="84"/>
      <c r="EDB30" s="84"/>
      <c r="EDC30" s="84"/>
      <c r="EDD30" s="84"/>
      <c r="EDE30" s="84"/>
      <c r="EDF30" s="84"/>
      <c r="EDG30" s="84"/>
      <c r="EDH30" s="84"/>
      <c r="EDI30" s="84"/>
      <c r="EDJ30" s="84"/>
      <c r="EDK30" s="84"/>
      <c r="EDL30" s="84"/>
      <c r="EDM30" s="84"/>
      <c r="EDN30" s="84"/>
      <c r="EDO30" s="84"/>
      <c r="EDP30" s="84"/>
      <c r="EDQ30" s="84"/>
      <c r="EDR30" s="84"/>
      <c r="EDS30" s="84"/>
      <c r="EDT30" s="84"/>
      <c r="EDU30" s="84"/>
      <c r="EDV30" s="84"/>
      <c r="EDW30" s="84"/>
      <c r="EDX30" s="84"/>
      <c r="EDY30" s="84"/>
      <c r="EDZ30" s="84"/>
      <c r="EEA30" s="84"/>
      <c r="EEB30" s="84"/>
      <c r="EEC30" s="84"/>
      <c r="EED30" s="84"/>
      <c r="EEE30" s="84"/>
      <c r="EEF30" s="84"/>
      <c r="EEG30" s="84"/>
      <c r="EEH30" s="84"/>
      <c r="EEI30" s="84"/>
      <c r="EEJ30" s="84"/>
      <c r="EEK30" s="84"/>
      <c r="EEL30" s="84"/>
      <c r="EEM30" s="84"/>
      <c r="EEN30" s="84"/>
      <c r="EEO30" s="84"/>
      <c r="EEP30" s="84"/>
      <c r="EEQ30" s="84"/>
      <c r="EER30" s="84"/>
      <c r="EES30" s="84"/>
      <c r="EET30" s="84"/>
      <c r="EEU30" s="84"/>
      <c r="EEV30" s="84"/>
      <c r="EEW30" s="84"/>
      <c r="EEX30" s="84"/>
      <c r="EEY30" s="84"/>
      <c r="EEZ30" s="84"/>
      <c r="EFA30" s="84"/>
      <c r="EFB30" s="84"/>
      <c r="EFC30" s="84"/>
      <c r="EFD30" s="84"/>
      <c r="EFE30" s="84"/>
      <c r="EFF30" s="84"/>
      <c r="EFG30" s="84"/>
      <c r="EFH30" s="84"/>
      <c r="EFI30" s="84"/>
      <c r="EFJ30" s="84"/>
      <c r="EFK30" s="84"/>
      <c r="EFL30" s="84"/>
      <c r="EFM30" s="84"/>
      <c r="EFN30" s="84"/>
      <c r="EFO30" s="84"/>
      <c r="EFP30" s="84"/>
      <c r="EFQ30" s="84"/>
      <c r="EFR30" s="84"/>
      <c r="EFS30" s="84"/>
      <c r="EFT30" s="84"/>
      <c r="EFU30" s="84"/>
      <c r="EFV30" s="84"/>
      <c r="EFW30" s="84"/>
      <c r="EFX30" s="84"/>
      <c r="EFY30" s="84"/>
      <c r="EFZ30" s="84"/>
      <c r="EGA30" s="84"/>
      <c r="EGB30" s="84"/>
      <c r="EGC30" s="84"/>
      <c r="EGD30" s="84"/>
      <c r="EGE30" s="84"/>
      <c r="EGF30" s="84"/>
      <c r="EGG30" s="84"/>
      <c r="EGH30" s="84"/>
      <c r="EGI30" s="84"/>
      <c r="EGJ30" s="84"/>
      <c r="EGK30" s="84"/>
      <c r="EGL30" s="84"/>
      <c r="EGM30" s="84"/>
      <c r="EGN30" s="84"/>
      <c r="EGO30" s="84"/>
      <c r="EGP30" s="84"/>
      <c r="EGQ30" s="84"/>
      <c r="EGR30" s="84"/>
      <c r="EGS30" s="84"/>
      <c r="EGT30" s="84"/>
      <c r="EGU30" s="84"/>
      <c r="EGV30" s="84"/>
      <c r="EGW30" s="84"/>
      <c r="EGX30" s="84"/>
      <c r="EGY30" s="84"/>
      <c r="EGZ30" s="84"/>
      <c r="EHA30" s="84"/>
      <c r="EHB30" s="84"/>
      <c r="EHC30" s="84"/>
      <c r="EHD30" s="84"/>
      <c r="EHE30" s="84"/>
      <c r="EHF30" s="84"/>
      <c r="EHG30" s="84"/>
      <c r="EHH30" s="84"/>
      <c r="EHI30" s="84"/>
      <c r="EHJ30" s="84"/>
      <c r="EHK30" s="84"/>
      <c r="EHL30" s="84"/>
      <c r="EHM30" s="84"/>
      <c r="EHN30" s="84"/>
      <c r="EHO30" s="84"/>
      <c r="EHP30" s="84"/>
      <c r="EHQ30" s="84"/>
      <c r="EHR30" s="84"/>
      <c r="EHS30" s="84"/>
      <c r="EHT30" s="84"/>
      <c r="EHU30" s="84"/>
      <c r="EHV30" s="84"/>
      <c r="EHW30" s="84"/>
      <c r="EHX30" s="84"/>
      <c r="EHY30" s="84"/>
      <c r="EHZ30" s="84"/>
      <c r="EIA30" s="84"/>
      <c r="EIB30" s="84"/>
      <c r="EIC30" s="84"/>
      <c r="EID30" s="84"/>
      <c r="EIE30" s="84"/>
      <c r="EIF30" s="84"/>
      <c r="EIG30" s="84"/>
      <c r="EIH30" s="84"/>
      <c r="EII30" s="84"/>
      <c r="EIJ30" s="84"/>
      <c r="EIK30" s="84"/>
      <c r="EIL30" s="84"/>
      <c r="EIM30" s="84"/>
      <c r="EIN30" s="84"/>
      <c r="EIO30" s="84"/>
      <c r="EIP30" s="84"/>
      <c r="EIQ30" s="84"/>
      <c r="EIR30" s="84"/>
      <c r="EIS30" s="84"/>
      <c r="EIT30" s="84"/>
      <c r="EIU30" s="84"/>
      <c r="EIV30" s="84"/>
      <c r="EIW30" s="84"/>
      <c r="EIX30" s="84"/>
      <c r="EIY30" s="84"/>
      <c r="EIZ30" s="84"/>
      <c r="EJA30" s="84"/>
      <c r="EJB30" s="84"/>
      <c r="EJC30" s="84"/>
      <c r="EJD30" s="84"/>
      <c r="EJE30" s="84"/>
      <c r="EJF30" s="84"/>
      <c r="EJG30" s="84"/>
      <c r="EJH30" s="84"/>
      <c r="EJI30" s="84"/>
      <c r="EJJ30" s="84"/>
      <c r="EJK30" s="84"/>
      <c r="EJL30" s="84"/>
      <c r="EJM30" s="84"/>
      <c r="EJN30" s="84"/>
      <c r="EJO30" s="84"/>
      <c r="EJP30" s="84"/>
      <c r="EJQ30" s="84"/>
      <c r="EJR30" s="84"/>
      <c r="EJS30" s="84"/>
      <c r="EJT30" s="84"/>
      <c r="EJU30" s="84"/>
      <c r="EJV30" s="84"/>
      <c r="EJW30" s="84"/>
      <c r="EJX30" s="84"/>
      <c r="EJY30" s="84"/>
      <c r="EJZ30" s="84"/>
      <c r="EKA30" s="84"/>
      <c r="EKB30" s="84"/>
      <c r="EKC30" s="84"/>
      <c r="EKD30" s="84"/>
      <c r="EKE30" s="84"/>
      <c r="EKF30" s="84"/>
      <c r="EKG30" s="84"/>
      <c r="EKH30" s="84"/>
      <c r="EKI30" s="84"/>
      <c r="EKJ30" s="84"/>
      <c r="EKK30" s="84"/>
      <c r="EKL30" s="84"/>
      <c r="EKM30" s="84"/>
      <c r="EKN30" s="84"/>
      <c r="EKO30" s="84"/>
      <c r="EKP30" s="84"/>
      <c r="EKQ30" s="84"/>
      <c r="EKR30" s="84"/>
      <c r="EKS30" s="84"/>
      <c r="EKT30" s="84"/>
      <c r="EKU30" s="84"/>
      <c r="EKV30" s="84"/>
      <c r="EKW30" s="84"/>
      <c r="EKX30" s="84"/>
      <c r="EKY30" s="84"/>
      <c r="EKZ30" s="84"/>
      <c r="ELA30" s="84"/>
      <c r="ELB30" s="84"/>
      <c r="ELC30" s="84"/>
      <c r="ELD30" s="84"/>
      <c r="ELE30" s="84"/>
      <c r="ELF30" s="84"/>
      <c r="ELG30" s="84"/>
      <c r="ELH30" s="84"/>
      <c r="ELI30" s="84"/>
      <c r="ELJ30" s="84"/>
      <c r="ELK30" s="84"/>
      <c r="ELL30" s="84"/>
      <c r="ELM30" s="84"/>
      <c r="ELN30" s="84"/>
      <c r="ELO30" s="84"/>
      <c r="ELP30" s="84"/>
      <c r="ELQ30" s="84"/>
      <c r="ELR30" s="84"/>
      <c r="ELS30" s="84"/>
      <c r="ELT30" s="84"/>
      <c r="ELU30" s="84"/>
      <c r="ELV30" s="84"/>
      <c r="ELW30" s="84"/>
      <c r="ELX30" s="84"/>
      <c r="ELY30" s="84"/>
      <c r="ELZ30" s="84"/>
      <c r="EMA30" s="84"/>
      <c r="EMB30" s="84"/>
      <c r="EMC30" s="84"/>
      <c r="EMD30" s="84"/>
      <c r="EME30" s="84"/>
      <c r="EMF30" s="84"/>
      <c r="EMG30" s="84"/>
      <c r="EMH30" s="84"/>
      <c r="EMI30" s="84"/>
      <c r="EMJ30" s="84"/>
      <c r="EMK30" s="84"/>
      <c r="EML30" s="84"/>
      <c r="EMM30" s="84"/>
      <c r="EMN30" s="84"/>
      <c r="EMO30" s="84"/>
      <c r="EMP30" s="84"/>
      <c r="EMQ30" s="84"/>
      <c r="EMR30" s="84"/>
      <c r="EMS30" s="84"/>
      <c r="EMT30" s="84"/>
      <c r="EMU30" s="84"/>
      <c r="EMV30" s="84"/>
      <c r="EMW30" s="84"/>
      <c r="EMX30" s="84"/>
      <c r="EMY30" s="84"/>
      <c r="EMZ30" s="84"/>
      <c r="ENA30" s="84"/>
      <c r="ENB30" s="84"/>
      <c r="ENC30" s="84"/>
      <c r="END30" s="84"/>
      <c r="ENE30" s="84"/>
      <c r="ENF30" s="84"/>
      <c r="ENG30" s="84"/>
      <c r="ENH30" s="84"/>
      <c r="ENI30" s="84"/>
      <c r="ENJ30" s="84"/>
      <c r="ENK30" s="84"/>
      <c r="ENL30" s="84"/>
      <c r="ENM30" s="84"/>
      <c r="ENN30" s="84"/>
      <c r="ENO30" s="84"/>
      <c r="ENP30" s="84"/>
      <c r="ENQ30" s="84"/>
      <c r="ENR30" s="84"/>
      <c r="ENS30" s="84"/>
      <c r="ENT30" s="84"/>
      <c r="ENU30" s="84"/>
      <c r="ENV30" s="84"/>
      <c r="ENW30" s="84"/>
      <c r="ENX30" s="84"/>
      <c r="ENY30" s="84"/>
      <c r="ENZ30" s="84"/>
      <c r="EOA30" s="84"/>
      <c r="EOB30" s="84"/>
      <c r="EOC30" s="84"/>
      <c r="EOD30" s="84"/>
      <c r="EOE30" s="84"/>
      <c r="EOF30" s="84"/>
      <c r="EOG30" s="84"/>
      <c r="EOH30" s="84"/>
      <c r="EOI30" s="84"/>
      <c r="EOJ30" s="84"/>
      <c r="EOK30" s="84"/>
      <c r="EOL30" s="84"/>
      <c r="EOM30" s="84"/>
      <c r="EON30" s="84"/>
      <c r="EOO30" s="84"/>
      <c r="EOP30" s="84"/>
      <c r="EOQ30" s="84"/>
      <c r="EOR30" s="84"/>
      <c r="EOS30" s="84"/>
      <c r="EOT30" s="84"/>
      <c r="EOU30" s="84"/>
      <c r="EOV30" s="84"/>
      <c r="EOW30" s="84"/>
      <c r="EOX30" s="84"/>
      <c r="EOY30" s="84"/>
      <c r="EOZ30" s="84"/>
      <c r="EPA30" s="84"/>
      <c r="EPB30" s="84"/>
      <c r="EPC30" s="84"/>
      <c r="EPD30" s="84"/>
      <c r="EPE30" s="84"/>
      <c r="EPF30" s="84"/>
      <c r="EPG30" s="84"/>
      <c r="EPH30" s="84"/>
      <c r="EPI30" s="84"/>
      <c r="EPJ30" s="84"/>
      <c r="EPK30" s="84"/>
      <c r="EPL30" s="84"/>
      <c r="EPM30" s="84"/>
      <c r="EPN30" s="84"/>
      <c r="EPO30" s="84"/>
      <c r="EPP30" s="84"/>
      <c r="EPQ30" s="84"/>
      <c r="EPR30" s="84"/>
      <c r="EPS30" s="84"/>
      <c r="EPT30" s="84"/>
      <c r="EPU30" s="84"/>
      <c r="EPV30" s="84"/>
      <c r="EPW30" s="84"/>
      <c r="EPX30" s="84"/>
      <c r="EPY30" s="84"/>
      <c r="EPZ30" s="84"/>
      <c r="EQA30" s="84"/>
      <c r="EQB30" s="84"/>
      <c r="EQC30" s="84"/>
      <c r="EQD30" s="84"/>
      <c r="EQE30" s="84"/>
      <c r="EQF30" s="84"/>
      <c r="EQG30" s="84"/>
      <c r="EQH30" s="84"/>
      <c r="EQI30" s="84"/>
      <c r="EQJ30" s="84"/>
      <c r="EQK30" s="84"/>
      <c r="EQL30" s="84"/>
      <c r="EQM30" s="84"/>
      <c r="EQN30" s="84"/>
      <c r="EQO30" s="84"/>
      <c r="EQP30" s="84"/>
      <c r="EQQ30" s="84"/>
      <c r="EQR30" s="84"/>
      <c r="EQS30" s="84"/>
      <c r="EQT30" s="84"/>
      <c r="EQU30" s="84"/>
      <c r="EQV30" s="84"/>
      <c r="EQW30" s="84"/>
      <c r="EQX30" s="84"/>
      <c r="EQY30" s="84"/>
      <c r="EQZ30" s="84"/>
      <c r="ERA30" s="84"/>
      <c r="ERB30" s="84"/>
      <c r="ERC30" s="84"/>
      <c r="ERD30" s="84"/>
      <c r="ERE30" s="84"/>
      <c r="ERF30" s="84"/>
      <c r="ERG30" s="84"/>
      <c r="ERH30" s="84"/>
      <c r="ERI30" s="84"/>
      <c r="ERJ30" s="84"/>
      <c r="ERK30" s="84"/>
      <c r="ERL30" s="84"/>
      <c r="ERM30" s="84"/>
      <c r="ERN30" s="84"/>
      <c r="ERO30" s="84"/>
      <c r="ERP30" s="84"/>
      <c r="ERQ30" s="84"/>
      <c r="ERR30" s="84"/>
      <c r="ERS30" s="84"/>
      <c r="ERT30" s="84"/>
      <c r="ERU30" s="84"/>
      <c r="ERV30" s="84"/>
      <c r="ERW30" s="84"/>
      <c r="ERX30" s="84"/>
      <c r="ERY30" s="84"/>
      <c r="ERZ30" s="84"/>
      <c r="ESA30" s="84"/>
      <c r="ESB30" s="84"/>
      <c r="ESC30" s="84"/>
      <c r="ESD30" s="84"/>
      <c r="ESE30" s="84"/>
      <c r="ESF30" s="84"/>
      <c r="ESG30" s="84"/>
      <c r="ESH30" s="84"/>
      <c r="ESI30" s="84"/>
      <c r="ESJ30" s="84"/>
      <c r="ESK30" s="84"/>
      <c r="ESL30" s="84"/>
      <c r="ESM30" s="84"/>
      <c r="ESN30" s="84"/>
      <c r="ESO30" s="84"/>
      <c r="ESP30" s="84"/>
      <c r="ESQ30" s="84"/>
      <c r="ESR30" s="84"/>
      <c r="ESS30" s="84"/>
      <c r="EST30" s="84"/>
      <c r="ESU30" s="84"/>
      <c r="ESV30" s="84"/>
      <c r="ESW30" s="84"/>
      <c r="ESX30" s="84"/>
      <c r="ESY30" s="84"/>
      <c r="ESZ30" s="84"/>
      <c r="ETA30" s="84"/>
      <c r="ETB30" s="84"/>
      <c r="ETC30" s="84"/>
      <c r="ETD30" s="84"/>
      <c r="ETE30" s="84"/>
      <c r="ETF30" s="84"/>
      <c r="ETG30" s="84"/>
      <c r="ETH30" s="84"/>
      <c r="ETI30" s="84"/>
      <c r="ETJ30" s="84"/>
      <c r="ETK30" s="84"/>
      <c r="ETL30" s="84"/>
      <c r="ETM30" s="84"/>
      <c r="ETN30" s="84"/>
      <c r="ETO30" s="84"/>
      <c r="ETP30" s="84"/>
      <c r="ETQ30" s="84"/>
      <c r="ETR30" s="84"/>
      <c r="ETS30" s="84"/>
      <c r="ETT30" s="84"/>
      <c r="ETU30" s="84"/>
      <c r="ETV30" s="84"/>
      <c r="ETW30" s="84"/>
      <c r="ETX30" s="84"/>
      <c r="ETY30" s="84"/>
      <c r="ETZ30" s="84"/>
      <c r="EUA30" s="84"/>
      <c r="EUB30" s="84"/>
      <c r="EUC30" s="84"/>
      <c r="EUD30" s="84"/>
      <c r="EUE30" s="84"/>
      <c r="EUF30" s="84"/>
      <c r="EUG30" s="84"/>
      <c r="EUH30" s="84"/>
      <c r="EUI30" s="84"/>
      <c r="EUJ30" s="84"/>
      <c r="EUK30" s="84"/>
      <c r="EUL30" s="84"/>
      <c r="EUM30" s="84"/>
      <c r="EUN30" s="84"/>
      <c r="EUO30" s="84"/>
      <c r="EUP30" s="84"/>
      <c r="EUQ30" s="84"/>
      <c r="EUR30" s="84"/>
      <c r="EUS30" s="84"/>
      <c r="EUT30" s="84"/>
      <c r="EUU30" s="84"/>
      <c r="EUV30" s="84"/>
      <c r="EUW30" s="84"/>
      <c r="EUX30" s="84"/>
      <c r="EUY30" s="84"/>
      <c r="EUZ30" s="84"/>
      <c r="EVA30" s="84"/>
      <c r="EVB30" s="84"/>
      <c r="EVC30" s="84"/>
      <c r="EVD30" s="84"/>
      <c r="EVE30" s="84"/>
      <c r="EVF30" s="84"/>
      <c r="EVG30" s="84"/>
      <c r="EVH30" s="84"/>
      <c r="EVI30" s="84"/>
      <c r="EVJ30" s="84"/>
      <c r="EVK30" s="84"/>
      <c r="EVL30" s="84"/>
      <c r="EVM30" s="84"/>
      <c r="EVN30" s="84"/>
      <c r="EVO30" s="84"/>
      <c r="EVP30" s="84"/>
      <c r="EVQ30" s="84"/>
      <c r="EVR30" s="84"/>
      <c r="EVS30" s="84"/>
      <c r="EVT30" s="84"/>
      <c r="EVU30" s="84"/>
      <c r="EVV30" s="84"/>
      <c r="EVW30" s="84"/>
      <c r="EVX30" s="84"/>
      <c r="EVY30" s="84"/>
      <c r="EVZ30" s="84"/>
      <c r="EWA30" s="84"/>
      <c r="EWB30" s="84"/>
      <c r="EWC30" s="84"/>
      <c r="EWD30" s="84"/>
      <c r="EWE30" s="84"/>
      <c r="EWF30" s="84"/>
      <c r="EWG30" s="84"/>
      <c r="EWH30" s="84"/>
      <c r="EWI30" s="84"/>
      <c r="EWJ30" s="84"/>
      <c r="EWK30" s="84"/>
      <c r="EWL30" s="84"/>
      <c r="EWM30" s="84"/>
      <c r="EWN30" s="84"/>
      <c r="EWO30" s="84"/>
      <c r="EWP30" s="84"/>
      <c r="EWQ30" s="84"/>
      <c r="EWR30" s="84"/>
      <c r="EWS30" s="84"/>
      <c r="EWT30" s="84"/>
      <c r="EWU30" s="84"/>
      <c r="EWV30" s="84"/>
      <c r="EWW30" s="84"/>
      <c r="EWX30" s="84"/>
      <c r="EWY30" s="84"/>
      <c r="EWZ30" s="84"/>
      <c r="EXA30" s="84"/>
      <c r="EXB30" s="84"/>
      <c r="EXC30" s="84"/>
      <c r="EXD30" s="84"/>
      <c r="EXE30" s="84"/>
      <c r="EXF30" s="84"/>
      <c r="EXG30" s="84"/>
      <c r="EXH30" s="84"/>
      <c r="EXI30" s="84"/>
      <c r="EXJ30" s="84"/>
      <c r="EXK30" s="84"/>
      <c r="EXL30" s="84"/>
      <c r="EXM30" s="84"/>
      <c r="EXN30" s="84"/>
      <c r="EXO30" s="84"/>
      <c r="EXP30" s="84"/>
      <c r="EXQ30" s="84"/>
      <c r="EXR30" s="84"/>
      <c r="EXS30" s="84"/>
      <c r="EXT30" s="84"/>
      <c r="EXU30" s="84"/>
      <c r="EXV30" s="84"/>
      <c r="EXW30" s="84"/>
      <c r="EXX30" s="84"/>
      <c r="EXY30" s="84"/>
      <c r="EXZ30" s="84"/>
      <c r="EYA30" s="84"/>
      <c r="EYB30" s="84"/>
      <c r="EYC30" s="84"/>
      <c r="EYD30" s="84"/>
      <c r="EYE30" s="84"/>
      <c r="EYF30" s="84"/>
      <c r="EYG30" s="84"/>
      <c r="EYH30" s="84"/>
      <c r="EYI30" s="84"/>
      <c r="EYJ30" s="84"/>
      <c r="EYK30" s="84"/>
      <c r="EYL30" s="84"/>
      <c r="EYM30" s="84"/>
      <c r="EYN30" s="84"/>
      <c r="EYO30" s="84"/>
      <c r="EYP30" s="84"/>
      <c r="EYQ30" s="84"/>
      <c r="EYR30" s="84"/>
      <c r="EYS30" s="84"/>
      <c r="EYT30" s="84"/>
      <c r="EYU30" s="84"/>
      <c r="EYV30" s="84"/>
      <c r="EYW30" s="84"/>
      <c r="EYX30" s="84"/>
      <c r="EYY30" s="84"/>
      <c r="EYZ30" s="84"/>
      <c r="EZA30" s="84"/>
      <c r="EZB30" s="84"/>
      <c r="EZC30" s="84"/>
      <c r="EZD30" s="84"/>
      <c r="EZE30" s="84"/>
      <c r="EZF30" s="84"/>
      <c r="EZG30" s="84"/>
      <c r="EZH30" s="84"/>
      <c r="EZI30" s="84"/>
      <c r="EZJ30" s="84"/>
      <c r="EZK30" s="84"/>
      <c r="EZL30" s="84"/>
      <c r="EZM30" s="84"/>
      <c r="EZN30" s="84"/>
      <c r="EZO30" s="84"/>
      <c r="EZP30" s="84"/>
      <c r="EZQ30" s="84"/>
      <c r="EZR30" s="84"/>
      <c r="EZS30" s="84"/>
      <c r="EZT30" s="84"/>
      <c r="EZU30" s="84"/>
      <c r="EZV30" s="84"/>
      <c r="EZW30" s="84"/>
      <c r="EZX30" s="84"/>
      <c r="EZY30" s="84"/>
      <c r="EZZ30" s="84"/>
      <c r="FAA30" s="84"/>
      <c r="FAB30" s="84"/>
      <c r="FAC30" s="84"/>
      <c r="FAD30" s="84"/>
      <c r="FAE30" s="84"/>
      <c r="FAF30" s="84"/>
      <c r="FAG30" s="84"/>
      <c r="FAH30" s="84"/>
      <c r="FAI30" s="84"/>
      <c r="FAJ30" s="84"/>
      <c r="FAK30" s="84"/>
      <c r="FAL30" s="84"/>
      <c r="FAM30" s="84"/>
      <c r="FAN30" s="84"/>
      <c r="FAO30" s="84"/>
      <c r="FAP30" s="84"/>
      <c r="FAQ30" s="84"/>
      <c r="FAR30" s="84"/>
      <c r="FAS30" s="84"/>
      <c r="FAT30" s="84"/>
      <c r="FAU30" s="84"/>
      <c r="FAV30" s="84"/>
      <c r="FAW30" s="84"/>
      <c r="FAX30" s="84"/>
      <c r="FAY30" s="84"/>
      <c r="FAZ30" s="84"/>
      <c r="FBA30" s="84"/>
      <c r="FBB30" s="84"/>
      <c r="FBC30" s="84"/>
      <c r="FBD30" s="84"/>
      <c r="FBE30" s="84"/>
      <c r="FBF30" s="84"/>
      <c r="FBG30" s="84"/>
      <c r="FBH30" s="84"/>
      <c r="FBI30" s="84"/>
      <c r="FBJ30" s="84"/>
      <c r="FBK30" s="84"/>
      <c r="FBL30" s="84"/>
      <c r="FBM30" s="84"/>
      <c r="FBN30" s="84"/>
      <c r="FBO30" s="84"/>
      <c r="FBP30" s="84"/>
      <c r="FBQ30" s="84"/>
      <c r="FBR30" s="84"/>
      <c r="FBS30" s="84"/>
      <c r="FBT30" s="84"/>
      <c r="FBU30" s="84"/>
      <c r="FBV30" s="84"/>
      <c r="FBW30" s="84"/>
      <c r="FBX30" s="84"/>
      <c r="FBY30" s="84"/>
      <c r="FBZ30" s="84"/>
      <c r="FCA30" s="84"/>
      <c r="FCB30" s="84"/>
      <c r="FCC30" s="84"/>
      <c r="FCD30" s="84"/>
      <c r="FCE30" s="84"/>
      <c r="FCF30" s="84"/>
      <c r="FCG30" s="84"/>
      <c r="FCH30" s="84"/>
      <c r="FCI30" s="84"/>
      <c r="FCJ30" s="84"/>
      <c r="FCK30" s="84"/>
      <c r="FCL30" s="84"/>
      <c r="FCM30" s="84"/>
      <c r="FCN30" s="84"/>
      <c r="FCO30" s="84"/>
      <c r="FCP30" s="84"/>
      <c r="FCQ30" s="84"/>
      <c r="FCR30" s="84"/>
      <c r="FCS30" s="84"/>
      <c r="FCT30" s="84"/>
      <c r="FCU30" s="84"/>
      <c r="FCV30" s="84"/>
      <c r="FCW30" s="84"/>
      <c r="FCX30" s="84"/>
      <c r="FCY30" s="84"/>
      <c r="FCZ30" s="84"/>
      <c r="FDA30" s="84"/>
      <c r="FDB30" s="84"/>
      <c r="FDC30" s="84"/>
      <c r="FDD30" s="84"/>
      <c r="FDE30" s="84"/>
      <c r="FDF30" s="84"/>
      <c r="FDG30" s="84"/>
      <c r="FDH30" s="84"/>
      <c r="FDI30" s="84"/>
      <c r="FDJ30" s="84"/>
      <c r="FDK30" s="84"/>
      <c r="FDL30" s="84"/>
      <c r="FDM30" s="84"/>
      <c r="FDN30" s="84"/>
      <c r="FDO30" s="84"/>
      <c r="FDP30" s="84"/>
      <c r="FDQ30" s="84"/>
      <c r="FDR30" s="84"/>
      <c r="FDS30" s="84"/>
      <c r="FDT30" s="84"/>
      <c r="FDU30" s="84"/>
      <c r="FDV30" s="84"/>
      <c r="FDW30" s="84"/>
      <c r="FDX30" s="84"/>
      <c r="FDY30" s="84"/>
      <c r="FDZ30" s="84"/>
      <c r="FEA30" s="84"/>
      <c r="FEB30" s="84"/>
      <c r="FEC30" s="84"/>
      <c r="FED30" s="84"/>
      <c r="FEE30" s="84"/>
      <c r="FEF30" s="84"/>
      <c r="FEG30" s="84"/>
      <c r="FEH30" s="84"/>
      <c r="FEI30" s="84"/>
      <c r="FEJ30" s="84"/>
      <c r="FEK30" s="84"/>
      <c r="FEL30" s="84"/>
      <c r="FEM30" s="84"/>
      <c r="FEN30" s="84"/>
      <c r="FEO30" s="84"/>
      <c r="FEP30" s="84"/>
      <c r="FEQ30" s="84"/>
      <c r="FER30" s="84"/>
      <c r="FES30" s="84"/>
      <c r="FET30" s="84"/>
      <c r="FEU30" s="84"/>
      <c r="FEV30" s="84"/>
      <c r="FEW30" s="84"/>
      <c r="FEX30" s="84"/>
      <c r="FEY30" s="84"/>
      <c r="FEZ30" s="84"/>
      <c r="FFA30" s="84"/>
      <c r="FFB30" s="84"/>
      <c r="FFC30" s="84"/>
      <c r="FFD30" s="84"/>
      <c r="FFE30" s="84"/>
      <c r="FFF30" s="84"/>
      <c r="FFG30" s="84"/>
      <c r="FFH30" s="84"/>
      <c r="FFI30" s="84"/>
      <c r="FFJ30" s="84"/>
      <c r="FFK30" s="84"/>
      <c r="FFL30" s="84"/>
      <c r="FFM30" s="84"/>
      <c r="FFN30" s="84"/>
      <c r="FFO30" s="84"/>
      <c r="FFP30" s="84"/>
      <c r="FFQ30" s="84"/>
      <c r="FFR30" s="84"/>
      <c r="FFS30" s="84"/>
      <c r="FFT30" s="84"/>
      <c r="FFU30" s="84"/>
      <c r="FFV30" s="84"/>
      <c r="FFW30" s="84"/>
      <c r="FFX30" s="84"/>
      <c r="FFY30" s="84"/>
      <c r="FFZ30" s="84"/>
      <c r="FGA30" s="84"/>
      <c r="FGB30" s="84"/>
      <c r="FGC30" s="84"/>
      <c r="FGD30" s="84"/>
      <c r="FGE30" s="84"/>
      <c r="FGF30" s="84"/>
      <c r="FGG30" s="84"/>
      <c r="FGH30" s="84"/>
      <c r="FGI30" s="84"/>
      <c r="FGJ30" s="84"/>
      <c r="FGK30" s="84"/>
      <c r="FGL30" s="84"/>
      <c r="FGM30" s="84"/>
      <c r="FGN30" s="84"/>
      <c r="FGO30" s="84"/>
      <c r="FGP30" s="84"/>
      <c r="FGQ30" s="84"/>
      <c r="FGR30" s="84"/>
      <c r="FGS30" s="84"/>
      <c r="FGT30" s="84"/>
      <c r="FGU30" s="84"/>
      <c r="FGV30" s="84"/>
      <c r="FGW30" s="84"/>
      <c r="FGX30" s="84"/>
      <c r="FGY30" s="84"/>
      <c r="FGZ30" s="84"/>
      <c r="FHA30" s="84"/>
      <c r="FHB30" s="84"/>
      <c r="FHC30" s="84"/>
      <c r="FHD30" s="84"/>
      <c r="FHE30" s="84"/>
      <c r="FHF30" s="84"/>
      <c r="FHG30" s="84"/>
      <c r="FHH30" s="84"/>
      <c r="FHI30" s="84"/>
      <c r="FHJ30" s="84"/>
      <c r="FHK30" s="84"/>
      <c r="FHL30" s="84"/>
      <c r="FHM30" s="84"/>
      <c r="FHN30" s="84"/>
      <c r="FHO30" s="84"/>
      <c r="FHP30" s="84"/>
      <c r="FHQ30" s="84"/>
      <c r="FHR30" s="84"/>
      <c r="FHS30" s="84"/>
      <c r="FHT30" s="84"/>
      <c r="FHU30" s="84"/>
      <c r="FHV30" s="84"/>
      <c r="FHW30" s="84"/>
      <c r="FHX30" s="84"/>
      <c r="FHY30" s="84"/>
      <c r="FHZ30" s="84"/>
      <c r="FIA30" s="84"/>
      <c r="FIB30" s="84"/>
      <c r="FIC30" s="84"/>
      <c r="FID30" s="84"/>
      <c r="FIE30" s="84"/>
      <c r="FIF30" s="84"/>
      <c r="FIG30" s="84"/>
      <c r="FIH30" s="84"/>
      <c r="FII30" s="84"/>
      <c r="FIJ30" s="84"/>
      <c r="FIK30" s="84"/>
      <c r="FIL30" s="84"/>
      <c r="FIM30" s="84"/>
      <c r="FIN30" s="84"/>
      <c r="FIO30" s="84"/>
      <c r="FIP30" s="84"/>
      <c r="FIQ30" s="84"/>
      <c r="FIR30" s="84"/>
      <c r="FIS30" s="84"/>
      <c r="FIT30" s="84"/>
      <c r="FIU30" s="84"/>
      <c r="FIV30" s="84"/>
      <c r="FIW30" s="84"/>
      <c r="FIX30" s="84"/>
      <c r="FIY30" s="84"/>
      <c r="FIZ30" s="84"/>
      <c r="FJA30" s="84"/>
      <c r="FJB30" s="84"/>
      <c r="FJC30" s="84"/>
      <c r="FJD30" s="84"/>
      <c r="FJE30" s="84"/>
      <c r="FJF30" s="84"/>
      <c r="FJG30" s="84"/>
      <c r="FJH30" s="84"/>
      <c r="FJI30" s="84"/>
      <c r="FJJ30" s="84"/>
      <c r="FJK30" s="84"/>
      <c r="FJL30" s="84"/>
      <c r="FJM30" s="84"/>
      <c r="FJN30" s="84"/>
      <c r="FJO30" s="84"/>
      <c r="FJP30" s="84"/>
      <c r="FJQ30" s="84"/>
      <c r="FJR30" s="84"/>
      <c r="FJS30" s="84"/>
      <c r="FJT30" s="84"/>
      <c r="FJU30" s="84"/>
      <c r="FJV30" s="84"/>
      <c r="FJW30" s="84"/>
      <c r="FJX30" s="84"/>
      <c r="FJY30" s="84"/>
      <c r="FJZ30" s="84"/>
      <c r="FKA30" s="84"/>
      <c r="FKB30" s="84"/>
      <c r="FKC30" s="84"/>
      <c r="FKD30" s="84"/>
      <c r="FKE30" s="84"/>
      <c r="FKF30" s="84"/>
      <c r="FKG30" s="84"/>
      <c r="FKH30" s="84"/>
      <c r="FKI30" s="84"/>
      <c r="FKJ30" s="84"/>
      <c r="FKK30" s="84"/>
      <c r="FKL30" s="84"/>
      <c r="FKM30" s="84"/>
      <c r="FKN30" s="84"/>
      <c r="FKO30" s="84"/>
      <c r="FKP30" s="84"/>
      <c r="FKQ30" s="84"/>
      <c r="FKR30" s="84"/>
      <c r="FKS30" s="84"/>
      <c r="FKT30" s="84"/>
      <c r="FKU30" s="84"/>
      <c r="FKV30" s="84"/>
      <c r="FKW30" s="84"/>
      <c r="FKX30" s="84"/>
      <c r="FKY30" s="84"/>
      <c r="FKZ30" s="84"/>
      <c r="FLA30" s="84"/>
      <c r="FLB30" s="84"/>
      <c r="FLC30" s="84"/>
      <c r="FLD30" s="84"/>
      <c r="FLE30" s="84"/>
      <c r="FLF30" s="84"/>
      <c r="FLG30" s="84"/>
      <c r="FLH30" s="84"/>
      <c r="FLI30" s="84"/>
      <c r="FLJ30" s="84"/>
      <c r="FLK30" s="84"/>
      <c r="FLL30" s="84"/>
      <c r="FLM30" s="84"/>
      <c r="FLN30" s="84"/>
      <c r="FLO30" s="84"/>
      <c r="FLP30" s="84"/>
      <c r="FLQ30" s="84"/>
      <c r="FLR30" s="84"/>
      <c r="FLS30" s="84"/>
      <c r="FLT30" s="84"/>
      <c r="FLU30" s="84"/>
      <c r="FLV30" s="84"/>
      <c r="FLW30" s="84"/>
      <c r="FLX30" s="84"/>
      <c r="FLY30" s="84"/>
      <c r="FLZ30" s="84"/>
      <c r="FMA30" s="84"/>
      <c r="FMB30" s="84"/>
      <c r="FMC30" s="84"/>
      <c r="FMD30" s="84"/>
      <c r="FME30" s="84"/>
      <c r="FMF30" s="84"/>
      <c r="FMG30" s="84"/>
      <c r="FMH30" s="84"/>
      <c r="FMI30" s="84"/>
      <c r="FMJ30" s="84"/>
      <c r="FMK30" s="84"/>
      <c r="FML30" s="84"/>
      <c r="FMM30" s="84"/>
      <c r="FMN30" s="84"/>
      <c r="FMO30" s="84"/>
      <c r="FMP30" s="84"/>
      <c r="FMQ30" s="84"/>
      <c r="FMR30" s="84"/>
      <c r="FMS30" s="84"/>
      <c r="FMT30" s="84"/>
      <c r="FMU30" s="84"/>
      <c r="FMV30" s="84"/>
      <c r="FMW30" s="84"/>
      <c r="FMX30" s="84"/>
      <c r="FMY30" s="84"/>
      <c r="FMZ30" s="84"/>
      <c r="FNA30" s="84"/>
      <c r="FNB30" s="84"/>
      <c r="FNC30" s="84"/>
      <c r="FND30" s="84"/>
      <c r="FNE30" s="84"/>
      <c r="FNF30" s="84"/>
      <c r="FNG30" s="84"/>
      <c r="FNH30" s="84"/>
      <c r="FNI30" s="84"/>
      <c r="FNJ30" s="84"/>
      <c r="FNK30" s="84"/>
      <c r="FNL30" s="84"/>
      <c r="FNM30" s="84"/>
      <c r="FNN30" s="84"/>
      <c r="FNO30" s="84"/>
      <c r="FNP30" s="84"/>
      <c r="FNQ30" s="84"/>
      <c r="FNR30" s="84"/>
      <c r="FNS30" s="84"/>
      <c r="FNT30" s="84"/>
      <c r="FNU30" s="84"/>
      <c r="FNV30" s="84"/>
      <c r="FNW30" s="84"/>
      <c r="FNX30" s="84"/>
      <c r="FNY30" s="84"/>
      <c r="FNZ30" s="84"/>
      <c r="FOA30" s="84"/>
      <c r="FOB30" s="84"/>
      <c r="FOC30" s="84"/>
      <c r="FOD30" s="84"/>
      <c r="FOE30" s="84"/>
      <c r="FOF30" s="84"/>
      <c r="FOG30" s="84"/>
      <c r="FOH30" s="84"/>
      <c r="FOI30" s="84"/>
      <c r="FOJ30" s="84"/>
      <c r="FOK30" s="84"/>
      <c r="FOL30" s="84"/>
      <c r="FOM30" s="84"/>
      <c r="FON30" s="84"/>
      <c r="FOO30" s="84"/>
      <c r="FOP30" s="84"/>
      <c r="FOQ30" s="84"/>
      <c r="FOR30" s="84"/>
      <c r="FOS30" s="84"/>
      <c r="FOT30" s="84"/>
      <c r="FOU30" s="84"/>
      <c r="FOV30" s="84"/>
      <c r="FOW30" s="84"/>
      <c r="FOX30" s="84"/>
      <c r="FOY30" s="84"/>
      <c r="FOZ30" s="84"/>
      <c r="FPA30" s="84"/>
      <c r="FPB30" s="84"/>
      <c r="FPC30" s="84"/>
      <c r="FPD30" s="84"/>
      <c r="FPE30" s="84"/>
      <c r="FPF30" s="84"/>
      <c r="FPG30" s="84"/>
      <c r="FPH30" s="84"/>
      <c r="FPI30" s="84"/>
      <c r="FPJ30" s="84"/>
      <c r="FPK30" s="84"/>
      <c r="FPL30" s="84"/>
      <c r="FPM30" s="84"/>
      <c r="FPN30" s="84"/>
      <c r="FPO30" s="84"/>
      <c r="FPP30" s="84"/>
      <c r="FPQ30" s="84"/>
      <c r="FPR30" s="84"/>
      <c r="FPS30" s="84"/>
      <c r="FPT30" s="84"/>
      <c r="FPU30" s="84"/>
      <c r="FPV30" s="84"/>
      <c r="FPW30" s="84"/>
      <c r="FPX30" s="84"/>
      <c r="FPY30" s="84"/>
      <c r="FPZ30" s="84"/>
      <c r="FQA30" s="84"/>
      <c r="FQB30" s="84"/>
      <c r="FQC30" s="84"/>
      <c r="FQD30" s="84"/>
      <c r="FQE30" s="84"/>
      <c r="FQF30" s="84"/>
      <c r="FQG30" s="84"/>
      <c r="FQH30" s="84"/>
      <c r="FQI30" s="84"/>
      <c r="FQJ30" s="84"/>
      <c r="FQK30" s="84"/>
      <c r="FQL30" s="84"/>
      <c r="FQM30" s="84"/>
      <c r="FQN30" s="84"/>
      <c r="FQO30" s="84"/>
      <c r="FQP30" s="84"/>
      <c r="FQQ30" s="84"/>
      <c r="FQR30" s="84"/>
      <c r="FQS30" s="84"/>
      <c r="FQT30" s="84"/>
      <c r="FQU30" s="84"/>
      <c r="FQV30" s="84"/>
      <c r="FQW30" s="84"/>
      <c r="FQX30" s="84"/>
      <c r="FQY30" s="84"/>
      <c r="FQZ30" s="84"/>
      <c r="FRA30" s="84"/>
      <c r="FRB30" s="84"/>
      <c r="FRC30" s="84"/>
      <c r="FRD30" s="84"/>
      <c r="FRE30" s="84"/>
      <c r="FRF30" s="84"/>
      <c r="FRG30" s="84"/>
      <c r="FRH30" s="84"/>
      <c r="FRI30" s="84"/>
      <c r="FRJ30" s="84"/>
      <c r="FRK30" s="84"/>
      <c r="FRL30" s="84"/>
      <c r="FRM30" s="84"/>
      <c r="FRN30" s="84"/>
      <c r="FRO30" s="84"/>
      <c r="FRP30" s="84"/>
      <c r="FRQ30" s="84"/>
      <c r="FRR30" s="84"/>
      <c r="FRS30" s="84"/>
      <c r="FRT30" s="84"/>
      <c r="FRU30" s="84"/>
      <c r="FRV30" s="84"/>
      <c r="FRW30" s="84"/>
      <c r="FRX30" s="84"/>
      <c r="FRY30" s="84"/>
      <c r="FRZ30" s="84"/>
      <c r="FSA30" s="84"/>
      <c r="FSB30" s="84"/>
      <c r="FSC30" s="84"/>
      <c r="FSD30" s="84"/>
      <c r="FSE30" s="84"/>
      <c r="FSF30" s="84"/>
      <c r="FSG30" s="84"/>
      <c r="FSH30" s="84"/>
      <c r="FSI30" s="84"/>
      <c r="FSJ30" s="84"/>
      <c r="FSK30" s="84"/>
      <c r="FSL30" s="84"/>
      <c r="FSM30" s="84"/>
      <c r="FSN30" s="84"/>
      <c r="FSO30" s="84"/>
      <c r="FSP30" s="84"/>
      <c r="FSQ30" s="84"/>
      <c r="FSR30" s="84"/>
      <c r="FSS30" s="84"/>
      <c r="FST30" s="84"/>
      <c r="FSU30" s="84"/>
      <c r="FSV30" s="84"/>
      <c r="FSW30" s="84"/>
      <c r="FSX30" s="84"/>
      <c r="FSY30" s="84"/>
      <c r="FSZ30" s="84"/>
      <c r="FTA30" s="84"/>
      <c r="FTB30" s="84"/>
      <c r="FTC30" s="84"/>
      <c r="FTD30" s="84"/>
      <c r="FTE30" s="84"/>
      <c r="FTF30" s="84"/>
      <c r="FTG30" s="84"/>
      <c r="FTH30" s="84"/>
      <c r="FTI30" s="84"/>
      <c r="FTJ30" s="84"/>
      <c r="FTK30" s="84"/>
      <c r="FTL30" s="84"/>
      <c r="FTM30" s="84"/>
      <c r="FTN30" s="84"/>
      <c r="FTO30" s="84"/>
      <c r="FTP30" s="84"/>
      <c r="FTQ30" s="84"/>
      <c r="FTR30" s="84"/>
      <c r="FTS30" s="84"/>
      <c r="FTT30" s="84"/>
      <c r="FTU30" s="84"/>
      <c r="FTV30" s="84"/>
      <c r="FTW30" s="84"/>
      <c r="FTX30" s="84"/>
      <c r="FTY30" s="84"/>
      <c r="FTZ30" s="84"/>
      <c r="FUA30" s="84"/>
      <c r="FUB30" s="84"/>
      <c r="FUC30" s="84"/>
      <c r="FUD30" s="84"/>
      <c r="FUE30" s="84"/>
      <c r="FUF30" s="84"/>
      <c r="FUG30" s="84"/>
      <c r="FUH30" s="84"/>
      <c r="FUI30" s="84"/>
      <c r="FUJ30" s="84"/>
      <c r="FUK30" s="84"/>
      <c r="FUL30" s="84"/>
      <c r="FUM30" s="84"/>
      <c r="FUN30" s="84"/>
      <c r="FUO30" s="84"/>
      <c r="FUP30" s="84"/>
      <c r="FUQ30" s="84"/>
      <c r="FUR30" s="84"/>
      <c r="FUS30" s="84"/>
      <c r="FUT30" s="84"/>
      <c r="FUU30" s="84"/>
      <c r="FUV30" s="84"/>
      <c r="FUW30" s="84"/>
      <c r="FUX30" s="84"/>
      <c r="FUY30" s="84"/>
      <c r="FUZ30" s="84"/>
      <c r="FVA30" s="84"/>
      <c r="FVB30" s="84"/>
      <c r="FVC30" s="84"/>
      <c r="FVD30" s="84"/>
      <c r="FVE30" s="84"/>
      <c r="FVF30" s="84"/>
      <c r="FVG30" s="84"/>
      <c r="FVH30" s="84"/>
      <c r="FVI30" s="84"/>
      <c r="FVJ30" s="84"/>
      <c r="FVK30" s="84"/>
      <c r="FVL30" s="84"/>
      <c r="FVM30" s="84"/>
      <c r="FVN30" s="84"/>
      <c r="FVO30" s="84"/>
      <c r="FVP30" s="84"/>
      <c r="FVQ30" s="84"/>
      <c r="FVR30" s="84"/>
      <c r="FVS30" s="84"/>
      <c r="FVT30" s="84"/>
      <c r="FVU30" s="84"/>
      <c r="FVV30" s="84"/>
      <c r="FVW30" s="84"/>
      <c r="FVX30" s="84"/>
      <c r="FVY30" s="84"/>
      <c r="FVZ30" s="84"/>
      <c r="FWA30" s="84"/>
      <c r="FWB30" s="84"/>
      <c r="FWC30" s="84"/>
      <c r="FWD30" s="84"/>
      <c r="FWE30" s="84"/>
      <c r="FWF30" s="84"/>
      <c r="FWG30" s="84"/>
      <c r="FWH30" s="84"/>
      <c r="FWI30" s="84"/>
      <c r="FWJ30" s="84"/>
      <c r="FWK30" s="84"/>
      <c r="FWL30" s="84"/>
      <c r="FWM30" s="84"/>
      <c r="FWN30" s="84"/>
      <c r="FWO30" s="84"/>
      <c r="FWP30" s="84"/>
      <c r="FWQ30" s="84"/>
      <c r="FWR30" s="84"/>
      <c r="FWS30" s="84"/>
      <c r="FWT30" s="84"/>
      <c r="FWU30" s="84"/>
      <c r="FWV30" s="84"/>
      <c r="FWW30" s="84"/>
      <c r="FWX30" s="84"/>
      <c r="FWY30" s="84"/>
      <c r="FWZ30" s="84"/>
      <c r="FXA30" s="84"/>
      <c r="FXB30" s="84"/>
      <c r="FXC30" s="84"/>
      <c r="FXD30" s="84"/>
      <c r="FXE30" s="84"/>
      <c r="FXF30" s="84"/>
      <c r="FXG30" s="84"/>
      <c r="FXH30" s="84"/>
      <c r="FXI30" s="84"/>
      <c r="FXJ30" s="84"/>
      <c r="FXK30" s="84"/>
      <c r="FXL30" s="84"/>
      <c r="FXM30" s="84"/>
      <c r="FXN30" s="84"/>
      <c r="FXO30" s="84"/>
      <c r="FXP30" s="84"/>
      <c r="FXQ30" s="84"/>
      <c r="FXR30" s="84"/>
      <c r="FXS30" s="84"/>
      <c r="FXT30" s="84"/>
      <c r="FXU30" s="84"/>
      <c r="FXV30" s="84"/>
      <c r="FXW30" s="84"/>
      <c r="FXX30" s="84"/>
      <c r="FXY30" s="84"/>
      <c r="FXZ30" s="84"/>
      <c r="FYA30" s="84"/>
      <c r="FYB30" s="84"/>
      <c r="FYC30" s="84"/>
      <c r="FYD30" s="84"/>
      <c r="FYE30" s="84"/>
      <c r="FYF30" s="84"/>
      <c r="FYG30" s="84"/>
      <c r="FYH30" s="84"/>
      <c r="FYI30" s="84"/>
      <c r="FYJ30" s="84"/>
      <c r="FYK30" s="84"/>
      <c r="FYL30" s="84"/>
      <c r="FYM30" s="84"/>
      <c r="FYN30" s="84"/>
      <c r="FYO30" s="84"/>
      <c r="FYP30" s="84"/>
      <c r="FYQ30" s="84"/>
      <c r="FYR30" s="84"/>
      <c r="FYS30" s="84"/>
      <c r="FYT30" s="84"/>
      <c r="FYU30" s="84"/>
      <c r="FYV30" s="84"/>
      <c r="FYW30" s="84"/>
      <c r="FYX30" s="84"/>
      <c r="FYY30" s="84"/>
      <c r="FYZ30" s="84"/>
      <c r="FZA30" s="84"/>
      <c r="FZB30" s="84"/>
      <c r="FZC30" s="84"/>
      <c r="FZD30" s="84"/>
      <c r="FZE30" s="84"/>
      <c r="FZF30" s="84"/>
      <c r="FZG30" s="84"/>
      <c r="FZH30" s="84"/>
      <c r="FZI30" s="84"/>
      <c r="FZJ30" s="84"/>
      <c r="FZK30" s="84"/>
      <c r="FZL30" s="84"/>
      <c r="FZM30" s="84"/>
      <c r="FZN30" s="84"/>
      <c r="FZO30" s="84"/>
      <c r="FZP30" s="84"/>
      <c r="FZQ30" s="84"/>
      <c r="FZR30" s="84"/>
      <c r="FZS30" s="84"/>
      <c r="FZT30" s="84"/>
      <c r="FZU30" s="84"/>
      <c r="FZV30" s="84"/>
      <c r="FZW30" s="84"/>
      <c r="FZX30" s="84"/>
      <c r="FZY30" s="84"/>
      <c r="FZZ30" s="84"/>
      <c r="GAA30" s="84"/>
      <c r="GAB30" s="84"/>
      <c r="GAC30" s="84"/>
      <c r="GAD30" s="84"/>
      <c r="GAE30" s="84"/>
      <c r="GAF30" s="84"/>
      <c r="GAG30" s="84"/>
      <c r="GAH30" s="84"/>
      <c r="GAI30" s="84"/>
      <c r="GAJ30" s="84"/>
      <c r="GAK30" s="84"/>
      <c r="GAL30" s="84"/>
      <c r="GAM30" s="84"/>
      <c r="GAN30" s="84"/>
      <c r="GAO30" s="84"/>
      <c r="GAP30" s="84"/>
      <c r="GAQ30" s="84"/>
      <c r="GAR30" s="84"/>
      <c r="GAS30" s="84"/>
      <c r="GAT30" s="84"/>
      <c r="GAU30" s="84"/>
      <c r="GAV30" s="84"/>
      <c r="GAW30" s="84"/>
      <c r="GAX30" s="84"/>
      <c r="GAY30" s="84"/>
      <c r="GAZ30" s="84"/>
      <c r="GBA30" s="84"/>
      <c r="GBB30" s="84"/>
      <c r="GBC30" s="84"/>
      <c r="GBD30" s="84"/>
      <c r="GBE30" s="84"/>
      <c r="GBF30" s="84"/>
      <c r="GBG30" s="84"/>
      <c r="GBH30" s="84"/>
      <c r="GBI30" s="84"/>
      <c r="GBJ30" s="84"/>
      <c r="GBK30" s="84"/>
      <c r="GBL30" s="84"/>
      <c r="GBM30" s="84"/>
      <c r="GBN30" s="84"/>
      <c r="GBO30" s="84"/>
      <c r="GBP30" s="84"/>
      <c r="GBQ30" s="84"/>
      <c r="GBR30" s="84"/>
      <c r="GBS30" s="84"/>
      <c r="GBT30" s="84"/>
      <c r="GBU30" s="84"/>
      <c r="GBV30" s="84"/>
      <c r="GBW30" s="84"/>
      <c r="GBX30" s="84"/>
      <c r="GBY30" s="84"/>
      <c r="GBZ30" s="84"/>
      <c r="GCA30" s="84"/>
      <c r="GCB30" s="84"/>
      <c r="GCC30" s="84"/>
      <c r="GCD30" s="84"/>
      <c r="GCE30" s="84"/>
      <c r="GCF30" s="84"/>
      <c r="GCG30" s="84"/>
      <c r="GCH30" s="84"/>
      <c r="GCI30" s="84"/>
      <c r="GCJ30" s="84"/>
      <c r="GCK30" s="84"/>
      <c r="GCL30" s="84"/>
      <c r="GCM30" s="84"/>
      <c r="GCN30" s="84"/>
      <c r="GCO30" s="84"/>
      <c r="GCP30" s="84"/>
      <c r="GCQ30" s="84"/>
      <c r="GCR30" s="84"/>
      <c r="GCS30" s="84"/>
      <c r="GCT30" s="84"/>
      <c r="GCU30" s="84"/>
      <c r="GCV30" s="84"/>
      <c r="GCW30" s="84"/>
      <c r="GCX30" s="84"/>
      <c r="GCY30" s="84"/>
      <c r="GCZ30" s="84"/>
      <c r="GDA30" s="84"/>
      <c r="GDB30" s="84"/>
      <c r="GDC30" s="84"/>
      <c r="GDD30" s="84"/>
      <c r="GDE30" s="84"/>
      <c r="GDF30" s="84"/>
      <c r="GDG30" s="84"/>
      <c r="GDH30" s="84"/>
      <c r="GDI30" s="84"/>
      <c r="GDJ30" s="84"/>
      <c r="GDK30" s="84"/>
      <c r="GDL30" s="84"/>
      <c r="GDM30" s="84"/>
      <c r="GDN30" s="84"/>
      <c r="GDO30" s="84"/>
      <c r="GDP30" s="84"/>
      <c r="GDQ30" s="84"/>
      <c r="GDR30" s="84"/>
      <c r="GDS30" s="84"/>
      <c r="GDT30" s="84"/>
      <c r="GDU30" s="84"/>
      <c r="GDV30" s="84"/>
      <c r="GDW30" s="84"/>
      <c r="GDX30" s="84"/>
      <c r="GDY30" s="84"/>
      <c r="GDZ30" s="84"/>
      <c r="GEA30" s="84"/>
      <c r="GEB30" s="84"/>
      <c r="GEC30" s="84"/>
      <c r="GED30" s="84"/>
      <c r="GEE30" s="84"/>
      <c r="GEF30" s="84"/>
      <c r="GEG30" s="84"/>
      <c r="GEH30" s="84"/>
      <c r="GEI30" s="84"/>
      <c r="GEJ30" s="84"/>
      <c r="GEK30" s="84"/>
      <c r="GEL30" s="84"/>
      <c r="GEM30" s="84"/>
      <c r="GEN30" s="84"/>
      <c r="GEO30" s="84"/>
      <c r="GEP30" s="84"/>
      <c r="GEQ30" s="84"/>
      <c r="GER30" s="84"/>
      <c r="GES30" s="84"/>
      <c r="GET30" s="84"/>
      <c r="GEU30" s="84"/>
      <c r="GEV30" s="84"/>
      <c r="GEW30" s="84"/>
      <c r="GEX30" s="84"/>
      <c r="GEY30" s="84"/>
      <c r="GEZ30" s="84"/>
      <c r="GFA30" s="84"/>
      <c r="GFB30" s="84"/>
      <c r="GFC30" s="84"/>
      <c r="GFD30" s="84"/>
      <c r="GFE30" s="84"/>
      <c r="GFF30" s="84"/>
      <c r="GFG30" s="84"/>
      <c r="GFH30" s="84"/>
      <c r="GFI30" s="84"/>
      <c r="GFJ30" s="84"/>
      <c r="GFK30" s="84"/>
      <c r="GFL30" s="84"/>
      <c r="GFM30" s="84"/>
      <c r="GFN30" s="84"/>
      <c r="GFO30" s="84"/>
      <c r="GFP30" s="84"/>
      <c r="GFQ30" s="84"/>
      <c r="GFR30" s="84"/>
      <c r="GFS30" s="84"/>
      <c r="GFT30" s="84"/>
      <c r="GFU30" s="84"/>
      <c r="GFV30" s="84"/>
      <c r="GFW30" s="84"/>
      <c r="GFX30" s="84"/>
      <c r="GFY30" s="84"/>
      <c r="GFZ30" s="84"/>
      <c r="GGA30" s="84"/>
      <c r="GGB30" s="84"/>
      <c r="GGC30" s="84"/>
      <c r="GGD30" s="84"/>
      <c r="GGE30" s="84"/>
      <c r="GGF30" s="84"/>
      <c r="GGG30" s="84"/>
      <c r="GGH30" s="84"/>
      <c r="GGI30" s="84"/>
      <c r="GGJ30" s="84"/>
      <c r="GGK30" s="84"/>
      <c r="GGL30" s="84"/>
      <c r="GGM30" s="84"/>
      <c r="GGN30" s="84"/>
      <c r="GGO30" s="84"/>
      <c r="GGP30" s="84"/>
      <c r="GGQ30" s="84"/>
      <c r="GGR30" s="84"/>
      <c r="GGS30" s="84"/>
      <c r="GGT30" s="84"/>
      <c r="GGU30" s="84"/>
      <c r="GGV30" s="84"/>
      <c r="GGW30" s="84"/>
      <c r="GGX30" s="84"/>
      <c r="GGY30" s="84"/>
      <c r="GGZ30" s="84"/>
      <c r="GHA30" s="84"/>
      <c r="GHB30" s="84"/>
      <c r="GHC30" s="84"/>
      <c r="GHD30" s="84"/>
      <c r="GHE30" s="84"/>
      <c r="GHF30" s="84"/>
      <c r="GHG30" s="84"/>
      <c r="GHH30" s="84"/>
      <c r="GHI30" s="84"/>
      <c r="GHJ30" s="84"/>
      <c r="GHK30" s="84"/>
      <c r="GHL30" s="84"/>
      <c r="GHM30" s="84"/>
      <c r="GHN30" s="84"/>
      <c r="GHO30" s="84"/>
      <c r="GHP30" s="84"/>
      <c r="GHQ30" s="84"/>
      <c r="GHR30" s="84"/>
      <c r="GHS30" s="84"/>
      <c r="GHT30" s="84"/>
      <c r="GHU30" s="84"/>
      <c r="GHV30" s="84"/>
      <c r="GHW30" s="84"/>
      <c r="GHX30" s="84"/>
      <c r="GHY30" s="84"/>
      <c r="GHZ30" s="84"/>
      <c r="GIA30" s="84"/>
      <c r="GIB30" s="84"/>
      <c r="GIC30" s="84"/>
      <c r="GID30" s="84"/>
      <c r="GIE30" s="84"/>
      <c r="GIF30" s="84"/>
      <c r="GIG30" s="84"/>
      <c r="GIH30" s="84"/>
      <c r="GII30" s="84"/>
      <c r="GIJ30" s="84"/>
      <c r="GIK30" s="84"/>
      <c r="GIL30" s="84"/>
      <c r="GIM30" s="84"/>
      <c r="GIN30" s="84"/>
      <c r="GIO30" s="84"/>
      <c r="GIP30" s="84"/>
      <c r="GIQ30" s="84"/>
      <c r="GIR30" s="84"/>
      <c r="GIS30" s="84"/>
      <c r="GIT30" s="84"/>
      <c r="GIU30" s="84"/>
      <c r="GIV30" s="84"/>
      <c r="GIW30" s="84"/>
      <c r="GIX30" s="84"/>
      <c r="GIY30" s="84"/>
      <c r="GIZ30" s="84"/>
      <c r="GJA30" s="84"/>
      <c r="GJB30" s="84"/>
      <c r="GJC30" s="84"/>
      <c r="GJD30" s="84"/>
      <c r="GJE30" s="84"/>
      <c r="GJF30" s="84"/>
      <c r="GJG30" s="84"/>
      <c r="GJH30" s="84"/>
      <c r="GJI30" s="84"/>
      <c r="GJJ30" s="84"/>
      <c r="GJK30" s="84"/>
      <c r="GJL30" s="84"/>
      <c r="GJM30" s="84"/>
      <c r="GJN30" s="84"/>
      <c r="GJO30" s="84"/>
      <c r="GJP30" s="84"/>
      <c r="GJQ30" s="84"/>
      <c r="GJR30" s="84"/>
      <c r="GJS30" s="84"/>
      <c r="GJT30" s="84"/>
      <c r="GJU30" s="84"/>
      <c r="GJV30" s="84"/>
      <c r="GJW30" s="84"/>
      <c r="GJX30" s="84"/>
      <c r="GJY30" s="84"/>
      <c r="GJZ30" s="84"/>
      <c r="GKA30" s="84"/>
      <c r="GKB30" s="84"/>
      <c r="GKC30" s="84"/>
      <c r="GKD30" s="84"/>
      <c r="GKE30" s="84"/>
      <c r="GKF30" s="84"/>
      <c r="GKG30" s="84"/>
      <c r="GKH30" s="84"/>
      <c r="GKI30" s="84"/>
      <c r="GKJ30" s="84"/>
      <c r="GKK30" s="84"/>
      <c r="GKL30" s="84"/>
      <c r="GKM30" s="84"/>
      <c r="GKN30" s="84"/>
      <c r="GKO30" s="84"/>
      <c r="GKP30" s="84"/>
      <c r="GKQ30" s="84"/>
      <c r="GKR30" s="84"/>
      <c r="GKS30" s="84"/>
      <c r="GKT30" s="84"/>
      <c r="GKU30" s="84"/>
      <c r="GKV30" s="84"/>
      <c r="GKW30" s="84"/>
      <c r="GKX30" s="84"/>
      <c r="GKY30" s="84"/>
      <c r="GKZ30" s="84"/>
      <c r="GLA30" s="84"/>
      <c r="GLB30" s="84"/>
      <c r="GLC30" s="84"/>
      <c r="GLD30" s="84"/>
      <c r="GLE30" s="84"/>
      <c r="GLF30" s="84"/>
      <c r="GLG30" s="84"/>
      <c r="GLH30" s="84"/>
      <c r="GLI30" s="84"/>
      <c r="GLJ30" s="84"/>
      <c r="GLK30" s="84"/>
      <c r="GLL30" s="84"/>
      <c r="GLM30" s="84"/>
      <c r="GLN30" s="84"/>
      <c r="GLO30" s="84"/>
      <c r="GLP30" s="84"/>
      <c r="GLQ30" s="84"/>
      <c r="GLR30" s="84"/>
      <c r="GLS30" s="84"/>
      <c r="GLT30" s="84"/>
      <c r="GLU30" s="84"/>
      <c r="GLV30" s="84"/>
      <c r="GLW30" s="84"/>
      <c r="GLX30" s="84"/>
      <c r="GLY30" s="84"/>
      <c r="GLZ30" s="84"/>
      <c r="GMA30" s="84"/>
      <c r="GMB30" s="84"/>
      <c r="GMC30" s="84"/>
      <c r="GMD30" s="84"/>
      <c r="GME30" s="84"/>
      <c r="GMF30" s="84"/>
      <c r="GMG30" s="84"/>
      <c r="GMH30" s="84"/>
      <c r="GMI30" s="84"/>
      <c r="GMJ30" s="84"/>
      <c r="GMK30" s="84"/>
      <c r="GML30" s="84"/>
      <c r="GMM30" s="84"/>
      <c r="GMN30" s="84"/>
      <c r="GMO30" s="84"/>
      <c r="GMP30" s="84"/>
      <c r="GMQ30" s="84"/>
      <c r="GMR30" s="84"/>
      <c r="GMS30" s="84"/>
      <c r="GMT30" s="84"/>
      <c r="GMU30" s="84"/>
      <c r="GMV30" s="84"/>
      <c r="GMW30" s="84"/>
      <c r="GMX30" s="84"/>
      <c r="GMY30" s="84"/>
      <c r="GMZ30" s="84"/>
      <c r="GNA30" s="84"/>
      <c r="GNB30" s="84"/>
      <c r="GNC30" s="84"/>
      <c r="GND30" s="84"/>
      <c r="GNE30" s="84"/>
      <c r="GNF30" s="84"/>
      <c r="GNG30" s="84"/>
      <c r="GNH30" s="84"/>
      <c r="GNI30" s="84"/>
      <c r="GNJ30" s="84"/>
      <c r="GNK30" s="84"/>
      <c r="GNL30" s="84"/>
      <c r="GNM30" s="84"/>
      <c r="GNN30" s="84"/>
      <c r="GNO30" s="84"/>
      <c r="GNP30" s="84"/>
      <c r="GNQ30" s="84"/>
      <c r="GNR30" s="84"/>
      <c r="GNS30" s="84"/>
      <c r="GNT30" s="84"/>
      <c r="GNU30" s="84"/>
      <c r="GNV30" s="84"/>
      <c r="GNW30" s="84"/>
      <c r="GNX30" s="84"/>
      <c r="GNY30" s="84"/>
      <c r="GNZ30" s="84"/>
      <c r="GOA30" s="84"/>
      <c r="GOB30" s="84"/>
      <c r="GOC30" s="84"/>
      <c r="GOD30" s="84"/>
      <c r="GOE30" s="84"/>
      <c r="GOF30" s="84"/>
      <c r="GOG30" s="84"/>
      <c r="GOH30" s="84"/>
      <c r="GOI30" s="84"/>
      <c r="GOJ30" s="84"/>
      <c r="GOK30" s="84"/>
      <c r="GOL30" s="84"/>
      <c r="GOM30" s="84"/>
      <c r="GON30" s="84"/>
      <c r="GOO30" s="84"/>
      <c r="GOP30" s="84"/>
      <c r="GOQ30" s="84"/>
      <c r="GOR30" s="84"/>
      <c r="GOS30" s="84"/>
      <c r="GOT30" s="84"/>
      <c r="GOU30" s="84"/>
      <c r="GOV30" s="84"/>
      <c r="GOW30" s="84"/>
      <c r="GOX30" s="84"/>
      <c r="GOY30" s="84"/>
      <c r="GOZ30" s="84"/>
      <c r="GPA30" s="84"/>
      <c r="GPB30" s="84"/>
      <c r="GPC30" s="84"/>
      <c r="GPD30" s="84"/>
      <c r="GPE30" s="84"/>
      <c r="GPF30" s="84"/>
      <c r="GPG30" s="84"/>
      <c r="GPH30" s="84"/>
      <c r="GPI30" s="84"/>
      <c r="GPJ30" s="84"/>
      <c r="GPK30" s="84"/>
      <c r="GPL30" s="84"/>
      <c r="GPM30" s="84"/>
      <c r="GPN30" s="84"/>
      <c r="GPO30" s="84"/>
      <c r="GPP30" s="84"/>
      <c r="GPQ30" s="84"/>
      <c r="GPR30" s="84"/>
      <c r="GPS30" s="84"/>
      <c r="GPT30" s="84"/>
      <c r="GPU30" s="84"/>
      <c r="GPV30" s="84"/>
      <c r="GPW30" s="84"/>
      <c r="GPX30" s="84"/>
      <c r="GPY30" s="84"/>
      <c r="GPZ30" s="84"/>
      <c r="GQA30" s="84"/>
      <c r="GQB30" s="84"/>
      <c r="GQC30" s="84"/>
      <c r="GQD30" s="84"/>
      <c r="GQE30" s="84"/>
      <c r="GQF30" s="84"/>
      <c r="GQG30" s="84"/>
      <c r="GQH30" s="84"/>
      <c r="GQI30" s="84"/>
      <c r="GQJ30" s="84"/>
      <c r="GQK30" s="84"/>
      <c r="GQL30" s="84"/>
      <c r="GQM30" s="84"/>
      <c r="GQN30" s="84"/>
      <c r="GQO30" s="84"/>
      <c r="GQP30" s="84"/>
      <c r="GQQ30" s="84"/>
      <c r="GQR30" s="84"/>
      <c r="GQS30" s="84"/>
      <c r="GQT30" s="84"/>
      <c r="GQU30" s="84"/>
      <c r="GQV30" s="84"/>
      <c r="GQW30" s="84"/>
      <c r="GQX30" s="84"/>
      <c r="GQY30" s="84"/>
      <c r="GQZ30" s="84"/>
      <c r="GRA30" s="84"/>
      <c r="GRB30" s="84"/>
      <c r="GRC30" s="84"/>
      <c r="GRD30" s="84"/>
      <c r="GRE30" s="84"/>
      <c r="GRF30" s="84"/>
      <c r="GRG30" s="84"/>
      <c r="GRH30" s="84"/>
      <c r="GRI30" s="84"/>
      <c r="GRJ30" s="84"/>
      <c r="GRK30" s="84"/>
      <c r="GRL30" s="84"/>
      <c r="GRM30" s="84"/>
      <c r="GRN30" s="84"/>
      <c r="GRO30" s="84"/>
      <c r="GRP30" s="84"/>
      <c r="GRQ30" s="84"/>
      <c r="GRR30" s="84"/>
      <c r="GRS30" s="84"/>
      <c r="GRT30" s="84"/>
      <c r="GRU30" s="84"/>
      <c r="GRV30" s="84"/>
      <c r="GRW30" s="84"/>
      <c r="GRX30" s="84"/>
      <c r="GRY30" s="84"/>
      <c r="GRZ30" s="84"/>
      <c r="GSA30" s="84"/>
      <c r="GSB30" s="84"/>
      <c r="GSC30" s="84"/>
      <c r="GSD30" s="84"/>
      <c r="GSE30" s="84"/>
      <c r="GSF30" s="84"/>
      <c r="GSG30" s="84"/>
      <c r="GSH30" s="84"/>
      <c r="GSI30" s="84"/>
      <c r="GSJ30" s="84"/>
      <c r="GSK30" s="84"/>
      <c r="GSL30" s="84"/>
      <c r="GSM30" s="84"/>
      <c r="GSN30" s="84"/>
      <c r="GSO30" s="84"/>
      <c r="GSP30" s="84"/>
      <c r="GSQ30" s="84"/>
      <c r="GSR30" s="84"/>
      <c r="GSS30" s="84"/>
      <c r="GST30" s="84"/>
      <c r="GSU30" s="84"/>
      <c r="GSV30" s="84"/>
      <c r="GSW30" s="84"/>
      <c r="GSX30" s="84"/>
      <c r="GSY30" s="84"/>
      <c r="GSZ30" s="84"/>
      <c r="GTA30" s="84"/>
      <c r="GTB30" s="84"/>
      <c r="GTC30" s="84"/>
      <c r="GTD30" s="84"/>
      <c r="GTE30" s="84"/>
      <c r="GTF30" s="84"/>
      <c r="GTG30" s="84"/>
      <c r="GTH30" s="84"/>
      <c r="GTI30" s="84"/>
      <c r="GTJ30" s="84"/>
      <c r="GTK30" s="84"/>
      <c r="GTL30" s="84"/>
      <c r="GTM30" s="84"/>
      <c r="GTN30" s="84"/>
      <c r="GTO30" s="84"/>
      <c r="GTP30" s="84"/>
      <c r="GTQ30" s="84"/>
      <c r="GTR30" s="84"/>
      <c r="GTS30" s="84"/>
      <c r="GTT30" s="84"/>
      <c r="GTU30" s="84"/>
      <c r="GTV30" s="84"/>
      <c r="GTW30" s="84"/>
      <c r="GTX30" s="84"/>
      <c r="GTY30" s="84"/>
      <c r="GTZ30" s="84"/>
      <c r="GUA30" s="84"/>
      <c r="GUB30" s="84"/>
      <c r="GUC30" s="84"/>
      <c r="GUD30" s="84"/>
      <c r="GUE30" s="84"/>
      <c r="GUF30" s="84"/>
      <c r="GUG30" s="84"/>
      <c r="GUH30" s="84"/>
      <c r="GUI30" s="84"/>
      <c r="GUJ30" s="84"/>
      <c r="GUK30" s="84"/>
      <c r="GUL30" s="84"/>
      <c r="GUM30" s="84"/>
      <c r="GUN30" s="84"/>
      <c r="GUO30" s="84"/>
      <c r="GUP30" s="84"/>
      <c r="GUQ30" s="84"/>
      <c r="GUR30" s="84"/>
      <c r="GUS30" s="84"/>
      <c r="GUT30" s="84"/>
      <c r="GUU30" s="84"/>
      <c r="GUV30" s="84"/>
      <c r="GUW30" s="84"/>
      <c r="GUX30" s="84"/>
      <c r="GUY30" s="84"/>
      <c r="GUZ30" s="84"/>
      <c r="GVA30" s="84"/>
      <c r="GVB30" s="84"/>
      <c r="GVC30" s="84"/>
      <c r="GVD30" s="84"/>
      <c r="GVE30" s="84"/>
      <c r="GVF30" s="84"/>
      <c r="GVG30" s="84"/>
      <c r="GVH30" s="84"/>
      <c r="GVI30" s="84"/>
      <c r="GVJ30" s="84"/>
      <c r="GVK30" s="84"/>
      <c r="GVL30" s="84"/>
      <c r="GVM30" s="84"/>
      <c r="GVN30" s="84"/>
      <c r="GVO30" s="84"/>
      <c r="GVP30" s="84"/>
      <c r="GVQ30" s="84"/>
      <c r="GVR30" s="84"/>
      <c r="GVS30" s="84"/>
      <c r="GVT30" s="84"/>
      <c r="GVU30" s="84"/>
      <c r="GVV30" s="84"/>
      <c r="GVW30" s="84"/>
      <c r="GVX30" s="84"/>
      <c r="GVY30" s="84"/>
      <c r="GVZ30" s="84"/>
      <c r="GWA30" s="84"/>
      <c r="GWB30" s="84"/>
      <c r="GWC30" s="84"/>
      <c r="GWD30" s="84"/>
      <c r="GWE30" s="84"/>
      <c r="GWF30" s="84"/>
      <c r="GWG30" s="84"/>
      <c r="GWH30" s="84"/>
      <c r="GWI30" s="84"/>
      <c r="GWJ30" s="84"/>
      <c r="GWK30" s="84"/>
      <c r="GWL30" s="84"/>
      <c r="GWM30" s="84"/>
      <c r="GWN30" s="84"/>
      <c r="GWO30" s="84"/>
      <c r="GWP30" s="84"/>
      <c r="GWQ30" s="84"/>
      <c r="GWR30" s="84"/>
      <c r="GWS30" s="84"/>
      <c r="GWT30" s="84"/>
      <c r="GWU30" s="84"/>
      <c r="GWV30" s="84"/>
      <c r="GWW30" s="84"/>
      <c r="GWX30" s="84"/>
      <c r="GWY30" s="84"/>
      <c r="GWZ30" s="84"/>
      <c r="GXA30" s="84"/>
      <c r="GXB30" s="84"/>
      <c r="GXC30" s="84"/>
      <c r="GXD30" s="84"/>
      <c r="GXE30" s="84"/>
      <c r="GXF30" s="84"/>
      <c r="GXG30" s="84"/>
      <c r="GXH30" s="84"/>
      <c r="GXI30" s="84"/>
      <c r="GXJ30" s="84"/>
      <c r="GXK30" s="84"/>
      <c r="GXL30" s="84"/>
      <c r="GXM30" s="84"/>
      <c r="GXN30" s="84"/>
      <c r="GXO30" s="84"/>
      <c r="GXP30" s="84"/>
      <c r="GXQ30" s="84"/>
      <c r="GXR30" s="84"/>
      <c r="GXS30" s="84"/>
      <c r="GXT30" s="84"/>
      <c r="GXU30" s="84"/>
      <c r="GXV30" s="84"/>
      <c r="GXW30" s="84"/>
      <c r="GXX30" s="84"/>
      <c r="GXY30" s="84"/>
      <c r="GXZ30" s="84"/>
      <c r="GYA30" s="84"/>
      <c r="GYB30" s="84"/>
      <c r="GYC30" s="84"/>
      <c r="GYD30" s="84"/>
      <c r="GYE30" s="84"/>
      <c r="GYF30" s="84"/>
      <c r="GYG30" s="84"/>
      <c r="GYH30" s="84"/>
      <c r="GYI30" s="84"/>
      <c r="GYJ30" s="84"/>
      <c r="GYK30" s="84"/>
      <c r="GYL30" s="84"/>
      <c r="GYM30" s="84"/>
      <c r="GYN30" s="84"/>
      <c r="GYO30" s="84"/>
      <c r="GYP30" s="84"/>
      <c r="GYQ30" s="84"/>
      <c r="GYR30" s="84"/>
      <c r="GYS30" s="84"/>
      <c r="GYT30" s="84"/>
      <c r="GYU30" s="84"/>
      <c r="GYV30" s="84"/>
      <c r="GYW30" s="84"/>
      <c r="GYX30" s="84"/>
      <c r="GYY30" s="84"/>
      <c r="GYZ30" s="84"/>
      <c r="GZA30" s="84"/>
      <c r="GZB30" s="84"/>
      <c r="GZC30" s="84"/>
      <c r="GZD30" s="84"/>
      <c r="GZE30" s="84"/>
      <c r="GZF30" s="84"/>
      <c r="GZG30" s="84"/>
      <c r="GZH30" s="84"/>
      <c r="GZI30" s="84"/>
      <c r="GZJ30" s="84"/>
      <c r="GZK30" s="84"/>
      <c r="GZL30" s="84"/>
      <c r="GZM30" s="84"/>
      <c r="GZN30" s="84"/>
      <c r="GZO30" s="84"/>
      <c r="GZP30" s="84"/>
      <c r="GZQ30" s="84"/>
      <c r="GZR30" s="84"/>
      <c r="GZS30" s="84"/>
      <c r="GZT30" s="84"/>
      <c r="GZU30" s="84"/>
      <c r="GZV30" s="84"/>
      <c r="GZW30" s="84"/>
      <c r="GZX30" s="84"/>
      <c r="GZY30" s="84"/>
      <c r="GZZ30" s="84"/>
      <c r="HAA30" s="84"/>
      <c r="HAB30" s="84"/>
      <c r="HAC30" s="84"/>
      <c r="HAD30" s="84"/>
      <c r="HAE30" s="84"/>
      <c r="HAF30" s="84"/>
      <c r="HAG30" s="84"/>
      <c r="HAH30" s="84"/>
      <c r="HAI30" s="84"/>
      <c r="HAJ30" s="84"/>
      <c r="HAK30" s="84"/>
      <c r="HAL30" s="84"/>
      <c r="HAM30" s="84"/>
      <c r="HAN30" s="84"/>
      <c r="HAO30" s="84"/>
      <c r="HAP30" s="84"/>
      <c r="HAQ30" s="84"/>
      <c r="HAR30" s="84"/>
      <c r="HAS30" s="84"/>
      <c r="HAT30" s="84"/>
      <c r="HAU30" s="84"/>
      <c r="HAV30" s="84"/>
      <c r="HAW30" s="84"/>
      <c r="HAX30" s="84"/>
      <c r="HAY30" s="84"/>
      <c r="HAZ30" s="84"/>
      <c r="HBA30" s="84"/>
      <c r="HBB30" s="84"/>
      <c r="HBC30" s="84"/>
      <c r="HBD30" s="84"/>
      <c r="HBE30" s="84"/>
      <c r="HBF30" s="84"/>
      <c r="HBG30" s="84"/>
      <c r="HBH30" s="84"/>
      <c r="HBI30" s="84"/>
      <c r="HBJ30" s="84"/>
      <c r="HBK30" s="84"/>
      <c r="HBL30" s="84"/>
      <c r="HBM30" s="84"/>
      <c r="HBN30" s="84"/>
      <c r="HBO30" s="84"/>
      <c r="HBP30" s="84"/>
      <c r="HBQ30" s="84"/>
      <c r="HBR30" s="84"/>
      <c r="HBS30" s="84"/>
      <c r="HBT30" s="84"/>
      <c r="HBU30" s="84"/>
      <c r="HBV30" s="84"/>
      <c r="HBW30" s="84"/>
      <c r="HBX30" s="84"/>
      <c r="HBY30" s="84"/>
      <c r="HBZ30" s="84"/>
      <c r="HCA30" s="84"/>
      <c r="HCB30" s="84"/>
      <c r="HCC30" s="84"/>
      <c r="HCD30" s="84"/>
      <c r="HCE30" s="84"/>
      <c r="HCF30" s="84"/>
      <c r="HCG30" s="84"/>
      <c r="HCH30" s="84"/>
      <c r="HCI30" s="84"/>
      <c r="HCJ30" s="84"/>
      <c r="HCK30" s="84"/>
      <c r="HCL30" s="84"/>
      <c r="HCM30" s="84"/>
      <c r="HCN30" s="84"/>
      <c r="HCO30" s="84"/>
      <c r="HCP30" s="84"/>
      <c r="HCQ30" s="84"/>
      <c r="HCR30" s="84"/>
      <c r="HCS30" s="84"/>
      <c r="HCT30" s="84"/>
      <c r="HCU30" s="84"/>
      <c r="HCV30" s="84"/>
      <c r="HCW30" s="84"/>
      <c r="HCX30" s="84"/>
      <c r="HCY30" s="84"/>
      <c r="HCZ30" s="84"/>
      <c r="HDA30" s="84"/>
      <c r="HDB30" s="84"/>
      <c r="HDC30" s="84"/>
      <c r="HDD30" s="84"/>
      <c r="HDE30" s="84"/>
      <c r="HDF30" s="84"/>
      <c r="HDG30" s="84"/>
      <c r="HDH30" s="84"/>
      <c r="HDI30" s="84"/>
      <c r="HDJ30" s="84"/>
      <c r="HDK30" s="84"/>
      <c r="HDL30" s="84"/>
      <c r="HDM30" s="84"/>
      <c r="HDN30" s="84"/>
      <c r="HDO30" s="84"/>
      <c r="HDP30" s="84"/>
      <c r="HDQ30" s="84"/>
      <c r="HDR30" s="84"/>
      <c r="HDS30" s="84"/>
      <c r="HDT30" s="84"/>
      <c r="HDU30" s="84"/>
      <c r="HDV30" s="84"/>
      <c r="HDW30" s="84"/>
      <c r="HDX30" s="84"/>
      <c r="HDY30" s="84"/>
      <c r="HDZ30" s="84"/>
      <c r="HEA30" s="84"/>
      <c r="HEB30" s="84"/>
      <c r="HEC30" s="84"/>
      <c r="HED30" s="84"/>
      <c r="HEE30" s="84"/>
      <c r="HEF30" s="84"/>
      <c r="HEG30" s="84"/>
      <c r="HEH30" s="84"/>
      <c r="HEI30" s="84"/>
      <c r="HEJ30" s="84"/>
      <c r="HEK30" s="84"/>
      <c r="HEL30" s="84"/>
      <c r="HEM30" s="84"/>
      <c r="HEN30" s="84"/>
      <c r="HEO30" s="84"/>
      <c r="HEP30" s="84"/>
      <c r="HEQ30" s="84"/>
      <c r="HER30" s="84"/>
      <c r="HES30" s="84"/>
      <c r="HET30" s="84"/>
      <c r="HEU30" s="84"/>
      <c r="HEV30" s="84"/>
      <c r="HEW30" s="84"/>
      <c r="HEX30" s="84"/>
      <c r="HEY30" s="84"/>
      <c r="HEZ30" s="84"/>
      <c r="HFA30" s="84"/>
      <c r="HFB30" s="84"/>
      <c r="HFC30" s="84"/>
      <c r="HFD30" s="84"/>
      <c r="HFE30" s="84"/>
      <c r="HFF30" s="84"/>
      <c r="HFG30" s="84"/>
      <c r="HFH30" s="84"/>
      <c r="HFI30" s="84"/>
      <c r="HFJ30" s="84"/>
      <c r="HFK30" s="84"/>
      <c r="HFL30" s="84"/>
      <c r="HFM30" s="84"/>
      <c r="HFN30" s="84"/>
      <c r="HFO30" s="84"/>
      <c r="HFP30" s="84"/>
      <c r="HFQ30" s="84"/>
      <c r="HFR30" s="84"/>
      <c r="HFS30" s="84"/>
      <c r="HFT30" s="84"/>
      <c r="HFU30" s="84"/>
      <c r="HFV30" s="84"/>
      <c r="HFW30" s="84"/>
      <c r="HFX30" s="84"/>
      <c r="HFY30" s="84"/>
      <c r="HFZ30" s="84"/>
      <c r="HGA30" s="84"/>
      <c r="HGB30" s="84"/>
      <c r="HGC30" s="84"/>
      <c r="HGD30" s="84"/>
      <c r="HGE30" s="84"/>
      <c r="HGF30" s="84"/>
      <c r="HGG30" s="84"/>
      <c r="HGH30" s="84"/>
      <c r="HGI30" s="84"/>
      <c r="HGJ30" s="84"/>
      <c r="HGK30" s="84"/>
      <c r="HGL30" s="84"/>
      <c r="HGM30" s="84"/>
      <c r="HGN30" s="84"/>
      <c r="HGO30" s="84"/>
      <c r="HGP30" s="84"/>
      <c r="HGQ30" s="84"/>
      <c r="HGR30" s="84"/>
      <c r="HGS30" s="84"/>
      <c r="HGT30" s="84"/>
      <c r="HGU30" s="84"/>
      <c r="HGV30" s="84"/>
      <c r="HGW30" s="84"/>
      <c r="HGX30" s="84"/>
      <c r="HGY30" s="84"/>
      <c r="HGZ30" s="84"/>
      <c r="HHA30" s="84"/>
      <c r="HHB30" s="84"/>
      <c r="HHC30" s="84"/>
      <c r="HHD30" s="84"/>
      <c r="HHE30" s="84"/>
      <c r="HHF30" s="84"/>
      <c r="HHG30" s="84"/>
      <c r="HHH30" s="84"/>
      <c r="HHI30" s="84"/>
      <c r="HHJ30" s="84"/>
      <c r="HHK30" s="84"/>
      <c r="HHL30" s="84"/>
      <c r="HHM30" s="84"/>
      <c r="HHN30" s="84"/>
      <c r="HHO30" s="84"/>
      <c r="HHP30" s="84"/>
      <c r="HHQ30" s="84"/>
      <c r="HHR30" s="84"/>
      <c r="HHS30" s="84"/>
      <c r="HHT30" s="84"/>
      <c r="HHU30" s="84"/>
      <c r="HHV30" s="84"/>
      <c r="HHW30" s="84"/>
      <c r="HHX30" s="84"/>
      <c r="HHY30" s="84"/>
      <c r="HHZ30" s="84"/>
      <c r="HIA30" s="84"/>
      <c r="HIB30" s="84"/>
      <c r="HIC30" s="84"/>
      <c r="HID30" s="84"/>
      <c r="HIE30" s="84"/>
      <c r="HIF30" s="84"/>
      <c r="HIG30" s="84"/>
      <c r="HIH30" s="84"/>
      <c r="HII30" s="84"/>
      <c r="HIJ30" s="84"/>
      <c r="HIK30" s="84"/>
      <c r="HIL30" s="84"/>
      <c r="HIM30" s="84"/>
      <c r="HIN30" s="84"/>
      <c r="HIO30" s="84"/>
      <c r="HIP30" s="84"/>
      <c r="HIQ30" s="84"/>
      <c r="HIR30" s="84"/>
      <c r="HIS30" s="84"/>
      <c r="HIT30" s="84"/>
      <c r="HIU30" s="84"/>
      <c r="HIV30" s="84"/>
      <c r="HIW30" s="84"/>
      <c r="HIX30" s="84"/>
      <c r="HIY30" s="84"/>
      <c r="HIZ30" s="84"/>
      <c r="HJA30" s="84"/>
      <c r="HJB30" s="84"/>
      <c r="HJC30" s="84"/>
      <c r="HJD30" s="84"/>
      <c r="HJE30" s="84"/>
      <c r="HJF30" s="84"/>
      <c r="HJG30" s="84"/>
      <c r="HJH30" s="84"/>
      <c r="HJI30" s="84"/>
      <c r="HJJ30" s="84"/>
      <c r="HJK30" s="84"/>
      <c r="HJL30" s="84"/>
      <c r="HJM30" s="84"/>
      <c r="HJN30" s="84"/>
      <c r="HJO30" s="84"/>
      <c r="HJP30" s="84"/>
      <c r="HJQ30" s="84"/>
      <c r="HJR30" s="84"/>
      <c r="HJS30" s="84"/>
      <c r="HJT30" s="84"/>
      <c r="HJU30" s="84"/>
      <c r="HJV30" s="84"/>
      <c r="HJW30" s="84"/>
      <c r="HJX30" s="84"/>
      <c r="HJY30" s="84"/>
      <c r="HJZ30" s="84"/>
      <c r="HKA30" s="84"/>
      <c r="HKB30" s="84"/>
      <c r="HKC30" s="84"/>
      <c r="HKD30" s="84"/>
      <c r="HKE30" s="84"/>
      <c r="HKF30" s="84"/>
      <c r="HKG30" s="84"/>
      <c r="HKH30" s="84"/>
      <c r="HKI30" s="84"/>
      <c r="HKJ30" s="84"/>
      <c r="HKK30" s="84"/>
      <c r="HKL30" s="84"/>
      <c r="HKM30" s="84"/>
      <c r="HKN30" s="84"/>
      <c r="HKO30" s="84"/>
      <c r="HKP30" s="84"/>
      <c r="HKQ30" s="84"/>
      <c r="HKR30" s="84"/>
      <c r="HKS30" s="84"/>
      <c r="HKT30" s="84"/>
      <c r="HKU30" s="84"/>
      <c r="HKV30" s="84"/>
      <c r="HKW30" s="84"/>
      <c r="HKX30" s="84"/>
      <c r="HKY30" s="84"/>
      <c r="HKZ30" s="84"/>
      <c r="HLA30" s="84"/>
      <c r="HLB30" s="84"/>
      <c r="HLC30" s="84"/>
      <c r="HLD30" s="84"/>
      <c r="HLE30" s="84"/>
      <c r="HLF30" s="84"/>
      <c r="HLG30" s="84"/>
      <c r="HLH30" s="84"/>
      <c r="HLI30" s="84"/>
      <c r="HLJ30" s="84"/>
      <c r="HLK30" s="84"/>
      <c r="HLL30" s="84"/>
      <c r="HLM30" s="84"/>
      <c r="HLN30" s="84"/>
      <c r="HLO30" s="84"/>
      <c r="HLP30" s="84"/>
      <c r="HLQ30" s="84"/>
      <c r="HLR30" s="84"/>
      <c r="HLS30" s="84"/>
      <c r="HLT30" s="84"/>
      <c r="HLU30" s="84"/>
      <c r="HLV30" s="84"/>
      <c r="HLW30" s="84"/>
      <c r="HLX30" s="84"/>
      <c r="HLY30" s="84"/>
      <c r="HLZ30" s="84"/>
      <c r="HMA30" s="84"/>
      <c r="HMB30" s="84"/>
      <c r="HMC30" s="84"/>
      <c r="HMD30" s="84"/>
      <c r="HME30" s="84"/>
      <c r="HMF30" s="84"/>
      <c r="HMG30" s="84"/>
      <c r="HMH30" s="84"/>
      <c r="HMI30" s="84"/>
      <c r="HMJ30" s="84"/>
      <c r="HMK30" s="84"/>
      <c r="HML30" s="84"/>
      <c r="HMM30" s="84"/>
      <c r="HMN30" s="84"/>
      <c r="HMO30" s="84"/>
      <c r="HMP30" s="84"/>
      <c r="HMQ30" s="84"/>
      <c r="HMR30" s="84"/>
      <c r="HMS30" s="84"/>
      <c r="HMT30" s="84"/>
      <c r="HMU30" s="84"/>
      <c r="HMV30" s="84"/>
      <c r="HMW30" s="84"/>
      <c r="HMX30" s="84"/>
      <c r="HMY30" s="84"/>
      <c r="HMZ30" s="84"/>
      <c r="HNA30" s="84"/>
      <c r="HNB30" s="84"/>
      <c r="HNC30" s="84"/>
      <c r="HND30" s="84"/>
      <c r="HNE30" s="84"/>
      <c r="HNF30" s="84"/>
      <c r="HNG30" s="84"/>
      <c r="HNH30" s="84"/>
      <c r="HNI30" s="84"/>
      <c r="HNJ30" s="84"/>
      <c r="HNK30" s="84"/>
      <c r="HNL30" s="84"/>
      <c r="HNM30" s="84"/>
      <c r="HNN30" s="84"/>
      <c r="HNO30" s="84"/>
      <c r="HNP30" s="84"/>
      <c r="HNQ30" s="84"/>
      <c r="HNR30" s="84"/>
      <c r="HNS30" s="84"/>
      <c r="HNT30" s="84"/>
      <c r="HNU30" s="84"/>
      <c r="HNV30" s="84"/>
      <c r="HNW30" s="84"/>
      <c r="HNX30" s="84"/>
      <c r="HNY30" s="84"/>
      <c r="HNZ30" s="84"/>
      <c r="HOA30" s="84"/>
      <c r="HOB30" s="84"/>
      <c r="HOC30" s="84"/>
      <c r="HOD30" s="84"/>
      <c r="HOE30" s="84"/>
      <c r="HOF30" s="84"/>
      <c r="HOG30" s="84"/>
      <c r="HOH30" s="84"/>
      <c r="HOI30" s="84"/>
      <c r="HOJ30" s="84"/>
      <c r="HOK30" s="84"/>
      <c r="HOL30" s="84"/>
      <c r="HOM30" s="84"/>
      <c r="HON30" s="84"/>
      <c r="HOO30" s="84"/>
      <c r="HOP30" s="84"/>
      <c r="HOQ30" s="84"/>
      <c r="HOR30" s="84"/>
      <c r="HOS30" s="84"/>
      <c r="HOT30" s="84"/>
      <c r="HOU30" s="84"/>
      <c r="HOV30" s="84"/>
      <c r="HOW30" s="84"/>
      <c r="HOX30" s="84"/>
      <c r="HOY30" s="84"/>
      <c r="HOZ30" s="84"/>
      <c r="HPA30" s="84"/>
      <c r="HPB30" s="84"/>
      <c r="HPC30" s="84"/>
      <c r="HPD30" s="84"/>
      <c r="HPE30" s="84"/>
      <c r="HPF30" s="84"/>
      <c r="HPG30" s="84"/>
      <c r="HPH30" s="84"/>
      <c r="HPI30" s="84"/>
      <c r="HPJ30" s="84"/>
      <c r="HPK30" s="84"/>
      <c r="HPL30" s="84"/>
      <c r="HPM30" s="84"/>
      <c r="HPN30" s="84"/>
      <c r="HPO30" s="84"/>
      <c r="HPP30" s="84"/>
      <c r="HPQ30" s="84"/>
      <c r="HPR30" s="84"/>
      <c r="HPS30" s="84"/>
      <c r="HPT30" s="84"/>
      <c r="HPU30" s="84"/>
      <c r="HPV30" s="84"/>
      <c r="HPW30" s="84"/>
      <c r="HPX30" s="84"/>
      <c r="HPY30" s="84"/>
      <c r="HPZ30" s="84"/>
      <c r="HQA30" s="84"/>
      <c r="HQB30" s="84"/>
      <c r="HQC30" s="84"/>
      <c r="HQD30" s="84"/>
      <c r="HQE30" s="84"/>
      <c r="HQF30" s="84"/>
      <c r="HQG30" s="84"/>
      <c r="HQH30" s="84"/>
      <c r="HQI30" s="84"/>
      <c r="HQJ30" s="84"/>
      <c r="HQK30" s="84"/>
      <c r="HQL30" s="84"/>
      <c r="HQM30" s="84"/>
      <c r="HQN30" s="84"/>
      <c r="HQO30" s="84"/>
      <c r="HQP30" s="84"/>
      <c r="HQQ30" s="84"/>
      <c r="HQR30" s="84"/>
      <c r="HQS30" s="84"/>
      <c r="HQT30" s="84"/>
      <c r="HQU30" s="84"/>
      <c r="HQV30" s="84"/>
      <c r="HQW30" s="84"/>
      <c r="HQX30" s="84"/>
      <c r="HQY30" s="84"/>
      <c r="HQZ30" s="84"/>
      <c r="HRA30" s="84"/>
      <c r="HRB30" s="84"/>
      <c r="HRC30" s="84"/>
      <c r="HRD30" s="84"/>
      <c r="HRE30" s="84"/>
      <c r="HRF30" s="84"/>
      <c r="HRG30" s="84"/>
      <c r="HRH30" s="84"/>
      <c r="HRI30" s="84"/>
      <c r="HRJ30" s="84"/>
      <c r="HRK30" s="84"/>
      <c r="HRL30" s="84"/>
      <c r="HRM30" s="84"/>
      <c r="HRN30" s="84"/>
      <c r="HRO30" s="84"/>
      <c r="HRP30" s="84"/>
      <c r="HRQ30" s="84"/>
      <c r="HRR30" s="84"/>
      <c r="HRS30" s="84"/>
      <c r="HRT30" s="84"/>
      <c r="HRU30" s="84"/>
      <c r="HRV30" s="84"/>
      <c r="HRW30" s="84"/>
      <c r="HRX30" s="84"/>
      <c r="HRY30" s="84"/>
      <c r="HRZ30" s="84"/>
      <c r="HSA30" s="84"/>
      <c r="HSB30" s="84"/>
      <c r="HSC30" s="84"/>
      <c r="HSD30" s="84"/>
      <c r="HSE30" s="84"/>
      <c r="HSF30" s="84"/>
      <c r="HSG30" s="84"/>
      <c r="HSH30" s="84"/>
      <c r="HSI30" s="84"/>
      <c r="HSJ30" s="84"/>
      <c r="HSK30" s="84"/>
      <c r="HSL30" s="84"/>
      <c r="HSM30" s="84"/>
      <c r="HSN30" s="84"/>
      <c r="HSO30" s="84"/>
      <c r="HSP30" s="84"/>
      <c r="HSQ30" s="84"/>
      <c r="HSR30" s="84"/>
      <c r="HSS30" s="84"/>
      <c r="HST30" s="84"/>
      <c r="HSU30" s="84"/>
      <c r="HSV30" s="84"/>
      <c r="HSW30" s="84"/>
      <c r="HSX30" s="84"/>
      <c r="HSY30" s="84"/>
      <c r="HSZ30" s="84"/>
      <c r="HTA30" s="84"/>
      <c r="HTB30" s="84"/>
      <c r="HTC30" s="84"/>
      <c r="HTD30" s="84"/>
      <c r="HTE30" s="84"/>
      <c r="HTF30" s="84"/>
      <c r="HTG30" s="84"/>
      <c r="HTH30" s="84"/>
      <c r="HTI30" s="84"/>
      <c r="HTJ30" s="84"/>
      <c r="HTK30" s="84"/>
      <c r="HTL30" s="84"/>
      <c r="HTM30" s="84"/>
      <c r="HTN30" s="84"/>
      <c r="HTO30" s="84"/>
      <c r="HTP30" s="84"/>
      <c r="HTQ30" s="84"/>
      <c r="HTR30" s="84"/>
      <c r="HTS30" s="84"/>
      <c r="HTT30" s="84"/>
      <c r="HTU30" s="84"/>
      <c r="HTV30" s="84"/>
      <c r="HTW30" s="84"/>
      <c r="HTX30" s="84"/>
      <c r="HTY30" s="84"/>
      <c r="HTZ30" s="84"/>
      <c r="HUA30" s="84"/>
      <c r="HUB30" s="84"/>
      <c r="HUC30" s="84"/>
      <c r="HUD30" s="84"/>
      <c r="HUE30" s="84"/>
      <c r="HUF30" s="84"/>
      <c r="HUG30" s="84"/>
      <c r="HUH30" s="84"/>
      <c r="HUI30" s="84"/>
      <c r="HUJ30" s="84"/>
      <c r="HUK30" s="84"/>
      <c r="HUL30" s="84"/>
      <c r="HUM30" s="84"/>
      <c r="HUN30" s="84"/>
      <c r="HUO30" s="84"/>
      <c r="HUP30" s="84"/>
      <c r="HUQ30" s="84"/>
      <c r="HUR30" s="84"/>
      <c r="HUS30" s="84"/>
      <c r="HUT30" s="84"/>
      <c r="HUU30" s="84"/>
      <c r="HUV30" s="84"/>
      <c r="HUW30" s="84"/>
      <c r="HUX30" s="84"/>
      <c r="HUY30" s="84"/>
      <c r="HUZ30" s="84"/>
      <c r="HVA30" s="84"/>
      <c r="HVB30" s="84"/>
      <c r="HVC30" s="84"/>
      <c r="HVD30" s="84"/>
      <c r="HVE30" s="84"/>
      <c r="HVF30" s="84"/>
      <c r="HVG30" s="84"/>
      <c r="HVH30" s="84"/>
      <c r="HVI30" s="84"/>
      <c r="HVJ30" s="84"/>
      <c r="HVK30" s="84"/>
      <c r="HVL30" s="84"/>
      <c r="HVM30" s="84"/>
      <c r="HVN30" s="84"/>
      <c r="HVO30" s="84"/>
      <c r="HVP30" s="84"/>
      <c r="HVQ30" s="84"/>
      <c r="HVR30" s="84"/>
      <c r="HVS30" s="84"/>
      <c r="HVT30" s="84"/>
      <c r="HVU30" s="84"/>
      <c r="HVV30" s="84"/>
      <c r="HVW30" s="84"/>
      <c r="HVX30" s="84"/>
      <c r="HVY30" s="84"/>
      <c r="HVZ30" s="84"/>
      <c r="HWA30" s="84"/>
      <c r="HWB30" s="84"/>
      <c r="HWC30" s="84"/>
      <c r="HWD30" s="84"/>
      <c r="HWE30" s="84"/>
      <c r="HWF30" s="84"/>
      <c r="HWG30" s="84"/>
      <c r="HWH30" s="84"/>
      <c r="HWI30" s="84"/>
      <c r="HWJ30" s="84"/>
      <c r="HWK30" s="84"/>
      <c r="HWL30" s="84"/>
      <c r="HWM30" s="84"/>
      <c r="HWN30" s="84"/>
      <c r="HWO30" s="84"/>
      <c r="HWP30" s="84"/>
      <c r="HWQ30" s="84"/>
      <c r="HWR30" s="84"/>
      <c r="HWS30" s="84"/>
      <c r="HWT30" s="84"/>
      <c r="HWU30" s="84"/>
      <c r="HWV30" s="84"/>
      <c r="HWW30" s="84"/>
      <c r="HWX30" s="84"/>
      <c r="HWY30" s="84"/>
      <c r="HWZ30" s="84"/>
      <c r="HXA30" s="84"/>
      <c r="HXB30" s="84"/>
      <c r="HXC30" s="84"/>
      <c r="HXD30" s="84"/>
      <c r="HXE30" s="84"/>
      <c r="HXF30" s="84"/>
      <c r="HXG30" s="84"/>
      <c r="HXH30" s="84"/>
      <c r="HXI30" s="84"/>
      <c r="HXJ30" s="84"/>
      <c r="HXK30" s="84"/>
      <c r="HXL30" s="84"/>
      <c r="HXM30" s="84"/>
      <c r="HXN30" s="84"/>
      <c r="HXO30" s="84"/>
      <c r="HXP30" s="84"/>
      <c r="HXQ30" s="84"/>
      <c r="HXR30" s="84"/>
      <c r="HXS30" s="84"/>
      <c r="HXT30" s="84"/>
      <c r="HXU30" s="84"/>
      <c r="HXV30" s="84"/>
      <c r="HXW30" s="84"/>
      <c r="HXX30" s="84"/>
      <c r="HXY30" s="84"/>
      <c r="HXZ30" s="84"/>
      <c r="HYA30" s="84"/>
      <c r="HYB30" s="84"/>
      <c r="HYC30" s="84"/>
      <c r="HYD30" s="84"/>
      <c r="HYE30" s="84"/>
      <c r="HYF30" s="84"/>
      <c r="HYG30" s="84"/>
      <c r="HYH30" s="84"/>
      <c r="HYI30" s="84"/>
      <c r="HYJ30" s="84"/>
      <c r="HYK30" s="84"/>
      <c r="HYL30" s="84"/>
      <c r="HYM30" s="84"/>
      <c r="HYN30" s="84"/>
      <c r="HYO30" s="84"/>
      <c r="HYP30" s="84"/>
      <c r="HYQ30" s="84"/>
      <c r="HYR30" s="84"/>
      <c r="HYS30" s="84"/>
      <c r="HYT30" s="84"/>
      <c r="HYU30" s="84"/>
      <c r="HYV30" s="84"/>
      <c r="HYW30" s="84"/>
      <c r="HYX30" s="84"/>
      <c r="HYY30" s="84"/>
      <c r="HYZ30" s="84"/>
      <c r="HZA30" s="84"/>
      <c r="HZB30" s="84"/>
      <c r="HZC30" s="84"/>
      <c r="HZD30" s="84"/>
      <c r="HZE30" s="84"/>
      <c r="HZF30" s="84"/>
      <c r="HZG30" s="84"/>
      <c r="HZH30" s="84"/>
      <c r="HZI30" s="84"/>
      <c r="HZJ30" s="84"/>
      <c r="HZK30" s="84"/>
      <c r="HZL30" s="84"/>
      <c r="HZM30" s="84"/>
      <c r="HZN30" s="84"/>
      <c r="HZO30" s="84"/>
      <c r="HZP30" s="84"/>
      <c r="HZQ30" s="84"/>
      <c r="HZR30" s="84"/>
      <c r="HZS30" s="84"/>
      <c r="HZT30" s="84"/>
      <c r="HZU30" s="84"/>
      <c r="HZV30" s="84"/>
      <c r="HZW30" s="84"/>
      <c r="HZX30" s="84"/>
      <c r="HZY30" s="84"/>
      <c r="HZZ30" s="84"/>
      <c r="IAA30" s="84"/>
      <c r="IAB30" s="84"/>
      <c r="IAC30" s="84"/>
      <c r="IAD30" s="84"/>
      <c r="IAE30" s="84"/>
      <c r="IAF30" s="84"/>
      <c r="IAG30" s="84"/>
      <c r="IAH30" s="84"/>
      <c r="IAI30" s="84"/>
      <c r="IAJ30" s="84"/>
      <c r="IAK30" s="84"/>
      <c r="IAL30" s="84"/>
      <c r="IAM30" s="84"/>
      <c r="IAN30" s="84"/>
      <c r="IAO30" s="84"/>
      <c r="IAP30" s="84"/>
      <c r="IAQ30" s="84"/>
      <c r="IAR30" s="84"/>
      <c r="IAS30" s="84"/>
      <c r="IAT30" s="84"/>
      <c r="IAU30" s="84"/>
      <c r="IAV30" s="84"/>
      <c r="IAW30" s="84"/>
      <c r="IAX30" s="84"/>
      <c r="IAY30" s="84"/>
      <c r="IAZ30" s="84"/>
      <c r="IBA30" s="84"/>
      <c r="IBB30" s="84"/>
      <c r="IBC30" s="84"/>
      <c r="IBD30" s="84"/>
      <c r="IBE30" s="84"/>
      <c r="IBF30" s="84"/>
      <c r="IBG30" s="84"/>
      <c r="IBH30" s="84"/>
      <c r="IBI30" s="84"/>
      <c r="IBJ30" s="84"/>
      <c r="IBK30" s="84"/>
      <c r="IBL30" s="84"/>
      <c r="IBM30" s="84"/>
      <c r="IBN30" s="84"/>
      <c r="IBO30" s="84"/>
      <c r="IBP30" s="84"/>
      <c r="IBQ30" s="84"/>
      <c r="IBR30" s="84"/>
      <c r="IBS30" s="84"/>
      <c r="IBT30" s="84"/>
      <c r="IBU30" s="84"/>
      <c r="IBV30" s="84"/>
      <c r="IBW30" s="84"/>
      <c r="IBX30" s="84"/>
      <c r="IBY30" s="84"/>
      <c r="IBZ30" s="84"/>
      <c r="ICA30" s="84"/>
      <c r="ICB30" s="84"/>
      <c r="ICC30" s="84"/>
      <c r="ICD30" s="84"/>
      <c r="ICE30" s="84"/>
      <c r="ICF30" s="84"/>
      <c r="ICG30" s="84"/>
      <c r="ICH30" s="84"/>
      <c r="ICI30" s="84"/>
      <c r="ICJ30" s="84"/>
      <c r="ICK30" s="84"/>
      <c r="ICL30" s="84"/>
      <c r="ICM30" s="84"/>
      <c r="ICN30" s="84"/>
      <c r="ICO30" s="84"/>
      <c r="ICP30" s="84"/>
      <c r="ICQ30" s="84"/>
      <c r="ICR30" s="84"/>
      <c r="ICS30" s="84"/>
      <c r="ICT30" s="84"/>
      <c r="ICU30" s="84"/>
      <c r="ICV30" s="84"/>
      <c r="ICW30" s="84"/>
      <c r="ICX30" s="84"/>
      <c r="ICY30" s="84"/>
      <c r="ICZ30" s="84"/>
      <c r="IDA30" s="84"/>
      <c r="IDB30" s="84"/>
      <c r="IDC30" s="84"/>
      <c r="IDD30" s="84"/>
      <c r="IDE30" s="84"/>
      <c r="IDF30" s="84"/>
      <c r="IDG30" s="84"/>
      <c r="IDH30" s="84"/>
      <c r="IDI30" s="84"/>
      <c r="IDJ30" s="84"/>
      <c r="IDK30" s="84"/>
      <c r="IDL30" s="84"/>
      <c r="IDM30" s="84"/>
      <c r="IDN30" s="84"/>
      <c r="IDO30" s="84"/>
      <c r="IDP30" s="84"/>
      <c r="IDQ30" s="84"/>
      <c r="IDR30" s="84"/>
      <c r="IDS30" s="84"/>
      <c r="IDT30" s="84"/>
      <c r="IDU30" s="84"/>
      <c r="IDV30" s="84"/>
      <c r="IDW30" s="84"/>
      <c r="IDX30" s="84"/>
      <c r="IDY30" s="84"/>
      <c r="IDZ30" s="84"/>
      <c r="IEA30" s="84"/>
      <c r="IEB30" s="84"/>
      <c r="IEC30" s="84"/>
      <c r="IED30" s="84"/>
      <c r="IEE30" s="84"/>
      <c r="IEF30" s="84"/>
      <c r="IEG30" s="84"/>
      <c r="IEH30" s="84"/>
      <c r="IEI30" s="84"/>
      <c r="IEJ30" s="84"/>
      <c r="IEK30" s="84"/>
      <c r="IEL30" s="84"/>
      <c r="IEM30" s="84"/>
      <c r="IEN30" s="84"/>
      <c r="IEO30" s="84"/>
      <c r="IEP30" s="84"/>
      <c r="IEQ30" s="84"/>
      <c r="IER30" s="84"/>
      <c r="IES30" s="84"/>
      <c r="IET30" s="84"/>
      <c r="IEU30" s="84"/>
      <c r="IEV30" s="84"/>
      <c r="IEW30" s="84"/>
      <c r="IEX30" s="84"/>
      <c r="IEY30" s="84"/>
      <c r="IEZ30" s="84"/>
      <c r="IFA30" s="84"/>
      <c r="IFB30" s="84"/>
      <c r="IFC30" s="84"/>
      <c r="IFD30" s="84"/>
      <c r="IFE30" s="84"/>
      <c r="IFF30" s="84"/>
      <c r="IFG30" s="84"/>
      <c r="IFH30" s="84"/>
      <c r="IFI30" s="84"/>
      <c r="IFJ30" s="84"/>
      <c r="IFK30" s="84"/>
      <c r="IFL30" s="84"/>
      <c r="IFM30" s="84"/>
      <c r="IFN30" s="84"/>
      <c r="IFO30" s="84"/>
      <c r="IFP30" s="84"/>
      <c r="IFQ30" s="84"/>
      <c r="IFR30" s="84"/>
      <c r="IFS30" s="84"/>
      <c r="IFT30" s="84"/>
      <c r="IFU30" s="84"/>
      <c r="IFV30" s="84"/>
      <c r="IFW30" s="84"/>
      <c r="IFX30" s="84"/>
      <c r="IFY30" s="84"/>
      <c r="IFZ30" s="84"/>
      <c r="IGA30" s="84"/>
      <c r="IGB30" s="84"/>
      <c r="IGC30" s="84"/>
      <c r="IGD30" s="84"/>
      <c r="IGE30" s="84"/>
      <c r="IGF30" s="84"/>
      <c r="IGG30" s="84"/>
      <c r="IGH30" s="84"/>
      <c r="IGI30" s="84"/>
      <c r="IGJ30" s="84"/>
      <c r="IGK30" s="84"/>
      <c r="IGL30" s="84"/>
      <c r="IGM30" s="84"/>
      <c r="IGN30" s="84"/>
      <c r="IGO30" s="84"/>
      <c r="IGP30" s="84"/>
      <c r="IGQ30" s="84"/>
      <c r="IGR30" s="84"/>
      <c r="IGS30" s="84"/>
      <c r="IGT30" s="84"/>
      <c r="IGU30" s="84"/>
      <c r="IGV30" s="84"/>
      <c r="IGW30" s="84"/>
      <c r="IGX30" s="84"/>
      <c r="IGY30" s="84"/>
      <c r="IGZ30" s="84"/>
      <c r="IHA30" s="84"/>
      <c r="IHB30" s="84"/>
      <c r="IHC30" s="84"/>
      <c r="IHD30" s="84"/>
      <c r="IHE30" s="84"/>
      <c r="IHF30" s="84"/>
      <c r="IHG30" s="84"/>
      <c r="IHH30" s="84"/>
      <c r="IHI30" s="84"/>
      <c r="IHJ30" s="84"/>
      <c r="IHK30" s="84"/>
      <c r="IHL30" s="84"/>
      <c r="IHM30" s="84"/>
      <c r="IHN30" s="84"/>
      <c r="IHO30" s="84"/>
      <c r="IHP30" s="84"/>
      <c r="IHQ30" s="84"/>
      <c r="IHR30" s="84"/>
      <c r="IHS30" s="84"/>
      <c r="IHT30" s="84"/>
      <c r="IHU30" s="84"/>
      <c r="IHV30" s="84"/>
      <c r="IHW30" s="84"/>
      <c r="IHX30" s="84"/>
      <c r="IHY30" s="84"/>
      <c r="IHZ30" s="84"/>
      <c r="IIA30" s="84"/>
      <c r="IIB30" s="84"/>
      <c r="IIC30" s="84"/>
      <c r="IID30" s="84"/>
      <c r="IIE30" s="84"/>
      <c r="IIF30" s="84"/>
      <c r="IIG30" s="84"/>
      <c r="IIH30" s="84"/>
      <c r="III30" s="84"/>
      <c r="IIJ30" s="84"/>
      <c r="IIK30" s="84"/>
      <c r="IIL30" s="84"/>
      <c r="IIM30" s="84"/>
      <c r="IIN30" s="84"/>
      <c r="IIO30" s="84"/>
      <c r="IIP30" s="84"/>
      <c r="IIQ30" s="84"/>
      <c r="IIR30" s="84"/>
      <c r="IIS30" s="84"/>
      <c r="IIT30" s="84"/>
      <c r="IIU30" s="84"/>
      <c r="IIV30" s="84"/>
      <c r="IIW30" s="84"/>
      <c r="IIX30" s="84"/>
      <c r="IIY30" s="84"/>
      <c r="IIZ30" s="84"/>
      <c r="IJA30" s="84"/>
      <c r="IJB30" s="84"/>
      <c r="IJC30" s="84"/>
      <c r="IJD30" s="84"/>
      <c r="IJE30" s="84"/>
      <c r="IJF30" s="84"/>
      <c r="IJG30" s="84"/>
      <c r="IJH30" s="84"/>
      <c r="IJI30" s="84"/>
      <c r="IJJ30" s="84"/>
      <c r="IJK30" s="84"/>
      <c r="IJL30" s="84"/>
      <c r="IJM30" s="84"/>
      <c r="IJN30" s="84"/>
      <c r="IJO30" s="84"/>
      <c r="IJP30" s="84"/>
      <c r="IJQ30" s="84"/>
      <c r="IJR30" s="84"/>
      <c r="IJS30" s="84"/>
      <c r="IJT30" s="84"/>
      <c r="IJU30" s="84"/>
      <c r="IJV30" s="84"/>
      <c r="IJW30" s="84"/>
      <c r="IJX30" s="84"/>
      <c r="IJY30" s="84"/>
      <c r="IJZ30" s="84"/>
      <c r="IKA30" s="84"/>
      <c r="IKB30" s="84"/>
      <c r="IKC30" s="84"/>
      <c r="IKD30" s="84"/>
      <c r="IKE30" s="84"/>
      <c r="IKF30" s="84"/>
      <c r="IKG30" s="84"/>
      <c r="IKH30" s="84"/>
      <c r="IKI30" s="84"/>
      <c r="IKJ30" s="84"/>
      <c r="IKK30" s="84"/>
      <c r="IKL30" s="84"/>
      <c r="IKM30" s="84"/>
      <c r="IKN30" s="84"/>
      <c r="IKO30" s="84"/>
      <c r="IKP30" s="84"/>
      <c r="IKQ30" s="84"/>
      <c r="IKR30" s="84"/>
      <c r="IKS30" s="84"/>
      <c r="IKT30" s="84"/>
      <c r="IKU30" s="84"/>
      <c r="IKV30" s="84"/>
      <c r="IKW30" s="84"/>
      <c r="IKX30" s="84"/>
      <c r="IKY30" s="84"/>
      <c r="IKZ30" s="84"/>
      <c r="ILA30" s="84"/>
      <c r="ILB30" s="84"/>
      <c r="ILC30" s="84"/>
      <c r="ILD30" s="84"/>
      <c r="ILE30" s="84"/>
      <c r="ILF30" s="84"/>
      <c r="ILG30" s="84"/>
      <c r="ILH30" s="84"/>
      <c r="ILI30" s="84"/>
      <c r="ILJ30" s="84"/>
      <c r="ILK30" s="84"/>
      <c r="ILL30" s="84"/>
      <c r="ILM30" s="84"/>
      <c r="ILN30" s="84"/>
      <c r="ILO30" s="84"/>
      <c r="ILP30" s="84"/>
      <c r="ILQ30" s="84"/>
      <c r="ILR30" s="84"/>
      <c r="ILS30" s="84"/>
      <c r="ILT30" s="84"/>
      <c r="ILU30" s="84"/>
      <c r="ILV30" s="84"/>
      <c r="ILW30" s="84"/>
      <c r="ILX30" s="84"/>
      <c r="ILY30" s="84"/>
      <c r="ILZ30" s="84"/>
      <c r="IMA30" s="84"/>
      <c r="IMB30" s="84"/>
      <c r="IMC30" s="84"/>
      <c r="IMD30" s="84"/>
      <c r="IME30" s="84"/>
      <c r="IMF30" s="84"/>
      <c r="IMG30" s="84"/>
      <c r="IMH30" s="84"/>
      <c r="IMI30" s="84"/>
      <c r="IMJ30" s="84"/>
      <c r="IMK30" s="84"/>
      <c r="IML30" s="84"/>
      <c r="IMM30" s="84"/>
      <c r="IMN30" s="84"/>
      <c r="IMO30" s="84"/>
      <c r="IMP30" s="84"/>
      <c r="IMQ30" s="84"/>
      <c r="IMR30" s="84"/>
      <c r="IMS30" s="84"/>
      <c r="IMT30" s="84"/>
      <c r="IMU30" s="84"/>
      <c r="IMV30" s="84"/>
      <c r="IMW30" s="84"/>
      <c r="IMX30" s="84"/>
      <c r="IMY30" s="84"/>
      <c r="IMZ30" s="84"/>
      <c r="INA30" s="84"/>
      <c r="INB30" s="84"/>
      <c r="INC30" s="84"/>
      <c r="IND30" s="84"/>
      <c r="INE30" s="84"/>
      <c r="INF30" s="84"/>
      <c r="ING30" s="84"/>
      <c r="INH30" s="84"/>
      <c r="INI30" s="84"/>
      <c r="INJ30" s="84"/>
      <c r="INK30" s="84"/>
      <c r="INL30" s="84"/>
      <c r="INM30" s="84"/>
      <c r="INN30" s="84"/>
      <c r="INO30" s="84"/>
      <c r="INP30" s="84"/>
      <c r="INQ30" s="84"/>
      <c r="INR30" s="84"/>
      <c r="INS30" s="84"/>
      <c r="INT30" s="84"/>
      <c r="INU30" s="84"/>
      <c r="INV30" s="84"/>
      <c r="INW30" s="84"/>
      <c r="INX30" s="84"/>
      <c r="INY30" s="84"/>
      <c r="INZ30" s="84"/>
      <c r="IOA30" s="84"/>
      <c r="IOB30" s="84"/>
      <c r="IOC30" s="84"/>
      <c r="IOD30" s="84"/>
      <c r="IOE30" s="84"/>
      <c r="IOF30" s="84"/>
      <c r="IOG30" s="84"/>
      <c r="IOH30" s="84"/>
      <c r="IOI30" s="84"/>
      <c r="IOJ30" s="84"/>
      <c r="IOK30" s="84"/>
      <c r="IOL30" s="84"/>
      <c r="IOM30" s="84"/>
      <c r="ION30" s="84"/>
      <c r="IOO30" s="84"/>
      <c r="IOP30" s="84"/>
      <c r="IOQ30" s="84"/>
      <c r="IOR30" s="84"/>
      <c r="IOS30" s="84"/>
      <c r="IOT30" s="84"/>
      <c r="IOU30" s="84"/>
      <c r="IOV30" s="84"/>
      <c r="IOW30" s="84"/>
      <c r="IOX30" s="84"/>
      <c r="IOY30" s="84"/>
      <c r="IOZ30" s="84"/>
      <c r="IPA30" s="84"/>
      <c r="IPB30" s="84"/>
      <c r="IPC30" s="84"/>
      <c r="IPD30" s="84"/>
      <c r="IPE30" s="84"/>
      <c r="IPF30" s="84"/>
      <c r="IPG30" s="84"/>
      <c r="IPH30" s="84"/>
      <c r="IPI30" s="84"/>
      <c r="IPJ30" s="84"/>
      <c r="IPK30" s="84"/>
      <c r="IPL30" s="84"/>
      <c r="IPM30" s="84"/>
      <c r="IPN30" s="84"/>
      <c r="IPO30" s="84"/>
      <c r="IPP30" s="84"/>
      <c r="IPQ30" s="84"/>
      <c r="IPR30" s="84"/>
      <c r="IPS30" s="84"/>
      <c r="IPT30" s="84"/>
      <c r="IPU30" s="84"/>
      <c r="IPV30" s="84"/>
      <c r="IPW30" s="84"/>
      <c r="IPX30" s="84"/>
      <c r="IPY30" s="84"/>
      <c r="IPZ30" s="84"/>
      <c r="IQA30" s="84"/>
      <c r="IQB30" s="84"/>
      <c r="IQC30" s="84"/>
      <c r="IQD30" s="84"/>
      <c r="IQE30" s="84"/>
      <c r="IQF30" s="84"/>
      <c r="IQG30" s="84"/>
      <c r="IQH30" s="84"/>
      <c r="IQI30" s="84"/>
      <c r="IQJ30" s="84"/>
      <c r="IQK30" s="84"/>
      <c r="IQL30" s="84"/>
      <c r="IQM30" s="84"/>
      <c r="IQN30" s="84"/>
      <c r="IQO30" s="84"/>
      <c r="IQP30" s="84"/>
      <c r="IQQ30" s="84"/>
      <c r="IQR30" s="84"/>
      <c r="IQS30" s="84"/>
      <c r="IQT30" s="84"/>
      <c r="IQU30" s="84"/>
      <c r="IQV30" s="84"/>
      <c r="IQW30" s="84"/>
      <c r="IQX30" s="84"/>
      <c r="IQY30" s="84"/>
      <c r="IQZ30" s="84"/>
      <c r="IRA30" s="84"/>
      <c r="IRB30" s="84"/>
      <c r="IRC30" s="84"/>
      <c r="IRD30" s="84"/>
      <c r="IRE30" s="84"/>
      <c r="IRF30" s="84"/>
      <c r="IRG30" s="84"/>
      <c r="IRH30" s="84"/>
      <c r="IRI30" s="84"/>
      <c r="IRJ30" s="84"/>
      <c r="IRK30" s="84"/>
      <c r="IRL30" s="84"/>
      <c r="IRM30" s="84"/>
      <c r="IRN30" s="84"/>
      <c r="IRO30" s="84"/>
      <c r="IRP30" s="84"/>
      <c r="IRQ30" s="84"/>
      <c r="IRR30" s="84"/>
      <c r="IRS30" s="84"/>
      <c r="IRT30" s="84"/>
      <c r="IRU30" s="84"/>
      <c r="IRV30" s="84"/>
      <c r="IRW30" s="84"/>
      <c r="IRX30" s="84"/>
      <c r="IRY30" s="84"/>
      <c r="IRZ30" s="84"/>
      <c r="ISA30" s="84"/>
      <c r="ISB30" s="84"/>
      <c r="ISC30" s="84"/>
      <c r="ISD30" s="84"/>
      <c r="ISE30" s="84"/>
      <c r="ISF30" s="84"/>
      <c r="ISG30" s="84"/>
      <c r="ISH30" s="84"/>
      <c r="ISI30" s="84"/>
      <c r="ISJ30" s="84"/>
      <c r="ISK30" s="84"/>
      <c r="ISL30" s="84"/>
      <c r="ISM30" s="84"/>
      <c r="ISN30" s="84"/>
      <c r="ISO30" s="84"/>
      <c r="ISP30" s="84"/>
      <c r="ISQ30" s="84"/>
      <c r="ISR30" s="84"/>
      <c r="ISS30" s="84"/>
      <c r="IST30" s="84"/>
      <c r="ISU30" s="84"/>
      <c r="ISV30" s="84"/>
      <c r="ISW30" s="84"/>
      <c r="ISX30" s="84"/>
      <c r="ISY30" s="84"/>
      <c r="ISZ30" s="84"/>
      <c r="ITA30" s="84"/>
      <c r="ITB30" s="84"/>
      <c r="ITC30" s="84"/>
      <c r="ITD30" s="84"/>
      <c r="ITE30" s="84"/>
      <c r="ITF30" s="84"/>
      <c r="ITG30" s="84"/>
      <c r="ITH30" s="84"/>
      <c r="ITI30" s="84"/>
      <c r="ITJ30" s="84"/>
      <c r="ITK30" s="84"/>
      <c r="ITL30" s="84"/>
      <c r="ITM30" s="84"/>
      <c r="ITN30" s="84"/>
      <c r="ITO30" s="84"/>
      <c r="ITP30" s="84"/>
      <c r="ITQ30" s="84"/>
      <c r="ITR30" s="84"/>
      <c r="ITS30" s="84"/>
      <c r="ITT30" s="84"/>
      <c r="ITU30" s="84"/>
      <c r="ITV30" s="84"/>
      <c r="ITW30" s="84"/>
      <c r="ITX30" s="84"/>
      <c r="ITY30" s="84"/>
      <c r="ITZ30" s="84"/>
      <c r="IUA30" s="84"/>
      <c r="IUB30" s="84"/>
      <c r="IUC30" s="84"/>
      <c r="IUD30" s="84"/>
      <c r="IUE30" s="84"/>
      <c r="IUF30" s="84"/>
      <c r="IUG30" s="84"/>
      <c r="IUH30" s="84"/>
      <c r="IUI30" s="84"/>
      <c r="IUJ30" s="84"/>
      <c r="IUK30" s="84"/>
      <c r="IUL30" s="84"/>
      <c r="IUM30" s="84"/>
      <c r="IUN30" s="84"/>
      <c r="IUO30" s="84"/>
      <c r="IUP30" s="84"/>
      <c r="IUQ30" s="84"/>
      <c r="IUR30" s="84"/>
      <c r="IUS30" s="84"/>
      <c r="IUT30" s="84"/>
      <c r="IUU30" s="84"/>
      <c r="IUV30" s="84"/>
      <c r="IUW30" s="84"/>
      <c r="IUX30" s="84"/>
      <c r="IUY30" s="84"/>
      <c r="IUZ30" s="84"/>
      <c r="IVA30" s="84"/>
      <c r="IVB30" s="84"/>
      <c r="IVC30" s="84"/>
      <c r="IVD30" s="84"/>
      <c r="IVE30" s="84"/>
      <c r="IVF30" s="84"/>
      <c r="IVG30" s="84"/>
      <c r="IVH30" s="84"/>
      <c r="IVI30" s="84"/>
      <c r="IVJ30" s="84"/>
      <c r="IVK30" s="84"/>
      <c r="IVL30" s="84"/>
      <c r="IVM30" s="84"/>
      <c r="IVN30" s="84"/>
      <c r="IVO30" s="84"/>
      <c r="IVP30" s="84"/>
      <c r="IVQ30" s="84"/>
      <c r="IVR30" s="84"/>
      <c r="IVS30" s="84"/>
      <c r="IVT30" s="84"/>
      <c r="IVU30" s="84"/>
      <c r="IVV30" s="84"/>
      <c r="IVW30" s="84"/>
      <c r="IVX30" s="84"/>
      <c r="IVY30" s="84"/>
      <c r="IVZ30" s="84"/>
      <c r="IWA30" s="84"/>
      <c r="IWB30" s="84"/>
      <c r="IWC30" s="84"/>
      <c r="IWD30" s="84"/>
      <c r="IWE30" s="84"/>
      <c r="IWF30" s="84"/>
      <c r="IWG30" s="84"/>
      <c r="IWH30" s="84"/>
      <c r="IWI30" s="84"/>
      <c r="IWJ30" s="84"/>
      <c r="IWK30" s="84"/>
      <c r="IWL30" s="84"/>
      <c r="IWM30" s="84"/>
      <c r="IWN30" s="84"/>
      <c r="IWO30" s="84"/>
      <c r="IWP30" s="84"/>
      <c r="IWQ30" s="84"/>
      <c r="IWR30" s="84"/>
      <c r="IWS30" s="84"/>
      <c r="IWT30" s="84"/>
      <c r="IWU30" s="84"/>
      <c r="IWV30" s="84"/>
      <c r="IWW30" s="84"/>
      <c r="IWX30" s="84"/>
      <c r="IWY30" s="84"/>
      <c r="IWZ30" s="84"/>
      <c r="IXA30" s="84"/>
      <c r="IXB30" s="84"/>
      <c r="IXC30" s="84"/>
      <c r="IXD30" s="84"/>
      <c r="IXE30" s="84"/>
      <c r="IXF30" s="84"/>
      <c r="IXG30" s="84"/>
      <c r="IXH30" s="84"/>
      <c r="IXI30" s="84"/>
      <c r="IXJ30" s="84"/>
      <c r="IXK30" s="84"/>
      <c r="IXL30" s="84"/>
      <c r="IXM30" s="84"/>
      <c r="IXN30" s="84"/>
      <c r="IXO30" s="84"/>
      <c r="IXP30" s="84"/>
      <c r="IXQ30" s="84"/>
      <c r="IXR30" s="84"/>
      <c r="IXS30" s="84"/>
      <c r="IXT30" s="84"/>
      <c r="IXU30" s="84"/>
      <c r="IXV30" s="84"/>
      <c r="IXW30" s="84"/>
      <c r="IXX30" s="84"/>
      <c r="IXY30" s="84"/>
      <c r="IXZ30" s="84"/>
      <c r="IYA30" s="84"/>
      <c r="IYB30" s="84"/>
      <c r="IYC30" s="84"/>
      <c r="IYD30" s="84"/>
      <c r="IYE30" s="84"/>
      <c r="IYF30" s="84"/>
      <c r="IYG30" s="84"/>
      <c r="IYH30" s="84"/>
      <c r="IYI30" s="84"/>
      <c r="IYJ30" s="84"/>
      <c r="IYK30" s="84"/>
      <c r="IYL30" s="84"/>
      <c r="IYM30" s="84"/>
      <c r="IYN30" s="84"/>
      <c r="IYO30" s="84"/>
      <c r="IYP30" s="84"/>
      <c r="IYQ30" s="84"/>
      <c r="IYR30" s="84"/>
      <c r="IYS30" s="84"/>
      <c r="IYT30" s="84"/>
      <c r="IYU30" s="84"/>
      <c r="IYV30" s="84"/>
      <c r="IYW30" s="84"/>
      <c r="IYX30" s="84"/>
      <c r="IYY30" s="84"/>
      <c r="IYZ30" s="84"/>
      <c r="IZA30" s="84"/>
      <c r="IZB30" s="84"/>
      <c r="IZC30" s="84"/>
      <c r="IZD30" s="84"/>
      <c r="IZE30" s="84"/>
      <c r="IZF30" s="84"/>
      <c r="IZG30" s="84"/>
      <c r="IZH30" s="84"/>
      <c r="IZI30" s="84"/>
      <c r="IZJ30" s="84"/>
      <c r="IZK30" s="84"/>
      <c r="IZL30" s="84"/>
      <c r="IZM30" s="84"/>
      <c r="IZN30" s="84"/>
      <c r="IZO30" s="84"/>
      <c r="IZP30" s="84"/>
      <c r="IZQ30" s="84"/>
      <c r="IZR30" s="84"/>
      <c r="IZS30" s="84"/>
      <c r="IZT30" s="84"/>
      <c r="IZU30" s="84"/>
      <c r="IZV30" s="84"/>
      <c r="IZW30" s="84"/>
      <c r="IZX30" s="84"/>
      <c r="IZY30" s="84"/>
      <c r="IZZ30" s="84"/>
      <c r="JAA30" s="84"/>
      <c r="JAB30" s="84"/>
      <c r="JAC30" s="84"/>
      <c r="JAD30" s="84"/>
      <c r="JAE30" s="84"/>
      <c r="JAF30" s="84"/>
      <c r="JAG30" s="84"/>
      <c r="JAH30" s="84"/>
      <c r="JAI30" s="84"/>
      <c r="JAJ30" s="84"/>
      <c r="JAK30" s="84"/>
      <c r="JAL30" s="84"/>
      <c r="JAM30" s="84"/>
      <c r="JAN30" s="84"/>
      <c r="JAO30" s="84"/>
      <c r="JAP30" s="84"/>
      <c r="JAQ30" s="84"/>
      <c r="JAR30" s="84"/>
      <c r="JAS30" s="84"/>
      <c r="JAT30" s="84"/>
      <c r="JAU30" s="84"/>
      <c r="JAV30" s="84"/>
      <c r="JAW30" s="84"/>
      <c r="JAX30" s="84"/>
      <c r="JAY30" s="84"/>
      <c r="JAZ30" s="84"/>
      <c r="JBA30" s="84"/>
      <c r="JBB30" s="84"/>
      <c r="JBC30" s="84"/>
      <c r="JBD30" s="84"/>
      <c r="JBE30" s="84"/>
      <c r="JBF30" s="84"/>
      <c r="JBG30" s="84"/>
      <c r="JBH30" s="84"/>
      <c r="JBI30" s="84"/>
      <c r="JBJ30" s="84"/>
      <c r="JBK30" s="84"/>
      <c r="JBL30" s="84"/>
      <c r="JBM30" s="84"/>
      <c r="JBN30" s="84"/>
      <c r="JBO30" s="84"/>
      <c r="JBP30" s="84"/>
      <c r="JBQ30" s="84"/>
      <c r="JBR30" s="84"/>
      <c r="JBS30" s="84"/>
      <c r="JBT30" s="84"/>
      <c r="JBU30" s="84"/>
      <c r="JBV30" s="84"/>
      <c r="JBW30" s="84"/>
      <c r="JBX30" s="84"/>
      <c r="JBY30" s="84"/>
      <c r="JBZ30" s="84"/>
      <c r="JCA30" s="84"/>
      <c r="JCB30" s="84"/>
      <c r="JCC30" s="84"/>
      <c r="JCD30" s="84"/>
      <c r="JCE30" s="84"/>
      <c r="JCF30" s="84"/>
      <c r="JCG30" s="84"/>
      <c r="JCH30" s="84"/>
      <c r="JCI30" s="84"/>
      <c r="JCJ30" s="84"/>
      <c r="JCK30" s="84"/>
      <c r="JCL30" s="84"/>
      <c r="JCM30" s="84"/>
      <c r="JCN30" s="84"/>
      <c r="JCO30" s="84"/>
      <c r="JCP30" s="84"/>
      <c r="JCQ30" s="84"/>
      <c r="JCR30" s="84"/>
      <c r="JCS30" s="84"/>
      <c r="JCT30" s="84"/>
      <c r="JCU30" s="84"/>
      <c r="JCV30" s="84"/>
      <c r="JCW30" s="84"/>
      <c r="JCX30" s="84"/>
      <c r="JCY30" s="84"/>
      <c r="JCZ30" s="84"/>
      <c r="JDA30" s="84"/>
      <c r="JDB30" s="84"/>
      <c r="JDC30" s="84"/>
      <c r="JDD30" s="84"/>
      <c r="JDE30" s="84"/>
      <c r="JDF30" s="84"/>
      <c r="JDG30" s="84"/>
      <c r="JDH30" s="84"/>
      <c r="JDI30" s="84"/>
      <c r="JDJ30" s="84"/>
      <c r="JDK30" s="84"/>
      <c r="JDL30" s="84"/>
      <c r="JDM30" s="84"/>
      <c r="JDN30" s="84"/>
      <c r="JDO30" s="84"/>
      <c r="JDP30" s="84"/>
      <c r="JDQ30" s="84"/>
      <c r="JDR30" s="84"/>
      <c r="JDS30" s="84"/>
      <c r="JDT30" s="84"/>
      <c r="JDU30" s="84"/>
      <c r="JDV30" s="84"/>
      <c r="JDW30" s="84"/>
      <c r="JDX30" s="84"/>
      <c r="JDY30" s="84"/>
      <c r="JDZ30" s="84"/>
      <c r="JEA30" s="84"/>
      <c r="JEB30" s="84"/>
      <c r="JEC30" s="84"/>
      <c r="JED30" s="84"/>
      <c r="JEE30" s="84"/>
      <c r="JEF30" s="84"/>
      <c r="JEG30" s="84"/>
      <c r="JEH30" s="84"/>
      <c r="JEI30" s="84"/>
      <c r="JEJ30" s="84"/>
      <c r="JEK30" s="84"/>
      <c r="JEL30" s="84"/>
      <c r="JEM30" s="84"/>
      <c r="JEN30" s="84"/>
      <c r="JEO30" s="84"/>
      <c r="JEP30" s="84"/>
      <c r="JEQ30" s="84"/>
      <c r="JER30" s="84"/>
      <c r="JES30" s="84"/>
      <c r="JET30" s="84"/>
      <c r="JEU30" s="84"/>
      <c r="JEV30" s="84"/>
      <c r="JEW30" s="84"/>
      <c r="JEX30" s="84"/>
      <c r="JEY30" s="84"/>
      <c r="JEZ30" s="84"/>
      <c r="JFA30" s="84"/>
      <c r="JFB30" s="84"/>
      <c r="JFC30" s="84"/>
      <c r="JFD30" s="84"/>
      <c r="JFE30" s="84"/>
      <c r="JFF30" s="84"/>
      <c r="JFG30" s="84"/>
      <c r="JFH30" s="84"/>
      <c r="JFI30" s="84"/>
      <c r="JFJ30" s="84"/>
      <c r="JFK30" s="84"/>
      <c r="JFL30" s="84"/>
      <c r="JFM30" s="84"/>
      <c r="JFN30" s="84"/>
      <c r="JFO30" s="84"/>
      <c r="JFP30" s="84"/>
      <c r="JFQ30" s="84"/>
      <c r="JFR30" s="84"/>
      <c r="JFS30" s="84"/>
      <c r="JFT30" s="84"/>
      <c r="JFU30" s="84"/>
      <c r="JFV30" s="84"/>
      <c r="JFW30" s="84"/>
      <c r="JFX30" s="84"/>
      <c r="JFY30" s="84"/>
      <c r="JFZ30" s="84"/>
      <c r="JGA30" s="84"/>
      <c r="JGB30" s="84"/>
      <c r="JGC30" s="84"/>
      <c r="JGD30" s="84"/>
      <c r="JGE30" s="84"/>
      <c r="JGF30" s="84"/>
      <c r="JGG30" s="84"/>
      <c r="JGH30" s="84"/>
      <c r="JGI30" s="84"/>
      <c r="JGJ30" s="84"/>
      <c r="JGK30" s="84"/>
      <c r="JGL30" s="84"/>
      <c r="JGM30" s="84"/>
      <c r="JGN30" s="84"/>
      <c r="JGO30" s="84"/>
      <c r="JGP30" s="84"/>
      <c r="JGQ30" s="84"/>
      <c r="JGR30" s="84"/>
      <c r="JGS30" s="84"/>
      <c r="JGT30" s="84"/>
      <c r="JGU30" s="84"/>
      <c r="JGV30" s="84"/>
      <c r="JGW30" s="84"/>
      <c r="JGX30" s="84"/>
      <c r="JGY30" s="84"/>
      <c r="JGZ30" s="84"/>
      <c r="JHA30" s="84"/>
      <c r="JHB30" s="84"/>
      <c r="JHC30" s="84"/>
      <c r="JHD30" s="84"/>
      <c r="JHE30" s="84"/>
      <c r="JHF30" s="84"/>
      <c r="JHG30" s="84"/>
      <c r="JHH30" s="84"/>
      <c r="JHI30" s="84"/>
      <c r="JHJ30" s="84"/>
      <c r="JHK30" s="84"/>
      <c r="JHL30" s="84"/>
      <c r="JHM30" s="84"/>
      <c r="JHN30" s="84"/>
      <c r="JHO30" s="84"/>
      <c r="JHP30" s="84"/>
      <c r="JHQ30" s="84"/>
      <c r="JHR30" s="84"/>
      <c r="JHS30" s="84"/>
      <c r="JHT30" s="84"/>
      <c r="JHU30" s="84"/>
      <c r="JHV30" s="84"/>
      <c r="JHW30" s="84"/>
      <c r="JHX30" s="84"/>
      <c r="JHY30" s="84"/>
      <c r="JHZ30" s="84"/>
      <c r="JIA30" s="84"/>
      <c r="JIB30" s="84"/>
      <c r="JIC30" s="84"/>
      <c r="JID30" s="84"/>
      <c r="JIE30" s="84"/>
      <c r="JIF30" s="84"/>
      <c r="JIG30" s="84"/>
      <c r="JIH30" s="84"/>
      <c r="JII30" s="84"/>
      <c r="JIJ30" s="84"/>
      <c r="JIK30" s="84"/>
      <c r="JIL30" s="84"/>
      <c r="JIM30" s="84"/>
      <c r="JIN30" s="84"/>
      <c r="JIO30" s="84"/>
      <c r="JIP30" s="84"/>
      <c r="JIQ30" s="84"/>
      <c r="JIR30" s="84"/>
      <c r="JIS30" s="84"/>
      <c r="JIT30" s="84"/>
      <c r="JIU30" s="84"/>
      <c r="JIV30" s="84"/>
      <c r="JIW30" s="84"/>
      <c r="JIX30" s="84"/>
      <c r="JIY30" s="84"/>
      <c r="JIZ30" s="84"/>
      <c r="JJA30" s="84"/>
      <c r="JJB30" s="84"/>
      <c r="JJC30" s="84"/>
      <c r="JJD30" s="84"/>
      <c r="JJE30" s="84"/>
      <c r="JJF30" s="84"/>
      <c r="JJG30" s="84"/>
      <c r="JJH30" s="84"/>
      <c r="JJI30" s="84"/>
      <c r="JJJ30" s="84"/>
      <c r="JJK30" s="84"/>
      <c r="JJL30" s="84"/>
      <c r="JJM30" s="84"/>
      <c r="JJN30" s="84"/>
      <c r="JJO30" s="84"/>
      <c r="JJP30" s="84"/>
      <c r="JJQ30" s="84"/>
      <c r="JJR30" s="84"/>
      <c r="JJS30" s="84"/>
      <c r="JJT30" s="84"/>
      <c r="JJU30" s="84"/>
      <c r="JJV30" s="84"/>
      <c r="JJW30" s="84"/>
      <c r="JJX30" s="84"/>
      <c r="JJY30" s="84"/>
      <c r="JJZ30" s="84"/>
      <c r="JKA30" s="84"/>
      <c r="JKB30" s="84"/>
      <c r="JKC30" s="84"/>
      <c r="JKD30" s="84"/>
      <c r="JKE30" s="84"/>
      <c r="JKF30" s="84"/>
      <c r="JKG30" s="84"/>
      <c r="JKH30" s="84"/>
      <c r="JKI30" s="84"/>
      <c r="JKJ30" s="84"/>
      <c r="JKK30" s="84"/>
      <c r="JKL30" s="84"/>
      <c r="JKM30" s="84"/>
      <c r="JKN30" s="84"/>
      <c r="JKO30" s="84"/>
      <c r="JKP30" s="84"/>
      <c r="JKQ30" s="84"/>
      <c r="JKR30" s="84"/>
      <c r="JKS30" s="84"/>
      <c r="JKT30" s="84"/>
      <c r="JKU30" s="84"/>
      <c r="JKV30" s="84"/>
      <c r="JKW30" s="84"/>
      <c r="JKX30" s="84"/>
      <c r="JKY30" s="84"/>
      <c r="JKZ30" s="84"/>
      <c r="JLA30" s="84"/>
      <c r="JLB30" s="84"/>
      <c r="JLC30" s="84"/>
      <c r="JLD30" s="84"/>
      <c r="JLE30" s="84"/>
      <c r="JLF30" s="84"/>
      <c r="JLG30" s="84"/>
      <c r="JLH30" s="84"/>
      <c r="JLI30" s="84"/>
      <c r="JLJ30" s="84"/>
      <c r="JLK30" s="84"/>
      <c r="JLL30" s="84"/>
      <c r="JLM30" s="84"/>
      <c r="JLN30" s="84"/>
      <c r="JLO30" s="84"/>
      <c r="JLP30" s="84"/>
      <c r="JLQ30" s="84"/>
      <c r="JLR30" s="84"/>
      <c r="JLS30" s="84"/>
      <c r="JLT30" s="84"/>
      <c r="JLU30" s="84"/>
      <c r="JLV30" s="84"/>
      <c r="JLW30" s="84"/>
      <c r="JLX30" s="84"/>
      <c r="JLY30" s="84"/>
      <c r="JLZ30" s="84"/>
      <c r="JMA30" s="84"/>
      <c r="JMB30" s="84"/>
      <c r="JMC30" s="84"/>
      <c r="JMD30" s="84"/>
      <c r="JME30" s="84"/>
      <c r="JMF30" s="84"/>
      <c r="JMG30" s="84"/>
      <c r="JMH30" s="84"/>
      <c r="JMI30" s="84"/>
      <c r="JMJ30" s="84"/>
      <c r="JMK30" s="84"/>
      <c r="JML30" s="84"/>
      <c r="JMM30" s="84"/>
      <c r="JMN30" s="84"/>
      <c r="JMO30" s="84"/>
      <c r="JMP30" s="84"/>
      <c r="JMQ30" s="84"/>
      <c r="JMR30" s="84"/>
      <c r="JMS30" s="84"/>
      <c r="JMT30" s="84"/>
      <c r="JMU30" s="84"/>
      <c r="JMV30" s="84"/>
      <c r="JMW30" s="84"/>
      <c r="JMX30" s="84"/>
      <c r="JMY30" s="84"/>
      <c r="JMZ30" s="84"/>
      <c r="JNA30" s="84"/>
      <c r="JNB30" s="84"/>
      <c r="JNC30" s="84"/>
      <c r="JND30" s="84"/>
      <c r="JNE30" s="84"/>
      <c r="JNF30" s="84"/>
      <c r="JNG30" s="84"/>
      <c r="JNH30" s="84"/>
      <c r="JNI30" s="84"/>
      <c r="JNJ30" s="84"/>
      <c r="JNK30" s="84"/>
      <c r="JNL30" s="84"/>
      <c r="JNM30" s="84"/>
      <c r="JNN30" s="84"/>
      <c r="JNO30" s="84"/>
      <c r="JNP30" s="84"/>
      <c r="JNQ30" s="84"/>
      <c r="JNR30" s="84"/>
      <c r="JNS30" s="84"/>
      <c r="JNT30" s="84"/>
      <c r="JNU30" s="84"/>
      <c r="JNV30" s="84"/>
      <c r="JNW30" s="84"/>
      <c r="JNX30" s="84"/>
      <c r="JNY30" s="84"/>
      <c r="JNZ30" s="84"/>
      <c r="JOA30" s="84"/>
      <c r="JOB30" s="84"/>
      <c r="JOC30" s="84"/>
      <c r="JOD30" s="84"/>
      <c r="JOE30" s="84"/>
      <c r="JOF30" s="84"/>
      <c r="JOG30" s="84"/>
      <c r="JOH30" s="84"/>
      <c r="JOI30" s="84"/>
      <c r="JOJ30" s="84"/>
      <c r="JOK30" s="84"/>
      <c r="JOL30" s="84"/>
      <c r="JOM30" s="84"/>
      <c r="JON30" s="84"/>
      <c r="JOO30" s="84"/>
      <c r="JOP30" s="84"/>
      <c r="JOQ30" s="84"/>
      <c r="JOR30" s="84"/>
      <c r="JOS30" s="84"/>
      <c r="JOT30" s="84"/>
      <c r="JOU30" s="84"/>
      <c r="JOV30" s="84"/>
      <c r="JOW30" s="84"/>
      <c r="JOX30" s="84"/>
      <c r="JOY30" s="84"/>
      <c r="JOZ30" s="84"/>
      <c r="JPA30" s="84"/>
      <c r="JPB30" s="84"/>
      <c r="JPC30" s="84"/>
      <c r="JPD30" s="84"/>
      <c r="JPE30" s="84"/>
      <c r="JPF30" s="84"/>
      <c r="JPG30" s="84"/>
      <c r="JPH30" s="84"/>
      <c r="JPI30" s="84"/>
      <c r="JPJ30" s="84"/>
      <c r="JPK30" s="84"/>
      <c r="JPL30" s="84"/>
      <c r="JPM30" s="84"/>
      <c r="JPN30" s="84"/>
      <c r="JPO30" s="84"/>
      <c r="JPP30" s="84"/>
      <c r="JPQ30" s="84"/>
      <c r="JPR30" s="84"/>
      <c r="JPS30" s="84"/>
      <c r="JPT30" s="84"/>
      <c r="JPU30" s="84"/>
      <c r="JPV30" s="84"/>
      <c r="JPW30" s="84"/>
      <c r="JPX30" s="84"/>
      <c r="JPY30" s="84"/>
      <c r="JPZ30" s="84"/>
      <c r="JQA30" s="84"/>
      <c r="JQB30" s="84"/>
      <c r="JQC30" s="84"/>
      <c r="JQD30" s="84"/>
      <c r="JQE30" s="84"/>
      <c r="JQF30" s="84"/>
      <c r="JQG30" s="84"/>
      <c r="JQH30" s="84"/>
      <c r="JQI30" s="84"/>
      <c r="JQJ30" s="84"/>
      <c r="JQK30" s="84"/>
      <c r="JQL30" s="84"/>
      <c r="JQM30" s="84"/>
      <c r="JQN30" s="84"/>
      <c r="JQO30" s="84"/>
      <c r="JQP30" s="84"/>
      <c r="JQQ30" s="84"/>
      <c r="JQR30" s="84"/>
      <c r="JQS30" s="84"/>
      <c r="JQT30" s="84"/>
      <c r="JQU30" s="84"/>
      <c r="JQV30" s="84"/>
      <c r="JQW30" s="84"/>
      <c r="JQX30" s="84"/>
      <c r="JQY30" s="84"/>
      <c r="JQZ30" s="84"/>
      <c r="JRA30" s="84"/>
      <c r="JRB30" s="84"/>
      <c r="JRC30" s="84"/>
      <c r="JRD30" s="84"/>
      <c r="JRE30" s="84"/>
      <c r="JRF30" s="84"/>
      <c r="JRG30" s="84"/>
      <c r="JRH30" s="84"/>
      <c r="JRI30" s="84"/>
      <c r="JRJ30" s="84"/>
      <c r="JRK30" s="84"/>
      <c r="JRL30" s="84"/>
      <c r="JRM30" s="84"/>
      <c r="JRN30" s="84"/>
      <c r="JRO30" s="84"/>
      <c r="JRP30" s="84"/>
      <c r="JRQ30" s="84"/>
      <c r="JRR30" s="84"/>
      <c r="JRS30" s="84"/>
      <c r="JRT30" s="84"/>
      <c r="JRU30" s="84"/>
      <c r="JRV30" s="84"/>
      <c r="JRW30" s="84"/>
      <c r="JRX30" s="84"/>
      <c r="JRY30" s="84"/>
      <c r="JRZ30" s="84"/>
      <c r="JSA30" s="84"/>
      <c r="JSB30" s="84"/>
      <c r="JSC30" s="84"/>
      <c r="JSD30" s="84"/>
      <c r="JSE30" s="84"/>
      <c r="JSF30" s="84"/>
      <c r="JSG30" s="84"/>
      <c r="JSH30" s="84"/>
      <c r="JSI30" s="84"/>
      <c r="JSJ30" s="84"/>
      <c r="JSK30" s="84"/>
      <c r="JSL30" s="84"/>
      <c r="JSM30" s="84"/>
      <c r="JSN30" s="84"/>
      <c r="JSO30" s="84"/>
      <c r="JSP30" s="84"/>
      <c r="JSQ30" s="84"/>
      <c r="JSR30" s="84"/>
      <c r="JSS30" s="84"/>
      <c r="JST30" s="84"/>
      <c r="JSU30" s="84"/>
      <c r="JSV30" s="84"/>
      <c r="JSW30" s="84"/>
      <c r="JSX30" s="84"/>
      <c r="JSY30" s="84"/>
      <c r="JSZ30" s="84"/>
      <c r="JTA30" s="84"/>
      <c r="JTB30" s="84"/>
      <c r="JTC30" s="84"/>
      <c r="JTD30" s="84"/>
      <c r="JTE30" s="84"/>
      <c r="JTF30" s="84"/>
      <c r="JTG30" s="84"/>
      <c r="JTH30" s="84"/>
      <c r="JTI30" s="84"/>
      <c r="JTJ30" s="84"/>
      <c r="JTK30" s="84"/>
      <c r="JTL30" s="84"/>
      <c r="JTM30" s="84"/>
      <c r="JTN30" s="84"/>
      <c r="JTO30" s="84"/>
      <c r="JTP30" s="84"/>
      <c r="JTQ30" s="84"/>
      <c r="JTR30" s="84"/>
      <c r="JTS30" s="84"/>
      <c r="JTT30" s="84"/>
      <c r="JTU30" s="84"/>
      <c r="JTV30" s="84"/>
      <c r="JTW30" s="84"/>
      <c r="JTX30" s="84"/>
      <c r="JTY30" s="84"/>
      <c r="JTZ30" s="84"/>
      <c r="JUA30" s="84"/>
      <c r="JUB30" s="84"/>
      <c r="JUC30" s="84"/>
      <c r="JUD30" s="84"/>
      <c r="JUE30" s="84"/>
      <c r="JUF30" s="84"/>
      <c r="JUG30" s="84"/>
      <c r="JUH30" s="84"/>
      <c r="JUI30" s="84"/>
      <c r="JUJ30" s="84"/>
      <c r="JUK30" s="84"/>
      <c r="JUL30" s="84"/>
      <c r="JUM30" s="84"/>
      <c r="JUN30" s="84"/>
      <c r="JUO30" s="84"/>
      <c r="JUP30" s="84"/>
      <c r="JUQ30" s="84"/>
      <c r="JUR30" s="84"/>
      <c r="JUS30" s="84"/>
      <c r="JUT30" s="84"/>
      <c r="JUU30" s="84"/>
      <c r="JUV30" s="84"/>
      <c r="JUW30" s="84"/>
      <c r="JUX30" s="84"/>
      <c r="JUY30" s="84"/>
      <c r="JUZ30" s="84"/>
      <c r="JVA30" s="84"/>
      <c r="JVB30" s="84"/>
      <c r="JVC30" s="84"/>
      <c r="JVD30" s="84"/>
      <c r="JVE30" s="84"/>
      <c r="JVF30" s="84"/>
      <c r="JVG30" s="84"/>
      <c r="JVH30" s="84"/>
      <c r="JVI30" s="84"/>
      <c r="JVJ30" s="84"/>
      <c r="JVK30" s="84"/>
      <c r="JVL30" s="84"/>
      <c r="JVM30" s="84"/>
      <c r="JVN30" s="84"/>
      <c r="JVO30" s="84"/>
      <c r="JVP30" s="84"/>
      <c r="JVQ30" s="84"/>
      <c r="JVR30" s="84"/>
      <c r="JVS30" s="84"/>
      <c r="JVT30" s="84"/>
      <c r="JVU30" s="84"/>
      <c r="JVV30" s="84"/>
      <c r="JVW30" s="84"/>
      <c r="JVX30" s="84"/>
      <c r="JVY30" s="84"/>
      <c r="JVZ30" s="84"/>
      <c r="JWA30" s="84"/>
      <c r="JWB30" s="84"/>
      <c r="JWC30" s="84"/>
      <c r="JWD30" s="84"/>
      <c r="JWE30" s="84"/>
      <c r="JWF30" s="84"/>
      <c r="JWG30" s="84"/>
      <c r="JWH30" s="84"/>
      <c r="JWI30" s="84"/>
      <c r="JWJ30" s="84"/>
      <c r="JWK30" s="84"/>
      <c r="JWL30" s="84"/>
      <c r="JWM30" s="84"/>
      <c r="JWN30" s="84"/>
      <c r="JWO30" s="84"/>
      <c r="JWP30" s="84"/>
      <c r="JWQ30" s="84"/>
      <c r="JWR30" s="84"/>
      <c r="JWS30" s="84"/>
      <c r="JWT30" s="84"/>
      <c r="JWU30" s="84"/>
      <c r="JWV30" s="84"/>
      <c r="JWW30" s="84"/>
      <c r="JWX30" s="84"/>
      <c r="JWY30" s="84"/>
      <c r="JWZ30" s="84"/>
      <c r="JXA30" s="84"/>
      <c r="JXB30" s="84"/>
      <c r="JXC30" s="84"/>
      <c r="JXD30" s="84"/>
      <c r="JXE30" s="84"/>
      <c r="JXF30" s="84"/>
      <c r="JXG30" s="84"/>
      <c r="JXH30" s="84"/>
      <c r="JXI30" s="84"/>
      <c r="JXJ30" s="84"/>
      <c r="JXK30" s="84"/>
      <c r="JXL30" s="84"/>
      <c r="JXM30" s="84"/>
      <c r="JXN30" s="84"/>
      <c r="JXO30" s="84"/>
      <c r="JXP30" s="84"/>
      <c r="JXQ30" s="84"/>
      <c r="JXR30" s="84"/>
      <c r="JXS30" s="84"/>
      <c r="JXT30" s="84"/>
      <c r="JXU30" s="84"/>
      <c r="JXV30" s="84"/>
      <c r="JXW30" s="84"/>
      <c r="JXX30" s="84"/>
      <c r="JXY30" s="84"/>
      <c r="JXZ30" s="84"/>
      <c r="JYA30" s="84"/>
      <c r="JYB30" s="84"/>
      <c r="JYC30" s="84"/>
      <c r="JYD30" s="84"/>
      <c r="JYE30" s="84"/>
      <c r="JYF30" s="84"/>
      <c r="JYG30" s="84"/>
      <c r="JYH30" s="84"/>
      <c r="JYI30" s="84"/>
      <c r="JYJ30" s="84"/>
      <c r="JYK30" s="84"/>
      <c r="JYL30" s="84"/>
      <c r="JYM30" s="84"/>
      <c r="JYN30" s="84"/>
      <c r="JYO30" s="84"/>
      <c r="JYP30" s="84"/>
      <c r="JYQ30" s="84"/>
      <c r="JYR30" s="84"/>
      <c r="JYS30" s="84"/>
      <c r="JYT30" s="84"/>
      <c r="JYU30" s="84"/>
      <c r="JYV30" s="84"/>
      <c r="JYW30" s="84"/>
      <c r="JYX30" s="84"/>
      <c r="JYY30" s="84"/>
      <c r="JYZ30" s="84"/>
      <c r="JZA30" s="84"/>
      <c r="JZB30" s="84"/>
      <c r="JZC30" s="84"/>
      <c r="JZD30" s="84"/>
      <c r="JZE30" s="84"/>
      <c r="JZF30" s="84"/>
      <c r="JZG30" s="84"/>
      <c r="JZH30" s="84"/>
      <c r="JZI30" s="84"/>
      <c r="JZJ30" s="84"/>
      <c r="JZK30" s="84"/>
      <c r="JZL30" s="84"/>
      <c r="JZM30" s="84"/>
      <c r="JZN30" s="84"/>
      <c r="JZO30" s="84"/>
      <c r="JZP30" s="84"/>
      <c r="JZQ30" s="84"/>
      <c r="JZR30" s="84"/>
      <c r="JZS30" s="84"/>
      <c r="JZT30" s="84"/>
      <c r="JZU30" s="84"/>
      <c r="JZV30" s="84"/>
      <c r="JZW30" s="84"/>
      <c r="JZX30" s="84"/>
      <c r="JZY30" s="84"/>
      <c r="JZZ30" s="84"/>
      <c r="KAA30" s="84"/>
      <c r="KAB30" s="84"/>
      <c r="KAC30" s="84"/>
      <c r="KAD30" s="84"/>
      <c r="KAE30" s="84"/>
      <c r="KAF30" s="84"/>
      <c r="KAG30" s="84"/>
      <c r="KAH30" s="84"/>
      <c r="KAI30" s="84"/>
      <c r="KAJ30" s="84"/>
      <c r="KAK30" s="84"/>
      <c r="KAL30" s="84"/>
      <c r="KAM30" s="84"/>
      <c r="KAN30" s="84"/>
      <c r="KAO30" s="84"/>
      <c r="KAP30" s="84"/>
      <c r="KAQ30" s="84"/>
      <c r="KAR30" s="84"/>
      <c r="KAS30" s="84"/>
      <c r="KAT30" s="84"/>
      <c r="KAU30" s="84"/>
      <c r="KAV30" s="84"/>
      <c r="KAW30" s="84"/>
      <c r="KAX30" s="84"/>
      <c r="KAY30" s="84"/>
      <c r="KAZ30" s="84"/>
      <c r="KBA30" s="84"/>
      <c r="KBB30" s="84"/>
      <c r="KBC30" s="84"/>
      <c r="KBD30" s="84"/>
      <c r="KBE30" s="84"/>
      <c r="KBF30" s="84"/>
      <c r="KBG30" s="84"/>
      <c r="KBH30" s="84"/>
      <c r="KBI30" s="84"/>
      <c r="KBJ30" s="84"/>
      <c r="KBK30" s="84"/>
      <c r="KBL30" s="84"/>
      <c r="KBM30" s="84"/>
      <c r="KBN30" s="84"/>
      <c r="KBO30" s="84"/>
      <c r="KBP30" s="84"/>
      <c r="KBQ30" s="84"/>
      <c r="KBR30" s="84"/>
      <c r="KBS30" s="84"/>
      <c r="KBT30" s="84"/>
      <c r="KBU30" s="84"/>
      <c r="KBV30" s="84"/>
      <c r="KBW30" s="84"/>
      <c r="KBX30" s="84"/>
      <c r="KBY30" s="84"/>
      <c r="KBZ30" s="84"/>
      <c r="KCA30" s="84"/>
      <c r="KCB30" s="84"/>
      <c r="KCC30" s="84"/>
      <c r="KCD30" s="84"/>
      <c r="KCE30" s="84"/>
      <c r="KCF30" s="84"/>
      <c r="KCG30" s="84"/>
      <c r="KCH30" s="84"/>
      <c r="KCI30" s="84"/>
      <c r="KCJ30" s="84"/>
      <c r="KCK30" s="84"/>
      <c r="KCL30" s="84"/>
      <c r="KCM30" s="84"/>
      <c r="KCN30" s="84"/>
      <c r="KCO30" s="84"/>
      <c r="KCP30" s="84"/>
      <c r="KCQ30" s="84"/>
      <c r="KCR30" s="84"/>
      <c r="KCS30" s="84"/>
      <c r="KCT30" s="84"/>
      <c r="KCU30" s="84"/>
      <c r="KCV30" s="84"/>
      <c r="KCW30" s="84"/>
      <c r="KCX30" s="84"/>
      <c r="KCY30" s="84"/>
      <c r="KCZ30" s="84"/>
      <c r="KDA30" s="84"/>
      <c r="KDB30" s="84"/>
      <c r="KDC30" s="84"/>
      <c r="KDD30" s="84"/>
      <c r="KDE30" s="84"/>
      <c r="KDF30" s="84"/>
      <c r="KDG30" s="84"/>
      <c r="KDH30" s="84"/>
      <c r="KDI30" s="84"/>
      <c r="KDJ30" s="84"/>
      <c r="KDK30" s="84"/>
      <c r="KDL30" s="84"/>
      <c r="KDM30" s="84"/>
      <c r="KDN30" s="84"/>
      <c r="KDO30" s="84"/>
      <c r="KDP30" s="84"/>
      <c r="KDQ30" s="84"/>
      <c r="KDR30" s="84"/>
      <c r="KDS30" s="84"/>
      <c r="KDT30" s="84"/>
      <c r="KDU30" s="84"/>
      <c r="KDV30" s="84"/>
      <c r="KDW30" s="84"/>
      <c r="KDX30" s="84"/>
      <c r="KDY30" s="84"/>
      <c r="KDZ30" s="84"/>
      <c r="KEA30" s="84"/>
      <c r="KEB30" s="84"/>
      <c r="KEC30" s="84"/>
      <c r="KED30" s="84"/>
      <c r="KEE30" s="84"/>
      <c r="KEF30" s="84"/>
      <c r="KEG30" s="84"/>
      <c r="KEH30" s="84"/>
      <c r="KEI30" s="84"/>
      <c r="KEJ30" s="84"/>
      <c r="KEK30" s="84"/>
      <c r="KEL30" s="84"/>
      <c r="KEM30" s="84"/>
      <c r="KEN30" s="84"/>
      <c r="KEO30" s="84"/>
      <c r="KEP30" s="84"/>
      <c r="KEQ30" s="84"/>
      <c r="KER30" s="84"/>
      <c r="KES30" s="84"/>
      <c r="KET30" s="84"/>
      <c r="KEU30" s="84"/>
      <c r="KEV30" s="84"/>
      <c r="KEW30" s="84"/>
      <c r="KEX30" s="84"/>
      <c r="KEY30" s="84"/>
      <c r="KEZ30" s="84"/>
      <c r="KFA30" s="84"/>
      <c r="KFB30" s="84"/>
      <c r="KFC30" s="84"/>
      <c r="KFD30" s="84"/>
      <c r="KFE30" s="84"/>
      <c r="KFF30" s="84"/>
      <c r="KFG30" s="84"/>
      <c r="KFH30" s="84"/>
      <c r="KFI30" s="84"/>
      <c r="KFJ30" s="84"/>
      <c r="KFK30" s="84"/>
      <c r="KFL30" s="84"/>
      <c r="KFM30" s="84"/>
      <c r="KFN30" s="84"/>
      <c r="KFO30" s="84"/>
      <c r="KFP30" s="84"/>
      <c r="KFQ30" s="84"/>
      <c r="KFR30" s="84"/>
      <c r="KFS30" s="84"/>
      <c r="KFT30" s="84"/>
      <c r="KFU30" s="84"/>
      <c r="KFV30" s="84"/>
      <c r="KFW30" s="84"/>
      <c r="KFX30" s="84"/>
      <c r="KFY30" s="84"/>
      <c r="KFZ30" s="84"/>
      <c r="KGA30" s="84"/>
      <c r="KGB30" s="84"/>
      <c r="KGC30" s="84"/>
      <c r="KGD30" s="84"/>
      <c r="KGE30" s="84"/>
      <c r="KGF30" s="84"/>
      <c r="KGG30" s="84"/>
      <c r="KGH30" s="84"/>
      <c r="KGI30" s="84"/>
      <c r="KGJ30" s="84"/>
      <c r="KGK30" s="84"/>
      <c r="KGL30" s="84"/>
      <c r="KGM30" s="84"/>
      <c r="KGN30" s="84"/>
      <c r="KGO30" s="84"/>
      <c r="KGP30" s="84"/>
      <c r="KGQ30" s="84"/>
      <c r="KGR30" s="84"/>
      <c r="KGS30" s="84"/>
      <c r="KGT30" s="84"/>
      <c r="KGU30" s="84"/>
      <c r="KGV30" s="84"/>
      <c r="KGW30" s="84"/>
      <c r="KGX30" s="84"/>
      <c r="KGY30" s="84"/>
      <c r="KGZ30" s="84"/>
      <c r="KHA30" s="84"/>
      <c r="KHB30" s="84"/>
      <c r="KHC30" s="84"/>
      <c r="KHD30" s="84"/>
      <c r="KHE30" s="84"/>
      <c r="KHF30" s="84"/>
      <c r="KHG30" s="84"/>
      <c r="KHH30" s="84"/>
      <c r="KHI30" s="84"/>
      <c r="KHJ30" s="84"/>
      <c r="KHK30" s="84"/>
      <c r="KHL30" s="84"/>
      <c r="KHM30" s="84"/>
      <c r="KHN30" s="84"/>
      <c r="KHO30" s="84"/>
      <c r="KHP30" s="84"/>
      <c r="KHQ30" s="84"/>
      <c r="KHR30" s="84"/>
      <c r="KHS30" s="84"/>
      <c r="KHT30" s="84"/>
      <c r="KHU30" s="84"/>
      <c r="KHV30" s="84"/>
      <c r="KHW30" s="84"/>
      <c r="KHX30" s="84"/>
      <c r="KHY30" s="84"/>
      <c r="KHZ30" s="84"/>
      <c r="KIA30" s="84"/>
      <c r="KIB30" s="84"/>
      <c r="KIC30" s="84"/>
      <c r="KID30" s="84"/>
      <c r="KIE30" s="84"/>
      <c r="KIF30" s="84"/>
      <c r="KIG30" s="84"/>
      <c r="KIH30" s="84"/>
      <c r="KII30" s="84"/>
      <c r="KIJ30" s="84"/>
      <c r="KIK30" s="84"/>
      <c r="KIL30" s="84"/>
      <c r="KIM30" s="84"/>
      <c r="KIN30" s="84"/>
      <c r="KIO30" s="84"/>
      <c r="KIP30" s="84"/>
      <c r="KIQ30" s="84"/>
      <c r="KIR30" s="84"/>
      <c r="KIS30" s="84"/>
      <c r="KIT30" s="84"/>
      <c r="KIU30" s="84"/>
      <c r="KIV30" s="84"/>
      <c r="KIW30" s="84"/>
      <c r="KIX30" s="84"/>
      <c r="KIY30" s="84"/>
      <c r="KIZ30" s="84"/>
      <c r="KJA30" s="84"/>
      <c r="KJB30" s="84"/>
      <c r="KJC30" s="84"/>
      <c r="KJD30" s="84"/>
      <c r="KJE30" s="84"/>
      <c r="KJF30" s="84"/>
      <c r="KJG30" s="84"/>
      <c r="KJH30" s="84"/>
      <c r="KJI30" s="84"/>
      <c r="KJJ30" s="84"/>
      <c r="KJK30" s="84"/>
      <c r="KJL30" s="84"/>
      <c r="KJM30" s="84"/>
      <c r="KJN30" s="84"/>
      <c r="KJO30" s="84"/>
      <c r="KJP30" s="84"/>
      <c r="KJQ30" s="84"/>
      <c r="KJR30" s="84"/>
      <c r="KJS30" s="84"/>
      <c r="KJT30" s="84"/>
      <c r="KJU30" s="84"/>
      <c r="KJV30" s="84"/>
      <c r="KJW30" s="84"/>
      <c r="KJX30" s="84"/>
      <c r="KJY30" s="84"/>
      <c r="KJZ30" s="84"/>
      <c r="KKA30" s="84"/>
      <c r="KKB30" s="84"/>
      <c r="KKC30" s="84"/>
      <c r="KKD30" s="84"/>
      <c r="KKE30" s="84"/>
      <c r="KKF30" s="84"/>
      <c r="KKG30" s="84"/>
      <c r="KKH30" s="84"/>
      <c r="KKI30" s="84"/>
      <c r="KKJ30" s="84"/>
      <c r="KKK30" s="84"/>
      <c r="KKL30" s="84"/>
      <c r="KKM30" s="84"/>
      <c r="KKN30" s="84"/>
      <c r="KKO30" s="84"/>
      <c r="KKP30" s="84"/>
      <c r="KKQ30" s="84"/>
      <c r="KKR30" s="84"/>
      <c r="KKS30" s="84"/>
      <c r="KKT30" s="84"/>
      <c r="KKU30" s="84"/>
      <c r="KKV30" s="84"/>
      <c r="KKW30" s="84"/>
      <c r="KKX30" s="84"/>
      <c r="KKY30" s="84"/>
      <c r="KKZ30" s="84"/>
      <c r="KLA30" s="84"/>
      <c r="KLB30" s="84"/>
      <c r="KLC30" s="84"/>
      <c r="KLD30" s="84"/>
      <c r="KLE30" s="84"/>
      <c r="KLF30" s="84"/>
      <c r="KLG30" s="84"/>
      <c r="KLH30" s="84"/>
      <c r="KLI30" s="84"/>
      <c r="KLJ30" s="84"/>
      <c r="KLK30" s="84"/>
      <c r="KLL30" s="84"/>
      <c r="KLM30" s="84"/>
      <c r="KLN30" s="84"/>
      <c r="KLO30" s="84"/>
      <c r="KLP30" s="84"/>
      <c r="KLQ30" s="84"/>
      <c r="KLR30" s="84"/>
      <c r="KLS30" s="84"/>
      <c r="KLT30" s="84"/>
      <c r="KLU30" s="84"/>
      <c r="KLV30" s="84"/>
      <c r="KLW30" s="84"/>
      <c r="KLX30" s="84"/>
      <c r="KLY30" s="84"/>
      <c r="KLZ30" s="84"/>
      <c r="KMA30" s="84"/>
      <c r="KMB30" s="84"/>
      <c r="KMC30" s="84"/>
      <c r="KMD30" s="84"/>
      <c r="KME30" s="84"/>
      <c r="KMF30" s="84"/>
      <c r="KMG30" s="84"/>
      <c r="KMH30" s="84"/>
      <c r="KMI30" s="84"/>
      <c r="KMJ30" s="84"/>
      <c r="KMK30" s="84"/>
      <c r="KML30" s="84"/>
      <c r="KMM30" s="84"/>
      <c r="KMN30" s="84"/>
      <c r="KMO30" s="84"/>
      <c r="KMP30" s="84"/>
      <c r="KMQ30" s="84"/>
      <c r="KMR30" s="84"/>
      <c r="KMS30" s="84"/>
      <c r="KMT30" s="84"/>
      <c r="KMU30" s="84"/>
      <c r="KMV30" s="84"/>
      <c r="KMW30" s="84"/>
      <c r="KMX30" s="84"/>
      <c r="KMY30" s="84"/>
      <c r="KMZ30" s="84"/>
      <c r="KNA30" s="84"/>
      <c r="KNB30" s="84"/>
      <c r="KNC30" s="84"/>
      <c r="KND30" s="84"/>
      <c r="KNE30" s="84"/>
      <c r="KNF30" s="84"/>
      <c r="KNG30" s="84"/>
      <c r="KNH30" s="84"/>
      <c r="KNI30" s="84"/>
      <c r="KNJ30" s="84"/>
      <c r="KNK30" s="84"/>
      <c r="KNL30" s="84"/>
      <c r="KNM30" s="84"/>
      <c r="KNN30" s="84"/>
      <c r="KNO30" s="84"/>
      <c r="KNP30" s="84"/>
      <c r="KNQ30" s="84"/>
      <c r="KNR30" s="84"/>
      <c r="KNS30" s="84"/>
      <c r="KNT30" s="84"/>
      <c r="KNU30" s="84"/>
      <c r="KNV30" s="84"/>
      <c r="KNW30" s="84"/>
      <c r="KNX30" s="84"/>
      <c r="KNY30" s="84"/>
      <c r="KNZ30" s="84"/>
      <c r="KOA30" s="84"/>
      <c r="KOB30" s="84"/>
      <c r="KOC30" s="84"/>
      <c r="KOD30" s="84"/>
      <c r="KOE30" s="84"/>
      <c r="KOF30" s="84"/>
      <c r="KOG30" s="84"/>
      <c r="KOH30" s="84"/>
      <c r="KOI30" s="84"/>
      <c r="KOJ30" s="84"/>
      <c r="KOK30" s="84"/>
      <c r="KOL30" s="84"/>
      <c r="KOM30" s="84"/>
      <c r="KON30" s="84"/>
      <c r="KOO30" s="84"/>
      <c r="KOP30" s="84"/>
      <c r="KOQ30" s="84"/>
      <c r="KOR30" s="84"/>
      <c r="KOS30" s="84"/>
      <c r="KOT30" s="84"/>
      <c r="KOU30" s="84"/>
      <c r="KOV30" s="84"/>
      <c r="KOW30" s="84"/>
      <c r="KOX30" s="84"/>
      <c r="KOY30" s="84"/>
      <c r="KOZ30" s="84"/>
      <c r="KPA30" s="84"/>
      <c r="KPB30" s="84"/>
      <c r="KPC30" s="84"/>
      <c r="KPD30" s="84"/>
      <c r="KPE30" s="84"/>
      <c r="KPF30" s="84"/>
      <c r="KPG30" s="84"/>
      <c r="KPH30" s="84"/>
      <c r="KPI30" s="84"/>
      <c r="KPJ30" s="84"/>
      <c r="KPK30" s="84"/>
      <c r="KPL30" s="84"/>
      <c r="KPM30" s="84"/>
      <c r="KPN30" s="84"/>
      <c r="KPO30" s="84"/>
      <c r="KPP30" s="84"/>
      <c r="KPQ30" s="84"/>
      <c r="KPR30" s="84"/>
      <c r="KPS30" s="84"/>
      <c r="KPT30" s="84"/>
      <c r="KPU30" s="84"/>
      <c r="KPV30" s="84"/>
      <c r="KPW30" s="84"/>
      <c r="KPX30" s="84"/>
      <c r="KPY30" s="84"/>
      <c r="KPZ30" s="84"/>
      <c r="KQA30" s="84"/>
      <c r="KQB30" s="84"/>
      <c r="KQC30" s="84"/>
      <c r="KQD30" s="84"/>
      <c r="KQE30" s="84"/>
      <c r="KQF30" s="84"/>
      <c r="KQG30" s="84"/>
      <c r="KQH30" s="84"/>
      <c r="KQI30" s="84"/>
      <c r="KQJ30" s="84"/>
      <c r="KQK30" s="84"/>
      <c r="KQL30" s="84"/>
      <c r="KQM30" s="84"/>
      <c r="KQN30" s="84"/>
      <c r="KQO30" s="84"/>
      <c r="KQP30" s="84"/>
      <c r="KQQ30" s="84"/>
      <c r="KQR30" s="84"/>
      <c r="KQS30" s="84"/>
      <c r="KQT30" s="84"/>
      <c r="KQU30" s="84"/>
      <c r="KQV30" s="84"/>
      <c r="KQW30" s="84"/>
      <c r="KQX30" s="84"/>
      <c r="KQY30" s="84"/>
      <c r="KQZ30" s="84"/>
      <c r="KRA30" s="84"/>
      <c r="KRB30" s="84"/>
      <c r="KRC30" s="84"/>
      <c r="KRD30" s="84"/>
      <c r="KRE30" s="84"/>
      <c r="KRF30" s="84"/>
      <c r="KRG30" s="84"/>
      <c r="KRH30" s="84"/>
      <c r="KRI30" s="84"/>
      <c r="KRJ30" s="84"/>
      <c r="KRK30" s="84"/>
      <c r="KRL30" s="84"/>
      <c r="KRM30" s="84"/>
      <c r="KRN30" s="84"/>
      <c r="KRO30" s="84"/>
      <c r="KRP30" s="84"/>
      <c r="KRQ30" s="84"/>
      <c r="KRR30" s="84"/>
      <c r="KRS30" s="84"/>
      <c r="KRT30" s="84"/>
      <c r="KRU30" s="84"/>
      <c r="KRV30" s="84"/>
      <c r="KRW30" s="84"/>
      <c r="KRX30" s="84"/>
      <c r="KRY30" s="84"/>
      <c r="KRZ30" s="84"/>
      <c r="KSA30" s="84"/>
      <c r="KSB30" s="84"/>
      <c r="KSC30" s="84"/>
      <c r="KSD30" s="84"/>
      <c r="KSE30" s="84"/>
      <c r="KSF30" s="84"/>
      <c r="KSG30" s="84"/>
      <c r="KSH30" s="84"/>
      <c r="KSI30" s="84"/>
      <c r="KSJ30" s="84"/>
      <c r="KSK30" s="84"/>
      <c r="KSL30" s="84"/>
      <c r="KSM30" s="84"/>
      <c r="KSN30" s="84"/>
      <c r="KSO30" s="84"/>
      <c r="KSP30" s="84"/>
      <c r="KSQ30" s="84"/>
      <c r="KSR30" s="84"/>
      <c r="KSS30" s="84"/>
      <c r="KST30" s="84"/>
      <c r="KSU30" s="84"/>
      <c r="KSV30" s="84"/>
      <c r="KSW30" s="84"/>
      <c r="KSX30" s="84"/>
      <c r="KSY30" s="84"/>
      <c r="KSZ30" s="84"/>
      <c r="KTA30" s="84"/>
      <c r="KTB30" s="84"/>
      <c r="KTC30" s="84"/>
      <c r="KTD30" s="84"/>
      <c r="KTE30" s="84"/>
      <c r="KTF30" s="84"/>
      <c r="KTG30" s="84"/>
      <c r="KTH30" s="84"/>
      <c r="KTI30" s="84"/>
      <c r="KTJ30" s="84"/>
      <c r="KTK30" s="84"/>
      <c r="KTL30" s="84"/>
      <c r="KTM30" s="84"/>
      <c r="KTN30" s="84"/>
      <c r="KTO30" s="84"/>
      <c r="KTP30" s="84"/>
      <c r="KTQ30" s="84"/>
      <c r="KTR30" s="84"/>
      <c r="KTS30" s="84"/>
      <c r="KTT30" s="84"/>
      <c r="KTU30" s="84"/>
      <c r="KTV30" s="84"/>
      <c r="KTW30" s="84"/>
      <c r="KTX30" s="84"/>
      <c r="KTY30" s="84"/>
      <c r="KTZ30" s="84"/>
      <c r="KUA30" s="84"/>
      <c r="KUB30" s="84"/>
      <c r="KUC30" s="84"/>
      <c r="KUD30" s="84"/>
      <c r="KUE30" s="84"/>
      <c r="KUF30" s="84"/>
      <c r="KUG30" s="84"/>
      <c r="KUH30" s="84"/>
      <c r="KUI30" s="84"/>
      <c r="KUJ30" s="84"/>
      <c r="KUK30" s="84"/>
      <c r="KUL30" s="84"/>
      <c r="KUM30" s="84"/>
      <c r="KUN30" s="84"/>
      <c r="KUO30" s="84"/>
      <c r="KUP30" s="84"/>
      <c r="KUQ30" s="84"/>
      <c r="KUR30" s="84"/>
      <c r="KUS30" s="84"/>
      <c r="KUT30" s="84"/>
      <c r="KUU30" s="84"/>
      <c r="KUV30" s="84"/>
      <c r="KUW30" s="84"/>
      <c r="KUX30" s="84"/>
      <c r="KUY30" s="84"/>
      <c r="KUZ30" s="84"/>
      <c r="KVA30" s="84"/>
      <c r="KVB30" s="84"/>
      <c r="KVC30" s="84"/>
      <c r="KVD30" s="84"/>
      <c r="KVE30" s="84"/>
      <c r="KVF30" s="84"/>
      <c r="KVG30" s="84"/>
      <c r="KVH30" s="84"/>
      <c r="KVI30" s="84"/>
      <c r="KVJ30" s="84"/>
      <c r="KVK30" s="84"/>
      <c r="KVL30" s="84"/>
      <c r="KVM30" s="84"/>
      <c r="KVN30" s="84"/>
      <c r="KVO30" s="84"/>
      <c r="KVP30" s="84"/>
      <c r="KVQ30" s="84"/>
      <c r="KVR30" s="84"/>
      <c r="KVS30" s="84"/>
      <c r="KVT30" s="84"/>
      <c r="KVU30" s="84"/>
      <c r="KVV30" s="84"/>
      <c r="KVW30" s="84"/>
      <c r="KVX30" s="84"/>
      <c r="KVY30" s="84"/>
      <c r="KVZ30" s="84"/>
      <c r="KWA30" s="84"/>
      <c r="KWB30" s="84"/>
      <c r="KWC30" s="84"/>
      <c r="KWD30" s="84"/>
      <c r="KWE30" s="84"/>
      <c r="KWF30" s="84"/>
      <c r="KWG30" s="84"/>
      <c r="KWH30" s="84"/>
      <c r="KWI30" s="84"/>
      <c r="KWJ30" s="84"/>
      <c r="KWK30" s="84"/>
      <c r="KWL30" s="84"/>
      <c r="KWM30" s="84"/>
      <c r="KWN30" s="84"/>
      <c r="KWO30" s="84"/>
      <c r="KWP30" s="84"/>
      <c r="KWQ30" s="84"/>
      <c r="KWR30" s="84"/>
      <c r="KWS30" s="84"/>
      <c r="KWT30" s="84"/>
      <c r="KWU30" s="84"/>
      <c r="KWV30" s="84"/>
      <c r="KWW30" s="84"/>
      <c r="KWX30" s="84"/>
      <c r="KWY30" s="84"/>
      <c r="KWZ30" s="84"/>
      <c r="KXA30" s="84"/>
      <c r="KXB30" s="84"/>
      <c r="KXC30" s="84"/>
      <c r="KXD30" s="84"/>
      <c r="KXE30" s="84"/>
      <c r="KXF30" s="84"/>
      <c r="KXG30" s="84"/>
      <c r="KXH30" s="84"/>
      <c r="KXI30" s="84"/>
      <c r="KXJ30" s="84"/>
      <c r="KXK30" s="84"/>
      <c r="KXL30" s="84"/>
      <c r="KXM30" s="84"/>
      <c r="KXN30" s="84"/>
      <c r="KXO30" s="84"/>
      <c r="KXP30" s="84"/>
      <c r="KXQ30" s="84"/>
      <c r="KXR30" s="84"/>
      <c r="KXS30" s="84"/>
      <c r="KXT30" s="84"/>
      <c r="KXU30" s="84"/>
      <c r="KXV30" s="84"/>
      <c r="KXW30" s="84"/>
      <c r="KXX30" s="84"/>
      <c r="KXY30" s="84"/>
      <c r="KXZ30" s="84"/>
      <c r="KYA30" s="84"/>
      <c r="KYB30" s="84"/>
      <c r="KYC30" s="84"/>
      <c r="KYD30" s="84"/>
      <c r="KYE30" s="84"/>
      <c r="KYF30" s="84"/>
      <c r="KYG30" s="84"/>
      <c r="KYH30" s="84"/>
      <c r="KYI30" s="84"/>
      <c r="KYJ30" s="84"/>
      <c r="KYK30" s="84"/>
      <c r="KYL30" s="84"/>
      <c r="KYM30" s="84"/>
      <c r="KYN30" s="84"/>
      <c r="KYO30" s="84"/>
      <c r="KYP30" s="84"/>
      <c r="KYQ30" s="84"/>
      <c r="KYR30" s="84"/>
      <c r="KYS30" s="84"/>
      <c r="KYT30" s="84"/>
      <c r="KYU30" s="84"/>
      <c r="KYV30" s="84"/>
      <c r="KYW30" s="84"/>
      <c r="KYX30" s="84"/>
      <c r="KYY30" s="84"/>
      <c r="KYZ30" s="84"/>
      <c r="KZA30" s="84"/>
      <c r="KZB30" s="84"/>
      <c r="KZC30" s="84"/>
      <c r="KZD30" s="84"/>
      <c r="KZE30" s="84"/>
      <c r="KZF30" s="84"/>
      <c r="KZG30" s="84"/>
      <c r="KZH30" s="84"/>
      <c r="KZI30" s="84"/>
      <c r="KZJ30" s="84"/>
      <c r="KZK30" s="84"/>
      <c r="KZL30" s="84"/>
      <c r="KZM30" s="84"/>
      <c r="KZN30" s="84"/>
      <c r="KZO30" s="84"/>
      <c r="KZP30" s="84"/>
      <c r="KZQ30" s="84"/>
      <c r="KZR30" s="84"/>
      <c r="KZS30" s="84"/>
      <c r="KZT30" s="84"/>
      <c r="KZU30" s="84"/>
      <c r="KZV30" s="84"/>
      <c r="KZW30" s="84"/>
      <c r="KZX30" s="84"/>
      <c r="KZY30" s="84"/>
      <c r="KZZ30" s="84"/>
      <c r="LAA30" s="84"/>
      <c r="LAB30" s="84"/>
      <c r="LAC30" s="84"/>
      <c r="LAD30" s="84"/>
      <c r="LAE30" s="84"/>
      <c r="LAF30" s="84"/>
      <c r="LAG30" s="84"/>
      <c r="LAH30" s="84"/>
      <c r="LAI30" s="84"/>
      <c r="LAJ30" s="84"/>
      <c r="LAK30" s="84"/>
      <c r="LAL30" s="84"/>
      <c r="LAM30" s="84"/>
      <c r="LAN30" s="84"/>
      <c r="LAO30" s="84"/>
      <c r="LAP30" s="84"/>
      <c r="LAQ30" s="84"/>
      <c r="LAR30" s="84"/>
      <c r="LAS30" s="84"/>
      <c r="LAT30" s="84"/>
      <c r="LAU30" s="84"/>
      <c r="LAV30" s="84"/>
      <c r="LAW30" s="84"/>
      <c r="LAX30" s="84"/>
      <c r="LAY30" s="84"/>
      <c r="LAZ30" s="84"/>
      <c r="LBA30" s="84"/>
      <c r="LBB30" s="84"/>
      <c r="LBC30" s="84"/>
      <c r="LBD30" s="84"/>
      <c r="LBE30" s="84"/>
      <c r="LBF30" s="84"/>
      <c r="LBG30" s="84"/>
      <c r="LBH30" s="84"/>
      <c r="LBI30" s="84"/>
      <c r="LBJ30" s="84"/>
      <c r="LBK30" s="84"/>
      <c r="LBL30" s="84"/>
      <c r="LBM30" s="84"/>
      <c r="LBN30" s="84"/>
      <c r="LBO30" s="84"/>
      <c r="LBP30" s="84"/>
      <c r="LBQ30" s="84"/>
      <c r="LBR30" s="84"/>
      <c r="LBS30" s="84"/>
      <c r="LBT30" s="84"/>
      <c r="LBU30" s="84"/>
      <c r="LBV30" s="84"/>
      <c r="LBW30" s="84"/>
      <c r="LBX30" s="84"/>
      <c r="LBY30" s="84"/>
      <c r="LBZ30" s="84"/>
      <c r="LCA30" s="84"/>
      <c r="LCB30" s="84"/>
      <c r="LCC30" s="84"/>
      <c r="LCD30" s="84"/>
      <c r="LCE30" s="84"/>
      <c r="LCF30" s="84"/>
      <c r="LCG30" s="84"/>
      <c r="LCH30" s="84"/>
      <c r="LCI30" s="84"/>
      <c r="LCJ30" s="84"/>
      <c r="LCK30" s="84"/>
      <c r="LCL30" s="84"/>
      <c r="LCM30" s="84"/>
      <c r="LCN30" s="84"/>
      <c r="LCO30" s="84"/>
      <c r="LCP30" s="84"/>
      <c r="LCQ30" s="84"/>
      <c r="LCR30" s="84"/>
      <c r="LCS30" s="84"/>
      <c r="LCT30" s="84"/>
      <c r="LCU30" s="84"/>
      <c r="LCV30" s="84"/>
      <c r="LCW30" s="84"/>
      <c r="LCX30" s="84"/>
      <c r="LCY30" s="84"/>
      <c r="LCZ30" s="84"/>
      <c r="LDA30" s="84"/>
      <c r="LDB30" s="84"/>
      <c r="LDC30" s="84"/>
      <c r="LDD30" s="84"/>
      <c r="LDE30" s="84"/>
      <c r="LDF30" s="84"/>
      <c r="LDG30" s="84"/>
      <c r="LDH30" s="84"/>
      <c r="LDI30" s="84"/>
      <c r="LDJ30" s="84"/>
      <c r="LDK30" s="84"/>
      <c r="LDL30" s="84"/>
      <c r="LDM30" s="84"/>
      <c r="LDN30" s="84"/>
      <c r="LDO30" s="84"/>
      <c r="LDP30" s="84"/>
      <c r="LDQ30" s="84"/>
      <c r="LDR30" s="84"/>
      <c r="LDS30" s="84"/>
      <c r="LDT30" s="84"/>
      <c r="LDU30" s="84"/>
      <c r="LDV30" s="84"/>
      <c r="LDW30" s="84"/>
      <c r="LDX30" s="84"/>
      <c r="LDY30" s="84"/>
      <c r="LDZ30" s="84"/>
      <c r="LEA30" s="84"/>
      <c r="LEB30" s="84"/>
      <c r="LEC30" s="84"/>
      <c r="LED30" s="84"/>
      <c r="LEE30" s="84"/>
      <c r="LEF30" s="84"/>
      <c r="LEG30" s="84"/>
      <c r="LEH30" s="84"/>
      <c r="LEI30" s="84"/>
      <c r="LEJ30" s="84"/>
      <c r="LEK30" s="84"/>
      <c r="LEL30" s="84"/>
      <c r="LEM30" s="84"/>
      <c r="LEN30" s="84"/>
      <c r="LEO30" s="84"/>
      <c r="LEP30" s="84"/>
      <c r="LEQ30" s="84"/>
      <c r="LER30" s="84"/>
      <c r="LES30" s="84"/>
      <c r="LET30" s="84"/>
      <c r="LEU30" s="84"/>
      <c r="LEV30" s="84"/>
      <c r="LEW30" s="84"/>
      <c r="LEX30" s="84"/>
      <c r="LEY30" s="84"/>
      <c r="LEZ30" s="84"/>
      <c r="LFA30" s="84"/>
      <c r="LFB30" s="84"/>
      <c r="LFC30" s="84"/>
      <c r="LFD30" s="84"/>
      <c r="LFE30" s="84"/>
      <c r="LFF30" s="84"/>
      <c r="LFG30" s="84"/>
      <c r="LFH30" s="84"/>
      <c r="LFI30" s="84"/>
      <c r="LFJ30" s="84"/>
      <c r="LFK30" s="84"/>
      <c r="LFL30" s="84"/>
      <c r="LFM30" s="84"/>
      <c r="LFN30" s="84"/>
      <c r="LFO30" s="84"/>
      <c r="LFP30" s="84"/>
      <c r="LFQ30" s="84"/>
      <c r="LFR30" s="84"/>
      <c r="LFS30" s="84"/>
      <c r="LFT30" s="84"/>
      <c r="LFU30" s="84"/>
      <c r="LFV30" s="84"/>
      <c r="LFW30" s="84"/>
      <c r="LFX30" s="84"/>
      <c r="LFY30" s="84"/>
      <c r="LFZ30" s="84"/>
      <c r="LGA30" s="84"/>
      <c r="LGB30" s="84"/>
      <c r="LGC30" s="84"/>
      <c r="LGD30" s="84"/>
      <c r="LGE30" s="84"/>
      <c r="LGF30" s="84"/>
      <c r="LGG30" s="84"/>
      <c r="LGH30" s="84"/>
      <c r="LGI30" s="84"/>
      <c r="LGJ30" s="84"/>
      <c r="LGK30" s="84"/>
      <c r="LGL30" s="84"/>
      <c r="LGM30" s="84"/>
      <c r="LGN30" s="84"/>
      <c r="LGO30" s="84"/>
      <c r="LGP30" s="84"/>
      <c r="LGQ30" s="84"/>
      <c r="LGR30" s="84"/>
      <c r="LGS30" s="84"/>
      <c r="LGT30" s="84"/>
      <c r="LGU30" s="84"/>
      <c r="LGV30" s="84"/>
      <c r="LGW30" s="84"/>
      <c r="LGX30" s="84"/>
      <c r="LGY30" s="84"/>
      <c r="LGZ30" s="84"/>
      <c r="LHA30" s="84"/>
      <c r="LHB30" s="84"/>
      <c r="LHC30" s="84"/>
      <c r="LHD30" s="84"/>
      <c r="LHE30" s="84"/>
      <c r="LHF30" s="84"/>
      <c r="LHG30" s="84"/>
      <c r="LHH30" s="84"/>
      <c r="LHI30" s="84"/>
      <c r="LHJ30" s="84"/>
      <c r="LHK30" s="84"/>
      <c r="LHL30" s="84"/>
      <c r="LHM30" s="84"/>
      <c r="LHN30" s="84"/>
      <c r="LHO30" s="84"/>
      <c r="LHP30" s="84"/>
      <c r="LHQ30" s="84"/>
      <c r="LHR30" s="84"/>
      <c r="LHS30" s="84"/>
      <c r="LHT30" s="84"/>
      <c r="LHU30" s="84"/>
      <c r="LHV30" s="84"/>
      <c r="LHW30" s="84"/>
      <c r="LHX30" s="84"/>
      <c r="LHY30" s="84"/>
      <c r="LHZ30" s="84"/>
      <c r="LIA30" s="84"/>
      <c r="LIB30" s="84"/>
      <c r="LIC30" s="84"/>
      <c r="LID30" s="84"/>
      <c r="LIE30" s="84"/>
      <c r="LIF30" s="84"/>
      <c r="LIG30" s="84"/>
      <c r="LIH30" s="84"/>
      <c r="LII30" s="84"/>
      <c r="LIJ30" s="84"/>
      <c r="LIK30" s="84"/>
      <c r="LIL30" s="84"/>
      <c r="LIM30" s="84"/>
      <c r="LIN30" s="84"/>
      <c r="LIO30" s="84"/>
      <c r="LIP30" s="84"/>
      <c r="LIQ30" s="84"/>
      <c r="LIR30" s="84"/>
      <c r="LIS30" s="84"/>
      <c r="LIT30" s="84"/>
      <c r="LIU30" s="84"/>
      <c r="LIV30" s="84"/>
      <c r="LIW30" s="84"/>
      <c r="LIX30" s="84"/>
      <c r="LIY30" s="84"/>
      <c r="LIZ30" s="84"/>
      <c r="LJA30" s="84"/>
      <c r="LJB30" s="84"/>
      <c r="LJC30" s="84"/>
      <c r="LJD30" s="84"/>
      <c r="LJE30" s="84"/>
      <c r="LJF30" s="84"/>
      <c r="LJG30" s="84"/>
      <c r="LJH30" s="84"/>
      <c r="LJI30" s="84"/>
      <c r="LJJ30" s="84"/>
      <c r="LJK30" s="84"/>
      <c r="LJL30" s="84"/>
      <c r="LJM30" s="84"/>
      <c r="LJN30" s="84"/>
      <c r="LJO30" s="84"/>
      <c r="LJP30" s="84"/>
      <c r="LJQ30" s="84"/>
      <c r="LJR30" s="84"/>
      <c r="LJS30" s="84"/>
      <c r="LJT30" s="84"/>
      <c r="LJU30" s="84"/>
      <c r="LJV30" s="84"/>
      <c r="LJW30" s="84"/>
      <c r="LJX30" s="84"/>
      <c r="LJY30" s="84"/>
      <c r="LJZ30" s="84"/>
      <c r="LKA30" s="84"/>
      <c r="LKB30" s="84"/>
      <c r="LKC30" s="84"/>
      <c r="LKD30" s="84"/>
      <c r="LKE30" s="84"/>
      <c r="LKF30" s="84"/>
      <c r="LKG30" s="84"/>
      <c r="LKH30" s="84"/>
      <c r="LKI30" s="84"/>
      <c r="LKJ30" s="84"/>
      <c r="LKK30" s="84"/>
      <c r="LKL30" s="84"/>
      <c r="LKM30" s="84"/>
      <c r="LKN30" s="84"/>
      <c r="LKO30" s="84"/>
      <c r="LKP30" s="84"/>
      <c r="LKQ30" s="84"/>
      <c r="LKR30" s="84"/>
      <c r="LKS30" s="84"/>
      <c r="LKT30" s="84"/>
      <c r="LKU30" s="84"/>
      <c r="LKV30" s="84"/>
      <c r="LKW30" s="84"/>
      <c r="LKX30" s="84"/>
      <c r="LKY30" s="84"/>
      <c r="LKZ30" s="84"/>
      <c r="LLA30" s="84"/>
      <c r="LLB30" s="84"/>
      <c r="LLC30" s="84"/>
      <c r="LLD30" s="84"/>
      <c r="LLE30" s="84"/>
      <c r="LLF30" s="84"/>
      <c r="LLG30" s="84"/>
      <c r="LLH30" s="84"/>
      <c r="LLI30" s="84"/>
      <c r="LLJ30" s="84"/>
      <c r="LLK30" s="84"/>
      <c r="LLL30" s="84"/>
      <c r="LLM30" s="84"/>
      <c r="LLN30" s="84"/>
      <c r="LLO30" s="84"/>
      <c r="LLP30" s="84"/>
      <c r="LLQ30" s="84"/>
      <c r="LLR30" s="84"/>
      <c r="LLS30" s="84"/>
      <c r="LLT30" s="84"/>
      <c r="LLU30" s="84"/>
      <c r="LLV30" s="84"/>
      <c r="LLW30" s="84"/>
      <c r="LLX30" s="84"/>
      <c r="LLY30" s="84"/>
      <c r="LLZ30" s="84"/>
      <c r="LMA30" s="84"/>
      <c r="LMB30" s="84"/>
      <c r="LMC30" s="84"/>
      <c r="LMD30" s="84"/>
      <c r="LME30" s="84"/>
      <c r="LMF30" s="84"/>
      <c r="LMG30" s="84"/>
      <c r="LMH30" s="84"/>
      <c r="LMI30" s="84"/>
      <c r="LMJ30" s="84"/>
      <c r="LMK30" s="84"/>
      <c r="LML30" s="84"/>
      <c r="LMM30" s="84"/>
      <c r="LMN30" s="84"/>
      <c r="LMO30" s="84"/>
      <c r="LMP30" s="84"/>
      <c r="LMQ30" s="84"/>
      <c r="LMR30" s="84"/>
      <c r="LMS30" s="84"/>
      <c r="LMT30" s="84"/>
      <c r="LMU30" s="84"/>
      <c r="LMV30" s="84"/>
      <c r="LMW30" s="84"/>
      <c r="LMX30" s="84"/>
      <c r="LMY30" s="84"/>
      <c r="LMZ30" s="84"/>
      <c r="LNA30" s="84"/>
      <c r="LNB30" s="84"/>
      <c r="LNC30" s="84"/>
      <c r="LND30" s="84"/>
      <c r="LNE30" s="84"/>
      <c r="LNF30" s="84"/>
      <c r="LNG30" s="84"/>
      <c r="LNH30" s="84"/>
      <c r="LNI30" s="84"/>
      <c r="LNJ30" s="84"/>
      <c r="LNK30" s="84"/>
      <c r="LNL30" s="84"/>
      <c r="LNM30" s="84"/>
      <c r="LNN30" s="84"/>
      <c r="LNO30" s="84"/>
      <c r="LNP30" s="84"/>
      <c r="LNQ30" s="84"/>
      <c r="LNR30" s="84"/>
      <c r="LNS30" s="84"/>
      <c r="LNT30" s="84"/>
      <c r="LNU30" s="84"/>
      <c r="LNV30" s="84"/>
      <c r="LNW30" s="84"/>
      <c r="LNX30" s="84"/>
      <c r="LNY30" s="84"/>
      <c r="LNZ30" s="84"/>
      <c r="LOA30" s="84"/>
      <c r="LOB30" s="84"/>
      <c r="LOC30" s="84"/>
      <c r="LOD30" s="84"/>
      <c r="LOE30" s="84"/>
      <c r="LOF30" s="84"/>
      <c r="LOG30" s="84"/>
      <c r="LOH30" s="84"/>
      <c r="LOI30" s="84"/>
      <c r="LOJ30" s="84"/>
      <c r="LOK30" s="84"/>
      <c r="LOL30" s="84"/>
      <c r="LOM30" s="84"/>
      <c r="LON30" s="84"/>
      <c r="LOO30" s="84"/>
      <c r="LOP30" s="84"/>
      <c r="LOQ30" s="84"/>
      <c r="LOR30" s="84"/>
      <c r="LOS30" s="84"/>
      <c r="LOT30" s="84"/>
      <c r="LOU30" s="84"/>
      <c r="LOV30" s="84"/>
      <c r="LOW30" s="84"/>
      <c r="LOX30" s="84"/>
      <c r="LOY30" s="84"/>
      <c r="LOZ30" s="84"/>
      <c r="LPA30" s="84"/>
      <c r="LPB30" s="84"/>
      <c r="LPC30" s="84"/>
      <c r="LPD30" s="84"/>
      <c r="LPE30" s="84"/>
      <c r="LPF30" s="84"/>
      <c r="LPG30" s="84"/>
      <c r="LPH30" s="84"/>
      <c r="LPI30" s="84"/>
      <c r="LPJ30" s="84"/>
      <c r="LPK30" s="84"/>
      <c r="LPL30" s="84"/>
      <c r="LPM30" s="84"/>
      <c r="LPN30" s="84"/>
      <c r="LPO30" s="84"/>
      <c r="LPP30" s="84"/>
      <c r="LPQ30" s="84"/>
      <c r="LPR30" s="84"/>
      <c r="LPS30" s="84"/>
      <c r="LPT30" s="84"/>
      <c r="LPU30" s="84"/>
      <c r="LPV30" s="84"/>
      <c r="LPW30" s="84"/>
      <c r="LPX30" s="84"/>
      <c r="LPY30" s="84"/>
      <c r="LPZ30" s="84"/>
      <c r="LQA30" s="84"/>
      <c r="LQB30" s="84"/>
      <c r="LQC30" s="84"/>
      <c r="LQD30" s="84"/>
      <c r="LQE30" s="84"/>
      <c r="LQF30" s="84"/>
      <c r="LQG30" s="84"/>
      <c r="LQH30" s="84"/>
      <c r="LQI30" s="84"/>
      <c r="LQJ30" s="84"/>
      <c r="LQK30" s="84"/>
      <c r="LQL30" s="84"/>
      <c r="LQM30" s="84"/>
      <c r="LQN30" s="84"/>
      <c r="LQO30" s="84"/>
      <c r="LQP30" s="84"/>
      <c r="LQQ30" s="84"/>
      <c r="LQR30" s="84"/>
      <c r="LQS30" s="84"/>
      <c r="LQT30" s="84"/>
      <c r="LQU30" s="84"/>
      <c r="LQV30" s="84"/>
      <c r="LQW30" s="84"/>
      <c r="LQX30" s="84"/>
      <c r="LQY30" s="84"/>
      <c r="LQZ30" s="84"/>
      <c r="LRA30" s="84"/>
      <c r="LRB30" s="84"/>
      <c r="LRC30" s="84"/>
      <c r="LRD30" s="84"/>
      <c r="LRE30" s="84"/>
      <c r="LRF30" s="84"/>
      <c r="LRG30" s="84"/>
      <c r="LRH30" s="84"/>
      <c r="LRI30" s="84"/>
      <c r="LRJ30" s="84"/>
      <c r="LRK30" s="84"/>
      <c r="LRL30" s="84"/>
      <c r="LRM30" s="84"/>
      <c r="LRN30" s="84"/>
      <c r="LRO30" s="84"/>
      <c r="LRP30" s="84"/>
      <c r="LRQ30" s="84"/>
      <c r="LRR30" s="84"/>
      <c r="LRS30" s="84"/>
      <c r="LRT30" s="84"/>
      <c r="LRU30" s="84"/>
      <c r="LRV30" s="84"/>
      <c r="LRW30" s="84"/>
      <c r="LRX30" s="84"/>
      <c r="LRY30" s="84"/>
      <c r="LRZ30" s="84"/>
      <c r="LSA30" s="84"/>
      <c r="LSB30" s="84"/>
      <c r="LSC30" s="84"/>
      <c r="LSD30" s="84"/>
      <c r="LSE30" s="84"/>
      <c r="LSF30" s="84"/>
      <c r="LSG30" s="84"/>
      <c r="LSH30" s="84"/>
      <c r="LSI30" s="84"/>
      <c r="LSJ30" s="84"/>
      <c r="LSK30" s="84"/>
      <c r="LSL30" s="84"/>
      <c r="LSM30" s="84"/>
      <c r="LSN30" s="84"/>
      <c r="LSO30" s="84"/>
      <c r="LSP30" s="84"/>
      <c r="LSQ30" s="84"/>
      <c r="LSR30" s="84"/>
      <c r="LSS30" s="84"/>
      <c r="LST30" s="84"/>
      <c r="LSU30" s="84"/>
      <c r="LSV30" s="84"/>
      <c r="LSW30" s="84"/>
      <c r="LSX30" s="84"/>
      <c r="LSY30" s="84"/>
      <c r="LSZ30" s="84"/>
      <c r="LTA30" s="84"/>
      <c r="LTB30" s="84"/>
      <c r="LTC30" s="84"/>
      <c r="LTD30" s="84"/>
      <c r="LTE30" s="84"/>
      <c r="LTF30" s="84"/>
      <c r="LTG30" s="84"/>
      <c r="LTH30" s="84"/>
      <c r="LTI30" s="84"/>
      <c r="LTJ30" s="84"/>
      <c r="LTK30" s="84"/>
      <c r="LTL30" s="84"/>
      <c r="LTM30" s="84"/>
      <c r="LTN30" s="84"/>
      <c r="LTO30" s="84"/>
      <c r="LTP30" s="84"/>
      <c r="LTQ30" s="84"/>
      <c r="LTR30" s="84"/>
      <c r="LTS30" s="84"/>
      <c r="LTT30" s="84"/>
      <c r="LTU30" s="84"/>
      <c r="LTV30" s="84"/>
      <c r="LTW30" s="84"/>
      <c r="LTX30" s="84"/>
      <c r="LTY30" s="84"/>
      <c r="LTZ30" s="84"/>
      <c r="LUA30" s="84"/>
      <c r="LUB30" s="84"/>
      <c r="LUC30" s="84"/>
      <c r="LUD30" s="84"/>
      <c r="LUE30" s="84"/>
      <c r="LUF30" s="84"/>
      <c r="LUG30" s="84"/>
      <c r="LUH30" s="84"/>
      <c r="LUI30" s="84"/>
      <c r="LUJ30" s="84"/>
      <c r="LUK30" s="84"/>
      <c r="LUL30" s="84"/>
      <c r="LUM30" s="84"/>
      <c r="LUN30" s="84"/>
      <c r="LUO30" s="84"/>
      <c r="LUP30" s="84"/>
      <c r="LUQ30" s="84"/>
      <c r="LUR30" s="84"/>
      <c r="LUS30" s="84"/>
      <c r="LUT30" s="84"/>
      <c r="LUU30" s="84"/>
      <c r="LUV30" s="84"/>
      <c r="LUW30" s="84"/>
      <c r="LUX30" s="84"/>
      <c r="LUY30" s="84"/>
      <c r="LUZ30" s="84"/>
      <c r="LVA30" s="84"/>
      <c r="LVB30" s="84"/>
      <c r="LVC30" s="84"/>
      <c r="LVD30" s="84"/>
      <c r="LVE30" s="84"/>
      <c r="LVF30" s="84"/>
      <c r="LVG30" s="84"/>
      <c r="LVH30" s="84"/>
      <c r="LVI30" s="84"/>
      <c r="LVJ30" s="84"/>
      <c r="LVK30" s="84"/>
      <c r="LVL30" s="84"/>
      <c r="LVM30" s="84"/>
      <c r="LVN30" s="84"/>
      <c r="LVO30" s="84"/>
      <c r="LVP30" s="84"/>
      <c r="LVQ30" s="84"/>
      <c r="LVR30" s="84"/>
      <c r="LVS30" s="84"/>
      <c r="LVT30" s="84"/>
      <c r="LVU30" s="84"/>
      <c r="LVV30" s="84"/>
      <c r="LVW30" s="84"/>
      <c r="LVX30" s="84"/>
      <c r="LVY30" s="84"/>
      <c r="LVZ30" s="84"/>
      <c r="LWA30" s="84"/>
      <c r="LWB30" s="84"/>
      <c r="LWC30" s="84"/>
      <c r="LWD30" s="84"/>
      <c r="LWE30" s="84"/>
      <c r="LWF30" s="84"/>
      <c r="LWG30" s="84"/>
      <c r="LWH30" s="84"/>
      <c r="LWI30" s="84"/>
      <c r="LWJ30" s="84"/>
      <c r="LWK30" s="84"/>
      <c r="LWL30" s="84"/>
      <c r="LWM30" s="84"/>
      <c r="LWN30" s="84"/>
      <c r="LWO30" s="84"/>
      <c r="LWP30" s="84"/>
      <c r="LWQ30" s="84"/>
      <c r="LWR30" s="84"/>
      <c r="LWS30" s="84"/>
      <c r="LWT30" s="84"/>
      <c r="LWU30" s="84"/>
      <c r="LWV30" s="84"/>
      <c r="LWW30" s="84"/>
      <c r="LWX30" s="84"/>
      <c r="LWY30" s="84"/>
      <c r="LWZ30" s="84"/>
      <c r="LXA30" s="84"/>
      <c r="LXB30" s="84"/>
      <c r="LXC30" s="84"/>
      <c r="LXD30" s="84"/>
      <c r="LXE30" s="84"/>
      <c r="LXF30" s="84"/>
      <c r="LXG30" s="84"/>
      <c r="LXH30" s="84"/>
      <c r="LXI30" s="84"/>
      <c r="LXJ30" s="84"/>
      <c r="LXK30" s="84"/>
      <c r="LXL30" s="84"/>
      <c r="LXM30" s="84"/>
      <c r="LXN30" s="84"/>
      <c r="LXO30" s="84"/>
      <c r="LXP30" s="84"/>
      <c r="LXQ30" s="84"/>
      <c r="LXR30" s="84"/>
      <c r="LXS30" s="84"/>
      <c r="LXT30" s="84"/>
      <c r="LXU30" s="84"/>
      <c r="LXV30" s="84"/>
      <c r="LXW30" s="84"/>
      <c r="LXX30" s="84"/>
      <c r="LXY30" s="84"/>
      <c r="LXZ30" s="84"/>
      <c r="LYA30" s="84"/>
      <c r="LYB30" s="84"/>
      <c r="LYC30" s="84"/>
      <c r="LYD30" s="84"/>
      <c r="LYE30" s="84"/>
      <c r="LYF30" s="84"/>
      <c r="LYG30" s="84"/>
      <c r="LYH30" s="84"/>
      <c r="LYI30" s="84"/>
      <c r="LYJ30" s="84"/>
      <c r="LYK30" s="84"/>
      <c r="LYL30" s="84"/>
      <c r="LYM30" s="84"/>
      <c r="LYN30" s="84"/>
      <c r="LYO30" s="84"/>
      <c r="LYP30" s="84"/>
      <c r="LYQ30" s="84"/>
      <c r="LYR30" s="84"/>
      <c r="LYS30" s="84"/>
      <c r="LYT30" s="84"/>
      <c r="LYU30" s="84"/>
      <c r="LYV30" s="84"/>
      <c r="LYW30" s="84"/>
      <c r="LYX30" s="84"/>
      <c r="LYY30" s="84"/>
      <c r="LYZ30" s="84"/>
      <c r="LZA30" s="84"/>
      <c r="LZB30" s="84"/>
      <c r="LZC30" s="84"/>
      <c r="LZD30" s="84"/>
      <c r="LZE30" s="84"/>
      <c r="LZF30" s="84"/>
      <c r="LZG30" s="84"/>
      <c r="LZH30" s="84"/>
      <c r="LZI30" s="84"/>
      <c r="LZJ30" s="84"/>
      <c r="LZK30" s="84"/>
      <c r="LZL30" s="84"/>
      <c r="LZM30" s="84"/>
      <c r="LZN30" s="84"/>
      <c r="LZO30" s="84"/>
      <c r="LZP30" s="84"/>
      <c r="LZQ30" s="84"/>
      <c r="LZR30" s="84"/>
      <c r="LZS30" s="84"/>
      <c r="LZT30" s="84"/>
      <c r="LZU30" s="84"/>
      <c r="LZV30" s="84"/>
      <c r="LZW30" s="84"/>
      <c r="LZX30" s="84"/>
      <c r="LZY30" s="84"/>
      <c r="LZZ30" s="84"/>
      <c r="MAA30" s="84"/>
      <c r="MAB30" s="84"/>
      <c r="MAC30" s="84"/>
      <c r="MAD30" s="84"/>
      <c r="MAE30" s="84"/>
      <c r="MAF30" s="84"/>
      <c r="MAG30" s="84"/>
      <c r="MAH30" s="84"/>
      <c r="MAI30" s="84"/>
      <c r="MAJ30" s="84"/>
      <c r="MAK30" s="84"/>
      <c r="MAL30" s="84"/>
      <c r="MAM30" s="84"/>
      <c r="MAN30" s="84"/>
      <c r="MAO30" s="84"/>
      <c r="MAP30" s="84"/>
      <c r="MAQ30" s="84"/>
      <c r="MAR30" s="84"/>
      <c r="MAS30" s="84"/>
      <c r="MAT30" s="84"/>
      <c r="MAU30" s="84"/>
      <c r="MAV30" s="84"/>
      <c r="MAW30" s="84"/>
      <c r="MAX30" s="84"/>
      <c r="MAY30" s="84"/>
      <c r="MAZ30" s="84"/>
      <c r="MBA30" s="84"/>
      <c r="MBB30" s="84"/>
      <c r="MBC30" s="84"/>
      <c r="MBD30" s="84"/>
      <c r="MBE30" s="84"/>
      <c r="MBF30" s="84"/>
      <c r="MBG30" s="84"/>
      <c r="MBH30" s="84"/>
      <c r="MBI30" s="84"/>
      <c r="MBJ30" s="84"/>
      <c r="MBK30" s="84"/>
      <c r="MBL30" s="84"/>
      <c r="MBM30" s="84"/>
      <c r="MBN30" s="84"/>
      <c r="MBO30" s="84"/>
      <c r="MBP30" s="84"/>
      <c r="MBQ30" s="84"/>
      <c r="MBR30" s="84"/>
      <c r="MBS30" s="84"/>
      <c r="MBT30" s="84"/>
      <c r="MBU30" s="84"/>
      <c r="MBV30" s="84"/>
      <c r="MBW30" s="84"/>
      <c r="MBX30" s="84"/>
      <c r="MBY30" s="84"/>
      <c r="MBZ30" s="84"/>
      <c r="MCA30" s="84"/>
      <c r="MCB30" s="84"/>
      <c r="MCC30" s="84"/>
      <c r="MCD30" s="84"/>
      <c r="MCE30" s="84"/>
      <c r="MCF30" s="84"/>
      <c r="MCG30" s="84"/>
      <c r="MCH30" s="84"/>
      <c r="MCI30" s="84"/>
      <c r="MCJ30" s="84"/>
      <c r="MCK30" s="84"/>
      <c r="MCL30" s="84"/>
      <c r="MCM30" s="84"/>
      <c r="MCN30" s="84"/>
      <c r="MCO30" s="84"/>
      <c r="MCP30" s="84"/>
      <c r="MCQ30" s="84"/>
      <c r="MCR30" s="84"/>
      <c r="MCS30" s="84"/>
      <c r="MCT30" s="84"/>
      <c r="MCU30" s="84"/>
      <c r="MCV30" s="84"/>
      <c r="MCW30" s="84"/>
      <c r="MCX30" s="84"/>
      <c r="MCY30" s="84"/>
      <c r="MCZ30" s="84"/>
      <c r="MDA30" s="84"/>
      <c r="MDB30" s="84"/>
      <c r="MDC30" s="84"/>
      <c r="MDD30" s="84"/>
      <c r="MDE30" s="84"/>
      <c r="MDF30" s="84"/>
      <c r="MDG30" s="84"/>
      <c r="MDH30" s="84"/>
      <c r="MDI30" s="84"/>
      <c r="MDJ30" s="84"/>
      <c r="MDK30" s="84"/>
      <c r="MDL30" s="84"/>
      <c r="MDM30" s="84"/>
      <c r="MDN30" s="84"/>
      <c r="MDO30" s="84"/>
      <c r="MDP30" s="84"/>
      <c r="MDQ30" s="84"/>
      <c r="MDR30" s="84"/>
      <c r="MDS30" s="84"/>
      <c r="MDT30" s="84"/>
      <c r="MDU30" s="84"/>
      <c r="MDV30" s="84"/>
      <c r="MDW30" s="84"/>
      <c r="MDX30" s="84"/>
      <c r="MDY30" s="84"/>
      <c r="MDZ30" s="84"/>
      <c r="MEA30" s="84"/>
      <c r="MEB30" s="84"/>
      <c r="MEC30" s="84"/>
      <c r="MED30" s="84"/>
      <c r="MEE30" s="84"/>
      <c r="MEF30" s="84"/>
      <c r="MEG30" s="84"/>
      <c r="MEH30" s="84"/>
      <c r="MEI30" s="84"/>
      <c r="MEJ30" s="84"/>
      <c r="MEK30" s="84"/>
      <c r="MEL30" s="84"/>
      <c r="MEM30" s="84"/>
      <c r="MEN30" s="84"/>
      <c r="MEO30" s="84"/>
      <c r="MEP30" s="84"/>
      <c r="MEQ30" s="84"/>
      <c r="MER30" s="84"/>
      <c r="MES30" s="84"/>
      <c r="MET30" s="84"/>
      <c r="MEU30" s="84"/>
      <c r="MEV30" s="84"/>
      <c r="MEW30" s="84"/>
      <c r="MEX30" s="84"/>
      <c r="MEY30" s="84"/>
      <c r="MEZ30" s="84"/>
      <c r="MFA30" s="84"/>
      <c r="MFB30" s="84"/>
      <c r="MFC30" s="84"/>
      <c r="MFD30" s="84"/>
      <c r="MFE30" s="84"/>
      <c r="MFF30" s="84"/>
      <c r="MFG30" s="84"/>
      <c r="MFH30" s="84"/>
      <c r="MFI30" s="84"/>
      <c r="MFJ30" s="84"/>
      <c r="MFK30" s="84"/>
      <c r="MFL30" s="84"/>
      <c r="MFM30" s="84"/>
      <c r="MFN30" s="84"/>
      <c r="MFO30" s="84"/>
      <c r="MFP30" s="84"/>
      <c r="MFQ30" s="84"/>
      <c r="MFR30" s="84"/>
      <c r="MFS30" s="84"/>
      <c r="MFT30" s="84"/>
      <c r="MFU30" s="84"/>
      <c r="MFV30" s="84"/>
      <c r="MFW30" s="84"/>
      <c r="MFX30" s="84"/>
      <c r="MFY30" s="84"/>
      <c r="MFZ30" s="84"/>
      <c r="MGA30" s="84"/>
      <c r="MGB30" s="84"/>
      <c r="MGC30" s="84"/>
      <c r="MGD30" s="84"/>
      <c r="MGE30" s="84"/>
      <c r="MGF30" s="84"/>
      <c r="MGG30" s="84"/>
      <c r="MGH30" s="84"/>
      <c r="MGI30" s="84"/>
      <c r="MGJ30" s="84"/>
      <c r="MGK30" s="84"/>
      <c r="MGL30" s="84"/>
      <c r="MGM30" s="84"/>
      <c r="MGN30" s="84"/>
      <c r="MGO30" s="84"/>
      <c r="MGP30" s="84"/>
      <c r="MGQ30" s="84"/>
      <c r="MGR30" s="84"/>
      <c r="MGS30" s="84"/>
      <c r="MGT30" s="84"/>
      <c r="MGU30" s="84"/>
      <c r="MGV30" s="84"/>
      <c r="MGW30" s="84"/>
      <c r="MGX30" s="84"/>
      <c r="MGY30" s="84"/>
      <c r="MGZ30" s="84"/>
      <c r="MHA30" s="84"/>
      <c r="MHB30" s="84"/>
      <c r="MHC30" s="84"/>
      <c r="MHD30" s="84"/>
      <c r="MHE30" s="84"/>
      <c r="MHF30" s="84"/>
      <c r="MHG30" s="84"/>
      <c r="MHH30" s="84"/>
      <c r="MHI30" s="84"/>
      <c r="MHJ30" s="84"/>
      <c r="MHK30" s="84"/>
      <c r="MHL30" s="84"/>
      <c r="MHM30" s="84"/>
      <c r="MHN30" s="84"/>
      <c r="MHO30" s="84"/>
      <c r="MHP30" s="84"/>
      <c r="MHQ30" s="84"/>
      <c r="MHR30" s="84"/>
      <c r="MHS30" s="84"/>
      <c r="MHT30" s="84"/>
      <c r="MHU30" s="84"/>
      <c r="MHV30" s="84"/>
      <c r="MHW30" s="84"/>
      <c r="MHX30" s="84"/>
      <c r="MHY30" s="84"/>
      <c r="MHZ30" s="84"/>
      <c r="MIA30" s="84"/>
      <c r="MIB30" s="84"/>
      <c r="MIC30" s="84"/>
      <c r="MID30" s="84"/>
      <c r="MIE30" s="84"/>
      <c r="MIF30" s="84"/>
      <c r="MIG30" s="84"/>
      <c r="MIH30" s="84"/>
      <c r="MII30" s="84"/>
      <c r="MIJ30" s="84"/>
      <c r="MIK30" s="84"/>
      <c r="MIL30" s="84"/>
      <c r="MIM30" s="84"/>
      <c r="MIN30" s="84"/>
      <c r="MIO30" s="84"/>
      <c r="MIP30" s="84"/>
      <c r="MIQ30" s="84"/>
      <c r="MIR30" s="84"/>
      <c r="MIS30" s="84"/>
      <c r="MIT30" s="84"/>
      <c r="MIU30" s="84"/>
      <c r="MIV30" s="84"/>
      <c r="MIW30" s="84"/>
      <c r="MIX30" s="84"/>
      <c r="MIY30" s="84"/>
      <c r="MIZ30" s="84"/>
      <c r="MJA30" s="84"/>
      <c r="MJB30" s="84"/>
      <c r="MJC30" s="84"/>
      <c r="MJD30" s="84"/>
      <c r="MJE30" s="84"/>
      <c r="MJF30" s="84"/>
      <c r="MJG30" s="84"/>
      <c r="MJH30" s="84"/>
      <c r="MJI30" s="84"/>
      <c r="MJJ30" s="84"/>
      <c r="MJK30" s="84"/>
      <c r="MJL30" s="84"/>
      <c r="MJM30" s="84"/>
      <c r="MJN30" s="84"/>
      <c r="MJO30" s="84"/>
      <c r="MJP30" s="84"/>
      <c r="MJQ30" s="84"/>
      <c r="MJR30" s="84"/>
      <c r="MJS30" s="84"/>
      <c r="MJT30" s="84"/>
      <c r="MJU30" s="84"/>
      <c r="MJV30" s="84"/>
      <c r="MJW30" s="84"/>
      <c r="MJX30" s="84"/>
      <c r="MJY30" s="84"/>
      <c r="MJZ30" s="84"/>
      <c r="MKA30" s="84"/>
      <c r="MKB30" s="84"/>
      <c r="MKC30" s="84"/>
      <c r="MKD30" s="84"/>
      <c r="MKE30" s="84"/>
      <c r="MKF30" s="84"/>
      <c r="MKG30" s="84"/>
      <c r="MKH30" s="84"/>
      <c r="MKI30" s="84"/>
      <c r="MKJ30" s="84"/>
      <c r="MKK30" s="84"/>
      <c r="MKL30" s="84"/>
      <c r="MKM30" s="84"/>
      <c r="MKN30" s="84"/>
      <c r="MKO30" s="84"/>
      <c r="MKP30" s="84"/>
      <c r="MKQ30" s="84"/>
      <c r="MKR30" s="84"/>
      <c r="MKS30" s="84"/>
      <c r="MKT30" s="84"/>
      <c r="MKU30" s="84"/>
      <c r="MKV30" s="84"/>
      <c r="MKW30" s="84"/>
      <c r="MKX30" s="84"/>
      <c r="MKY30" s="84"/>
      <c r="MKZ30" s="84"/>
      <c r="MLA30" s="84"/>
      <c r="MLB30" s="84"/>
      <c r="MLC30" s="84"/>
      <c r="MLD30" s="84"/>
      <c r="MLE30" s="84"/>
      <c r="MLF30" s="84"/>
      <c r="MLG30" s="84"/>
      <c r="MLH30" s="84"/>
      <c r="MLI30" s="84"/>
      <c r="MLJ30" s="84"/>
      <c r="MLK30" s="84"/>
      <c r="MLL30" s="84"/>
      <c r="MLM30" s="84"/>
      <c r="MLN30" s="84"/>
      <c r="MLO30" s="84"/>
      <c r="MLP30" s="84"/>
      <c r="MLQ30" s="84"/>
      <c r="MLR30" s="84"/>
      <c r="MLS30" s="84"/>
      <c r="MLT30" s="84"/>
      <c r="MLU30" s="84"/>
      <c r="MLV30" s="84"/>
      <c r="MLW30" s="84"/>
      <c r="MLX30" s="84"/>
      <c r="MLY30" s="84"/>
      <c r="MLZ30" s="84"/>
      <c r="MMA30" s="84"/>
      <c r="MMB30" s="84"/>
      <c r="MMC30" s="84"/>
      <c r="MMD30" s="84"/>
      <c r="MME30" s="84"/>
      <c r="MMF30" s="84"/>
      <c r="MMG30" s="84"/>
      <c r="MMH30" s="84"/>
      <c r="MMI30" s="84"/>
      <c r="MMJ30" s="84"/>
      <c r="MMK30" s="84"/>
      <c r="MML30" s="84"/>
      <c r="MMM30" s="84"/>
      <c r="MMN30" s="84"/>
      <c r="MMO30" s="84"/>
      <c r="MMP30" s="84"/>
      <c r="MMQ30" s="84"/>
      <c r="MMR30" s="84"/>
      <c r="MMS30" s="84"/>
      <c r="MMT30" s="84"/>
      <c r="MMU30" s="84"/>
      <c r="MMV30" s="84"/>
      <c r="MMW30" s="84"/>
      <c r="MMX30" s="84"/>
      <c r="MMY30" s="84"/>
      <c r="MMZ30" s="84"/>
      <c r="MNA30" s="84"/>
      <c r="MNB30" s="84"/>
      <c r="MNC30" s="84"/>
      <c r="MND30" s="84"/>
      <c r="MNE30" s="84"/>
      <c r="MNF30" s="84"/>
      <c r="MNG30" s="84"/>
      <c r="MNH30" s="84"/>
      <c r="MNI30" s="84"/>
      <c r="MNJ30" s="84"/>
      <c r="MNK30" s="84"/>
      <c r="MNL30" s="84"/>
      <c r="MNM30" s="84"/>
      <c r="MNN30" s="84"/>
      <c r="MNO30" s="84"/>
      <c r="MNP30" s="84"/>
      <c r="MNQ30" s="84"/>
      <c r="MNR30" s="84"/>
      <c r="MNS30" s="84"/>
      <c r="MNT30" s="84"/>
      <c r="MNU30" s="84"/>
      <c r="MNV30" s="84"/>
      <c r="MNW30" s="84"/>
      <c r="MNX30" s="84"/>
      <c r="MNY30" s="84"/>
      <c r="MNZ30" s="84"/>
      <c r="MOA30" s="84"/>
      <c r="MOB30" s="84"/>
      <c r="MOC30" s="84"/>
      <c r="MOD30" s="84"/>
      <c r="MOE30" s="84"/>
      <c r="MOF30" s="84"/>
      <c r="MOG30" s="84"/>
      <c r="MOH30" s="84"/>
      <c r="MOI30" s="84"/>
      <c r="MOJ30" s="84"/>
      <c r="MOK30" s="84"/>
      <c r="MOL30" s="84"/>
      <c r="MOM30" s="84"/>
      <c r="MON30" s="84"/>
      <c r="MOO30" s="84"/>
      <c r="MOP30" s="84"/>
      <c r="MOQ30" s="84"/>
      <c r="MOR30" s="84"/>
      <c r="MOS30" s="84"/>
      <c r="MOT30" s="84"/>
      <c r="MOU30" s="84"/>
      <c r="MOV30" s="84"/>
      <c r="MOW30" s="84"/>
      <c r="MOX30" s="84"/>
      <c r="MOY30" s="84"/>
      <c r="MOZ30" s="84"/>
      <c r="MPA30" s="84"/>
      <c r="MPB30" s="84"/>
      <c r="MPC30" s="84"/>
      <c r="MPD30" s="84"/>
      <c r="MPE30" s="84"/>
      <c r="MPF30" s="84"/>
      <c r="MPG30" s="84"/>
      <c r="MPH30" s="84"/>
      <c r="MPI30" s="84"/>
      <c r="MPJ30" s="84"/>
      <c r="MPK30" s="84"/>
      <c r="MPL30" s="84"/>
      <c r="MPM30" s="84"/>
      <c r="MPN30" s="84"/>
      <c r="MPO30" s="84"/>
      <c r="MPP30" s="84"/>
      <c r="MPQ30" s="84"/>
      <c r="MPR30" s="84"/>
      <c r="MPS30" s="84"/>
      <c r="MPT30" s="84"/>
      <c r="MPU30" s="84"/>
      <c r="MPV30" s="84"/>
      <c r="MPW30" s="84"/>
      <c r="MPX30" s="84"/>
      <c r="MPY30" s="84"/>
      <c r="MPZ30" s="84"/>
      <c r="MQA30" s="84"/>
      <c r="MQB30" s="84"/>
      <c r="MQC30" s="84"/>
      <c r="MQD30" s="84"/>
      <c r="MQE30" s="84"/>
      <c r="MQF30" s="84"/>
      <c r="MQG30" s="84"/>
      <c r="MQH30" s="84"/>
      <c r="MQI30" s="84"/>
      <c r="MQJ30" s="84"/>
      <c r="MQK30" s="84"/>
      <c r="MQL30" s="84"/>
      <c r="MQM30" s="84"/>
      <c r="MQN30" s="84"/>
      <c r="MQO30" s="84"/>
      <c r="MQP30" s="84"/>
      <c r="MQQ30" s="84"/>
      <c r="MQR30" s="84"/>
      <c r="MQS30" s="84"/>
      <c r="MQT30" s="84"/>
      <c r="MQU30" s="84"/>
      <c r="MQV30" s="84"/>
      <c r="MQW30" s="84"/>
      <c r="MQX30" s="84"/>
      <c r="MQY30" s="84"/>
      <c r="MQZ30" s="84"/>
      <c r="MRA30" s="84"/>
      <c r="MRB30" s="84"/>
      <c r="MRC30" s="84"/>
      <c r="MRD30" s="84"/>
      <c r="MRE30" s="84"/>
      <c r="MRF30" s="84"/>
      <c r="MRG30" s="84"/>
      <c r="MRH30" s="84"/>
      <c r="MRI30" s="84"/>
      <c r="MRJ30" s="84"/>
      <c r="MRK30" s="84"/>
      <c r="MRL30" s="84"/>
      <c r="MRM30" s="84"/>
      <c r="MRN30" s="84"/>
      <c r="MRO30" s="84"/>
      <c r="MRP30" s="84"/>
      <c r="MRQ30" s="84"/>
      <c r="MRR30" s="84"/>
      <c r="MRS30" s="84"/>
      <c r="MRT30" s="84"/>
      <c r="MRU30" s="84"/>
      <c r="MRV30" s="84"/>
      <c r="MRW30" s="84"/>
      <c r="MRX30" s="84"/>
      <c r="MRY30" s="84"/>
      <c r="MRZ30" s="84"/>
      <c r="MSA30" s="84"/>
      <c r="MSB30" s="84"/>
      <c r="MSC30" s="84"/>
      <c r="MSD30" s="84"/>
      <c r="MSE30" s="84"/>
      <c r="MSF30" s="84"/>
      <c r="MSG30" s="84"/>
      <c r="MSH30" s="84"/>
      <c r="MSI30" s="84"/>
      <c r="MSJ30" s="84"/>
      <c r="MSK30" s="84"/>
      <c r="MSL30" s="84"/>
      <c r="MSM30" s="84"/>
      <c r="MSN30" s="84"/>
      <c r="MSO30" s="84"/>
      <c r="MSP30" s="84"/>
      <c r="MSQ30" s="84"/>
      <c r="MSR30" s="84"/>
      <c r="MSS30" s="84"/>
      <c r="MST30" s="84"/>
      <c r="MSU30" s="84"/>
      <c r="MSV30" s="84"/>
      <c r="MSW30" s="84"/>
      <c r="MSX30" s="84"/>
      <c r="MSY30" s="84"/>
      <c r="MSZ30" s="84"/>
      <c r="MTA30" s="84"/>
      <c r="MTB30" s="84"/>
      <c r="MTC30" s="84"/>
      <c r="MTD30" s="84"/>
      <c r="MTE30" s="84"/>
      <c r="MTF30" s="84"/>
      <c r="MTG30" s="84"/>
      <c r="MTH30" s="84"/>
      <c r="MTI30" s="84"/>
      <c r="MTJ30" s="84"/>
      <c r="MTK30" s="84"/>
      <c r="MTL30" s="84"/>
      <c r="MTM30" s="84"/>
      <c r="MTN30" s="84"/>
      <c r="MTO30" s="84"/>
      <c r="MTP30" s="84"/>
      <c r="MTQ30" s="84"/>
      <c r="MTR30" s="84"/>
      <c r="MTS30" s="84"/>
      <c r="MTT30" s="84"/>
      <c r="MTU30" s="84"/>
      <c r="MTV30" s="84"/>
      <c r="MTW30" s="84"/>
      <c r="MTX30" s="84"/>
      <c r="MTY30" s="84"/>
      <c r="MTZ30" s="84"/>
      <c r="MUA30" s="84"/>
      <c r="MUB30" s="84"/>
      <c r="MUC30" s="84"/>
      <c r="MUD30" s="84"/>
      <c r="MUE30" s="84"/>
      <c r="MUF30" s="84"/>
      <c r="MUG30" s="84"/>
      <c r="MUH30" s="84"/>
      <c r="MUI30" s="84"/>
      <c r="MUJ30" s="84"/>
      <c r="MUK30" s="84"/>
      <c r="MUL30" s="84"/>
      <c r="MUM30" s="84"/>
      <c r="MUN30" s="84"/>
      <c r="MUO30" s="84"/>
      <c r="MUP30" s="84"/>
      <c r="MUQ30" s="84"/>
      <c r="MUR30" s="84"/>
      <c r="MUS30" s="84"/>
      <c r="MUT30" s="84"/>
      <c r="MUU30" s="84"/>
      <c r="MUV30" s="84"/>
      <c r="MUW30" s="84"/>
      <c r="MUX30" s="84"/>
      <c r="MUY30" s="84"/>
      <c r="MUZ30" s="84"/>
      <c r="MVA30" s="84"/>
      <c r="MVB30" s="84"/>
      <c r="MVC30" s="84"/>
      <c r="MVD30" s="84"/>
      <c r="MVE30" s="84"/>
      <c r="MVF30" s="84"/>
      <c r="MVG30" s="84"/>
      <c r="MVH30" s="84"/>
      <c r="MVI30" s="84"/>
      <c r="MVJ30" s="84"/>
      <c r="MVK30" s="84"/>
      <c r="MVL30" s="84"/>
      <c r="MVM30" s="84"/>
      <c r="MVN30" s="84"/>
      <c r="MVO30" s="84"/>
      <c r="MVP30" s="84"/>
      <c r="MVQ30" s="84"/>
      <c r="MVR30" s="84"/>
      <c r="MVS30" s="84"/>
      <c r="MVT30" s="84"/>
      <c r="MVU30" s="84"/>
      <c r="MVV30" s="84"/>
      <c r="MVW30" s="84"/>
      <c r="MVX30" s="84"/>
      <c r="MVY30" s="84"/>
      <c r="MVZ30" s="84"/>
      <c r="MWA30" s="84"/>
      <c r="MWB30" s="84"/>
      <c r="MWC30" s="84"/>
      <c r="MWD30" s="84"/>
      <c r="MWE30" s="84"/>
      <c r="MWF30" s="84"/>
      <c r="MWG30" s="84"/>
      <c r="MWH30" s="84"/>
      <c r="MWI30" s="84"/>
      <c r="MWJ30" s="84"/>
      <c r="MWK30" s="84"/>
      <c r="MWL30" s="84"/>
      <c r="MWM30" s="84"/>
      <c r="MWN30" s="84"/>
      <c r="MWO30" s="84"/>
      <c r="MWP30" s="84"/>
      <c r="MWQ30" s="84"/>
      <c r="MWR30" s="84"/>
      <c r="MWS30" s="84"/>
      <c r="MWT30" s="84"/>
      <c r="MWU30" s="84"/>
      <c r="MWV30" s="84"/>
      <c r="MWW30" s="84"/>
      <c r="MWX30" s="84"/>
      <c r="MWY30" s="84"/>
      <c r="MWZ30" s="84"/>
      <c r="MXA30" s="84"/>
      <c r="MXB30" s="84"/>
      <c r="MXC30" s="84"/>
      <c r="MXD30" s="84"/>
      <c r="MXE30" s="84"/>
      <c r="MXF30" s="84"/>
      <c r="MXG30" s="84"/>
      <c r="MXH30" s="84"/>
      <c r="MXI30" s="84"/>
      <c r="MXJ30" s="84"/>
      <c r="MXK30" s="84"/>
      <c r="MXL30" s="84"/>
      <c r="MXM30" s="84"/>
      <c r="MXN30" s="84"/>
      <c r="MXO30" s="84"/>
      <c r="MXP30" s="84"/>
      <c r="MXQ30" s="84"/>
      <c r="MXR30" s="84"/>
      <c r="MXS30" s="84"/>
      <c r="MXT30" s="84"/>
      <c r="MXU30" s="84"/>
      <c r="MXV30" s="84"/>
      <c r="MXW30" s="84"/>
      <c r="MXX30" s="84"/>
      <c r="MXY30" s="84"/>
      <c r="MXZ30" s="84"/>
      <c r="MYA30" s="84"/>
      <c r="MYB30" s="84"/>
      <c r="MYC30" s="84"/>
      <c r="MYD30" s="84"/>
      <c r="MYE30" s="84"/>
      <c r="MYF30" s="84"/>
      <c r="MYG30" s="84"/>
      <c r="MYH30" s="84"/>
      <c r="MYI30" s="84"/>
      <c r="MYJ30" s="84"/>
      <c r="MYK30" s="84"/>
      <c r="MYL30" s="84"/>
      <c r="MYM30" s="84"/>
      <c r="MYN30" s="84"/>
      <c r="MYO30" s="84"/>
      <c r="MYP30" s="84"/>
      <c r="MYQ30" s="84"/>
      <c r="MYR30" s="84"/>
      <c r="MYS30" s="84"/>
      <c r="MYT30" s="84"/>
      <c r="MYU30" s="84"/>
      <c r="MYV30" s="84"/>
      <c r="MYW30" s="84"/>
      <c r="MYX30" s="84"/>
      <c r="MYY30" s="84"/>
      <c r="MYZ30" s="84"/>
      <c r="MZA30" s="84"/>
      <c r="MZB30" s="84"/>
      <c r="MZC30" s="84"/>
      <c r="MZD30" s="84"/>
      <c r="MZE30" s="84"/>
      <c r="MZF30" s="84"/>
      <c r="MZG30" s="84"/>
      <c r="MZH30" s="84"/>
      <c r="MZI30" s="84"/>
      <c r="MZJ30" s="84"/>
      <c r="MZK30" s="84"/>
      <c r="MZL30" s="84"/>
      <c r="MZM30" s="84"/>
      <c r="MZN30" s="84"/>
      <c r="MZO30" s="84"/>
      <c r="MZP30" s="84"/>
      <c r="MZQ30" s="84"/>
      <c r="MZR30" s="84"/>
      <c r="MZS30" s="84"/>
      <c r="MZT30" s="84"/>
      <c r="MZU30" s="84"/>
      <c r="MZV30" s="84"/>
      <c r="MZW30" s="84"/>
      <c r="MZX30" s="84"/>
      <c r="MZY30" s="84"/>
      <c r="MZZ30" s="84"/>
      <c r="NAA30" s="84"/>
      <c r="NAB30" s="84"/>
      <c r="NAC30" s="84"/>
      <c r="NAD30" s="84"/>
      <c r="NAE30" s="84"/>
      <c r="NAF30" s="84"/>
      <c r="NAG30" s="84"/>
      <c r="NAH30" s="84"/>
      <c r="NAI30" s="84"/>
      <c r="NAJ30" s="84"/>
      <c r="NAK30" s="84"/>
      <c r="NAL30" s="84"/>
      <c r="NAM30" s="84"/>
      <c r="NAN30" s="84"/>
      <c r="NAO30" s="84"/>
      <c r="NAP30" s="84"/>
      <c r="NAQ30" s="84"/>
      <c r="NAR30" s="84"/>
      <c r="NAS30" s="84"/>
      <c r="NAT30" s="84"/>
      <c r="NAU30" s="84"/>
      <c r="NAV30" s="84"/>
      <c r="NAW30" s="84"/>
      <c r="NAX30" s="84"/>
      <c r="NAY30" s="84"/>
      <c r="NAZ30" s="84"/>
      <c r="NBA30" s="84"/>
      <c r="NBB30" s="84"/>
      <c r="NBC30" s="84"/>
      <c r="NBD30" s="84"/>
      <c r="NBE30" s="84"/>
      <c r="NBF30" s="84"/>
      <c r="NBG30" s="84"/>
      <c r="NBH30" s="84"/>
      <c r="NBI30" s="84"/>
      <c r="NBJ30" s="84"/>
      <c r="NBK30" s="84"/>
      <c r="NBL30" s="84"/>
      <c r="NBM30" s="84"/>
      <c r="NBN30" s="84"/>
      <c r="NBO30" s="84"/>
      <c r="NBP30" s="84"/>
      <c r="NBQ30" s="84"/>
      <c r="NBR30" s="84"/>
      <c r="NBS30" s="84"/>
      <c r="NBT30" s="84"/>
      <c r="NBU30" s="84"/>
      <c r="NBV30" s="84"/>
      <c r="NBW30" s="84"/>
      <c r="NBX30" s="84"/>
      <c r="NBY30" s="84"/>
      <c r="NBZ30" s="84"/>
      <c r="NCA30" s="84"/>
      <c r="NCB30" s="84"/>
      <c r="NCC30" s="84"/>
      <c r="NCD30" s="84"/>
      <c r="NCE30" s="84"/>
      <c r="NCF30" s="84"/>
      <c r="NCG30" s="84"/>
      <c r="NCH30" s="84"/>
      <c r="NCI30" s="84"/>
      <c r="NCJ30" s="84"/>
      <c r="NCK30" s="84"/>
      <c r="NCL30" s="84"/>
      <c r="NCM30" s="84"/>
      <c r="NCN30" s="84"/>
      <c r="NCO30" s="84"/>
      <c r="NCP30" s="84"/>
      <c r="NCQ30" s="84"/>
      <c r="NCR30" s="84"/>
      <c r="NCS30" s="84"/>
      <c r="NCT30" s="84"/>
      <c r="NCU30" s="84"/>
      <c r="NCV30" s="84"/>
      <c r="NCW30" s="84"/>
      <c r="NCX30" s="84"/>
      <c r="NCY30" s="84"/>
      <c r="NCZ30" s="84"/>
      <c r="NDA30" s="84"/>
      <c r="NDB30" s="84"/>
      <c r="NDC30" s="84"/>
      <c r="NDD30" s="84"/>
      <c r="NDE30" s="84"/>
      <c r="NDF30" s="84"/>
      <c r="NDG30" s="84"/>
      <c r="NDH30" s="84"/>
      <c r="NDI30" s="84"/>
      <c r="NDJ30" s="84"/>
      <c r="NDK30" s="84"/>
      <c r="NDL30" s="84"/>
      <c r="NDM30" s="84"/>
      <c r="NDN30" s="84"/>
      <c r="NDO30" s="84"/>
      <c r="NDP30" s="84"/>
      <c r="NDQ30" s="84"/>
      <c r="NDR30" s="84"/>
      <c r="NDS30" s="84"/>
      <c r="NDT30" s="84"/>
      <c r="NDU30" s="84"/>
      <c r="NDV30" s="84"/>
      <c r="NDW30" s="84"/>
      <c r="NDX30" s="84"/>
      <c r="NDY30" s="84"/>
      <c r="NDZ30" s="84"/>
      <c r="NEA30" s="84"/>
      <c r="NEB30" s="84"/>
      <c r="NEC30" s="84"/>
      <c r="NED30" s="84"/>
      <c r="NEE30" s="84"/>
      <c r="NEF30" s="84"/>
      <c r="NEG30" s="84"/>
      <c r="NEH30" s="84"/>
      <c r="NEI30" s="84"/>
      <c r="NEJ30" s="84"/>
      <c r="NEK30" s="84"/>
      <c r="NEL30" s="84"/>
      <c r="NEM30" s="84"/>
      <c r="NEN30" s="84"/>
      <c r="NEO30" s="84"/>
      <c r="NEP30" s="84"/>
      <c r="NEQ30" s="84"/>
      <c r="NER30" s="84"/>
      <c r="NES30" s="84"/>
      <c r="NET30" s="84"/>
      <c r="NEU30" s="84"/>
      <c r="NEV30" s="84"/>
      <c r="NEW30" s="84"/>
      <c r="NEX30" s="84"/>
      <c r="NEY30" s="84"/>
      <c r="NEZ30" s="84"/>
      <c r="NFA30" s="84"/>
      <c r="NFB30" s="84"/>
      <c r="NFC30" s="84"/>
      <c r="NFD30" s="84"/>
      <c r="NFE30" s="84"/>
      <c r="NFF30" s="84"/>
      <c r="NFG30" s="84"/>
      <c r="NFH30" s="84"/>
      <c r="NFI30" s="84"/>
      <c r="NFJ30" s="84"/>
      <c r="NFK30" s="84"/>
      <c r="NFL30" s="84"/>
      <c r="NFM30" s="84"/>
      <c r="NFN30" s="84"/>
      <c r="NFO30" s="84"/>
      <c r="NFP30" s="84"/>
      <c r="NFQ30" s="84"/>
      <c r="NFR30" s="84"/>
      <c r="NFS30" s="84"/>
      <c r="NFT30" s="84"/>
      <c r="NFU30" s="84"/>
      <c r="NFV30" s="84"/>
      <c r="NFW30" s="84"/>
      <c r="NFX30" s="84"/>
      <c r="NFY30" s="84"/>
      <c r="NFZ30" s="84"/>
      <c r="NGA30" s="84"/>
      <c r="NGB30" s="84"/>
      <c r="NGC30" s="84"/>
      <c r="NGD30" s="84"/>
      <c r="NGE30" s="84"/>
      <c r="NGF30" s="84"/>
      <c r="NGG30" s="84"/>
      <c r="NGH30" s="84"/>
      <c r="NGI30" s="84"/>
      <c r="NGJ30" s="84"/>
      <c r="NGK30" s="84"/>
      <c r="NGL30" s="84"/>
      <c r="NGM30" s="84"/>
      <c r="NGN30" s="84"/>
      <c r="NGO30" s="84"/>
      <c r="NGP30" s="84"/>
      <c r="NGQ30" s="84"/>
      <c r="NGR30" s="84"/>
      <c r="NGS30" s="84"/>
      <c r="NGT30" s="84"/>
      <c r="NGU30" s="84"/>
      <c r="NGV30" s="84"/>
      <c r="NGW30" s="84"/>
      <c r="NGX30" s="84"/>
      <c r="NGY30" s="84"/>
      <c r="NGZ30" s="84"/>
      <c r="NHA30" s="84"/>
      <c r="NHB30" s="84"/>
      <c r="NHC30" s="84"/>
      <c r="NHD30" s="84"/>
      <c r="NHE30" s="84"/>
      <c r="NHF30" s="84"/>
      <c r="NHG30" s="84"/>
      <c r="NHH30" s="84"/>
      <c r="NHI30" s="84"/>
      <c r="NHJ30" s="84"/>
      <c r="NHK30" s="84"/>
      <c r="NHL30" s="84"/>
      <c r="NHM30" s="84"/>
      <c r="NHN30" s="84"/>
      <c r="NHO30" s="84"/>
      <c r="NHP30" s="84"/>
      <c r="NHQ30" s="84"/>
      <c r="NHR30" s="84"/>
      <c r="NHS30" s="84"/>
      <c r="NHT30" s="84"/>
      <c r="NHU30" s="84"/>
      <c r="NHV30" s="84"/>
      <c r="NHW30" s="84"/>
      <c r="NHX30" s="84"/>
      <c r="NHY30" s="84"/>
      <c r="NHZ30" s="84"/>
      <c r="NIA30" s="84"/>
      <c r="NIB30" s="84"/>
      <c r="NIC30" s="84"/>
      <c r="NID30" s="84"/>
      <c r="NIE30" s="84"/>
      <c r="NIF30" s="84"/>
      <c r="NIG30" s="84"/>
      <c r="NIH30" s="84"/>
      <c r="NII30" s="84"/>
      <c r="NIJ30" s="84"/>
      <c r="NIK30" s="84"/>
      <c r="NIL30" s="84"/>
      <c r="NIM30" s="84"/>
      <c r="NIN30" s="84"/>
      <c r="NIO30" s="84"/>
      <c r="NIP30" s="84"/>
      <c r="NIQ30" s="84"/>
      <c r="NIR30" s="84"/>
      <c r="NIS30" s="84"/>
      <c r="NIT30" s="84"/>
      <c r="NIU30" s="84"/>
      <c r="NIV30" s="84"/>
      <c r="NIW30" s="84"/>
      <c r="NIX30" s="84"/>
      <c r="NIY30" s="84"/>
      <c r="NIZ30" s="84"/>
      <c r="NJA30" s="84"/>
      <c r="NJB30" s="84"/>
      <c r="NJC30" s="84"/>
      <c r="NJD30" s="84"/>
      <c r="NJE30" s="84"/>
      <c r="NJF30" s="84"/>
      <c r="NJG30" s="84"/>
      <c r="NJH30" s="84"/>
      <c r="NJI30" s="84"/>
      <c r="NJJ30" s="84"/>
      <c r="NJK30" s="84"/>
      <c r="NJL30" s="84"/>
      <c r="NJM30" s="84"/>
      <c r="NJN30" s="84"/>
      <c r="NJO30" s="84"/>
      <c r="NJP30" s="84"/>
      <c r="NJQ30" s="84"/>
      <c r="NJR30" s="84"/>
      <c r="NJS30" s="84"/>
      <c r="NJT30" s="84"/>
      <c r="NJU30" s="84"/>
      <c r="NJV30" s="84"/>
      <c r="NJW30" s="84"/>
      <c r="NJX30" s="84"/>
      <c r="NJY30" s="84"/>
      <c r="NJZ30" s="84"/>
      <c r="NKA30" s="84"/>
      <c r="NKB30" s="84"/>
      <c r="NKC30" s="84"/>
      <c r="NKD30" s="84"/>
      <c r="NKE30" s="84"/>
      <c r="NKF30" s="84"/>
      <c r="NKG30" s="84"/>
      <c r="NKH30" s="84"/>
      <c r="NKI30" s="84"/>
      <c r="NKJ30" s="84"/>
      <c r="NKK30" s="84"/>
      <c r="NKL30" s="84"/>
      <c r="NKM30" s="84"/>
      <c r="NKN30" s="84"/>
      <c r="NKO30" s="84"/>
      <c r="NKP30" s="84"/>
      <c r="NKQ30" s="84"/>
      <c r="NKR30" s="84"/>
      <c r="NKS30" s="84"/>
      <c r="NKT30" s="84"/>
      <c r="NKU30" s="84"/>
      <c r="NKV30" s="84"/>
      <c r="NKW30" s="84"/>
      <c r="NKX30" s="84"/>
      <c r="NKY30" s="84"/>
      <c r="NKZ30" s="84"/>
      <c r="NLA30" s="84"/>
      <c r="NLB30" s="84"/>
      <c r="NLC30" s="84"/>
      <c r="NLD30" s="84"/>
      <c r="NLE30" s="84"/>
      <c r="NLF30" s="84"/>
      <c r="NLG30" s="84"/>
      <c r="NLH30" s="84"/>
      <c r="NLI30" s="84"/>
      <c r="NLJ30" s="84"/>
      <c r="NLK30" s="84"/>
      <c r="NLL30" s="84"/>
      <c r="NLM30" s="84"/>
      <c r="NLN30" s="84"/>
      <c r="NLO30" s="84"/>
      <c r="NLP30" s="84"/>
      <c r="NLQ30" s="84"/>
      <c r="NLR30" s="84"/>
      <c r="NLS30" s="84"/>
      <c r="NLT30" s="84"/>
      <c r="NLU30" s="84"/>
      <c r="NLV30" s="84"/>
      <c r="NLW30" s="84"/>
      <c r="NLX30" s="84"/>
      <c r="NLY30" s="84"/>
      <c r="NLZ30" s="84"/>
      <c r="NMA30" s="84"/>
      <c r="NMB30" s="84"/>
      <c r="NMC30" s="84"/>
      <c r="NMD30" s="84"/>
      <c r="NME30" s="84"/>
      <c r="NMF30" s="84"/>
      <c r="NMG30" s="84"/>
      <c r="NMH30" s="84"/>
      <c r="NMI30" s="84"/>
      <c r="NMJ30" s="84"/>
      <c r="NMK30" s="84"/>
      <c r="NML30" s="84"/>
      <c r="NMM30" s="84"/>
      <c r="NMN30" s="84"/>
      <c r="NMO30" s="84"/>
      <c r="NMP30" s="84"/>
      <c r="NMQ30" s="84"/>
      <c r="NMR30" s="84"/>
      <c r="NMS30" s="84"/>
      <c r="NMT30" s="84"/>
      <c r="NMU30" s="84"/>
      <c r="NMV30" s="84"/>
      <c r="NMW30" s="84"/>
      <c r="NMX30" s="84"/>
      <c r="NMY30" s="84"/>
      <c r="NMZ30" s="84"/>
      <c r="NNA30" s="84"/>
      <c r="NNB30" s="84"/>
      <c r="NNC30" s="84"/>
      <c r="NND30" s="84"/>
      <c r="NNE30" s="84"/>
      <c r="NNF30" s="84"/>
      <c r="NNG30" s="84"/>
      <c r="NNH30" s="84"/>
      <c r="NNI30" s="84"/>
      <c r="NNJ30" s="84"/>
      <c r="NNK30" s="84"/>
      <c r="NNL30" s="84"/>
      <c r="NNM30" s="84"/>
      <c r="NNN30" s="84"/>
      <c r="NNO30" s="84"/>
      <c r="NNP30" s="84"/>
      <c r="NNQ30" s="84"/>
      <c r="NNR30" s="84"/>
      <c r="NNS30" s="84"/>
      <c r="NNT30" s="84"/>
      <c r="NNU30" s="84"/>
      <c r="NNV30" s="84"/>
      <c r="NNW30" s="84"/>
      <c r="NNX30" s="84"/>
      <c r="NNY30" s="84"/>
      <c r="NNZ30" s="84"/>
      <c r="NOA30" s="84"/>
      <c r="NOB30" s="84"/>
      <c r="NOC30" s="84"/>
      <c r="NOD30" s="84"/>
      <c r="NOE30" s="84"/>
      <c r="NOF30" s="84"/>
      <c r="NOG30" s="84"/>
      <c r="NOH30" s="84"/>
      <c r="NOI30" s="84"/>
      <c r="NOJ30" s="84"/>
      <c r="NOK30" s="84"/>
      <c r="NOL30" s="84"/>
      <c r="NOM30" s="84"/>
      <c r="NON30" s="84"/>
      <c r="NOO30" s="84"/>
      <c r="NOP30" s="84"/>
      <c r="NOQ30" s="84"/>
      <c r="NOR30" s="84"/>
      <c r="NOS30" s="84"/>
      <c r="NOT30" s="84"/>
      <c r="NOU30" s="84"/>
      <c r="NOV30" s="84"/>
      <c r="NOW30" s="84"/>
      <c r="NOX30" s="84"/>
      <c r="NOY30" s="84"/>
      <c r="NOZ30" s="84"/>
      <c r="NPA30" s="84"/>
      <c r="NPB30" s="84"/>
      <c r="NPC30" s="84"/>
      <c r="NPD30" s="84"/>
      <c r="NPE30" s="84"/>
      <c r="NPF30" s="84"/>
      <c r="NPG30" s="84"/>
      <c r="NPH30" s="84"/>
      <c r="NPI30" s="84"/>
      <c r="NPJ30" s="84"/>
      <c r="NPK30" s="84"/>
      <c r="NPL30" s="84"/>
      <c r="NPM30" s="84"/>
      <c r="NPN30" s="84"/>
      <c r="NPO30" s="84"/>
      <c r="NPP30" s="84"/>
      <c r="NPQ30" s="84"/>
      <c r="NPR30" s="84"/>
      <c r="NPS30" s="84"/>
      <c r="NPT30" s="84"/>
      <c r="NPU30" s="84"/>
      <c r="NPV30" s="84"/>
      <c r="NPW30" s="84"/>
      <c r="NPX30" s="84"/>
      <c r="NPY30" s="84"/>
      <c r="NPZ30" s="84"/>
      <c r="NQA30" s="84"/>
      <c r="NQB30" s="84"/>
      <c r="NQC30" s="84"/>
      <c r="NQD30" s="84"/>
      <c r="NQE30" s="84"/>
      <c r="NQF30" s="84"/>
      <c r="NQG30" s="84"/>
      <c r="NQH30" s="84"/>
      <c r="NQI30" s="84"/>
      <c r="NQJ30" s="84"/>
      <c r="NQK30" s="84"/>
      <c r="NQL30" s="84"/>
      <c r="NQM30" s="84"/>
      <c r="NQN30" s="84"/>
      <c r="NQO30" s="84"/>
      <c r="NQP30" s="84"/>
      <c r="NQQ30" s="84"/>
      <c r="NQR30" s="84"/>
      <c r="NQS30" s="84"/>
      <c r="NQT30" s="84"/>
      <c r="NQU30" s="84"/>
      <c r="NQV30" s="84"/>
      <c r="NQW30" s="84"/>
      <c r="NQX30" s="84"/>
      <c r="NQY30" s="84"/>
      <c r="NQZ30" s="84"/>
      <c r="NRA30" s="84"/>
      <c r="NRB30" s="84"/>
      <c r="NRC30" s="84"/>
      <c r="NRD30" s="84"/>
      <c r="NRE30" s="84"/>
      <c r="NRF30" s="84"/>
      <c r="NRG30" s="84"/>
      <c r="NRH30" s="84"/>
      <c r="NRI30" s="84"/>
      <c r="NRJ30" s="84"/>
      <c r="NRK30" s="84"/>
      <c r="NRL30" s="84"/>
      <c r="NRM30" s="84"/>
      <c r="NRN30" s="84"/>
      <c r="NRO30" s="84"/>
      <c r="NRP30" s="84"/>
      <c r="NRQ30" s="84"/>
      <c r="NRR30" s="84"/>
      <c r="NRS30" s="84"/>
      <c r="NRT30" s="84"/>
      <c r="NRU30" s="84"/>
      <c r="NRV30" s="84"/>
      <c r="NRW30" s="84"/>
      <c r="NRX30" s="84"/>
      <c r="NRY30" s="84"/>
      <c r="NRZ30" s="84"/>
      <c r="NSA30" s="84"/>
      <c r="NSB30" s="84"/>
      <c r="NSC30" s="84"/>
      <c r="NSD30" s="84"/>
      <c r="NSE30" s="84"/>
      <c r="NSF30" s="84"/>
      <c r="NSG30" s="84"/>
      <c r="NSH30" s="84"/>
      <c r="NSI30" s="84"/>
      <c r="NSJ30" s="84"/>
      <c r="NSK30" s="84"/>
      <c r="NSL30" s="84"/>
      <c r="NSM30" s="84"/>
      <c r="NSN30" s="84"/>
      <c r="NSO30" s="84"/>
      <c r="NSP30" s="84"/>
      <c r="NSQ30" s="84"/>
      <c r="NSR30" s="84"/>
      <c r="NSS30" s="84"/>
      <c r="NST30" s="84"/>
      <c r="NSU30" s="84"/>
      <c r="NSV30" s="84"/>
      <c r="NSW30" s="84"/>
      <c r="NSX30" s="84"/>
      <c r="NSY30" s="84"/>
      <c r="NSZ30" s="84"/>
      <c r="NTA30" s="84"/>
      <c r="NTB30" s="84"/>
      <c r="NTC30" s="84"/>
      <c r="NTD30" s="84"/>
      <c r="NTE30" s="84"/>
      <c r="NTF30" s="84"/>
      <c r="NTG30" s="84"/>
      <c r="NTH30" s="84"/>
      <c r="NTI30" s="84"/>
      <c r="NTJ30" s="84"/>
      <c r="NTK30" s="84"/>
      <c r="NTL30" s="84"/>
      <c r="NTM30" s="84"/>
      <c r="NTN30" s="84"/>
      <c r="NTO30" s="84"/>
      <c r="NTP30" s="84"/>
      <c r="NTQ30" s="84"/>
      <c r="NTR30" s="84"/>
      <c r="NTS30" s="84"/>
      <c r="NTT30" s="84"/>
      <c r="NTU30" s="84"/>
      <c r="NTV30" s="84"/>
      <c r="NTW30" s="84"/>
      <c r="NTX30" s="84"/>
      <c r="NTY30" s="84"/>
      <c r="NTZ30" s="84"/>
      <c r="NUA30" s="84"/>
      <c r="NUB30" s="84"/>
      <c r="NUC30" s="84"/>
      <c r="NUD30" s="84"/>
      <c r="NUE30" s="84"/>
      <c r="NUF30" s="84"/>
      <c r="NUG30" s="84"/>
      <c r="NUH30" s="84"/>
      <c r="NUI30" s="84"/>
      <c r="NUJ30" s="84"/>
      <c r="NUK30" s="84"/>
      <c r="NUL30" s="84"/>
      <c r="NUM30" s="84"/>
      <c r="NUN30" s="84"/>
      <c r="NUO30" s="84"/>
      <c r="NUP30" s="84"/>
      <c r="NUQ30" s="84"/>
      <c r="NUR30" s="84"/>
      <c r="NUS30" s="84"/>
      <c r="NUT30" s="84"/>
      <c r="NUU30" s="84"/>
      <c r="NUV30" s="84"/>
      <c r="NUW30" s="84"/>
      <c r="NUX30" s="84"/>
      <c r="NUY30" s="84"/>
      <c r="NUZ30" s="84"/>
      <c r="NVA30" s="84"/>
      <c r="NVB30" s="84"/>
      <c r="NVC30" s="84"/>
      <c r="NVD30" s="84"/>
      <c r="NVE30" s="84"/>
      <c r="NVF30" s="84"/>
      <c r="NVG30" s="84"/>
      <c r="NVH30" s="84"/>
      <c r="NVI30" s="84"/>
      <c r="NVJ30" s="84"/>
      <c r="NVK30" s="84"/>
      <c r="NVL30" s="84"/>
      <c r="NVM30" s="84"/>
      <c r="NVN30" s="84"/>
      <c r="NVO30" s="84"/>
      <c r="NVP30" s="84"/>
      <c r="NVQ30" s="84"/>
      <c r="NVR30" s="84"/>
      <c r="NVS30" s="84"/>
      <c r="NVT30" s="84"/>
      <c r="NVU30" s="84"/>
      <c r="NVV30" s="84"/>
      <c r="NVW30" s="84"/>
      <c r="NVX30" s="84"/>
      <c r="NVY30" s="84"/>
      <c r="NVZ30" s="84"/>
      <c r="NWA30" s="84"/>
      <c r="NWB30" s="84"/>
      <c r="NWC30" s="84"/>
      <c r="NWD30" s="84"/>
      <c r="NWE30" s="84"/>
      <c r="NWF30" s="84"/>
      <c r="NWG30" s="84"/>
      <c r="NWH30" s="84"/>
      <c r="NWI30" s="84"/>
      <c r="NWJ30" s="84"/>
      <c r="NWK30" s="84"/>
      <c r="NWL30" s="84"/>
      <c r="NWM30" s="84"/>
      <c r="NWN30" s="84"/>
      <c r="NWO30" s="84"/>
      <c r="NWP30" s="84"/>
      <c r="NWQ30" s="84"/>
      <c r="NWR30" s="84"/>
      <c r="NWS30" s="84"/>
      <c r="NWT30" s="84"/>
      <c r="NWU30" s="84"/>
      <c r="NWV30" s="84"/>
      <c r="NWW30" s="84"/>
      <c r="NWX30" s="84"/>
      <c r="NWY30" s="84"/>
      <c r="NWZ30" s="84"/>
      <c r="NXA30" s="84"/>
      <c r="NXB30" s="84"/>
      <c r="NXC30" s="84"/>
      <c r="NXD30" s="84"/>
      <c r="NXE30" s="84"/>
      <c r="NXF30" s="84"/>
      <c r="NXG30" s="84"/>
      <c r="NXH30" s="84"/>
      <c r="NXI30" s="84"/>
      <c r="NXJ30" s="84"/>
      <c r="NXK30" s="84"/>
      <c r="NXL30" s="84"/>
      <c r="NXM30" s="84"/>
      <c r="NXN30" s="84"/>
      <c r="NXO30" s="84"/>
      <c r="NXP30" s="84"/>
      <c r="NXQ30" s="84"/>
      <c r="NXR30" s="84"/>
      <c r="NXS30" s="84"/>
      <c r="NXT30" s="84"/>
      <c r="NXU30" s="84"/>
      <c r="NXV30" s="84"/>
      <c r="NXW30" s="84"/>
      <c r="NXX30" s="84"/>
      <c r="NXY30" s="84"/>
      <c r="NXZ30" s="84"/>
      <c r="NYA30" s="84"/>
      <c r="NYB30" s="84"/>
      <c r="NYC30" s="84"/>
      <c r="NYD30" s="84"/>
      <c r="NYE30" s="84"/>
      <c r="NYF30" s="84"/>
      <c r="NYG30" s="84"/>
      <c r="NYH30" s="84"/>
      <c r="NYI30" s="84"/>
      <c r="NYJ30" s="84"/>
      <c r="NYK30" s="84"/>
      <c r="NYL30" s="84"/>
      <c r="NYM30" s="84"/>
      <c r="NYN30" s="84"/>
      <c r="NYO30" s="84"/>
      <c r="NYP30" s="84"/>
      <c r="NYQ30" s="84"/>
      <c r="NYR30" s="84"/>
      <c r="NYS30" s="84"/>
      <c r="NYT30" s="84"/>
      <c r="NYU30" s="84"/>
      <c r="NYV30" s="84"/>
      <c r="NYW30" s="84"/>
      <c r="NYX30" s="84"/>
      <c r="NYY30" s="84"/>
      <c r="NYZ30" s="84"/>
      <c r="NZA30" s="84"/>
      <c r="NZB30" s="84"/>
      <c r="NZC30" s="84"/>
      <c r="NZD30" s="84"/>
      <c r="NZE30" s="84"/>
      <c r="NZF30" s="84"/>
      <c r="NZG30" s="84"/>
      <c r="NZH30" s="84"/>
      <c r="NZI30" s="84"/>
      <c r="NZJ30" s="84"/>
      <c r="NZK30" s="84"/>
      <c r="NZL30" s="84"/>
      <c r="NZM30" s="84"/>
      <c r="NZN30" s="84"/>
      <c r="NZO30" s="84"/>
      <c r="NZP30" s="84"/>
      <c r="NZQ30" s="84"/>
      <c r="NZR30" s="84"/>
      <c r="NZS30" s="84"/>
      <c r="NZT30" s="84"/>
      <c r="NZU30" s="84"/>
      <c r="NZV30" s="84"/>
      <c r="NZW30" s="84"/>
      <c r="NZX30" s="84"/>
      <c r="NZY30" s="84"/>
      <c r="NZZ30" s="84"/>
      <c r="OAA30" s="84"/>
      <c r="OAB30" s="84"/>
      <c r="OAC30" s="84"/>
      <c r="OAD30" s="84"/>
      <c r="OAE30" s="84"/>
      <c r="OAF30" s="84"/>
      <c r="OAG30" s="84"/>
      <c r="OAH30" s="84"/>
      <c r="OAI30" s="84"/>
      <c r="OAJ30" s="84"/>
      <c r="OAK30" s="84"/>
      <c r="OAL30" s="84"/>
      <c r="OAM30" s="84"/>
      <c r="OAN30" s="84"/>
      <c r="OAO30" s="84"/>
      <c r="OAP30" s="84"/>
      <c r="OAQ30" s="84"/>
      <c r="OAR30" s="84"/>
      <c r="OAS30" s="84"/>
      <c r="OAT30" s="84"/>
      <c r="OAU30" s="84"/>
      <c r="OAV30" s="84"/>
      <c r="OAW30" s="84"/>
      <c r="OAX30" s="84"/>
      <c r="OAY30" s="84"/>
      <c r="OAZ30" s="84"/>
      <c r="OBA30" s="84"/>
      <c r="OBB30" s="84"/>
      <c r="OBC30" s="84"/>
      <c r="OBD30" s="84"/>
      <c r="OBE30" s="84"/>
      <c r="OBF30" s="84"/>
      <c r="OBG30" s="84"/>
      <c r="OBH30" s="84"/>
      <c r="OBI30" s="84"/>
      <c r="OBJ30" s="84"/>
      <c r="OBK30" s="84"/>
      <c r="OBL30" s="84"/>
      <c r="OBM30" s="84"/>
      <c r="OBN30" s="84"/>
      <c r="OBO30" s="84"/>
      <c r="OBP30" s="84"/>
      <c r="OBQ30" s="84"/>
      <c r="OBR30" s="84"/>
      <c r="OBS30" s="84"/>
      <c r="OBT30" s="84"/>
      <c r="OBU30" s="84"/>
      <c r="OBV30" s="84"/>
      <c r="OBW30" s="84"/>
      <c r="OBX30" s="84"/>
      <c r="OBY30" s="84"/>
      <c r="OBZ30" s="84"/>
      <c r="OCA30" s="84"/>
      <c r="OCB30" s="84"/>
      <c r="OCC30" s="84"/>
      <c r="OCD30" s="84"/>
      <c r="OCE30" s="84"/>
      <c r="OCF30" s="84"/>
      <c r="OCG30" s="84"/>
      <c r="OCH30" s="84"/>
      <c r="OCI30" s="84"/>
      <c r="OCJ30" s="84"/>
      <c r="OCK30" s="84"/>
      <c r="OCL30" s="84"/>
      <c r="OCM30" s="84"/>
      <c r="OCN30" s="84"/>
      <c r="OCO30" s="84"/>
      <c r="OCP30" s="84"/>
      <c r="OCQ30" s="84"/>
      <c r="OCR30" s="84"/>
      <c r="OCS30" s="84"/>
      <c r="OCT30" s="84"/>
      <c r="OCU30" s="84"/>
      <c r="OCV30" s="84"/>
      <c r="OCW30" s="84"/>
      <c r="OCX30" s="84"/>
      <c r="OCY30" s="84"/>
      <c r="OCZ30" s="84"/>
      <c r="ODA30" s="84"/>
      <c r="ODB30" s="84"/>
      <c r="ODC30" s="84"/>
      <c r="ODD30" s="84"/>
      <c r="ODE30" s="84"/>
      <c r="ODF30" s="84"/>
      <c r="ODG30" s="84"/>
      <c r="ODH30" s="84"/>
      <c r="ODI30" s="84"/>
      <c r="ODJ30" s="84"/>
      <c r="ODK30" s="84"/>
      <c r="ODL30" s="84"/>
      <c r="ODM30" s="84"/>
      <c r="ODN30" s="84"/>
      <c r="ODO30" s="84"/>
      <c r="ODP30" s="84"/>
      <c r="ODQ30" s="84"/>
      <c r="ODR30" s="84"/>
      <c r="ODS30" s="84"/>
      <c r="ODT30" s="84"/>
      <c r="ODU30" s="84"/>
      <c r="ODV30" s="84"/>
      <c r="ODW30" s="84"/>
      <c r="ODX30" s="84"/>
      <c r="ODY30" s="84"/>
      <c r="ODZ30" s="84"/>
      <c r="OEA30" s="84"/>
      <c r="OEB30" s="84"/>
      <c r="OEC30" s="84"/>
      <c r="OED30" s="84"/>
      <c r="OEE30" s="84"/>
      <c r="OEF30" s="84"/>
      <c r="OEG30" s="84"/>
      <c r="OEH30" s="84"/>
      <c r="OEI30" s="84"/>
      <c r="OEJ30" s="84"/>
      <c r="OEK30" s="84"/>
      <c r="OEL30" s="84"/>
      <c r="OEM30" s="84"/>
      <c r="OEN30" s="84"/>
      <c r="OEO30" s="84"/>
      <c r="OEP30" s="84"/>
      <c r="OEQ30" s="84"/>
      <c r="OER30" s="84"/>
      <c r="OES30" s="84"/>
      <c r="OET30" s="84"/>
      <c r="OEU30" s="84"/>
      <c r="OEV30" s="84"/>
      <c r="OEW30" s="84"/>
      <c r="OEX30" s="84"/>
      <c r="OEY30" s="84"/>
      <c r="OEZ30" s="84"/>
      <c r="OFA30" s="84"/>
      <c r="OFB30" s="84"/>
      <c r="OFC30" s="84"/>
      <c r="OFD30" s="84"/>
      <c r="OFE30" s="84"/>
      <c r="OFF30" s="84"/>
      <c r="OFG30" s="84"/>
      <c r="OFH30" s="84"/>
      <c r="OFI30" s="84"/>
      <c r="OFJ30" s="84"/>
      <c r="OFK30" s="84"/>
      <c r="OFL30" s="84"/>
      <c r="OFM30" s="84"/>
      <c r="OFN30" s="84"/>
      <c r="OFO30" s="84"/>
      <c r="OFP30" s="84"/>
      <c r="OFQ30" s="84"/>
      <c r="OFR30" s="84"/>
      <c r="OFS30" s="84"/>
      <c r="OFT30" s="84"/>
      <c r="OFU30" s="84"/>
      <c r="OFV30" s="84"/>
      <c r="OFW30" s="84"/>
      <c r="OFX30" s="84"/>
      <c r="OFY30" s="84"/>
      <c r="OFZ30" s="84"/>
      <c r="OGA30" s="84"/>
      <c r="OGB30" s="84"/>
      <c r="OGC30" s="84"/>
      <c r="OGD30" s="84"/>
      <c r="OGE30" s="84"/>
      <c r="OGF30" s="84"/>
      <c r="OGG30" s="84"/>
      <c r="OGH30" s="84"/>
      <c r="OGI30" s="84"/>
      <c r="OGJ30" s="84"/>
      <c r="OGK30" s="84"/>
      <c r="OGL30" s="84"/>
      <c r="OGM30" s="84"/>
      <c r="OGN30" s="84"/>
      <c r="OGO30" s="84"/>
      <c r="OGP30" s="84"/>
      <c r="OGQ30" s="84"/>
      <c r="OGR30" s="84"/>
      <c r="OGS30" s="84"/>
      <c r="OGT30" s="84"/>
      <c r="OGU30" s="84"/>
      <c r="OGV30" s="84"/>
      <c r="OGW30" s="84"/>
      <c r="OGX30" s="84"/>
      <c r="OGY30" s="84"/>
      <c r="OGZ30" s="84"/>
      <c r="OHA30" s="84"/>
      <c r="OHB30" s="84"/>
      <c r="OHC30" s="84"/>
      <c r="OHD30" s="84"/>
      <c r="OHE30" s="84"/>
      <c r="OHF30" s="84"/>
      <c r="OHG30" s="84"/>
      <c r="OHH30" s="84"/>
      <c r="OHI30" s="84"/>
      <c r="OHJ30" s="84"/>
      <c r="OHK30" s="84"/>
      <c r="OHL30" s="84"/>
      <c r="OHM30" s="84"/>
      <c r="OHN30" s="84"/>
      <c r="OHO30" s="84"/>
      <c r="OHP30" s="84"/>
      <c r="OHQ30" s="84"/>
      <c r="OHR30" s="84"/>
      <c r="OHS30" s="84"/>
      <c r="OHT30" s="84"/>
      <c r="OHU30" s="84"/>
      <c r="OHV30" s="84"/>
      <c r="OHW30" s="84"/>
      <c r="OHX30" s="84"/>
      <c r="OHY30" s="84"/>
      <c r="OHZ30" s="84"/>
      <c r="OIA30" s="84"/>
      <c r="OIB30" s="84"/>
      <c r="OIC30" s="84"/>
      <c r="OID30" s="84"/>
      <c r="OIE30" s="84"/>
      <c r="OIF30" s="84"/>
      <c r="OIG30" s="84"/>
      <c r="OIH30" s="84"/>
      <c r="OII30" s="84"/>
      <c r="OIJ30" s="84"/>
      <c r="OIK30" s="84"/>
      <c r="OIL30" s="84"/>
      <c r="OIM30" s="84"/>
      <c r="OIN30" s="84"/>
      <c r="OIO30" s="84"/>
      <c r="OIP30" s="84"/>
      <c r="OIQ30" s="84"/>
      <c r="OIR30" s="84"/>
      <c r="OIS30" s="84"/>
      <c r="OIT30" s="84"/>
      <c r="OIU30" s="84"/>
      <c r="OIV30" s="84"/>
      <c r="OIW30" s="84"/>
      <c r="OIX30" s="84"/>
      <c r="OIY30" s="84"/>
      <c r="OIZ30" s="84"/>
      <c r="OJA30" s="84"/>
      <c r="OJB30" s="84"/>
      <c r="OJC30" s="84"/>
      <c r="OJD30" s="84"/>
      <c r="OJE30" s="84"/>
      <c r="OJF30" s="84"/>
      <c r="OJG30" s="84"/>
      <c r="OJH30" s="84"/>
      <c r="OJI30" s="84"/>
      <c r="OJJ30" s="84"/>
      <c r="OJK30" s="84"/>
      <c r="OJL30" s="84"/>
      <c r="OJM30" s="84"/>
      <c r="OJN30" s="84"/>
      <c r="OJO30" s="84"/>
      <c r="OJP30" s="84"/>
      <c r="OJQ30" s="84"/>
      <c r="OJR30" s="84"/>
      <c r="OJS30" s="84"/>
      <c r="OJT30" s="84"/>
      <c r="OJU30" s="84"/>
      <c r="OJV30" s="84"/>
      <c r="OJW30" s="84"/>
      <c r="OJX30" s="84"/>
      <c r="OJY30" s="84"/>
      <c r="OJZ30" s="84"/>
      <c r="OKA30" s="84"/>
      <c r="OKB30" s="84"/>
      <c r="OKC30" s="84"/>
      <c r="OKD30" s="84"/>
      <c r="OKE30" s="84"/>
      <c r="OKF30" s="84"/>
      <c r="OKG30" s="84"/>
      <c r="OKH30" s="84"/>
      <c r="OKI30" s="84"/>
      <c r="OKJ30" s="84"/>
      <c r="OKK30" s="84"/>
      <c r="OKL30" s="84"/>
      <c r="OKM30" s="84"/>
      <c r="OKN30" s="84"/>
      <c r="OKO30" s="84"/>
      <c r="OKP30" s="84"/>
      <c r="OKQ30" s="84"/>
      <c r="OKR30" s="84"/>
      <c r="OKS30" s="84"/>
      <c r="OKT30" s="84"/>
      <c r="OKU30" s="84"/>
      <c r="OKV30" s="84"/>
      <c r="OKW30" s="84"/>
      <c r="OKX30" s="84"/>
      <c r="OKY30" s="84"/>
      <c r="OKZ30" s="84"/>
      <c r="OLA30" s="84"/>
      <c r="OLB30" s="84"/>
      <c r="OLC30" s="84"/>
      <c r="OLD30" s="84"/>
      <c r="OLE30" s="84"/>
      <c r="OLF30" s="84"/>
      <c r="OLG30" s="84"/>
      <c r="OLH30" s="84"/>
      <c r="OLI30" s="84"/>
      <c r="OLJ30" s="84"/>
      <c r="OLK30" s="84"/>
      <c r="OLL30" s="84"/>
      <c r="OLM30" s="84"/>
      <c r="OLN30" s="84"/>
      <c r="OLO30" s="84"/>
      <c r="OLP30" s="84"/>
      <c r="OLQ30" s="84"/>
      <c r="OLR30" s="84"/>
      <c r="OLS30" s="84"/>
      <c r="OLT30" s="84"/>
      <c r="OLU30" s="84"/>
      <c r="OLV30" s="84"/>
      <c r="OLW30" s="84"/>
      <c r="OLX30" s="84"/>
      <c r="OLY30" s="84"/>
      <c r="OLZ30" s="84"/>
      <c r="OMA30" s="84"/>
      <c r="OMB30" s="84"/>
      <c r="OMC30" s="84"/>
      <c r="OMD30" s="84"/>
      <c r="OME30" s="84"/>
      <c r="OMF30" s="84"/>
      <c r="OMG30" s="84"/>
      <c r="OMH30" s="84"/>
      <c r="OMI30" s="84"/>
      <c r="OMJ30" s="84"/>
      <c r="OMK30" s="84"/>
      <c r="OML30" s="84"/>
      <c r="OMM30" s="84"/>
      <c r="OMN30" s="84"/>
      <c r="OMO30" s="84"/>
      <c r="OMP30" s="84"/>
      <c r="OMQ30" s="84"/>
      <c r="OMR30" s="84"/>
      <c r="OMS30" s="84"/>
      <c r="OMT30" s="84"/>
      <c r="OMU30" s="84"/>
      <c r="OMV30" s="84"/>
      <c r="OMW30" s="84"/>
      <c r="OMX30" s="84"/>
      <c r="OMY30" s="84"/>
      <c r="OMZ30" s="84"/>
      <c r="ONA30" s="84"/>
      <c r="ONB30" s="84"/>
      <c r="ONC30" s="84"/>
      <c r="OND30" s="84"/>
      <c r="ONE30" s="84"/>
      <c r="ONF30" s="84"/>
      <c r="ONG30" s="84"/>
      <c r="ONH30" s="84"/>
      <c r="ONI30" s="84"/>
      <c r="ONJ30" s="84"/>
      <c r="ONK30" s="84"/>
      <c r="ONL30" s="84"/>
      <c r="ONM30" s="84"/>
      <c r="ONN30" s="84"/>
      <c r="ONO30" s="84"/>
      <c r="ONP30" s="84"/>
      <c r="ONQ30" s="84"/>
      <c r="ONR30" s="84"/>
      <c r="ONS30" s="84"/>
      <c r="ONT30" s="84"/>
      <c r="ONU30" s="84"/>
      <c r="ONV30" s="84"/>
      <c r="ONW30" s="84"/>
      <c r="ONX30" s="84"/>
      <c r="ONY30" s="84"/>
      <c r="ONZ30" s="84"/>
      <c r="OOA30" s="84"/>
      <c r="OOB30" s="84"/>
      <c r="OOC30" s="84"/>
      <c r="OOD30" s="84"/>
      <c r="OOE30" s="84"/>
      <c r="OOF30" s="84"/>
      <c r="OOG30" s="84"/>
      <c r="OOH30" s="84"/>
      <c r="OOI30" s="84"/>
      <c r="OOJ30" s="84"/>
      <c r="OOK30" s="84"/>
      <c r="OOL30" s="84"/>
      <c r="OOM30" s="84"/>
      <c r="OON30" s="84"/>
      <c r="OOO30" s="84"/>
      <c r="OOP30" s="84"/>
      <c r="OOQ30" s="84"/>
      <c r="OOR30" s="84"/>
      <c r="OOS30" s="84"/>
      <c r="OOT30" s="84"/>
      <c r="OOU30" s="84"/>
      <c r="OOV30" s="84"/>
      <c r="OOW30" s="84"/>
      <c r="OOX30" s="84"/>
      <c r="OOY30" s="84"/>
      <c r="OOZ30" s="84"/>
      <c r="OPA30" s="84"/>
      <c r="OPB30" s="84"/>
      <c r="OPC30" s="84"/>
      <c r="OPD30" s="84"/>
      <c r="OPE30" s="84"/>
      <c r="OPF30" s="84"/>
      <c r="OPG30" s="84"/>
      <c r="OPH30" s="84"/>
      <c r="OPI30" s="84"/>
      <c r="OPJ30" s="84"/>
      <c r="OPK30" s="84"/>
      <c r="OPL30" s="84"/>
      <c r="OPM30" s="84"/>
      <c r="OPN30" s="84"/>
      <c r="OPO30" s="84"/>
      <c r="OPP30" s="84"/>
      <c r="OPQ30" s="84"/>
      <c r="OPR30" s="84"/>
      <c r="OPS30" s="84"/>
      <c r="OPT30" s="84"/>
      <c r="OPU30" s="84"/>
      <c r="OPV30" s="84"/>
      <c r="OPW30" s="84"/>
      <c r="OPX30" s="84"/>
      <c r="OPY30" s="84"/>
      <c r="OPZ30" s="84"/>
      <c r="OQA30" s="84"/>
      <c r="OQB30" s="84"/>
      <c r="OQC30" s="84"/>
      <c r="OQD30" s="84"/>
      <c r="OQE30" s="84"/>
      <c r="OQF30" s="84"/>
      <c r="OQG30" s="84"/>
      <c r="OQH30" s="84"/>
      <c r="OQI30" s="84"/>
      <c r="OQJ30" s="84"/>
      <c r="OQK30" s="84"/>
      <c r="OQL30" s="84"/>
      <c r="OQM30" s="84"/>
      <c r="OQN30" s="84"/>
      <c r="OQO30" s="84"/>
      <c r="OQP30" s="84"/>
      <c r="OQQ30" s="84"/>
      <c r="OQR30" s="84"/>
      <c r="OQS30" s="84"/>
      <c r="OQT30" s="84"/>
      <c r="OQU30" s="84"/>
      <c r="OQV30" s="84"/>
      <c r="OQW30" s="84"/>
      <c r="OQX30" s="84"/>
      <c r="OQY30" s="84"/>
      <c r="OQZ30" s="84"/>
      <c r="ORA30" s="84"/>
      <c r="ORB30" s="84"/>
      <c r="ORC30" s="84"/>
      <c r="ORD30" s="84"/>
      <c r="ORE30" s="84"/>
      <c r="ORF30" s="84"/>
      <c r="ORG30" s="84"/>
      <c r="ORH30" s="84"/>
      <c r="ORI30" s="84"/>
      <c r="ORJ30" s="84"/>
      <c r="ORK30" s="84"/>
      <c r="ORL30" s="84"/>
      <c r="ORM30" s="84"/>
      <c r="ORN30" s="84"/>
      <c r="ORO30" s="84"/>
      <c r="ORP30" s="84"/>
      <c r="ORQ30" s="84"/>
      <c r="ORR30" s="84"/>
      <c r="ORS30" s="84"/>
      <c r="ORT30" s="84"/>
      <c r="ORU30" s="84"/>
      <c r="ORV30" s="84"/>
      <c r="ORW30" s="84"/>
      <c r="ORX30" s="84"/>
      <c r="ORY30" s="84"/>
      <c r="ORZ30" s="84"/>
      <c r="OSA30" s="84"/>
      <c r="OSB30" s="84"/>
      <c r="OSC30" s="84"/>
      <c r="OSD30" s="84"/>
      <c r="OSE30" s="84"/>
      <c r="OSF30" s="84"/>
      <c r="OSG30" s="84"/>
      <c r="OSH30" s="84"/>
      <c r="OSI30" s="84"/>
      <c r="OSJ30" s="84"/>
      <c r="OSK30" s="84"/>
      <c r="OSL30" s="84"/>
      <c r="OSM30" s="84"/>
      <c r="OSN30" s="84"/>
      <c r="OSO30" s="84"/>
      <c r="OSP30" s="84"/>
      <c r="OSQ30" s="84"/>
      <c r="OSR30" s="84"/>
      <c r="OSS30" s="84"/>
      <c r="OST30" s="84"/>
      <c r="OSU30" s="84"/>
      <c r="OSV30" s="84"/>
      <c r="OSW30" s="84"/>
      <c r="OSX30" s="84"/>
      <c r="OSY30" s="84"/>
      <c r="OSZ30" s="84"/>
      <c r="OTA30" s="84"/>
      <c r="OTB30" s="84"/>
      <c r="OTC30" s="84"/>
      <c r="OTD30" s="84"/>
      <c r="OTE30" s="84"/>
      <c r="OTF30" s="84"/>
      <c r="OTG30" s="84"/>
      <c r="OTH30" s="84"/>
      <c r="OTI30" s="84"/>
      <c r="OTJ30" s="84"/>
      <c r="OTK30" s="84"/>
      <c r="OTL30" s="84"/>
      <c r="OTM30" s="84"/>
      <c r="OTN30" s="84"/>
      <c r="OTO30" s="84"/>
      <c r="OTP30" s="84"/>
      <c r="OTQ30" s="84"/>
      <c r="OTR30" s="84"/>
      <c r="OTS30" s="84"/>
      <c r="OTT30" s="84"/>
      <c r="OTU30" s="84"/>
      <c r="OTV30" s="84"/>
      <c r="OTW30" s="84"/>
      <c r="OTX30" s="84"/>
      <c r="OTY30" s="84"/>
      <c r="OTZ30" s="84"/>
      <c r="OUA30" s="84"/>
      <c r="OUB30" s="84"/>
      <c r="OUC30" s="84"/>
      <c r="OUD30" s="84"/>
      <c r="OUE30" s="84"/>
      <c r="OUF30" s="84"/>
      <c r="OUG30" s="84"/>
      <c r="OUH30" s="84"/>
      <c r="OUI30" s="84"/>
      <c r="OUJ30" s="84"/>
      <c r="OUK30" s="84"/>
      <c r="OUL30" s="84"/>
      <c r="OUM30" s="84"/>
      <c r="OUN30" s="84"/>
      <c r="OUO30" s="84"/>
      <c r="OUP30" s="84"/>
      <c r="OUQ30" s="84"/>
      <c r="OUR30" s="84"/>
      <c r="OUS30" s="84"/>
      <c r="OUT30" s="84"/>
      <c r="OUU30" s="84"/>
      <c r="OUV30" s="84"/>
      <c r="OUW30" s="84"/>
      <c r="OUX30" s="84"/>
      <c r="OUY30" s="84"/>
      <c r="OUZ30" s="84"/>
      <c r="OVA30" s="84"/>
      <c r="OVB30" s="84"/>
      <c r="OVC30" s="84"/>
      <c r="OVD30" s="84"/>
      <c r="OVE30" s="84"/>
      <c r="OVF30" s="84"/>
      <c r="OVG30" s="84"/>
      <c r="OVH30" s="84"/>
      <c r="OVI30" s="84"/>
      <c r="OVJ30" s="84"/>
      <c r="OVK30" s="84"/>
      <c r="OVL30" s="84"/>
      <c r="OVM30" s="84"/>
      <c r="OVN30" s="84"/>
      <c r="OVO30" s="84"/>
      <c r="OVP30" s="84"/>
      <c r="OVQ30" s="84"/>
      <c r="OVR30" s="84"/>
      <c r="OVS30" s="84"/>
      <c r="OVT30" s="84"/>
      <c r="OVU30" s="84"/>
      <c r="OVV30" s="84"/>
      <c r="OVW30" s="84"/>
      <c r="OVX30" s="84"/>
      <c r="OVY30" s="84"/>
      <c r="OVZ30" s="84"/>
      <c r="OWA30" s="84"/>
      <c r="OWB30" s="84"/>
      <c r="OWC30" s="84"/>
      <c r="OWD30" s="84"/>
      <c r="OWE30" s="84"/>
      <c r="OWF30" s="84"/>
      <c r="OWG30" s="84"/>
      <c r="OWH30" s="84"/>
      <c r="OWI30" s="84"/>
      <c r="OWJ30" s="84"/>
      <c r="OWK30" s="84"/>
      <c r="OWL30" s="84"/>
      <c r="OWM30" s="84"/>
      <c r="OWN30" s="84"/>
      <c r="OWO30" s="84"/>
      <c r="OWP30" s="84"/>
      <c r="OWQ30" s="84"/>
      <c r="OWR30" s="84"/>
      <c r="OWS30" s="84"/>
      <c r="OWT30" s="84"/>
      <c r="OWU30" s="84"/>
      <c r="OWV30" s="84"/>
      <c r="OWW30" s="84"/>
      <c r="OWX30" s="84"/>
      <c r="OWY30" s="84"/>
      <c r="OWZ30" s="84"/>
      <c r="OXA30" s="84"/>
      <c r="OXB30" s="84"/>
      <c r="OXC30" s="84"/>
      <c r="OXD30" s="84"/>
      <c r="OXE30" s="84"/>
      <c r="OXF30" s="84"/>
      <c r="OXG30" s="84"/>
      <c r="OXH30" s="84"/>
      <c r="OXI30" s="84"/>
      <c r="OXJ30" s="84"/>
      <c r="OXK30" s="84"/>
      <c r="OXL30" s="84"/>
      <c r="OXM30" s="84"/>
      <c r="OXN30" s="84"/>
      <c r="OXO30" s="84"/>
      <c r="OXP30" s="84"/>
      <c r="OXQ30" s="84"/>
      <c r="OXR30" s="84"/>
      <c r="OXS30" s="84"/>
      <c r="OXT30" s="84"/>
      <c r="OXU30" s="84"/>
      <c r="OXV30" s="84"/>
      <c r="OXW30" s="84"/>
      <c r="OXX30" s="84"/>
      <c r="OXY30" s="84"/>
      <c r="OXZ30" s="84"/>
      <c r="OYA30" s="84"/>
      <c r="OYB30" s="84"/>
      <c r="OYC30" s="84"/>
      <c r="OYD30" s="84"/>
      <c r="OYE30" s="84"/>
      <c r="OYF30" s="84"/>
      <c r="OYG30" s="84"/>
      <c r="OYH30" s="84"/>
      <c r="OYI30" s="84"/>
      <c r="OYJ30" s="84"/>
      <c r="OYK30" s="84"/>
      <c r="OYL30" s="84"/>
      <c r="OYM30" s="84"/>
      <c r="OYN30" s="84"/>
      <c r="OYO30" s="84"/>
      <c r="OYP30" s="84"/>
      <c r="OYQ30" s="84"/>
      <c r="OYR30" s="84"/>
      <c r="OYS30" s="84"/>
      <c r="OYT30" s="84"/>
      <c r="OYU30" s="84"/>
      <c r="OYV30" s="84"/>
      <c r="OYW30" s="84"/>
      <c r="OYX30" s="84"/>
      <c r="OYY30" s="84"/>
      <c r="OYZ30" s="84"/>
      <c r="OZA30" s="84"/>
      <c r="OZB30" s="84"/>
      <c r="OZC30" s="84"/>
      <c r="OZD30" s="84"/>
      <c r="OZE30" s="84"/>
      <c r="OZF30" s="84"/>
      <c r="OZG30" s="84"/>
      <c r="OZH30" s="84"/>
      <c r="OZI30" s="84"/>
      <c r="OZJ30" s="84"/>
      <c r="OZK30" s="84"/>
      <c r="OZL30" s="84"/>
      <c r="OZM30" s="84"/>
      <c r="OZN30" s="84"/>
      <c r="OZO30" s="84"/>
      <c r="OZP30" s="84"/>
      <c r="OZQ30" s="84"/>
      <c r="OZR30" s="84"/>
      <c r="OZS30" s="84"/>
      <c r="OZT30" s="84"/>
      <c r="OZU30" s="84"/>
      <c r="OZV30" s="84"/>
      <c r="OZW30" s="84"/>
      <c r="OZX30" s="84"/>
      <c r="OZY30" s="84"/>
      <c r="OZZ30" s="84"/>
      <c r="PAA30" s="84"/>
      <c r="PAB30" s="84"/>
      <c r="PAC30" s="84"/>
      <c r="PAD30" s="84"/>
      <c r="PAE30" s="84"/>
      <c r="PAF30" s="84"/>
      <c r="PAG30" s="84"/>
      <c r="PAH30" s="84"/>
      <c r="PAI30" s="84"/>
      <c r="PAJ30" s="84"/>
      <c r="PAK30" s="84"/>
      <c r="PAL30" s="84"/>
      <c r="PAM30" s="84"/>
      <c r="PAN30" s="84"/>
      <c r="PAO30" s="84"/>
      <c r="PAP30" s="84"/>
      <c r="PAQ30" s="84"/>
      <c r="PAR30" s="84"/>
      <c r="PAS30" s="84"/>
      <c r="PAT30" s="84"/>
      <c r="PAU30" s="84"/>
      <c r="PAV30" s="84"/>
      <c r="PAW30" s="84"/>
      <c r="PAX30" s="84"/>
      <c r="PAY30" s="84"/>
      <c r="PAZ30" s="84"/>
      <c r="PBA30" s="84"/>
      <c r="PBB30" s="84"/>
      <c r="PBC30" s="84"/>
      <c r="PBD30" s="84"/>
      <c r="PBE30" s="84"/>
      <c r="PBF30" s="84"/>
      <c r="PBG30" s="84"/>
      <c r="PBH30" s="84"/>
      <c r="PBI30" s="84"/>
      <c r="PBJ30" s="84"/>
      <c r="PBK30" s="84"/>
      <c r="PBL30" s="84"/>
      <c r="PBM30" s="84"/>
      <c r="PBN30" s="84"/>
      <c r="PBO30" s="84"/>
      <c r="PBP30" s="84"/>
      <c r="PBQ30" s="84"/>
      <c r="PBR30" s="84"/>
      <c r="PBS30" s="84"/>
      <c r="PBT30" s="84"/>
      <c r="PBU30" s="84"/>
      <c r="PBV30" s="84"/>
      <c r="PBW30" s="84"/>
      <c r="PBX30" s="84"/>
      <c r="PBY30" s="84"/>
      <c r="PBZ30" s="84"/>
      <c r="PCA30" s="84"/>
      <c r="PCB30" s="84"/>
      <c r="PCC30" s="84"/>
      <c r="PCD30" s="84"/>
      <c r="PCE30" s="84"/>
      <c r="PCF30" s="84"/>
      <c r="PCG30" s="84"/>
      <c r="PCH30" s="84"/>
      <c r="PCI30" s="84"/>
      <c r="PCJ30" s="84"/>
      <c r="PCK30" s="84"/>
      <c r="PCL30" s="84"/>
      <c r="PCM30" s="84"/>
      <c r="PCN30" s="84"/>
      <c r="PCO30" s="84"/>
      <c r="PCP30" s="84"/>
      <c r="PCQ30" s="84"/>
      <c r="PCR30" s="84"/>
      <c r="PCS30" s="84"/>
      <c r="PCT30" s="84"/>
      <c r="PCU30" s="84"/>
      <c r="PCV30" s="84"/>
      <c r="PCW30" s="84"/>
      <c r="PCX30" s="84"/>
      <c r="PCY30" s="84"/>
      <c r="PCZ30" s="84"/>
      <c r="PDA30" s="84"/>
      <c r="PDB30" s="84"/>
      <c r="PDC30" s="84"/>
      <c r="PDD30" s="84"/>
      <c r="PDE30" s="84"/>
      <c r="PDF30" s="84"/>
      <c r="PDG30" s="84"/>
      <c r="PDH30" s="84"/>
      <c r="PDI30" s="84"/>
      <c r="PDJ30" s="84"/>
      <c r="PDK30" s="84"/>
      <c r="PDL30" s="84"/>
      <c r="PDM30" s="84"/>
      <c r="PDN30" s="84"/>
      <c r="PDO30" s="84"/>
      <c r="PDP30" s="84"/>
      <c r="PDQ30" s="84"/>
      <c r="PDR30" s="84"/>
      <c r="PDS30" s="84"/>
      <c r="PDT30" s="84"/>
      <c r="PDU30" s="84"/>
      <c r="PDV30" s="84"/>
      <c r="PDW30" s="84"/>
      <c r="PDX30" s="84"/>
      <c r="PDY30" s="84"/>
      <c r="PDZ30" s="84"/>
      <c r="PEA30" s="84"/>
      <c r="PEB30" s="84"/>
      <c r="PEC30" s="84"/>
      <c r="PED30" s="84"/>
      <c r="PEE30" s="84"/>
      <c r="PEF30" s="84"/>
      <c r="PEG30" s="84"/>
      <c r="PEH30" s="84"/>
      <c r="PEI30" s="84"/>
      <c r="PEJ30" s="84"/>
      <c r="PEK30" s="84"/>
      <c r="PEL30" s="84"/>
      <c r="PEM30" s="84"/>
      <c r="PEN30" s="84"/>
      <c r="PEO30" s="84"/>
      <c r="PEP30" s="84"/>
      <c r="PEQ30" s="84"/>
      <c r="PER30" s="84"/>
      <c r="PES30" s="84"/>
      <c r="PET30" s="84"/>
      <c r="PEU30" s="84"/>
      <c r="PEV30" s="84"/>
      <c r="PEW30" s="84"/>
      <c r="PEX30" s="84"/>
      <c r="PEY30" s="84"/>
      <c r="PEZ30" s="84"/>
      <c r="PFA30" s="84"/>
      <c r="PFB30" s="84"/>
      <c r="PFC30" s="84"/>
      <c r="PFD30" s="84"/>
      <c r="PFE30" s="84"/>
      <c r="PFF30" s="84"/>
      <c r="PFG30" s="84"/>
      <c r="PFH30" s="84"/>
      <c r="PFI30" s="84"/>
      <c r="PFJ30" s="84"/>
      <c r="PFK30" s="84"/>
      <c r="PFL30" s="84"/>
      <c r="PFM30" s="84"/>
      <c r="PFN30" s="84"/>
      <c r="PFO30" s="84"/>
      <c r="PFP30" s="84"/>
      <c r="PFQ30" s="84"/>
      <c r="PFR30" s="84"/>
      <c r="PFS30" s="84"/>
      <c r="PFT30" s="84"/>
      <c r="PFU30" s="84"/>
      <c r="PFV30" s="84"/>
      <c r="PFW30" s="84"/>
      <c r="PFX30" s="84"/>
      <c r="PFY30" s="84"/>
      <c r="PFZ30" s="84"/>
      <c r="PGA30" s="84"/>
      <c r="PGB30" s="84"/>
      <c r="PGC30" s="84"/>
      <c r="PGD30" s="84"/>
      <c r="PGE30" s="84"/>
      <c r="PGF30" s="84"/>
      <c r="PGG30" s="84"/>
      <c r="PGH30" s="84"/>
      <c r="PGI30" s="84"/>
      <c r="PGJ30" s="84"/>
      <c r="PGK30" s="84"/>
      <c r="PGL30" s="84"/>
      <c r="PGM30" s="84"/>
      <c r="PGN30" s="84"/>
      <c r="PGO30" s="84"/>
      <c r="PGP30" s="84"/>
      <c r="PGQ30" s="84"/>
      <c r="PGR30" s="84"/>
      <c r="PGS30" s="84"/>
      <c r="PGT30" s="84"/>
      <c r="PGU30" s="84"/>
      <c r="PGV30" s="84"/>
      <c r="PGW30" s="84"/>
      <c r="PGX30" s="84"/>
      <c r="PGY30" s="84"/>
      <c r="PGZ30" s="84"/>
      <c r="PHA30" s="84"/>
      <c r="PHB30" s="84"/>
      <c r="PHC30" s="84"/>
      <c r="PHD30" s="84"/>
      <c r="PHE30" s="84"/>
      <c r="PHF30" s="84"/>
      <c r="PHG30" s="84"/>
      <c r="PHH30" s="84"/>
      <c r="PHI30" s="84"/>
      <c r="PHJ30" s="84"/>
      <c r="PHK30" s="84"/>
      <c r="PHL30" s="84"/>
      <c r="PHM30" s="84"/>
      <c r="PHN30" s="84"/>
      <c r="PHO30" s="84"/>
      <c r="PHP30" s="84"/>
      <c r="PHQ30" s="84"/>
      <c r="PHR30" s="84"/>
      <c r="PHS30" s="84"/>
      <c r="PHT30" s="84"/>
      <c r="PHU30" s="84"/>
      <c r="PHV30" s="84"/>
      <c r="PHW30" s="84"/>
      <c r="PHX30" s="84"/>
      <c r="PHY30" s="84"/>
      <c r="PHZ30" s="84"/>
      <c r="PIA30" s="84"/>
      <c r="PIB30" s="84"/>
      <c r="PIC30" s="84"/>
      <c r="PID30" s="84"/>
      <c r="PIE30" s="84"/>
      <c r="PIF30" s="84"/>
      <c r="PIG30" s="84"/>
      <c r="PIH30" s="84"/>
      <c r="PII30" s="84"/>
      <c r="PIJ30" s="84"/>
      <c r="PIK30" s="84"/>
      <c r="PIL30" s="84"/>
      <c r="PIM30" s="84"/>
      <c r="PIN30" s="84"/>
      <c r="PIO30" s="84"/>
      <c r="PIP30" s="84"/>
      <c r="PIQ30" s="84"/>
      <c r="PIR30" s="84"/>
      <c r="PIS30" s="84"/>
      <c r="PIT30" s="84"/>
      <c r="PIU30" s="84"/>
      <c r="PIV30" s="84"/>
      <c r="PIW30" s="84"/>
      <c r="PIX30" s="84"/>
      <c r="PIY30" s="84"/>
      <c r="PIZ30" s="84"/>
      <c r="PJA30" s="84"/>
      <c r="PJB30" s="84"/>
      <c r="PJC30" s="84"/>
      <c r="PJD30" s="84"/>
      <c r="PJE30" s="84"/>
      <c r="PJF30" s="84"/>
      <c r="PJG30" s="84"/>
      <c r="PJH30" s="84"/>
      <c r="PJI30" s="84"/>
      <c r="PJJ30" s="84"/>
      <c r="PJK30" s="84"/>
      <c r="PJL30" s="84"/>
      <c r="PJM30" s="84"/>
      <c r="PJN30" s="84"/>
      <c r="PJO30" s="84"/>
      <c r="PJP30" s="84"/>
      <c r="PJQ30" s="84"/>
      <c r="PJR30" s="84"/>
      <c r="PJS30" s="84"/>
      <c r="PJT30" s="84"/>
      <c r="PJU30" s="84"/>
      <c r="PJV30" s="84"/>
      <c r="PJW30" s="84"/>
      <c r="PJX30" s="84"/>
      <c r="PJY30" s="84"/>
      <c r="PJZ30" s="84"/>
      <c r="PKA30" s="84"/>
      <c r="PKB30" s="84"/>
      <c r="PKC30" s="84"/>
      <c r="PKD30" s="84"/>
      <c r="PKE30" s="84"/>
      <c r="PKF30" s="84"/>
      <c r="PKG30" s="84"/>
      <c r="PKH30" s="84"/>
      <c r="PKI30" s="84"/>
      <c r="PKJ30" s="84"/>
      <c r="PKK30" s="84"/>
      <c r="PKL30" s="84"/>
      <c r="PKM30" s="84"/>
      <c r="PKN30" s="84"/>
      <c r="PKO30" s="84"/>
      <c r="PKP30" s="84"/>
      <c r="PKQ30" s="84"/>
      <c r="PKR30" s="84"/>
      <c r="PKS30" s="84"/>
      <c r="PKT30" s="84"/>
      <c r="PKU30" s="84"/>
      <c r="PKV30" s="84"/>
      <c r="PKW30" s="84"/>
      <c r="PKX30" s="84"/>
      <c r="PKY30" s="84"/>
      <c r="PKZ30" s="84"/>
      <c r="PLA30" s="84"/>
      <c r="PLB30" s="84"/>
      <c r="PLC30" s="84"/>
      <c r="PLD30" s="84"/>
      <c r="PLE30" s="84"/>
      <c r="PLF30" s="84"/>
      <c r="PLG30" s="84"/>
      <c r="PLH30" s="84"/>
      <c r="PLI30" s="84"/>
      <c r="PLJ30" s="84"/>
      <c r="PLK30" s="84"/>
      <c r="PLL30" s="84"/>
      <c r="PLM30" s="84"/>
      <c r="PLN30" s="84"/>
      <c r="PLO30" s="84"/>
      <c r="PLP30" s="84"/>
      <c r="PLQ30" s="84"/>
      <c r="PLR30" s="84"/>
      <c r="PLS30" s="84"/>
      <c r="PLT30" s="84"/>
      <c r="PLU30" s="84"/>
      <c r="PLV30" s="84"/>
      <c r="PLW30" s="84"/>
      <c r="PLX30" s="84"/>
      <c r="PLY30" s="84"/>
      <c r="PLZ30" s="84"/>
      <c r="PMA30" s="84"/>
      <c r="PMB30" s="84"/>
      <c r="PMC30" s="84"/>
      <c r="PMD30" s="84"/>
      <c r="PME30" s="84"/>
      <c r="PMF30" s="84"/>
      <c r="PMG30" s="84"/>
      <c r="PMH30" s="84"/>
      <c r="PMI30" s="84"/>
      <c r="PMJ30" s="84"/>
      <c r="PMK30" s="84"/>
      <c r="PML30" s="84"/>
      <c r="PMM30" s="84"/>
      <c r="PMN30" s="84"/>
      <c r="PMO30" s="84"/>
      <c r="PMP30" s="84"/>
      <c r="PMQ30" s="84"/>
      <c r="PMR30" s="84"/>
      <c r="PMS30" s="84"/>
      <c r="PMT30" s="84"/>
      <c r="PMU30" s="84"/>
      <c r="PMV30" s="84"/>
      <c r="PMW30" s="84"/>
      <c r="PMX30" s="84"/>
      <c r="PMY30" s="84"/>
      <c r="PMZ30" s="84"/>
      <c r="PNA30" s="84"/>
      <c r="PNB30" s="84"/>
      <c r="PNC30" s="84"/>
      <c r="PND30" s="84"/>
      <c r="PNE30" s="84"/>
      <c r="PNF30" s="84"/>
      <c r="PNG30" s="84"/>
      <c r="PNH30" s="84"/>
      <c r="PNI30" s="84"/>
      <c r="PNJ30" s="84"/>
      <c r="PNK30" s="84"/>
      <c r="PNL30" s="84"/>
      <c r="PNM30" s="84"/>
      <c r="PNN30" s="84"/>
      <c r="PNO30" s="84"/>
      <c r="PNP30" s="84"/>
      <c r="PNQ30" s="84"/>
      <c r="PNR30" s="84"/>
      <c r="PNS30" s="84"/>
      <c r="PNT30" s="84"/>
      <c r="PNU30" s="84"/>
      <c r="PNV30" s="84"/>
      <c r="PNW30" s="84"/>
      <c r="PNX30" s="84"/>
      <c r="PNY30" s="84"/>
      <c r="PNZ30" s="84"/>
      <c r="POA30" s="84"/>
      <c r="POB30" s="84"/>
      <c r="POC30" s="84"/>
      <c r="POD30" s="84"/>
      <c r="POE30" s="84"/>
      <c r="POF30" s="84"/>
      <c r="POG30" s="84"/>
      <c r="POH30" s="84"/>
      <c r="POI30" s="84"/>
      <c r="POJ30" s="84"/>
      <c r="POK30" s="84"/>
      <c r="POL30" s="84"/>
      <c r="POM30" s="84"/>
      <c r="PON30" s="84"/>
      <c r="POO30" s="84"/>
      <c r="POP30" s="84"/>
      <c r="POQ30" s="84"/>
      <c r="POR30" s="84"/>
      <c r="POS30" s="84"/>
      <c r="POT30" s="84"/>
      <c r="POU30" s="84"/>
      <c r="POV30" s="84"/>
      <c r="POW30" s="84"/>
      <c r="POX30" s="84"/>
      <c r="POY30" s="84"/>
      <c r="POZ30" s="84"/>
      <c r="PPA30" s="84"/>
      <c r="PPB30" s="84"/>
      <c r="PPC30" s="84"/>
      <c r="PPD30" s="84"/>
      <c r="PPE30" s="84"/>
      <c r="PPF30" s="84"/>
      <c r="PPG30" s="84"/>
      <c r="PPH30" s="84"/>
      <c r="PPI30" s="84"/>
      <c r="PPJ30" s="84"/>
      <c r="PPK30" s="84"/>
      <c r="PPL30" s="84"/>
      <c r="PPM30" s="84"/>
      <c r="PPN30" s="84"/>
      <c r="PPO30" s="84"/>
      <c r="PPP30" s="84"/>
      <c r="PPQ30" s="84"/>
      <c r="PPR30" s="84"/>
      <c r="PPS30" s="84"/>
      <c r="PPT30" s="84"/>
      <c r="PPU30" s="84"/>
      <c r="PPV30" s="84"/>
      <c r="PPW30" s="84"/>
      <c r="PPX30" s="84"/>
      <c r="PPY30" s="84"/>
      <c r="PPZ30" s="84"/>
      <c r="PQA30" s="84"/>
      <c r="PQB30" s="84"/>
      <c r="PQC30" s="84"/>
      <c r="PQD30" s="84"/>
      <c r="PQE30" s="84"/>
      <c r="PQF30" s="84"/>
      <c r="PQG30" s="84"/>
      <c r="PQH30" s="84"/>
      <c r="PQI30" s="84"/>
      <c r="PQJ30" s="84"/>
      <c r="PQK30" s="84"/>
      <c r="PQL30" s="84"/>
      <c r="PQM30" s="84"/>
      <c r="PQN30" s="84"/>
      <c r="PQO30" s="84"/>
      <c r="PQP30" s="84"/>
      <c r="PQQ30" s="84"/>
      <c r="PQR30" s="84"/>
      <c r="PQS30" s="84"/>
      <c r="PQT30" s="84"/>
      <c r="PQU30" s="84"/>
      <c r="PQV30" s="84"/>
      <c r="PQW30" s="84"/>
      <c r="PQX30" s="84"/>
      <c r="PQY30" s="84"/>
      <c r="PQZ30" s="84"/>
      <c r="PRA30" s="84"/>
      <c r="PRB30" s="84"/>
      <c r="PRC30" s="84"/>
      <c r="PRD30" s="84"/>
      <c r="PRE30" s="84"/>
      <c r="PRF30" s="84"/>
      <c r="PRG30" s="84"/>
      <c r="PRH30" s="84"/>
      <c r="PRI30" s="84"/>
      <c r="PRJ30" s="84"/>
      <c r="PRK30" s="84"/>
      <c r="PRL30" s="84"/>
      <c r="PRM30" s="84"/>
      <c r="PRN30" s="84"/>
      <c r="PRO30" s="84"/>
      <c r="PRP30" s="84"/>
      <c r="PRQ30" s="84"/>
      <c r="PRR30" s="84"/>
      <c r="PRS30" s="84"/>
      <c r="PRT30" s="84"/>
      <c r="PRU30" s="84"/>
      <c r="PRV30" s="84"/>
      <c r="PRW30" s="84"/>
      <c r="PRX30" s="84"/>
      <c r="PRY30" s="84"/>
      <c r="PRZ30" s="84"/>
      <c r="PSA30" s="84"/>
      <c r="PSB30" s="84"/>
      <c r="PSC30" s="84"/>
      <c r="PSD30" s="84"/>
      <c r="PSE30" s="84"/>
      <c r="PSF30" s="84"/>
      <c r="PSG30" s="84"/>
      <c r="PSH30" s="84"/>
      <c r="PSI30" s="84"/>
      <c r="PSJ30" s="84"/>
      <c r="PSK30" s="84"/>
      <c r="PSL30" s="84"/>
      <c r="PSM30" s="84"/>
      <c r="PSN30" s="84"/>
      <c r="PSO30" s="84"/>
      <c r="PSP30" s="84"/>
      <c r="PSQ30" s="84"/>
      <c r="PSR30" s="84"/>
      <c r="PSS30" s="84"/>
      <c r="PST30" s="84"/>
      <c r="PSU30" s="84"/>
      <c r="PSV30" s="84"/>
      <c r="PSW30" s="84"/>
      <c r="PSX30" s="84"/>
      <c r="PSY30" s="84"/>
      <c r="PSZ30" s="84"/>
      <c r="PTA30" s="84"/>
      <c r="PTB30" s="84"/>
      <c r="PTC30" s="84"/>
      <c r="PTD30" s="84"/>
      <c r="PTE30" s="84"/>
      <c r="PTF30" s="84"/>
      <c r="PTG30" s="84"/>
      <c r="PTH30" s="84"/>
      <c r="PTI30" s="84"/>
      <c r="PTJ30" s="84"/>
      <c r="PTK30" s="84"/>
      <c r="PTL30" s="84"/>
      <c r="PTM30" s="84"/>
      <c r="PTN30" s="84"/>
      <c r="PTO30" s="84"/>
      <c r="PTP30" s="84"/>
      <c r="PTQ30" s="84"/>
      <c r="PTR30" s="84"/>
      <c r="PTS30" s="84"/>
      <c r="PTT30" s="84"/>
      <c r="PTU30" s="84"/>
      <c r="PTV30" s="84"/>
      <c r="PTW30" s="84"/>
      <c r="PTX30" s="84"/>
      <c r="PTY30" s="84"/>
      <c r="PTZ30" s="84"/>
      <c r="PUA30" s="84"/>
      <c r="PUB30" s="84"/>
      <c r="PUC30" s="84"/>
      <c r="PUD30" s="84"/>
      <c r="PUE30" s="84"/>
      <c r="PUF30" s="84"/>
      <c r="PUG30" s="84"/>
      <c r="PUH30" s="84"/>
      <c r="PUI30" s="84"/>
      <c r="PUJ30" s="84"/>
      <c r="PUK30" s="84"/>
      <c r="PUL30" s="84"/>
      <c r="PUM30" s="84"/>
      <c r="PUN30" s="84"/>
      <c r="PUO30" s="84"/>
      <c r="PUP30" s="84"/>
      <c r="PUQ30" s="84"/>
      <c r="PUR30" s="84"/>
      <c r="PUS30" s="84"/>
      <c r="PUT30" s="84"/>
      <c r="PUU30" s="84"/>
      <c r="PUV30" s="84"/>
      <c r="PUW30" s="84"/>
      <c r="PUX30" s="84"/>
      <c r="PUY30" s="84"/>
      <c r="PUZ30" s="84"/>
      <c r="PVA30" s="84"/>
      <c r="PVB30" s="84"/>
      <c r="PVC30" s="84"/>
      <c r="PVD30" s="84"/>
      <c r="PVE30" s="84"/>
      <c r="PVF30" s="84"/>
      <c r="PVG30" s="84"/>
      <c r="PVH30" s="84"/>
      <c r="PVI30" s="84"/>
      <c r="PVJ30" s="84"/>
      <c r="PVK30" s="84"/>
      <c r="PVL30" s="84"/>
      <c r="PVM30" s="84"/>
      <c r="PVN30" s="84"/>
      <c r="PVO30" s="84"/>
      <c r="PVP30" s="84"/>
      <c r="PVQ30" s="84"/>
      <c r="PVR30" s="84"/>
      <c r="PVS30" s="84"/>
      <c r="PVT30" s="84"/>
      <c r="PVU30" s="84"/>
      <c r="PVV30" s="84"/>
      <c r="PVW30" s="84"/>
      <c r="PVX30" s="84"/>
      <c r="PVY30" s="84"/>
      <c r="PVZ30" s="84"/>
      <c r="PWA30" s="84"/>
      <c r="PWB30" s="84"/>
      <c r="PWC30" s="84"/>
      <c r="PWD30" s="84"/>
      <c r="PWE30" s="84"/>
      <c r="PWF30" s="84"/>
      <c r="PWG30" s="84"/>
      <c r="PWH30" s="84"/>
      <c r="PWI30" s="84"/>
      <c r="PWJ30" s="84"/>
      <c r="PWK30" s="84"/>
      <c r="PWL30" s="84"/>
      <c r="PWM30" s="84"/>
      <c r="PWN30" s="84"/>
      <c r="PWO30" s="84"/>
      <c r="PWP30" s="84"/>
      <c r="PWQ30" s="84"/>
      <c r="PWR30" s="84"/>
      <c r="PWS30" s="84"/>
      <c r="PWT30" s="84"/>
      <c r="PWU30" s="84"/>
      <c r="PWV30" s="84"/>
      <c r="PWW30" s="84"/>
      <c r="PWX30" s="84"/>
      <c r="PWY30" s="84"/>
      <c r="PWZ30" s="84"/>
      <c r="PXA30" s="84"/>
      <c r="PXB30" s="84"/>
      <c r="PXC30" s="84"/>
      <c r="PXD30" s="84"/>
      <c r="PXE30" s="84"/>
      <c r="PXF30" s="84"/>
      <c r="PXG30" s="84"/>
      <c r="PXH30" s="84"/>
      <c r="PXI30" s="84"/>
      <c r="PXJ30" s="84"/>
      <c r="PXK30" s="84"/>
      <c r="PXL30" s="84"/>
      <c r="PXM30" s="84"/>
      <c r="PXN30" s="84"/>
      <c r="PXO30" s="84"/>
      <c r="PXP30" s="84"/>
      <c r="PXQ30" s="84"/>
      <c r="PXR30" s="84"/>
      <c r="PXS30" s="84"/>
      <c r="PXT30" s="84"/>
      <c r="PXU30" s="84"/>
      <c r="PXV30" s="84"/>
      <c r="PXW30" s="84"/>
      <c r="PXX30" s="84"/>
      <c r="PXY30" s="84"/>
      <c r="PXZ30" s="84"/>
      <c r="PYA30" s="84"/>
      <c r="PYB30" s="84"/>
      <c r="PYC30" s="84"/>
      <c r="PYD30" s="84"/>
      <c r="PYE30" s="84"/>
      <c r="PYF30" s="84"/>
      <c r="PYG30" s="84"/>
      <c r="PYH30" s="84"/>
      <c r="PYI30" s="84"/>
      <c r="PYJ30" s="84"/>
      <c r="PYK30" s="84"/>
      <c r="PYL30" s="84"/>
      <c r="PYM30" s="84"/>
      <c r="PYN30" s="84"/>
      <c r="PYO30" s="84"/>
      <c r="PYP30" s="84"/>
      <c r="PYQ30" s="84"/>
      <c r="PYR30" s="84"/>
      <c r="PYS30" s="84"/>
      <c r="PYT30" s="84"/>
      <c r="PYU30" s="84"/>
      <c r="PYV30" s="84"/>
      <c r="PYW30" s="84"/>
      <c r="PYX30" s="84"/>
      <c r="PYY30" s="84"/>
      <c r="PYZ30" s="84"/>
      <c r="PZA30" s="84"/>
      <c r="PZB30" s="84"/>
      <c r="PZC30" s="84"/>
      <c r="PZD30" s="84"/>
      <c r="PZE30" s="84"/>
      <c r="PZF30" s="84"/>
      <c r="PZG30" s="84"/>
      <c r="PZH30" s="84"/>
      <c r="PZI30" s="84"/>
      <c r="PZJ30" s="84"/>
      <c r="PZK30" s="84"/>
      <c r="PZL30" s="84"/>
      <c r="PZM30" s="84"/>
      <c r="PZN30" s="84"/>
      <c r="PZO30" s="84"/>
      <c r="PZP30" s="84"/>
      <c r="PZQ30" s="84"/>
      <c r="PZR30" s="84"/>
      <c r="PZS30" s="84"/>
      <c r="PZT30" s="84"/>
      <c r="PZU30" s="84"/>
      <c r="PZV30" s="84"/>
      <c r="PZW30" s="84"/>
      <c r="PZX30" s="84"/>
      <c r="PZY30" s="84"/>
      <c r="PZZ30" s="84"/>
      <c r="QAA30" s="84"/>
      <c r="QAB30" s="84"/>
      <c r="QAC30" s="84"/>
      <c r="QAD30" s="84"/>
      <c r="QAE30" s="84"/>
      <c r="QAF30" s="84"/>
      <c r="QAG30" s="84"/>
      <c r="QAH30" s="84"/>
      <c r="QAI30" s="84"/>
      <c r="QAJ30" s="84"/>
      <c r="QAK30" s="84"/>
      <c r="QAL30" s="84"/>
      <c r="QAM30" s="84"/>
      <c r="QAN30" s="84"/>
      <c r="QAO30" s="84"/>
      <c r="QAP30" s="84"/>
      <c r="QAQ30" s="84"/>
      <c r="QAR30" s="84"/>
      <c r="QAS30" s="84"/>
      <c r="QAT30" s="84"/>
      <c r="QAU30" s="84"/>
      <c r="QAV30" s="84"/>
      <c r="QAW30" s="84"/>
      <c r="QAX30" s="84"/>
      <c r="QAY30" s="84"/>
      <c r="QAZ30" s="84"/>
      <c r="QBA30" s="84"/>
      <c r="QBB30" s="84"/>
      <c r="QBC30" s="84"/>
      <c r="QBD30" s="84"/>
      <c r="QBE30" s="84"/>
      <c r="QBF30" s="84"/>
      <c r="QBG30" s="84"/>
      <c r="QBH30" s="84"/>
      <c r="QBI30" s="84"/>
      <c r="QBJ30" s="84"/>
      <c r="QBK30" s="84"/>
      <c r="QBL30" s="84"/>
      <c r="QBM30" s="84"/>
      <c r="QBN30" s="84"/>
      <c r="QBO30" s="84"/>
      <c r="QBP30" s="84"/>
      <c r="QBQ30" s="84"/>
      <c r="QBR30" s="84"/>
      <c r="QBS30" s="84"/>
      <c r="QBT30" s="84"/>
      <c r="QBU30" s="84"/>
      <c r="QBV30" s="84"/>
      <c r="QBW30" s="84"/>
      <c r="QBX30" s="84"/>
      <c r="QBY30" s="84"/>
      <c r="QBZ30" s="84"/>
      <c r="QCA30" s="84"/>
      <c r="QCB30" s="84"/>
      <c r="QCC30" s="84"/>
      <c r="QCD30" s="84"/>
      <c r="QCE30" s="84"/>
      <c r="QCF30" s="84"/>
      <c r="QCG30" s="84"/>
      <c r="QCH30" s="84"/>
      <c r="QCI30" s="84"/>
      <c r="QCJ30" s="84"/>
      <c r="QCK30" s="84"/>
      <c r="QCL30" s="84"/>
      <c r="QCM30" s="84"/>
      <c r="QCN30" s="84"/>
      <c r="QCO30" s="84"/>
      <c r="QCP30" s="84"/>
      <c r="QCQ30" s="84"/>
      <c r="QCR30" s="84"/>
      <c r="QCS30" s="84"/>
      <c r="QCT30" s="84"/>
      <c r="QCU30" s="84"/>
      <c r="QCV30" s="84"/>
      <c r="QCW30" s="84"/>
      <c r="QCX30" s="84"/>
      <c r="QCY30" s="84"/>
      <c r="QCZ30" s="84"/>
      <c r="QDA30" s="84"/>
      <c r="QDB30" s="84"/>
      <c r="QDC30" s="84"/>
      <c r="QDD30" s="84"/>
      <c r="QDE30" s="84"/>
      <c r="QDF30" s="84"/>
      <c r="QDG30" s="84"/>
      <c r="QDH30" s="84"/>
      <c r="QDI30" s="84"/>
      <c r="QDJ30" s="84"/>
      <c r="QDK30" s="84"/>
      <c r="QDL30" s="84"/>
      <c r="QDM30" s="84"/>
      <c r="QDN30" s="84"/>
      <c r="QDO30" s="84"/>
      <c r="QDP30" s="84"/>
      <c r="QDQ30" s="84"/>
      <c r="QDR30" s="84"/>
      <c r="QDS30" s="84"/>
      <c r="QDT30" s="84"/>
      <c r="QDU30" s="84"/>
      <c r="QDV30" s="84"/>
      <c r="QDW30" s="84"/>
      <c r="QDX30" s="84"/>
      <c r="QDY30" s="84"/>
      <c r="QDZ30" s="84"/>
      <c r="QEA30" s="84"/>
      <c r="QEB30" s="84"/>
      <c r="QEC30" s="84"/>
      <c r="QED30" s="84"/>
      <c r="QEE30" s="84"/>
      <c r="QEF30" s="84"/>
      <c r="QEG30" s="84"/>
      <c r="QEH30" s="84"/>
      <c r="QEI30" s="84"/>
      <c r="QEJ30" s="84"/>
      <c r="QEK30" s="84"/>
      <c r="QEL30" s="84"/>
      <c r="QEM30" s="84"/>
      <c r="QEN30" s="84"/>
      <c r="QEO30" s="84"/>
      <c r="QEP30" s="84"/>
      <c r="QEQ30" s="84"/>
      <c r="QER30" s="84"/>
      <c r="QES30" s="84"/>
      <c r="QET30" s="84"/>
      <c r="QEU30" s="84"/>
      <c r="QEV30" s="84"/>
      <c r="QEW30" s="84"/>
      <c r="QEX30" s="84"/>
      <c r="QEY30" s="84"/>
      <c r="QEZ30" s="84"/>
      <c r="QFA30" s="84"/>
      <c r="QFB30" s="84"/>
      <c r="QFC30" s="84"/>
      <c r="QFD30" s="84"/>
      <c r="QFE30" s="84"/>
      <c r="QFF30" s="84"/>
      <c r="QFG30" s="84"/>
      <c r="QFH30" s="84"/>
      <c r="QFI30" s="84"/>
      <c r="QFJ30" s="84"/>
      <c r="QFK30" s="84"/>
      <c r="QFL30" s="84"/>
      <c r="QFM30" s="84"/>
      <c r="QFN30" s="84"/>
      <c r="QFO30" s="84"/>
      <c r="QFP30" s="84"/>
      <c r="QFQ30" s="84"/>
      <c r="QFR30" s="84"/>
      <c r="QFS30" s="84"/>
      <c r="QFT30" s="84"/>
      <c r="QFU30" s="84"/>
      <c r="QFV30" s="84"/>
      <c r="QFW30" s="84"/>
      <c r="QFX30" s="84"/>
      <c r="QFY30" s="84"/>
      <c r="QFZ30" s="84"/>
      <c r="QGA30" s="84"/>
      <c r="QGB30" s="84"/>
      <c r="QGC30" s="84"/>
      <c r="QGD30" s="84"/>
      <c r="QGE30" s="84"/>
      <c r="QGF30" s="84"/>
      <c r="QGG30" s="84"/>
      <c r="QGH30" s="84"/>
      <c r="QGI30" s="84"/>
      <c r="QGJ30" s="84"/>
      <c r="QGK30" s="84"/>
      <c r="QGL30" s="84"/>
      <c r="QGM30" s="84"/>
      <c r="QGN30" s="84"/>
      <c r="QGO30" s="84"/>
      <c r="QGP30" s="84"/>
      <c r="QGQ30" s="84"/>
      <c r="QGR30" s="84"/>
      <c r="QGS30" s="84"/>
      <c r="QGT30" s="84"/>
      <c r="QGU30" s="84"/>
      <c r="QGV30" s="84"/>
      <c r="QGW30" s="84"/>
      <c r="QGX30" s="84"/>
      <c r="QGY30" s="84"/>
      <c r="QGZ30" s="84"/>
      <c r="QHA30" s="84"/>
      <c r="QHB30" s="84"/>
      <c r="QHC30" s="84"/>
      <c r="QHD30" s="84"/>
      <c r="QHE30" s="84"/>
      <c r="QHF30" s="84"/>
      <c r="QHG30" s="84"/>
      <c r="QHH30" s="84"/>
      <c r="QHI30" s="84"/>
      <c r="QHJ30" s="84"/>
      <c r="QHK30" s="84"/>
      <c r="QHL30" s="84"/>
      <c r="QHM30" s="84"/>
      <c r="QHN30" s="84"/>
      <c r="QHO30" s="84"/>
      <c r="QHP30" s="84"/>
      <c r="QHQ30" s="84"/>
      <c r="QHR30" s="84"/>
      <c r="QHS30" s="84"/>
      <c r="QHT30" s="84"/>
      <c r="QHU30" s="84"/>
      <c r="QHV30" s="84"/>
      <c r="QHW30" s="84"/>
      <c r="QHX30" s="84"/>
      <c r="QHY30" s="84"/>
      <c r="QHZ30" s="84"/>
      <c r="QIA30" s="84"/>
      <c r="QIB30" s="84"/>
      <c r="QIC30" s="84"/>
      <c r="QID30" s="84"/>
      <c r="QIE30" s="84"/>
      <c r="QIF30" s="84"/>
      <c r="QIG30" s="84"/>
      <c r="QIH30" s="84"/>
      <c r="QII30" s="84"/>
      <c r="QIJ30" s="84"/>
      <c r="QIK30" s="84"/>
      <c r="QIL30" s="84"/>
      <c r="QIM30" s="84"/>
      <c r="QIN30" s="84"/>
      <c r="QIO30" s="84"/>
      <c r="QIP30" s="84"/>
      <c r="QIQ30" s="84"/>
      <c r="QIR30" s="84"/>
      <c r="QIS30" s="84"/>
      <c r="QIT30" s="84"/>
      <c r="QIU30" s="84"/>
      <c r="QIV30" s="84"/>
      <c r="QIW30" s="84"/>
      <c r="QIX30" s="84"/>
      <c r="QIY30" s="84"/>
      <c r="QIZ30" s="84"/>
      <c r="QJA30" s="84"/>
      <c r="QJB30" s="84"/>
      <c r="QJC30" s="84"/>
      <c r="QJD30" s="84"/>
      <c r="QJE30" s="84"/>
      <c r="QJF30" s="84"/>
      <c r="QJG30" s="84"/>
      <c r="QJH30" s="84"/>
      <c r="QJI30" s="84"/>
      <c r="QJJ30" s="84"/>
      <c r="QJK30" s="84"/>
      <c r="QJL30" s="84"/>
      <c r="QJM30" s="84"/>
      <c r="QJN30" s="84"/>
      <c r="QJO30" s="84"/>
      <c r="QJP30" s="84"/>
      <c r="QJQ30" s="84"/>
      <c r="QJR30" s="84"/>
      <c r="QJS30" s="84"/>
      <c r="QJT30" s="84"/>
      <c r="QJU30" s="84"/>
      <c r="QJV30" s="84"/>
      <c r="QJW30" s="84"/>
      <c r="QJX30" s="84"/>
      <c r="QJY30" s="84"/>
      <c r="QJZ30" s="84"/>
      <c r="QKA30" s="84"/>
      <c r="QKB30" s="84"/>
      <c r="QKC30" s="84"/>
      <c r="QKD30" s="84"/>
      <c r="QKE30" s="84"/>
      <c r="QKF30" s="84"/>
      <c r="QKG30" s="84"/>
      <c r="QKH30" s="84"/>
      <c r="QKI30" s="84"/>
      <c r="QKJ30" s="84"/>
      <c r="QKK30" s="84"/>
      <c r="QKL30" s="84"/>
      <c r="QKM30" s="84"/>
      <c r="QKN30" s="84"/>
      <c r="QKO30" s="84"/>
      <c r="QKP30" s="84"/>
      <c r="QKQ30" s="84"/>
      <c r="QKR30" s="84"/>
      <c r="QKS30" s="84"/>
      <c r="QKT30" s="84"/>
      <c r="QKU30" s="84"/>
      <c r="QKV30" s="84"/>
      <c r="QKW30" s="84"/>
      <c r="QKX30" s="84"/>
      <c r="QKY30" s="84"/>
      <c r="QKZ30" s="84"/>
      <c r="QLA30" s="84"/>
      <c r="QLB30" s="84"/>
      <c r="QLC30" s="84"/>
      <c r="QLD30" s="84"/>
      <c r="QLE30" s="84"/>
      <c r="QLF30" s="84"/>
      <c r="QLG30" s="84"/>
      <c r="QLH30" s="84"/>
      <c r="QLI30" s="84"/>
      <c r="QLJ30" s="84"/>
      <c r="QLK30" s="84"/>
      <c r="QLL30" s="84"/>
      <c r="QLM30" s="84"/>
      <c r="QLN30" s="84"/>
      <c r="QLO30" s="84"/>
      <c r="QLP30" s="84"/>
      <c r="QLQ30" s="84"/>
      <c r="QLR30" s="84"/>
      <c r="QLS30" s="84"/>
      <c r="QLT30" s="84"/>
      <c r="QLU30" s="84"/>
      <c r="QLV30" s="84"/>
      <c r="QLW30" s="84"/>
      <c r="QLX30" s="84"/>
      <c r="QLY30" s="84"/>
      <c r="QLZ30" s="84"/>
      <c r="QMA30" s="84"/>
      <c r="QMB30" s="84"/>
      <c r="QMC30" s="84"/>
      <c r="QMD30" s="84"/>
      <c r="QME30" s="84"/>
      <c r="QMF30" s="84"/>
      <c r="QMG30" s="84"/>
      <c r="QMH30" s="84"/>
      <c r="QMI30" s="84"/>
      <c r="QMJ30" s="84"/>
      <c r="QMK30" s="84"/>
      <c r="QML30" s="84"/>
      <c r="QMM30" s="84"/>
      <c r="QMN30" s="84"/>
      <c r="QMO30" s="84"/>
      <c r="QMP30" s="84"/>
      <c r="QMQ30" s="84"/>
      <c r="QMR30" s="84"/>
      <c r="QMS30" s="84"/>
      <c r="QMT30" s="84"/>
      <c r="QMU30" s="84"/>
      <c r="QMV30" s="84"/>
      <c r="QMW30" s="84"/>
      <c r="QMX30" s="84"/>
      <c r="QMY30" s="84"/>
      <c r="QMZ30" s="84"/>
      <c r="QNA30" s="84"/>
      <c r="QNB30" s="84"/>
      <c r="QNC30" s="84"/>
      <c r="QND30" s="84"/>
      <c r="QNE30" s="84"/>
      <c r="QNF30" s="84"/>
      <c r="QNG30" s="84"/>
      <c r="QNH30" s="84"/>
      <c r="QNI30" s="84"/>
      <c r="QNJ30" s="84"/>
      <c r="QNK30" s="84"/>
      <c r="QNL30" s="84"/>
      <c r="QNM30" s="84"/>
      <c r="QNN30" s="84"/>
      <c r="QNO30" s="84"/>
      <c r="QNP30" s="84"/>
      <c r="QNQ30" s="84"/>
      <c r="QNR30" s="84"/>
      <c r="QNS30" s="84"/>
      <c r="QNT30" s="84"/>
      <c r="QNU30" s="84"/>
      <c r="QNV30" s="84"/>
      <c r="QNW30" s="84"/>
      <c r="QNX30" s="84"/>
      <c r="QNY30" s="84"/>
      <c r="QNZ30" s="84"/>
      <c r="QOA30" s="84"/>
      <c r="QOB30" s="84"/>
      <c r="QOC30" s="84"/>
      <c r="QOD30" s="84"/>
      <c r="QOE30" s="84"/>
      <c r="QOF30" s="84"/>
      <c r="QOG30" s="84"/>
      <c r="QOH30" s="84"/>
      <c r="QOI30" s="84"/>
      <c r="QOJ30" s="84"/>
      <c r="QOK30" s="84"/>
      <c r="QOL30" s="84"/>
      <c r="QOM30" s="84"/>
      <c r="QON30" s="84"/>
      <c r="QOO30" s="84"/>
      <c r="QOP30" s="84"/>
      <c r="QOQ30" s="84"/>
      <c r="QOR30" s="84"/>
      <c r="QOS30" s="84"/>
      <c r="QOT30" s="84"/>
      <c r="QOU30" s="84"/>
      <c r="QOV30" s="84"/>
      <c r="QOW30" s="84"/>
      <c r="QOX30" s="84"/>
      <c r="QOY30" s="84"/>
      <c r="QOZ30" s="84"/>
      <c r="QPA30" s="84"/>
      <c r="QPB30" s="84"/>
      <c r="QPC30" s="84"/>
      <c r="QPD30" s="84"/>
      <c r="QPE30" s="84"/>
      <c r="QPF30" s="84"/>
      <c r="QPG30" s="84"/>
      <c r="QPH30" s="84"/>
      <c r="QPI30" s="84"/>
      <c r="QPJ30" s="84"/>
      <c r="QPK30" s="84"/>
      <c r="QPL30" s="84"/>
      <c r="QPM30" s="84"/>
      <c r="QPN30" s="84"/>
      <c r="QPO30" s="84"/>
      <c r="QPP30" s="84"/>
      <c r="QPQ30" s="84"/>
      <c r="QPR30" s="84"/>
      <c r="QPS30" s="84"/>
      <c r="QPT30" s="84"/>
      <c r="QPU30" s="84"/>
      <c r="QPV30" s="84"/>
      <c r="QPW30" s="84"/>
      <c r="QPX30" s="84"/>
      <c r="QPY30" s="84"/>
      <c r="QPZ30" s="84"/>
      <c r="QQA30" s="84"/>
      <c r="QQB30" s="84"/>
      <c r="QQC30" s="84"/>
      <c r="QQD30" s="84"/>
      <c r="QQE30" s="84"/>
      <c r="QQF30" s="84"/>
      <c r="QQG30" s="84"/>
      <c r="QQH30" s="84"/>
      <c r="QQI30" s="84"/>
      <c r="QQJ30" s="84"/>
      <c r="QQK30" s="84"/>
      <c r="QQL30" s="84"/>
      <c r="QQM30" s="84"/>
      <c r="QQN30" s="84"/>
      <c r="QQO30" s="84"/>
      <c r="QQP30" s="84"/>
      <c r="QQQ30" s="84"/>
      <c r="QQR30" s="84"/>
      <c r="QQS30" s="84"/>
      <c r="QQT30" s="84"/>
      <c r="QQU30" s="84"/>
      <c r="QQV30" s="84"/>
      <c r="QQW30" s="84"/>
      <c r="QQX30" s="84"/>
      <c r="QQY30" s="84"/>
      <c r="QQZ30" s="84"/>
      <c r="QRA30" s="84"/>
      <c r="QRB30" s="84"/>
      <c r="QRC30" s="84"/>
      <c r="QRD30" s="84"/>
      <c r="QRE30" s="84"/>
      <c r="QRF30" s="84"/>
      <c r="QRG30" s="84"/>
      <c r="QRH30" s="84"/>
      <c r="QRI30" s="84"/>
      <c r="QRJ30" s="84"/>
      <c r="QRK30" s="84"/>
      <c r="QRL30" s="84"/>
      <c r="QRM30" s="84"/>
      <c r="QRN30" s="84"/>
      <c r="QRO30" s="84"/>
      <c r="QRP30" s="84"/>
      <c r="QRQ30" s="84"/>
      <c r="QRR30" s="84"/>
      <c r="QRS30" s="84"/>
      <c r="QRT30" s="84"/>
      <c r="QRU30" s="84"/>
      <c r="QRV30" s="84"/>
      <c r="QRW30" s="84"/>
      <c r="QRX30" s="84"/>
      <c r="QRY30" s="84"/>
      <c r="QRZ30" s="84"/>
      <c r="QSA30" s="84"/>
      <c r="QSB30" s="84"/>
      <c r="QSC30" s="84"/>
      <c r="QSD30" s="84"/>
      <c r="QSE30" s="84"/>
      <c r="QSF30" s="84"/>
      <c r="QSG30" s="84"/>
      <c r="QSH30" s="84"/>
      <c r="QSI30" s="84"/>
      <c r="QSJ30" s="84"/>
      <c r="QSK30" s="84"/>
      <c r="QSL30" s="84"/>
      <c r="QSM30" s="84"/>
      <c r="QSN30" s="84"/>
      <c r="QSO30" s="84"/>
      <c r="QSP30" s="84"/>
      <c r="QSQ30" s="84"/>
      <c r="QSR30" s="84"/>
      <c r="QSS30" s="84"/>
      <c r="QST30" s="84"/>
      <c r="QSU30" s="84"/>
      <c r="QSV30" s="84"/>
      <c r="QSW30" s="84"/>
      <c r="QSX30" s="84"/>
      <c r="QSY30" s="84"/>
      <c r="QSZ30" s="84"/>
      <c r="QTA30" s="84"/>
      <c r="QTB30" s="84"/>
      <c r="QTC30" s="84"/>
      <c r="QTD30" s="84"/>
      <c r="QTE30" s="84"/>
      <c r="QTF30" s="84"/>
      <c r="QTG30" s="84"/>
      <c r="QTH30" s="84"/>
      <c r="QTI30" s="84"/>
      <c r="QTJ30" s="84"/>
      <c r="QTK30" s="84"/>
      <c r="QTL30" s="84"/>
      <c r="QTM30" s="84"/>
      <c r="QTN30" s="84"/>
      <c r="QTO30" s="84"/>
      <c r="QTP30" s="84"/>
      <c r="QTQ30" s="84"/>
      <c r="QTR30" s="84"/>
      <c r="QTS30" s="84"/>
      <c r="QTT30" s="84"/>
      <c r="QTU30" s="84"/>
      <c r="QTV30" s="84"/>
      <c r="QTW30" s="84"/>
      <c r="QTX30" s="84"/>
      <c r="QTY30" s="84"/>
      <c r="QTZ30" s="84"/>
      <c r="QUA30" s="84"/>
      <c r="QUB30" s="84"/>
      <c r="QUC30" s="84"/>
      <c r="QUD30" s="84"/>
      <c r="QUE30" s="84"/>
      <c r="QUF30" s="84"/>
      <c r="QUG30" s="84"/>
      <c r="QUH30" s="84"/>
      <c r="QUI30" s="84"/>
      <c r="QUJ30" s="84"/>
      <c r="QUK30" s="84"/>
      <c r="QUL30" s="84"/>
      <c r="QUM30" s="84"/>
      <c r="QUN30" s="84"/>
      <c r="QUO30" s="84"/>
      <c r="QUP30" s="84"/>
      <c r="QUQ30" s="84"/>
      <c r="QUR30" s="84"/>
      <c r="QUS30" s="84"/>
      <c r="QUT30" s="84"/>
      <c r="QUU30" s="84"/>
      <c r="QUV30" s="84"/>
      <c r="QUW30" s="84"/>
      <c r="QUX30" s="84"/>
      <c r="QUY30" s="84"/>
      <c r="QUZ30" s="84"/>
      <c r="QVA30" s="84"/>
      <c r="QVB30" s="84"/>
      <c r="QVC30" s="84"/>
      <c r="QVD30" s="84"/>
      <c r="QVE30" s="84"/>
      <c r="QVF30" s="84"/>
      <c r="QVG30" s="84"/>
      <c r="QVH30" s="84"/>
      <c r="QVI30" s="84"/>
      <c r="QVJ30" s="84"/>
      <c r="QVK30" s="84"/>
      <c r="QVL30" s="84"/>
      <c r="QVM30" s="84"/>
      <c r="QVN30" s="84"/>
      <c r="QVO30" s="84"/>
      <c r="QVP30" s="84"/>
      <c r="QVQ30" s="84"/>
      <c r="QVR30" s="84"/>
      <c r="QVS30" s="84"/>
      <c r="QVT30" s="84"/>
      <c r="QVU30" s="84"/>
      <c r="QVV30" s="84"/>
      <c r="QVW30" s="84"/>
      <c r="QVX30" s="84"/>
      <c r="QVY30" s="84"/>
      <c r="QVZ30" s="84"/>
      <c r="QWA30" s="84"/>
      <c r="QWB30" s="84"/>
      <c r="QWC30" s="84"/>
      <c r="QWD30" s="84"/>
      <c r="QWE30" s="84"/>
      <c r="QWF30" s="84"/>
      <c r="QWG30" s="84"/>
      <c r="QWH30" s="84"/>
      <c r="QWI30" s="84"/>
      <c r="QWJ30" s="84"/>
      <c r="QWK30" s="84"/>
      <c r="QWL30" s="84"/>
      <c r="QWM30" s="84"/>
      <c r="QWN30" s="84"/>
      <c r="QWO30" s="84"/>
      <c r="QWP30" s="84"/>
      <c r="QWQ30" s="84"/>
      <c r="QWR30" s="84"/>
      <c r="QWS30" s="84"/>
      <c r="QWT30" s="84"/>
      <c r="QWU30" s="84"/>
      <c r="QWV30" s="84"/>
      <c r="QWW30" s="84"/>
      <c r="QWX30" s="84"/>
      <c r="QWY30" s="84"/>
      <c r="QWZ30" s="84"/>
      <c r="QXA30" s="84"/>
      <c r="QXB30" s="84"/>
      <c r="QXC30" s="84"/>
      <c r="QXD30" s="84"/>
      <c r="QXE30" s="84"/>
      <c r="QXF30" s="84"/>
      <c r="QXG30" s="84"/>
      <c r="QXH30" s="84"/>
      <c r="QXI30" s="84"/>
      <c r="QXJ30" s="84"/>
      <c r="QXK30" s="84"/>
      <c r="QXL30" s="84"/>
      <c r="QXM30" s="84"/>
      <c r="QXN30" s="84"/>
      <c r="QXO30" s="84"/>
      <c r="QXP30" s="84"/>
      <c r="QXQ30" s="84"/>
      <c r="QXR30" s="84"/>
      <c r="QXS30" s="84"/>
      <c r="QXT30" s="84"/>
      <c r="QXU30" s="84"/>
      <c r="QXV30" s="84"/>
      <c r="QXW30" s="84"/>
      <c r="QXX30" s="84"/>
      <c r="QXY30" s="84"/>
      <c r="QXZ30" s="84"/>
      <c r="QYA30" s="84"/>
      <c r="QYB30" s="84"/>
      <c r="QYC30" s="84"/>
      <c r="QYD30" s="84"/>
      <c r="QYE30" s="84"/>
      <c r="QYF30" s="84"/>
      <c r="QYG30" s="84"/>
      <c r="QYH30" s="84"/>
      <c r="QYI30" s="84"/>
      <c r="QYJ30" s="84"/>
      <c r="QYK30" s="84"/>
      <c r="QYL30" s="84"/>
      <c r="QYM30" s="84"/>
      <c r="QYN30" s="84"/>
      <c r="QYO30" s="84"/>
      <c r="QYP30" s="84"/>
      <c r="QYQ30" s="84"/>
      <c r="QYR30" s="84"/>
      <c r="QYS30" s="84"/>
      <c r="QYT30" s="84"/>
      <c r="QYU30" s="84"/>
      <c r="QYV30" s="84"/>
      <c r="QYW30" s="84"/>
      <c r="QYX30" s="84"/>
      <c r="QYY30" s="84"/>
      <c r="QYZ30" s="84"/>
      <c r="QZA30" s="84"/>
      <c r="QZB30" s="84"/>
      <c r="QZC30" s="84"/>
      <c r="QZD30" s="84"/>
      <c r="QZE30" s="84"/>
      <c r="QZF30" s="84"/>
      <c r="QZG30" s="84"/>
      <c r="QZH30" s="84"/>
      <c r="QZI30" s="84"/>
      <c r="QZJ30" s="84"/>
      <c r="QZK30" s="84"/>
      <c r="QZL30" s="84"/>
      <c r="QZM30" s="84"/>
      <c r="QZN30" s="84"/>
      <c r="QZO30" s="84"/>
      <c r="QZP30" s="84"/>
      <c r="QZQ30" s="84"/>
      <c r="QZR30" s="84"/>
      <c r="QZS30" s="84"/>
      <c r="QZT30" s="84"/>
      <c r="QZU30" s="84"/>
      <c r="QZV30" s="84"/>
      <c r="QZW30" s="84"/>
      <c r="QZX30" s="84"/>
      <c r="QZY30" s="84"/>
      <c r="QZZ30" s="84"/>
      <c r="RAA30" s="84"/>
      <c r="RAB30" s="84"/>
      <c r="RAC30" s="84"/>
      <c r="RAD30" s="84"/>
      <c r="RAE30" s="84"/>
      <c r="RAF30" s="84"/>
      <c r="RAG30" s="84"/>
      <c r="RAH30" s="84"/>
      <c r="RAI30" s="84"/>
      <c r="RAJ30" s="84"/>
      <c r="RAK30" s="84"/>
      <c r="RAL30" s="84"/>
      <c r="RAM30" s="84"/>
      <c r="RAN30" s="84"/>
      <c r="RAO30" s="84"/>
      <c r="RAP30" s="84"/>
      <c r="RAQ30" s="84"/>
      <c r="RAR30" s="84"/>
      <c r="RAS30" s="84"/>
      <c r="RAT30" s="84"/>
      <c r="RAU30" s="84"/>
      <c r="RAV30" s="84"/>
      <c r="RAW30" s="84"/>
      <c r="RAX30" s="84"/>
      <c r="RAY30" s="84"/>
      <c r="RAZ30" s="84"/>
      <c r="RBA30" s="84"/>
      <c r="RBB30" s="84"/>
      <c r="RBC30" s="84"/>
      <c r="RBD30" s="84"/>
      <c r="RBE30" s="84"/>
      <c r="RBF30" s="84"/>
      <c r="RBG30" s="84"/>
      <c r="RBH30" s="84"/>
      <c r="RBI30" s="84"/>
      <c r="RBJ30" s="84"/>
      <c r="RBK30" s="84"/>
      <c r="RBL30" s="84"/>
      <c r="RBM30" s="84"/>
      <c r="RBN30" s="84"/>
      <c r="RBO30" s="84"/>
      <c r="RBP30" s="84"/>
      <c r="RBQ30" s="84"/>
      <c r="RBR30" s="84"/>
      <c r="RBS30" s="84"/>
      <c r="RBT30" s="84"/>
      <c r="RBU30" s="84"/>
      <c r="RBV30" s="84"/>
      <c r="RBW30" s="84"/>
      <c r="RBX30" s="84"/>
      <c r="RBY30" s="84"/>
      <c r="RBZ30" s="84"/>
      <c r="RCA30" s="84"/>
      <c r="RCB30" s="84"/>
      <c r="RCC30" s="84"/>
      <c r="RCD30" s="84"/>
      <c r="RCE30" s="84"/>
      <c r="RCF30" s="84"/>
      <c r="RCG30" s="84"/>
      <c r="RCH30" s="84"/>
      <c r="RCI30" s="84"/>
      <c r="RCJ30" s="84"/>
      <c r="RCK30" s="84"/>
      <c r="RCL30" s="84"/>
      <c r="RCM30" s="84"/>
      <c r="RCN30" s="84"/>
      <c r="RCO30" s="84"/>
      <c r="RCP30" s="84"/>
      <c r="RCQ30" s="84"/>
      <c r="RCR30" s="84"/>
      <c r="RCS30" s="84"/>
      <c r="RCT30" s="84"/>
      <c r="RCU30" s="84"/>
      <c r="RCV30" s="84"/>
      <c r="RCW30" s="84"/>
      <c r="RCX30" s="84"/>
      <c r="RCY30" s="84"/>
      <c r="RCZ30" s="84"/>
      <c r="RDA30" s="84"/>
      <c r="RDB30" s="84"/>
      <c r="RDC30" s="84"/>
      <c r="RDD30" s="84"/>
      <c r="RDE30" s="84"/>
      <c r="RDF30" s="84"/>
      <c r="RDG30" s="84"/>
      <c r="RDH30" s="84"/>
      <c r="RDI30" s="84"/>
      <c r="RDJ30" s="84"/>
      <c r="RDK30" s="84"/>
      <c r="RDL30" s="84"/>
      <c r="RDM30" s="84"/>
      <c r="RDN30" s="84"/>
      <c r="RDO30" s="84"/>
      <c r="RDP30" s="84"/>
      <c r="RDQ30" s="84"/>
      <c r="RDR30" s="84"/>
      <c r="RDS30" s="84"/>
      <c r="RDT30" s="84"/>
      <c r="RDU30" s="84"/>
      <c r="RDV30" s="84"/>
      <c r="RDW30" s="84"/>
      <c r="RDX30" s="84"/>
      <c r="RDY30" s="84"/>
      <c r="RDZ30" s="84"/>
      <c r="REA30" s="84"/>
      <c r="REB30" s="84"/>
      <c r="REC30" s="84"/>
      <c r="RED30" s="84"/>
      <c r="REE30" s="84"/>
      <c r="REF30" s="84"/>
      <c r="REG30" s="84"/>
      <c r="REH30" s="84"/>
      <c r="REI30" s="84"/>
      <c r="REJ30" s="84"/>
      <c r="REK30" s="84"/>
      <c r="REL30" s="84"/>
      <c r="REM30" s="84"/>
      <c r="REN30" s="84"/>
      <c r="REO30" s="84"/>
      <c r="REP30" s="84"/>
      <c r="REQ30" s="84"/>
      <c r="RER30" s="84"/>
      <c r="RES30" s="84"/>
      <c r="RET30" s="84"/>
      <c r="REU30" s="84"/>
      <c r="REV30" s="84"/>
      <c r="REW30" s="84"/>
      <c r="REX30" s="84"/>
      <c r="REY30" s="84"/>
      <c r="REZ30" s="84"/>
      <c r="RFA30" s="84"/>
      <c r="RFB30" s="84"/>
      <c r="RFC30" s="84"/>
      <c r="RFD30" s="84"/>
      <c r="RFE30" s="84"/>
      <c r="RFF30" s="84"/>
      <c r="RFG30" s="84"/>
      <c r="RFH30" s="84"/>
      <c r="RFI30" s="84"/>
      <c r="RFJ30" s="84"/>
      <c r="RFK30" s="84"/>
      <c r="RFL30" s="84"/>
      <c r="RFM30" s="84"/>
      <c r="RFN30" s="84"/>
      <c r="RFO30" s="84"/>
      <c r="RFP30" s="84"/>
      <c r="RFQ30" s="84"/>
      <c r="RFR30" s="84"/>
      <c r="RFS30" s="84"/>
      <c r="RFT30" s="84"/>
      <c r="RFU30" s="84"/>
      <c r="RFV30" s="84"/>
      <c r="RFW30" s="84"/>
      <c r="RFX30" s="84"/>
      <c r="RFY30" s="84"/>
      <c r="RFZ30" s="84"/>
      <c r="RGA30" s="84"/>
      <c r="RGB30" s="84"/>
      <c r="RGC30" s="84"/>
      <c r="RGD30" s="84"/>
      <c r="RGE30" s="84"/>
      <c r="RGF30" s="84"/>
      <c r="RGG30" s="84"/>
      <c r="RGH30" s="84"/>
      <c r="RGI30" s="84"/>
      <c r="RGJ30" s="84"/>
      <c r="RGK30" s="84"/>
      <c r="RGL30" s="84"/>
      <c r="RGM30" s="84"/>
      <c r="RGN30" s="84"/>
      <c r="RGO30" s="84"/>
      <c r="RGP30" s="84"/>
      <c r="RGQ30" s="84"/>
      <c r="RGR30" s="84"/>
      <c r="RGS30" s="84"/>
      <c r="RGT30" s="84"/>
      <c r="RGU30" s="84"/>
      <c r="RGV30" s="84"/>
      <c r="RGW30" s="84"/>
      <c r="RGX30" s="84"/>
      <c r="RGY30" s="84"/>
      <c r="RGZ30" s="84"/>
      <c r="RHA30" s="84"/>
      <c r="RHB30" s="84"/>
      <c r="RHC30" s="84"/>
      <c r="RHD30" s="84"/>
      <c r="RHE30" s="84"/>
      <c r="RHF30" s="84"/>
      <c r="RHG30" s="84"/>
      <c r="RHH30" s="84"/>
      <c r="RHI30" s="84"/>
      <c r="RHJ30" s="84"/>
      <c r="RHK30" s="84"/>
      <c r="RHL30" s="84"/>
      <c r="RHM30" s="84"/>
      <c r="RHN30" s="84"/>
      <c r="RHO30" s="84"/>
      <c r="RHP30" s="84"/>
      <c r="RHQ30" s="84"/>
      <c r="RHR30" s="84"/>
      <c r="RHS30" s="84"/>
      <c r="RHT30" s="84"/>
      <c r="RHU30" s="84"/>
      <c r="RHV30" s="84"/>
      <c r="RHW30" s="84"/>
      <c r="RHX30" s="84"/>
      <c r="RHY30" s="84"/>
      <c r="RHZ30" s="84"/>
      <c r="RIA30" s="84"/>
      <c r="RIB30" s="84"/>
      <c r="RIC30" s="84"/>
      <c r="RID30" s="84"/>
      <c r="RIE30" s="84"/>
      <c r="RIF30" s="84"/>
      <c r="RIG30" s="84"/>
      <c r="RIH30" s="84"/>
      <c r="RII30" s="84"/>
      <c r="RIJ30" s="84"/>
      <c r="RIK30" s="84"/>
      <c r="RIL30" s="84"/>
      <c r="RIM30" s="84"/>
      <c r="RIN30" s="84"/>
      <c r="RIO30" s="84"/>
      <c r="RIP30" s="84"/>
      <c r="RIQ30" s="84"/>
      <c r="RIR30" s="84"/>
      <c r="RIS30" s="84"/>
      <c r="RIT30" s="84"/>
      <c r="RIU30" s="84"/>
      <c r="RIV30" s="84"/>
      <c r="RIW30" s="84"/>
      <c r="RIX30" s="84"/>
      <c r="RIY30" s="84"/>
      <c r="RIZ30" s="84"/>
      <c r="RJA30" s="84"/>
      <c r="RJB30" s="84"/>
      <c r="RJC30" s="84"/>
      <c r="RJD30" s="84"/>
      <c r="RJE30" s="84"/>
      <c r="RJF30" s="84"/>
      <c r="RJG30" s="84"/>
      <c r="RJH30" s="84"/>
      <c r="RJI30" s="84"/>
      <c r="RJJ30" s="84"/>
      <c r="RJK30" s="84"/>
      <c r="RJL30" s="84"/>
      <c r="RJM30" s="84"/>
      <c r="RJN30" s="84"/>
      <c r="RJO30" s="84"/>
      <c r="RJP30" s="84"/>
      <c r="RJQ30" s="84"/>
      <c r="RJR30" s="84"/>
      <c r="RJS30" s="84"/>
      <c r="RJT30" s="84"/>
      <c r="RJU30" s="84"/>
      <c r="RJV30" s="84"/>
      <c r="RJW30" s="84"/>
      <c r="RJX30" s="84"/>
      <c r="RJY30" s="84"/>
      <c r="RJZ30" s="84"/>
      <c r="RKA30" s="84"/>
      <c r="RKB30" s="84"/>
      <c r="RKC30" s="84"/>
      <c r="RKD30" s="84"/>
      <c r="RKE30" s="84"/>
      <c r="RKF30" s="84"/>
      <c r="RKG30" s="84"/>
      <c r="RKH30" s="84"/>
      <c r="RKI30" s="84"/>
      <c r="RKJ30" s="84"/>
      <c r="RKK30" s="84"/>
      <c r="RKL30" s="84"/>
      <c r="RKM30" s="84"/>
      <c r="RKN30" s="84"/>
      <c r="RKO30" s="84"/>
      <c r="RKP30" s="84"/>
      <c r="RKQ30" s="84"/>
      <c r="RKR30" s="84"/>
      <c r="RKS30" s="84"/>
      <c r="RKT30" s="84"/>
      <c r="RKU30" s="84"/>
      <c r="RKV30" s="84"/>
      <c r="RKW30" s="84"/>
      <c r="RKX30" s="84"/>
      <c r="RKY30" s="84"/>
      <c r="RKZ30" s="84"/>
      <c r="RLA30" s="84"/>
      <c r="RLB30" s="84"/>
      <c r="RLC30" s="84"/>
      <c r="RLD30" s="84"/>
      <c r="RLE30" s="84"/>
      <c r="RLF30" s="84"/>
      <c r="RLG30" s="84"/>
      <c r="RLH30" s="84"/>
      <c r="RLI30" s="84"/>
      <c r="RLJ30" s="84"/>
      <c r="RLK30" s="84"/>
      <c r="RLL30" s="84"/>
      <c r="RLM30" s="84"/>
      <c r="RLN30" s="84"/>
      <c r="RLO30" s="84"/>
      <c r="RLP30" s="84"/>
      <c r="RLQ30" s="84"/>
      <c r="RLR30" s="84"/>
      <c r="RLS30" s="84"/>
      <c r="RLT30" s="84"/>
      <c r="RLU30" s="84"/>
      <c r="RLV30" s="84"/>
      <c r="RLW30" s="84"/>
      <c r="RLX30" s="84"/>
      <c r="RLY30" s="84"/>
      <c r="RLZ30" s="84"/>
      <c r="RMA30" s="84"/>
      <c r="RMB30" s="84"/>
      <c r="RMC30" s="84"/>
      <c r="RMD30" s="84"/>
      <c r="RME30" s="84"/>
      <c r="RMF30" s="84"/>
      <c r="RMG30" s="84"/>
      <c r="RMH30" s="84"/>
      <c r="RMI30" s="84"/>
      <c r="RMJ30" s="84"/>
      <c r="RMK30" s="84"/>
      <c r="RML30" s="84"/>
      <c r="RMM30" s="84"/>
      <c r="RMN30" s="84"/>
      <c r="RMO30" s="84"/>
      <c r="RMP30" s="84"/>
      <c r="RMQ30" s="84"/>
      <c r="RMR30" s="84"/>
      <c r="RMS30" s="84"/>
      <c r="RMT30" s="84"/>
      <c r="RMU30" s="84"/>
      <c r="RMV30" s="84"/>
      <c r="RMW30" s="84"/>
      <c r="RMX30" s="84"/>
      <c r="RMY30" s="84"/>
      <c r="RMZ30" s="84"/>
      <c r="RNA30" s="84"/>
      <c r="RNB30" s="84"/>
      <c r="RNC30" s="84"/>
      <c r="RND30" s="84"/>
      <c r="RNE30" s="84"/>
      <c r="RNF30" s="84"/>
      <c r="RNG30" s="84"/>
      <c r="RNH30" s="84"/>
      <c r="RNI30" s="84"/>
      <c r="RNJ30" s="84"/>
      <c r="RNK30" s="84"/>
      <c r="RNL30" s="84"/>
      <c r="RNM30" s="84"/>
      <c r="RNN30" s="84"/>
      <c r="RNO30" s="84"/>
      <c r="RNP30" s="84"/>
      <c r="RNQ30" s="84"/>
      <c r="RNR30" s="84"/>
      <c r="RNS30" s="84"/>
      <c r="RNT30" s="84"/>
      <c r="RNU30" s="84"/>
      <c r="RNV30" s="84"/>
      <c r="RNW30" s="84"/>
      <c r="RNX30" s="84"/>
      <c r="RNY30" s="84"/>
      <c r="RNZ30" s="84"/>
      <c r="ROA30" s="84"/>
      <c r="ROB30" s="84"/>
      <c r="ROC30" s="84"/>
      <c r="ROD30" s="84"/>
      <c r="ROE30" s="84"/>
      <c r="ROF30" s="84"/>
      <c r="ROG30" s="84"/>
      <c r="ROH30" s="84"/>
      <c r="ROI30" s="84"/>
      <c r="ROJ30" s="84"/>
      <c r="ROK30" s="84"/>
      <c r="ROL30" s="84"/>
      <c r="ROM30" s="84"/>
      <c r="RON30" s="84"/>
      <c r="ROO30" s="84"/>
      <c r="ROP30" s="84"/>
      <c r="ROQ30" s="84"/>
      <c r="ROR30" s="84"/>
      <c r="ROS30" s="84"/>
      <c r="ROT30" s="84"/>
      <c r="ROU30" s="84"/>
      <c r="ROV30" s="84"/>
      <c r="ROW30" s="84"/>
      <c r="ROX30" s="84"/>
      <c r="ROY30" s="84"/>
      <c r="ROZ30" s="84"/>
      <c r="RPA30" s="84"/>
      <c r="RPB30" s="84"/>
      <c r="RPC30" s="84"/>
      <c r="RPD30" s="84"/>
      <c r="RPE30" s="84"/>
      <c r="RPF30" s="84"/>
      <c r="RPG30" s="84"/>
      <c r="RPH30" s="84"/>
      <c r="RPI30" s="84"/>
      <c r="RPJ30" s="84"/>
      <c r="RPK30" s="84"/>
      <c r="RPL30" s="84"/>
      <c r="RPM30" s="84"/>
      <c r="RPN30" s="84"/>
      <c r="RPO30" s="84"/>
      <c r="RPP30" s="84"/>
      <c r="RPQ30" s="84"/>
      <c r="RPR30" s="84"/>
      <c r="RPS30" s="84"/>
      <c r="RPT30" s="84"/>
      <c r="RPU30" s="84"/>
      <c r="RPV30" s="84"/>
      <c r="RPW30" s="84"/>
      <c r="RPX30" s="84"/>
      <c r="RPY30" s="84"/>
      <c r="RPZ30" s="84"/>
      <c r="RQA30" s="84"/>
      <c r="RQB30" s="84"/>
      <c r="RQC30" s="84"/>
      <c r="RQD30" s="84"/>
      <c r="RQE30" s="84"/>
      <c r="RQF30" s="84"/>
      <c r="RQG30" s="84"/>
      <c r="RQH30" s="84"/>
      <c r="RQI30" s="84"/>
      <c r="RQJ30" s="84"/>
      <c r="RQK30" s="84"/>
      <c r="RQL30" s="84"/>
      <c r="RQM30" s="84"/>
      <c r="RQN30" s="84"/>
      <c r="RQO30" s="84"/>
      <c r="RQP30" s="84"/>
      <c r="RQQ30" s="84"/>
      <c r="RQR30" s="84"/>
      <c r="RQS30" s="84"/>
      <c r="RQT30" s="84"/>
      <c r="RQU30" s="84"/>
      <c r="RQV30" s="84"/>
      <c r="RQW30" s="84"/>
      <c r="RQX30" s="84"/>
      <c r="RQY30" s="84"/>
      <c r="RQZ30" s="84"/>
      <c r="RRA30" s="84"/>
      <c r="RRB30" s="84"/>
      <c r="RRC30" s="84"/>
      <c r="RRD30" s="84"/>
      <c r="RRE30" s="84"/>
      <c r="RRF30" s="84"/>
      <c r="RRG30" s="84"/>
      <c r="RRH30" s="84"/>
      <c r="RRI30" s="84"/>
      <c r="RRJ30" s="84"/>
      <c r="RRK30" s="84"/>
      <c r="RRL30" s="84"/>
      <c r="RRM30" s="84"/>
      <c r="RRN30" s="84"/>
      <c r="RRO30" s="84"/>
      <c r="RRP30" s="84"/>
      <c r="RRQ30" s="84"/>
      <c r="RRR30" s="84"/>
      <c r="RRS30" s="84"/>
      <c r="RRT30" s="84"/>
      <c r="RRU30" s="84"/>
      <c r="RRV30" s="84"/>
      <c r="RRW30" s="84"/>
      <c r="RRX30" s="84"/>
      <c r="RRY30" s="84"/>
      <c r="RRZ30" s="84"/>
      <c r="RSA30" s="84"/>
      <c r="RSB30" s="84"/>
      <c r="RSC30" s="84"/>
      <c r="RSD30" s="84"/>
      <c r="RSE30" s="84"/>
      <c r="RSF30" s="84"/>
      <c r="RSG30" s="84"/>
      <c r="RSH30" s="84"/>
      <c r="RSI30" s="84"/>
      <c r="RSJ30" s="84"/>
      <c r="RSK30" s="84"/>
      <c r="RSL30" s="84"/>
      <c r="RSM30" s="84"/>
      <c r="RSN30" s="84"/>
      <c r="RSO30" s="84"/>
      <c r="RSP30" s="84"/>
      <c r="RSQ30" s="84"/>
      <c r="RSR30" s="84"/>
      <c r="RSS30" s="84"/>
      <c r="RST30" s="84"/>
      <c r="RSU30" s="84"/>
      <c r="RSV30" s="84"/>
      <c r="RSW30" s="84"/>
      <c r="RSX30" s="84"/>
      <c r="RSY30" s="84"/>
      <c r="RSZ30" s="84"/>
      <c r="RTA30" s="84"/>
      <c r="RTB30" s="84"/>
      <c r="RTC30" s="84"/>
      <c r="RTD30" s="84"/>
      <c r="RTE30" s="84"/>
      <c r="RTF30" s="84"/>
      <c r="RTG30" s="84"/>
      <c r="RTH30" s="84"/>
      <c r="RTI30" s="84"/>
      <c r="RTJ30" s="84"/>
      <c r="RTK30" s="84"/>
      <c r="RTL30" s="84"/>
      <c r="RTM30" s="84"/>
      <c r="RTN30" s="84"/>
      <c r="RTO30" s="84"/>
      <c r="RTP30" s="84"/>
      <c r="RTQ30" s="84"/>
      <c r="RTR30" s="84"/>
      <c r="RTS30" s="84"/>
      <c r="RTT30" s="84"/>
      <c r="RTU30" s="84"/>
      <c r="RTV30" s="84"/>
      <c r="RTW30" s="84"/>
      <c r="RTX30" s="84"/>
      <c r="RTY30" s="84"/>
      <c r="RTZ30" s="84"/>
      <c r="RUA30" s="84"/>
      <c r="RUB30" s="84"/>
      <c r="RUC30" s="84"/>
      <c r="RUD30" s="84"/>
      <c r="RUE30" s="84"/>
      <c r="RUF30" s="84"/>
      <c r="RUG30" s="84"/>
      <c r="RUH30" s="84"/>
      <c r="RUI30" s="84"/>
      <c r="RUJ30" s="84"/>
      <c r="RUK30" s="84"/>
      <c r="RUL30" s="84"/>
      <c r="RUM30" s="84"/>
      <c r="RUN30" s="84"/>
      <c r="RUO30" s="84"/>
      <c r="RUP30" s="84"/>
      <c r="RUQ30" s="84"/>
      <c r="RUR30" s="84"/>
      <c r="RUS30" s="84"/>
      <c r="RUT30" s="84"/>
      <c r="RUU30" s="84"/>
      <c r="RUV30" s="84"/>
      <c r="RUW30" s="84"/>
      <c r="RUX30" s="84"/>
      <c r="RUY30" s="84"/>
      <c r="RUZ30" s="84"/>
      <c r="RVA30" s="84"/>
      <c r="RVB30" s="84"/>
      <c r="RVC30" s="84"/>
      <c r="RVD30" s="84"/>
      <c r="RVE30" s="84"/>
      <c r="RVF30" s="84"/>
      <c r="RVG30" s="84"/>
      <c r="RVH30" s="84"/>
      <c r="RVI30" s="84"/>
      <c r="RVJ30" s="84"/>
      <c r="RVK30" s="84"/>
      <c r="RVL30" s="84"/>
      <c r="RVM30" s="84"/>
      <c r="RVN30" s="84"/>
      <c r="RVO30" s="84"/>
      <c r="RVP30" s="84"/>
      <c r="RVQ30" s="84"/>
      <c r="RVR30" s="84"/>
      <c r="RVS30" s="84"/>
      <c r="RVT30" s="84"/>
      <c r="RVU30" s="84"/>
      <c r="RVV30" s="84"/>
      <c r="RVW30" s="84"/>
      <c r="RVX30" s="84"/>
      <c r="RVY30" s="84"/>
      <c r="RVZ30" s="84"/>
      <c r="RWA30" s="84"/>
      <c r="RWB30" s="84"/>
      <c r="RWC30" s="84"/>
      <c r="RWD30" s="84"/>
      <c r="RWE30" s="84"/>
      <c r="RWF30" s="84"/>
      <c r="RWG30" s="84"/>
      <c r="RWH30" s="84"/>
      <c r="RWI30" s="84"/>
      <c r="RWJ30" s="84"/>
      <c r="RWK30" s="84"/>
      <c r="RWL30" s="84"/>
      <c r="RWM30" s="84"/>
      <c r="RWN30" s="84"/>
      <c r="RWO30" s="84"/>
      <c r="RWP30" s="84"/>
      <c r="RWQ30" s="84"/>
      <c r="RWR30" s="84"/>
      <c r="RWS30" s="84"/>
      <c r="RWT30" s="84"/>
      <c r="RWU30" s="84"/>
      <c r="RWV30" s="84"/>
      <c r="RWW30" s="84"/>
      <c r="RWX30" s="84"/>
      <c r="RWY30" s="84"/>
      <c r="RWZ30" s="84"/>
      <c r="RXA30" s="84"/>
      <c r="RXB30" s="84"/>
      <c r="RXC30" s="84"/>
      <c r="RXD30" s="84"/>
      <c r="RXE30" s="84"/>
      <c r="RXF30" s="84"/>
      <c r="RXG30" s="84"/>
      <c r="RXH30" s="84"/>
      <c r="RXI30" s="84"/>
      <c r="RXJ30" s="84"/>
      <c r="RXK30" s="84"/>
      <c r="RXL30" s="84"/>
      <c r="RXM30" s="84"/>
      <c r="RXN30" s="84"/>
      <c r="RXO30" s="84"/>
      <c r="RXP30" s="84"/>
      <c r="RXQ30" s="84"/>
      <c r="RXR30" s="84"/>
      <c r="RXS30" s="84"/>
      <c r="RXT30" s="84"/>
      <c r="RXU30" s="84"/>
      <c r="RXV30" s="84"/>
      <c r="RXW30" s="84"/>
      <c r="RXX30" s="84"/>
      <c r="RXY30" s="84"/>
      <c r="RXZ30" s="84"/>
      <c r="RYA30" s="84"/>
      <c r="RYB30" s="84"/>
      <c r="RYC30" s="84"/>
      <c r="RYD30" s="84"/>
      <c r="RYE30" s="84"/>
      <c r="RYF30" s="84"/>
      <c r="RYG30" s="84"/>
      <c r="RYH30" s="84"/>
      <c r="RYI30" s="84"/>
      <c r="RYJ30" s="84"/>
      <c r="RYK30" s="84"/>
      <c r="RYL30" s="84"/>
      <c r="RYM30" s="84"/>
      <c r="RYN30" s="84"/>
      <c r="RYO30" s="84"/>
      <c r="RYP30" s="84"/>
      <c r="RYQ30" s="84"/>
      <c r="RYR30" s="84"/>
      <c r="RYS30" s="84"/>
      <c r="RYT30" s="84"/>
      <c r="RYU30" s="84"/>
      <c r="RYV30" s="84"/>
      <c r="RYW30" s="84"/>
      <c r="RYX30" s="84"/>
      <c r="RYY30" s="84"/>
      <c r="RYZ30" s="84"/>
      <c r="RZA30" s="84"/>
      <c r="RZB30" s="84"/>
      <c r="RZC30" s="84"/>
      <c r="RZD30" s="84"/>
      <c r="RZE30" s="84"/>
      <c r="RZF30" s="84"/>
      <c r="RZG30" s="84"/>
      <c r="RZH30" s="84"/>
      <c r="RZI30" s="84"/>
      <c r="RZJ30" s="84"/>
      <c r="RZK30" s="84"/>
      <c r="RZL30" s="84"/>
      <c r="RZM30" s="84"/>
      <c r="RZN30" s="84"/>
      <c r="RZO30" s="84"/>
      <c r="RZP30" s="84"/>
      <c r="RZQ30" s="84"/>
      <c r="RZR30" s="84"/>
      <c r="RZS30" s="84"/>
      <c r="RZT30" s="84"/>
      <c r="RZU30" s="84"/>
      <c r="RZV30" s="84"/>
      <c r="RZW30" s="84"/>
      <c r="RZX30" s="84"/>
      <c r="RZY30" s="84"/>
      <c r="RZZ30" s="84"/>
      <c r="SAA30" s="84"/>
      <c r="SAB30" s="84"/>
      <c r="SAC30" s="84"/>
      <c r="SAD30" s="84"/>
      <c r="SAE30" s="84"/>
      <c r="SAF30" s="84"/>
      <c r="SAG30" s="84"/>
      <c r="SAH30" s="84"/>
      <c r="SAI30" s="84"/>
      <c r="SAJ30" s="84"/>
      <c r="SAK30" s="84"/>
      <c r="SAL30" s="84"/>
      <c r="SAM30" s="84"/>
      <c r="SAN30" s="84"/>
      <c r="SAO30" s="84"/>
      <c r="SAP30" s="84"/>
      <c r="SAQ30" s="84"/>
      <c r="SAR30" s="84"/>
      <c r="SAS30" s="84"/>
      <c r="SAT30" s="84"/>
      <c r="SAU30" s="84"/>
      <c r="SAV30" s="84"/>
      <c r="SAW30" s="84"/>
      <c r="SAX30" s="84"/>
      <c r="SAY30" s="84"/>
      <c r="SAZ30" s="84"/>
      <c r="SBA30" s="84"/>
      <c r="SBB30" s="84"/>
      <c r="SBC30" s="84"/>
      <c r="SBD30" s="84"/>
      <c r="SBE30" s="84"/>
      <c r="SBF30" s="84"/>
      <c r="SBG30" s="84"/>
      <c r="SBH30" s="84"/>
      <c r="SBI30" s="84"/>
      <c r="SBJ30" s="84"/>
      <c r="SBK30" s="84"/>
      <c r="SBL30" s="84"/>
      <c r="SBM30" s="84"/>
      <c r="SBN30" s="84"/>
      <c r="SBO30" s="84"/>
      <c r="SBP30" s="84"/>
      <c r="SBQ30" s="84"/>
      <c r="SBR30" s="84"/>
      <c r="SBS30" s="84"/>
      <c r="SBT30" s="84"/>
      <c r="SBU30" s="84"/>
      <c r="SBV30" s="84"/>
      <c r="SBW30" s="84"/>
      <c r="SBX30" s="84"/>
      <c r="SBY30" s="84"/>
      <c r="SBZ30" s="84"/>
      <c r="SCA30" s="84"/>
      <c r="SCB30" s="84"/>
      <c r="SCC30" s="84"/>
      <c r="SCD30" s="84"/>
      <c r="SCE30" s="84"/>
      <c r="SCF30" s="84"/>
      <c r="SCG30" s="84"/>
      <c r="SCH30" s="84"/>
      <c r="SCI30" s="84"/>
      <c r="SCJ30" s="84"/>
      <c r="SCK30" s="84"/>
      <c r="SCL30" s="84"/>
      <c r="SCM30" s="84"/>
      <c r="SCN30" s="84"/>
      <c r="SCO30" s="84"/>
      <c r="SCP30" s="84"/>
      <c r="SCQ30" s="84"/>
      <c r="SCR30" s="84"/>
      <c r="SCS30" s="84"/>
      <c r="SCT30" s="84"/>
      <c r="SCU30" s="84"/>
      <c r="SCV30" s="84"/>
      <c r="SCW30" s="84"/>
      <c r="SCX30" s="84"/>
      <c r="SCY30" s="84"/>
      <c r="SCZ30" s="84"/>
      <c r="SDA30" s="84"/>
      <c r="SDB30" s="84"/>
      <c r="SDC30" s="84"/>
      <c r="SDD30" s="84"/>
      <c r="SDE30" s="84"/>
      <c r="SDF30" s="84"/>
      <c r="SDG30" s="84"/>
      <c r="SDH30" s="84"/>
      <c r="SDI30" s="84"/>
      <c r="SDJ30" s="84"/>
      <c r="SDK30" s="84"/>
      <c r="SDL30" s="84"/>
      <c r="SDM30" s="84"/>
      <c r="SDN30" s="84"/>
      <c r="SDO30" s="84"/>
      <c r="SDP30" s="84"/>
      <c r="SDQ30" s="84"/>
      <c r="SDR30" s="84"/>
      <c r="SDS30" s="84"/>
      <c r="SDT30" s="84"/>
      <c r="SDU30" s="84"/>
      <c r="SDV30" s="84"/>
      <c r="SDW30" s="84"/>
      <c r="SDX30" s="84"/>
      <c r="SDY30" s="84"/>
      <c r="SDZ30" s="84"/>
      <c r="SEA30" s="84"/>
      <c r="SEB30" s="84"/>
      <c r="SEC30" s="84"/>
      <c r="SED30" s="84"/>
      <c r="SEE30" s="84"/>
      <c r="SEF30" s="84"/>
      <c r="SEG30" s="84"/>
      <c r="SEH30" s="84"/>
      <c r="SEI30" s="84"/>
      <c r="SEJ30" s="84"/>
      <c r="SEK30" s="84"/>
      <c r="SEL30" s="84"/>
      <c r="SEM30" s="84"/>
      <c r="SEN30" s="84"/>
      <c r="SEO30" s="84"/>
      <c r="SEP30" s="84"/>
      <c r="SEQ30" s="84"/>
      <c r="SER30" s="84"/>
      <c r="SES30" s="84"/>
      <c r="SET30" s="84"/>
      <c r="SEU30" s="84"/>
      <c r="SEV30" s="84"/>
      <c r="SEW30" s="84"/>
      <c r="SEX30" s="84"/>
      <c r="SEY30" s="84"/>
      <c r="SEZ30" s="84"/>
      <c r="SFA30" s="84"/>
      <c r="SFB30" s="84"/>
      <c r="SFC30" s="84"/>
      <c r="SFD30" s="84"/>
      <c r="SFE30" s="84"/>
      <c r="SFF30" s="84"/>
      <c r="SFG30" s="84"/>
      <c r="SFH30" s="84"/>
      <c r="SFI30" s="84"/>
      <c r="SFJ30" s="84"/>
      <c r="SFK30" s="84"/>
      <c r="SFL30" s="84"/>
      <c r="SFM30" s="84"/>
      <c r="SFN30" s="84"/>
      <c r="SFO30" s="84"/>
      <c r="SFP30" s="84"/>
      <c r="SFQ30" s="84"/>
      <c r="SFR30" s="84"/>
      <c r="SFS30" s="84"/>
      <c r="SFT30" s="84"/>
      <c r="SFU30" s="84"/>
      <c r="SFV30" s="84"/>
      <c r="SFW30" s="84"/>
      <c r="SFX30" s="84"/>
      <c r="SFY30" s="84"/>
      <c r="SFZ30" s="84"/>
      <c r="SGA30" s="84"/>
      <c r="SGB30" s="84"/>
      <c r="SGC30" s="84"/>
      <c r="SGD30" s="84"/>
      <c r="SGE30" s="84"/>
      <c r="SGF30" s="84"/>
      <c r="SGG30" s="84"/>
      <c r="SGH30" s="84"/>
      <c r="SGI30" s="84"/>
      <c r="SGJ30" s="84"/>
      <c r="SGK30" s="84"/>
      <c r="SGL30" s="84"/>
      <c r="SGM30" s="84"/>
      <c r="SGN30" s="84"/>
      <c r="SGO30" s="84"/>
      <c r="SGP30" s="84"/>
      <c r="SGQ30" s="84"/>
      <c r="SGR30" s="84"/>
      <c r="SGS30" s="84"/>
      <c r="SGT30" s="84"/>
      <c r="SGU30" s="84"/>
      <c r="SGV30" s="84"/>
      <c r="SGW30" s="84"/>
      <c r="SGX30" s="84"/>
      <c r="SGY30" s="84"/>
      <c r="SGZ30" s="84"/>
      <c r="SHA30" s="84"/>
      <c r="SHB30" s="84"/>
      <c r="SHC30" s="84"/>
      <c r="SHD30" s="84"/>
      <c r="SHE30" s="84"/>
      <c r="SHF30" s="84"/>
      <c r="SHG30" s="84"/>
      <c r="SHH30" s="84"/>
      <c r="SHI30" s="84"/>
      <c r="SHJ30" s="84"/>
      <c r="SHK30" s="84"/>
      <c r="SHL30" s="84"/>
      <c r="SHM30" s="84"/>
      <c r="SHN30" s="84"/>
      <c r="SHO30" s="84"/>
      <c r="SHP30" s="84"/>
      <c r="SHQ30" s="84"/>
      <c r="SHR30" s="84"/>
      <c r="SHS30" s="84"/>
      <c r="SHT30" s="84"/>
      <c r="SHU30" s="84"/>
      <c r="SHV30" s="84"/>
      <c r="SHW30" s="84"/>
      <c r="SHX30" s="84"/>
      <c r="SHY30" s="84"/>
      <c r="SHZ30" s="84"/>
      <c r="SIA30" s="84"/>
      <c r="SIB30" s="84"/>
      <c r="SIC30" s="84"/>
      <c r="SID30" s="84"/>
      <c r="SIE30" s="84"/>
      <c r="SIF30" s="84"/>
      <c r="SIG30" s="84"/>
      <c r="SIH30" s="84"/>
      <c r="SII30" s="84"/>
      <c r="SIJ30" s="84"/>
      <c r="SIK30" s="84"/>
      <c r="SIL30" s="84"/>
      <c r="SIM30" s="84"/>
      <c r="SIN30" s="84"/>
      <c r="SIO30" s="84"/>
      <c r="SIP30" s="84"/>
      <c r="SIQ30" s="84"/>
      <c r="SIR30" s="84"/>
      <c r="SIS30" s="84"/>
      <c r="SIT30" s="84"/>
      <c r="SIU30" s="84"/>
      <c r="SIV30" s="84"/>
      <c r="SIW30" s="84"/>
      <c r="SIX30" s="84"/>
      <c r="SIY30" s="84"/>
      <c r="SIZ30" s="84"/>
      <c r="SJA30" s="84"/>
      <c r="SJB30" s="84"/>
      <c r="SJC30" s="84"/>
      <c r="SJD30" s="84"/>
      <c r="SJE30" s="84"/>
      <c r="SJF30" s="84"/>
      <c r="SJG30" s="84"/>
      <c r="SJH30" s="84"/>
      <c r="SJI30" s="84"/>
      <c r="SJJ30" s="84"/>
      <c r="SJK30" s="84"/>
      <c r="SJL30" s="84"/>
      <c r="SJM30" s="84"/>
      <c r="SJN30" s="84"/>
      <c r="SJO30" s="84"/>
      <c r="SJP30" s="84"/>
      <c r="SJQ30" s="84"/>
      <c r="SJR30" s="84"/>
      <c r="SJS30" s="84"/>
      <c r="SJT30" s="84"/>
      <c r="SJU30" s="84"/>
      <c r="SJV30" s="84"/>
      <c r="SJW30" s="84"/>
      <c r="SJX30" s="84"/>
      <c r="SJY30" s="84"/>
      <c r="SJZ30" s="84"/>
      <c r="SKA30" s="84"/>
      <c r="SKB30" s="84"/>
      <c r="SKC30" s="84"/>
      <c r="SKD30" s="84"/>
      <c r="SKE30" s="84"/>
      <c r="SKF30" s="84"/>
      <c r="SKG30" s="84"/>
      <c r="SKH30" s="84"/>
      <c r="SKI30" s="84"/>
      <c r="SKJ30" s="84"/>
      <c r="SKK30" s="84"/>
      <c r="SKL30" s="84"/>
      <c r="SKM30" s="84"/>
      <c r="SKN30" s="84"/>
      <c r="SKO30" s="84"/>
      <c r="SKP30" s="84"/>
      <c r="SKQ30" s="84"/>
      <c r="SKR30" s="84"/>
      <c r="SKS30" s="84"/>
      <c r="SKT30" s="84"/>
      <c r="SKU30" s="84"/>
      <c r="SKV30" s="84"/>
      <c r="SKW30" s="84"/>
      <c r="SKX30" s="84"/>
      <c r="SKY30" s="84"/>
      <c r="SKZ30" s="84"/>
      <c r="SLA30" s="84"/>
      <c r="SLB30" s="84"/>
      <c r="SLC30" s="84"/>
      <c r="SLD30" s="84"/>
      <c r="SLE30" s="84"/>
      <c r="SLF30" s="84"/>
      <c r="SLG30" s="84"/>
      <c r="SLH30" s="84"/>
      <c r="SLI30" s="84"/>
      <c r="SLJ30" s="84"/>
      <c r="SLK30" s="84"/>
      <c r="SLL30" s="84"/>
      <c r="SLM30" s="84"/>
      <c r="SLN30" s="84"/>
      <c r="SLO30" s="84"/>
      <c r="SLP30" s="84"/>
      <c r="SLQ30" s="84"/>
      <c r="SLR30" s="84"/>
      <c r="SLS30" s="84"/>
      <c r="SLT30" s="84"/>
      <c r="SLU30" s="84"/>
      <c r="SLV30" s="84"/>
      <c r="SLW30" s="84"/>
      <c r="SLX30" s="84"/>
      <c r="SLY30" s="84"/>
      <c r="SLZ30" s="84"/>
      <c r="SMA30" s="84"/>
      <c r="SMB30" s="84"/>
      <c r="SMC30" s="84"/>
      <c r="SMD30" s="84"/>
      <c r="SME30" s="84"/>
      <c r="SMF30" s="84"/>
      <c r="SMG30" s="84"/>
      <c r="SMH30" s="84"/>
      <c r="SMI30" s="84"/>
      <c r="SMJ30" s="84"/>
      <c r="SMK30" s="84"/>
      <c r="SML30" s="84"/>
      <c r="SMM30" s="84"/>
      <c r="SMN30" s="84"/>
      <c r="SMO30" s="84"/>
      <c r="SMP30" s="84"/>
      <c r="SMQ30" s="84"/>
      <c r="SMR30" s="84"/>
      <c r="SMS30" s="84"/>
      <c r="SMT30" s="84"/>
      <c r="SMU30" s="84"/>
      <c r="SMV30" s="84"/>
      <c r="SMW30" s="84"/>
      <c r="SMX30" s="84"/>
      <c r="SMY30" s="84"/>
      <c r="SMZ30" s="84"/>
      <c r="SNA30" s="84"/>
      <c r="SNB30" s="84"/>
      <c r="SNC30" s="84"/>
      <c r="SND30" s="84"/>
      <c r="SNE30" s="84"/>
      <c r="SNF30" s="84"/>
      <c r="SNG30" s="84"/>
      <c r="SNH30" s="84"/>
      <c r="SNI30" s="84"/>
      <c r="SNJ30" s="84"/>
      <c r="SNK30" s="84"/>
      <c r="SNL30" s="84"/>
      <c r="SNM30" s="84"/>
      <c r="SNN30" s="84"/>
      <c r="SNO30" s="84"/>
      <c r="SNP30" s="84"/>
      <c r="SNQ30" s="84"/>
      <c r="SNR30" s="84"/>
      <c r="SNS30" s="84"/>
      <c r="SNT30" s="84"/>
      <c r="SNU30" s="84"/>
      <c r="SNV30" s="84"/>
      <c r="SNW30" s="84"/>
      <c r="SNX30" s="84"/>
      <c r="SNY30" s="84"/>
      <c r="SNZ30" s="84"/>
      <c r="SOA30" s="84"/>
      <c r="SOB30" s="84"/>
      <c r="SOC30" s="84"/>
      <c r="SOD30" s="84"/>
      <c r="SOE30" s="84"/>
      <c r="SOF30" s="84"/>
      <c r="SOG30" s="84"/>
      <c r="SOH30" s="84"/>
      <c r="SOI30" s="84"/>
      <c r="SOJ30" s="84"/>
      <c r="SOK30" s="84"/>
      <c r="SOL30" s="84"/>
      <c r="SOM30" s="84"/>
      <c r="SON30" s="84"/>
      <c r="SOO30" s="84"/>
      <c r="SOP30" s="84"/>
      <c r="SOQ30" s="84"/>
      <c r="SOR30" s="84"/>
      <c r="SOS30" s="84"/>
      <c r="SOT30" s="84"/>
      <c r="SOU30" s="84"/>
      <c r="SOV30" s="84"/>
      <c r="SOW30" s="84"/>
      <c r="SOX30" s="84"/>
      <c r="SOY30" s="84"/>
      <c r="SOZ30" s="84"/>
      <c r="SPA30" s="84"/>
      <c r="SPB30" s="84"/>
      <c r="SPC30" s="84"/>
      <c r="SPD30" s="84"/>
      <c r="SPE30" s="84"/>
      <c r="SPF30" s="84"/>
      <c r="SPG30" s="84"/>
      <c r="SPH30" s="84"/>
      <c r="SPI30" s="84"/>
      <c r="SPJ30" s="84"/>
      <c r="SPK30" s="84"/>
      <c r="SPL30" s="84"/>
      <c r="SPM30" s="84"/>
      <c r="SPN30" s="84"/>
      <c r="SPO30" s="84"/>
      <c r="SPP30" s="84"/>
      <c r="SPQ30" s="84"/>
      <c r="SPR30" s="84"/>
      <c r="SPS30" s="84"/>
      <c r="SPT30" s="84"/>
      <c r="SPU30" s="84"/>
      <c r="SPV30" s="84"/>
      <c r="SPW30" s="84"/>
      <c r="SPX30" s="84"/>
      <c r="SPY30" s="84"/>
      <c r="SPZ30" s="84"/>
      <c r="SQA30" s="84"/>
      <c r="SQB30" s="84"/>
      <c r="SQC30" s="84"/>
      <c r="SQD30" s="84"/>
      <c r="SQE30" s="84"/>
      <c r="SQF30" s="84"/>
      <c r="SQG30" s="84"/>
      <c r="SQH30" s="84"/>
      <c r="SQI30" s="84"/>
      <c r="SQJ30" s="84"/>
      <c r="SQK30" s="84"/>
      <c r="SQL30" s="84"/>
      <c r="SQM30" s="84"/>
      <c r="SQN30" s="84"/>
      <c r="SQO30" s="84"/>
      <c r="SQP30" s="84"/>
      <c r="SQQ30" s="84"/>
      <c r="SQR30" s="84"/>
      <c r="SQS30" s="84"/>
      <c r="SQT30" s="84"/>
      <c r="SQU30" s="84"/>
      <c r="SQV30" s="84"/>
      <c r="SQW30" s="84"/>
      <c r="SQX30" s="84"/>
      <c r="SQY30" s="84"/>
      <c r="SQZ30" s="84"/>
      <c r="SRA30" s="84"/>
      <c r="SRB30" s="84"/>
      <c r="SRC30" s="84"/>
      <c r="SRD30" s="84"/>
      <c r="SRE30" s="84"/>
      <c r="SRF30" s="84"/>
      <c r="SRG30" s="84"/>
      <c r="SRH30" s="84"/>
      <c r="SRI30" s="84"/>
      <c r="SRJ30" s="84"/>
      <c r="SRK30" s="84"/>
      <c r="SRL30" s="84"/>
      <c r="SRM30" s="84"/>
      <c r="SRN30" s="84"/>
      <c r="SRO30" s="84"/>
      <c r="SRP30" s="84"/>
      <c r="SRQ30" s="84"/>
      <c r="SRR30" s="84"/>
      <c r="SRS30" s="84"/>
      <c r="SRT30" s="84"/>
      <c r="SRU30" s="84"/>
      <c r="SRV30" s="84"/>
      <c r="SRW30" s="84"/>
      <c r="SRX30" s="84"/>
      <c r="SRY30" s="84"/>
      <c r="SRZ30" s="84"/>
      <c r="SSA30" s="84"/>
      <c r="SSB30" s="84"/>
      <c r="SSC30" s="84"/>
      <c r="SSD30" s="84"/>
      <c r="SSE30" s="84"/>
      <c r="SSF30" s="84"/>
      <c r="SSG30" s="84"/>
      <c r="SSH30" s="84"/>
      <c r="SSI30" s="84"/>
      <c r="SSJ30" s="84"/>
      <c r="SSK30" s="84"/>
      <c r="SSL30" s="84"/>
      <c r="SSM30" s="84"/>
      <c r="SSN30" s="84"/>
      <c r="SSO30" s="84"/>
      <c r="SSP30" s="84"/>
      <c r="SSQ30" s="84"/>
      <c r="SSR30" s="84"/>
      <c r="SSS30" s="84"/>
      <c r="SST30" s="84"/>
      <c r="SSU30" s="84"/>
      <c r="SSV30" s="84"/>
      <c r="SSW30" s="84"/>
      <c r="SSX30" s="84"/>
      <c r="SSY30" s="84"/>
      <c r="SSZ30" s="84"/>
      <c r="STA30" s="84"/>
      <c r="STB30" s="84"/>
      <c r="STC30" s="84"/>
      <c r="STD30" s="84"/>
      <c r="STE30" s="84"/>
      <c r="STF30" s="84"/>
      <c r="STG30" s="84"/>
      <c r="STH30" s="84"/>
      <c r="STI30" s="84"/>
      <c r="STJ30" s="84"/>
      <c r="STK30" s="84"/>
      <c r="STL30" s="84"/>
      <c r="STM30" s="84"/>
      <c r="STN30" s="84"/>
      <c r="STO30" s="84"/>
      <c r="STP30" s="84"/>
      <c r="STQ30" s="84"/>
      <c r="STR30" s="84"/>
      <c r="STS30" s="84"/>
      <c r="STT30" s="84"/>
      <c r="STU30" s="84"/>
      <c r="STV30" s="84"/>
      <c r="STW30" s="84"/>
      <c r="STX30" s="84"/>
      <c r="STY30" s="84"/>
      <c r="STZ30" s="84"/>
      <c r="SUA30" s="84"/>
      <c r="SUB30" s="84"/>
      <c r="SUC30" s="84"/>
      <c r="SUD30" s="84"/>
      <c r="SUE30" s="84"/>
      <c r="SUF30" s="84"/>
      <c r="SUG30" s="84"/>
      <c r="SUH30" s="84"/>
      <c r="SUI30" s="84"/>
      <c r="SUJ30" s="84"/>
      <c r="SUK30" s="84"/>
      <c r="SUL30" s="84"/>
      <c r="SUM30" s="84"/>
      <c r="SUN30" s="84"/>
      <c r="SUO30" s="84"/>
      <c r="SUP30" s="84"/>
      <c r="SUQ30" s="84"/>
      <c r="SUR30" s="84"/>
      <c r="SUS30" s="84"/>
      <c r="SUT30" s="84"/>
      <c r="SUU30" s="84"/>
      <c r="SUV30" s="84"/>
      <c r="SUW30" s="84"/>
      <c r="SUX30" s="84"/>
      <c r="SUY30" s="84"/>
      <c r="SUZ30" s="84"/>
      <c r="SVA30" s="84"/>
      <c r="SVB30" s="84"/>
      <c r="SVC30" s="84"/>
      <c r="SVD30" s="84"/>
      <c r="SVE30" s="84"/>
      <c r="SVF30" s="84"/>
      <c r="SVG30" s="84"/>
      <c r="SVH30" s="84"/>
      <c r="SVI30" s="84"/>
      <c r="SVJ30" s="84"/>
      <c r="SVK30" s="84"/>
      <c r="SVL30" s="84"/>
      <c r="SVM30" s="84"/>
      <c r="SVN30" s="84"/>
      <c r="SVO30" s="84"/>
      <c r="SVP30" s="84"/>
      <c r="SVQ30" s="84"/>
      <c r="SVR30" s="84"/>
      <c r="SVS30" s="84"/>
      <c r="SVT30" s="84"/>
      <c r="SVU30" s="84"/>
      <c r="SVV30" s="84"/>
      <c r="SVW30" s="84"/>
      <c r="SVX30" s="84"/>
      <c r="SVY30" s="84"/>
      <c r="SVZ30" s="84"/>
      <c r="SWA30" s="84"/>
      <c r="SWB30" s="84"/>
      <c r="SWC30" s="84"/>
      <c r="SWD30" s="84"/>
      <c r="SWE30" s="84"/>
      <c r="SWF30" s="84"/>
      <c r="SWG30" s="84"/>
      <c r="SWH30" s="84"/>
      <c r="SWI30" s="84"/>
      <c r="SWJ30" s="84"/>
      <c r="SWK30" s="84"/>
      <c r="SWL30" s="84"/>
      <c r="SWM30" s="84"/>
      <c r="SWN30" s="84"/>
      <c r="SWO30" s="84"/>
      <c r="SWP30" s="84"/>
      <c r="SWQ30" s="84"/>
      <c r="SWR30" s="84"/>
      <c r="SWS30" s="84"/>
      <c r="SWT30" s="84"/>
      <c r="SWU30" s="84"/>
      <c r="SWV30" s="84"/>
      <c r="SWW30" s="84"/>
      <c r="SWX30" s="84"/>
      <c r="SWY30" s="84"/>
      <c r="SWZ30" s="84"/>
      <c r="SXA30" s="84"/>
      <c r="SXB30" s="84"/>
      <c r="SXC30" s="84"/>
      <c r="SXD30" s="84"/>
      <c r="SXE30" s="84"/>
      <c r="SXF30" s="84"/>
      <c r="SXG30" s="84"/>
      <c r="SXH30" s="84"/>
      <c r="SXI30" s="84"/>
      <c r="SXJ30" s="84"/>
      <c r="SXK30" s="84"/>
      <c r="SXL30" s="84"/>
      <c r="SXM30" s="84"/>
      <c r="SXN30" s="84"/>
      <c r="SXO30" s="84"/>
      <c r="SXP30" s="84"/>
      <c r="SXQ30" s="84"/>
      <c r="SXR30" s="84"/>
      <c r="SXS30" s="84"/>
      <c r="SXT30" s="84"/>
      <c r="SXU30" s="84"/>
      <c r="SXV30" s="84"/>
      <c r="SXW30" s="84"/>
      <c r="SXX30" s="84"/>
      <c r="SXY30" s="84"/>
      <c r="SXZ30" s="84"/>
      <c r="SYA30" s="84"/>
      <c r="SYB30" s="84"/>
      <c r="SYC30" s="84"/>
      <c r="SYD30" s="84"/>
      <c r="SYE30" s="84"/>
      <c r="SYF30" s="84"/>
      <c r="SYG30" s="84"/>
      <c r="SYH30" s="84"/>
      <c r="SYI30" s="84"/>
      <c r="SYJ30" s="84"/>
      <c r="SYK30" s="84"/>
      <c r="SYL30" s="84"/>
      <c r="SYM30" s="84"/>
      <c r="SYN30" s="84"/>
      <c r="SYO30" s="84"/>
      <c r="SYP30" s="84"/>
      <c r="SYQ30" s="84"/>
      <c r="SYR30" s="84"/>
      <c r="SYS30" s="84"/>
      <c r="SYT30" s="84"/>
      <c r="SYU30" s="84"/>
      <c r="SYV30" s="84"/>
      <c r="SYW30" s="84"/>
      <c r="SYX30" s="84"/>
      <c r="SYY30" s="84"/>
      <c r="SYZ30" s="84"/>
      <c r="SZA30" s="84"/>
      <c r="SZB30" s="84"/>
      <c r="SZC30" s="84"/>
      <c r="SZD30" s="84"/>
      <c r="SZE30" s="84"/>
      <c r="SZF30" s="84"/>
      <c r="SZG30" s="84"/>
      <c r="SZH30" s="84"/>
      <c r="SZI30" s="84"/>
      <c r="SZJ30" s="84"/>
      <c r="SZK30" s="84"/>
      <c r="SZL30" s="84"/>
      <c r="SZM30" s="84"/>
      <c r="SZN30" s="84"/>
      <c r="SZO30" s="84"/>
      <c r="SZP30" s="84"/>
      <c r="SZQ30" s="84"/>
      <c r="SZR30" s="84"/>
      <c r="SZS30" s="84"/>
      <c r="SZT30" s="84"/>
      <c r="SZU30" s="84"/>
      <c r="SZV30" s="84"/>
      <c r="SZW30" s="84"/>
      <c r="SZX30" s="84"/>
      <c r="SZY30" s="84"/>
      <c r="SZZ30" s="84"/>
      <c r="TAA30" s="84"/>
      <c r="TAB30" s="84"/>
      <c r="TAC30" s="84"/>
      <c r="TAD30" s="84"/>
      <c r="TAE30" s="84"/>
      <c r="TAF30" s="84"/>
      <c r="TAG30" s="84"/>
      <c r="TAH30" s="84"/>
      <c r="TAI30" s="84"/>
      <c r="TAJ30" s="84"/>
      <c r="TAK30" s="84"/>
      <c r="TAL30" s="84"/>
      <c r="TAM30" s="84"/>
      <c r="TAN30" s="84"/>
      <c r="TAO30" s="84"/>
      <c r="TAP30" s="84"/>
      <c r="TAQ30" s="84"/>
      <c r="TAR30" s="84"/>
      <c r="TAS30" s="84"/>
      <c r="TAT30" s="84"/>
      <c r="TAU30" s="84"/>
      <c r="TAV30" s="84"/>
      <c r="TAW30" s="84"/>
      <c r="TAX30" s="84"/>
      <c r="TAY30" s="84"/>
      <c r="TAZ30" s="84"/>
      <c r="TBA30" s="84"/>
      <c r="TBB30" s="84"/>
      <c r="TBC30" s="84"/>
      <c r="TBD30" s="84"/>
      <c r="TBE30" s="84"/>
      <c r="TBF30" s="84"/>
      <c r="TBG30" s="84"/>
      <c r="TBH30" s="84"/>
      <c r="TBI30" s="84"/>
      <c r="TBJ30" s="84"/>
      <c r="TBK30" s="84"/>
      <c r="TBL30" s="84"/>
      <c r="TBM30" s="84"/>
      <c r="TBN30" s="84"/>
      <c r="TBO30" s="84"/>
      <c r="TBP30" s="84"/>
      <c r="TBQ30" s="84"/>
      <c r="TBR30" s="84"/>
      <c r="TBS30" s="84"/>
      <c r="TBT30" s="84"/>
      <c r="TBU30" s="84"/>
      <c r="TBV30" s="84"/>
      <c r="TBW30" s="84"/>
      <c r="TBX30" s="84"/>
      <c r="TBY30" s="84"/>
      <c r="TBZ30" s="84"/>
      <c r="TCA30" s="84"/>
      <c r="TCB30" s="84"/>
      <c r="TCC30" s="84"/>
      <c r="TCD30" s="84"/>
      <c r="TCE30" s="84"/>
      <c r="TCF30" s="84"/>
      <c r="TCG30" s="84"/>
      <c r="TCH30" s="84"/>
      <c r="TCI30" s="84"/>
      <c r="TCJ30" s="84"/>
      <c r="TCK30" s="84"/>
      <c r="TCL30" s="84"/>
      <c r="TCM30" s="84"/>
      <c r="TCN30" s="84"/>
      <c r="TCO30" s="84"/>
      <c r="TCP30" s="84"/>
      <c r="TCQ30" s="84"/>
      <c r="TCR30" s="84"/>
      <c r="TCS30" s="84"/>
      <c r="TCT30" s="84"/>
      <c r="TCU30" s="84"/>
      <c r="TCV30" s="84"/>
      <c r="TCW30" s="84"/>
      <c r="TCX30" s="84"/>
      <c r="TCY30" s="84"/>
      <c r="TCZ30" s="84"/>
      <c r="TDA30" s="84"/>
      <c r="TDB30" s="84"/>
      <c r="TDC30" s="84"/>
      <c r="TDD30" s="84"/>
      <c r="TDE30" s="84"/>
      <c r="TDF30" s="84"/>
      <c r="TDG30" s="84"/>
      <c r="TDH30" s="84"/>
      <c r="TDI30" s="84"/>
      <c r="TDJ30" s="84"/>
      <c r="TDK30" s="84"/>
      <c r="TDL30" s="84"/>
      <c r="TDM30" s="84"/>
      <c r="TDN30" s="84"/>
      <c r="TDO30" s="84"/>
      <c r="TDP30" s="84"/>
      <c r="TDQ30" s="84"/>
      <c r="TDR30" s="84"/>
      <c r="TDS30" s="84"/>
      <c r="TDT30" s="84"/>
      <c r="TDU30" s="84"/>
      <c r="TDV30" s="84"/>
      <c r="TDW30" s="84"/>
      <c r="TDX30" s="84"/>
      <c r="TDY30" s="84"/>
      <c r="TDZ30" s="84"/>
      <c r="TEA30" s="84"/>
      <c r="TEB30" s="84"/>
      <c r="TEC30" s="84"/>
      <c r="TED30" s="84"/>
      <c r="TEE30" s="84"/>
      <c r="TEF30" s="84"/>
      <c r="TEG30" s="84"/>
      <c r="TEH30" s="84"/>
      <c r="TEI30" s="84"/>
      <c r="TEJ30" s="84"/>
      <c r="TEK30" s="84"/>
      <c r="TEL30" s="84"/>
      <c r="TEM30" s="84"/>
      <c r="TEN30" s="84"/>
      <c r="TEO30" s="84"/>
      <c r="TEP30" s="84"/>
      <c r="TEQ30" s="84"/>
      <c r="TER30" s="84"/>
      <c r="TES30" s="84"/>
      <c r="TET30" s="84"/>
      <c r="TEU30" s="84"/>
      <c r="TEV30" s="84"/>
      <c r="TEW30" s="84"/>
      <c r="TEX30" s="84"/>
      <c r="TEY30" s="84"/>
      <c r="TEZ30" s="84"/>
      <c r="TFA30" s="84"/>
      <c r="TFB30" s="84"/>
      <c r="TFC30" s="84"/>
      <c r="TFD30" s="84"/>
      <c r="TFE30" s="84"/>
      <c r="TFF30" s="84"/>
      <c r="TFG30" s="84"/>
      <c r="TFH30" s="84"/>
      <c r="TFI30" s="84"/>
      <c r="TFJ30" s="84"/>
      <c r="TFK30" s="84"/>
      <c r="TFL30" s="84"/>
      <c r="TFM30" s="84"/>
      <c r="TFN30" s="84"/>
      <c r="TFO30" s="84"/>
      <c r="TFP30" s="84"/>
      <c r="TFQ30" s="84"/>
      <c r="TFR30" s="84"/>
      <c r="TFS30" s="84"/>
      <c r="TFT30" s="84"/>
      <c r="TFU30" s="84"/>
      <c r="TFV30" s="84"/>
      <c r="TFW30" s="84"/>
      <c r="TFX30" s="84"/>
      <c r="TFY30" s="84"/>
      <c r="TFZ30" s="84"/>
      <c r="TGA30" s="84"/>
      <c r="TGB30" s="84"/>
      <c r="TGC30" s="84"/>
      <c r="TGD30" s="84"/>
      <c r="TGE30" s="84"/>
      <c r="TGF30" s="84"/>
      <c r="TGG30" s="84"/>
      <c r="TGH30" s="84"/>
      <c r="TGI30" s="84"/>
      <c r="TGJ30" s="84"/>
      <c r="TGK30" s="84"/>
      <c r="TGL30" s="84"/>
      <c r="TGM30" s="84"/>
      <c r="TGN30" s="84"/>
      <c r="TGO30" s="84"/>
      <c r="TGP30" s="84"/>
      <c r="TGQ30" s="84"/>
      <c r="TGR30" s="84"/>
      <c r="TGS30" s="84"/>
      <c r="TGT30" s="84"/>
      <c r="TGU30" s="84"/>
      <c r="TGV30" s="84"/>
      <c r="TGW30" s="84"/>
      <c r="TGX30" s="84"/>
      <c r="TGY30" s="84"/>
      <c r="TGZ30" s="84"/>
      <c r="THA30" s="84"/>
      <c r="THB30" s="84"/>
      <c r="THC30" s="84"/>
      <c r="THD30" s="84"/>
      <c r="THE30" s="84"/>
      <c r="THF30" s="84"/>
      <c r="THG30" s="84"/>
      <c r="THH30" s="84"/>
      <c r="THI30" s="84"/>
      <c r="THJ30" s="84"/>
      <c r="THK30" s="84"/>
      <c r="THL30" s="84"/>
      <c r="THM30" s="84"/>
      <c r="THN30" s="84"/>
      <c r="THO30" s="84"/>
      <c r="THP30" s="84"/>
      <c r="THQ30" s="84"/>
      <c r="THR30" s="84"/>
      <c r="THS30" s="84"/>
      <c r="THT30" s="84"/>
      <c r="THU30" s="84"/>
      <c r="THV30" s="84"/>
      <c r="THW30" s="84"/>
      <c r="THX30" s="84"/>
      <c r="THY30" s="84"/>
      <c r="THZ30" s="84"/>
      <c r="TIA30" s="84"/>
      <c r="TIB30" s="84"/>
      <c r="TIC30" s="84"/>
      <c r="TID30" s="84"/>
      <c r="TIE30" s="84"/>
      <c r="TIF30" s="84"/>
      <c r="TIG30" s="84"/>
      <c r="TIH30" s="84"/>
      <c r="TII30" s="84"/>
      <c r="TIJ30" s="84"/>
      <c r="TIK30" s="84"/>
      <c r="TIL30" s="84"/>
      <c r="TIM30" s="84"/>
      <c r="TIN30" s="84"/>
      <c r="TIO30" s="84"/>
      <c r="TIP30" s="84"/>
      <c r="TIQ30" s="84"/>
      <c r="TIR30" s="84"/>
      <c r="TIS30" s="84"/>
      <c r="TIT30" s="84"/>
      <c r="TIU30" s="84"/>
      <c r="TIV30" s="84"/>
      <c r="TIW30" s="84"/>
      <c r="TIX30" s="84"/>
      <c r="TIY30" s="84"/>
      <c r="TIZ30" s="84"/>
      <c r="TJA30" s="84"/>
      <c r="TJB30" s="84"/>
      <c r="TJC30" s="84"/>
      <c r="TJD30" s="84"/>
      <c r="TJE30" s="84"/>
      <c r="TJF30" s="84"/>
      <c r="TJG30" s="84"/>
      <c r="TJH30" s="84"/>
      <c r="TJI30" s="84"/>
      <c r="TJJ30" s="84"/>
      <c r="TJK30" s="84"/>
      <c r="TJL30" s="84"/>
      <c r="TJM30" s="84"/>
      <c r="TJN30" s="84"/>
      <c r="TJO30" s="84"/>
      <c r="TJP30" s="84"/>
      <c r="TJQ30" s="84"/>
      <c r="TJR30" s="84"/>
      <c r="TJS30" s="84"/>
      <c r="TJT30" s="84"/>
      <c r="TJU30" s="84"/>
      <c r="TJV30" s="84"/>
      <c r="TJW30" s="84"/>
      <c r="TJX30" s="84"/>
      <c r="TJY30" s="84"/>
      <c r="TJZ30" s="84"/>
      <c r="TKA30" s="84"/>
      <c r="TKB30" s="84"/>
      <c r="TKC30" s="84"/>
      <c r="TKD30" s="84"/>
      <c r="TKE30" s="84"/>
      <c r="TKF30" s="84"/>
      <c r="TKG30" s="84"/>
      <c r="TKH30" s="84"/>
      <c r="TKI30" s="84"/>
      <c r="TKJ30" s="84"/>
      <c r="TKK30" s="84"/>
      <c r="TKL30" s="84"/>
      <c r="TKM30" s="84"/>
      <c r="TKN30" s="84"/>
      <c r="TKO30" s="84"/>
      <c r="TKP30" s="84"/>
      <c r="TKQ30" s="84"/>
      <c r="TKR30" s="84"/>
      <c r="TKS30" s="84"/>
      <c r="TKT30" s="84"/>
      <c r="TKU30" s="84"/>
      <c r="TKV30" s="84"/>
      <c r="TKW30" s="84"/>
      <c r="TKX30" s="84"/>
      <c r="TKY30" s="84"/>
      <c r="TKZ30" s="84"/>
      <c r="TLA30" s="84"/>
      <c r="TLB30" s="84"/>
      <c r="TLC30" s="84"/>
      <c r="TLD30" s="84"/>
      <c r="TLE30" s="84"/>
      <c r="TLF30" s="84"/>
      <c r="TLG30" s="84"/>
      <c r="TLH30" s="84"/>
      <c r="TLI30" s="84"/>
      <c r="TLJ30" s="84"/>
      <c r="TLK30" s="84"/>
      <c r="TLL30" s="84"/>
      <c r="TLM30" s="84"/>
      <c r="TLN30" s="84"/>
      <c r="TLO30" s="84"/>
      <c r="TLP30" s="84"/>
      <c r="TLQ30" s="84"/>
      <c r="TLR30" s="84"/>
      <c r="TLS30" s="84"/>
      <c r="TLT30" s="84"/>
      <c r="TLU30" s="84"/>
      <c r="TLV30" s="84"/>
      <c r="TLW30" s="84"/>
      <c r="TLX30" s="84"/>
      <c r="TLY30" s="84"/>
      <c r="TLZ30" s="84"/>
      <c r="TMA30" s="84"/>
      <c r="TMB30" s="84"/>
      <c r="TMC30" s="84"/>
      <c r="TMD30" s="84"/>
      <c r="TME30" s="84"/>
      <c r="TMF30" s="84"/>
      <c r="TMG30" s="84"/>
      <c r="TMH30" s="84"/>
      <c r="TMI30" s="84"/>
      <c r="TMJ30" s="84"/>
      <c r="TMK30" s="84"/>
      <c r="TML30" s="84"/>
      <c r="TMM30" s="84"/>
      <c r="TMN30" s="84"/>
      <c r="TMO30" s="84"/>
      <c r="TMP30" s="84"/>
      <c r="TMQ30" s="84"/>
      <c r="TMR30" s="84"/>
      <c r="TMS30" s="84"/>
      <c r="TMT30" s="84"/>
      <c r="TMU30" s="84"/>
      <c r="TMV30" s="84"/>
      <c r="TMW30" s="84"/>
      <c r="TMX30" s="84"/>
      <c r="TMY30" s="84"/>
      <c r="TMZ30" s="84"/>
      <c r="TNA30" s="84"/>
      <c r="TNB30" s="84"/>
      <c r="TNC30" s="84"/>
      <c r="TND30" s="84"/>
      <c r="TNE30" s="84"/>
      <c r="TNF30" s="84"/>
      <c r="TNG30" s="84"/>
      <c r="TNH30" s="84"/>
      <c r="TNI30" s="84"/>
      <c r="TNJ30" s="84"/>
      <c r="TNK30" s="84"/>
      <c r="TNL30" s="84"/>
      <c r="TNM30" s="84"/>
      <c r="TNN30" s="84"/>
      <c r="TNO30" s="84"/>
      <c r="TNP30" s="84"/>
      <c r="TNQ30" s="84"/>
      <c r="TNR30" s="84"/>
      <c r="TNS30" s="84"/>
      <c r="TNT30" s="84"/>
      <c r="TNU30" s="84"/>
      <c r="TNV30" s="84"/>
      <c r="TNW30" s="84"/>
      <c r="TNX30" s="84"/>
      <c r="TNY30" s="84"/>
      <c r="TNZ30" s="84"/>
      <c r="TOA30" s="84"/>
      <c r="TOB30" s="84"/>
      <c r="TOC30" s="84"/>
      <c r="TOD30" s="84"/>
      <c r="TOE30" s="84"/>
      <c r="TOF30" s="84"/>
      <c r="TOG30" s="84"/>
      <c r="TOH30" s="84"/>
      <c r="TOI30" s="84"/>
      <c r="TOJ30" s="84"/>
      <c r="TOK30" s="84"/>
      <c r="TOL30" s="84"/>
      <c r="TOM30" s="84"/>
      <c r="TON30" s="84"/>
      <c r="TOO30" s="84"/>
      <c r="TOP30" s="84"/>
      <c r="TOQ30" s="84"/>
      <c r="TOR30" s="84"/>
      <c r="TOS30" s="84"/>
      <c r="TOT30" s="84"/>
      <c r="TOU30" s="84"/>
      <c r="TOV30" s="84"/>
      <c r="TOW30" s="84"/>
      <c r="TOX30" s="84"/>
      <c r="TOY30" s="84"/>
      <c r="TOZ30" s="84"/>
      <c r="TPA30" s="84"/>
      <c r="TPB30" s="84"/>
      <c r="TPC30" s="84"/>
      <c r="TPD30" s="84"/>
      <c r="TPE30" s="84"/>
      <c r="TPF30" s="84"/>
      <c r="TPG30" s="84"/>
      <c r="TPH30" s="84"/>
      <c r="TPI30" s="84"/>
      <c r="TPJ30" s="84"/>
      <c r="TPK30" s="84"/>
      <c r="TPL30" s="84"/>
      <c r="TPM30" s="84"/>
      <c r="TPN30" s="84"/>
      <c r="TPO30" s="84"/>
      <c r="TPP30" s="84"/>
      <c r="TPQ30" s="84"/>
      <c r="TPR30" s="84"/>
      <c r="TPS30" s="84"/>
      <c r="TPT30" s="84"/>
      <c r="TPU30" s="84"/>
      <c r="TPV30" s="84"/>
      <c r="TPW30" s="84"/>
      <c r="TPX30" s="84"/>
      <c r="TPY30" s="84"/>
      <c r="TPZ30" s="84"/>
      <c r="TQA30" s="84"/>
      <c r="TQB30" s="84"/>
      <c r="TQC30" s="84"/>
      <c r="TQD30" s="84"/>
      <c r="TQE30" s="84"/>
      <c r="TQF30" s="84"/>
      <c r="TQG30" s="84"/>
      <c r="TQH30" s="84"/>
      <c r="TQI30" s="84"/>
      <c r="TQJ30" s="84"/>
      <c r="TQK30" s="84"/>
      <c r="TQL30" s="84"/>
      <c r="TQM30" s="84"/>
      <c r="TQN30" s="84"/>
      <c r="TQO30" s="84"/>
      <c r="TQP30" s="84"/>
      <c r="TQQ30" s="84"/>
      <c r="TQR30" s="84"/>
      <c r="TQS30" s="84"/>
      <c r="TQT30" s="84"/>
      <c r="TQU30" s="84"/>
      <c r="TQV30" s="84"/>
      <c r="TQW30" s="84"/>
      <c r="TQX30" s="84"/>
      <c r="TQY30" s="84"/>
      <c r="TQZ30" s="84"/>
      <c r="TRA30" s="84"/>
      <c r="TRB30" s="84"/>
      <c r="TRC30" s="84"/>
      <c r="TRD30" s="84"/>
      <c r="TRE30" s="84"/>
      <c r="TRF30" s="84"/>
      <c r="TRG30" s="84"/>
      <c r="TRH30" s="84"/>
      <c r="TRI30" s="84"/>
      <c r="TRJ30" s="84"/>
      <c r="TRK30" s="84"/>
      <c r="TRL30" s="84"/>
      <c r="TRM30" s="84"/>
      <c r="TRN30" s="84"/>
      <c r="TRO30" s="84"/>
      <c r="TRP30" s="84"/>
      <c r="TRQ30" s="84"/>
      <c r="TRR30" s="84"/>
      <c r="TRS30" s="84"/>
      <c r="TRT30" s="84"/>
      <c r="TRU30" s="84"/>
      <c r="TRV30" s="84"/>
      <c r="TRW30" s="84"/>
      <c r="TRX30" s="84"/>
      <c r="TRY30" s="84"/>
      <c r="TRZ30" s="84"/>
      <c r="TSA30" s="84"/>
      <c r="TSB30" s="84"/>
      <c r="TSC30" s="84"/>
      <c r="TSD30" s="84"/>
      <c r="TSE30" s="84"/>
      <c r="TSF30" s="84"/>
      <c r="TSG30" s="84"/>
      <c r="TSH30" s="84"/>
      <c r="TSI30" s="84"/>
      <c r="TSJ30" s="84"/>
      <c r="TSK30" s="84"/>
      <c r="TSL30" s="84"/>
      <c r="TSM30" s="84"/>
      <c r="TSN30" s="84"/>
      <c r="TSO30" s="84"/>
      <c r="TSP30" s="84"/>
      <c r="TSQ30" s="84"/>
      <c r="TSR30" s="84"/>
      <c r="TSS30" s="84"/>
      <c r="TST30" s="84"/>
      <c r="TSU30" s="84"/>
      <c r="TSV30" s="84"/>
      <c r="TSW30" s="84"/>
      <c r="TSX30" s="84"/>
      <c r="TSY30" s="84"/>
      <c r="TSZ30" s="84"/>
      <c r="TTA30" s="84"/>
      <c r="TTB30" s="84"/>
      <c r="TTC30" s="84"/>
      <c r="TTD30" s="84"/>
      <c r="TTE30" s="84"/>
      <c r="TTF30" s="84"/>
      <c r="TTG30" s="84"/>
      <c r="TTH30" s="84"/>
      <c r="TTI30" s="84"/>
      <c r="TTJ30" s="84"/>
      <c r="TTK30" s="84"/>
      <c r="TTL30" s="84"/>
      <c r="TTM30" s="84"/>
      <c r="TTN30" s="84"/>
      <c r="TTO30" s="84"/>
      <c r="TTP30" s="84"/>
      <c r="TTQ30" s="84"/>
      <c r="TTR30" s="84"/>
      <c r="TTS30" s="84"/>
      <c r="TTT30" s="84"/>
      <c r="TTU30" s="84"/>
      <c r="TTV30" s="84"/>
      <c r="TTW30" s="84"/>
      <c r="TTX30" s="84"/>
      <c r="TTY30" s="84"/>
      <c r="TTZ30" s="84"/>
      <c r="TUA30" s="84"/>
      <c r="TUB30" s="84"/>
      <c r="TUC30" s="84"/>
      <c r="TUD30" s="84"/>
      <c r="TUE30" s="84"/>
      <c r="TUF30" s="84"/>
      <c r="TUG30" s="84"/>
      <c r="TUH30" s="84"/>
      <c r="TUI30" s="84"/>
      <c r="TUJ30" s="84"/>
      <c r="TUK30" s="84"/>
      <c r="TUL30" s="84"/>
      <c r="TUM30" s="84"/>
      <c r="TUN30" s="84"/>
      <c r="TUO30" s="84"/>
      <c r="TUP30" s="84"/>
      <c r="TUQ30" s="84"/>
      <c r="TUR30" s="84"/>
      <c r="TUS30" s="84"/>
      <c r="TUT30" s="84"/>
      <c r="TUU30" s="84"/>
      <c r="TUV30" s="84"/>
      <c r="TUW30" s="84"/>
      <c r="TUX30" s="84"/>
      <c r="TUY30" s="84"/>
      <c r="TUZ30" s="84"/>
      <c r="TVA30" s="84"/>
      <c r="TVB30" s="84"/>
      <c r="TVC30" s="84"/>
      <c r="TVD30" s="84"/>
      <c r="TVE30" s="84"/>
      <c r="TVF30" s="84"/>
      <c r="TVG30" s="84"/>
      <c r="TVH30" s="84"/>
      <c r="TVI30" s="84"/>
      <c r="TVJ30" s="84"/>
      <c r="TVK30" s="84"/>
      <c r="TVL30" s="84"/>
      <c r="TVM30" s="84"/>
      <c r="TVN30" s="84"/>
      <c r="TVO30" s="84"/>
      <c r="TVP30" s="84"/>
      <c r="TVQ30" s="84"/>
      <c r="TVR30" s="84"/>
      <c r="TVS30" s="84"/>
      <c r="TVT30" s="84"/>
      <c r="TVU30" s="84"/>
      <c r="TVV30" s="84"/>
      <c r="TVW30" s="84"/>
      <c r="TVX30" s="84"/>
      <c r="TVY30" s="84"/>
      <c r="TVZ30" s="84"/>
      <c r="TWA30" s="84"/>
      <c r="TWB30" s="84"/>
      <c r="TWC30" s="84"/>
      <c r="TWD30" s="84"/>
      <c r="TWE30" s="84"/>
      <c r="TWF30" s="84"/>
      <c r="TWG30" s="84"/>
      <c r="TWH30" s="84"/>
      <c r="TWI30" s="84"/>
      <c r="TWJ30" s="84"/>
      <c r="TWK30" s="84"/>
      <c r="TWL30" s="84"/>
      <c r="TWM30" s="84"/>
      <c r="TWN30" s="84"/>
      <c r="TWO30" s="84"/>
      <c r="TWP30" s="84"/>
      <c r="TWQ30" s="84"/>
      <c r="TWR30" s="84"/>
      <c r="TWS30" s="84"/>
      <c r="TWT30" s="84"/>
      <c r="TWU30" s="84"/>
      <c r="TWV30" s="84"/>
      <c r="TWW30" s="84"/>
      <c r="TWX30" s="84"/>
      <c r="TWY30" s="84"/>
      <c r="TWZ30" s="84"/>
      <c r="TXA30" s="84"/>
      <c r="TXB30" s="84"/>
      <c r="TXC30" s="84"/>
      <c r="TXD30" s="84"/>
      <c r="TXE30" s="84"/>
      <c r="TXF30" s="84"/>
      <c r="TXG30" s="84"/>
      <c r="TXH30" s="84"/>
      <c r="TXI30" s="84"/>
      <c r="TXJ30" s="84"/>
      <c r="TXK30" s="84"/>
      <c r="TXL30" s="84"/>
      <c r="TXM30" s="84"/>
      <c r="TXN30" s="84"/>
      <c r="TXO30" s="84"/>
      <c r="TXP30" s="84"/>
      <c r="TXQ30" s="84"/>
      <c r="TXR30" s="84"/>
      <c r="TXS30" s="84"/>
      <c r="TXT30" s="84"/>
      <c r="TXU30" s="84"/>
      <c r="TXV30" s="84"/>
      <c r="TXW30" s="84"/>
      <c r="TXX30" s="84"/>
      <c r="TXY30" s="84"/>
      <c r="TXZ30" s="84"/>
      <c r="TYA30" s="84"/>
      <c r="TYB30" s="84"/>
      <c r="TYC30" s="84"/>
      <c r="TYD30" s="84"/>
      <c r="TYE30" s="84"/>
      <c r="TYF30" s="84"/>
      <c r="TYG30" s="84"/>
      <c r="TYH30" s="84"/>
      <c r="TYI30" s="84"/>
      <c r="TYJ30" s="84"/>
      <c r="TYK30" s="84"/>
      <c r="TYL30" s="84"/>
      <c r="TYM30" s="84"/>
      <c r="TYN30" s="84"/>
      <c r="TYO30" s="84"/>
      <c r="TYP30" s="84"/>
      <c r="TYQ30" s="84"/>
      <c r="TYR30" s="84"/>
      <c r="TYS30" s="84"/>
      <c r="TYT30" s="84"/>
      <c r="TYU30" s="84"/>
      <c r="TYV30" s="84"/>
      <c r="TYW30" s="84"/>
      <c r="TYX30" s="84"/>
      <c r="TYY30" s="84"/>
      <c r="TYZ30" s="84"/>
      <c r="TZA30" s="84"/>
      <c r="TZB30" s="84"/>
      <c r="TZC30" s="84"/>
      <c r="TZD30" s="84"/>
      <c r="TZE30" s="84"/>
      <c r="TZF30" s="84"/>
      <c r="TZG30" s="84"/>
      <c r="TZH30" s="84"/>
      <c r="TZI30" s="84"/>
      <c r="TZJ30" s="84"/>
      <c r="TZK30" s="84"/>
      <c r="TZL30" s="84"/>
      <c r="TZM30" s="84"/>
      <c r="TZN30" s="84"/>
      <c r="TZO30" s="84"/>
      <c r="TZP30" s="84"/>
      <c r="TZQ30" s="84"/>
      <c r="TZR30" s="84"/>
      <c r="TZS30" s="84"/>
      <c r="TZT30" s="84"/>
      <c r="TZU30" s="84"/>
      <c r="TZV30" s="84"/>
      <c r="TZW30" s="84"/>
      <c r="TZX30" s="84"/>
      <c r="TZY30" s="84"/>
      <c r="TZZ30" s="84"/>
      <c r="UAA30" s="84"/>
      <c r="UAB30" s="84"/>
      <c r="UAC30" s="84"/>
      <c r="UAD30" s="84"/>
      <c r="UAE30" s="84"/>
      <c r="UAF30" s="84"/>
      <c r="UAG30" s="84"/>
      <c r="UAH30" s="84"/>
      <c r="UAI30" s="84"/>
      <c r="UAJ30" s="84"/>
      <c r="UAK30" s="84"/>
      <c r="UAL30" s="84"/>
      <c r="UAM30" s="84"/>
      <c r="UAN30" s="84"/>
      <c r="UAO30" s="84"/>
      <c r="UAP30" s="84"/>
      <c r="UAQ30" s="84"/>
      <c r="UAR30" s="84"/>
      <c r="UAS30" s="84"/>
      <c r="UAT30" s="84"/>
      <c r="UAU30" s="84"/>
      <c r="UAV30" s="84"/>
      <c r="UAW30" s="84"/>
      <c r="UAX30" s="84"/>
      <c r="UAY30" s="84"/>
      <c r="UAZ30" s="84"/>
      <c r="UBA30" s="84"/>
      <c r="UBB30" s="84"/>
      <c r="UBC30" s="84"/>
      <c r="UBD30" s="84"/>
      <c r="UBE30" s="84"/>
      <c r="UBF30" s="84"/>
      <c r="UBG30" s="84"/>
      <c r="UBH30" s="84"/>
      <c r="UBI30" s="84"/>
      <c r="UBJ30" s="84"/>
      <c r="UBK30" s="84"/>
      <c r="UBL30" s="84"/>
      <c r="UBM30" s="84"/>
      <c r="UBN30" s="84"/>
      <c r="UBO30" s="84"/>
      <c r="UBP30" s="84"/>
      <c r="UBQ30" s="84"/>
      <c r="UBR30" s="84"/>
      <c r="UBS30" s="84"/>
      <c r="UBT30" s="84"/>
      <c r="UBU30" s="84"/>
      <c r="UBV30" s="84"/>
      <c r="UBW30" s="84"/>
      <c r="UBX30" s="84"/>
      <c r="UBY30" s="84"/>
      <c r="UBZ30" s="84"/>
      <c r="UCA30" s="84"/>
      <c r="UCB30" s="84"/>
      <c r="UCC30" s="84"/>
      <c r="UCD30" s="84"/>
      <c r="UCE30" s="84"/>
      <c r="UCF30" s="84"/>
      <c r="UCG30" s="84"/>
      <c r="UCH30" s="84"/>
      <c r="UCI30" s="84"/>
      <c r="UCJ30" s="84"/>
      <c r="UCK30" s="84"/>
      <c r="UCL30" s="84"/>
      <c r="UCM30" s="84"/>
      <c r="UCN30" s="84"/>
      <c r="UCO30" s="84"/>
      <c r="UCP30" s="84"/>
      <c r="UCQ30" s="84"/>
      <c r="UCR30" s="84"/>
      <c r="UCS30" s="84"/>
      <c r="UCT30" s="84"/>
      <c r="UCU30" s="84"/>
      <c r="UCV30" s="84"/>
      <c r="UCW30" s="84"/>
      <c r="UCX30" s="84"/>
      <c r="UCY30" s="84"/>
      <c r="UCZ30" s="84"/>
      <c r="UDA30" s="84"/>
      <c r="UDB30" s="84"/>
      <c r="UDC30" s="84"/>
      <c r="UDD30" s="84"/>
      <c r="UDE30" s="84"/>
      <c r="UDF30" s="84"/>
      <c r="UDG30" s="84"/>
      <c r="UDH30" s="84"/>
      <c r="UDI30" s="84"/>
      <c r="UDJ30" s="84"/>
      <c r="UDK30" s="84"/>
      <c r="UDL30" s="84"/>
      <c r="UDM30" s="84"/>
      <c r="UDN30" s="84"/>
      <c r="UDO30" s="84"/>
      <c r="UDP30" s="84"/>
      <c r="UDQ30" s="84"/>
      <c r="UDR30" s="84"/>
      <c r="UDS30" s="84"/>
      <c r="UDT30" s="84"/>
      <c r="UDU30" s="84"/>
      <c r="UDV30" s="84"/>
      <c r="UDW30" s="84"/>
      <c r="UDX30" s="84"/>
      <c r="UDY30" s="84"/>
      <c r="UDZ30" s="84"/>
      <c r="UEA30" s="84"/>
      <c r="UEB30" s="84"/>
      <c r="UEC30" s="84"/>
      <c r="UED30" s="84"/>
      <c r="UEE30" s="84"/>
      <c r="UEF30" s="84"/>
      <c r="UEG30" s="84"/>
      <c r="UEH30" s="84"/>
      <c r="UEI30" s="84"/>
      <c r="UEJ30" s="84"/>
      <c r="UEK30" s="84"/>
      <c r="UEL30" s="84"/>
      <c r="UEM30" s="84"/>
      <c r="UEN30" s="84"/>
      <c r="UEO30" s="84"/>
      <c r="UEP30" s="84"/>
      <c r="UEQ30" s="84"/>
      <c r="UER30" s="84"/>
      <c r="UES30" s="84"/>
      <c r="UET30" s="84"/>
      <c r="UEU30" s="84"/>
      <c r="UEV30" s="84"/>
      <c r="UEW30" s="84"/>
      <c r="UEX30" s="84"/>
      <c r="UEY30" s="84"/>
      <c r="UEZ30" s="84"/>
      <c r="UFA30" s="84"/>
      <c r="UFB30" s="84"/>
      <c r="UFC30" s="84"/>
      <c r="UFD30" s="84"/>
      <c r="UFE30" s="84"/>
      <c r="UFF30" s="84"/>
      <c r="UFG30" s="84"/>
      <c r="UFH30" s="84"/>
      <c r="UFI30" s="84"/>
      <c r="UFJ30" s="84"/>
      <c r="UFK30" s="84"/>
      <c r="UFL30" s="84"/>
      <c r="UFM30" s="84"/>
      <c r="UFN30" s="84"/>
      <c r="UFO30" s="84"/>
      <c r="UFP30" s="84"/>
      <c r="UFQ30" s="84"/>
      <c r="UFR30" s="84"/>
      <c r="UFS30" s="84"/>
      <c r="UFT30" s="84"/>
      <c r="UFU30" s="84"/>
      <c r="UFV30" s="84"/>
      <c r="UFW30" s="84"/>
      <c r="UFX30" s="84"/>
      <c r="UFY30" s="84"/>
      <c r="UFZ30" s="84"/>
      <c r="UGA30" s="84"/>
      <c r="UGB30" s="84"/>
      <c r="UGC30" s="84"/>
      <c r="UGD30" s="84"/>
      <c r="UGE30" s="84"/>
      <c r="UGF30" s="84"/>
      <c r="UGG30" s="84"/>
      <c r="UGH30" s="84"/>
      <c r="UGI30" s="84"/>
      <c r="UGJ30" s="84"/>
      <c r="UGK30" s="84"/>
      <c r="UGL30" s="84"/>
      <c r="UGM30" s="84"/>
      <c r="UGN30" s="84"/>
      <c r="UGO30" s="84"/>
      <c r="UGP30" s="84"/>
      <c r="UGQ30" s="84"/>
      <c r="UGR30" s="84"/>
      <c r="UGS30" s="84"/>
      <c r="UGT30" s="84"/>
      <c r="UGU30" s="84"/>
      <c r="UGV30" s="84"/>
      <c r="UGW30" s="84"/>
      <c r="UGX30" s="84"/>
      <c r="UGY30" s="84"/>
      <c r="UGZ30" s="84"/>
      <c r="UHA30" s="84"/>
      <c r="UHB30" s="84"/>
      <c r="UHC30" s="84"/>
      <c r="UHD30" s="84"/>
      <c r="UHE30" s="84"/>
      <c r="UHF30" s="84"/>
      <c r="UHG30" s="84"/>
      <c r="UHH30" s="84"/>
      <c r="UHI30" s="84"/>
      <c r="UHJ30" s="84"/>
      <c r="UHK30" s="84"/>
      <c r="UHL30" s="84"/>
      <c r="UHM30" s="84"/>
      <c r="UHN30" s="84"/>
      <c r="UHO30" s="84"/>
      <c r="UHP30" s="84"/>
      <c r="UHQ30" s="84"/>
      <c r="UHR30" s="84"/>
      <c r="UHS30" s="84"/>
      <c r="UHT30" s="84"/>
      <c r="UHU30" s="84"/>
      <c r="UHV30" s="84"/>
      <c r="UHW30" s="84"/>
      <c r="UHX30" s="84"/>
      <c r="UHY30" s="84"/>
      <c r="UHZ30" s="84"/>
      <c r="UIA30" s="84"/>
      <c r="UIB30" s="84"/>
      <c r="UIC30" s="84"/>
      <c r="UID30" s="84"/>
      <c r="UIE30" s="84"/>
      <c r="UIF30" s="84"/>
      <c r="UIG30" s="84"/>
      <c r="UIH30" s="84"/>
      <c r="UII30" s="84"/>
      <c r="UIJ30" s="84"/>
      <c r="UIK30" s="84"/>
      <c r="UIL30" s="84"/>
      <c r="UIM30" s="84"/>
      <c r="UIN30" s="84"/>
      <c r="UIO30" s="84"/>
      <c r="UIP30" s="84"/>
      <c r="UIQ30" s="84"/>
      <c r="UIR30" s="84"/>
      <c r="UIS30" s="84"/>
      <c r="UIT30" s="84"/>
      <c r="UIU30" s="84"/>
      <c r="UIV30" s="84"/>
      <c r="UIW30" s="84"/>
      <c r="UIX30" s="84"/>
      <c r="UIY30" s="84"/>
      <c r="UIZ30" s="84"/>
      <c r="UJA30" s="84"/>
      <c r="UJB30" s="84"/>
      <c r="UJC30" s="84"/>
      <c r="UJD30" s="84"/>
      <c r="UJE30" s="84"/>
      <c r="UJF30" s="84"/>
      <c r="UJG30" s="84"/>
      <c r="UJH30" s="84"/>
      <c r="UJI30" s="84"/>
      <c r="UJJ30" s="84"/>
      <c r="UJK30" s="84"/>
      <c r="UJL30" s="84"/>
      <c r="UJM30" s="84"/>
      <c r="UJN30" s="84"/>
      <c r="UJO30" s="84"/>
      <c r="UJP30" s="84"/>
      <c r="UJQ30" s="84"/>
      <c r="UJR30" s="84"/>
      <c r="UJS30" s="84"/>
      <c r="UJT30" s="84"/>
      <c r="UJU30" s="84"/>
      <c r="UJV30" s="84"/>
      <c r="UJW30" s="84"/>
      <c r="UJX30" s="84"/>
      <c r="UJY30" s="84"/>
      <c r="UJZ30" s="84"/>
      <c r="UKA30" s="84"/>
      <c r="UKB30" s="84"/>
      <c r="UKC30" s="84"/>
      <c r="UKD30" s="84"/>
      <c r="UKE30" s="84"/>
      <c r="UKF30" s="84"/>
      <c r="UKG30" s="84"/>
      <c r="UKH30" s="84"/>
      <c r="UKI30" s="84"/>
      <c r="UKJ30" s="84"/>
      <c r="UKK30" s="84"/>
      <c r="UKL30" s="84"/>
      <c r="UKM30" s="84"/>
      <c r="UKN30" s="84"/>
      <c r="UKO30" s="84"/>
      <c r="UKP30" s="84"/>
      <c r="UKQ30" s="84"/>
      <c r="UKR30" s="84"/>
      <c r="UKS30" s="84"/>
      <c r="UKT30" s="84"/>
      <c r="UKU30" s="84"/>
      <c r="UKV30" s="84"/>
      <c r="UKW30" s="84"/>
      <c r="UKX30" s="84"/>
      <c r="UKY30" s="84"/>
      <c r="UKZ30" s="84"/>
      <c r="ULA30" s="84"/>
      <c r="ULB30" s="84"/>
      <c r="ULC30" s="84"/>
      <c r="ULD30" s="84"/>
      <c r="ULE30" s="84"/>
      <c r="ULF30" s="84"/>
      <c r="ULG30" s="84"/>
      <c r="ULH30" s="84"/>
      <c r="ULI30" s="84"/>
      <c r="ULJ30" s="84"/>
      <c r="ULK30" s="84"/>
      <c r="ULL30" s="84"/>
      <c r="ULM30" s="84"/>
      <c r="ULN30" s="84"/>
      <c r="ULO30" s="84"/>
      <c r="ULP30" s="84"/>
      <c r="ULQ30" s="84"/>
      <c r="ULR30" s="84"/>
      <c r="ULS30" s="84"/>
      <c r="ULT30" s="84"/>
      <c r="ULU30" s="84"/>
      <c r="ULV30" s="84"/>
      <c r="ULW30" s="84"/>
      <c r="ULX30" s="84"/>
      <c r="ULY30" s="84"/>
      <c r="ULZ30" s="84"/>
      <c r="UMA30" s="84"/>
      <c r="UMB30" s="84"/>
      <c r="UMC30" s="84"/>
      <c r="UMD30" s="84"/>
      <c r="UME30" s="84"/>
      <c r="UMF30" s="84"/>
      <c r="UMG30" s="84"/>
      <c r="UMH30" s="84"/>
      <c r="UMI30" s="84"/>
      <c r="UMJ30" s="84"/>
      <c r="UMK30" s="84"/>
      <c r="UML30" s="84"/>
      <c r="UMM30" s="84"/>
      <c r="UMN30" s="84"/>
      <c r="UMO30" s="84"/>
      <c r="UMP30" s="84"/>
      <c r="UMQ30" s="84"/>
      <c r="UMR30" s="84"/>
      <c r="UMS30" s="84"/>
      <c r="UMT30" s="84"/>
      <c r="UMU30" s="84"/>
      <c r="UMV30" s="84"/>
      <c r="UMW30" s="84"/>
      <c r="UMX30" s="84"/>
      <c r="UMY30" s="84"/>
      <c r="UMZ30" s="84"/>
      <c r="UNA30" s="84"/>
      <c r="UNB30" s="84"/>
      <c r="UNC30" s="84"/>
      <c r="UND30" s="84"/>
      <c r="UNE30" s="84"/>
      <c r="UNF30" s="84"/>
      <c r="UNG30" s="84"/>
      <c r="UNH30" s="84"/>
      <c r="UNI30" s="84"/>
      <c r="UNJ30" s="84"/>
      <c r="UNK30" s="84"/>
      <c r="UNL30" s="84"/>
      <c r="UNM30" s="84"/>
      <c r="UNN30" s="84"/>
      <c r="UNO30" s="84"/>
      <c r="UNP30" s="84"/>
      <c r="UNQ30" s="84"/>
      <c r="UNR30" s="84"/>
      <c r="UNS30" s="84"/>
      <c r="UNT30" s="84"/>
      <c r="UNU30" s="84"/>
      <c r="UNV30" s="84"/>
      <c r="UNW30" s="84"/>
      <c r="UNX30" s="84"/>
      <c r="UNY30" s="84"/>
      <c r="UNZ30" s="84"/>
      <c r="UOA30" s="84"/>
      <c r="UOB30" s="84"/>
      <c r="UOC30" s="84"/>
      <c r="UOD30" s="84"/>
      <c r="UOE30" s="84"/>
      <c r="UOF30" s="84"/>
      <c r="UOG30" s="84"/>
      <c r="UOH30" s="84"/>
      <c r="UOI30" s="84"/>
      <c r="UOJ30" s="84"/>
      <c r="UOK30" s="84"/>
      <c r="UOL30" s="84"/>
      <c r="UOM30" s="84"/>
      <c r="UON30" s="84"/>
      <c r="UOO30" s="84"/>
      <c r="UOP30" s="84"/>
      <c r="UOQ30" s="84"/>
      <c r="UOR30" s="84"/>
      <c r="UOS30" s="84"/>
      <c r="UOT30" s="84"/>
      <c r="UOU30" s="84"/>
      <c r="UOV30" s="84"/>
      <c r="UOW30" s="84"/>
      <c r="UOX30" s="84"/>
      <c r="UOY30" s="84"/>
      <c r="UOZ30" s="84"/>
      <c r="UPA30" s="84"/>
      <c r="UPB30" s="84"/>
      <c r="UPC30" s="84"/>
      <c r="UPD30" s="84"/>
      <c r="UPE30" s="84"/>
      <c r="UPF30" s="84"/>
      <c r="UPG30" s="84"/>
      <c r="UPH30" s="84"/>
      <c r="UPI30" s="84"/>
      <c r="UPJ30" s="84"/>
      <c r="UPK30" s="84"/>
      <c r="UPL30" s="84"/>
      <c r="UPM30" s="84"/>
      <c r="UPN30" s="84"/>
      <c r="UPO30" s="84"/>
      <c r="UPP30" s="84"/>
      <c r="UPQ30" s="84"/>
      <c r="UPR30" s="84"/>
      <c r="UPS30" s="84"/>
      <c r="UPT30" s="84"/>
      <c r="UPU30" s="84"/>
      <c r="UPV30" s="84"/>
      <c r="UPW30" s="84"/>
      <c r="UPX30" s="84"/>
      <c r="UPY30" s="84"/>
      <c r="UPZ30" s="84"/>
      <c r="UQA30" s="84"/>
      <c r="UQB30" s="84"/>
      <c r="UQC30" s="84"/>
      <c r="UQD30" s="84"/>
      <c r="UQE30" s="84"/>
      <c r="UQF30" s="84"/>
      <c r="UQG30" s="84"/>
      <c r="UQH30" s="84"/>
      <c r="UQI30" s="84"/>
      <c r="UQJ30" s="84"/>
      <c r="UQK30" s="84"/>
      <c r="UQL30" s="84"/>
      <c r="UQM30" s="84"/>
      <c r="UQN30" s="84"/>
      <c r="UQO30" s="84"/>
      <c r="UQP30" s="84"/>
      <c r="UQQ30" s="84"/>
      <c r="UQR30" s="84"/>
      <c r="UQS30" s="84"/>
      <c r="UQT30" s="84"/>
      <c r="UQU30" s="84"/>
      <c r="UQV30" s="84"/>
      <c r="UQW30" s="84"/>
      <c r="UQX30" s="84"/>
      <c r="UQY30" s="84"/>
      <c r="UQZ30" s="84"/>
      <c r="URA30" s="84"/>
      <c r="URB30" s="84"/>
      <c r="URC30" s="84"/>
      <c r="URD30" s="84"/>
      <c r="URE30" s="84"/>
      <c r="URF30" s="84"/>
      <c r="URG30" s="84"/>
      <c r="URH30" s="84"/>
      <c r="URI30" s="84"/>
      <c r="URJ30" s="84"/>
      <c r="URK30" s="84"/>
      <c r="URL30" s="84"/>
      <c r="URM30" s="84"/>
      <c r="URN30" s="84"/>
      <c r="URO30" s="84"/>
      <c r="URP30" s="84"/>
      <c r="URQ30" s="84"/>
      <c r="URR30" s="84"/>
      <c r="URS30" s="84"/>
      <c r="URT30" s="84"/>
      <c r="URU30" s="84"/>
      <c r="URV30" s="84"/>
      <c r="URW30" s="84"/>
      <c r="URX30" s="84"/>
      <c r="URY30" s="84"/>
      <c r="URZ30" s="84"/>
      <c r="USA30" s="84"/>
      <c r="USB30" s="84"/>
      <c r="USC30" s="84"/>
      <c r="USD30" s="84"/>
      <c r="USE30" s="84"/>
      <c r="USF30" s="84"/>
      <c r="USG30" s="84"/>
      <c r="USH30" s="84"/>
      <c r="USI30" s="84"/>
      <c r="USJ30" s="84"/>
      <c r="USK30" s="84"/>
      <c r="USL30" s="84"/>
      <c r="USM30" s="84"/>
      <c r="USN30" s="84"/>
      <c r="USO30" s="84"/>
      <c r="USP30" s="84"/>
      <c r="USQ30" s="84"/>
      <c r="USR30" s="84"/>
      <c r="USS30" s="84"/>
      <c r="UST30" s="84"/>
      <c r="USU30" s="84"/>
      <c r="USV30" s="84"/>
      <c r="USW30" s="84"/>
      <c r="USX30" s="84"/>
      <c r="USY30" s="84"/>
      <c r="USZ30" s="84"/>
      <c r="UTA30" s="84"/>
      <c r="UTB30" s="84"/>
      <c r="UTC30" s="84"/>
      <c r="UTD30" s="84"/>
      <c r="UTE30" s="84"/>
      <c r="UTF30" s="84"/>
      <c r="UTG30" s="84"/>
      <c r="UTH30" s="84"/>
      <c r="UTI30" s="84"/>
      <c r="UTJ30" s="84"/>
      <c r="UTK30" s="84"/>
      <c r="UTL30" s="84"/>
      <c r="UTM30" s="84"/>
      <c r="UTN30" s="84"/>
      <c r="UTO30" s="84"/>
      <c r="UTP30" s="84"/>
      <c r="UTQ30" s="84"/>
      <c r="UTR30" s="84"/>
      <c r="UTS30" s="84"/>
      <c r="UTT30" s="84"/>
      <c r="UTU30" s="84"/>
      <c r="UTV30" s="84"/>
      <c r="UTW30" s="84"/>
      <c r="UTX30" s="84"/>
      <c r="UTY30" s="84"/>
      <c r="UTZ30" s="84"/>
      <c r="UUA30" s="84"/>
      <c r="UUB30" s="84"/>
      <c r="UUC30" s="84"/>
      <c r="UUD30" s="84"/>
      <c r="UUE30" s="84"/>
      <c r="UUF30" s="84"/>
      <c r="UUG30" s="84"/>
      <c r="UUH30" s="84"/>
      <c r="UUI30" s="84"/>
      <c r="UUJ30" s="84"/>
      <c r="UUK30" s="84"/>
      <c r="UUL30" s="84"/>
      <c r="UUM30" s="84"/>
      <c r="UUN30" s="84"/>
      <c r="UUO30" s="84"/>
      <c r="UUP30" s="84"/>
      <c r="UUQ30" s="84"/>
      <c r="UUR30" s="84"/>
      <c r="UUS30" s="84"/>
      <c r="UUT30" s="84"/>
      <c r="UUU30" s="84"/>
      <c r="UUV30" s="84"/>
      <c r="UUW30" s="84"/>
      <c r="UUX30" s="84"/>
      <c r="UUY30" s="84"/>
      <c r="UUZ30" s="84"/>
      <c r="UVA30" s="84"/>
      <c r="UVB30" s="84"/>
      <c r="UVC30" s="84"/>
      <c r="UVD30" s="84"/>
      <c r="UVE30" s="84"/>
      <c r="UVF30" s="84"/>
      <c r="UVG30" s="84"/>
      <c r="UVH30" s="84"/>
      <c r="UVI30" s="84"/>
      <c r="UVJ30" s="84"/>
      <c r="UVK30" s="84"/>
      <c r="UVL30" s="84"/>
      <c r="UVM30" s="84"/>
      <c r="UVN30" s="84"/>
      <c r="UVO30" s="84"/>
      <c r="UVP30" s="84"/>
      <c r="UVQ30" s="84"/>
      <c r="UVR30" s="84"/>
      <c r="UVS30" s="84"/>
      <c r="UVT30" s="84"/>
      <c r="UVU30" s="84"/>
      <c r="UVV30" s="84"/>
      <c r="UVW30" s="84"/>
      <c r="UVX30" s="84"/>
      <c r="UVY30" s="84"/>
      <c r="UVZ30" s="84"/>
      <c r="UWA30" s="84"/>
      <c r="UWB30" s="84"/>
      <c r="UWC30" s="84"/>
      <c r="UWD30" s="84"/>
      <c r="UWE30" s="84"/>
      <c r="UWF30" s="84"/>
      <c r="UWG30" s="84"/>
      <c r="UWH30" s="84"/>
      <c r="UWI30" s="84"/>
      <c r="UWJ30" s="84"/>
      <c r="UWK30" s="84"/>
      <c r="UWL30" s="84"/>
      <c r="UWM30" s="84"/>
      <c r="UWN30" s="84"/>
      <c r="UWO30" s="84"/>
      <c r="UWP30" s="84"/>
      <c r="UWQ30" s="84"/>
      <c r="UWR30" s="84"/>
      <c r="UWS30" s="84"/>
      <c r="UWT30" s="84"/>
      <c r="UWU30" s="84"/>
      <c r="UWV30" s="84"/>
      <c r="UWW30" s="84"/>
      <c r="UWX30" s="84"/>
      <c r="UWY30" s="84"/>
      <c r="UWZ30" s="84"/>
      <c r="UXA30" s="84"/>
      <c r="UXB30" s="84"/>
      <c r="UXC30" s="84"/>
      <c r="UXD30" s="84"/>
      <c r="UXE30" s="84"/>
      <c r="UXF30" s="84"/>
      <c r="UXG30" s="84"/>
      <c r="UXH30" s="84"/>
      <c r="UXI30" s="84"/>
      <c r="UXJ30" s="84"/>
      <c r="UXK30" s="84"/>
      <c r="UXL30" s="84"/>
      <c r="UXM30" s="84"/>
      <c r="UXN30" s="84"/>
      <c r="UXO30" s="84"/>
      <c r="UXP30" s="84"/>
      <c r="UXQ30" s="84"/>
      <c r="UXR30" s="84"/>
      <c r="UXS30" s="84"/>
      <c r="UXT30" s="84"/>
      <c r="UXU30" s="84"/>
      <c r="UXV30" s="84"/>
      <c r="UXW30" s="84"/>
      <c r="UXX30" s="84"/>
      <c r="UXY30" s="84"/>
      <c r="UXZ30" s="84"/>
      <c r="UYA30" s="84"/>
      <c r="UYB30" s="84"/>
      <c r="UYC30" s="84"/>
      <c r="UYD30" s="84"/>
      <c r="UYE30" s="84"/>
      <c r="UYF30" s="84"/>
      <c r="UYG30" s="84"/>
      <c r="UYH30" s="84"/>
      <c r="UYI30" s="84"/>
      <c r="UYJ30" s="84"/>
      <c r="UYK30" s="84"/>
      <c r="UYL30" s="84"/>
      <c r="UYM30" s="84"/>
      <c r="UYN30" s="84"/>
      <c r="UYO30" s="84"/>
      <c r="UYP30" s="84"/>
      <c r="UYQ30" s="84"/>
      <c r="UYR30" s="84"/>
      <c r="UYS30" s="84"/>
      <c r="UYT30" s="84"/>
      <c r="UYU30" s="84"/>
      <c r="UYV30" s="84"/>
      <c r="UYW30" s="84"/>
      <c r="UYX30" s="84"/>
      <c r="UYY30" s="84"/>
      <c r="UYZ30" s="84"/>
      <c r="UZA30" s="84"/>
      <c r="UZB30" s="84"/>
      <c r="UZC30" s="84"/>
      <c r="UZD30" s="84"/>
      <c r="UZE30" s="84"/>
      <c r="UZF30" s="84"/>
      <c r="UZG30" s="84"/>
      <c r="UZH30" s="84"/>
      <c r="UZI30" s="84"/>
      <c r="UZJ30" s="84"/>
      <c r="UZK30" s="84"/>
      <c r="UZL30" s="84"/>
      <c r="UZM30" s="84"/>
      <c r="UZN30" s="84"/>
      <c r="UZO30" s="84"/>
      <c r="UZP30" s="84"/>
      <c r="UZQ30" s="84"/>
      <c r="UZR30" s="84"/>
      <c r="UZS30" s="84"/>
      <c r="UZT30" s="84"/>
      <c r="UZU30" s="84"/>
      <c r="UZV30" s="84"/>
      <c r="UZW30" s="84"/>
      <c r="UZX30" s="84"/>
      <c r="UZY30" s="84"/>
      <c r="UZZ30" s="84"/>
      <c r="VAA30" s="84"/>
      <c r="VAB30" s="84"/>
      <c r="VAC30" s="84"/>
      <c r="VAD30" s="84"/>
      <c r="VAE30" s="84"/>
      <c r="VAF30" s="84"/>
      <c r="VAG30" s="84"/>
      <c r="VAH30" s="84"/>
      <c r="VAI30" s="84"/>
      <c r="VAJ30" s="84"/>
      <c r="VAK30" s="84"/>
      <c r="VAL30" s="84"/>
      <c r="VAM30" s="84"/>
      <c r="VAN30" s="84"/>
      <c r="VAO30" s="84"/>
      <c r="VAP30" s="84"/>
      <c r="VAQ30" s="84"/>
      <c r="VAR30" s="84"/>
      <c r="VAS30" s="84"/>
      <c r="VAT30" s="84"/>
      <c r="VAU30" s="84"/>
      <c r="VAV30" s="84"/>
      <c r="VAW30" s="84"/>
      <c r="VAX30" s="84"/>
      <c r="VAY30" s="84"/>
      <c r="VAZ30" s="84"/>
      <c r="VBA30" s="84"/>
      <c r="VBB30" s="84"/>
      <c r="VBC30" s="84"/>
      <c r="VBD30" s="84"/>
      <c r="VBE30" s="84"/>
      <c r="VBF30" s="84"/>
      <c r="VBG30" s="84"/>
      <c r="VBH30" s="84"/>
      <c r="VBI30" s="84"/>
      <c r="VBJ30" s="84"/>
      <c r="VBK30" s="84"/>
      <c r="VBL30" s="84"/>
      <c r="VBM30" s="84"/>
      <c r="VBN30" s="84"/>
      <c r="VBO30" s="84"/>
      <c r="VBP30" s="84"/>
      <c r="VBQ30" s="84"/>
      <c r="VBR30" s="84"/>
      <c r="VBS30" s="84"/>
      <c r="VBT30" s="84"/>
      <c r="VBU30" s="84"/>
      <c r="VBV30" s="84"/>
      <c r="VBW30" s="84"/>
      <c r="VBX30" s="84"/>
      <c r="VBY30" s="84"/>
      <c r="VBZ30" s="84"/>
      <c r="VCA30" s="84"/>
      <c r="VCB30" s="84"/>
      <c r="VCC30" s="84"/>
      <c r="VCD30" s="84"/>
      <c r="VCE30" s="84"/>
      <c r="VCF30" s="84"/>
      <c r="VCG30" s="84"/>
      <c r="VCH30" s="84"/>
      <c r="VCI30" s="84"/>
      <c r="VCJ30" s="84"/>
      <c r="VCK30" s="84"/>
      <c r="VCL30" s="84"/>
      <c r="VCM30" s="84"/>
      <c r="VCN30" s="84"/>
      <c r="VCO30" s="84"/>
      <c r="VCP30" s="84"/>
      <c r="VCQ30" s="84"/>
      <c r="VCR30" s="84"/>
      <c r="VCS30" s="84"/>
      <c r="VCT30" s="84"/>
      <c r="VCU30" s="84"/>
      <c r="VCV30" s="84"/>
      <c r="VCW30" s="84"/>
      <c r="VCX30" s="84"/>
      <c r="VCY30" s="84"/>
      <c r="VCZ30" s="84"/>
      <c r="VDA30" s="84"/>
      <c r="VDB30" s="84"/>
      <c r="VDC30" s="84"/>
      <c r="VDD30" s="84"/>
      <c r="VDE30" s="84"/>
      <c r="VDF30" s="84"/>
      <c r="VDG30" s="84"/>
      <c r="VDH30" s="84"/>
      <c r="VDI30" s="84"/>
      <c r="VDJ30" s="84"/>
      <c r="VDK30" s="84"/>
      <c r="VDL30" s="84"/>
      <c r="VDM30" s="84"/>
      <c r="VDN30" s="84"/>
      <c r="VDO30" s="84"/>
      <c r="VDP30" s="84"/>
      <c r="VDQ30" s="84"/>
      <c r="VDR30" s="84"/>
      <c r="VDS30" s="84"/>
      <c r="VDT30" s="84"/>
      <c r="VDU30" s="84"/>
      <c r="VDV30" s="84"/>
      <c r="VDW30" s="84"/>
      <c r="VDX30" s="84"/>
      <c r="VDY30" s="84"/>
      <c r="VDZ30" s="84"/>
      <c r="VEA30" s="84"/>
      <c r="VEB30" s="84"/>
      <c r="VEC30" s="84"/>
      <c r="VED30" s="84"/>
      <c r="VEE30" s="84"/>
      <c r="VEF30" s="84"/>
      <c r="VEG30" s="84"/>
      <c r="VEH30" s="84"/>
      <c r="VEI30" s="84"/>
      <c r="VEJ30" s="84"/>
      <c r="VEK30" s="84"/>
      <c r="VEL30" s="84"/>
      <c r="VEM30" s="84"/>
      <c r="VEN30" s="84"/>
      <c r="VEO30" s="84"/>
      <c r="VEP30" s="84"/>
      <c r="VEQ30" s="84"/>
      <c r="VER30" s="84"/>
      <c r="VES30" s="84"/>
      <c r="VET30" s="84"/>
      <c r="VEU30" s="84"/>
      <c r="VEV30" s="84"/>
      <c r="VEW30" s="84"/>
      <c r="VEX30" s="84"/>
      <c r="VEY30" s="84"/>
      <c r="VEZ30" s="84"/>
      <c r="VFA30" s="84"/>
      <c r="VFB30" s="84"/>
      <c r="VFC30" s="84"/>
      <c r="VFD30" s="84"/>
      <c r="VFE30" s="84"/>
      <c r="VFF30" s="84"/>
      <c r="VFG30" s="84"/>
      <c r="VFH30" s="84"/>
      <c r="VFI30" s="84"/>
      <c r="VFJ30" s="84"/>
      <c r="VFK30" s="84"/>
      <c r="VFL30" s="84"/>
      <c r="VFM30" s="84"/>
      <c r="VFN30" s="84"/>
      <c r="VFO30" s="84"/>
      <c r="VFP30" s="84"/>
      <c r="VFQ30" s="84"/>
      <c r="VFR30" s="84"/>
      <c r="VFS30" s="84"/>
      <c r="VFT30" s="84"/>
      <c r="VFU30" s="84"/>
      <c r="VFV30" s="84"/>
      <c r="VFW30" s="84"/>
      <c r="VFX30" s="84"/>
      <c r="VFY30" s="84"/>
      <c r="VFZ30" s="84"/>
      <c r="VGA30" s="84"/>
      <c r="VGB30" s="84"/>
      <c r="VGC30" s="84"/>
      <c r="VGD30" s="84"/>
      <c r="VGE30" s="84"/>
      <c r="VGF30" s="84"/>
      <c r="VGG30" s="84"/>
      <c r="VGH30" s="84"/>
      <c r="VGI30" s="84"/>
      <c r="VGJ30" s="84"/>
      <c r="VGK30" s="84"/>
      <c r="VGL30" s="84"/>
      <c r="VGM30" s="84"/>
      <c r="VGN30" s="84"/>
      <c r="VGO30" s="84"/>
      <c r="VGP30" s="84"/>
      <c r="VGQ30" s="84"/>
      <c r="VGR30" s="84"/>
      <c r="VGS30" s="84"/>
      <c r="VGT30" s="84"/>
      <c r="VGU30" s="84"/>
      <c r="VGV30" s="84"/>
      <c r="VGW30" s="84"/>
      <c r="VGX30" s="84"/>
      <c r="VGY30" s="84"/>
      <c r="VGZ30" s="84"/>
      <c r="VHA30" s="84"/>
      <c r="VHB30" s="84"/>
      <c r="VHC30" s="84"/>
      <c r="VHD30" s="84"/>
      <c r="VHE30" s="84"/>
      <c r="VHF30" s="84"/>
      <c r="VHG30" s="84"/>
      <c r="VHH30" s="84"/>
      <c r="VHI30" s="84"/>
      <c r="VHJ30" s="84"/>
      <c r="VHK30" s="84"/>
      <c r="VHL30" s="84"/>
      <c r="VHM30" s="84"/>
      <c r="VHN30" s="84"/>
      <c r="VHO30" s="84"/>
      <c r="VHP30" s="84"/>
      <c r="VHQ30" s="84"/>
      <c r="VHR30" s="84"/>
      <c r="VHS30" s="84"/>
      <c r="VHT30" s="84"/>
      <c r="VHU30" s="84"/>
      <c r="VHV30" s="84"/>
      <c r="VHW30" s="84"/>
      <c r="VHX30" s="84"/>
      <c r="VHY30" s="84"/>
      <c r="VHZ30" s="84"/>
      <c r="VIA30" s="84"/>
      <c r="VIB30" s="84"/>
      <c r="VIC30" s="84"/>
      <c r="VID30" s="84"/>
      <c r="VIE30" s="84"/>
      <c r="VIF30" s="84"/>
      <c r="VIG30" s="84"/>
      <c r="VIH30" s="84"/>
      <c r="VII30" s="84"/>
      <c r="VIJ30" s="84"/>
      <c r="VIK30" s="84"/>
      <c r="VIL30" s="84"/>
      <c r="VIM30" s="84"/>
      <c r="VIN30" s="84"/>
      <c r="VIO30" s="84"/>
      <c r="VIP30" s="84"/>
      <c r="VIQ30" s="84"/>
      <c r="VIR30" s="84"/>
      <c r="VIS30" s="84"/>
      <c r="VIT30" s="84"/>
      <c r="VIU30" s="84"/>
      <c r="VIV30" s="84"/>
      <c r="VIW30" s="84"/>
      <c r="VIX30" s="84"/>
      <c r="VIY30" s="84"/>
      <c r="VIZ30" s="84"/>
      <c r="VJA30" s="84"/>
      <c r="VJB30" s="84"/>
      <c r="VJC30" s="84"/>
      <c r="VJD30" s="84"/>
      <c r="VJE30" s="84"/>
      <c r="VJF30" s="84"/>
      <c r="VJG30" s="84"/>
      <c r="VJH30" s="84"/>
      <c r="VJI30" s="84"/>
      <c r="VJJ30" s="84"/>
      <c r="VJK30" s="84"/>
      <c r="VJL30" s="84"/>
      <c r="VJM30" s="84"/>
      <c r="VJN30" s="84"/>
      <c r="VJO30" s="84"/>
      <c r="VJP30" s="84"/>
      <c r="VJQ30" s="84"/>
      <c r="VJR30" s="84"/>
      <c r="VJS30" s="84"/>
      <c r="VJT30" s="84"/>
      <c r="VJU30" s="84"/>
      <c r="VJV30" s="84"/>
      <c r="VJW30" s="84"/>
      <c r="VJX30" s="84"/>
      <c r="VJY30" s="84"/>
      <c r="VJZ30" s="84"/>
      <c r="VKA30" s="84"/>
      <c r="VKB30" s="84"/>
      <c r="VKC30" s="84"/>
      <c r="VKD30" s="84"/>
      <c r="VKE30" s="84"/>
      <c r="VKF30" s="84"/>
      <c r="VKG30" s="84"/>
      <c r="VKH30" s="84"/>
      <c r="VKI30" s="84"/>
      <c r="VKJ30" s="84"/>
      <c r="VKK30" s="84"/>
      <c r="VKL30" s="84"/>
      <c r="VKM30" s="84"/>
      <c r="VKN30" s="84"/>
      <c r="VKO30" s="84"/>
      <c r="VKP30" s="84"/>
      <c r="VKQ30" s="84"/>
      <c r="VKR30" s="84"/>
      <c r="VKS30" s="84"/>
      <c r="VKT30" s="84"/>
      <c r="VKU30" s="84"/>
      <c r="VKV30" s="84"/>
      <c r="VKW30" s="84"/>
      <c r="VKX30" s="84"/>
      <c r="VKY30" s="84"/>
      <c r="VKZ30" s="84"/>
      <c r="VLA30" s="84"/>
      <c r="VLB30" s="84"/>
      <c r="VLC30" s="84"/>
      <c r="VLD30" s="84"/>
      <c r="VLE30" s="84"/>
      <c r="VLF30" s="84"/>
      <c r="VLG30" s="84"/>
      <c r="VLH30" s="84"/>
      <c r="VLI30" s="84"/>
      <c r="VLJ30" s="84"/>
      <c r="VLK30" s="84"/>
      <c r="VLL30" s="84"/>
      <c r="VLM30" s="84"/>
      <c r="VLN30" s="84"/>
      <c r="VLO30" s="84"/>
      <c r="VLP30" s="84"/>
      <c r="VLQ30" s="84"/>
      <c r="VLR30" s="84"/>
      <c r="VLS30" s="84"/>
      <c r="VLT30" s="84"/>
      <c r="VLU30" s="84"/>
      <c r="VLV30" s="84"/>
      <c r="VLW30" s="84"/>
      <c r="VLX30" s="84"/>
      <c r="VLY30" s="84"/>
      <c r="VLZ30" s="84"/>
      <c r="VMA30" s="84"/>
      <c r="VMB30" s="84"/>
      <c r="VMC30" s="84"/>
      <c r="VMD30" s="84"/>
      <c r="VME30" s="84"/>
      <c r="VMF30" s="84"/>
      <c r="VMG30" s="84"/>
      <c r="VMH30" s="84"/>
      <c r="VMI30" s="84"/>
      <c r="VMJ30" s="84"/>
      <c r="VMK30" s="84"/>
      <c r="VML30" s="84"/>
      <c r="VMM30" s="84"/>
      <c r="VMN30" s="84"/>
      <c r="VMO30" s="84"/>
      <c r="VMP30" s="84"/>
      <c r="VMQ30" s="84"/>
      <c r="VMR30" s="84"/>
      <c r="VMS30" s="84"/>
      <c r="VMT30" s="84"/>
      <c r="VMU30" s="84"/>
      <c r="VMV30" s="84"/>
      <c r="VMW30" s="84"/>
      <c r="VMX30" s="84"/>
      <c r="VMY30" s="84"/>
      <c r="VMZ30" s="84"/>
      <c r="VNA30" s="84"/>
      <c r="VNB30" s="84"/>
      <c r="VNC30" s="84"/>
      <c r="VND30" s="84"/>
      <c r="VNE30" s="84"/>
      <c r="VNF30" s="84"/>
      <c r="VNG30" s="84"/>
      <c r="VNH30" s="84"/>
      <c r="VNI30" s="84"/>
      <c r="VNJ30" s="84"/>
      <c r="VNK30" s="84"/>
      <c r="VNL30" s="84"/>
      <c r="VNM30" s="84"/>
      <c r="VNN30" s="84"/>
      <c r="VNO30" s="84"/>
      <c r="VNP30" s="84"/>
      <c r="VNQ30" s="84"/>
      <c r="VNR30" s="84"/>
      <c r="VNS30" s="84"/>
      <c r="VNT30" s="84"/>
      <c r="VNU30" s="84"/>
      <c r="VNV30" s="84"/>
      <c r="VNW30" s="84"/>
      <c r="VNX30" s="84"/>
      <c r="VNY30" s="84"/>
      <c r="VNZ30" s="84"/>
      <c r="VOA30" s="84"/>
      <c r="VOB30" s="84"/>
      <c r="VOC30" s="84"/>
      <c r="VOD30" s="84"/>
      <c r="VOE30" s="84"/>
      <c r="VOF30" s="84"/>
      <c r="VOG30" s="84"/>
      <c r="VOH30" s="84"/>
      <c r="VOI30" s="84"/>
      <c r="VOJ30" s="84"/>
      <c r="VOK30" s="84"/>
      <c r="VOL30" s="84"/>
      <c r="VOM30" s="84"/>
      <c r="VON30" s="84"/>
      <c r="VOO30" s="84"/>
      <c r="VOP30" s="84"/>
      <c r="VOQ30" s="84"/>
      <c r="VOR30" s="84"/>
      <c r="VOS30" s="84"/>
      <c r="VOT30" s="84"/>
      <c r="VOU30" s="84"/>
      <c r="VOV30" s="84"/>
      <c r="VOW30" s="84"/>
      <c r="VOX30" s="84"/>
      <c r="VOY30" s="84"/>
      <c r="VOZ30" s="84"/>
      <c r="VPA30" s="84"/>
      <c r="VPB30" s="84"/>
      <c r="VPC30" s="84"/>
      <c r="VPD30" s="84"/>
      <c r="VPE30" s="84"/>
      <c r="VPF30" s="84"/>
      <c r="VPG30" s="84"/>
      <c r="VPH30" s="84"/>
      <c r="VPI30" s="84"/>
      <c r="VPJ30" s="84"/>
      <c r="VPK30" s="84"/>
      <c r="VPL30" s="84"/>
      <c r="VPM30" s="84"/>
      <c r="VPN30" s="84"/>
      <c r="VPO30" s="84"/>
      <c r="VPP30" s="84"/>
      <c r="VPQ30" s="84"/>
      <c r="VPR30" s="84"/>
      <c r="VPS30" s="84"/>
      <c r="VPT30" s="84"/>
      <c r="VPU30" s="84"/>
      <c r="VPV30" s="84"/>
      <c r="VPW30" s="84"/>
      <c r="VPX30" s="84"/>
      <c r="VPY30" s="84"/>
      <c r="VPZ30" s="84"/>
      <c r="VQA30" s="84"/>
      <c r="VQB30" s="84"/>
      <c r="VQC30" s="84"/>
      <c r="VQD30" s="84"/>
      <c r="VQE30" s="84"/>
      <c r="VQF30" s="84"/>
      <c r="VQG30" s="84"/>
      <c r="VQH30" s="84"/>
      <c r="VQI30" s="84"/>
      <c r="VQJ30" s="84"/>
      <c r="VQK30" s="84"/>
      <c r="VQL30" s="84"/>
      <c r="VQM30" s="84"/>
      <c r="VQN30" s="84"/>
      <c r="VQO30" s="84"/>
      <c r="VQP30" s="84"/>
      <c r="VQQ30" s="84"/>
      <c r="VQR30" s="84"/>
      <c r="VQS30" s="84"/>
      <c r="VQT30" s="84"/>
      <c r="VQU30" s="84"/>
      <c r="VQV30" s="84"/>
      <c r="VQW30" s="84"/>
      <c r="VQX30" s="84"/>
      <c r="VQY30" s="84"/>
      <c r="VQZ30" s="84"/>
      <c r="VRA30" s="84"/>
      <c r="VRB30" s="84"/>
      <c r="VRC30" s="84"/>
      <c r="VRD30" s="84"/>
      <c r="VRE30" s="84"/>
      <c r="VRF30" s="84"/>
      <c r="VRG30" s="84"/>
      <c r="VRH30" s="84"/>
      <c r="VRI30" s="84"/>
      <c r="VRJ30" s="84"/>
      <c r="VRK30" s="84"/>
      <c r="VRL30" s="84"/>
      <c r="VRM30" s="84"/>
      <c r="VRN30" s="84"/>
      <c r="VRO30" s="84"/>
      <c r="VRP30" s="84"/>
      <c r="VRQ30" s="84"/>
      <c r="VRR30" s="84"/>
      <c r="VRS30" s="84"/>
      <c r="VRT30" s="84"/>
      <c r="VRU30" s="84"/>
      <c r="VRV30" s="84"/>
      <c r="VRW30" s="84"/>
      <c r="VRX30" s="84"/>
      <c r="VRY30" s="84"/>
      <c r="VRZ30" s="84"/>
      <c r="VSA30" s="84"/>
      <c r="VSB30" s="84"/>
      <c r="VSC30" s="84"/>
      <c r="VSD30" s="84"/>
      <c r="VSE30" s="84"/>
      <c r="VSF30" s="84"/>
      <c r="VSG30" s="84"/>
      <c r="VSH30" s="84"/>
      <c r="VSI30" s="84"/>
      <c r="VSJ30" s="84"/>
      <c r="VSK30" s="84"/>
      <c r="VSL30" s="84"/>
      <c r="VSM30" s="84"/>
      <c r="VSN30" s="84"/>
      <c r="VSO30" s="84"/>
      <c r="VSP30" s="84"/>
      <c r="VSQ30" s="84"/>
      <c r="VSR30" s="84"/>
      <c r="VSS30" s="84"/>
      <c r="VST30" s="84"/>
      <c r="VSU30" s="84"/>
      <c r="VSV30" s="84"/>
      <c r="VSW30" s="84"/>
      <c r="VSX30" s="84"/>
      <c r="VSY30" s="84"/>
      <c r="VSZ30" s="84"/>
      <c r="VTA30" s="84"/>
      <c r="VTB30" s="84"/>
      <c r="VTC30" s="84"/>
      <c r="VTD30" s="84"/>
      <c r="VTE30" s="84"/>
      <c r="VTF30" s="84"/>
      <c r="VTG30" s="84"/>
      <c r="VTH30" s="84"/>
      <c r="VTI30" s="84"/>
      <c r="VTJ30" s="84"/>
      <c r="VTK30" s="84"/>
      <c r="VTL30" s="84"/>
      <c r="VTM30" s="84"/>
      <c r="VTN30" s="84"/>
      <c r="VTO30" s="84"/>
      <c r="VTP30" s="84"/>
      <c r="VTQ30" s="84"/>
      <c r="VTR30" s="84"/>
      <c r="VTS30" s="84"/>
      <c r="VTT30" s="84"/>
      <c r="VTU30" s="84"/>
      <c r="VTV30" s="84"/>
      <c r="VTW30" s="84"/>
      <c r="VTX30" s="84"/>
      <c r="VTY30" s="84"/>
      <c r="VTZ30" s="84"/>
      <c r="VUA30" s="84"/>
      <c r="VUB30" s="84"/>
      <c r="VUC30" s="84"/>
      <c r="VUD30" s="84"/>
      <c r="VUE30" s="84"/>
      <c r="VUF30" s="84"/>
      <c r="VUG30" s="84"/>
      <c r="VUH30" s="84"/>
      <c r="VUI30" s="84"/>
      <c r="VUJ30" s="84"/>
      <c r="VUK30" s="84"/>
      <c r="VUL30" s="84"/>
      <c r="VUM30" s="84"/>
      <c r="VUN30" s="84"/>
      <c r="VUO30" s="84"/>
      <c r="VUP30" s="84"/>
      <c r="VUQ30" s="84"/>
      <c r="VUR30" s="84"/>
      <c r="VUS30" s="84"/>
      <c r="VUT30" s="84"/>
      <c r="VUU30" s="84"/>
      <c r="VUV30" s="84"/>
      <c r="VUW30" s="84"/>
      <c r="VUX30" s="84"/>
      <c r="VUY30" s="84"/>
      <c r="VUZ30" s="84"/>
      <c r="VVA30" s="84"/>
      <c r="VVB30" s="84"/>
      <c r="VVC30" s="84"/>
      <c r="VVD30" s="84"/>
      <c r="VVE30" s="84"/>
      <c r="VVF30" s="84"/>
      <c r="VVG30" s="84"/>
      <c r="VVH30" s="84"/>
      <c r="VVI30" s="84"/>
      <c r="VVJ30" s="84"/>
      <c r="VVK30" s="84"/>
      <c r="VVL30" s="84"/>
      <c r="VVM30" s="84"/>
      <c r="VVN30" s="84"/>
      <c r="VVO30" s="84"/>
      <c r="VVP30" s="84"/>
      <c r="VVQ30" s="84"/>
      <c r="VVR30" s="84"/>
      <c r="VVS30" s="84"/>
      <c r="VVT30" s="84"/>
      <c r="VVU30" s="84"/>
      <c r="VVV30" s="84"/>
      <c r="VVW30" s="84"/>
      <c r="VVX30" s="84"/>
      <c r="VVY30" s="84"/>
      <c r="VVZ30" s="84"/>
      <c r="VWA30" s="84"/>
      <c r="VWB30" s="84"/>
      <c r="VWC30" s="84"/>
      <c r="VWD30" s="84"/>
      <c r="VWE30" s="84"/>
      <c r="VWF30" s="84"/>
      <c r="VWG30" s="84"/>
      <c r="VWH30" s="84"/>
      <c r="VWI30" s="84"/>
      <c r="VWJ30" s="84"/>
      <c r="VWK30" s="84"/>
      <c r="VWL30" s="84"/>
      <c r="VWM30" s="84"/>
      <c r="VWN30" s="84"/>
      <c r="VWO30" s="84"/>
      <c r="VWP30" s="84"/>
      <c r="VWQ30" s="84"/>
      <c r="VWR30" s="84"/>
      <c r="VWS30" s="84"/>
      <c r="VWT30" s="84"/>
      <c r="VWU30" s="84"/>
      <c r="VWV30" s="84"/>
      <c r="VWW30" s="84"/>
      <c r="VWX30" s="84"/>
      <c r="VWY30" s="84"/>
      <c r="VWZ30" s="84"/>
      <c r="VXA30" s="84"/>
      <c r="VXB30" s="84"/>
      <c r="VXC30" s="84"/>
      <c r="VXD30" s="84"/>
      <c r="VXE30" s="84"/>
      <c r="VXF30" s="84"/>
      <c r="VXG30" s="84"/>
      <c r="VXH30" s="84"/>
      <c r="VXI30" s="84"/>
      <c r="VXJ30" s="84"/>
      <c r="VXK30" s="84"/>
      <c r="VXL30" s="84"/>
      <c r="VXM30" s="84"/>
      <c r="VXN30" s="84"/>
      <c r="VXO30" s="84"/>
      <c r="VXP30" s="84"/>
      <c r="VXQ30" s="84"/>
      <c r="VXR30" s="84"/>
      <c r="VXS30" s="84"/>
      <c r="VXT30" s="84"/>
      <c r="VXU30" s="84"/>
      <c r="VXV30" s="84"/>
      <c r="VXW30" s="84"/>
      <c r="VXX30" s="84"/>
      <c r="VXY30" s="84"/>
      <c r="VXZ30" s="84"/>
      <c r="VYA30" s="84"/>
      <c r="VYB30" s="84"/>
      <c r="VYC30" s="84"/>
      <c r="VYD30" s="84"/>
      <c r="VYE30" s="84"/>
      <c r="VYF30" s="84"/>
      <c r="VYG30" s="84"/>
      <c r="VYH30" s="84"/>
      <c r="VYI30" s="84"/>
      <c r="VYJ30" s="84"/>
      <c r="VYK30" s="84"/>
      <c r="VYL30" s="84"/>
      <c r="VYM30" s="84"/>
      <c r="VYN30" s="84"/>
      <c r="VYO30" s="84"/>
      <c r="VYP30" s="84"/>
      <c r="VYQ30" s="84"/>
      <c r="VYR30" s="84"/>
      <c r="VYS30" s="84"/>
      <c r="VYT30" s="84"/>
      <c r="VYU30" s="84"/>
      <c r="VYV30" s="84"/>
      <c r="VYW30" s="84"/>
      <c r="VYX30" s="84"/>
      <c r="VYY30" s="84"/>
      <c r="VYZ30" s="84"/>
      <c r="VZA30" s="84"/>
      <c r="VZB30" s="84"/>
      <c r="VZC30" s="84"/>
      <c r="VZD30" s="84"/>
      <c r="VZE30" s="84"/>
      <c r="VZF30" s="84"/>
      <c r="VZG30" s="84"/>
      <c r="VZH30" s="84"/>
      <c r="VZI30" s="84"/>
      <c r="VZJ30" s="84"/>
      <c r="VZK30" s="84"/>
      <c r="VZL30" s="84"/>
      <c r="VZM30" s="84"/>
      <c r="VZN30" s="84"/>
      <c r="VZO30" s="84"/>
      <c r="VZP30" s="84"/>
      <c r="VZQ30" s="84"/>
      <c r="VZR30" s="84"/>
      <c r="VZS30" s="84"/>
      <c r="VZT30" s="84"/>
      <c r="VZU30" s="84"/>
      <c r="VZV30" s="84"/>
      <c r="VZW30" s="84"/>
      <c r="VZX30" s="84"/>
      <c r="VZY30" s="84"/>
      <c r="VZZ30" s="84"/>
      <c r="WAA30" s="84"/>
      <c r="WAB30" s="84"/>
      <c r="WAC30" s="84"/>
      <c r="WAD30" s="84"/>
      <c r="WAE30" s="84"/>
      <c r="WAF30" s="84"/>
      <c r="WAG30" s="84"/>
      <c r="WAH30" s="84"/>
      <c r="WAI30" s="84"/>
      <c r="WAJ30" s="84"/>
      <c r="WAK30" s="84"/>
      <c r="WAL30" s="84"/>
      <c r="WAM30" s="84"/>
      <c r="WAN30" s="84"/>
      <c r="WAO30" s="84"/>
      <c r="WAP30" s="84"/>
      <c r="WAQ30" s="84"/>
      <c r="WAR30" s="84"/>
      <c r="WAS30" s="84"/>
      <c r="WAT30" s="84"/>
      <c r="WAU30" s="84"/>
      <c r="WAV30" s="84"/>
      <c r="WAW30" s="84"/>
      <c r="WAX30" s="84"/>
      <c r="WAY30" s="84"/>
      <c r="WAZ30" s="84"/>
      <c r="WBA30" s="84"/>
      <c r="WBB30" s="84"/>
      <c r="WBC30" s="84"/>
      <c r="WBD30" s="84"/>
      <c r="WBE30" s="84"/>
      <c r="WBF30" s="84"/>
      <c r="WBG30" s="84"/>
      <c r="WBH30" s="84"/>
      <c r="WBI30" s="84"/>
      <c r="WBJ30" s="84"/>
      <c r="WBK30" s="84"/>
      <c r="WBL30" s="84"/>
      <c r="WBM30" s="84"/>
      <c r="WBN30" s="84"/>
      <c r="WBO30" s="84"/>
      <c r="WBP30" s="84"/>
      <c r="WBQ30" s="84"/>
      <c r="WBR30" s="84"/>
      <c r="WBS30" s="84"/>
      <c r="WBT30" s="84"/>
      <c r="WBU30" s="84"/>
      <c r="WBV30" s="84"/>
      <c r="WBW30" s="84"/>
      <c r="WBX30" s="84"/>
      <c r="WBY30" s="84"/>
      <c r="WBZ30" s="84"/>
      <c r="WCA30" s="84"/>
      <c r="WCB30" s="84"/>
      <c r="WCC30" s="84"/>
      <c r="WCD30" s="84"/>
      <c r="WCE30" s="84"/>
      <c r="WCF30" s="84"/>
      <c r="WCG30" s="84"/>
      <c r="WCH30" s="84"/>
      <c r="WCI30" s="84"/>
      <c r="WCJ30" s="84"/>
      <c r="WCK30" s="84"/>
      <c r="WCL30" s="84"/>
      <c r="WCM30" s="84"/>
      <c r="WCN30" s="84"/>
      <c r="WCO30" s="84"/>
      <c r="WCP30" s="84"/>
      <c r="WCQ30" s="84"/>
      <c r="WCR30" s="84"/>
      <c r="WCS30" s="84"/>
      <c r="WCT30" s="84"/>
      <c r="WCU30" s="84"/>
      <c r="WCV30" s="84"/>
      <c r="WCW30" s="84"/>
      <c r="WCX30" s="84"/>
      <c r="WCY30" s="84"/>
      <c r="WCZ30" s="84"/>
      <c r="WDA30" s="84"/>
      <c r="WDB30" s="84"/>
      <c r="WDC30" s="84"/>
      <c r="WDD30" s="84"/>
      <c r="WDE30" s="84"/>
      <c r="WDF30" s="84"/>
      <c r="WDG30" s="84"/>
      <c r="WDH30" s="84"/>
      <c r="WDI30" s="84"/>
      <c r="WDJ30" s="84"/>
      <c r="WDK30" s="84"/>
      <c r="WDL30" s="84"/>
      <c r="WDM30" s="84"/>
      <c r="WDN30" s="84"/>
      <c r="WDO30" s="84"/>
      <c r="WDP30" s="84"/>
      <c r="WDQ30" s="84"/>
      <c r="WDR30" s="84"/>
      <c r="WDS30" s="84"/>
      <c r="WDT30" s="84"/>
      <c r="WDU30" s="84"/>
      <c r="WDV30" s="84"/>
      <c r="WDW30" s="84"/>
      <c r="WDX30" s="84"/>
      <c r="WDY30" s="84"/>
      <c r="WDZ30" s="84"/>
      <c r="WEA30" s="84"/>
      <c r="WEB30" s="84"/>
      <c r="WEC30" s="84"/>
      <c r="WED30" s="84"/>
      <c r="WEE30" s="84"/>
      <c r="WEF30" s="84"/>
      <c r="WEG30" s="84"/>
      <c r="WEH30" s="84"/>
      <c r="WEI30" s="84"/>
      <c r="WEJ30" s="84"/>
      <c r="WEK30" s="84"/>
      <c r="WEL30" s="84"/>
      <c r="WEM30" s="84"/>
      <c r="WEN30" s="84"/>
      <c r="WEO30" s="84"/>
      <c r="WEP30" s="84"/>
      <c r="WEQ30" s="84"/>
      <c r="WER30" s="84"/>
      <c r="WES30" s="84"/>
      <c r="WET30" s="84"/>
      <c r="WEU30" s="84"/>
      <c r="WEV30" s="84"/>
      <c r="WEW30" s="84"/>
      <c r="WEX30" s="84"/>
      <c r="WEY30" s="84"/>
      <c r="WEZ30" s="84"/>
      <c r="WFA30" s="84"/>
      <c r="WFB30" s="84"/>
      <c r="WFC30" s="84"/>
      <c r="WFD30" s="84"/>
      <c r="WFE30" s="84"/>
      <c r="WFF30" s="84"/>
      <c r="WFG30" s="84"/>
      <c r="WFH30" s="84"/>
      <c r="WFI30" s="84"/>
      <c r="WFJ30" s="84"/>
      <c r="WFK30" s="84"/>
      <c r="WFL30" s="84"/>
      <c r="WFM30" s="84"/>
      <c r="WFN30" s="84"/>
      <c r="WFO30" s="84"/>
      <c r="WFP30" s="84"/>
      <c r="WFQ30" s="84"/>
      <c r="WFR30" s="84"/>
      <c r="WFS30" s="84"/>
      <c r="WFT30" s="84"/>
      <c r="WFU30" s="84"/>
      <c r="WFV30" s="84"/>
      <c r="WFW30" s="84"/>
      <c r="WFX30" s="84"/>
      <c r="WFY30" s="84"/>
      <c r="WFZ30" s="84"/>
      <c r="WGA30" s="84"/>
      <c r="WGB30" s="84"/>
      <c r="WGC30" s="84"/>
      <c r="WGD30" s="84"/>
      <c r="WGE30" s="84"/>
      <c r="WGF30" s="84"/>
      <c r="WGG30" s="84"/>
      <c r="WGH30" s="84"/>
      <c r="WGI30" s="84"/>
      <c r="WGJ30" s="84"/>
      <c r="WGK30" s="84"/>
      <c r="WGL30" s="84"/>
      <c r="WGM30" s="84"/>
      <c r="WGN30" s="84"/>
      <c r="WGO30" s="84"/>
      <c r="WGP30" s="84"/>
      <c r="WGQ30" s="84"/>
      <c r="WGR30" s="84"/>
      <c r="WGS30" s="84"/>
      <c r="WGT30" s="84"/>
      <c r="WGU30" s="84"/>
      <c r="WGV30" s="84"/>
      <c r="WGW30" s="84"/>
      <c r="WGX30" s="84"/>
      <c r="WGY30" s="84"/>
      <c r="WGZ30" s="84"/>
      <c r="WHA30" s="84"/>
      <c r="WHB30" s="84"/>
      <c r="WHC30" s="84"/>
      <c r="WHD30" s="84"/>
      <c r="WHE30" s="84"/>
      <c r="WHF30" s="84"/>
      <c r="WHG30" s="84"/>
      <c r="WHH30" s="84"/>
      <c r="WHI30" s="84"/>
      <c r="WHJ30" s="84"/>
      <c r="WHK30" s="84"/>
      <c r="WHL30" s="84"/>
      <c r="WHM30" s="84"/>
      <c r="WHN30" s="84"/>
      <c r="WHO30" s="84"/>
      <c r="WHP30" s="84"/>
      <c r="WHQ30" s="84"/>
      <c r="WHR30" s="84"/>
      <c r="WHS30" s="84"/>
      <c r="WHT30" s="84"/>
      <c r="WHU30" s="84"/>
      <c r="WHV30" s="84"/>
      <c r="WHW30" s="84"/>
      <c r="WHX30" s="84"/>
      <c r="WHY30" s="84"/>
      <c r="WHZ30" s="84"/>
      <c r="WIA30" s="84"/>
      <c r="WIB30" s="84"/>
      <c r="WIC30" s="84"/>
      <c r="WID30" s="84"/>
      <c r="WIE30" s="84"/>
      <c r="WIF30" s="84"/>
      <c r="WIG30" s="84"/>
      <c r="WIH30" s="84"/>
      <c r="WII30" s="84"/>
      <c r="WIJ30" s="84"/>
      <c r="WIK30" s="84"/>
      <c r="WIL30" s="84"/>
      <c r="WIM30" s="84"/>
      <c r="WIN30" s="84"/>
      <c r="WIO30" s="84"/>
      <c r="WIP30" s="84"/>
      <c r="WIQ30" s="84"/>
      <c r="WIR30" s="84"/>
      <c r="WIS30" s="84"/>
      <c r="WIT30" s="84"/>
      <c r="WIU30" s="84"/>
      <c r="WIV30" s="84"/>
      <c r="WIW30" s="84"/>
      <c r="WIX30" s="84"/>
      <c r="WIY30" s="84"/>
      <c r="WIZ30" s="84"/>
      <c r="WJA30" s="84"/>
      <c r="WJB30" s="84"/>
      <c r="WJC30" s="84"/>
      <c r="WJD30" s="84"/>
      <c r="WJE30" s="84"/>
      <c r="WJF30" s="84"/>
      <c r="WJG30" s="84"/>
      <c r="WJH30" s="84"/>
      <c r="WJI30" s="84"/>
      <c r="WJJ30" s="84"/>
      <c r="WJK30" s="84"/>
      <c r="WJL30" s="84"/>
      <c r="WJM30" s="84"/>
      <c r="WJN30" s="84"/>
      <c r="WJO30" s="84"/>
      <c r="WJP30" s="84"/>
      <c r="WJQ30" s="84"/>
      <c r="WJR30" s="84"/>
      <c r="WJS30" s="84"/>
      <c r="WJT30" s="84"/>
      <c r="WJU30" s="84"/>
      <c r="WJV30" s="84"/>
      <c r="WJW30" s="84"/>
      <c r="WJX30" s="84"/>
      <c r="WJY30" s="84"/>
      <c r="WJZ30" s="84"/>
      <c r="WKA30" s="84"/>
      <c r="WKB30" s="84"/>
      <c r="WKC30" s="84"/>
      <c r="WKD30" s="84"/>
      <c r="WKE30" s="84"/>
      <c r="WKF30" s="84"/>
      <c r="WKG30" s="84"/>
      <c r="WKH30" s="84"/>
      <c r="WKI30" s="84"/>
      <c r="WKJ30" s="84"/>
      <c r="WKK30" s="84"/>
      <c r="WKL30" s="84"/>
      <c r="WKM30" s="84"/>
      <c r="WKN30" s="84"/>
      <c r="WKO30" s="84"/>
      <c r="WKP30" s="84"/>
      <c r="WKQ30" s="84"/>
      <c r="WKR30" s="84"/>
      <c r="WKS30" s="84"/>
      <c r="WKT30" s="84"/>
      <c r="WKU30" s="84"/>
      <c r="WKV30" s="84"/>
      <c r="WKW30" s="84"/>
      <c r="WKX30" s="84"/>
      <c r="WKY30" s="84"/>
      <c r="WKZ30" s="84"/>
      <c r="WLA30" s="84"/>
      <c r="WLB30" s="84"/>
      <c r="WLC30" s="84"/>
      <c r="WLD30" s="84"/>
      <c r="WLE30" s="84"/>
      <c r="WLF30" s="84"/>
      <c r="WLG30" s="84"/>
      <c r="WLH30" s="84"/>
      <c r="WLI30" s="84"/>
      <c r="WLJ30" s="84"/>
      <c r="WLK30" s="84"/>
      <c r="WLL30" s="84"/>
      <c r="WLM30" s="84"/>
      <c r="WLN30" s="84"/>
      <c r="WLO30" s="84"/>
      <c r="WLP30" s="84"/>
      <c r="WLQ30" s="84"/>
      <c r="WLR30" s="84"/>
      <c r="WLS30" s="84"/>
      <c r="WLT30" s="84"/>
      <c r="WLU30" s="84"/>
      <c r="WLV30" s="84"/>
      <c r="WLW30" s="84"/>
      <c r="WLX30" s="84"/>
      <c r="WLY30" s="84"/>
      <c r="WLZ30" s="84"/>
      <c r="WMA30" s="84"/>
      <c r="WMB30" s="84"/>
      <c r="WMC30" s="84"/>
      <c r="WMD30" s="84"/>
      <c r="WME30" s="84"/>
      <c r="WMF30" s="84"/>
      <c r="WMG30" s="84"/>
      <c r="WMH30" s="84"/>
      <c r="WMI30" s="84"/>
      <c r="WMJ30" s="84"/>
      <c r="WMK30" s="84"/>
      <c r="WML30" s="84"/>
      <c r="WMM30" s="84"/>
      <c r="WMN30" s="84"/>
      <c r="WMO30" s="84"/>
      <c r="WMP30" s="84"/>
      <c r="WMQ30" s="84"/>
      <c r="WMR30" s="84"/>
      <c r="WMS30" s="84"/>
      <c r="WMT30" s="84"/>
      <c r="WMU30" s="84"/>
      <c r="WMV30" s="84"/>
      <c r="WMW30" s="84"/>
      <c r="WMX30" s="84"/>
      <c r="WMY30" s="84"/>
      <c r="WMZ30" s="84"/>
      <c r="WNA30" s="84"/>
      <c r="WNB30" s="84"/>
      <c r="WNC30" s="84"/>
      <c r="WND30" s="84"/>
      <c r="WNE30" s="84"/>
      <c r="WNF30" s="84"/>
      <c r="WNG30" s="84"/>
      <c r="WNH30" s="84"/>
      <c r="WNI30" s="84"/>
      <c r="WNJ30" s="84"/>
      <c r="WNK30" s="84"/>
      <c r="WNL30" s="84"/>
      <c r="WNM30" s="84"/>
      <c r="WNN30" s="84"/>
      <c r="WNO30" s="84"/>
      <c r="WNP30" s="84"/>
      <c r="WNQ30" s="84"/>
      <c r="WNR30" s="84"/>
      <c r="WNS30" s="84"/>
      <c r="WNT30" s="84"/>
      <c r="WNU30" s="84"/>
      <c r="WNV30" s="84"/>
      <c r="WNW30" s="84"/>
      <c r="WNX30" s="84"/>
      <c r="WNY30" s="84"/>
      <c r="WNZ30" s="84"/>
      <c r="WOA30" s="84"/>
      <c r="WOB30" s="84"/>
      <c r="WOC30" s="84"/>
      <c r="WOD30" s="84"/>
      <c r="WOE30" s="84"/>
      <c r="WOF30" s="84"/>
      <c r="WOG30" s="84"/>
      <c r="WOH30" s="84"/>
      <c r="WOI30" s="84"/>
      <c r="WOJ30" s="84"/>
      <c r="WOK30" s="84"/>
      <c r="WOL30" s="84"/>
      <c r="WOM30" s="84"/>
      <c r="WON30" s="84"/>
      <c r="WOO30" s="84"/>
      <c r="WOP30" s="84"/>
      <c r="WOQ30" s="84"/>
      <c r="WOR30" s="84"/>
      <c r="WOS30" s="84"/>
      <c r="WOT30" s="84"/>
      <c r="WOU30" s="84"/>
      <c r="WOV30" s="84"/>
      <c r="WOW30" s="84"/>
      <c r="WOX30" s="84"/>
      <c r="WOY30" s="84"/>
      <c r="WOZ30" s="84"/>
      <c r="WPA30" s="84"/>
      <c r="WPB30" s="84"/>
      <c r="WPC30" s="84"/>
      <c r="WPD30" s="84"/>
      <c r="WPE30" s="84"/>
      <c r="WPF30" s="84"/>
      <c r="WPG30" s="84"/>
      <c r="WPH30" s="84"/>
      <c r="WPI30" s="84"/>
      <c r="WPJ30" s="84"/>
      <c r="WPK30" s="84"/>
      <c r="WPL30" s="84"/>
      <c r="WPM30" s="84"/>
      <c r="WPN30" s="84"/>
      <c r="WPO30" s="84"/>
      <c r="WPP30" s="84"/>
      <c r="WPQ30" s="84"/>
      <c r="WPR30" s="84"/>
      <c r="WPS30" s="84"/>
      <c r="WPT30" s="84"/>
      <c r="WPU30" s="84"/>
      <c r="WPV30" s="84"/>
      <c r="WPW30" s="84"/>
      <c r="WPX30" s="84"/>
      <c r="WPY30" s="84"/>
      <c r="WPZ30" s="84"/>
      <c r="WQA30" s="84"/>
      <c r="WQB30" s="84"/>
      <c r="WQC30" s="84"/>
      <c r="WQD30" s="84"/>
      <c r="WQE30" s="84"/>
      <c r="WQF30" s="84"/>
      <c r="WQG30" s="84"/>
      <c r="WQH30" s="84"/>
      <c r="WQI30" s="84"/>
      <c r="WQJ30" s="84"/>
      <c r="WQK30" s="84"/>
      <c r="WQL30" s="84"/>
      <c r="WQM30" s="84"/>
      <c r="WQN30" s="84"/>
      <c r="WQO30" s="84"/>
      <c r="WQP30" s="84"/>
      <c r="WQQ30" s="84"/>
      <c r="WQR30" s="84"/>
      <c r="WQS30" s="84"/>
      <c r="WQT30" s="84"/>
      <c r="WQU30" s="84"/>
      <c r="WQV30" s="84"/>
      <c r="WQW30" s="84"/>
      <c r="WQX30" s="84"/>
      <c r="WQY30" s="84"/>
      <c r="WQZ30" s="84"/>
      <c r="WRA30" s="84"/>
      <c r="WRB30" s="84"/>
      <c r="WRC30" s="84"/>
      <c r="WRD30" s="84"/>
      <c r="WRE30" s="84"/>
      <c r="WRF30" s="84"/>
      <c r="WRG30" s="84"/>
      <c r="WRH30" s="84"/>
      <c r="WRI30" s="84"/>
      <c r="WRJ30" s="84"/>
      <c r="WRK30" s="84"/>
      <c r="WRL30" s="84"/>
      <c r="WRM30" s="84"/>
      <c r="WRN30" s="84"/>
      <c r="WRO30" s="84"/>
      <c r="WRP30" s="84"/>
      <c r="WRQ30" s="84"/>
      <c r="WRR30" s="84"/>
      <c r="WRS30" s="84"/>
      <c r="WRT30" s="84"/>
      <c r="WRU30" s="84"/>
      <c r="WRV30" s="84"/>
      <c r="WRW30" s="84"/>
      <c r="WRX30" s="84"/>
      <c r="WRY30" s="84"/>
      <c r="WRZ30" s="84"/>
      <c r="WSA30" s="84"/>
      <c r="WSB30" s="84"/>
      <c r="WSC30" s="84"/>
      <c r="WSD30" s="84"/>
      <c r="WSE30" s="84"/>
      <c r="WSF30" s="84"/>
      <c r="WSG30" s="84"/>
      <c r="WSH30" s="84"/>
      <c r="WSI30" s="84"/>
      <c r="WSJ30" s="84"/>
      <c r="WSK30" s="84"/>
      <c r="WSL30" s="84"/>
      <c r="WSM30" s="84"/>
      <c r="WSN30" s="84"/>
      <c r="WSO30" s="84"/>
      <c r="WSP30" s="84"/>
      <c r="WSQ30" s="84"/>
      <c r="WSR30" s="84"/>
      <c r="WSS30" s="84"/>
      <c r="WST30" s="84"/>
      <c r="WSU30" s="84"/>
      <c r="WSV30" s="84"/>
      <c r="WSW30" s="84"/>
      <c r="WSX30" s="84"/>
      <c r="WSY30" s="84"/>
      <c r="WSZ30" s="84"/>
      <c r="WTA30" s="84"/>
      <c r="WTB30" s="84"/>
      <c r="WTC30" s="84"/>
      <c r="WTD30" s="84"/>
      <c r="WTE30" s="84"/>
      <c r="WTF30" s="84"/>
      <c r="WTG30" s="84"/>
      <c r="WTH30" s="84"/>
      <c r="WTI30" s="84"/>
      <c r="WTJ30" s="84"/>
      <c r="WTK30" s="84"/>
      <c r="WTL30" s="84"/>
      <c r="WTM30" s="84"/>
      <c r="WTN30" s="84"/>
      <c r="WTO30" s="84"/>
      <c r="WTP30" s="84"/>
      <c r="WTQ30" s="84"/>
      <c r="WTR30" s="84"/>
      <c r="WTS30" s="84"/>
      <c r="WTT30" s="84"/>
      <c r="WTU30" s="84"/>
      <c r="WTV30" s="84"/>
      <c r="WTW30" s="84"/>
      <c r="WTX30" s="84"/>
      <c r="WTY30" s="84"/>
      <c r="WTZ30" s="84"/>
      <c r="WUA30" s="84"/>
      <c r="WUB30" s="84"/>
      <c r="WUC30" s="84"/>
      <c r="WUD30" s="84"/>
      <c r="WUE30" s="84"/>
      <c r="WUF30" s="84"/>
      <c r="WUG30" s="84"/>
      <c r="WUH30" s="84"/>
      <c r="WUI30" s="84"/>
      <c r="WUJ30" s="84"/>
      <c r="WUK30" s="84"/>
      <c r="WUL30" s="84"/>
      <c r="WUM30" s="84"/>
      <c r="WUN30" s="84"/>
      <c r="WUO30" s="84"/>
      <c r="WUP30" s="84"/>
      <c r="WUQ30" s="84"/>
      <c r="WUR30" s="84"/>
      <c r="WUS30" s="84"/>
      <c r="WUT30" s="84"/>
      <c r="WUU30" s="84"/>
      <c r="WUV30" s="84"/>
      <c r="WUW30" s="84"/>
      <c r="WUX30" s="84"/>
      <c r="WUY30" s="84"/>
      <c r="WUZ30" s="84"/>
      <c r="WVA30" s="84"/>
      <c r="WVB30" s="84"/>
      <c r="WVC30" s="84"/>
      <c r="WVD30" s="84"/>
      <c r="WVE30" s="84"/>
      <c r="WVF30" s="84"/>
      <c r="WVG30" s="84"/>
      <c r="WVH30" s="84"/>
      <c r="WVI30" s="84"/>
      <c r="WVJ30" s="84"/>
      <c r="WVK30" s="84"/>
      <c r="WVL30" s="84"/>
      <c r="WVM30" s="84"/>
      <c r="WVN30" s="84"/>
      <c r="WVO30" s="84"/>
      <c r="WVP30" s="84"/>
      <c r="WVQ30" s="84"/>
      <c r="WVR30" s="84"/>
      <c r="WVS30" s="84"/>
      <c r="WVT30" s="84"/>
      <c r="WVU30" s="84"/>
      <c r="WVV30" s="84"/>
      <c r="WVW30" s="84"/>
      <c r="WVX30" s="84"/>
      <c r="WVY30" s="84"/>
      <c r="WVZ30" s="84"/>
      <c r="WWA30" s="84"/>
      <c r="WWB30" s="84"/>
      <c r="WWC30" s="84"/>
      <c r="WWD30" s="84"/>
      <c r="WWE30" s="84"/>
      <c r="WWF30" s="84"/>
      <c r="WWG30" s="84"/>
      <c r="WWH30" s="84"/>
      <c r="WWI30" s="84"/>
      <c r="WWJ30" s="84"/>
      <c r="WWK30" s="84"/>
      <c r="WWL30" s="84"/>
      <c r="WWM30" s="84"/>
      <c r="WWN30" s="84"/>
      <c r="WWO30" s="84"/>
      <c r="WWP30" s="84"/>
      <c r="WWQ30" s="84"/>
      <c r="WWR30" s="84"/>
      <c r="WWS30" s="84"/>
      <c r="WWT30" s="84"/>
      <c r="WWU30" s="84"/>
      <c r="WWV30" s="84"/>
      <c r="WWW30" s="84"/>
      <c r="WWX30" s="84"/>
      <c r="WWY30" s="84"/>
      <c r="WWZ30" s="84"/>
      <c r="WXA30" s="84"/>
      <c r="WXB30" s="84"/>
      <c r="WXC30" s="84"/>
      <c r="WXD30" s="84"/>
      <c r="WXE30" s="84"/>
      <c r="WXF30" s="84"/>
      <c r="WXG30" s="84"/>
      <c r="WXH30" s="84"/>
      <c r="WXI30" s="84"/>
      <c r="WXJ30" s="84"/>
      <c r="WXK30" s="84"/>
      <c r="WXL30" s="84"/>
      <c r="WXM30" s="84"/>
      <c r="WXN30" s="84"/>
      <c r="WXO30" s="84"/>
      <c r="WXP30" s="84"/>
      <c r="WXQ30" s="84"/>
      <c r="WXR30" s="84"/>
      <c r="WXS30" s="84"/>
      <c r="WXT30" s="84"/>
      <c r="WXU30" s="84"/>
      <c r="WXV30" s="84"/>
      <c r="WXW30" s="84"/>
      <c r="WXX30" s="84"/>
      <c r="WXY30" s="84"/>
      <c r="WXZ30" s="84"/>
      <c r="WYA30" s="84"/>
      <c r="WYB30" s="84"/>
      <c r="WYC30" s="84"/>
      <c r="WYD30" s="84"/>
      <c r="WYE30" s="84"/>
      <c r="WYF30" s="84"/>
      <c r="WYG30" s="84"/>
      <c r="WYH30" s="84"/>
      <c r="WYI30" s="84"/>
      <c r="WYJ30" s="84"/>
      <c r="WYK30" s="84"/>
      <c r="WYL30" s="84"/>
      <c r="WYM30" s="84"/>
      <c r="WYN30" s="84"/>
      <c r="WYO30" s="84"/>
      <c r="WYP30" s="84"/>
      <c r="WYQ30" s="84"/>
      <c r="WYR30" s="84"/>
      <c r="WYS30" s="84"/>
      <c r="WYT30" s="84"/>
      <c r="WYU30" s="84"/>
      <c r="WYV30" s="84"/>
      <c r="WYW30" s="84"/>
      <c r="WYX30" s="84"/>
      <c r="WYY30" s="84"/>
      <c r="WYZ30" s="84"/>
      <c r="WZA30" s="84"/>
      <c r="WZB30" s="84"/>
      <c r="WZC30" s="84"/>
      <c r="WZD30" s="84"/>
      <c r="WZE30" s="84"/>
      <c r="WZF30" s="84"/>
      <c r="WZG30" s="84"/>
      <c r="WZH30" s="84"/>
      <c r="WZI30" s="84"/>
      <c r="WZJ30" s="84"/>
      <c r="WZK30" s="84"/>
      <c r="WZL30" s="84"/>
      <c r="WZM30" s="84"/>
      <c r="WZN30" s="84"/>
      <c r="WZO30" s="84"/>
      <c r="WZP30" s="84"/>
      <c r="WZQ30" s="84"/>
      <c r="WZR30" s="84"/>
      <c r="WZS30" s="84"/>
      <c r="WZT30" s="84"/>
      <c r="WZU30" s="84"/>
      <c r="WZV30" s="84"/>
      <c r="WZW30" s="84"/>
      <c r="WZX30" s="84"/>
      <c r="WZY30" s="84"/>
      <c r="WZZ30" s="84"/>
      <c r="XAA30" s="84"/>
      <c r="XAB30" s="84"/>
      <c r="XAC30" s="84"/>
      <c r="XAD30" s="84"/>
      <c r="XAE30" s="84"/>
      <c r="XAF30" s="84"/>
      <c r="XAG30" s="84"/>
      <c r="XAH30" s="84"/>
      <c r="XAI30" s="84"/>
      <c r="XAJ30" s="84"/>
      <c r="XAK30" s="84"/>
      <c r="XAL30" s="84"/>
      <c r="XAM30" s="84"/>
      <c r="XAN30" s="84"/>
      <c r="XAO30" s="84"/>
      <c r="XAP30" s="84"/>
      <c r="XAQ30" s="84"/>
      <c r="XAR30" s="84"/>
      <c r="XAS30" s="84"/>
      <c r="XAT30" s="84"/>
      <c r="XAU30" s="84"/>
      <c r="XAV30" s="84"/>
      <c r="XAW30" s="84"/>
      <c r="XAX30" s="84"/>
      <c r="XAY30" s="84"/>
      <c r="XAZ30" s="84"/>
      <c r="XBA30" s="84"/>
      <c r="XBB30" s="84"/>
      <c r="XBC30" s="84"/>
      <c r="XBD30" s="84"/>
      <c r="XBE30" s="84"/>
      <c r="XBF30" s="84"/>
      <c r="XBG30" s="84"/>
      <c r="XBH30" s="84"/>
      <c r="XBI30" s="84"/>
      <c r="XBJ30" s="84"/>
      <c r="XBK30" s="84"/>
      <c r="XBL30" s="84"/>
      <c r="XBM30" s="84"/>
      <c r="XBN30" s="84"/>
      <c r="XBO30" s="84"/>
      <c r="XBP30" s="84"/>
      <c r="XBQ30" s="84"/>
      <c r="XBR30" s="84"/>
      <c r="XBS30" s="84"/>
      <c r="XBT30" s="84"/>
      <c r="XBU30" s="84"/>
      <c r="XBV30" s="84"/>
      <c r="XBW30" s="84"/>
      <c r="XBX30" s="84"/>
      <c r="XBY30" s="84"/>
      <c r="XBZ30" s="84"/>
      <c r="XCA30" s="84"/>
      <c r="XCB30" s="84"/>
      <c r="XCC30" s="84"/>
      <c r="XCD30" s="84"/>
      <c r="XCE30" s="84"/>
      <c r="XCF30" s="84"/>
      <c r="XCG30" s="84"/>
      <c r="XCH30" s="84"/>
      <c r="XCI30" s="84"/>
      <c r="XCJ30" s="84"/>
      <c r="XCK30" s="84"/>
      <c r="XCL30" s="84"/>
      <c r="XCM30" s="84"/>
      <c r="XCN30" s="84"/>
      <c r="XCO30" s="84"/>
      <c r="XCP30" s="84"/>
      <c r="XCQ30" s="84"/>
      <c r="XCR30" s="84"/>
      <c r="XCS30" s="84"/>
      <c r="XCT30" s="84"/>
      <c r="XCU30" s="84"/>
      <c r="XCV30" s="84"/>
      <c r="XCW30" s="84"/>
      <c r="XCX30" s="84"/>
      <c r="XCY30" s="84"/>
      <c r="XCZ30" s="84"/>
      <c r="XDA30" s="84"/>
      <c r="XDB30" s="84"/>
      <c r="XDC30" s="84"/>
      <c r="XDD30" s="84"/>
      <c r="XDE30" s="84"/>
      <c r="XDF30" s="84"/>
      <c r="XDG30" s="84"/>
      <c r="XDH30" s="84"/>
      <c r="XDI30" s="84"/>
      <c r="XDJ30" s="84"/>
      <c r="XDK30" s="84"/>
      <c r="XDL30" s="84"/>
      <c r="XDM30" s="84"/>
      <c r="XDN30" s="84"/>
      <c r="XDO30" s="84"/>
      <c r="XDP30" s="84"/>
      <c r="XDQ30" s="84"/>
      <c r="XDR30" s="84"/>
      <c r="XDS30" s="84"/>
      <c r="XDT30" s="84"/>
      <c r="XDU30" s="84"/>
      <c r="XDV30" s="84"/>
      <c r="XDW30" s="84"/>
      <c r="XDX30" s="84"/>
      <c r="XDY30" s="84"/>
      <c r="XDZ30" s="84"/>
      <c r="XEA30" s="84"/>
      <c r="XEB30" s="84"/>
      <c r="XEC30" s="84"/>
      <c r="XED30" s="84"/>
      <c r="XEE30" s="84"/>
      <c r="XEF30" s="84"/>
      <c r="XEG30" s="84"/>
      <c r="XEH30" s="84"/>
      <c r="XEI30" s="84"/>
      <c r="XEJ30" s="84"/>
      <c r="XEK30" s="84"/>
      <c r="XEL30" s="84"/>
      <c r="XEM30" s="84"/>
      <c r="XEN30" s="84"/>
      <c r="XEO30" s="84"/>
      <c r="XEP30" s="84"/>
      <c r="XEQ30" s="84"/>
    </row>
    <row r="31" spans="1:16371" s="259" customFormat="1" ht="39.950000000000003" customHeight="1">
      <c r="A31" s="262">
        <f t="shared" si="5"/>
        <v>21</v>
      </c>
      <c r="B31" s="264"/>
      <c r="C31" s="264"/>
      <c r="D31" s="264"/>
      <c r="E31" s="264"/>
      <c r="F31" s="264">
        <v>4</v>
      </c>
      <c r="G31" s="264"/>
      <c r="H31" s="264"/>
      <c r="I31" s="264"/>
      <c r="J31" s="264"/>
      <c r="K31" s="274"/>
      <c r="L31" s="276"/>
      <c r="M31" s="274"/>
      <c r="N31" s="276" t="s">
        <v>1214</v>
      </c>
      <c r="O31" s="281"/>
      <c r="P31" s="281" t="s">
        <v>1215</v>
      </c>
      <c r="Q31" s="263"/>
      <c r="R31" s="296"/>
      <c r="S31" s="264"/>
      <c r="T31" s="295"/>
      <c r="U31" s="290"/>
      <c r="V31" s="281"/>
      <c r="W31" s="290"/>
      <c r="X31" s="276"/>
      <c r="Y31" s="289" t="s">
        <v>344</v>
      </c>
      <c r="Z31" s="273" t="s">
        <v>780</v>
      </c>
      <c r="AA31" s="264" t="s">
        <v>347</v>
      </c>
      <c r="AB31" s="273"/>
      <c r="AC31" s="264"/>
      <c r="AD31" s="301"/>
      <c r="AE31" s="302" t="s">
        <v>348</v>
      </c>
      <c r="AF31" s="303" t="s">
        <v>527</v>
      </c>
      <c r="AG31" s="319"/>
      <c r="AH31" s="319"/>
      <c r="AI31" s="319"/>
      <c r="AJ31" s="320"/>
      <c r="AK31" s="321"/>
      <c r="AL31" s="322"/>
      <c r="AM31" s="320"/>
      <c r="AN31" s="323" t="s">
        <v>377</v>
      </c>
      <c r="AO31" s="323" t="s">
        <v>791</v>
      </c>
      <c r="AP31" s="303"/>
      <c r="AQ31" s="289"/>
      <c r="AR31" s="289" t="s">
        <v>435</v>
      </c>
      <c r="AS31" s="84"/>
      <c r="AT31" s="84"/>
      <c r="AU31" s="84"/>
      <c r="AV31" s="84"/>
      <c r="AW31" s="84"/>
      <c r="AX31" s="84"/>
      <c r="AY31" s="84"/>
      <c r="AZ31" s="84"/>
      <c r="BA31" s="84"/>
      <c r="BB31" s="84"/>
      <c r="BC31" s="84"/>
      <c r="BD31" s="84"/>
      <c r="BE31" s="84"/>
      <c r="BF31" s="84"/>
      <c r="BG31" s="84"/>
      <c r="BH31" s="84"/>
      <c r="BI31" s="84"/>
      <c r="BJ31" s="84"/>
      <c r="BK31" s="84"/>
      <c r="BL31" s="84"/>
      <c r="BM31" s="84"/>
      <c r="BN31" s="84"/>
      <c r="BO31" s="84"/>
      <c r="BP31" s="84"/>
      <c r="BQ31" s="84"/>
      <c r="BR31" s="84"/>
      <c r="BS31" s="84"/>
      <c r="BT31" s="84"/>
      <c r="BU31" s="84"/>
      <c r="BV31" s="84"/>
      <c r="BW31" s="84"/>
      <c r="BX31" s="84"/>
      <c r="BY31" s="84"/>
      <c r="BZ31" s="84"/>
      <c r="CA31" s="84"/>
      <c r="CB31" s="84"/>
      <c r="CC31" s="84"/>
      <c r="CD31" s="84"/>
      <c r="CE31" s="84"/>
      <c r="CF31" s="84"/>
      <c r="CG31" s="84"/>
      <c r="CH31" s="84"/>
      <c r="CI31" s="84"/>
      <c r="CJ31" s="84"/>
      <c r="CK31" s="84"/>
      <c r="CL31" s="84"/>
      <c r="CM31" s="84"/>
      <c r="CN31" s="84"/>
      <c r="CO31" s="84"/>
      <c r="CP31" s="84"/>
      <c r="CQ31" s="84"/>
      <c r="CR31" s="84"/>
      <c r="CS31" s="84"/>
      <c r="CT31" s="84"/>
      <c r="CU31" s="84"/>
      <c r="CV31" s="84"/>
      <c r="CW31" s="84"/>
      <c r="CX31" s="84"/>
      <c r="CY31" s="84"/>
      <c r="CZ31" s="84"/>
      <c r="DA31" s="84"/>
      <c r="DB31" s="84"/>
      <c r="DC31" s="84"/>
      <c r="DD31" s="84"/>
      <c r="DE31" s="84"/>
      <c r="DF31" s="84"/>
      <c r="DG31" s="84"/>
      <c r="DH31" s="84"/>
      <c r="DI31" s="84"/>
      <c r="DJ31" s="84"/>
      <c r="DK31" s="84"/>
      <c r="DL31" s="84"/>
      <c r="DM31" s="84"/>
      <c r="DN31" s="84"/>
      <c r="DO31" s="84"/>
      <c r="DP31" s="84"/>
      <c r="DQ31" s="84"/>
      <c r="DR31" s="84"/>
      <c r="DS31" s="84"/>
      <c r="DT31" s="84"/>
      <c r="DU31" s="84"/>
      <c r="DV31" s="84"/>
      <c r="DW31" s="84"/>
      <c r="DX31" s="84"/>
      <c r="DY31" s="84"/>
      <c r="DZ31" s="84"/>
      <c r="EA31" s="84"/>
      <c r="EB31" s="84"/>
      <c r="EC31" s="84"/>
      <c r="ED31" s="84"/>
      <c r="EE31" s="84"/>
      <c r="EF31" s="84"/>
      <c r="EG31" s="84"/>
      <c r="EH31" s="84"/>
      <c r="EI31" s="84"/>
      <c r="EJ31" s="84"/>
      <c r="EK31" s="84"/>
      <c r="EL31" s="84"/>
      <c r="EM31" s="84"/>
      <c r="EN31" s="84"/>
      <c r="EO31" s="84"/>
      <c r="EP31" s="84"/>
      <c r="EQ31" s="84"/>
      <c r="ER31" s="84"/>
      <c r="ES31" s="84"/>
      <c r="ET31" s="84"/>
      <c r="EU31" s="84"/>
      <c r="EV31" s="84"/>
      <c r="EW31" s="84"/>
      <c r="EX31" s="84"/>
      <c r="EY31" s="84"/>
      <c r="EZ31" s="84"/>
      <c r="FA31" s="84"/>
      <c r="FB31" s="84"/>
      <c r="FC31" s="84"/>
      <c r="FD31" s="84"/>
      <c r="FE31" s="84"/>
      <c r="FF31" s="84"/>
      <c r="FG31" s="84"/>
      <c r="FH31" s="84"/>
      <c r="FI31" s="84"/>
      <c r="FJ31" s="84"/>
      <c r="FK31" s="84"/>
      <c r="FL31" s="84"/>
      <c r="FM31" s="84"/>
      <c r="FN31" s="84"/>
      <c r="FO31" s="84"/>
      <c r="FP31" s="84"/>
      <c r="FQ31" s="84"/>
      <c r="FR31" s="84"/>
      <c r="FS31" s="84"/>
      <c r="FT31" s="84"/>
      <c r="FU31" s="84"/>
      <c r="FV31" s="84"/>
      <c r="FW31" s="84"/>
      <c r="FX31" s="84"/>
      <c r="FY31" s="84"/>
      <c r="FZ31" s="84"/>
      <c r="GA31" s="84"/>
      <c r="GB31" s="84"/>
      <c r="GC31" s="84"/>
      <c r="GD31" s="84"/>
      <c r="GE31" s="84"/>
      <c r="GF31" s="84"/>
      <c r="GG31" s="84"/>
      <c r="GH31" s="84"/>
      <c r="GI31" s="84"/>
      <c r="GJ31" s="84"/>
      <c r="GK31" s="84"/>
      <c r="GL31" s="84"/>
      <c r="GM31" s="84"/>
      <c r="GN31" s="84"/>
      <c r="GO31" s="84"/>
      <c r="GP31" s="84"/>
      <c r="GQ31" s="84"/>
      <c r="GR31" s="84"/>
      <c r="GS31" s="84"/>
      <c r="GT31" s="84"/>
      <c r="GU31" s="84"/>
      <c r="GV31" s="84"/>
      <c r="GW31" s="84"/>
      <c r="GX31" s="84"/>
      <c r="GY31" s="84"/>
      <c r="GZ31" s="84"/>
      <c r="HA31" s="84"/>
      <c r="HB31" s="84"/>
      <c r="HC31" s="84"/>
      <c r="HD31" s="84"/>
      <c r="HE31" s="84"/>
      <c r="HF31" s="84"/>
      <c r="HG31" s="84"/>
      <c r="HH31" s="84"/>
      <c r="HI31" s="84"/>
      <c r="HJ31" s="84"/>
      <c r="HK31" s="84"/>
      <c r="HL31" s="84"/>
      <c r="HM31" s="84"/>
      <c r="HN31" s="84"/>
      <c r="HO31" s="84"/>
      <c r="HP31" s="84"/>
      <c r="HQ31" s="84"/>
      <c r="HR31" s="84"/>
      <c r="HS31" s="84"/>
      <c r="HT31" s="84"/>
      <c r="HU31" s="84"/>
      <c r="HV31" s="84"/>
      <c r="HW31" s="84"/>
      <c r="HX31" s="84"/>
      <c r="HY31" s="84"/>
      <c r="HZ31" s="84"/>
      <c r="IA31" s="84"/>
      <c r="IB31" s="84"/>
      <c r="IC31" s="84"/>
      <c r="ID31" s="84"/>
      <c r="IE31" s="84"/>
      <c r="IF31" s="84"/>
      <c r="IG31" s="84"/>
      <c r="IH31" s="84"/>
      <c r="II31" s="84"/>
      <c r="IJ31" s="84"/>
      <c r="IK31" s="84"/>
      <c r="IL31" s="84"/>
      <c r="IM31" s="84"/>
      <c r="IN31" s="84"/>
      <c r="IO31" s="84"/>
      <c r="IP31" s="84"/>
      <c r="IQ31" s="84"/>
      <c r="IR31" s="84"/>
      <c r="IS31" s="84"/>
      <c r="IT31" s="84"/>
      <c r="IU31" s="84"/>
      <c r="IV31" s="84"/>
      <c r="IW31" s="84"/>
      <c r="IX31" s="84"/>
      <c r="IY31" s="84"/>
      <c r="IZ31" s="84"/>
      <c r="JA31" s="84"/>
      <c r="JB31" s="84"/>
      <c r="JC31" s="84"/>
      <c r="JD31" s="84"/>
      <c r="JE31" s="84"/>
      <c r="JF31" s="84"/>
      <c r="JG31" s="84"/>
      <c r="JH31" s="84"/>
      <c r="JI31" s="84"/>
      <c r="JJ31" s="84"/>
      <c r="JK31" s="84"/>
      <c r="JL31" s="84"/>
      <c r="JM31" s="84"/>
      <c r="JN31" s="84"/>
      <c r="JO31" s="84"/>
      <c r="JP31" s="84"/>
      <c r="JQ31" s="84"/>
      <c r="JR31" s="84"/>
      <c r="JS31" s="84"/>
      <c r="JT31" s="84"/>
      <c r="JU31" s="84"/>
      <c r="JV31" s="84"/>
      <c r="JW31" s="84"/>
      <c r="JX31" s="84"/>
      <c r="JY31" s="84"/>
      <c r="JZ31" s="84"/>
      <c r="KA31" s="84"/>
      <c r="KB31" s="84"/>
      <c r="KC31" s="84"/>
      <c r="KD31" s="84"/>
      <c r="KE31" s="84"/>
      <c r="KF31" s="84"/>
      <c r="KG31" s="84"/>
      <c r="KH31" s="84"/>
      <c r="KI31" s="84"/>
      <c r="KJ31" s="84"/>
      <c r="KK31" s="84"/>
      <c r="KL31" s="84"/>
      <c r="KM31" s="84"/>
      <c r="KN31" s="84"/>
      <c r="KO31" s="84"/>
      <c r="KP31" s="84"/>
      <c r="KQ31" s="84"/>
      <c r="KR31" s="84"/>
      <c r="KS31" s="84"/>
      <c r="KT31" s="84"/>
      <c r="KU31" s="84"/>
      <c r="KV31" s="84"/>
      <c r="KW31" s="84"/>
      <c r="KX31" s="84"/>
      <c r="KY31" s="84"/>
      <c r="KZ31" s="84"/>
      <c r="LA31" s="84"/>
      <c r="LB31" s="84"/>
      <c r="LC31" s="84"/>
      <c r="LD31" s="84"/>
      <c r="LE31" s="84"/>
      <c r="LF31" s="84"/>
      <c r="LG31" s="84"/>
      <c r="LH31" s="84"/>
      <c r="LI31" s="84"/>
      <c r="LJ31" s="84"/>
      <c r="LK31" s="84"/>
      <c r="LL31" s="84"/>
      <c r="LM31" s="84"/>
      <c r="LN31" s="84"/>
      <c r="LO31" s="84"/>
      <c r="LP31" s="84"/>
      <c r="LQ31" s="84"/>
      <c r="LR31" s="84"/>
      <c r="LS31" s="84"/>
      <c r="LT31" s="84"/>
      <c r="LU31" s="84"/>
      <c r="LV31" s="84"/>
      <c r="LW31" s="84"/>
      <c r="LX31" s="84"/>
      <c r="LY31" s="84"/>
      <c r="LZ31" s="84"/>
      <c r="MA31" s="84"/>
      <c r="MB31" s="84"/>
      <c r="MC31" s="84"/>
      <c r="MD31" s="84"/>
      <c r="ME31" s="84"/>
      <c r="MF31" s="84"/>
      <c r="MG31" s="84"/>
      <c r="MH31" s="84"/>
      <c r="MI31" s="84"/>
      <c r="MJ31" s="84"/>
      <c r="MK31" s="84"/>
      <c r="ML31" s="84"/>
      <c r="MM31" s="84"/>
      <c r="MN31" s="84"/>
      <c r="MO31" s="84"/>
      <c r="MP31" s="84"/>
      <c r="MQ31" s="84"/>
      <c r="MR31" s="84"/>
      <c r="MS31" s="84"/>
      <c r="MT31" s="84"/>
      <c r="MU31" s="84"/>
      <c r="MV31" s="84"/>
      <c r="MW31" s="84"/>
      <c r="MX31" s="84"/>
      <c r="MY31" s="84"/>
      <c r="MZ31" s="84"/>
      <c r="NA31" s="84"/>
      <c r="NB31" s="84"/>
      <c r="NC31" s="84"/>
      <c r="ND31" s="84"/>
      <c r="NE31" s="84"/>
      <c r="NF31" s="84"/>
      <c r="NG31" s="84"/>
      <c r="NH31" s="84"/>
      <c r="NI31" s="84"/>
      <c r="NJ31" s="84"/>
      <c r="NK31" s="84"/>
      <c r="NL31" s="84"/>
      <c r="NM31" s="84"/>
      <c r="NN31" s="84"/>
      <c r="NO31" s="84"/>
      <c r="NP31" s="84"/>
      <c r="NQ31" s="84"/>
      <c r="NR31" s="84"/>
      <c r="NS31" s="84"/>
      <c r="NT31" s="84"/>
      <c r="NU31" s="84"/>
      <c r="NV31" s="84"/>
      <c r="NW31" s="84"/>
      <c r="NX31" s="84"/>
      <c r="NY31" s="84"/>
      <c r="NZ31" s="84"/>
      <c r="OA31" s="84"/>
      <c r="OB31" s="84"/>
      <c r="OC31" s="84"/>
      <c r="OD31" s="84"/>
      <c r="OE31" s="84"/>
      <c r="OF31" s="84"/>
      <c r="OG31" s="84"/>
      <c r="OH31" s="84"/>
      <c r="OI31" s="84"/>
      <c r="OJ31" s="84"/>
      <c r="OK31" s="84"/>
      <c r="OL31" s="84"/>
      <c r="OM31" s="84"/>
      <c r="ON31" s="84"/>
      <c r="OO31" s="84"/>
      <c r="OP31" s="84"/>
      <c r="OQ31" s="84"/>
      <c r="OR31" s="84"/>
      <c r="OS31" s="84"/>
      <c r="OT31" s="84"/>
      <c r="OU31" s="84"/>
      <c r="OV31" s="84"/>
      <c r="OW31" s="84"/>
      <c r="OX31" s="84"/>
      <c r="OY31" s="84"/>
      <c r="OZ31" s="84"/>
      <c r="PA31" s="84"/>
      <c r="PB31" s="84"/>
      <c r="PC31" s="84"/>
      <c r="PD31" s="84"/>
      <c r="PE31" s="84"/>
      <c r="PF31" s="84"/>
      <c r="PG31" s="84"/>
      <c r="PH31" s="84"/>
      <c r="PI31" s="84"/>
      <c r="PJ31" s="84"/>
      <c r="PK31" s="84"/>
      <c r="PL31" s="84"/>
      <c r="PM31" s="84"/>
      <c r="PN31" s="84"/>
      <c r="PO31" s="84"/>
      <c r="PP31" s="84"/>
      <c r="PQ31" s="84"/>
      <c r="PR31" s="84"/>
      <c r="PS31" s="84"/>
      <c r="PT31" s="84"/>
      <c r="PU31" s="84"/>
      <c r="PV31" s="84"/>
      <c r="PW31" s="84"/>
      <c r="PX31" s="84"/>
      <c r="PY31" s="84"/>
      <c r="PZ31" s="84"/>
      <c r="QA31" s="84"/>
      <c r="QB31" s="84"/>
      <c r="QC31" s="84"/>
      <c r="QD31" s="84"/>
      <c r="QE31" s="84"/>
      <c r="QF31" s="84"/>
      <c r="QG31" s="84"/>
      <c r="QH31" s="84"/>
      <c r="QI31" s="84"/>
      <c r="QJ31" s="84"/>
      <c r="QK31" s="84"/>
      <c r="QL31" s="84"/>
      <c r="QM31" s="84"/>
      <c r="QN31" s="84"/>
      <c r="QO31" s="84"/>
      <c r="QP31" s="84"/>
      <c r="QQ31" s="84"/>
      <c r="QR31" s="84"/>
      <c r="QS31" s="84"/>
      <c r="QT31" s="84"/>
      <c r="QU31" s="84"/>
      <c r="QV31" s="84"/>
      <c r="QW31" s="84"/>
      <c r="QX31" s="84"/>
      <c r="QY31" s="84"/>
      <c r="QZ31" s="84"/>
      <c r="RA31" s="84"/>
      <c r="RB31" s="84"/>
      <c r="RC31" s="84"/>
      <c r="RD31" s="84"/>
      <c r="RE31" s="84"/>
      <c r="RF31" s="84"/>
      <c r="RG31" s="84"/>
      <c r="RH31" s="84"/>
      <c r="RI31" s="84"/>
      <c r="RJ31" s="84"/>
      <c r="RK31" s="84"/>
      <c r="RL31" s="84"/>
      <c r="RM31" s="84"/>
      <c r="RN31" s="84"/>
      <c r="RO31" s="84"/>
      <c r="RP31" s="84"/>
      <c r="RQ31" s="84"/>
      <c r="RR31" s="84"/>
      <c r="RS31" s="84"/>
      <c r="RT31" s="84"/>
      <c r="RU31" s="84"/>
      <c r="RV31" s="84"/>
      <c r="RW31" s="84"/>
      <c r="RX31" s="84"/>
      <c r="RY31" s="84"/>
      <c r="RZ31" s="84"/>
      <c r="SA31" s="84"/>
      <c r="SB31" s="84"/>
      <c r="SC31" s="84"/>
      <c r="SD31" s="84"/>
      <c r="SE31" s="84"/>
      <c r="SF31" s="84"/>
      <c r="SG31" s="84"/>
      <c r="SH31" s="84"/>
      <c r="SI31" s="84"/>
      <c r="SJ31" s="84"/>
      <c r="SK31" s="84"/>
      <c r="SL31" s="84"/>
      <c r="SM31" s="84"/>
      <c r="SN31" s="84"/>
      <c r="SO31" s="84"/>
      <c r="SP31" s="84"/>
      <c r="SQ31" s="84"/>
      <c r="SR31" s="84"/>
      <c r="SS31" s="84"/>
      <c r="ST31" s="84"/>
      <c r="SU31" s="84"/>
      <c r="SV31" s="84"/>
      <c r="SW31" s="84"/>
      <c r="SX31" s="84"/>
      <c r="SY31" s="84"/>
      <c r="SZ31" s="84"/>
      <c r="TA31" s="84"/>
      <c r="TB31" s="84"/>
      <c r="TC31" s="84"/>
      <c r="TD31" s="84"/>
      <c r="TE31" s="84"/>
      <c r="TF31" s="84"/>
      <c r="TG31" s="84"/>
      <c r="TH31" s="84"/>
      <c r="TI31" s="84"/>
      <c r="TJ31" s="84"/>
      <c r="TK31" s="84"/>
      <c r="TL31" s="84"/>
      <c r="TM31" s="84"/>
      <c r="TN31" s="84"/>
      <c r="TO31" s="84"/>
      <c r="TP31" s="84"/>
      <c r="TQ31" s="84"/>
      <c r="TR31" s="84"/>
      <c r="TS31" s="84"/>
      <c r="TT31" s="84"/>
      <c r="TU31" s="84"/>
      <c r="TV31" s="84"/>
      <c r="TW31" s="84"/>
      <c r="TX31" s="84"/>
      <c r="TY31" s="84"/>
      <c r="TZ31" s="84"/>
      <c r="UA31" s="84"/>
      <c r="UB31" s="84"/>
      <c r="UC31" s="84"/>
      <c r="UD31" s="84"/>
      <c r="UE31" s="84"/>
      <c r="UF31" s="84"/>
      <c r="UG31" s="84"/>
      <c r="UH31" s="84"/>
      <c r="UI31" s="84"/>
      <c r="UJ31" s="84"/>
      <c r="UK31" s="84"/>
      <c r="UL31" s="84"/>
      <c r="UM31" s="84"/>
      <c r="UN31" s="84"/>
      <c r="UO31" s="84"/>
      <c r="UP31" s="84"/>
      <c r="UQ31" s="84"/>
      <c r="UR31" s="84"/>
      <c r="US31" s="84"/>
      <c r="UT31" s="84"/>
      <c r="UU31" s="84"/>
      <c r="UV31" s="84"/>
      <c r="UW31" s="84"/>
      <c r="UX31" s="84"/>
      <c r="UY31" s="84"/>
      <c r="UZ31" s="84"/>
      <c r="VA31" s="84"/>
      <c r="VB31" s="84"/>
      <c r="VC31" s="84"/>
      <c r="VD31" s="84"/>
      <c r="VE31" s="84"/>
      <c r="VF31" s="84"/>
      <c r="VG31" s="84"/>
      <c r="VH31" s="84"/>
      <c r="VI31" s="84"/>
      <c r="VJ31" s="84"/>
      <c r="VK31" s="84"/>
      <c r="VL31" s="84"/>
      <c r="VM31" s="84"/>
      <c r="VN31" s="84"/>
      <c r="VO31" s="84"/>
      <c r="VP31" s="84"/>
      <c r="VQ31" s="84"/>
      <c r="VR31" s="84"/>
      <c r="VS31" s="84"/>
      <c r="VT31" s="84"/>
      <c r="VU31" s="84"/>
      <c r="VV31" s="84"/>
      <c r="VW31" s="84"/>
      <c r="VX31" s="84"/>
      <c r="VY31" s="84"/>
      <c r="VZ31" s="84"/>
      <c r="WA31" s="84"/>
      <c r="WB31" s="84"/>
      <c r="WC31" s="84"/>
      <c r="WD31" s="84"/>
      <c r="WE31" s="84"/>
      <c r="WF31" s="84"/>
      <c r="WG31" s="84"/>
      <c r="WH31" s="84"/>
      <c r="WI31" s="84"/>
      <c r="WJ31" s="84"/>
      <c r="WK31" s="84"/>
      <c r="WL31" s="84"/>
      <c r="WM31" s="84"/>
      <c r="WN31" s="84"/>
      <c r="WO31" s="84"/>
      <c r="WP31" s="84"/>
      <c r="WQ31" s="84"/>
      <c r="WR31" s="84"/>
      <c r="WS31" s="84"/>
      <c r="WT31" s="84"/>
      <c r="WU31" s="84"/>
      <c r="WV31" s="84"/>
      <c r="WW31" s="84"/>
      <c r="WX31" s="84"/>
      <c r="WY31" s="84"/>
      <c r="WZ31" s="84"/>
      <c r="XA31" s="84"/>
      <c r="XB31" s="84"/>
      <c r="XC31" s="84"/>
      <c r="XD31" s="84"/>
      <c r="XE31" s="84"/>
      <c r="XF31" s="84"/>
      <c r="XG31" s="84"/>
      <c r="XH31" s="84"/>
      <c r="XI31" s="84"/>
      <c r="XJ31" s="84"/>
      <c r="XK31" s="84"/>
      <c r="XL31" s="84"/>
      <c r="XM31" s="84"/>
      <c r="XN31" s="84"/>
      <c r="XO31" s="84"/>
      <c r="XP31" s="84"/>
      <c r="XQ31" s="84"/>
      <c r="XR31" s="84"/>
      <c r="XS31" s="84"/>
      <c r="XT31" s="84"/>
      <c r="XU31" s="84"/>
      <c r="XV31" s="84"/>
      <c r="XW31" s="84"/>
      <c r="XX31" s="84"/>
      <c r="XY31" s="84"/>
      <c r="XZ31" s="84"/>
      <c r="YA31" s="84"/>
      <c r="YB31" s="84"/>
      <c r="YC31" s="84"/>
      <c r="YD31" s="84"/>
      <c r="YE31" s="84"/>
      <c r="YF31" s="84"/>
      <c r="YG31" s="84"/>
      <c r="YH31" s="84"/>
      <c r="YI31" s="84"/>
      <c r="YJ31" s="84"/>
      <c r="YK31" s="84"/>
      <c r="YL31" s="84"/>
      <c r="YM31" s="84"/>
      <c r="YN31" s="84"/>
      <c r="YO31" s="84"/>
      <c r="YP31" s="84"/>
      <c r="YQ31" s="84"/>
      <c r="YR31" s="84"/>
      <c r="YS31" s="84"/>
      <c r="YT31" s="84"/>
      <c r="YU31" s="84"/>
      <c r="YV31" s="84"/>
      <c r="YW31" s="84"/>
      <c r="YX31" s="84"/>
      <c r="YY31" s="84"/>
      <c r="YZ31" s="84"/>
      <c r="ZA31" s="84"/>
      <c r="ZB31" s="84"/>
      <c r="ZC31" s="84"/>
      <c r="ZD31" s="84"/>
      <c r="ZE31" s="84"/>
      <c r="ZF31" s="84"/>
      <c r="ZG31" s="84"/>
      <c r="ZH31" s="84"/>
      <c r="ZI31" s="84"/>
      <c r="ZJ31" s="84"/>
      <c r="ZK31" s="84"/>
      <c r="ZL31" s="84"/>
      <c r="ZM31" s="84"/>
      <c r="ZN31" s="84"/>
      <c r="ZO31" s="84"/>
      <c r="ZP31" s="84"/>
      <c r="ZQ31" s="84"/>
      <c r="ZR31" s="84"/>
      <c r="ZS31" s="84"/>
      <c r="ZT31" s="84"/>
      <c r="ZU31" s="84"/>
      <c r="ZV31" s="84"/>
      <c r="ZW31" s="84"/>
      <c r="ZX31" s="84"/>
      <c r="ZY31" s="84"/>
      <c r="ZZ31" s="84"/>
      <c r="AAA31" s="84"/>
      <c r="AAB31" s="84"/>
      <c r="AAC31" s="84"/>
      <c r="AAD31" s="84"/>
      <c r="AAE31" s="84"/>
      <c r="AAF31" s="84"/>
      <c r="AAG31" s="84"/>
      <c r="AAH31" s="84"/>
      <c r="AAI31" s="84"/>
      <c r="AAJ31" s="84"/>
      <c r="AAK31" s="84"/>
      <c r="AAL31" s="84"/>
      <c r="AAM31" s="84"/>
      <c r="AAN31" s="84"/>
      <c r="AAO31" s="84"/>
      <c r="AAP31" s="84"/>
      <c r="AAQ31" s="84"/>
      <c r="AAR31" s="84"/>
      <c r="AAS31" s="84"/>
      <c r="AAT31" s="84"/>
      <c r="AAU31" s="84"/>
      <c r="AAV31" s="84"/>
      <c r="AAW31" s="84"/>
      <c r="AAX31" s="84"/>
      <c r="AAY31" s="84"/>
      <c r="AAZ31" s="84"/>
      <c r="ABA31" s="84"/>
      <c r="ABB31" s="84"/>
      <c r="ABC31" s="84"/>
      <c r="ABD31" s="84"/>
      <c r="ABE31" s="84"/>
      <c r="ABF31" s="84"/>
      <c r="ABG31" s="84"/>
      <c r="ABH31" s="84"/>
      <c r="ABI31" s="84"/>
      <c r="ABJ31" s="84"/>
      <c r="ABK31" s="84"/>
      <c r="ABL31" s="84"/>
      <c r="ABM31" s="84"/>
      <c r="ABN31" s="84"/>
      <c r="ABO31" s="84"/>
      <c r="ABP31" s="84"/>
      <c r="ABQ31" s="84"/>
      <c r="ABR31" s="84"/>
      <c r="ABS31" s="84"/>
      <c r="ABT31" s="84"/>
      <c r="ABU31" s="84"/>
      <c r="ABV31" s="84"/>
      <c r="ABW31" s="84"/>
      <c r="ABX31" s="84"/>
      <c r="ABY31" s="84"/>
      <c r="ABZ31" s="84"/>
      <c r="ACA31" s="84"/>
      <c r="ACB31" s="84"/>
      <c r="ACC31" s="84"/>
      <c r="ACD31" s="84"/>
      <c r="ACE31" s="84"/>
      <c r="ACF31" s="84"/>
      <c r="ACG31" s="84"/>
      <c r="ACH31" s="84"/>
      <c r="ACI31" s="84"/>
      <c r="ACJ31" s="84"/>
      <c r="ACK31" s="84"/>
      <c r="ACL31" s="84"/>
      <c r="ACM31" s="84"/>
      <c r="ACN31" s="84"/>
      <c r="ACO31" s="84"/>
      <c r="ACP31" s="84"/>
      <c r="ACQ31" s="84"/>
      <c r="ACR31" s="84"/>
      <c r="ACS31" s="84"/>
      <c r="ACT31" s="84"/>
      <c r="ACU31" s="84"/>
      <c r="ACV31" s="84"/>
      <c r="ACW31" s="84"/>
      <c r="ACX31" s="84"/>
      <c r="ACY31" s="84"/>
      <c r="ACZ31" s="84"/>
      <c r="ADA31" s="84"/>
      <c r="ADB31" s="84"/>
      <c r="ADC31" s="84"/>
      <c r="ADD31" s="84"/>
      <c r="ADE31" s="84"/>
      <c r="ADF31" s="84"/>
      <c r="ADG31" s="84"/>
      <c r="ADH31" s="84"/>
      <c r="ADI31" s="84"/>
      <c r="ADJ31" s="84"/>
      <c r="ADK31" s="84"/>
      <c r="ADL31" s="84"/>
      <c r="ADM31" s="84"/>
      <c r="ADN31" s="84"/>
      <c r="ADO31" s="84"/>
      <c r="ADP31" s="84"/>
      <c r="ADQ31" s="84"/>
      <c r="ADR31" s="84"/>
      <c r="ADS31" s="84"/>
      <c r="ADT31" s="84"/>
      <c r="ADU31" s="84"/>
      <c r="ADV31" s="84"/>
      <c r="ADW31" s="84"/>
      <c r="ADX31" s="84"/>
      <c r="ADY31" s="84"/>
      <c r="ADZ31" s="84"/>
      <c r="AEA31" s="84"/>
      <c r="AEB31" s="84"/>
      <c r="AEC31" s="84"/>
      <c r="AED31" s="84"/>
      <c r="AEE31" s="84"/>
      <c r="AEF31" s="84"/>
      <c r="AEG31" s="84"/>
      <c r="AEH31" s="84"/>
      <c r="AEI31" s="84"/>
      <c r="AEJ31" s="84"/>
      <c r="AEK31" s="84"/>
      <c r="AEL31" s="84"/>
      <c r="AEM31" s="84"/>
      <c r="AEN31" s="84"/>
      <c r="AEO31" s="84"/>
      <c r="AEP31" s="84"/>
      <c r="AEQ31" s="84"/>
      <c r="AER31" s="84"/>
      <c r="AES31" s="84"/>
      <c r="AET31" s="84"/>
      <c r="AEU31" s="84"/>
      <c r="AEV31" s="84"/>
      <c r="AEW31" s="84"/>
      <c r="AEX31" s="84"/>
      <c r="AEY31" s="84"/>
      <c r="AEZ31" s="84"/>
      <c r="AFA31" s="84"/>
      <c r="AFB31" s="84"/>
      <c r="AFC31" s="84"/>
      <c r="AFD31" s="84"/>
      <c r="AFE31" s="84"/>
      <c r="AFF31" s="84"/>
      <c r="AFG31" s="84"/>
      <c r="AFH31" s="84"/>
      <c r="AFI31" s="84"/>
      <c r="AFJ31" s="84"/>
      <c r="AFK31" s="84"/>
      <c r="AFL31" s="84"/>
      <c r="AFM31" s="84"/>
      <c r="AFN31" s="84"/>
      <c r="AFO31" s="84"/>
      <c r="AFP31" s="84"/>
      <c r="AFQ31" s="84"/>
      <c r="AFR31" s="84"/>
      <c r="AFS31" s="84"/>
      <c r="AFT31" s="84"/>
      <c r="AFU31" s="84"/>
      <c r="AFV31" s="84"/>
      <c r="AFW31" s="84"/>
      <c r="AFX31" s="84"/>
      <c r="AFY31" s="84"/>
      <c r="AFZ31" s="84"/>
      <c r="AGA31" s="84"/>
      <c r="AGB31" s="84"/>
      <c r="AGC31" s="84"/>
      <c r="AGD31" s="84"/>
      <c r="AGE31" s="84"/>
      <c r="AGF31" s="84"/>
      <c r="AGG31" s="84"/>
      <c r="AGH31" s="84"/>
      <c r="AGI31" s="84"/>
      <c r="AGJ31" s="84"/>
      <c r="AGK31" s="84"/>
      <c r="AGL31" s="84"/>
      <c r="AGM31" s="84"/>
      <c r="AGN31" s="84"/>
      <c r="AGO31" s="84"/>
      <c r="AGP31" s="84"/>
      <c r="AGQ31" s="84"/>
      <c r="AGR31" s="84"/>
      <c r="AGS31" s="84"/>
      <c r="AGT31" s="84"/>
      <c r="AGU31" s="84"/>
      <c r="AGV31" s="84"/>
      <c r="AGW31" s="84"/>
      <c r="AGX31" s="84"/>
      <c r="AGY31" s="84"/>
      <c r="AGZ31" s="84"/>
      <c r="AHA31" s="84"/>
      <c r="AHB31" s="84"/>
      <c r="AHC31" s="84"/>
      <c r="AHD31" s="84"/>
      <c r="AHE31" s="84"/>
      <c r="AHF31" s="84"/>
      <c r="AHG31" s="84"/>
      <c r="AHH31" s="84"/>
      <c r="AHI31" s="84"/>
      <c r="AHJ31" s="84"/>
      <c r="AHK31" s="84"/>
      <c r="AHL31" s="84"/>
      <c r="AHM31" s="84"/>
      <c r="AHN31" s="84"/>
      <c r="AHO31" s="84"/>
      <c r="AHP31" s="84"/>
      <c r="AHQ31" s="84"/>
      <c r="AHR31" s="84"/>
      <c r="AHS31" s="84"/>
      <c r="AHT31" s="84"/>
      <c r="AHU31" s="84"/>
      <c r="AHV31" s="84"/>
      <c r="AHW31" s="84"/>
      <c r="AHX31" s="84"/>
      <c r="AHY31" s="84"/>
      <c r="AHZ31" s="84"/>
      <c r="AIA31" s="84"/>
      <c r="AIB31" s="84"/>
      <c r="AIC31" s="84"/>
      <c r="AID31" s="84"/>
      <c r="AIE31" s="84"/>
      <c r="AIF31" s="84"/>
      <c r="AIG31" s="84"/>
      <c r="AIH31" s="84"/>
      <c r="AII31" s="84"/>
      <c r="AIJ31" s="84"/>
      <c r="AIK31" s="84"/>
      <c r="AIL31" s="84"/>
      <c r="AIM31" s="84"/>
      <c r="AIN31" s="84"/>
      <c r="AIO31" s="84"/>
      <c r="AIP31" s="84"/>
      <c r="AIQ31" s="84"/>
      <c r="AIR31" s="84"/>
      <c r="AIS31" s="84"/>
      <c r="AIT31" s="84"/>
      <c r="AIU31" s="84"/>
      <c r="AIV31" s="84"/>
      <c r="AIW31" s="84"/>
      <c r="AIX31" s="84"/>
      <c r="AIY31" s="84"/>
      <c r="AIZ31" s="84"/>
      <c r="AJA31" s="84"/>
      <c r="AJB31" s="84"/>
      <c r="AJC31" s="84"/>
      <c r="AJD31" s="84"/>
      <c r="AJE31" s="84"/>
      <c r="AJF31" s="84"/>
      <c r="AJG31" s="84"/>
      <c r="AJH31" s="84"/>
      <c r="AJI31" s="84"/>
      <c r="AJJ31" s="84"/>
      <c r="AJK31" s="84"/>
      <c r="AJL31" s="84"/>
      <c r="AJM31" s="84"/>
      <c r="AJN31" s="84"/>
      <c r="AJO31" s="84"/>
      <c r="AJP31" s="84"/>
      <c r="AJQ31" s="84"/>
      <c r="AJR31" s="84"/>
      <c r="AJS31" s="84"/>
      <c r="AJT31" s="84"/>
      <c r="AJU31" s="84"/>
      <c r="AJV31" s="84"/>
      <c r="AJW31" s="84"/>
      <c r="AJX31" s="84"/>
      <c r="AJY31" s="84"/>
      <c r="AJZ31" s="84"/>
      <c r="AKA31" s="84"/>
      <c r="AKB31" s="84"/>
      <c r="AKC31" s="84"/>
      <c r="AKD31" s="84"/>
      <c r="AKE31" s="84"/>
      <c r="AKF31" s="84"/>
      <c r="AKG31" s="84"/>
      <c r="AKH31" s="84"/>
      <c r="AKI31" s="84"/>
      <c r="AKJ31" s="84"/>
      <c r="AKK31" s="84"/>
      <c r="AKL31" s="84"/>
      <c r="AKM31" s="84"/>
      <c r="AKN31" s="84"/>
      <c r="AKO31" s="84"/>
      <c r="AKP31" s="84"/>
      <c r="AKQ31" s="84"/>
      <c r="AKR31" s="84"/>
      <c r="AKS31" s="84"/>
      <c r="AKT31" s="84"/>
      <c r="AKU31" s="84"/>
      <c r="AKV31" s="84"/>
      <c r="AKW31" s="84"/>
      <c r="AKX31" s="84"/>
      <c r="AKY31" s="84"/>
      <c r="AKZ31" s="84"/>
      <c r="ALA31" s="84"/>
      <c r="ALB31" s="84"/>
      <c r="ALC31" s="84"/>
      <c r="ALD31" s="84"/>
      <c r="ALE31" s="84"/>
      <c r="ALF31" s="84"/>
      <c r="ALG31" s="84"/>
      <c r="ALH31" s="84"/>
      <c r="ALI31" s="84"/>
      <c r="ALJ31" s="84"/>
      <c r="ALK31" s="84"/>
      <c r="ALL31" s="84"/>
      <c r="ALM31" s="84"/>
      <c r="ALN31" s="84"/>
      <c r="ALO31" s="84"/>
      <c r="ALP31" s="84"/>
      <c r="ALQ31" s="84"/>
      <c r="ALR31" s="84"/>
      <c r="ALS31" s="84"/>
      <c r="ALT31" s="84"/>
      <c r="ALU31" s="84"/>
      <c r="ALV31" s="84"/>
      <c r="ALW31" s="84"/>
      <c r="ALX31" s="84"/>
      <c r="ALY31" s="84"/>
      <c r="ALZ31" s="84"/>
      <c r="AMA31" s="84"/>
      <c r="AMB31" s="84"/>
      <c r="AMC31" s="84"/>
      <c r="AMD31" s="84"/>
      <c r="AME31" s="84"/>
      <c r="AMF31" s="84"/>
      <c r="AMG31" s="84"/>
      <c r="AMH31" s="84"/>
      <c r="AMI31" s="84"/>
      <c r="AMJ31" s="84"/>
      <c r="AMK31" s="84"/>
      <c r="AML31" s="84"/>
      <c r="AMM31" s="84"/>
      <c r="AMN31" s="84"/>
      <c r="AMO31" s="84"/>
      <c r="AMP31" s="84"/>
      <c r="AMQ31" s="84"/>
      <c r="AMR31" s="84"/>
      <c r="AMS31" s="84"/>
      <c r="AMT31" s="84"/>
      <c r="AMU31" s="84"/>
      <c r="AMV31" s="84"/>
      <c r="AMW31" s="84"/>
      <c r="AMX31" s="84"/>
      <c r="AMY31" s="84"/>
      <c r="AMZ31" s="84"/>
      <c r="ANA31" s="84"/>
      <c r="ANB31" s="84"/>
      <c r="ANC31" s="84"/>
      <c r="AND31" s="84"/>
      <c r="ANE31" s="84"/>
      <c r="ANF31" s="84"/>
      <c r="ANG31" s="84"/>
      <c r="ANH31" s="84"/>
      <c r="ANI31" s="84"/>
      <c r="ANJ31" s="84"/>
      <c r="ANK31" s="84"/>
      <c r="ANL31" s="84"/>
      <c r="ANM31" s="84"/>
      <c r="ANN31" s="84"/>
      <c r="ANO31" s="84"/>
      <c r="ANP31" s="84"/>
      <c r="ANQ31" s="84"/>
      <c r="ANR31" s="84"/>
      <c r="ANS31" s="84"/>
      <c r="ANT31" s="84"/>
      <c r="ANU31" s="84"/>
      <c r="ANV31" s="84"/>
      <c r="ANW31" s="84"/>
      <c r="ANX31" s="84"/>
      <c r="ANY31" s="84"/>
      <c r="ANZ31" s="84"/>
      <c r="AOA31" s="84"/>
      <c r="AOB31" s="84"/>
      <c r="AOC31" s="84"/>
      <c r="AOD31" s="84"/>
      <c r="AOE31" s="84"/>
      <c r="AOF31" s="84"/>
      <c r="AOG31" s="84"/>
      <c r="AOH31" s="84"/>
      <c r="AOI31" s="84"/>
      <c r="AOJ31" s="84"/>
      <c r="AOK31" s="84"/>
      <c r="AOL31" s="84"/>
      <c r="AOM31" s="84"/>
      <c r="AON31" s="84"/>
      <c r="AOO31" s="84"/>
      <c r="AOP31" s="84"/>
      <c r="AOQ31" s="84"/>
      <c r="AOR31" s="84"/>
      <c r="AOS31" s="84"/>
      <c r="AOT31" s="84"/>
      <c r="AOU31" s="84"/>
      <c r="AOV31" s="84"/>
      <c r="AOW31" s="84"/>
      <c r="AOX31" s="84"/>
      <c r="AOY31" s="84"/>
      <c r="AOZ31" s="84"/>
      <c r="APA31" s="84"/>
      <c r="APB31" s="84"/>
      <c r="APC31" s="84"/>
      <c r="APD31" s="84"/>
      <c r="APE31" s="84"/>
      <c r="APF31" s="84"/>
      <c r="APG31" s="84"/>
      <c r="APH31" s="84"/>
      <c r="API31" s="84"/>
      <c r="APJ31" s="84"/>
      <c r="APK31" s="84"/>
      <c r="APL31" s="84"/>
      <c r="APM31" s="84"/>
      <c r="APN31" s="84"/>
      <c r="APO31" s="84"/>
      <c r="APP31" s="84"/>
      <c r="APQ31" s="84"/>
      <c r="APR31" s="84"/>
      <c r="APS31" s="84"/>
      <c r="APT31" s="84"/>
      <c r="APU31" s="84"/>
      <c r="APV31" s="84"/>
      <c r="APW31" s="84"/>
      <c r="APX31" s="84"/>
      <c r="APY31" s="84"/>
      <c r="APZ31" s="84"/>
      <c r="AQA31" s="84"/>
      <c r="AQB31" s="84"/>
      <c r="AQC31" s="84"/>
      <c r="AQD31" s="84"/>
      <c r="AQE31" s="84"/>
      <c r="AQF31" s="84"/>
      <c r="AQG31" s="84"/>
      <c r="AQH31" s="84"/>
      <c r="AQI31" s="84"/>
      <c r="AQJ31" s="84"/>
      <c r="AQK31" s="84"/>
      <c r="AQL31" s="84"/>
      <c r="AQM31" s="84"/>
      <c r="AQN31" s="84"/>
      <c r="AQO31" s="84"/>
      <c r="AQP31" s="84"/>
      <c r="AQQ31" s="84"/>
      <c r="AQR31" s="84"/>
      <c r="AQS31" s="84"/>
      <c r="AQT31" s="84"/>
      <c r="AQU31" s="84"/>
      <c r="AQV31" s="84"/>
      <c r="AQW31" s="84"/>
      <c r="AQX31" s="84"/>
      <c r="AQY31" s="84"/>
      <c r="AQZ31" s="84"/>
      <c r="ARA31" s="84"/>
      <c r="ARB31" s="84"/>
      <c r="ARC31" s="84"/>
      <c r="ARD31" s="84"/>
      <c r="ARE31" s="84"/>
      <c r="ARF31" s="84"/>
      <c r="ARG31" s="84"/>
      <c r="ARH31" s="84"/>
      <c r="ARI31" s="84"/>
      <c r="ARJ31" s="84"/>
      <c r="ARK31" s="84"/>
      <c r="ARL31" s="84"/>
      <c r="ARM31" s="84"/>
      <c r="ARN31" s="84"/>
      <c r="ARO31" s="84"/>
      <c r="ARP31" s="84"/>
      <c r="ARQ31" s="84"/>
      <c r="ARR31" s="84"/>
      <c r="ARS31" s="84"/>
      <c r="ART31" s="84"/>
      <c r="ARU31" s="84"/>
      <c r="ARV31" s="84"/>
      <c r="ARW31" s="84"/>
      <c r="ARX31" s="84"/>
      <c r="ARY31" s="84"/>
      <c r="ARZ31" s="84"/>
      <c r="ASA31" s="84"/>
      <c r="ASB31" s="84"/>
      <c r="ASC31" s="84"/>
      <c r="ASD31" s="84"/>
      <c r="ASE31" s="84"/>
      <c r="ASF31" s="84"/>
      <c r="ASG31" s="84"/>
      <c r="ASH31" s="84"/>
      <c r="ASI31" s="84"/>
      <c r="ASJ31" s="84"/>
      <c r="ASK31" s="84"/>
      <c r="ASL31" s="84"/>
      <c r="ASM31" s="84"/>
      <c r="ASN31" s="84"/>
      <c r="ASO31" s="84"/>
      <c r="ASP31" s="84"/>
      <c r="ASQ31" s="84"/>
      <c r="ASR31" s="84"/>
      <c r="ASS31" s="84"/>
      <c r="AST31" s="84"/>
      <c r="ASU31" s="84"/>
      <c r="ASV31" s="84"/>
      <c r="ASW31" s="84"/>
      <c r="ASX31" s="84"/>
      <c r="ASY31" s="84"/>
      <c r="ASZ31" s="84"/>
      <c r="ATA31" s="84"/>
      <c r="ATB31" s="84"/>
      <c r="ATC31" s="84"/>
      <c r="ATD31" s="84"/>
      <c r="ATE31" s="84"/>
      <c r="ATF31" s="84"/>
      <c r="ATG31" s="84"/>
      <c r="ATH31" s="84"/>
      <c r="ATI31" s="84"/>
      <c r="ATJ31" s="84"/>
      <c r="ATK31" s="84"/>
      <c r="ATL31" s="84"/>
      <c r="ATM31" s="84"/>
      <c r="ATN31" s="84"/>
      <c r="ATO31" s="84"/>
      <c r="ATP31" s="84"/>
      <c r="ATQ31" s="84"/>
      <c r="ATR31" s="84"/>
      <c r="ATS31" s="84"/>
      <c r="ATT31" s="84"/>
      <c r="ATU31" s="84"/>
      <c r="ATV31" s="84"/>
      <c r="ATW31" s="84"/>
      <c r="ATX31" s="84"/>
      <c r="ATY31" s="84"/>
      <c r="ATZ31" s="84"/>
      <c r="AUA31" s="84"/>
      <c r="AUB31" s="84"/>
      <c r="AUC31" s="84"/>
      <c r="AUD31" s="84"/>
      <c r="AUE31" s="84"/>
      <c r="AUF31" s="84"/>
      <c r="AUG31" s="84"/>
      <c r="AUH31" s="84"/>
      <c r="AUI31" s="84"/>
      <c r="AUJ31" s="84"/>
      <c r="AUK31" s="84"/>
      <c r="AUL31" s="84"/>
      <c r="AUM31" s="84"/>
      <c r="AUN31" s="84"/>
      <c r="AUO31" s="84"/>
      <c r="AUP31" s="84"/>
      <c r="AUQ31" s="84"/>
      <c r="AUR31" s="84"/>
      <c r="AUS31" s="84"/>
      <c r="AUT31" s="84"/>
      <c r="AUU31" s="84"/>
      <c r="AUV31" s="84"/>
      <c r="AUW31" s="84"/>
      <c r="AUX31" s="84"/>
      <c r="AUY31" s="84"/>
      <c r="AUZ31" s="84"/>
      <c r="AVA31" s="84"/>
      <c r="AVB31" s="84"/>
      <c r="AVC31" s="84"/>
      <c r="AVD31" s="84"/>
      <c r="AVE31" s="84"/>
      <c r="AVF31" s="84"/>
      <c r="AVG31" s="84"/>
      <c r="AVH31" s="84"/>
      <c r="AVI31" s="84"/>
      <c r="AVJ31" s="84"/>
      <c r="AVK31" s="84"/>
      <c r="AVL31" s="84"/>
      <c r="AVM31" s="84"/>
      <c r="AVN31" s="84"/>
      <c r="AVO31" s="84"/>
      <c r="AVP31" s="84"/>
      <c r="AVQ31" s="84"/>
      <c r="AVR31" s="84"/>
      <c r="AVS31" s="84"/>
      <c r="AVT31" s="84"/>
      <c r="AVU31" s="84"/>
      <c r="AVV31" s="84"/>
      <c r="AVW31" s="84"/>
      <c r="AVX31" s="84"/>
      <c r="AVY31" s="84"/>
      <c r="AVZ31" s="84"/>
      <c r="AWA31" s="84"/>
      <c r="AWB31" s="84"/>
      <c r="AWC31" s="84"/>
      <c r="AWD31" s="84"/>
      <c r="AWE31" s="84"/>
      <c r="AWF31" s="84"/>
      <c r="AWG31" s="84"/>
      <c r="AWH31" s="84"/>
      <c r="AWI31" s="84"/>
      <c r="AWJ31" s="84"/>
      <c r="AWK31" s="84"/>
      <c r="AWL31" s="84"/>
      <c r="AWM31" s="84"/>
      <c r="AWN31" s="84"/>
      <c r="AWO31" s="84"/>
      <c r="AWP31" s="84"/>
      <c r="AWQ31" s="84"/>
      <c r="AWR31" s="84"/>
      <c r="AWS31" s="84"/>
      <c r="AWT31" s="84"/>
      <c r="AWU31" s="84"/>
      <c r="AWV31" s="84"/>
      <c r="AWW31" s="84"/>
      <c r="AWX31" s="84"/>
      <c r="AWY31" s="84"/>
      <c r="AWZ31" s="84"/>
      <c r="AXA31" s="84"/>
      <c r="AXB31" s="84"/>
      <c r="AXC31" s="84"/>
      <c r="AXD31" s="84"/>
      <c r="AXE31" s="84"/>
      <c r="AXF31" s="84"/>
      <c r="AXG31" s="84"/>
      <c r="AXH31" s="84"/>
      <c r="AXI31" s="84"/>
      <c r="AXJ31" s="84"/>
      <c r="AXK31" s="84"/>
      <c r="AXL31" s="84"/>
      <c r="AXM31" s="84"/>
      <c r="AXN31" s="84"/>
      <c r="AXO31" s="84"/>
      <c r="AXP31" s="84"/>
      <c r="AXQ31" s="84"/>
      <c r="AXR31" s="84"/>
      <c r="AXS31" s="84"/>
      <c r="AXT31" s="84"/>
      <c r="AXU31" s="84"/>
      <c r="AXV31" s="84"/>
      <c r="AXW31" s="84"/>
      <c r="AXX31" s="84"/>
      <c r="AXY31" s="84"/>
      <c r="AXZ31" s="84"/>
      <c r="AYA31" s="84"/>
      <c r="AYB31" s="84"/>
      <c r="AYC31" s="84"/>
      <c r="AYD31" s="84"/>
      <c r="AYE31" s="84"/>
      <c r="AYF31" s="84"/>
      <c r="AYG31" s="84"/>
      <c r="AYH31" s="84"/>
      <c r="AYI31" s="84"/>
      <c r="AYJ31" s="84"/>
      <c r="AYK31" s="84"/>
      <c r="AYL31" s="84"/>
      <c r="AYM31" s="84"/>
      <c r="AYN31" s="84"/>
      <c r="AYO31" s="84"/>
      <c r="AYP31" s="84"/>
      <c r="AYQ31" s="84"/>
      <c r="AYR31" s="84"/>
      <c r="AYS31" s="84"/>
      <c r="AYT31" s="84"/>
      <c r="AYU31" s="84"/>
      <c r="AYV31" s="84"/>
      <c r="AYW31" s="84"/>
      <c r="AYX31" s="84"/>
      <c r="AYY31" s="84"/>
      <c r="AYZ31" s="84"/>
      <c r="AZA31" s="84"/>
      <c r="AZB31" s="84"/>
      <c r="AZC31" s="84"/>
      <c r="AZD31" s="84"/>
      <c r="AZE31" s="84"/>
      <c r="AZF31" s="84"/>
      <c r="AZG31" s="84"/>
      <c r="AZH31" s="84"/>
      <c r="AZI31" s="84"/>
      <c r="AZJ31" s="84"/>
      <c r="AZK31" s="84"/>
      <c r="AZL31" s="84"/>
      <c r="AZM31" s="84"/>
      <c r="AZN31" s="84"/>
      <c r="AZO31" s="84"/>
      <c r="AZP31" s="84"/>
      <c r="AZQ31" s="84"/>
      <c r="AZR31" s="84"/>
      <c r="AZS31" s="84"/>
      <c r="AZT31" s="84"/>
      <c r="AZU31" s="84"/>
      <c r="AZV31" s="84"/>
      <c r="AZW31" s="84"/>
      <c r="AZX31" s="84"/>
      <c r="AZY31" s="84"/>
      <c r="AZZ31" s="84"/>
      <c r="BAA31" s="84"/>
      <c r="BAB31" s="84"/>
      <c r="BAC31" s="84"/>
      <c r="BAD31" s="84"/>
      <c r="BAE31" s="84"/>
      <c r="BAF31" s="84"/>
      <c r="BAG31" s="84"/>
      <c r="BAH31" s="84"/>
      <c r="BAI31" s="84"/>
      <c r="BAJ31" s="84"/>
      <c r="BAK31" s="84"/>
      <c r="BAL31" s="84"/>
      <c r="BAM31" s="84"/>
      <c r="BAN31" s="84"/>
      <c r="BAO31" s="84"/>
      <c r="BAP31" s="84"/>
      <c r="BAQ31" s="84"/>
      <c r="BAR31" s="84"/>
      <c r="BAS31" s="84"/>
      <c r="BAT31" s="84"/>
      <c r="BAU31" s="84"/>
      <c r="BAV31" s="84"/>
      <c r="BAW31" s="84"/>
      <c r="BAX31" s="84"/>
      <c r="BAY31" s="84"/>
      <c r="BAZ31" s="84"/>
      <c r="BBA31" s="84"/>
      <c r="BBB31" s="84"/>
      <c r="BBC31" s="84"/>
      <c r="BBD31" s="84"/>
      <c r="BBE31" s="84"/>
      <c r="BBF31" s="84"/>
      <c r="BBG31" s="84"/>
      <c r="BBH31" s="84"/>
      <c r="BBI31" s="84"/>
      <c r="BBJ31" s="84"/>
      <c r="BBK31" s="84"/>
      <c r="BBL31" s="84"/>
      <c r="BBM31" s="84"/>
      <c r="BBN31" s="84"/>
      <c r="BBO31" s="84"/>
      <c r="BBP31" s="84"/>
      <c r="BBQ31" s="84"/>
      <c r="BBR31" s="84"/>
      <c r="BBS31" s="84"/>
      <c r="BBT31" s="84"/>
      <c r="BBU31" s="84"/>
      <c r="BBV31" s="84"/>
      <c r="BBW31" s="84"/>
      <c r="BBX31" s="84"/>
      <c r="BBY31" s="84"/>
      <c r="BBZ31" s="84"/>
      <c r="BCA31" s="84"/>
      <c r="BCB31" s="84"/>
      <c r="BCC31" s="84"/>
      <c r="BCD31" s="84"/>
      <c r="BCE31" s="84"/>
      <c r="BCF31" s="84"/>
      <c r="BCG31" s="84"/>
      <c r="BCH31" s="84"/>
      <c r="BCI31" s="84"/>
      <c r="BCJ31" s="84"/>
      <c r="BCK31" s="84"/>
      <c r="BCL31" s="84"/>
      <c r="BCM31" s="84"/>
      <c r="BCN31" s="84"/>
      <c r="BCO31" s="84"/>
      <c r="BCP31" s="84"/>
      <c r="BCQ31" s="84"/>
      <c r="BCR31" s="84"/>
      <c r="BCS31" s="84"/>
      <c r="BCT31" s="84"/>
      <c r="BCU31" s="84"/>
      <c r="BCV31" s="84"/>
      <c r="BCW31" s="84"/>
      <c r="BCX31" s="84"/>
      <c r="BCY31" s="84"/>
      <c r="BCZ31" s="84"/>
      <c r="BDA31" s="84"/>
      <c r="BDB31" s="84"/>
      <c r="BDC31" s="84"/>
      <c r="BDD31" s="84"/>
      <c r="BDE31" s="84"/>
      <c r="BDF31" s="84"/>
      <c r="BDG31" s="84"/>
      <c r="BDH31" s="84"/>
      <c r="BDI31" s="84"/>
      <c r="BDJ31" s="84"/>
      <c r="BDK31" s="84"/>
      <c r="BDL31" s="84"/>
      <c r="BDM31" s="84"/>
      <c r="BDN31" s="84"/>
      <c r="BDO31" s="84"/>
      <c r="BDP31" s="84"/>
      <c r="BDQ31" s="84"/>
      <c r="BDR31" s="84"/>
      <c r="BDS31" s="84"/>
      <c r="BDT31" s="84"/>
      <c r="BDU31" s="84"/>
      <c r="BDV31" s="84"/>
      <c r="BDW31" s="84"/>
      <c r="BDX31" s="84"/>
      <c r="BDY31" s="84"/>
      <c r="BDZ31" s="84"/>
      <c r="BEA31" s="84"/>
      <c r="BEB31" s="84"/>
      <c r="BEC31" s="84"/>
      <c r="BED31" s="84"/>
      <c r="BEE31" s="84"/>
      <c r="BEF31" s="84"/>
      <c r="BEG31" s="84"/>
      <c r="BEH31" s="84"/>
      <c r="BEI31" s="84"/>
      <c r="BEJ31" s="84"/>
      <c r="BEK31" s="84"/>
      <c r="BEL31" s="84"/>
      <c r="BEM31" s="84"/>
      <c r="BEN31" s="84"/>
      <c r="BEO31" s="84"/>
      <c r="BEP31" s="84"/>
      <c r="BEQ31" s="84"/>
      <c r="BER31" s="84"/>
      <c r="BES31" s="84"/>
      <c r="BET31" s="84"/>
      <c r="BEU31" s="84"/>
      <c r="BEV31" s="84"/>
      <c r="BEW31" s="84"/>
      <c r="BEX31" s="84"/>
      <c r="BEY31" s="84"/>
      <c r="BEZ31" s="84"/>
      <c r="BFA31" s="84"/>
      <c r="BFB31" s="84"/>
      <c r="BFC31" s="84"/>
      <c r="BFD31" s="84"/>
      <c r="BFE31" s="84"/>
      <c r="BFF31" s="84"/>
      <c r="BFG31" s="84"/>
      <c r="BFH31" s="84"/>
      <c r="BFI31" s="84"/>
      <c r="BFJ31" s="84"/>
      <c r="BFK31" s="84"/>
      <c r="BFL31" s="84"/>
      <c r="BFM31" s="84"/>
      <c r="BFN31" s="84"/>
      <c r="BFO31" s="84"/>
      <c r="BFP31" s="84"/>
      <c r="BFQ31" s="84"/>
      <c r="BFR31" s="84"/>
      <c r="BFS31" s="84"/>
      <c r="BFT31" s="84"/>
      <c r="BFU31" s="84"/>
      <c r="BFV31" s="84"/>
      <c r="BFW31" s="84"/>
      <c r="BFX31" s="84"/>
      <c r="BFY31" s="84"/>
      <c r="BFZ31" s="84"/>
      <c r="BGA31" s="84"/>
      <c r="BGB31" s="84"/>
      <c r="BGC31" s="84"/>
      <c r="BGD31" s="84"/>
      <c r="BGE31" s="84"/>
      <c r="BGF31" s="84"/>
      <c r="BGG31" s="84"/>
      <c r="BGH31" s="84"/>
      <c r="BGI31" s="84"/>
      <c r="BGJ31" s="84"/>
      <c r="BGK31" s="84"/>
      <c r="BGL31" s="84"/>
      <c r="BGM31" s="84"/>
      <c r="BGN31" s="84"/>
      <c r="BGO31" s="84"/>
      <c r="BGP31" s="84"/>
      <c r="BGQ31" s="84"/>
      <c r="BGR31" s="84"/>
      <c r="BGS31" s="84"/>
      <c r="BGT31" s="84"/>
      <c r="BGU31" s="84"/>
      <c r="BGV31" s="84"/>
      <c r="BGW31" s="84"/>
      <c r="BGX31" s="84"/>
      <c r="BGY31" s="84"/>
      <c r="BGZ31" s="84"/>
      <c r="BHA31" s="84"/>
      <c r="BHB31" s="84"/>
      <c r="BHC31" s="84"/>
      <c r="BHD31" s="84"/>
      <c r="BHE31" s="84"/>
      <c r="BHF31" s="84"/>
      <c r="BHG31" s="84"/>
      <c r="BHH31" s="84"/>
      <c r="BHI31" s="84"/>
      <c r="BHJ31" s="84"/>
      <c r="BHK31" s="84"/>
      <c r="BHL31" s="84"/>
      <c r="BHM31" s="84"/>
      <c r="BHN31" s="84"/>
      <c r="BHO31" s="84"/>
      <c r="BHP31" s="84"/>
      <c r="BHQ31" s="84"/>
      <c r="BHR31" s="84"/>
      <c r="BHS31" s="84"/>
      <c r="BHT31" s="84"/>
      <c r="BHU31" s="84"/>
      <c r="BHV31" s="84"/>
      <c r="BHW31" s="84"/>
      <c r="BHX31" s="84"/>
      <c r="BHY31" s="84"/>
      <c r="BHZ31" s="84"/>
      <c r="BIA31" s="84"/>
      <c r="BIB31" s="84"/>
      <c r="BIC31" s="84"/>
      <c r="BID31" s="84"/>
      <c r="BIE31" s="84"/>
      <c r="BIF31" s="84"/>
      <c r="BIG31" s="84"/>
      <c r="BIH31" s="84"/>
      <c r="BII31" s="84"/>
      <c r="BIJ31" s="84"/>
      <c r="BIK31" s="84"/>
      <c r="BIL31" s="84"/>
      <c r="BIM31" s="84"/>
      <c r="BIN31" s="84"/>
      <c r="BIO31" s="84"/>
      <c r="BIP31" s="84"/>
      <c r="BIQ31" s="84"/>
      <c r="BIR31" s="84"/>
      <c r="BIS31" s="84"/>
      <c r="BIT31" s="84"/>
      <c r="BIU31" s="84"/>
      <c r="BIV31" s="84"/>
      <c r="BIW31" s="84"/>
      <c r="BIX31" s="84"/>
      <c r="BIY31" s="84"/>
      <c r="BIZ31" s="84"/>
      <c r="BJA31" s="84"/>
      <c r="BJB31" s="84"/>
      <c r="BJC31" s="84"/>
      <c r="BJD31" s="84"/>
      <c r="BJE31" s="84"/>
      <c r="BJF31" s="84"/>
      <c r="BJG31" s="84"/>
      <c r="BJH31" s="84"/>
      <c r="BJI31" s="84"/>
      <c r="BJJ31" s="84"/>
      <c r="BJK31" s="84"/>
      <c r="BJL31" s="84"/>
      <c r="BJM31" s="84"/>
      <c r="BJN31" s="84"/>
      <c r="BJO31" s="84"/>
      <c r="BJP31" s="84"/>
      <c r="BJQ31" s="84"/>
      <c r="BJR31" s="84"/>
      <c r="BJS31" s="84"/>
      <c r="BJT31" s="84"/>
      <c r="BJU31" s="84"/>
      <c r="BJV31" s="84"/>
      <c r="BJW31" s="84"/>
      <c r="BJX31" s="84"/>
      <c r="BJY31" s="84"/>
      <c r="BJZ31" s="84"/>
      <c r="BKA31" s="84"/>
      <c r="BKB31" s="84"/>
      <c r="BKC31" s="84"/>
      <c r="BKD31" s="84"/>
      <c r="BKE31" s="84"/>
      <c r="BKF31" s="84"/>
      <c r="BKG31" s="84"/>
      <c r="BKH31" s="84"/>
      <c r="BKI31" s="84"/>
      <c r="BKJ31" s="84"/>
      <c r="BKK31" s="84"/>
      <c r="BKL31" s="84"/>
      <c r="BKM31" s="84"/>
      <c r="BKN31" s="84"/>
      <c r="BKO31" s="84"/>
      <c r="BKP31" s="84"/>
      <c r="BKQ31" s="84"/>
      <c r="BKR31" s="84"/>
      <c r="BKS31" s="84"/>
      <c r="BKT31" s="84"/>
      <c r="BKU31" s="84"/>
      <c r="BKV31" s="84"/>
      <c r="BKW31" s="84"/>
      <c r="BKX31" s="84"/>
      <c r="BKY31" s="84"/>
      <c r="BKZ31" s="84"/>
      <c r="BLA31" s="84"/>
      <c r="BLB31" s="84"/>
      <c r="BLC31" s="84"/>
      <c r="BLD31" s="84"/>
      <c r="BLE31" s="84"/>
      <c r="BLF31" s="84"/>
      <c r="BLG31" s="84"/>
      <c r="BLH31" s="84"/>
      <c r="BLI31" s="84"/>
      <c r="BLJ31" s="84"/>
      <c r="BLK31" s="84"/>
      <c r="BLL31" s="84"/>
      <c r="BLM31" s="84"/>
      <c r="BLN31" s="84"/>
      <c r="BLO31" s="84"/>
      <c r="BLP31" s="84"/>
      <c r="BLQ31" s="84"/>
      <c r="BLR31" s="84"/>
      <c r="BLS31" s="84"/>
      <c r="BLT31" s="84"/>
      <c r="BLU31" s="84"/>
      <c r="BLV31" s="84"/>
      <c r="BLW31" s="84"/>
      <c r="BLX31" s="84"/>
      <c r="BLY31" s="84"/>
      <c r="BLZ31" s="84"/>
      <c r="BMA31" s="84"/>
      <c r="BMB31" s="84"/>
      <c r="BMC31" s="84"/>
      <c r="BMD31" s="84"/>
      <c r="BME31" s="84"/>
      <c r="BMF31" s="84"/>
      <c r="BMG31" s="84"/>
      <c r="BMH31" s="84"/>
      <c r="BMI31" s="84"/>
      <c r="BMJ31" s="84"/>
      <c r="BMK31" s="84"/>
      <c r="BML31" s="84"/>
      <c r="BMM31" s="84"/>
      <c r="BMN31" s="84"/>
      <c r="BMO31" s="84"/>
      <c r="BMP31" s="84"/>
      <c r="BMQ31" s="84"/>
      <c r="BMR31" s="84"/>
      <c r="BMS31" s="84"/>
      <c r="BMT31" s="84"/>
      <c r="BMU31" s="84"/>
      <c r="BMV31" s="84"/>
      <c r="BMW31" s="84"/>
      <c r="BMX31" s="84"/>
      <c r="BMY31" s="84"/>
      <c r="BMZ31" s="84"/>
      <c r="BNA31" s="84"/>
      <c r="BNB31" s="84"/>
      <c r="BNC31" s="84"/>
      <c r="BND31" s="84"/>
      <c r="BNE31" s="84"/>
      <c r="BNF31" s="84"/>
      <c r="BNG31" s="84"/>
      <c r="BNH31" s="84"/>
      <c r="BNI31" s="84"/>
      <c r="BNJ31" s="84"/>
      <c r="BNK31" s="84"/>
      <c r="BNL31" s="84"/>
      <c r="BNM31" s="84"/>
      <c r="BNN31" s="84"/>
      <c r="BNO31" s="84"/>
      <c r="BNP31" s="84"/>
      <c r="BNQ31" s="84"/>
      <c r="BNR31" s="84"/>
      <c r="BNS31" s="84"/>
      <c r="BNT31" s="84"/>
      <c r="BNU31" s="84"/>
      <c r="BNV31" s="84"/>
      <c r="BNW31" s="84"/>
      <c r="BNX31" s="84"/>
      <c r="BNY31" s="84"/>
      <c r="BNZ31" s="84"/>
      <c r="BOA31" s="84"/>
      <c r="BOB31" s="84"/>
      <c r="BOC31" s="84"/>
      <c r="BOD31" s="84"/>
      <c r="BOE31" s="84"/>
      <c r="BOF31" s="84"/>
      <c r="BOG31" s="84"/>
      <c r="BOH31" s="84"/>
      <c r="BOI31" s="84"/>
      <c r="BOJ31" s="84"/>
      <c r="BOK31" s="84"/>
      <c r="BOL31" s="84"/>
      <c r="BOM31" s="84"/>
      <c r="BON31" s="84"/>
      <c r="BOO31" s="84"/>
      <c r="BOP31" s="84"/>
      <c r="BOQ31" s="84"/>
      <c r="BOR31" s="84"/>
      <c r="BOS31" s="84"/>
      <c r="BOT31" s="84"/>
      <c r="BOU31" s="84"/>
      <c r="BOV31" s="84"/>
      <c r="BOW31" s="84"/>
      <c r="BOX31" s="84"/>
      <c r="BOY31" s="84"/>
      <c r="BOZ31" s="84"/>
      <c r="BPA31" s="84"/>
      <c r="BPB31" s="84"/>
      <c r="BPC31" s="84"/>
      <c r="BPD31" s="84"/>
      <c r="BPE31" s="84"/>
      <c r="BPF31" s="84"/>
      <c r="BPG31" s="84"/>
      <c r="BPH31" s="84"/>
      <c r="BPI31" s="84"/>
      <c r="BPJ31" s="84"/>
      <c r="BPK31" s="84"/>
      <c r="BPL31" s="84"/>
      <c r="BPM31" s="84"/>
      <c r="BPN31" s="84"/>
      <c r="BPO31" s="84"/>
      <c r="BPP31" s="84"/>
      <c r="BPQ31" s="84"/>
      <c r="BPR31" s="84"/>
      <c r="BPS31" s="84"/>
      <c r="BPT31" s="84"/>
      <c r="BPU31" s="84"/>
      <c r="BPV31" s="84"/>
      <c r="BPW31" s="84"/>
      <c r="BPX31" s="84"/>
      <c r="BPY31" s="84"/>
      <c r="BPZ31" s="84"/>
      <c r="BQA31" s="84"/>
      <c r="BQB31" s="84"/>
      <c r="BQC31" s="84"/>
      <c r="BQD31" s="84"/>
      <c r="BQE31" s="84"/>
      <c r="BQF31" s="84"/>
      <c r="BQG31" s="84"/>
      <c r="BQH31" s="84"/>
      <c r="BQI31" s="84"/>
      <c r="BQJ31" s="84"/>
      <c r="BQK31" s="84"/>
      <c r="BQL31" s="84"/>
      <c r="BQM31" s="84"/>
      <c r="BQN31" s="84"/>
      <c r="BQO31" s="84"/>
      <c r="BQP31" s="84"/>
      <c r="BQQ31" s="84"/>
      <c r="BQR31" s="84"/>
      <c r="BQS31" s="84"/>
      <c r="BQT31" s="84"/>
      <c r="BQU31" s="84"/>
      <c r="BQV31" s="84"/>
      <c r="BQW31" s="84"/>
      <c r="BQX31" s="84"/>
      <c r="BQY31" s="84"/>
      <c r="BQZ31" s="84"/>
      <c r="BRA31" s="84"/>
      <c r="BRB31" s="84"/>
      <c r="BRC31" s="84"/>
      <c r="BRD31" s="84"/>
      <c r="BRE31" s="84"/>
      <c r="BRF31" s="84"/>
      <c r="BRG31" s="84"/>
      <c r="BRH31" s="84"/>
      <c r="BRI31" s="84"/>
      <c r="BRJ31" s="84"/>
      <c r="BRK31" s="84"/>
      <c r="BRL31" s="84"/>
      <c r="BRM31" s="84"/>
      <c r="BRN31" s="84"/>
      <c r="BRO31" s="84"/>
      <c r="BRP31" s="84"/>
      <c r="BRQ31" s="84"/>
      <c r="BRR31" s="84"/>
      <c r="BRS31" s="84"/>
      <c r="BRT31" s="84"/>
      <c r="BRU31" s="84"/>
      <c r="BRV31" s="84"/>
      <c r="BRW31" s="84"/>
      <c r="BRX31" s="84"/>
      <c r="BRY31" s="84"/>
      <c r="BRZ31" s="84"/>
      <c r="BSA31" s="84"/>
      <c r="BSB31" s="84"/>
      <c r="BSC31" s="84"/>
      <c r="BSD31" s="84"/>
      <c r="BSE31" s="84"/>
      <c r="BSF31" s="84"/>
      <c r="BSG31" s="84"/>
      <c r="BSH31" s="84"/>
      <c r="BSI31" s="84"/>
      <c r="BSJ31" s="84"/>
      <c r="BSK31" s="84"/>
      <c r="BSL31" s="84"/>
      <c r="BSM31" s="84"/>
      <c r="BSN31" s="84"/>
      <c r="BSO31" s="84"/>
      <c r="BSP31" s="84"/>
      <c r="BSQ31" s="84"/>
      <c r="BSR31" s="84"/>
      <c r="BSS31" s="84"/>
      <c r="BST31" s="84"/>
      <c r="BSU31" s="84"/>
      <c r="BSV31" s="84"/>
      <c r="BSW31" s="84"/>
      <c r="BSX31" s="84"/>
      <c r="BSY31" s="84"/>
      <c r="BSZ31" s="84"/>
      <c r="BTA31" s="84"/>
      <c r="BTB31" s="84"/>
      <c r="BTC31" s="84"/>
      <c r="BTD31" s="84"/>
      <c r="BTE31" s="84"/>
      <c r="BTF31" s="84"/>
      <c r="BTG31" s="84"/>
      <c r="BTH31" s="84"/>
      <c r="BTI31" s="84"/>
      <c r="BTJ31" s="84"/>
      <c r="BTK31" s="84"/>
      <c r="BTL31" s="84"/>
      <c r="BTM31" s="84"/>
      <c r="BTN31" s="84"/>
      <c r="BTO31" s="84"/>
      <c r="BTP31" s="84"/>
      <c r="BTQ31" s="84"/>
      <c r="BTR31" s="84"/>
      <c r="BTS31" s="84"/>
      <c r="BTT31" s="84"/>
      <c r="BTU31" s="84"/>
      <c r="BTV31" s="84"/>
      <c r="BTW31" s="84"/>
      <c r="BTX31" s="84"/>
      <c r="BTY31" s="84"/>
      <c r="BTZ31" s="84"/>
      <c r="BUA31" s="84"/>
      <c r="BUB31" s="84"/>
      <c r="BUC31" s="84"/>
      <c r="BUD31" s="84"/>
      <c r="BUE31" s="84"/>
      <c r="BUF31" s="84"/>
      <c r="BUG31" s="84"/>
      <c r="BUH31" s="84"/>
      <c r="BUI31" s="84"/>
      <c r="BUJ31" s="84"/>
      <c r="BUK31" s="84"/>
      <c r="BUL31" s="84"/>
      <c r="BUM31" s="84"/>
      <c r="BUN31" s="84"/>
      <c r="BUO31" s="84"/>
      <c r="BUP31" s="84"/>
      <c r="BUQ31" s="84"/>
      <c r="BUR31" s="84"/>
      <c r="BUS31" s="84"/>
      <c r="BUT31" s="84"/>
      <c r="BUU31" s="84"/>
      <c r="BUV31" s="84"/>
      <c r="BUW31" s="84"/>
      <c r="BUX31" s="84"/>
      <c r="BUY31" s="84"/>
      <c r="BUZ31" s="84"/>
      <c r="BVA31" s="84"/>
      <c r="BVB31" s="84"/>
      <c r="BVC31" s="84"/>
      <c r="BVD31" s="84"/>
      <c r="BVE31" s="84"/>
      <c r="BVF31" s="84"/>
      <c r="BVG31" s="84"/>
      <c r="BVH31" s="84"/>
      <c r="BVI31" s="84"/>
      <c r="BVJ31" s="84"/>
      <c r="BVK31" s="84"/>
      <c r="BVL31" s="84"/>
      <c r="BVM31" s="84"/>
      <c r="BVN31" s="84"/>
      <c r="BVO31" s="84"/>
      <c r="BVP31" s="84"/>
      <c r="BVQ31" s="84"/>
      <c r="BVR31" s="84"/>
      <c r="BVS31" s="84"/>
      <c r="BVT31" s="84"/>
      <c r="BVU31" s="84"/>
      <c r="BVV31" s="84"/>
      <c r="BVW31" s="84"/>
      <c r="BVX31" s="84"/>
      <c r="BVY31" s="84"/>
      <c r="BVZ31" s="84"/>
      <c r="BWA31" s="84"/>
      <c r="BWB31" s="84"/>
      <c r="BWC31" s="84"/>
      <c r="BWD31" s="84"/>
      <c r="BWE31" s="84"/>
      <c r="BWF31" s="84"/>
      <c r="BWG31" s="84"/>
      <c r="BWH31" s="84"/>
      <c r="BWI31" s="84"/>
      <c r="BWJ31" s="84"/>
      <c r="BWK31" s="84"/>
      <c r="BWL31" s="84"/>
      <c r="BWM31" s="84"/>
      <c r="BWN31" s="84"/>
      <c r="BWO31" s="84"/>
      <c r="BWP31" s="84"/>
      <c r="BWQ31" s="84"/>
      <c r="BWR31" s="84"/>
      <c r="BWS31" s="84"/>
      <c r="BWT31" s="84"/>
      <c r="BWU31" s="84"/>
      <c r="BWV31" s="84"/>
      <c r="BWW31" s="84"/>
      <c r="BWX31" s="84"/>
      <c r="BWY31" s="84"/>
      <c r="BWZ31" s="84"/>
      <c r="BXA31" s="84"/>
      <c r="BXB31" s="84"/>
      <c r="BXC31" s="84"/>
      <c r="BXD31" s="84"/>
      <c r="BXE31" s="84"/>
      <c r="BXF31" s="84"/>
      <c r="BXG31" s="84"/>
      <c r="BXH31" s="84"/>
      <c r="BXI31" s="84"/>
      <c r="BXJ31" s="84"/>
      <c r="BXK31" s="84"/>
      <c r="BXL31" s="84"/>
      <c r="BXM31" s="84"/>
      <c r="BXN31" s="84"/>
      <c r="BXO31" s="84"/>
      <c r="BXP31" s="84"/>
      <c r="BXQ31" s="84"/>
      <c r="BXR31" s="84"/>
      <c r="BXS31" s="84"/>
      <c r="BXT31" s="84"/>
      <c r="BXU31" s="84"/>
      <c r="BXV31" s="84"/>
      <c r="BXW31" s="84"/>
      <c r="BXX31" s="84"/>
      <c r="BXY31" s="84"/>
      <c r="BXZ31" s="84"/>
      <c r="BYA31" s="84"/>
      <c r="BYB31" s="84"/>
      <c r="BYC31" s="84"/>
      <c r="BYD31" s="84"/>
      <c r="BYE31" s="84"/>
      <c r="BYF31" s="84"/>
      <c r="BYG31" s="84"/>
      <c r="BYH31" s="84"/>
      <c r="BYI31" s="84"/>
      <c r="BYJ31" s="84"/>
      <c r="BYK31" s="84"/>
      <c r="BYL31" s="84"/>
      <c r="BYM31" s="84"/>
      <c r="BYN31" s="84"/>
      <c r="BYO31" s="84"/>
      <c r="BYP31" s="84"/>
      <c r="BYQ31" s="84"/>
      <c r="BYR31" s="84"/>
      <c r="BYS31" s="84"/>
      <c r="BYT31" s="84"/>
      <c r="BYU31" s="84"/>
      <c r="BYV31" s="84"/>
      <c r="BYW31" s="84"/>
      <c r="BYX31" s="84"/>
      <c r="BYY31" s="84"/>
      <c r="BYZ31" s="84"/>
      <c r="BZA31" s="84"/>
      <c r="BZB31" s="84"/>
      <c r="BZC31" s="84"/>
      <c r="BZD31" s="84"/>
      <c r="BZE31" s="84"/>
      <c r="BZF31" s="84"/>
      <c r="BZG31" s="84"/>
      <c r="BZH31" s="84"/>
      <c r="BZI31" s="84"/>
      <c r="BZJ31" s="84"/>
      <c r="BZK31" s="84"/>
      <c r="BZL31" s="84"/>
      <c r="BZM31" s="84"/>
      <c r="BZN31" s="84"/>
      <c r="BZO31" s="84"/>
      <c r="BZP31" s="84"/>
      <c r="BZQ31" s="84"/>
      <c r="BZR31" s="84"/>
      <c r="BZS31" s="84"/>
      <c r="BZT31" s="84"/>
      <c r="BZU31" s="84"/>
      <c r="BZV31" s="84"/>
      <c r="BZW31" s="84"/>
      <c r="BZX31" s="84"/>
      <c r="BZY31" s="84"/>
      <c r="BZZ31" s="84"/>
      <c r="CAA31" s="84"/>
      <c r="CAB31" s="84"/>
      <c r="CAC31" s="84"/>
      <c r="CAD31" s="84"/>
      <c r="CAE31" s="84"/>
      <c r="CAF31" s="84"/>
      <c r="CAG31" s="84"/>
      <c r="CAH31" s="84"/>
      <c r="CAI31" s="84"/>
      <c r="CAJ31" s="84"/>
      <c r="CAK31" s="84"/>
      <c r="CAL31" s="84"/>
      <c r="CAM31" s="84"/>
      <c r="CAN31" s="84"/>
      <c r="CAO31" s="84"/>
      <c r="CAP31" s="84"/>
      <c r="CAQ31" s="84"/>
      <c r="CAR31" s="84"/>
      <c r="CAS31" s="84"/>
      <c r="CAT31" s="84"/>
      <c r="CAU31" s="84"/>
      <c r="CAV31" s="84"/>
      <c r="CAW31" s="84"/>
      <c r="CAX31" s="84"/>
      <c r="CAY31" s="84"/>
      <c r="CAZ31" s="84"/>
      <c r="CBA31" s="84"/>
      <c r="CBB31" s="84"/>
      <c r="CBC31" s="84"/>
      <c r="CBD31" s="84"/>
      <c r="CBE31" s="84"/>
      <c r="CBF31" s="84"/>
      <c r="CBG31" s="84"/>
      <c r="CBH31" s="84"/>
      <c r="CBI31" s="84"/>
      <c r="CBJ31" s="84"/>
      <c r="CBK31" s="84"/>
      <c r="CBL31" s="84"/>
      <c r="CBM31" s="84"/>
      <c r="CBN31" s="84"/>
      <c r="CBO31" s="84"/>
      <c r="CBP31" s="84"/>
      <c r="CBQ31" s="84"/>
      <c r="CBR31" s="84"/>
      <c r="CBS31" s="84"/>
      <c r="CBT31" s="84"/>
      <c r="CBU31" s="84"/>
      <c r="CBV31" s="84"/>
      <c r="CBW31" s="84"/>
      <c r="CBX31" s="84"/>
      <c r="CBY31" s="84"/>
      <c r="CBZ31" s="84"/>
      <c r="CCA31" s="84"/>
      <c r="CCB31" s="84"/>
      <c r="CCC31" s="84"/>
      <c r="CCD31" s="84"/>
      <c r="CCE31" s="84"/>
      <c r="CCF31" s="84"/>
      <c r="CCG31" s="84"/>
      <c r="CCH31" s="84"/>
      <c r="CCI31" s="84"/>
      <c r="CCJ31" s="84"/>
      <c r="CCK31" s="84"/>
      <c r="CCL31" s="84"/>
      <c r="CCM31" s="84"/>
      <c r="CCN31" s="84"/>
      <c r="CCO31" s="84"/>
      <c r="CCP31" s="84"/>
      <c r="CCQ31" s="84"/>
      <c r="CCR31" s="84"/>
      <c r="CCS31" s="84"/>
      <c r="CCT31" s="84"/>
      <c r="CCU31" s="84"/>
      <c r="CCV31" s="84"/>
      <c r="CCW31" s="84"/>
      <c r="CCX31" s="84"/>
      <c r="CCY31" s="84"/>
      <c r="CCZ31" s="84"/>
      <c r="CDA31" s="84"/>
      <c r="CDB31" s="84"/>
      <c r="CDC31" s="84"/>
      <c r="CDD31" s="84"/>
      <c r="CDE31" s="84"/>
      <c r="CDF31" s="84"/>
      <c r="CDG31" s="84"/>
      <c r="CDH31" s="84"/>
      <c r="CDI31" s="84"/>
      <c r="CDJ31" s="84"/>
      <c r="CDK31" s="84"/>
      <c r="CDL31" s="84"/>
      <c r="CDM31" s="84"/>
      <c r="CDN31" s="84"/>
      <c r="CDO31" s="84"/>
      <c r="CDP31" s="84"/>
      <c r="CDQ31" s="84"/>
      <c r="CDR31" s="84"/>
      <c r="CDS31" s="84"/>
      <c r="CDT31" s="84"/>
      <c r="CDU31" s="84"/>
      <c r="CDV31" s="84"/>
      <c r="CDW31" s="84"/>
      <c r="CDX31" s="84"/>
      <c r="CDY31" s="84"/>
      <c r="CDZ31" s="84"/>
      <c r="CEA31" s="84"/>
      <c r="CEB31" s="84"/>
      <c r="CEC31" s="84"/>
      <c r="CED31" s="84"/>
      <c r="CEE31" s="84"/>
      <c r="CEF31" s="84"/>
      <c r="CEG31" s="84"/>
      <c r="CEH31" s="84"/>
      <c r="CEI31" s="84"/>
      <c r="CEJ31" s="84"/>
      <c r="CEK31" s="84"/>
      <c r="CEL31" s="84"/>
      <c r="CEM31" s="84"/>
      <c r="CEN31" s="84"/>
      <c r="CEO31" s="84"/>
      <c r="CEP31" s="84"/>
      <c r="CEQ31" s="84"/>
      <c r="CER31" s="84"/>
      <c r="CES31" s="84"/>
      <c r="CET31" s="84"/>
      <c r="CEU31" s="84"/>
      <c r="CEV31" s="84"/>
      <c r="CEW31" s="84"/>
      <c r="CEX31" s="84"/>
      <c r="CEY31" s="84"/>
      <c r="CEZ31" s="84"/>
      <c r="CFA31" s="84"/>
      <c r="CFB31" s="84"/>
      <c r="CFC31" s="84"/>
      <c r="CFD31" s="84"/>
      <c r="CFE31" s="84"/>
      <c r="CFF31" s="84"/>
      <c r="CFG31" s="84"/>
      <c r="CFH31" s="84"/>
      <c r="CFI31" s="84"/>
      <c r="CFJ31" s="84"/>
      <c r="CFK31" s="84"/>
      <c r="CFL31" s="84"/>
      <c r="CFM31" s="84"/>
      <c r="CFN31" s="84"/>
      <c r="CFO31" s="84"/>
      <c r="CFP31" s="84"/>
      <c r="CFQ31" s="84"/>
      <c r="CFR31" s="84"/>
      <c r="CFS31" s="84"/>
      <c r="CFT31" s="84"/>
      <c r="CFU31" s="84"/>
      <c r="CFV31" s="84"/>
      <c r="CFW31" s="84"/>
      <c r="CFX31" s="84"/>
      <c r="CFY31" s="84"/>
      <c r="CFZ31" s="84"/>
      <c r="CGA31" s="84"/>
      <c r="CGB31" s="84"/>
      <c r="CGC31" s="84"/>
      <c r="CGD31" s="84"/>
      <c r="CGE31" s="84"/>
      <c r="CGF31" s="84"/>
      <c r="CGG31" s="84"/>
      <c r="CGH31" s="84"/>
      <c r="CGI31" s="84"/>
      <c r="CGJ31" s="84"/>
      <c r="CGK31" s="84"/>
      <c r="CGL31" s="84"/>
      <c r="CGM31" s="84"/>
      <c r="CGN31" s="84"/>
      <c r="CGO31" s="84"/>
      <c r="CGP31" s="84"/>
      <c r="CGQ31" s="84"/>
      <c r="CGR31" s="84"/>
      <c r="CGS31" s="84"/>
      <c r="CGT31" s="84"/>
      <c r="CGU31" s="84"/>
      <c r="CGV31" s="84"/>
      <c r="CGW31" s="84"/>
      <c r="CGX31" s="84"/>
      <c r="CGY31" s="84"/>
      <c r="CGZ31" s="84"/>
      <c r="CHA31" s="84"/>
      <c r="CHB31" s="84"/>
      <c r="CHC31" s="84"/>
      <c r="CHD31" s="84"/>
      <c r="CHE31" s="84"/>
      <c r="CHF31" s="84"/>
      <c r="CHG31" s="84"/>
      <c r="CHH31" s="84"/>
      <c r="CHI31" s="84"/>
      <c r="CHJ31" s="84"/>
      <c r="CHK31" s="84"/>
      <c r="CHL31" s="84"/>
      <c r="CHM31" s="84"/>
      <c r="CHN31" s="84"/>
      <c r="CHO31" s="84"/>
      <c r="CHP31" s="84"/>
      <c r="CHQ31" s="84"/>
      <c r="CHR31" s="84"/>
      <c r="CHS31" s="84"/>
      <c r="CHT31" s="84"/>
      <c r="CHU31" s="84"/>
      <c r="CHV31" s="84"/>
      <c r="CHW31" s="84"/>
      <c r="CHX31" s="84"/>
      <c r="CHY31" s="84"/>
      <c r="CHZ31" s="84"/>
      <c r="CIA31" s="84"/>
      <c r="CIB31" s="84"/>
      <c r="CIC31" s="84"/>
      <c r="CID31" s="84"/>
      <c r="CIE31" s="84"/>
      <c r="CIF31" s="84"/>
      <c r="CIG31" s="84"/>
      <c r="CIH31" s="84"/>
      <c r="CII31" s="84"/>
      <c r="CIJ31" s="84"/>
      <c r="CIK31" s="84"/>
      <c r="CIL31" s="84"/>
      <c r="CIM31" s="84"/>
      <c r="CIN31" s="84"/>
      <c r="CIO31" s="84"/>
      <c r="CIP31" s="84"/>
      <c r="CIQ31" s="84"/>
      <c r="CIR31" s="84"/>
      <c r="CIS31" s="84"/>
      <c r="CIT31" s="84"/>
      <c r="CIU31" s="84"/>
      <c r="CIV31" s="84"/>
      <c r="CIW31" s="84"/>
      <c r="CIX31" s="84"/>
      <c r="CIY31" s="84"/>
      <c r="CIZ31" s="84"/>
      <c r="CJA31" s="84"/>
      <c r="CJB31" s="84"/>
      <c r="CJC31" s="84"/>
      <c r="CJD31" s="84"/>
      <c r="CJE31" s="84"/>
      <c r="CJF31" s="84"/>
      <c r="CJG31" s="84"/>
      <c r="CJH31" s="84"/>
      <c r="CJI31" s="84"/>
      <c r="CJJ31" s="84"/>
      <c r="CJK31" s="84"/>
      <c r="CJL31" s="84"/>
      <c r="CJM31" s="84"/>
      <c r="CJN31" s="84"/>
      <c r="CJO31" s="84"/>
      <c r="CJP31" s="84"/>
      <c r="CJQ31" s="84"/>
      <c r="CJR31" s="84"/>
      <c r="CJS31" s="84"/>
      <c r="CJT31" s="84"/>
      <c r="CJU31" s="84"/>
      <c r="CJV31" s="84"/>
      <c r="CJW31" s="84"/>
      <c r="CJX31" s="84"/>
      <c r="CJY31" s="84"/>
      <c r="CJZ31" s="84"/>
      <c r="CKA31" s="84"/>
      <c r="CKB31" s="84"/>
      <c r="CKC31" s="84"/>
      <c r="CKD31" s="84"/>
      <c r="CKE31" s="84"/>
      <c r="CKF31" s="84"/>
      <c r="CKG31" s="84"/>
      <c r="CKH31" s="84"/>
      <c r="CKI31" s="84"/>
      <c r="CKJ31" s="84"/>
      <c r="CKK31" s="84"/>
      <c r="CKL31" s="84"/>
      <c r="CKM31" s="84"/>
      <c r="CKN31" s="84"/>
      <c r="CKO31" s="84"/>
      <c r="CKP31" s="84"/>
      <c r="CKQ31" s="84"/>
      <c r="CKR31" s="84"/>
      <c r="CKS31" s="84"/>
      <c r="CKT31" s="84"/>
      <c r="CKU31" s="84"/>
      <c r="CKV31" s="84"/>
      <c r="CKW31" s="84"/>
      <c r="CKX31" s="84"/>
      <c r="CKY31" s="84"/>
      <c r="CKZ31" s="84"/>
      <c r="CLA31" s="84"/>
      <c r="CLB31" s="84"/>
      <c r="CLC31" s="84"/>
      <c r="CLD31" s="84"/>
      <c r="CLE31" s="84"/>
      <c r="CLF31" s="84"/>
      <c r="CLG31" s="84"/>
      <c r="CLH31" s="84"/>
      <c r="CLI31" s="84"/>
      <c r="CLJ31" s="84"/>
      <c r="CLK31" s="84"/>
      <c r="CLL31" s="84"/>
      <c r="CLM31" s="84"/>
      <c r="CLN31" s="84"/>
      <c r="CLO31" s="84"/>
      <c r="CLP31" s="84"/>
      <c r="CLQ31" s="84"/>
      <c r="CLR31" s="84"/>
      <c r="CLS31" s="84"/>
      <c r="CLT31" s="84"/>
      <c r="CLU31" s="84"/>
      <c r="CLV31" s="84"/>
      <c r="CLW31" s="84"/>
      <c r="CLX31" s="84"/>
      <c r="CLY31" s="84"/>
      <c r="CLZ31" s="84"/>
      <c r="CMA31" s="84"/>
      <c r="CMB31" s="84"/>
      <c r="CMC31" s="84"/>
      <c r="CMD31" s="84"/>
      <c r="CME31" s="84"/>
      <c r="CMF31" s="84"/>
      <c r="CMG31" s="84"/>
      <c r="CMH31" s="84"/>
      <c r="CMI31" s="84"/>
      <c r="CMJ31" s="84"/>
      <c r="CMK31" s="84"/>
      <c r="CML31" s="84"/>
      <c r="CMM31" s="84"/>
      <c r="CMN31" s="84"/>
      <c r="CMO31" s="84"/>
      <c r="CMP31" s="84"/>
      <c r="CMQ31" s="84"/>
      <c r="CMR31" s="84"/>
      <c r="CMS31" s="84"/>
      <c r="CMT31" s="84"/>
      <c r="CMU31" s="84"/>
      <c r="CMV31" s="84"/>
      <c r="CMW31" s="84"/>
      <c r="CMX31" s="84"/>
      <c r="CMY31" s="84"/>
      <c r="CMZ31" s="84"/>
      <c r="CNA31" s="84"/>
      <c r="CNB31" s="84"/>
      <c r="CNC31" s="84"/>
      <c r="CND31" s="84"/>
      <c r="CNE31" s="84"/>
      <c r="CNF31" s="84"/>
      <c r="CNG31" s="84"/>
      <c r="CNH31" s="84"/>
      <c r="CNI31" s="84"/>
      <c r="CNJ31" s="84"/>
      <c r="CNK31" s="84"/>
      <c r="CNL31" s="84"/>
      <c r="CNM31" s="84"/>
      <c r="CNN31" s="84"/>
      <c r="CNO31" s="84"/>
      <c r="CNP31" s="84"/>
      <c r="CNQ31" s="84"/>
      <c r="CNR31" s="84"/>
      <c r="CNS31" s="84"/>
      <c r="CNT31" s="84"/>
      <c r="CNU31" s="84"/>
      <c r="CNV31" s="84"/>
      <c r="CNW31" s="84"/>
      <c r="CNX31" s="84"/>
      <c r="CNY31" s="84"/>
      <c r="CNZ31" s="84"/>
      <c r="COA31" s="84"/>
      <c r="COB31" s="84"/>
      <c r="COC31" s="84"/>
      <c r="COD31" s="84"/>
      <c r="COE31" s="84"/>
      <c r="COF31" s="84"/>
      <c r="COG31" s="84"/>
      <c r="COH31" s="84"/>
      <c r="COI31" s="84"/>
      <c r="COJ31" s="84"/>
      <c r="COK31" s="84"/>
      <c r="COL31" s="84"/>
      <c r="COM31" s="84"/>
      <c r="CON31" s="84"/>
      <c r="COO31" s="84"/>
      <c r="COP31" s="84"/>
      <c r="COQ31" s="84"/>
      <c r="COR31" s="84"/>
      <c r="COS31" s="84"/>
      <c r="COT31" s="84"/>
      <c r="COU31" s="84"/>
      <c r="COV31" s="84"/>
      <c r="COW31" s="84"/>
      <c r="COX31" s="84"/>
      <c r="COY31" s="84"/>
      <c r="COZ31" s="84"/>
      <c r="CPA31" s="84"/>
      <c r="CPB31" s="84"/>
      <c r="CPC31" s="84"/>
      <c r="CPD31" s="84"/>
      <c r="CPE31" s="84"/>
      <c r="CPF31" s="84"/>
      <c r="CPG31" s="84"/>
      <c r="CPH31" s="84"/>
      <c r="CPI31" s="84"/>
      <c r="CPJ31" s="84"/>
      <c r="CPK31" s="84"/>
      <c r="CPL31" s="84"/>
      <c r="CPM31" s="84"/>
      <c r="CPN31" s="84"/>
      <c r="CPO31" s="84"/>
      <c r="CPP31" s="84"/>
      <c r="CPQ31" s="84"/>
      <c r="CPR31" s="84"/>
      <c r="CPS31" s="84"/>
      <c r="CPT31" s="84"/>
      <c r="CPU31" s="84"/>
      <c r="CPV31" s="84"/>
      <c r="CPW31" s="84"/>
      <c r="CPX31" s="84"/>
      <c r="CPY31" s="84"/>
      <c r="CPZ31" s="84"/>
      <c r="CQA31" s="84"/>
      <c r="CQB31" s="84"/>
      <c r="CQC31" s="84"/>
      <c r="CQD31" s="84"/>
      <c r="CQE31" s="84"/>
      <c r="CQF31" s="84"/>
      <c r="CQG31" s="84"/>
      <c r="CQH31" s="84"/>
      <c r="CQI31" s="84"/>
      <c r="CQJ31" s="84"/>
      <c r="CQK31" s="84"/>
      <c r="CQL31" s="84"/>
      <c r="CQM31" s="84"/>
      <c r="CQN31" s="84"/>
      <c r="CQO31" s="84"/>
      <c r="CQP31" s="84"/>
      <c r="CQQ31" s="84"/>
      <c r="CQR31" s="84"/>
      <c r="CQS31" s="84"/>
      <c r="CQT31" s="84"/>
      <c r="CQU31" s="84"/>
      <c r="CQV31" s="84"/>
      <c r="CQW31" s="84"/>
      <c r="CQX31" s="84"/>
      <c r="CQY31" s="84"/>
      <c r="CQZ31" s="84"/>
      <c r="CRA31" s="84"/>
      <c r="CRB31" s="84"/>
      <c r="CRC31" s="84"/>
      <c r="CRD31" s="84"/>
      <c r="CRE31" s="84"/>
      <c r="CRF31" s="84"/>
      <c r="CRG31" s="84"/>
      <c r="CRH31" s="84"/>
      <c r="CRI31" s="84"/>
      <c r="CRJ31" s="84"/>
      <c r="CRK31" s="84"/>
      <c r="CRL31" s="84"/>
      <c r="CRM31" s="84"/>
      <c r="CRN31" s="84"/>
      <c r="CRO31" s="84"/>
      <c r="CRP31" s="84"/>
      <c r="CRQ31" s="84"/>
      <c r="CRR31" s="84"/>
      <c r="CRS31" s="84"/>
      <c r="CRT31" s="84"/>
      <c r="CRU31" s="84"/>
      <c r="CRV31" s="84"/>
      <c r="CRW31" s="84"/>
      <c r="CRX31" s="84"/>
      <c r="CRY31" s="84"/>
      <c r="CRZ31" s="84"/>
      <c r="CSA31" s="84"/>
      <c r="CSB31" s="84"/>
      <c r="CSC31" s="84"/>
      <c r="CSD31" s="84"/>
      <c r="CSE31" s="84"/>
      <c r="CSF31" s="84"/>
      <c r="CSG31" s="84"/>
      <c r="CSH31" s="84"/>
      <c r="CSI31" s="84"/>
      <c r="CSJ31" s="84"/>
      <c r="CSK31" s="84"/>
      <c r="CSL31" s="84"/>
      <c r="CSM31" s="84"/>
      <c r="CSN31" s="84"/>
      <c r="CSO31" s="84"/>
      <c r="CSP31" s="84"/>
      <c r="CSQ31" s="84"/>
      <c r="CSR31" s="84"/>
      <c r="CSS31" s="84"/>
      <c r="CST31" s="84"/>
      <c r="CSU31" s="84"/>
      <c r="CSV31" s="84"/>
      <c r="CSW31" s="84"/>
      <c r="CSX31" s="84"/>
      <c r="CSY31" s="84"/>
      <c r="CSZ31" s="84"/>
      <c r="CTA31" s="84"/>
      <c r="CTB31" s="84"/>
      <c r="CTC31" s="84"/>
      <c r="CTD31" s="84"/>
      <c r="CTE31" s="84"/>
      <c r="CTF31" s="84"/>
      <c r="CTG31" s="84"/>
      <c r="CTH31" s="84"/>
      <c r="CTI31" s="84"/>
      <c r="CTJ31" s="84"/>
      <c r="CTK31" s="84"/>
      <c r="CTL31" s="84"/>
      <c r="CTM31" s="84"/>
      <c r="CTN31" s="84"/>
      <c r="CTO31" s="84"/>
      <c r="CTP31" s="84"/>
      <c r="CTQ31" s="84"/>
      <c r="CTR31" s="84"/>
      <c r="CTS31" s="84"/>
      <c r="CTT31" s="84"/>
      <c r="CTU31" s="84"/>
      <c r="CTV31" s="84"/>
      <c r="CTW31" s="84"/>
      <c r="CTX31" s="84"/>
      <c r="CTY31" s="84"/>
      <c r="CTZ31" s="84"/>
      <c r="CUA31" s="84"/>
      <c r="CUB31" s="84"/>
      <c r="CUC31" s="84"/>
      <c r="CUD31" s="84"/>
      <c r="CUE31" s="84"/>
      <c r="CUF31" s="84"/>
      <c r="CUG31" s="84"/>
      <c r="CUH31" s="84"/>
      <c r="CUI31" s="84"/>
      <c r="CUJ31" s="84"/>
      <c r="CUK31" s="84"/>
      <c r="CUL31" s="84"/>
      <c r="CUM31" s="84"/>
      <c r="CUN31" s="84"/>
      <c r="CUO31" s="84"/>
      <c r="CUP31" s="84"/>
      <c r="CUQ31" s="84"/>
      <c r="CUR31" s="84"/>
      <c r="CUS31" s="84"/>
      <c r="CUT31" s="84"/>
      <c r="CUU31" s="84"/>
      <c r="CUV31" s="84"/>
      <c r="CUW31" s="84"/>
      <c r="CUX31" s="84"/>
      <c r="CUY31" s="84"/>
      <c r="CUZ31" s="84"/>
      <c r="CVA31" s="84"/>
      <c r="CVB31" s="84"/>
      <c r="CVC31" s="84"/>
      <c r="CVD31" s="84"/>
      <c r="CVE31" s="84"/>
      <c r="CVF31" s="84"/>
      <c r="CVG31" s="84"/>
      <c r="CVH31" s="84"/>
      <c r="CVI31" s="84"/>
      <c r="CVJ31" s="84"/>
      <c r="CVK31" s="84"/>
      <c r="CVL31" s="84"/>
      <c r="CVM31" s="84"/>
      <c r="CVN31" s="84"/>
      <c r="CVO31" s="84"/>
      <c r="CVP31" s="84"/>
      <c r="CVQ31" s="84"/>
      <c r="CVR31" s="84"/>
      <c r="CVS31" s="84"/>
      <c r="CVT31" s="84"/>
      <c r="CVU31" s="84"/>
      <c r="CVV31" s="84"/>
      <c r="CVW31" s="84"/>
      <c r="CVX31" s="84"/>
      <c r="CVY31" s="84"/>
      <c r="CVZ31" s="84"/>
      <c r="CWA31" s="84"/>
      <c r="CWB31" s="84"/>
      <c r="CWC31" s="84"/>
      <c r="CWD31" s="84"/>
      <c r="CWE31" s="84"/>
      <c r="CWF31" s="84"/>
      <c r="CWG31" s="84"/>
      <c r="CWH31" s="84"/>
      <c r="CWI31" s="84"/>
      <c r="CWJ31" s="84"/>
      <c r="CWK31" s="84"/>
      <c r="CWL31" s="84"/>
      <c r="CWM31" s="84"/>
      <c r="CWN31" s="84"/>
      <c r="CWO31" s="84"/>
      <c r="CWP31" s="84"/>
      <c r="CWQ31" s="84"/>
      <c r="CWR31" s="84"/>
      <c r="CWS31" s="84"/>
      <c r="CWT31" s="84"/>
      <c r="CWU31" s="84"/>
      <c r="CWV31" s="84"/>
      <c r="CWW31" s="84"/>
      <c r="CWX31" s="84"/>
      <c r="CWY31" s="84"/>
      <c r="CWZ31" s="84"/>
      <c r="CXA31" s="84"/>
      <c r="CXB31" s="84"/>
      <c r="CXC31" s="84"/>
      <c r="CXD31" s="84"/>
      <c r="CXE31" s="84"/>
      <c r="CXF31" s="84"/>
      <c r="CXG31" s="84"/>
      <c r="CXH31" s="84"/>
      <c r="CXI31" s="84"/>
      <c r="CXJ31" s="84"/>
      <c r="CXK31" s="84"/>
      <c r="CXL31" s="84"/>
      <c r="CXM31" s="84"/>
      <c r="CXN31" s="84"/>
      <c r="CXO31" s="84"/>
      <c r="CXP31" s="84"/>
      <c r="CXQ31" s="84"/>
      <c r="CXR31" s="84"/>
      <c r="CXS31" s="84"/>
      <c r="CXT31" s="84"/>
      <c r="CXU31" s="84"/>
      <c r="CXV31" s="84"/>
      <c r="CXW31" s="84"/>
      <c r="CXX31" s="84"/>
      <c r="CXY31" s="84"/>
      <c r="CXZ31" s="84"/>
      <c r="CYA31" s="84"/>
      <c r="CYB31" s="84"/>
      <c r="CYC31" s="84"/>
      <c r="CYD31" s="84"/>
      <c r="CYE31" s="84"/>
      <c r="CYF31" s="84"/>
      <c r="CYG31" s="84"/>
      <c r="CYH31" s="84"/>
      <c r="CYI31" s="84"/>
      <c r="CYJ31" s="84"/>
      <c r="CYK31" s="84"/>
      <c r="CYL31" s="84"/>
      <c r="CYM31" s="84"/>
      <c r="CYN31" s="84"/>
      <c r="CYO31" s="84"/>
      <c r="CYP31" s="84"/>
      <c r="CYQ31" s="84"/>
      <c r="CYR31" s="84"/>
      <c r="CYS31" s="84"/>
      <c r="CYT31" s="84"/>
      <c r="CYU31" s="84"/>
      <c r="CYV31" s="84"/>
      <c r="CYW31" s="84"/>
      <c r="CYX31" s="84"/>
      <c r="CYY31" s="84"/>
      <c r="CYZ31" s="84"/>
      <c r="CZA31" s="84"/>
      <c r="CZB31" s="84"/>
      <c r="CZC31" s="84"/>
      <c r="CZD31" s="84"/>
      <c r="CZE31" s="84"/>
      <c r="CZF31" s="84"/>
      <c r="CZG31" s="84"/>
      <c r="CZH31" s="84"/>
      <c r="CZI31" s="84"/>
      <c r="CZJ31" s="84"/>
      <c r="CZK31" s="84"/>
      <c r="CZL31" s="84"/>
      <c r="CZM31" s="84"/>
      <c r="CZN31" s="84"/>
      <c r="CZO31" s="84"/>
      <c r="CZP31" s="84"/>
      <c r="CZQ31" s="84"/>
      <c r="CZR31" s="84"/>
      <c r="CZS31" s="84"/>
      <c r="CZT31" s="84"/>
      <c r="CZU31" s="84"/>
      <c r="CZV31" s="84"/>
      <c r="CZW31" s="84"/>
      <c r="CZX31" s="84"/>
      <c r="CZY31" s="84"/>
      <c r="CZZ31" s="84"/>
      <c r="DAA31" s="84"/>
      <c r="DAB31" s="84"/>
      <c r="DAC31" s="84"/>
      <c r="DAD31" s="84"/>
      <c r="DAE31" s="84"/>
      <c r="DAF31" s="84"/>
      <c r="DAG31" s="84"/>
      <c r="DAH31" s="84"/>
      <c r="DAI31" s="84"/>
      <c r="DAJ31" s="84"/>
      <c r="DAK31" s="84"/>
      <c r="DAL31" s="84"/>
      <c r="DAM31" s="84"/>
      <c r="DAN31" s="84"/>
      <c r="DAO31" s="84"/>
      <c r="DAP31" s="84"/>
      <c r="DAQ31" s="84"/>
      <c r="DAR31" s="84"/>
      <c r="DAS31" s="84"/>
      <c r="DAT31" s="84"/>
      <c r="DAU31" s="84"/>
      <c r="DAV31" s="84"/>
      <c r="DAW31" s="84"/>
      <c r="DAX31" s="84"/>
      <c r="DAY31" s="84"/>
      <c r="DAZ31" s="84"/>
      <c r="DBA31" s="84"/>
      <c r="DBB31" s="84"/>
      <c r="DBC31" s="84"/>
      <c r="DBD31" s="84"/>
      <c r="DBE31" s="84"/>
      <c r="DBF31" s="84"/>
      <c r="DBG31" s="84"/>
      <c r="DBH31" s="84"/>
      <c r="DBI31" s="84"/>
      <c r="DBJ31" s="84"/>
      <c r="DBK31" s="84"/>
      <c r="DBL31" s="84"/>
      <c r="DBM31" s="84"/>
      <c r="DBN31" s="84"/>
      <c r="DBO31" s="84"/>
      <c r="DBP31" s="84"/>
      <c r="DBQ31" s="84"/>
      <c r="DBR31" s="84"/>
      <c r="DBS31" s="84"/>
      <c r="DBT31" s="84"/>
      <c r="DBU31" s="84"/>
      <c r="DBV31" s="84"/>
      <c r="DBW31" s="84"/>
      <c r="DBX31" s="84"/>
      <c r="DBY31" s="84"/>
      <c r="DBZ31" s="84"/>
      <c r="DCA31" s="84"/>
      <c r="DCB31" s="84"/>
      <c r="DCC31" s="84"/>
      <c r="DCD31" s="84"/>
      <c r="DCE31" s="84"/>
      <c r="DCF31" s="84"/>
      <c r="DCG31" s="84"/>
      <c r="DCH31" s="84"/>
      <c r="DCI31" s="84"/>
      <c r="DCJ31" s="84"/>
      <c r="DCK31" s="84"/>
      <c r="DCL31" s="84"/>
      <c r="DCM31" s="84"/>
      <c r="DCN31" s="84"/>
      <c r="DCO31" s="84"/>
      <c r="DCP31" s="84"/>
      <c r="DCQ31" s="84"/>
      <c r="DCR31" s="84"/>
      <c r="DCS31" s="84"/>
      <c r="DCT31" s="84"/>
      <c r="DCU31" s="84"/>
      <c r="DCV31" s="84"/>
      <c r="DCW31" s="84"/>
      <c r="DCX31" s="84"/>
      <c r="DCY31" s="84"/>
      <c r="DCZ31" s="84"/>
      <c r="DDA31" s="84"/>
      <c r="DDB31" s="84"/>
      <c r="DDC31" s="84"/>
      <c r="DDD31" s="84"/>
      <c r="DDE31" s="84"/>
      <c r="DDF31" s="84"/>
      <c r="DDG31" s="84"/>
      <c r="DDH31" s="84"/>
      <c r="DDI31" s="84"/>
      <c r="DDJ31" s="84"/>
      <c r="DDK31" s="84"/>
      <c r="DDL31" s="84"/>
      <c r="DDM31" s="84"/>
      <c r="DDN31" s="84"/>
      <c r="DDO31" s="84"/>
      <c r="DDP31" s="84"/>
      <c r="DDQ31" s="84"/>
      <c r="DDR31" s="84"/>
      <c r="DDS31" s="84"/>
      <c r="DDT31" s="84"/>
      <c r="DDU31" s="84"/>
      <c r="DDV31" s="84"/>
      <c r="DDW31" s="84"/>
      <c r="DDX31" s="84"/>
      <c r="DDY31" s="84"/>
      <c r="DDZ31" s="84"/>
      <c r="DEA31" s="84"/>
      <c r="DEB31" s="84"/>
      <c r="DEC31" s="84"/>
      <c r="DED31" s="84"/>
      <c r="DEE31" s="84"/>
      <c r="DEF31" s="84"/>
      <c r="DEG31" s="84"/>
      <c r="DEH31" s="84"/>
      <c r="DEI31" s="84"/>
      <c r="DEJ31" s="84"/>
      <c r="DEK31" s="84"/>
      <c r="DEL31" s="84"/>
      <c r="DEM31" s="84"/>
      <c r="DEN31" s="84"/>
      <c r="DEO31" s="84"/>
      <c r="DEP31" s="84"/>
      <c r="DEQ31" s="84"/>
      <c r="DER31" s="84"/>
      <c r="DES31" s="84"/>
      <c r="DET31" s="84"/>
      <c r="DEU31" s="84"/>
      <c r="DEV31" s="84"/>
      <c r="DEW31" s="84"/>
      <c r="DEX31" s="84"/>
      <c r="DEY31" s="84"/>
      <c r="DEZ31" s="84"/>
      <c r="DFA31" s="84"/>
      <c r="DFB31" s="84"/>
      <c r="DFC31" s="84"/>
      <c r="DFD31" s="84"/>
      <c r="DFE31" s="84"/>
      <c r="DFF31" s="84"/>
      <c r="DFG31" s="84"/>
      <c r="DFH31" s="84"/>
      <c r="DFI31" s="84"/>
      <c r="DFJ31" s="84"/>
      <c r="DFK31" s="84"/>
      <c r="DFL31" s="84"/>
      <c r="DFM31" s="84"/>
      <c r="DFN31" s="84"/>
      <c r="DFO31" s="84"/>
      <c r="DFP31" s="84"/>
      <c r="DFQ31" s="84"/>
      <c r="DFR31" s="84"/>
      <c r="DFS31" s="84"/>
      <c r="DFT31" s="84"/>
      <c r="DFU31" s="84"/>
      <c r="DFV31" s="84"/>
      <c r="DFW31" s="84"/>
      <c r="DFX31" s="84"/>
      <c r="DFY31" s="84"/>
      <c r="DFZ31" s="84"/>
      <c r="DGA31" s="84"/>
      <c r="DGB31" s="84"/>
      <c r="DGC31" s="84"/>
      <c r="DGD31" s="84"/>
      <c r="DGE31" s="84"/>
      <c r="DGF31" s="84"/>
      <c r="DGG31" s="84"/>
      <c r="DGH31" s="84"/>
      <c r="DGI31" s="84"/>
      <c r="DGJ31" s="84"/>
      <c r="DGK31" s="84"/>
      <c r="DGL31" s="84"/>
      <c r="DGM31" s="84"/>
      <c r="DGN31" s="84"/>
      <c r="DGO31" s="84"/>
      <c r="DGP31" s="84"/>
      <c r="DGQ31" s="84"/>
      <c r="DGR31" s="84"/>
      <c r="DGS31" s="84"/>
      <c r="DGT31" s="84"/>
      <c r="DGU31" s="84"/>
      <c r="DGV31" s="84"/>
      <c r="DGW31" s="84"/>
      <c r="DGX31" s="84"/>
      <c r="DGY31" s="84"/>
      <c r="DGZ31" s="84"/>
      <c r="DHA31" s="84"/>
      <c r="DHB31" s="84"/>
      <c r="DHC31" s="84"/>
      <c r="DHD31" s="84"/>
      <c r="DHE31" s="84"/>
      <c r="DHF31" s="84"/>
      <c r="DHG31" s="84"/>
      <c r="DHH31" s="84"/>
      <c r="DHI31" s="84"/>
      <c r="DHJ31" s="84"/>
      <c r="DHK31" s="84"/>
      <c r="DHL31" s="84"/>
      <c r="DHM31" s="84"/>
      <c r="DHN31" s="84"/>
      <c r="DHO31" s="84"/>
      <c r="DHP31" s="84"/>
      <c r="DHQ31" s="84"/>
      <c r="DHR31" s="84"/>
      <c r="DHS31" s="84"/>
      <c r="DHT31" s="84"/>
      <c r="DHU31" s="84"/>
      <c r="DHV31" s="84"/>
      <c r="DHW31" s="84"/>
      <c r="DHX31" s="84"/>
      <c r="DHY31" s="84"/>
      <c r="DHZ31" s="84"/>
      <c r="DIA31" s="84"/>
      <c r="DIB31" s="84"/>
      <c r="DIC31" s="84"/>
      <c r="DID31" s="84"/>
      <c r="DIE31" s="84"/>
      <c r="DIF31" s="84"/>
      <c r="DIG31" s="84"/>
      <c r="DIH31" s="84"/>
      <c r="DII31" s="84"/>
      <c r="DIJ31" s="84"/>
      <c r="DIK31" s="84"/>
      <c r="DIL31" s="84"/>
      <c r="DIM31" s="84"/>
      <c r="DIN31" s="84"/>
      <c r="DIO31" s="84"/>
      <c r="DIP31" s="84"/>
      <c r="DIQ31" s="84"/>
      <c r="DIR31" s="84"/>
      <c r="DIS31" s="84"/>
      <c r="DIT31" s="84"/>
      <c r="DIU31" s="84"/>
      <c r="DIV31" s="84"/>
      <c r="DIW31" s="84"/>
      <c r="DIX31" s="84"/>
      <c r="DIY31" s="84"/>
      <c r="DIZ31" s="84"/>
      <c r="DJA31" s="84"/>
      <c r="DJB31" s="84"/>
      <c r="DJC31" s="84"/>
      <c r="DJD31" s="84"/>
      <c r="DJE31" s="84"/>
      <c r="DJF31" s="84"/>
      <c r="DJG31" s="84"/>
      <c r="DJH31" s="84"/>
      <c r="DJI31" s="84"/>
      <c r="DJJ31" s="84"/>
      <c r="DJK31" s="84"/>
      <c r="DJL31" s="84"/>
      <c r="DJM31" s="84"/>
      <c r="DJN31" s="84"/>
      <c r="DJO31" s="84"/>
      <c r="DJP31" s="84"/>
      <c r="DJQ31" s="84"/>
      <c r="DJR31" s="84"/>
      <c r="DJS31" s="84"/>
      <c r="DJT31" s="84"/>
      <c r="DJU31" s="84"/>
      <c r="DJV31" s="84"/>
      <c r="DJW31" s="84"/>
      <c r="DJX31" s="84"/>
      <c r="DJY31" s="84"/>
      <c r="DJZ31" s="84"/>
      <c r="DKA31" s="84"/>
      <c r="DKB31" s="84"/>
      <c r="DKC31" s="84"/>
      <c r="DKD31" s="84"/>
      <c r="DKE31" s="84"/>
      <c r="DKF31" s="84"/>
      <c r="DKG31" s="84"/>
      <c r="DKH31" s="84"/>
      <c r="DKI31" s="84"/>
      <c r="DKJ31" s="84"/>
      <c r="DKK31" s="84"/>
      <c r="DKL31" s="84"/>
      <c r="DKM31" s="84"/>
      <c r="DKN31" s="84"/>
      <c r="DKO31" s="84"/>
      <c r="DKP31" s="84"/>
      <c r="DKQ31" s="84"/>
      <c r="DKR31" s="84"/>
      <c r="DKS31" s="84"/>
      <c r="DKT31" s="84"/>
      <c r="DKU31" s="84"/>
      <c r="DKV31" s="84"/>
      <c r="DKW31" s="84"/>
      <c r="DKX31" s="84"/>
      <c r="DKY31" s="84"/>
      <c r="DKZ31" s="84"/>
      <c r="DLA31" s="84"/>
      <c r="DLB31" s="84"/>
      <c r="DLC31" s="84"/>
      <c r="DLD31" s="84"/>
      <c r="DLE31" s="84"/>
      <c r="DLF31" s="84"/>
      <c r="DLG31" s="84"/>
      <c r="DLH31" s="84"/>
      <c r="DLI31" s="84"/>
      <c r="DLJ31" s="84"/>
      <c r="DLK31" s="84"/>
      <c r="DLL31" s="84"/>
      <c r="DLM31" s="84"/>
      <c r="DLN31" s="84"/>
      <c r="DLO31" s="84"/>
      <c r="DLP31" s="84"/>
      <c r="DLQ31" s="84"/>
      <c r="DLR31" s="84"/>
      <c r="DLS31" s="84"/>
      <c r="DLT31" s="84"/>
      <c r="DLU31" s="84"/>
      <c r="DLV31" s="84"/>
      <c r="DLW31" s="84"/>
      <c r="DLX31" s="84"/>
      <c r="DLY31" s="84"/>
      <c r="DLZ31" s="84"/>
      <c r="DMA31" s="84"/>
      <c r="DMB31" s="84"/>
      <c r="DMC31" s="84"/>
      <c r="DMD31" s="84"/>
      <c r="DME31" s="84"/>
      <c r="DMF31" s="84"/>
      <c r="DMG31" s="84"/>
      <c r="DMH31" s="84"/>
      <c r="DMI31" s="84"/>
      <c r="DMJ31" s="84"/>
      <c r="DMK31" s="84"/>
      <c r="DML31" s="84"/>
      <c r="DMM31" s="84"/>
      <c r="DMN31" s="84"/>
      <c r="DMO31" s="84"/>
      <c r="DMP31" s="84"/>
      <c r="DMQ31" s="84"/>
      <c r="DMR31" s="84"/>
      <c r="DMS31" s="84"/>
      <c r="DMT31" s="84"/>
      <c r="DMU31" s="84"/>
      <c r="DMV31" s="84"/>
      <c r="DMW31" s="84"/>
      <c r="DMX31" s="84"/>
      <c r="DMY31" s="84"/>
      <c r="DMZ31" s="84"/>
      <c r="DNA31" s="84"/>
      <c r="DNB31" s="84"/>
      <c r="DNC31" s="84"/>
      <c r="DND31" s="84"/>
      <c r="DNE31" s="84"/>
      <c r="DNF31" s="84"/>
      <c r="DNG31" s="84"/>
      <c r="DNH31" s="84"/>
      <c r="DNI31" s="84"/>
      <c r="DNJ31" s="84"/>
      <c r="DNK31" s="84"/>
      <c r="DNL31" s="84"/>
      <c r="DNM31" s="84"/>
      <c r="DNN31" s="84"/>
      <c r="DNO31" s="84"/>
      <c r="DNP31" s="84"/>
      <c r="DNQ31" s="84"/>
      <c r="DNR31" s="84"/>
      <c r="DNS31" s="84"/>
      <c r="DNT31" s="84"/>
      <c r="DNU31" s="84"/>
      <c r="DNV31" s="84"/>
      <c r="DNW31" s="84"/>
      <c r="DNX31" s="84"/>
      <c r="DNY31" s="84"/>
      <c r="DNZ31" s="84"/>
      <c r="DOA31" s="84"/>
      <c r="DOB31" s="84"/>
      <c r="DOC31" s="84"/>
      <c r="DOD31" s="84"/>
      <c r="DOE31" s="84"/>
      <c r="DOF31" s="84"/>
      <c r="DOG31" s="84"/>
      <c r="DOH31" s="84"/>
      <c r="DOI31" s="84"/>
      <c r="DOJ31" s="84"/>
      <c r="DOK31" s="84"/>
      <c r="DOL31" s="84"/>
      <c r="DOM31" s="84"/>
      <c r="DON31" s="84"/>
      <c r="DOO31" s="84"/>
      <c r="DOP31" s="84"/>
      <c r="DOQ31" s="84"/>
      <c r="DOR31" s="84"/>
      <c r="DOS31" s="84"/>
      <c r="DOT31" s="84"/>
      <c r="DOU31" s="84"/>
      <c r="DOV31" s="84"/>
      <c r="DOW31" s="84"/>
      <c r="DOX31" s="84"/>
      <c r="DOY31" s="84"/>
      <c r="DOZ31" s="84"/>
      <c r="DPA31" s="84"/>
      <c r="DPB31" s="84"/>
      <c r="DPC31" s="84"/>
      <c r="DPD31" s="84"/>
      <c r="DPE31" s="84"/>
      <c r="DPF31" s="84"/>
      <c r="DPG31" s="84"/>
      <c r="DPH31" s="84"/>
      <c r="DPI31" s="84"/>
      <c r="DPJ31" s="84"/>
      <c r="DPK31" s="84"/>
      <c r="DPL31" s="84"/>
      <c r="DPM31" s="84"/>
      <c r="DPN31" s="84"/>
      <c r="DPO31" s="84"/>
      <c r="DPP31" s="84"/>
      <c r="DPQ31" s="84"/>
      <c r="DPR31" s="84"/>
      <c r="DPS31" s="84"/>
      <c r="DPT31" s="84"/>
      <c r="DPU31" s="84"/>
      <c r="DPV31" s="84"/>
      <c r="DPW31" s="84"/>
      <c r="DPX31" s="84"/>
      <c r="DPY31" s="84"/>
      <c r="DPZ31" s="84"/>
      <c r="DQA31" s="84"/>
      <c r="DQB31" s="84"/>
      <c r="DQC31" s="84"/>
      <c r="DQD31" s="84"/>
      <c r="DQE31" s="84"/>
      <c r="DQF31" s="84"/>
      <c r="DQG31" s="84"/>
      <c r="DQH31" s="84"/>
      <c r="DQI31" s="84"/>
      <c r="DQJ31" s="84"/>
      <c r="DQK31" s="84"/>
      <c r="DQL31" s="84"/>
      <c r="DQM31" s="84"/>
      <c r="DQN31" s="84"/>
      <c r="DQO31" s="84"/>
      <c r="DQP31" s="84"/>
      <c r="DQQ31" s="84"/>
      <c r="DQR31" s="84"/>
      <c r="DQS31" s="84"/>
      <c r="DQT31" s="84"/>
      <c r="DQU31" s="84"/>
      <c r="DQV31" s="84"/>
      <c r="DQW31" s="84"/>
      <c r="DQX31" s="84"/>
      <c r="DQY31" s="84"/>
      <c r="DQZ31" s="84"/>
      <c r="DRA31" s="84"/>
      <c r="DRB31" s="84"/>
      <c r="DRC31" s="84"/>
      <c r="DRD31" s="84"/>
      <c r="DRE31" s="84"/>
      <c r="DRF31" s="84"/>
      <c r="DRG31" s="84"/>
      <c r="DRH31" s="84"/>
      <c r="DRI31" s="84"/>
      <c r="DRJ31" s="84"/>
      <c r="DRK31" s="84"/>
      <c r="DRL31" s="84"/>
      <c r="DRM31" s="84"/>
      <c r="DRN31" s="84"/>
      <c r="DRO31" s="84"/>
      <c r="DRP31" s="84"/>
      <c r="DRQ31" s="84"/>
      <c r="DRR31" s="84"/>
      <c r="DRS31" s="84"/>
      <c r="DRT31" s="84"/>
      <c r="DRU31" s="84"/>
      <c r="DRV31" s="84"/>
      <c r="DRW31" s="84"/>
      <c r="DRX31" s="84"/>
      <c r="DRY31" s="84"/>
      <c r="DRZ31" s="84"/>
      <c r="DSA31" s="84"/>
      <c r="DSB31" s="84"/>
      <c r="DSC31" s="84"/>
      <c r="DSD31" s="84"/>
      <c r="DSE31" s="84"/>
      <c r="DSF31" s="84"/>
      <c r="DSG31" s="84"/>
      <c r="DSH31" s="84"/>
      <c r="DSI31" s="84"/>
      <c r="DSJ31" s="84"/>
      <c r="DSK31" s="84"/>
      <c r="DSL31" s="84"/>
      <c r="DSM31" s="84"/>
      <c r="DSN31" s="84"/>
      <c r="DSO31" s="84"/>
      <c r="DSP31" s="84"/>
      <c r="DSQ31" s="84"/>
      <c r="DSR31" s="84"/>
      <c r="DSS31" s="84"/>
      <c r="DST31" s="84"/>
      <c r="DSU31" s="84"/>
      <c r="DSV31" s="84"/>
      <c r="DSW31" s="84"/>
      <c r="DSX31" s="84"/>
      <c r="DSY31" s="84"/>
      <c r="DSZ31" s="84"/>
      <c r="DTA31" s="84"/>
      <c r="DTB31" s="84"/>
      <c r="DTC31" s="84"/>
      <c r="DTD31" s="84"/>
      <c r="DTE31" s="84"/>
      <c r="DTF31" s="84"/>
      <c r="DTG31" s="84"/>
      <c r="DTH31" s="84"/>
      <c r="DTI31" s="84"/>
      <c r="DTJ31" s="84"/>
      <c r="DTK31" s="84"/>
      <c r="DTL31" s="84"/>
      <c r="DTM31" s="84"/>
      <c r="DTN31" s="84"/>
      <c r="DTO31" s="84"/>
      <c r="DTP31" s="84"/>
      <c r="DTQ31" s="84"/>
      <c r="DTR31" s="84"/>
      <c r="DTS31" s="84"/>
      <c r="DTT31" s="84"/>
      <c r="DTU31" s="84"/>
      <c r="DTV31" s="84"/>
      <c r="DTW31" s="84"/>
      <c r="DTX31" s="84"/>
      <c r="DTY31" s="84"/>
      <c r="DTZ31" s="84"/>
      <c r="DUA31" s="84"/>
      <c r="DUB31" s="84"/>
      <c r="DUC31" s="84"/>
      <c r="DUD31" s="84"/>
      <c r="DUE31" s="84"/>
      <c r="DUF31" s="84"/>
      <c r="DUG31" s="84"/>
      <c r="DUH31" s="84"/>
      <c r="DUI31" s="84"/>
      <c r="DUJ31" s="84"/>
      <c r="DUK31" s="84"/>
      <c r="DUL31" s="84"/>
      <c r="DUM31" s="84"/>
      <c r="DUN31" s="84"/>
      <c r="DUO31" s="84"/>
      <c r="DUP31" s="84"/>
      <c r="DUQ31" s="84"/>
      <c r="DUR31" s="84"/>
      <c r="DUS31" s="84"/>
      <c r="DUT31" s="84"/>
      <c r="DUU31" s="84"/>
      <c r="DUV31" s="84"/>
      <c r="DUW31" s="84"/>
      <c r="DUX31" s="84"/>
      <c r="DUY31" s="84"/>
      <c r="DUZ31" s="84"/>
      <c r="DVA31" s="84"/>
      <c r="DVB31" s="84"/>
      <c r="DVC31" s="84"/>
      <c r="DVD31" s="84"/>
      <c r="DVE31" s="84"/>
      <c r="DVF31" s="84"/>
      <c r="DVG31" s="84"/>
      <c r="DVH31" s="84"/>
      <c r="DVI31" s="84"/>
      <c r="DVJ31" s="84"/>
      <c r="DVK31" s="84"/>
      <c r="DVL31" s="84"/>
      <c r="DVM31" s="84"/>
      <c r="DVN31" s="84"/>
      <c r="DVO31" s="84"/>
      <c r="DVP31" s="84"/>
      <c r="DVQ31" s="84"/>
      <c r="DVR31" s="84"/>
      <c r="DVS31" s="84"/>
      <c r="DVT31" s="84"/>
      <c r="DVU31" s="84"/>
      <c r="DVV31" s="84"/>
      <c r="DVW31" s="84"/>
      <c r="DVX31" s="84"/>
      <c r="DVY31" s="84"/>
      <c r="DVZ31" s="84"/>
      <c r="DWA31" s="84"/>
      <c r="DWB31" s="84"/>
      <c r="DWC31" s="84"/>
      <c r="DWD31" s="84"/>
      <c r="DWE31" s="84"/>
      <c r="DWF31" s="84"/>
      <c r="DWG31" s="84"/>
      <c r="DWH31" s="84"/>
      <c r="DWI31" s="84"/>
      <c r="DWJ31" s="84"/>
      <c r="DWK31" s="84"/>
      <c r="DWL31" s="84"/>
      <c r="DWM31" s="84"/>
      <c r="DWN31" s="84"/>
      <c r="DWO31" s="84"/>
      <c r="DWP31" s="84"/>
      <c r="DWQ31" s="84"/>
      <c r="DWR31" s="84"/>
      <c r="DWS31" s="84"/>
      <c r="DWT31" s="84"/>
      <c r="DWU31" s="84"/>
      <c r="DWV31" s="84"/>
      <c r="DWW31" s="84"/>
      <c r="DWX31" s="84"/>
      <c r="DWY31" s="84"/>
      <c r="DWZ31" s="84"/>
      <c r="DXA31" s="84"/>
      <c r="DXB31" s="84"/>
      <c r="DXC31" s="84"/>
      <c r="DXD31" s="84"/>
      <c r="DXE31" s="84"/>
      <c r="DXF31" s="84"/>
      <c r="DXG31" s="84"/>
      <c r="DXH31" s="84"/>
      <c r="DXI31" s="84"/>
      <c r="DXJ31" s="84"/>
      <c r="DXK31" s="84"/>
      <c r="DXL31" s="84"/>
      <c r="DXM31" s="84"/>
      <c r="DXN31" s="84"/>
      <c r="DXO31" s="84"/>
      <c r="DXP31" s="84"/>
      <c r="DXQ31" s="84"/>
      <c r="DXR31" s="84"/>
      <c r="DXS31" s="84"/>
      <c r="DXT31" s="84"/>
      <c r="DXU31" s="84"/>
      <c r="DXV31" s="84"/>
      <c r="DXW31" s="84"/>
      <c r="DXX31" s="84"/>
      <c r="DXY31" s="84"/>
      <c r="DXZ31" s="84"/>
      <c r="DYA31" s="84"/>
      <c r="DYB31" s="84"/>
      <c r="DYC31" s="84"/>
      <c r="DYD31" s="84"/>
      <c r="DYE31" s="84"/>
      <c r="DYF31" s="84"/>
      <c r="DYG31" s="84"/>
      <c r="DYH31" s="84"/>
      <c r="DYI31" s="84"/>
      <c r="DYJ31" s="84"/>
      <c r="DYK31" s="84"/>
      <c r="DYL31" s="84"/>
      <c r="DYM31" s="84"/>
      <c r="DYN31" s="84"/>
      <c r="DYO31" s="84"/>
      <c r="DYP31" s="84"/>
      <c r="DYQ31" s="84"/>
      <c r="DYR31" s="84"/>
      <c r="DYS31" s="84"/>
      <c r="DYT31" s="84"/>
      <c r="DYU31" s="84"/>
      <c r="DYV31" s="84"/>
      <c r="DYW31" s="84"/>
      <c r="DYX31" s="84"/>
      <c r="DYY31" s="84"/>
      <c r="DYZ31" s="84"/>
      <c r="DZA31" s="84"/>
      <c r="DZB31" s="84"/>
      <c r="DZC31" s="84"/>
      <c r="DZD31" s="84"/>
      <c r="DZE31" s="84"/>
      <c r="DZF31" s="84"/>
      <c r="DZG31" s="84"/>
      <c r="DZH31" s="84"/>
      <c r="DZI31" s="84"/>
      <c r="DZJ31" s="84"/>
      <c r="DZK31" s="84"/>
      <c r="DZL31" s="84"/>
      <c r="DZM31" s="84"/>
      <c r="DZN31" s="84"/>
      <c r="DZO31" s="84"/>
      <c r="DZP31" s="84"/>
      <c r="DZQ31" s="84"/>
      <c r="DZR31" s="84"/>
      <c r="DZS31" s="84"/>
      <c r="DZT31" s="84"/>
      <c r="DZU31" s="84"/>
      <c r="DZV31" s="84"/>
      <c r="DZW31" s="84"/>
      <c r="DZX31" s="84"/>
      <c r="DZY31" s="84"/>
      <c r="DZZ31" s="84"/>
      <c r="EAA31" s="84"/>
      <c r="EAB31" s="84"/>
      <c r="EAC31" s="84"/>
      <c r="EAD31" s="84"/>
      <c r="EAE31" s="84"/>
      <c r="EAF31" s="84"/>
      <c r="EAG31" s="84"/>
      <c r="EAH31" s="84"/>
      <c r="EAI31" s="84"/>
      <c r="EAJ31" s="84"/>
      <c r="EAK31" s="84"/>
      <c r="EAL31" s="84"/>
      <c r="EAM31" s="84"/>
      <c r="EAN31" s="84"/>
      <c r="EAO31" s="84"/>
      <c r="EAP31" s="84"/>
      <c r="EAQ31" s="84"/>
      <c r="EAR31" s="84"/>
      <c r="EAS31" s="84"/>
      <c r="EAT31" s="84"/>
      <c r="EAU31" s="84"/>
      <c r="EAV31" s="84"/>
      <c r="EAW31" s="84"/>
      <c r="EAX31" s="84"/>
      <c r="EAY31" s="84"/>
      <c r="EAZ31" s="84"/>
      <c r="EBA31" s="84"/>
      <c r="EBB31" s="84"/>
      <c r="EBC31" s="84"/>
      <c r="EBD31" s="84"/>
      <c r="EBE31" s="84"/>
      <c r="EBF31" s="84"/>
      <c r="EBG31" s="84"/>
      <c r="EBH31" s="84"/>
      <c r="EBI31" s="84"/>
      <c r="EBJ31" s="84"/>
      <c r="EBK31" s="84"/>
      <c r="EBL31" s="84"/>
      <c r="EBM31" s="84"/>
      <c r="EBN31" s="84"/>
      <c r="EBO31" s="84"/>
      <c r="EBP31" s="84"/>
      <c r="EBQ31" s="84"/>
      <c r="EBR31" s="84"/>
      <c r="EBS31" s="84"/>
      <c r="EBT31" s="84"/>
      <c r="EBU31" s="84"/>
      <c r="EBV31" s="84"/>
      <c r="EBW31" s="84"/>
      <c r="EBX31" s="84"/>
      <c r="EBY31" s="84"/>
      <c r="EBZ31" s="84"/>
      <c r="ECA31" s="84"/>
      <c r="ECB31" s="84"/>
      <c r="ECC31" s="84"/>
      <c r="ECD31" s="84"/>
      <c r="ECE31" s="84"/>
      <c r="ECF31" s="84"/>
      <c r="ECG31" s="84"/>
      <c r="ECH31" s="84"/>
      <c r="ECI31" s="84"/>
      <c r="ECJ31" s="84"/>
      <c r="ECK31" s="84"/>
      <c r="ECL31" s="84"/>
      <c r="ECM31" s="84"/>
      <c r="ECN31" s="84"/>
      <c r="ECO31" s="84"/>
      <c r="ECP31" s="84"/>
      <c r="ECQ31" s="84"/>
      <c r="ECR31" s="84"/>
      <c r="ECS31" s="84"/>
      <c r="ECT31" s="84"/>
      <c r="ECU31" s="84"/>
      <c r="ECV31" s="84"/>
      <c r="ECW31" s="84"/>
      <c r="ECX31" s="84"/>
      <c r="ECY31" s="84"/>
      <c r="ECZ31" s="84"/>
      <c r="EDA31" s="84"/>
      <c r="EDB31" s="84"/>
      <c r="EDC31" s="84"/>
      <c r="EDD31" s="84"/>
      <c r="EDE31" s="84"/>
      <c r="EDF31" s="84"/>
      <c r="EDG31" s="84"/>
      <c r="EDH31" s="84"/>
      <c r="EDI31" s="84"/>
      <c r="EDJ31" s="84"/>
      <c r="EDK31" s="84"/>
      <c r="EDL31" s="84"/>
      <c r="EDM31" s="84"/>
      <c r="EDN31" s="84"/>
      <c r="EDO31" s="84"/>
      <c r="EDP31" s="84"/>
      <c r="EDQ31" s="84"/>
      <c r="EDR31" s="84"/>
      <c r="EDS31" s="84"/>
      <c r="EDT31" s="84"/>
      <c r="EDU31" s="84"/>
      <c r="EDV31" s="84"/>
      <c r="EDW31" s="84"/>
      <c r="EDX31" s="84"/>
      <c r="EDY31" s="84"/>
      <c r="EDZ31" s="84"/>
      <c r="EEA31" s="84"/>
      <c r="EEB31" s="84"/>
      <c r="EEC31" s="84"/>
      <c r="EED31" s="84"/>
      <c r="EEE31" s="84"/>
      <c r="EEF31" s="84"/>
      <c r="EEG31" s="84"/>
      <c r="EEH31" s="84"/>
      <c r="EEI31" s="84"/>
      <c r="EEJ31" s="84"/>
      <c r="EEK31" s="84"/>
      <c r="EEL31" s="84"/>
      <c r="EEM31" s="84"/>
      <c r="EEN31" s="84"/>
      <c r="EEO31" s="84"/>
      <c r="EEP31" s="84"/>
      <c r="EEQ31" s="84"/>
      <c r="EER31" s="84"/>
      <c r="EES31" s="84"/>
      <c r="EET31" s="84"/>
      <c r="EEU31" s="84"/>
      <c r="EEV31" s="84"/>
      <c r="EEW31" s="84"/>
      <c r="EEX31" s="84"/>
      <c r="EEY31" s="84"/>
      <c r="EEZ31" s="84"/>
      <c r="EFA31" s="84"/>
      <c r="EFB31" s="84"/>
      <c r="EFC31" s="84"/>
      <c r="EFD31" s="84"/>
      <c r="EFE31" s="84"/>
      <c r="EFF31" s="84"/>
      <c r="EFG31" s="84"/>
      <c r="EFH31" s="84"/>
      <c r="EFI31" s="84"/>
      <c r="EFJ31" s="84"/>
      <c r="EFK31" s="84"/>
      <c r="EFL31" s="84"/>
      <c r="EFM31" s="84"/>
      <c r="EFN31" s="84"/>
      <c r="EFO31" s="84"/>
      <c r="EFP31" s="84"/>
      <c r="EFQ31" s="84"/>
      <c r="EFR31" s="84"/>
      <c r="EFS31" s="84"/>
      <c r="EFT31" s="84"/>
      <c r="EFU31" s="84"/>
      <c r="EFV31" s="84"/>
      <c r="EFW31" s="84"/>
      <c r="EFX31" s="84"/>
      <c r="EFY31" s="84"/>
      <c r="EFZ31" s="84"/>
      <c r="EGA31" s="84"/>
      <c r="EGB31" s="84"/>
      <c r="EGC31" s="84"/>
      <c r="EGD31" s="84"/>
      <c r="EGE31" s="84"/>
      <c r="EGF31" s="84"/>
      <c r="EGG31" s="84"/>
      <c r="EGH31" s="84"/>
      <c r="EGI31" s="84"/>
      <c r="EGJ31" s="84"/>
      <c r="EGK31" s="84"/>
      <c r="EGL31" s="84"/>
      <c r="EGM31" s="84"/>
      <c r="EGN31" s="84"/>
      <c r="EGO31" s="84"/>
      <c r="EGP31" s="84"/>
      <c r="EGQ31" s="84"/>
      <c r="EGR31" s="84"/>
      <c r="EGS31" s="84"/>
      <c r="EGT31" s="84"/>
      <c r="EGU31" s="84"/>
      <c r="EGV31" s="84"/>
      <c r="EGW31" s="84"/>
      <c r="EGX31" s="84"/>
      <c r="EGY31" s="84"/>
      <c r="EGZ31" s="84"/>
      <c r="EHA31" s="84"/>
      <c r="EHB31" s="84"/>
      <c r="EHC31" s="84"/>
      <c r="EHD31" s="84"/>
      <c r="EHE31" s="84"/>
      <c r="EHF31" s="84"/>
      <c r="EHG31" s="84"/>
      <c r="EHH31" s="84"/>
      <c r="EHI31" s="84"/>
      <c r="EHJ31" s="84"/>
      <c r="EHK31" s="84"/>
      <c r="EHL31" s="84"/>
      <c r="EHM31" s="84"/>
      <c r="EHN31" s="84"/>
      <c r="EHO31" s="84"/>
      <c r="EHP31" s="84"/>
      <c r="EHQ31" s="84"/>
      <c r="EHR31" s="84"/>
      <c r="EHS31" s="84"/>
      <c r="EHT31" s="84"/>
      <c r="EHU31" s="84"/>
      <c r="EHV31" s="84"/>
      <c r="EHW31" s="84"/>
      <c r="EHX31" s="84"/>
      <c r="EHY31" s="84"/>
      <c r="EHZ31" s="84"/>
      <c r="EIA31" s="84"/>
      <c r="EIB31" s="84"/>
      <c r="EIC31" s="84"/>
      <c r="EID31" s="84"/>
      <c r="EIE31" s="84"/>
      <c r="EIF31" s="84"/>
      <c r="EIG31" s="84"/>
      <c r="EIH31" s="84"/>
      <c r="EII31" s="84"/>
      <c r="EIJ31" s="84"/>
      <c r="EIK31" s="84"/>
      <c r="EIL31" s="84"/>
      <c r="EIM31" s="84"/>
      <c r="EIN31" s="84"/>
      <c r="EIO31" s="84"/>
      <c r="EIP31" s="84"/>
      <c r="EIQ31" s="84"/>
      <c r="EIR31" s="84"/>
      <c r="EIS31" s="84"/>
      <c r="EIT31" s="84"/>
      <c r="EIU31" s="84"/>
      <c r="EIV31" s="84"/>
      <c r="EIW31" s="84"/>
      <c r="EIX31" s="84"/>
      <c r="EIY31" s="84"/>
      <c r="EIZ31" s="84"/>
      <c r="EJA31" s="84"/>
      <c r="EJB31" s="84"/>
      <c r="EJC31" s="84"/>
      <c r="EJD31" s="84"/>
      <c r="EJE31" s="84"/>
      <c r="EJF31" s="84"/>
      <c r="EJG31" s="84"/>
      <c r="EJH31" s="84"/>
      <c r="EJI31" s="84"/>
      <c r="EJJ31" s="84"/>
      <c r="EJK31" s="84"/>
      <c r="EJL31" s="84"/>
      <c r="EJM31" s="84"/>
      <c r="EJN31" s="84"/>
      <c r="EJO31" s="84"/>
      <c r="EJP31" s="84"/>
      <c r="EJQ31" s="84"/>
      <c r="EJR31" s="84"/>
      <c r="EJS31" s="84"/>
      <c r="EJT31" s="84"/>
      <c r="EJU31" s="84"/>
      <c r="EJV31" s="84"/>
      <c r="EJW31" s="84"/>
      <c r="EJX31" s="84"/>
      <c r="EJY31" s="84"/>
      <c r="EJZ31" s="84"/>
      <c r="EKA31" s="84"/>
      <c r="EKB31" s="84"/>
      <c r="EKC31" s="84"/>
      <c r="EKD31" s="84"/>
      <c r="EKE31" s="84"/>
      <c r="EKF31" s="84"/>
      <c r="EKG31" s="84"/>
      <c r="EKH31" s="84"/>
      <c r="EKI31" s="84"/>
      <c r="EKJ31" s="84"/>
      <c r="EKK31" s="84"/>
      <c r="EKL31" s="84"/>
      <c r="EKM31" s="84"/>
      <c r="EKN31" s="84"/>
      <c r="EKO31" s="84"/>
      <c r="EKP31" s="84"/>
      <c r="EKQ31" s="84"/>
      <c r="EKR31" s="84"/>
      <c r="EKS31" s="84"/>
      <c r="EKT31" s="84"/>
      <c r="EKU31" s="84"/>
      <c r="EKV31" s="84"/>
      <c r="EKW31" s="84"/>
      <c r="EKX31" s="84"/>
      <c r="EKY31" s="84"/>
      <c r="EKZ31" s="84"/>
      <c r="ELA31" s="84"/>
      <c r="ELB31" s="84"/>
      <c r="ELC31" s="84"/>
      <c r="ELD31" s="84"/>
      <c r="ELE31" s="84"/>
      <c r="ELF31" s="84"/>
      <c r="ELG31" s="84"/>
      <c r="ELH31" s="84"/>
      <c r="ELI31" s="84"/>
      <c r="ELJ31" s="84"/>
      <c r="ELK31" s="84"/>
      <c r="ELL31" s="84"/>
      <c r="ELM31" s="84"/>
      <c r="ELN31" s="84"/>
      <c r="ELO31" s="84"/>
      <c r="ELP31" s="84"/>
      <c r="ELQ31" s="84"/>
      <c r="ELR31" s="84"/>
      <c r="ELS31" s="84"/>
      <c r="ELT31" s="84"/>
      <c r="ELU31" s="84"/>
      <c r="ELV31" s="84"/>
      <c r="ELW31" s="84"/>
      <c r="ELX31" s="84"/>
      <c r="ELY31" s="84"/>
      <c r="ELZ31" s="84"/>
      <c r="EMA31" s="84"/>
      <c r="EMB31" s="84"/>
      <c r="EMC31" s="84"/>
      <c r="EMD31" s="84"/>
      <c r="EME31" s="84"/>
      <c r="EMF31" s="84"/>
      <c r="EMG31" s="84"/>
      <c r="EMH31" s="84"/>
      <c r="EMI31" s="84"/>
      <c r="EMJ31" s="84"/>
      <c r="EMK31" s="84"/>
      <c r="EML31" s="84"/>
      <c r="EMM31" s="84"/>
      <c r="EMN31" s="84"/>
      <c r="EMO31" s="84"/>
      <c r="EMP31" s="84"/>
      <c r="EMQ31" s="84"/>
      <c r="EMR31" s="84"/>
      <c r="EMS31" s="84"/>
      <c r="EMT31" s="84"/>
      <c r="EMU31" s="84"/>
      <c r="EMV31" s="84"/>
      <c r="EMW31" s="84"/>
      <c r="EMX31" s="84"/>
      <c r="EMY31" s="84"/>
      <c r="EMZ31" s="84"/>
      <c r="ENA31" s="84"/>
      <c r="ENB31" s="84"/>
      <c r="ENC31" s="84"/>
      <c r="END31" s="84"/>
      <c r="ENE31" s="84"/>
      <c r="ENF31" s="84"/>
      <c r="ENG31" s="84"/>
      <c r="ENH31" s="84"/>
      <c r="ENI31" s="84"/>
      <c r="ENJ31" s="84"/>
      <c r="ENK31" s="84"/>
      <c r="ENL31" s="84"/>
      <c r="ENM31" s="84"/>
      <c r="ENN31" s="84"/>
      <c r="ENO31" s="84"/>
      <c r="ENP31" s="84"/>
      <c r="ENQ31" s="84"/>
      <c r="ENR31" s="84"/>
      <c r="ENS31" s="84"/>
      <c r="ENT31" s="84"/>
      <c r="ENU31" s="84"/>
      <c r="ENV31" s="84"/>
      <c r="ENW31" s="84"/>
      <c r="ENX31" s="84"/>
      <c r="ENY31" s="84"/>
      <c r="ENZ31" s="84"/>
      <c r="EOA31" s="84"/>
      <c r="EOB31" s="84"/>
      <c r="EOC31" s="84"/>
      <c r="EOD31" s="84"/>
      <c r="EOE31" s="84"/>
      <c r="EOF31" s="84"/>
      <c r="EOG31" s="84"/>
      <c r="EOH31" s="84"/>
      <c r="EOI31" s="84"/>
      <c r="EOJ31" s="84"/>
      <c r="EOK31" s="84"/>
      <c r="EOL31" s="84"/>
      <c r="EOM31" s="84"/>
      <c r="EON31" s="84"/>
      <c r="EOO31" s="84"/>
      <c r="EOP31" s="84"/>
      <c r="EOQ31" s="84"/>
      <c r="EOR31" s="84"/>
      <c r="EOS31" s="84"/>
      <c r="EOT31" s="84"/>
      <c r="EOU31" s="84"/>
      <c r="EOV31" s="84"/>
      <c r="EOW31" s="84"/>
      <c r="EOX31" s="84"/>
      <c r="EOY31" s="84"/>
      <c r="EOZ31" s="84"/>
      <c r="EPA31" s="84"/>
      <c r="EPB31" s="84"/>
      <c r="EPC31" s="84"/>
      <c r="EPD31" s="84"/>
      <c r="EPE31" s="84"/>
      <c r="EPF31" s="84"/>
      <c r="EPG31" s="84"/>
      <c r="EPH31" s="84"/>
      <c r="EPI31" s="84"/>
      <c r="EPJ31" s="84"/>
      <c r="EPK31" s="84"/>
      <c r="EPL31" s="84"/>
      <c r="EPM31" s="84"/>
      <c r="EPN31" s="84"/>
      <c r="EPO31" s="84"/>
      <c r="EPP31" s="84"/>
      <c r="EPQ31" s="84"/>
      <c r="EPR31" s="84"/>
      <c r="EPS31" s="84"/>
      <c r="EPT31" s="84"/>
      <c r="EPU31" s="84"/>
      <c r="EPV31" s="84"/>
      <c r="EPW31" s="84"/>
      <c r="EPX31" s="84"/>
      <c r="EPY31" s="84"/>
      <c r="EPZ31" s="84"/>
      <c r="EQA31" s="84"/>
      <c r="EQB31" s="84"/>
      <c r="EQC31" s="84"/>
      <c r="EQD31" s="84"/>
      <c r="EQE31" s="84"/>
      <c r="EQF31" s="84"/>
      <c r="EQG31" s="84"/>
      <c r="EQH31" s="84"/>
      <c r="EQI31" s="84"/>
      <c r="EQJ31" s="84"/>
      <c r="EQK31" s="84"/>
      <c r="EQL31" s="84"/>
      <c r="EQM31" s="84"/>
      <c r="EQN31" s="84"/>
      <c r="EQO31" s="84"/>
      <c r="EQP31" s="84"/>
      <c r="EQQ31" s="84"/>
      <c r="EQR31" s="84"/>
      <c r="EQS31" s="84"/>
      <c r="EQT31" s="84"/>
      <c r="EQU31" s="84"/>
      <c r="EQV31" s="84"/>
      <c r="EQW31" s="84"/>
      <c r="EQX31" s="84"/>
      <c r="EQY31" s="84"/>
      <c r="EQZ31" s="84"/>
      <c r="ERA31" s="84"/>
      <c r="ERB31" s="84"/>
      <c r="ERC31" s="84"/>
      <c r="ERD31" s="84"/>
      <c r="ERE31" s="84"/>
      <c r="ERF31" s="84"/>
      <c r="ERG31" s="84"/>
      <c r="ERH31" s="84"/>
      <c r="ERI31" s="84"/>
      <c r="ERJ31" s="84"/>
      <c r="ERK31" s="84"/>
      <c r="ERL31" s="84"/>
      <c r="ERM31" s="84"/>
      <c r="ERN31" s="84"/>
      <c r="ERO31" s="84"/>
      <c r="ERP31" s="84"/>
      <c r="ERQ31" s="84"/>
      <c r="ERR31" s="84"/>
      <c r="ERS31" s="84"/>
      <c r="ERT31" s="84"/>
      <c r="ERU31" s="84"/>
      <c r="ERV31" s="84"/>
      <c r="ERW31" s="84"/>
      <c r="ERX31" s="84"/>
      <c r="ERY31" s="84"/>
      <c r="ERZ31" s="84"/>
      <c r="ESA31" s="84"/>
      <c r="ESB31" s="84"/>
      <c r="ESC31" s="84"/>
      <c r="ESD31" s="84"/>
      <c r="ESE31" s="84"/>
      <c r="ESF31" s="84"/>
      <c r="ESG31" s="84"/>
      <c r="ESH31" s="84"/>
      <c r="ESI31" s="84"/>
      <c r="ESJ31" s="84"/>
      <c r="ESK31" s="84"/>
      <c r="ESL31" s="84"/>
      <c r="ESM31" s="84"/>
      <c r="ESN31" s="84"/>
      <c r="ESO31" s="84"/>
      <c r="ESP31" s="84"/>
      <c r="ESQ31" s="84"/>
      <c r="ESR31" s="84"/>
      <c r="ESS31" s="84"/>
      <c r="EST31" s="84"/>
      <c r="ESU31" s="84"/>
      <c r="ESV31" s="84"/>
      <c r="ESW31" s="84"/>
      <c r="ESX31" s="84"/>
      <c r="ESY31" s="84"/>
      <c r="ESZ31" s="84"/>
      <c r="ETA31" s="84"/>
      <c r="ETB31" s="84"/>
      <c r="ETC31" s="84"/>
      <c r="ETD31" s="84"/>
      <c r="ETE31" s="84"/>
      <c r="ETF31" s="84"/>
      <c r="ETG31" s="84"/>
      <c r="ETH31" s="84"/>
      <c r="ETI31" s="84"/>
      <c r="ETJ31" s="84"/>
      <c r="ETK31" s="84"/>
      <c r="ETL31" s="84"/>
      <c r="ETM31" s="84"/>
      <c r="ETN31" s="84"/>
      <c r="ETO31" s="84"/>
      <c r="ETP31" s="84"/>
      <c r="ETQ31" s="84"/>
      <c r="ETR31" s="84"/>
      <c r="ETS31" s="84"/>
      <c r="ETT31" s="84"/>
      <c r="ETU31" s="84"/>
      <c r="ETV31" s="84"/>
      <c r="ETW31" s="84"/>
      <c r="ETX31" s="84"/>
      <c r="ETY31" s="84"/>
      <c r="ETZ31" s="84"/>
      <c r="EUA31" s="84"/>
      <c r="EUB31" s="84"/>
      <c r="EUC31" s="84"/>
      <c r="EUD31" s="84"/>
      <c r="EUE31" s="84"/>
      <c r="EUF31" s="84"/>
      <c r="EUG31" s="84"/>
      <c r="EUH31" s="84"/>
      <c r="EUI31" s="84"/>
      <c r="EUJ31" s="84"/>
      <c r="EUK31" s="84"/>
      <c r="EUL31" s="84"/>
      <c r="EUM31" s="84"/>
      <c r="EUN31" s="84"/>
      <c r="EUO31" s="84"/>
      <c r="EUP31" s="84"/>
      <c r="EUQ31" s="84"/>
      <c r="EUR31" s="84"/>
      <c r="EUS31" s="84"/>
      <c r="EUT31" s="84"/>
      <c r="EUU31" s="84"/>
      <c r="EUV31" s="84"/>
      <c r="EUW31" s="84"/>
      <c r="EUX31" s="84"/>
      <c r="EUY31" s="84"/>
      <c r="EUZ31" s="84"/>
      <c r="EVA31" s="84"/>
      <c r="EVB31" s="84"/>
      <c r="EVC31" s="84"/>
      <c r="EVD31" s="84"/>
      <c r="EVE31" s="84"/>
      <c r="EVF31" s="84"/>
      <c r="EVG31" s="84"/>
      <c r="EVH31" s="84"/>
      <c r="EVI31" s="84"/>
      <c r="EVJ31" s="84"/>
      <c r="EVK31" s="84"/>
      <c r="EVL31" s="84"/>
      <c r="EVM31" s="84"/>
      <c r="EVN31" s="84"/>
      <c r="EVO31" s="84"/>
      <c r="EVP31" s="84"/>
      <c r="EVQ31" s="84"/>
      <c r="EVR31" s="84"/>
      <c r="EVS31" s="84"/>
      <c r="EVT31" s="84"/>
      <c r="EVU31" s="84"/>
      <c r="EVV31" s="84"/>
      <c r="EVW31" s="84"/>
      <c r="EVX31" s="84"/>
      <c r="EVY31" s="84"/>
      <c r="EVZ31" s="84"/>
      <c r="EWA31" s="84"/>
      <c r="EWB31" s="84"/>
      <c r="EWC31" s="84"/>
      <c r="EWD31" s="84"/>
      <c r="EWE31" s="84"/>
      <c r="EWF31" s="84"/>
      <c r="EWG31" s="84"/>
      <c r="EWH31" s="84"/>
      <c r="EWI31" s="84"/>
      <c r="EWJ31" s="84"/>
      <c r="EWK31" s="84"/>
      <c r="EWL31" s="84"/>
      <c r="EWM31" s="84"/>
      <c r="EWN31" s="84"/>
      <c r="EWO31" s="84"/>
      <c r="EWP31" s="84"/>
      <c r="EWQ31" s="84"/>
      <c r="EWR31" s="84"/>
      <c r="EWS31" s="84"/>
      <c r="EWT31" s="84"/>
      <c r="EWU31" s="84"/>
      <c r="EWV31" s="84"/>
      <c r="EWW31" s="84"/>
      <c r="EWX31" s="84"/>
      <c r="EWY31" s="84"/>
      <c r="EWZ31" s="84"/>
      <c r="EXA31" s="84"/>
      <c r="EXB31" s="84"/>
      <c r="EXC31" s="84"/>
      <c r="EXD31" s="84"/>
      <c r="EXE31" s="84"/>
      <c r="EXF31" s="84"/>
      <c r="EXG31" s="84"/>
      <c r="EXH31" s="84"/>
      <c r="EXI31" s="84"/>
      <c r="EXJ31" s="84"/>
      <c r="EXK31" s="84"/>
      <c r="EXL31" s="84"/>
      <c r="EXM31" s="84"/>
      <c r="EXN31" s="84"/>
      <c r="EXO31" s="84"/>
      <c r="EXP31" s="84"/>
      <c r="EXQ31" s="84"/>
      <c r="EXR31" s="84"/>
      <c r="EXS31" s="84"/>
      <c r="EXT31" s="84"/>
      <c r="EXU31" s="84"/>
      <c r="EXV31" s="84"/>
      <c r="EXW31" s="84"/>
      <c r="EXX31" s="84"/>
      <c r="EXY31" s="84"/>
      <c r="EXZ31" s="84"/>
      <c r="EYA31" s="84"/>
      <c r="EYB31" s="84"/>
      <c r="EYC31" s="84"/>
      <c r="EYD31" s="84"/>
      <c r="EYE31" s="84"/>
      <c r="EYF31" s="84"/>
      <c r="EYG31" s="84"/>
      <c r="EYH31" s="84"/>
      <c r="EYI31" s="84"/>
      <c r="EYJ31" s="84"/>
      <c r="EYK31" s="84"/>
      <c r="EYL31" s="84"/>
      <c r="EYM31" s="84"/>
      <c r="EYN31" s="84"/>
      <c r="EYO31" s="84"/>
      <c r="EYP31" s="84"/>
      <c r="EYQ31" s="84"/>
      <c r="EYR31" s="84"/>
      <c r="EYS31" s="84"/>
      <c r="EYT31" s="84"/>
      <c r="EYU31" s="84"/>
      <c r="EYV31" s="84"/>
      <c r="EYW31" s="84"/>
      <c r="EYX31" s="84"/>
      <c r="EYY31" s="84"/>
      <c r="EYZ31" s="84"/>
      <c r="EZA31" s="84"/>
      <c r="EZB31" s="84"/>
      <c r="EZC31" s="84"/>
      <c r="EZD31" s="84"/>
      <c r="EZE31" s="84"/>
      <c r="EZF31" s="84"/>
      <c r="EZG31" s="84"/>
      <c r="EZH31" s="84"/>
      <c r="EZI31" s="84"/>
      <c r="EZJ31" s="84"/>
      <c r="EZK31" s="84"/>
      <c r="EZL31" s="84"/>
      <c r="EZM31" s="84"/>
      <c r="EZN31" s="84"/>
      <c r="EZO31" s="84"/>
      <c r="EZP31" s="84"/>
      <c r="EZQ31" s="84"/>
      <c r="EZR31" s="84"/>
      <c r="EZS31" s="84"/>
      <c r="EZT31" s="84"/>
      <c r="EZU31" s="84"/>
      <c r="EZV31" s="84"/>
      <c r="EZW31" s="84"/>
      <c r="EZX31" s="84"/>
      <c r="EZY31" s="84"/>
      <c r="EZZ31" s="84"/>
      <c r="FAA31" s="84"/>
      <c r="FAB31" s="84"/>
      <c r="FAC31" s="84"/>
      <c r="FAD31" s="84"/>
      <c r="FAE31" s="84"/>
      <c r="FAF31" s="84"/>
      <c r="FAG31" s="84"/>
      <c r="FAH31" s="84"/>
      <c r="FAI31" s="84"/>
      <c r="FAJ31" s="84"/>
      <c r="FAK31" s="84"/>
      <c r="FAL31" s="84"/>
      <c r="FAM31" s="84"/>
      <c r="FAN31" s="84"/>
      <c r="FAO31" s="84"/>
      <c r="FAP31" s="84"/>
      <c r="FAQ31" s="84"/>
      <c r="FAR31" s="84"/>
      <c r="FAS31" s="84"/>
      <c r="FAT31" s="84"/>
      <c r="FAU31" s="84"/>
      <c r="FAV31" s="84"/>
      <c r="FAW31" s="84"/>
      <c r="FAX31" s="84"/>
      <c r="FAY31" s="84"/>
      <c r="FAZ31" s="84"/>
      <c r="FBA31" s="84"/>
      <c r="FBB31" s="84"/>
      <c r="FBC31" s="84"/>
      <c r="FBD31" s="84"/>
      <c r="FBE31" s="84"/>
      <c r="FBF31" s="84"/>
      <c r="FBG31" s="84"/>
      <c r="FBH31" s="84"/>
      <c r="FBI31" s="84"/>
      <c r="FBJ31" s="84"/>
      <c r="FBK31" s="84"/>
      <c r="FBL31" s="84"/>
      <c r="FBM31" s="84"/>
      <c r="FBN31" s="84"/>
      <c r="FBO31" s="84"/>
      <c r="FBP31" s="84"/>
      <c r="FBQ31" s="84"/>
      <c r="FBR31" s="84"/>
      <c r="FBS31" s="84"/>
      <c r="FBT31" s="84"/>
      <c r="FBU31" s="84"/>
      <c r="FBV31" s="84"/>
      <c r="FBW31" s="84"/>
      <c r="FBX31" s="84"/>
      <c r="FBY31" s="84"/>
      <c r="FBZ31" s="84"/>
      <c r="FCA31" s="84"/>
      <c r="FCB31" s="84"/>
      <c r="FCC31" s="84"/>
      <c r="FCD31" s="84"/>
      <c r="FCE31" s="84"/>
      <c r="FCF31" s="84"/>
      <c r="FCG31" s="84"/>
      <c r="FCH31" s="84"/>
      <c r="FCI31" s="84"/>
      <c r="FCJ31" s="84"/>
      <c r="FCK31" s="84"/>
      <c r="FCL31" s="84"/>
      <c r="FCM31" s="84"/>
      <c r="FCN31" s="84"/>
      <c r="FCO31" s="84"/>
      <c r="FCP31" s="84"/>
      <c r="FCQ31" s="84"/>
      <c r="FCR31" s="84"/>
      <c r="FCS31" s="84"/>
      <c r="FCT31" s="84"/>
      <c r="FCU31" s="84"/>
      <c r="FCV31" s="84"/>
      <c r="FCW31" s="84"/>
      <c r="FCX31" s="84"/>
      <c r="FCY31" s="84"/>
      <c r="FCZ31" s="84"/>
      <c r="FDA31" s="84"/>
      <c r="FDB31" s="84"/>
      <c r="FDC31" s="84"/>
      <c r="FDD31" s="84"/>
      <c r="FDE31" s="84"/>
      <c r="FDF31" s="84"/>
      <c r="FDG31" s="84"/>
      <c r="FDH31" s="84"/>
      <c r="FDI31" s="84"/>
      <c r="FDJ31" s="84"/>
      <c r="FDK31" s="84"/>
      <c r="FDL31" s="84"/>
      <c r="FDM31" s="84"/>
      <c r="FDN31" s="84"/>
      <c r="FDO31" s="84"/>
      <c r="FDP31" s="84"/>
      <c r="FDQ31" s="84"/>
      <c r="FDR31" s="84"/>
      <c r="FDS31" s="84"/>
      <c r="FDT31" s="84"/>
      <c r="FDU31" s="84"/>
      <c r="FDV31" s="84"/>
      <c r="FDW31" s="84"/>
      <c r="FDX31" s="84"/>
      <c r="FDY31" s="84"/>
      <c r="FDZ31" s="84"/>
      <c r="FEA31" s="84"/>
      <c r="FEB31" s="84"/>
      <c r="FEC31" s="84"/>
      <c r="FED31" s="84"/>
      <c r="FEE31" s="84"/>
      <c r="FEF31" s="84"/>
      <c r="FEG31" s="84"/>
      <c r="FEH31" s="84"/>
      <c r="FEI31" s="84"/>
      <c r="FEJ31" s="84"/>
      <c r="FEK31" s="84"/>
      <c r="FEL31" s="84"/>
      <c r="FEM31" s="84"/>
      <c r="FEN31" s="84"/>
      <c r="FEO31" s="84"/>
      <c r="FEP31" s="84"/>
      <c r="FEQ31" s="84"/>
      <c r="FER31" s="84"/>
      <c r="FES31" s="84"/>
      <c r="FET31" s="84"/>
      <c r="FEU31" s="84"/>
      <c r="FEV31" s="84"/>
      <c r="FEW31" s="84"/>
      <c r="FEX31" s="84"/>
      <c r="FEY31" s="84"/>
      <c r="FEZ31" s="84"/>
      <c r="FFA31" s="84"/>
      <c r="FFB31" s="84"/>
      <c r="FFC31" s="84"/>
      <c r="FFD31" s="84"/>
      <c r="FFE31" s="84"/>
      <c r="FFF31" s="84"/>
      <c r="FFG31" s="84"/>
      <c r="FFH31" s="84"/>
      <c r="FFI31" s="84"/>
      <c r="FFJ31" s="84"/>
      <c r="FFK31" s="84"/>
      <c r="FFL31" s="84"/>
      <c r="FFM31" s="84"/>
      <c r="FFN31" s="84"/>
      <c r="FFO31" s="84"/>
      <c r="FFP31" s="84"/>
      <c r="FFQ31" s="84"/>
      <c r="FFR31" s="84"/>
      <c r="FFS31" s="84"/>
      <c r="FFT31" s="84"/>
      <c r="FFU31" s="84"/>
      <c r="FFV31" s="84"/>
      <c r="FFW31" s="84"/>
      <c r="FFX31" s="84"/>
      <c r="FFY31" s="84"/>
      <c r="FFZ31" s="84"/>
      <c r="FGA31" s="84"/>
      <c r="FGB31" s="84"/>
      <c r="FGC31" s="84"/>
      <c r="FGD31" s="84"/>
      <c r="FGE31" s="84"/>
      <c r="FGF31" s="84"/>
      <c r="FGG31" s="84"/>
      <c r="FGH31" s="84"/>
      <c r="FGI31" s="84"/>
      <c r="FGJ31" s="84"/>
      <c r="FGK31" s="84"/>
      <c r="FGL31" s="84"/>
      <c r="FGM31" s="84"/>
      <c r="FGN31" s="84"/>
      <c r="FGO31" s="84"/>
      <c r="FGP31" s="84"/>
      <c r="FGQ31" s="84"/>
      <c r="FGR31" s="84"/>
      <c r="FGS31" s="84"/>
      <c r="FGT31" s="84"/>
      <c r="FGU31" s="84"/>
      <c r="FGV31" s="84"/>
      <c r="FGW31" s="84"/>
      <c r="FGX31" s="84"/>
      <c r="FGY31" s="84"/>
      <c r="FGZ31" s="84"/>
      <c r="FHA31" s="84"/>
      <c r="FHB31" s="84"/>
      <c r="FHC31" s="84"/>
      <c r="FHD31" s="84"/>
      <c r="FHE31" s="84"/>
      <c r="FHF31" s="84"/>
      <c r="FHG31" s="84"/>
      <c r="FHH31" s="84"/>
      <c r="FHI31" s="84"/>
      <c r="FHJ31" s="84"/>
      <c r="FHK31" s="84"/>
      <c r="FHL31" s="84"/>
      <c r="FHM31" s="84"/>
      <c r="FHN31" s="84"/>
      <c r="FHO31" s="84"/>
      <c r="FHP31" s="84"/>
      <c r="FHQ31" s="84"/>
      <c r="FHR31" s="84"/>
      <c r="FHS31" s="84"/>
      <c r="FHT31" s="84"/>
      <c r="FHU31" s="84"/>
      <c r="FHV31" s="84"/>
      <c r="FHW31" s="84"/>
      <c r="FHX31" s="84"/>
      <c r="FHY31" s="84"/>
      <c r="FHZ31" s="84"/>
      <c r="FIA31" s="84"/>
      <c r="FIB31" s="84"/>
      <c r="FIC31" s="84"/>
      <c r="FID31" s="84"/>
      <c r="FIE31" s="84"/>
      <c r="FIF31" s="84"/>
      <c r="FIG31" s="84"/>
      <c r="FIH31" s="84"/>
      <c r="FII31" s="84"/>
      <c r="FIJ31" s="84"/>
      <c r="FIK31" s="84"/>
      <c r="FIL31" s="84"/>
      <c r="FIM31" s="84"/>
      <c r="FIN31" s="84"/>
      <c r="FIO31" s="84"/>
      <c r="FIP31" s="84"/>
      <c r="FIQ31" s="84"/>
      <c r="FIR31" s="84"/>
      <c r="FIS31" s="84"/>
      <c r="FIT31" s="84"/>
      <c r="FIU31" s="84"/>
      <c r="FIV31" s="84"/>
      <c r="FIW31" s="84"/>
      <c r="FIX31" s="84"/>
      <c r="FIY31" s="84"/>
      <c r="FIZ31" s="84"/>
      <c r="FJA31" s="84"/>
      <c r="FJB31" s="84"/>
      <c r="FJC31" s="84"/>
      <c r="FJD31" s="84"/>
      <c r="FJE31" s="84"/>
      <c r="FJF31" s="84"/>
      <c r="FJG31" s="84"/>
      <c r="FJH31" s="84"/>
      <c r="FJI31" s="84"/>
      <c r="FJJ31" s="84"/>
      <c r="FJK31" s="84"/>
      <c r="FJL31" s="84"/>
      <c r="FJM31" s="84"/>
      <c r="FJN31" s="84"/>
      <c r="FJO31" s="84"/>
      <c r="FJP31" s="84"/>
      <c r="FJQ31" s="84"/>
      <c r="FJR31" s="84"/>
      <c r="FJS31" s="84"/>
      <c r="FJT31" s="84"/>
      <c r="FJU31" s="84"/>
      <c r="FJV31" s="84"/>
      <c r="FJW31" s="84"/>
      <c r="FJX31" s="84"/>
      <c r="FJY31" s="84"/>
      <c r="FJZ31" s="84"/>
      <c r="FKA31" s="84"/>
      <c r="FKB31" s="84"/>
      <c r="FKC31" s="84"/>
      <c r="FKD31" s="84"/>
      <c r="FKE31" s="84"/>
      <c r="FKF31" s="84"/>
      <c r="FKG31" s="84"/>
      <c r="FKH31" s="84"/>
      <c r="FKI31" s="84"/>
      <c r="FKJ31" s="84"/>
      <c r="FKK31" s="84"/>
      <c r="FKL31" s="84"/>
      <c r="FKM31" s="84"/>
      <c r="FKN31" s="84"/>
      <c r="FKO31" s="84"/>
      <c r="FKP31" s="84"/>
      <c r="FKQ31" s="84"/>
      <c r="FKR31" s="84"/>
      <c r="FKS31" s="84"/>
      <c r="FKT31" s="84"/>
      <c r="FKU31" s="84"/>
      <c r="FKV31" s="84"/>
      <c r="FKW31" s="84"/>
      <c r="FKX31" s="84"/>
      <c r="FKY31" s="84"/>
      <c r="FKZ31" s="84"/>
      <c r="FLA31" s="84"/>
      <c r="FLB31" s="84"/>
      <c r="FLC31" s="84"/>
      <c r="FLD31" s="84"/>
      <c r="FLE31" s="84"/>
      <c r="FLF31" s="84"/>
      <c r="FLG31" s="84"/>
      <c r="FLH31" s="84"/>
      <c r="FLI31" s="84"/>
      <c r="FLJ31" s="84"/>
      <c r="FLK31" s="84"/>
      <c r="FLL31" s="84"/>
      <c r="FLM31" s="84"/>
      <c r="FLN31" s="84"/>
      <c r="FLO31" s="84"/>
      <c r="FLP31" s="84"/>
      <c r="FLQ31" s="84"/>
      <c r="FLR31" s="84"/>
      <c r="FLS31" s="84"/>
      <c r="FLT31" s="84"/>
      <c r="FLU31" s="84"/>
      <c r="FLV31" s="84"/>
      <c r="FLW31" s="84"/>
      <c r="FLX31" s="84"/>
      <c r="FLY31" s="84"/>
      <c r="FLZ31" s="84"/>
      <c r="FMA31" s="84"/>
      <c r="FMB31" s="84"/>
      <c r="FMC31" s="84"/>
      <c r="FMD31" s="84"/>
      <c r="FME31" s="84"/>
      <c r="FMF31" s="84"/>
      <c r="FMG31" s="84"/>
      <c r="FMH31" s="84"/>
      <c r="FMI31" s="84"/>
      <c r="FMJ31" s="84"/>
      <c r="FMK31" s="84"/>
      <c r="FML31" s="84"/>
      <c r="FMM31" s="84"/>
      <c r="FMN31" s="84"/>
      <c r="FMO31" s="84"/>
      <c r="FMP31" s="84"/>
      <c r="FMQ31" s="84"/>
      <c r="FMR31" s="84"/>
      <c r="FMS31" s="84"/>
      <c r="FMT31" s="84"/>
      <c r="FMU31" s="84"/>
      <c r="FMV31" s="84"/>
      <c r="FMW31" s="84"/>
      <c r="FMX31" s="84"/>
      <c r="FMY31" s="84"/>
      <c r="FMZ31" s="84"/>
      <c r="FNA31" s="84"/>
      <c r="FNB31" s="84"/>
      <c r="FNC31" s="84"/>
      <c r="FND31" s="84"/>
      <c r="FNE31" s="84"/>
      <c r="FNF31" s="84"/>
      <c r="FNG31" s="84"/>
      <c r="FNH31" s="84"/>
      <c r="FNI31" s="84"/>
      <c r="FNJ31" s="84"/>
      <c r="FNK31" s="84"/>
      <c r="FNL31" s="84"/>
      <c r="FNM31" s="84"/>
      <c r="FNN31" s="84"/>
      <c r="FNO31" s="84"/>
      <c r="FNP31" s="84"/>
      <c r="FNQ31" s="84"/>
      <c r="FNR31" s="84"/>
      <c r="FNS31" s="84"/>
      <c r="FNT31" s="84"/>
      <c r="FNU31" s="84"/>
      <c r="FNV31" s="84"/>
      <c r="FNW31" s="84"/>
      <c r="FNX31" s="84"/>
      <c r="FNY31" s="84"/>
      <c r="FNZ31" s="84"/>
      <c r="FOA31" s="84"/>
      <c r="FOB31" s="84"/>
      <c r="FOC31" s="84"/>
      <c r="FOD31" s="84"/>
      <c r="FOE31" s="84"/>
      <c r="FOF31" s="84"/>
      <c r="FOG31" s="84"/>
      <c r="FOH31" s="84"/>
      <c r="FOI31" s="84"/>
      <c r="FOJ31" s="84"/>
      <c r="FOK31" s="84"/>
      <c r="FOL31" s="84"/>
      <c r="FOM31" s="84"/>
      <c r="FON31" s="84"/>
      <c r="FOO31" s="84"/>
      <c r="FOP31" s="84"/>
      <c r="FOQ31" s="84"/>
      <c r="FOR31" s="84"/>
      <c r="FOS31" s="84"/>
      <c r="FOT31" s="84"/>
      <c r="FOU31" s="84"/>
      <c r="FOV31" s="84"/>
      <c r="FOW31" s="84"/>
      <c r="FOX31" s="84"/>
      <c r="FOY31" s="84"/>
      <c r="FOZ31" s="84"/>
      <c r="FPA31" s="84"/>
      <c r="FPB31" s="84"/>
      <c r="FPC31" s="84"/>
      <c r="FPD31" s="84"/>
      <c r="FPE31" s="84"/>
      <c r="FPF31" s="84"/>
      <c r="FPG31" s="84"/>
      <c r="FPH31" s="84"/>
      <c r="FPI31" s="84"/>
      <c r="FPJ31" s="84"/>
      <c r="FPK31" s="84"/>
      <c r="FPL31" s="84"/>
      <c r="FPM31" s="84"/>
      <c r="FPN31" s="84"/>
      <c r="FPO31" s="84"/>
      <c r="FPP31" s="84"/>
      <c r="FPQ31" s="84"/>
      <c r="FPR31" s="84"/>
      <c r="FPS31" s="84"/>
      <c r="FPT31" s="84"/>
      <c r="FPU31" s="84"/>
      <c r="FPV31" s="84"/>
      <c r="FPW31" s="84"/>
      <c r="FPX31" s="84"/>
      <c r="FPY31" s="84"/>
      <c r="FPZ31" s="84"/>
      <c r="FQA31" s="84"/>
      <c r="FQB31" s="84"/>
      <c r="FQC31" s="84"/>
      <c r="FQD31" s="84"/>
      <c r="FQE31" s="84"/>
      <c r="FQF31" s="84"/>
      <c r="FQG31" s="84"/>
      <c r="FQH31" s="84"/>
      <c r="FQI31" s="84"/>
      <c r="FQJ31" s="84"/>
      <c r="FQK31" s="84"/>
      <c r="FQL31" s="84"/>
      <c r="FQM31" s="84"/>
      <c r="FQN31" s="84"/>
      <c r="FQO31" s="84"/>
      <c r="FQP31" s="84"/>
      <c r="FQQ31" s="84"/>
      <c r="FQR31" s="84"/>
      <c r="FQS31" s="84"/>
      <c r="FQT31" s="84"/>
      <c r="FQU31" s="84"/>
      <c r="FQV31" s="84"/>
      <c r="FQW31" s="84"/>
      <c r="FQX31" s="84"/>
      <c r="FQY31" s="84"/>
      <c r="FQZ31" s="84"/>
      <c r="FRA31" s="84"/>
      <c r="FRB31" s="84"/>
      <c r="FRC31" s="84"/>
      <c r="FRD31" s="84"/>
      <c r="FRE31" s="84"/>
      <c r="FRF31" s="84"/>
      <c r="FRG31" s="84"/>
      <c r="FRH31" s="84"/>
      <c r="FRI31" s="84"/>
      <c r="FRJ31" s="84"/>
      <c r="FRK31" s="84"/>
      <c r="FRL31" s="84"/>
      <c r="FRM31" s="84"/>
      <c r="FRN31" s="84"/>
      <c r="FRO31" s="84"/>
      <c r="FRP31" s="84"/>
      <c r="FRQ31" s="84"/>
      <c r="FRR31" s="84"/>
      <c r="FRS31" s="84"/>
      <c r="FRT31" s="84"/>
      <c r="FRU31" s="84"/>
      <c r="FRV31" s="84"/>
      <c r="FRW31" s="84"/>
      <c r="FRX31" s="84"/>
      <c r="FRY31" s="84"/>
      <c r="FRZ31" s="84"/>
      <c r="FSA31" s="84"/>
      <c r="FSB31" s="84"/>
      <c r="FSC31" s="84"/>
      <c r="FSD31" s="84"/>
      <c r="FSE31" s="84"/>
      <c r="FSF31" s="84"/>
      <c r="FSG31" s="84"/>
      <c r="FSH31" s="84"/>
      <c r="FSI31" s="84"/>
      <c r="FSJ31" s="84"/>
      <c r="FSK31" s="84"/>
      <c r="FSL31" s="84"/>
      <c r="FSM31" s="84"/>
      <c r="FSN31" s="84"/>
      <c r="FSO31" s="84"/>
      <c r="FSP31" s="84"/>
      <c r="FSQ31" s="84"/>
      <c r="FSR31" s="84"/>
      <c r="FSS31" s="84"/>
      <c r="FST31" s="84"/>
      <c r="FSU31" s="84"/>
      <c r="FSV31" s="84"/>
      <c r="FSW31" s="84"/>
      <c r="FSX31" s="84"/>
      <c r="FSY31" s="84"/>
      <c r="FSZ31" s="84"/>
      <c r="FTA31" s="84"/>
      <c r="FTB31" s="84"/>
      <c r="FTC31" s="84"/>
      <c r="FTD31" s="84"/>
      <c r="FTE31" s="84"/>
      <c r="FTF31" s="84"/>
      <c r="FTG31" s="84"/>
      <c r="FTH31" s="84"/>
      <c r="FTI31" s="84"/>
      <c r="FTJ31" s="84"/>
      <c r="FTK31" s="84"/>
      <c r="FTL31" s="84"/>
      <c r="FTM31" s="84"/>
      <c r="FTN31" s="84"/>
      <c r="FTO31" s="84"/>
      <c r="FTP31" s="84"/>
      <c r="FTQ31" s="84"/>
      <c r="FTR31" s="84"/>
      <c r="FTS31" s="84"/>
      <c r="FTT31" s="84"/>
      <c r="FTU31" s="84"/>
      <c r="FTV31" s="84"/>
      <c r="FTW31" s="84"/>
      <c r="FTX31" s="84"/>
      <c r="FTY31" s="84"/>
      <c r="FTZ31" s="84"/>
      <c r="FUA31" s="84"/>
      <c r="FUB31" s="84"/>
      <c r="FUC31" s="84"/>
      <c r="FUD31" s="84"/>
      <c r="FUE31" s="84"/>
      <c r="FUF31" s="84"/>
      <c r="FUG31" s="84"/>
      <c r="FUH31" s="84"/>
      <c r="FUI31" s="84"/>
      <c r="FUJ31" s="84"/>
      <c r="FUK31" s="84"/>
      <c r="FUL31" s="84"/>
      <c r="FUM31" s="84"/>
      <c r="FUN31" s="84"/>
      <c r="FUO31" s="84"/>
      <c r="FUP31" s="84"/>
      <c r="FUQ31" s="84"/>
      <c r="FUR31" s="84"/>
      <c r="FUS31" s="84"/>
      <c r="FUT31" s="84"/>
      <c r="FUU31" s="84"/>
      <c r="FUV31" s="84"/>
      <c r="FUW31" s="84"/>
      <c r="FUX31" s="84"/>
      <c r="FUY31" s="84"/>
      <c r="FUZ31" s="84"/>
      <c r="FVA31" s="84"/>
      <c r="FVB31" s="84"/>
      <c r="FVC31" s="84"/>
      <c r="FVD31" s="84"/>
      <c r="FVE31" s="84"/>
      <c r="FVF31" s="84"/>
      <c r="FVG31" s="84"/>
      <c r="FVH31" s="84"/>
      <c r="FVI31" s="84"/>
      <c r="FVJ31" s="84"/>
      <c r="FVK31" s="84"/>
      <c r="FVL31" s="84"/>
      <c r="FVM31" s="84"/>
      <c r="FVN31" s="84"/>
      <c r="FVO31" s="84"/>
      <c r="FVP31" s="84"/>
      <c r="FVQ31" s="84"/>
      <c r="FVR31" s="84"/>
      <c r="FVS31" s="84"/>
      <c r="FVT31" s="84"/>
      <c r="FVU31" s="84"/>
      <c r="FVV31" s="84"/>
      <c r="FVW31" s="84"/>
      <c r="FVX31" s="84"/>
      <c r="FVY31" s="84"/>
      <c r="FVZ31" s="84"/>
      <c r="FWA31" s="84"/>
      <c r="FWB31" s="84"/>
      <c r="FWC31" s="84"/>
      <c r="FWD31" s="84"/>
      <c r="FWE31" s="84"/>
      <c r="FWF31" s="84"/>
      <c r="FWG31" s="84"/>
      <c r="FWH31" s="84"/>
      <c r="FWI31" s="84"/>
      <c r="FWJ31" s="84"/>
      <c r="FWK31" s="84"/>
      <c r="FWL31" s="84"/>
      <c r="FWM31" s="84"/>
      <c r="FWN31" s="84"/>
      <c r="FWO31" s="84"/>
      <c r="FWP31" s="84"/>
      <c r="FWQ31" s="84"/>
      <c r="FWR31" s="84"/>
      <c r="FWS31" s="84"/>
      <c r="FWT31" s="84"/>
      <c r="FWU31" s="84"/>
      <c r="FWV31" s="84"/>
      <c r="FWW31" s="84"/>
      <c r="FWX31" s="84"/>
      <c r="FWY31" s="84"/>
      <c r="FWZ31" s="84"/>
      <c r="FXA31" s="84"/>
      <c r="FXB31" s="84"/>
      <c r="FXC31" s="84"/>
      <c r="FXD31" s="84"/>
      <c r="FXE31" s="84"/>
      <c r="FXF31" s="84"/>
      <c r="FXG31" s="84"/>
      <c r="FXH31" s="84"/>
      <c r="FXI31" s="84"/>
      <c r="FXJ31" s="84"/>
      <c r="FXK31" s="84"/>
      <c r="FXL31" s="84"/>
      <c r="FXM31" s="84"/>
      <c r="FXN31" s="84"/>
      <c r="FXO31" s="84"/>
      <c r="FXP31" s="84"/>
      <c r="FXQ31" s="84"/>
      <c r="FXR31" s="84"/>
      <c r="FXS31" s="84"/>
      <c r="FXT31" s="84"/>
      <c r="FXU31" s="84"/>
      <c r="FXV31" s="84"/>
      <c r="FXW31" s="84"/>
      <c r="FXX31" s="84"/>
      <c r="FXY31" s="84"/>
      <c r="FXZ31" s="84"/>
      <c r="FYA31" s="84"/>
      <c r="FYB31" s="84"/>
      <c r="FYC31" s="84"/>
      <c r="FYD31" s="84"/>
      <c r="FYE31" s="84"/>
      <c r="FYF31" s="84"/>
      <c r="FYG31" s="84"/>
      <c r="FYH31" s="84"/>
      <c r="FYI31" s="84"/>
      <c r="FYJ31" s="84"/>
      <c r="FYK31" s="84"/>
      <c r="FYL31" s="84"/>
      <c r="FYM31" s="84"/>
      <c r="FYN31" s="84"/>
      <c r="FYO31" s="84"/>
      <c r="FYP31" s="84"/>
      <c r="FYQ31" s="84"/>
      <c r="FYR31" s="84"/>
      <c r="FYS31" s="84"/>
      <c r="FYT31" s="84"/>
      <c r="FYU31" s="84"/>
      <c r="FYV31" s="84"/>
      <c r="FYW31" s="84"/>
      <c r="FYX31" s="84"/>
      <c r="FYY31" s="84"/>
      <c r="FYZ31" s="84"/>
      <c r="FZA31" s="84"/>
      <c r="FZB31" s="84"/>
      <c r="FZC31" s="84"/>
      <c r="FZD31" s="84"/>
      <c r="FZE31" s="84"/>
      <c r="FZF31" s="84"/>
      <c r="FZG31" s="84"/>
      <c r="FZH31" s="84"/>
      <c r="FZI31" s="84"/>
      <c r="FZJ31" s="84"/>
      <c r="FZK31" s="84"/>
      <c r="FZL31" s="84"/>
      <c r="FZM31" s="84"/>
      <c r="FZN31" s="84"/>
      <c r="FZO31" s="84"/>
      <c r="FZP31" s="84"/>
      <c r="FZQ31" s="84"/>
      <c r="FZR31" s="84"/>
      <c r="FZS31" s="84"/>
      <c r="FZT31" s="84"/>
      <c r="FZU31" s="84"/>
      <c r="FZV31" s="84"/>
      <c r="FZW31" s="84"/>
      <c r="FZX31" s="84"/>
      <c r="FZY31" s="84"/>
      <c r="FZZ31" s="84"/>
      <c r="GAA31" s="84"/>
      <c r="GAB31" s="84"/>
      <c r="GAC31" s="84"/>
      <c r="GAD31" s="84"/>
      <c r="GAE31" s="84"/>
      <c r="GAF31" s="84"/>
      <c r="GAG31" s="84"/>
      <c r="GAH31" s="84"/>
      <c r="GAI31" s="84"/>
      <c r="GAJ31" s="84"/>
      <c r="GAK31" s="84"/>
      <c r="GAL31" s="84"/>
      <c r="GAM31" s="84"/>
      <c r="GAN31" s="84"/>
      <c r="GAO31" s="84"/>
      <c r="GAP31" s="84"/>
      <c r="GAQ31" s="84"/>
      <c r="GAR31" s="84"/>
      <c r="GAS31" s="84"/>
      <c r="GAT31" s="84"/>
      <c r="GAU31" s="84"/>
      <c r="GAV31" s="84"/>
      <c r="GAW31" s="84"/>
      <c r="GAX31" s="84"/>
      <c r="GAY31" s="84"/>
      <c r="GAZ31" s="84"/>
      <c r="GBA31" s="84"/>
      <c r="GBB31" s="84"/>
      <c r="GBC31" s="84"/>
      <c r="GBD31" s="84"/>
      <c r="GBE31" s="84"/>
      <c r="GBF31" s="84"/>
      <c r="GBG31" s="84"/>
      <c r="GBH31" s="84"/>
      <c r="GBI31" s="84"/>
      <c r="GBJ31" s="84"/>
      <c r="GBK31" s="84"/>
      <c r="GBL31" s="84"/>
      <c r="GBM31" s="84"/>
      <c r="GBN31" s="84"/>
      <c r="GBO31" s="84"/>
      <c r="GBP31" s="84"/>
      <c r="GBQ31" s="84"/>
      <c r="GBR31" s="84"/>
      <c r="GBS31" s="84"/>
      <c r="GBT31" s="84"/>
      <c r="GBU31" s="84"/>
      <c r="GBV31" s="84"/>
      <c r="GBW31" s="84"/>
      <c r="GBX31" s="84"/>
      <c r="GBY31" s="84"/>
      <c r="GBZ31" s="84"/>
      <c r="GCA31" s="84"/>
      <c r="GCB31" s="84"/>
      <c r="GCC31" s="84"/>
      <c r="GCD31" s="84"/>
      <c r="GCE31" s="84"/>
      <c r="GCF31" s="84"/>
      <c r="GCG31" s="84"/>
      <c r="GCH31" s="84"/>
      <c r="GCI31" s="84"/>
      <c r="GCJ31" s="84"/>
      <c r="GCK31" s="84"/>
      <c r="GCL31" s="84"/>
      <c r="GCM31" s="84"/>
      <c r="GCN31" s="84"/>
      <c r="GCO31" s="84"/>
      <c r="GCP31" s="84"/>
      <c r="GCQ31" s="84"/>
      <c r="GCR31" s="84"/>
      <c r="GCS31" s="84"/>
      <c r="GCT31" s="84"/>
      <c r="GCU31" s="84"/>
      <c r="GCV31" s="84"/>
      <c r="GCW31" s="84"/>
      <c r="GCX31" s="84"/>
      <c r="GCY31" s="84"/>
      <c r="GCZ31" s="84"/>
      <c r="GDA31" s="84"/>
      <c r="GDB31" s="84"/>
      <c r="GDC31" s="84"/>
      <c r="GDD31" s="84"/>
      <c r="GDE31" s="84"/>
      <c r="GDF31" s="84"/>
      <c r="GDG31" s="84"/>
      <c r="GDH31" s="84"/>
      <c r="GDI31" s="84"/>
      <c r="GDJ31" s="84"/>
      <c r="GDK31" s="84"/>
      <c r="GDL31" s="84"/>
      <c r="GDM31" s="84"/>
      <c r="GDN31" s="84"/>
      <c r="GDO31" s="84"/>
      <c r="GDP31" s="84"/>
      <c r="GDQ31" s="84"/>
      <c r="GDR31" s="84"/>
      <c r="GDS31" s="84"/>
      <c r="GDT31" s="84"/>
      <c r="GDU31" s="84"/>
      <c r="GDV31" s="84"/>
      <c r="GDW31" s="84"/>
      <c r="GDX31" s="84"/>
      <c r="GDY31" s="84"/>
      <c r="GDZ31" s="84"/>
      <c r="GEA31" s="84"/>
      <c r="GEB31" s="84"/>
      <c r="GEC31" s="84"/>
      <c r="GED31" s="84"/>
      <c r="GEE31" s="84"/>
      <c r="GEF31" s="84"/>
      <c r="GEG31" s="84"/>
      <c r="GEH31" s="84"/>
      <c r="GEI31" s="84"/>
      <c r="GEJ31" s="84"/>
      <c r="GEK31" s="84"/>
      <c r="GEL31" s="84"/>
      <c r="GEM31" s="84"/>
      <c r="GEN31" s="84"/>
      <c r="GEO31" s="84"/>
      <c r="GEP31" s="84"/>
      <c r="GEQ31" s="84"/>
      <c r="GER31" s="84"/>
      <c r="GES31" s="84"/>
      <c r="GET31" s="84"/>
      <c r="GEU31" s="84"/>
      <c r="GEV31" s="84"/>
      <c r="GEW31" s="84"/>
      <c r="GEX31" s="84"/>
      <c r="GEY31" s="84"/>
      <c r="GEZ31" s="84"/>
      <c r="GFA31" s="84"/>
      <c r="GFB31" s="84"/>
      <c r="GFC31" s="84"/>
      <c r="GFD31" s="84"/>
      <c r="GFE31" s="84"/>
      <c r="GFF31" s="84"/>
      <c r="GFG31" s="84"/>
      <c r="GFH31" s="84"/>
      <c r="GFI31" s="84"/>
      <c r="GFJ31" s="84"/>
      <c r="GFK31" s="84"/>
      <c r="GFL31" s="84"/>
      <c r="GFM31" s="84"/>
      <c r="GFN31" s="84"/>
      <c r="GFO31" s="84"/>
      <c r="GFP31" s="84"/>
      <c r="GFQ31" s="84"/>
      <c r="GFR31" s="84"/>
      <c r="GFS31" s="84"/>
      <c r="GFT31" s="84"/>
      <c r="GFU31" s="84"/>
      <c r="GFV31" s="84"/>
      <c r="GFW31" s="84"/>
      <c r="GFX31" s="84"/>
      <c r="GFY31" s="84"/>
      <c r="GFZ31" s="84"/>
      <c r="GGA31" s="84"/>
      <c r="GGB31" s="84"/>
      <c r="GGC31" s="84"/>
      <c r="GGD31" s="84"/>
      <c r="GGE31" s="84"/>
      <c r="GGF31" s="84"/>
      <c r="GGG31" s="84"/>
      <c r="GGH31" s="84"/>
      <c r="GGI31" s="84"/>
      <c r="GGJ31" s="84"/>
      <c r="GGK31" s="84"/>
      <c r="GGL31" s="84"/>
      <c r="GGM31" s="84"/>
      <c r="GGN31" s="84"/>
      <c r="GGO31" s="84"/>
      <c r="GGP31" s="84"/>
      <c r="GGQ31" s="84"/>
      <c r="GGR31" s="84"/>
      <c r="GGS31" s="84"/>
      <c r="GGT31" s="84"/>
      <c r="GGU31" s="84"/>
      <c r="GGV31" s="84"/>
      <c r="GGW31" s="84"/>
      <c r="GGX31" s="84"/>
      <c r="GGY31" s="84"/>
      <c r="GGZ31" s="84"/>
      <c r="GHA31" s="84"/>
      <c r="GHB31" s="84"/>
      <c r="GHC31" s="84"/>
      <c r="GHD31" s="84"/>
      <c r="GHE31" s="84"/>
      <c r="GHF31" s="84"/>
      <c r="GHG31" s="84"/>
      <c r="GHH31" s="84"/>
      <c r="GHI31" s="84"/>
      <c r="GHJ31" s="84"/>
      <c r="GHK31" s="84"/>
      <c r="GHL31" s="84"/>
      <c r="GHM31" s="84"/>
      <c r="GHN31" s="84"/>
      <c r="GHO31" s="84"/>
      <c r="GHP31" s="84"/>
      <c r="GHQ31" s="84"/>
      <c r="GHR31" s="84"/>
      <c r="GHS31" s="84"/>
      <c r="GHT31" s="84"/>
      <c r="GHU31" s="84"/>
      <c r="GHV31" s="84"/>
      <c r="GHW31" s="84"/>
      <c r="GHX31" s="84"/>
      <c r="GHY31" s="84"/>
      <c r="GHZ31" s="84"/>
      <c r="GIA31" s="84"/>
      <c r="GIB31" s="84"/>
      <c r="GIC31" s="84"/>
      <c r="GID31" s="84"/>
      <c r="GIE31" s="84"/>
      <c r="GIF31" s="84"/>
      <c r="GIG31" s="84"/>
      <c r="GIH31" s="84"/>
      <c r="GII31" s="84"/>
      <c r="GIJ31" s="84"/>
      <c r="GIK31" s="84"/>
      <c r="GIL31" s="84"/>
      <c r="GIM31" s="84"/>
      <c r="GIN31" s="84"/>
      <c r="GIO31" s="84"/>
      <c r="GIP31" s="84"/>
      <c r="GIQ31" s="84"/>
      <c r="GIR31" s="84"/>
      <c r="GIS31" s="84"/>
      <c r="GIT31" s="84"/>
      <c r="GIU31" s="84"/>
      <c r="GIV31" s="84"/>
      <c r="GIW31" s="84"/>
      <c r="GIX31" s="84"/>
      <c r="GIY31" s="84"/>
      <c r="GIZ31" s="84"/>
      <c r="GJA31" s="84"/>
      <c r="GJB31" s="84"/>
      <c r="GJC31" s="84"/>
      <c r="GJD31" s="84"/>
      <c r="GJE31" s="84"/>
      <c r="GJF31" s="84"/>
      <c r="GJG31" s="84"/>
      <c r="GJH31" s="84"/>
      <c r="GJI31" s="84"/>
      <c r="GJJ31" s="84"/>
      <c r="GJK31" s="84"/>
      <c r="GJL31" s="84"/>
      <c r="GJM31" s="84"/>
      <c r="GJN31" s="84"/>
      <c r="GJO31" s="84"/>
      <c r="GJP31" s="84"/>
      <c r="GJQ31" s="84"/>
      <c r="GJR31" s="84"/>
      <c r="GJS31" s="84"/>
      <c r="GJT31" s="84"/>
      <c r="GJU31" s="84"/>
      <c r="GJV31" s="84"/>
      <c r="GJW31" s="84"/>
      <c r="GJX31" s="84"/>
      <c r="GJY31" s="84"/>
      <c r="GJZ31" s="84"/>
      <c r="GKA31" s="84"/>
      <c r="GKB31" s="84"/>
      <c r="GKC31" s="84"/>
      <c r="GKD31" s="84"/>
      <c r="GKE31" s="84"/>
      <c r="GKF31" s="84"/>
      <c r="GKG31" s="84"/>
      <c r="GKH31" s="84"/>
      <c r="GKI31" s="84"/>
      <c r="GKJ31" s="84"/>
      <c r="GKK31" s="84"/>
      <c r="GKL31" s="84"/>
      <c r="GKM31" s="84"/>
      <c r="GKN31" s="84"/>
      <c r="GKO31" s="84"/>
      <c r="GKP31" s="84"/>
      <c r="GKQ31" s="84"/>
      <c r="GKR31" s="84"/>
      <c r="GKS31" s="84"/>
      <c r="GKT31" s="84"/>
      <c r="GKU31" s="84"/>
      <c r="GKV31" s="84"/>
      <c r="GKW31" s="84"/>
      <c r="GKX31" s="84"/>
      <c r="GKY31" s="84"/>
      <c r="GKZ31" s="84"/>
      <c r="GLA31" s="84"/>
      <c r="GLB31" s="84"/>
      <c r="GLC31" s="84"/>
      <c r="GLD31" s="84"/>
      <c r="GLE31" s="84"/>
      <c r="GLF31" s="84"/>
      <c r="GLG31" s="84"/>
      <c r="GLH31" s="84"/>
      <c r="GLI31" s="84"/>
      <c r="GLJ31" s="84"/>
      <c r="GLK31" s="84"/>
      <c r="GLL31" s="84"/>
      <c r="GLM31" s="84"/>
      <c r="GLN31" s="84"/>
      <c r="GLO31" s="84"/>
      <c r="GLP31" s="84"/>
      <c r="GLQ31" s="84"/>
      <c r="GLR31" s="84"/>
      <c r="GLS31" s="84"/>
      <c r="GLT31" s="84"/>
      <c r="GLU31" s="84"/>
      <c r="GLV31" s="84"/>
      <c r="GLW31" s="84"/>
      <c r="GLX31" s="84"/>
      <c r="GLY31" s="84"/>
      <c r="GLZ31" s="84"/>
      <c r="GMA31" s="84"/>
      <c r="GMB31" s="84"/>
      <c r="GMC31" s="84"/>
      <c r="GMD31" s="84"/>
      <c r="GME31" s="84"/>
      <c r="GMF31" s="84"/>
      <c r="GMG31" s="84"/>
      <c r="GMH31" s="84"/>
      <c r="GMI31" s="84"/>
      <c r="GMJ31" s="84"/>
      <c r="GMK31" s="84"/>
      <c r="GML31" s="84"/>
      <c r="GMM31" s="84"/>
      <c r="GMN31" s="84"/>
      <c r="GMO31" s="84"/>
      <c r="GMP31" s="84"/>
      <c r="GMQ31" s="84"/>
      <c r="GMR31" s="84"/>
      <c r="GMS31" s="84"/>
      <c r="GMT31" s="84"/>
      <c r="GMU31" s="84"/>
      <c r="GMV31" s="84"/>
      <c r="GMW31" s="84"/>
      <c r="GMX31" s="84"/>
      <c r="GMY31" s="84"/>
      <c r="GMZ31" s="84"/>
      <c r="GNA31" s="84"/>
      <c r="GNB31" s="84"/>
      <c r="GNC31" s="84"/>
      <c r="GND31" s="84"/>
      <c r="GNE31" s="84"/>
      <c r="GNF31" s="84"/>
      <c r="GNG31" s="84"/>
      <c r="GNH31" s="84"/>
      <c r="GNI31" s="84"/>
      <c r="GNJ31" s="84"/>
      <c r="GNK31" s="84"/>
      <c r="GNL31" s="84"/>
      <c r="GNM31" s="84"/>
      <c r="GNN31" s="84"/>
      <c r="GNO31" s="84"/>
      <c r="GNP31" s="84"/>
      <c r="GNQ31" s="84"/>
      <c r="GNR31" s="84"/>
      <c r="GNS31" s="84"/>
      <c r="GNT31" s="84"/>
      <c r="GNU31" s="84"/>
      <c r="GNV31" s="84"/>
      <c r="GNW31" s="84"/>
      <c r="GNX31" s="84"/>
      <c r="GNY31" s="84"/>
      <c r="GNZ31" s="84"/>
      <c r="GOA31" s="84"/>
      <c r="GOB31" s="84"/>
      <c r="GOC31" s="84"/>
      <c r="GOD31" s="84"/>
      <c r="GOE31" s="84"/>
      <c r="GOF31" s="84"/>
      <c r="GOG31" s="84"/>
      <c r="GOH31" s="84"/>
      <c r="GOI31" s="84"/>
      <c r="GOJ31" s="84"/>
      <c r="GOK31" s="84"/>
      <c r="GOL31" s="84"/>
      <c r="GOM31" s="84"/>
      <c r="GON31" s="84"/>
      <c r="GOO31" s="84"/>
      <c r="GOP31" s="84"/>
      <c r="GOQ31" s="84"/>
      <c r="GOR31" s="84"/>
      <c r="GOS31" s="84"/>
      <c r="GOT31" s="84"/>
      <c r="GOU31" s="84"/>
      <c r="GOV31" s="84"/>
      <c r="GOW31" s="84"/>
      <c r="GOX31" s="84"/>
      <c r="GOY31" s="84"/>
      <c r="GOZ31" s="84"/>
      <c r="GPA31" s="84"/>
      <c r="GPB31" s="84"/>
      <c r="GPC31" s="84"/>
      <c r="GPD31" s="84"/>
      <c r="GPE31" s="84"/>
      <c r="GPF31" s="84"/>
      <c r="GPG31" s="84"/>
      <c r="GPH31" s="84"/>
      <c r="GPI31" s="84"/>
      <c r="GPJ31" s="84"/>
      <c r="GPK31" s="84"/>
      <c r="GPL31" s="84"/>
      <c r="GPM31" s="84"/>
      <c r="GPN31" s="84"/>
      <c r="GPO31" s="84"/>
      <c r="GPP31" s="84"/>
      <c r="GPQ31" s="84"/>
      <c r="GPR31" s="84"/>
      <c r="GPS31" s="84"/>
      <c r="GPT31" s="84"/>
      <c r="GPU31" s="84"/>
      <c r="GPV31" s="84"/>
      <c r="GPW31" s="84"/>
      <c r="GPX31" s="84"/>
      <c r="GPY31" s="84"/>
      <c r="GPZ31" s="84"/>
      <c r="GQA31" s="84"/>
      <c r="GQB31" s="84"/>
      <c r="GQC31" s="84"/>
      <c r="GQD31" s="84"/>
      <c r="GQE31" s="84"/>
      <c r="GQF31" s="84"/>
      <c r="GQG31" s="84"/>
      <c r="GQH31" s="84"/>
      <c r="GQI31" s="84"/>
      <c r="GQJ31" s="84"/>
      <c r="GQK31" s="84"/>
      <c r="GQL31" s="84"/>
      <c r="GQM31" s="84"/>
      <c r="GQN31" s="84"/>
      <c r="GQO31" s="84"/>
      <c r="GQP31" s="84"/>
      <c r="GQQ31" s="84"/>
      <c r="GQR31" s="84"/>
      <c r="GQS31" s="84"/>
      <c r="GQT31" s="84"/>
      <c r="GQU31" s="84"/>
      <c r="GQV31" s="84"/>
      <c r="GQW31" s="84"/>
      <c r="GQX31" s="84"/>
      <c r="GQY31" s="84"/>
      <c r="GQZ31" s="84"/>
      <c r="GRA31" s="84"/>
      <c r="GRB31" s="84"/>
      <c r="GRC31" s="84"/>
      <c r="GRD31" s="84"/>
      <c r="GRE31" s="84"/>
      <c r="GRF31" s="84"/>
      <c r="GRG31" s="84"/>
      <c r="GRH31" s="84"/>
      <c r="GRI31" s="84"/>
      <c r="GRJ31" s="84"/>
      <c r="GRK31" s="84"/>
      <c r="GRL31" s="84"/>
      <c r="GRM31" s="84"/>
      <c r="GRN31" s="84"/>
      <c r="GRO31" s="84"/>
      <c r="GRP31" s="84"/>
      <c r="GRQ31" s="84"/>
      <c r="GRR31" s="84"/>
      <c r="GRS31" s="84"/>
      <c r="GRT31" s="84"/>
      <c r="GRU31" s="84"/>
      <c r="GRV31" s="84"/>
      <c r="GRW31" s="84"/>
      <c r="GRX31" s="84"/>
      <c r="GRY31" s="84"/>
      <c r="GRZ31" s="84"/>
      <c r="GSA31" s="84"/>
      <c r="GSB31" s="84"/>
      <c r="GSC31" s="84"/>
      <c r="GSD31" s="84"/>
      <c r="GSE31" s="84"/>
      <c r="GSF31" s="84"/>
      <c r="GSG31" s="84"/>
      <c r="GSH31" s="84"/>
      <c r="GSI31" s="84"/>
      <c r="GSJ31" s="84"/>
      <c r="GSK31" s="84"/>
      <c r="GSL31" s="84"/>
      <c r="GSM31" s="84"/>
      <c r="GSN31" s="84"/>
      <c r="GSO31" s="84"/>
      <c r="GSP31" s="84"/>
      <c r="GSQ31" s="84"/>
      <c r="GSR31" s="84"/>
      <c r="GSS31" s="84"/>
      <c r="GST31" s="84"/>
      <c r="GSU31" s="84"/>
      <c r="GSV31" s="84"/>
      <c r="GSW31" s="84"/>
      <c r="GSX31" s="84"/>
      <c r="GSY31" s="84"/>
      <c r="GSZ31" s="84"/>
      <c r="GTA31" s="84"/>
      <c r="GTB31" s="84"/>
      <c r="GTC31" s="84"/>
      <c r="GTD31" s="84"/>
      <c r="GTE31" s="84"/>
      <c r="GTF31" s="84"/>
      <c r="GTG31" s="84"/>
      <c r="GTH31" s="84"/>
      <c r="GTI31" s="84"/>
      <c r="GTJ31" s="84"/>
      <c r="GTK31" s="84"/>
      <c r="GTL31" s="84"/>
      <c r="GTM31" s="84"/>
      <c r="GTN31" s="84"/>
      <c r="GTO31" s="84"/>
      <c r="GTP31" s="84"/>
      <c r="GTQ31" s="84"/>
      <c r="GTR31" s="84"/>
      <c r="GTS31" s="84"/>
      <c r="GTT31" s="84"/>
      <c r="GTU31" s="84"/>
      <c r="GTV31" s="84"/>
      <c r="GTW31" s="84"/>
      <c r="GTX31" s="84"/>
      <c r="GTY31" s="84"/>
      <c r="GTZ31" s="84"/>
      <c r="GUA31" s="84"/>
      <c r="GUB31" s="84"/>
      <c r="GUC31" s="84"/>
      <c r="GUD31" s="84"/>
      <c r="GUE31" s="84"/>
      <c r="GUF31" s="84"/>
      <c r="GUG31" s="84"/>
      <c r="GUH31" s="84"/>
      <c r="GUI31" s="84"/>
      <c r="GUJ31" s="84"/>
      <c r="GUK31" s="84"/>
      <c r="GUL31" s="84"/>
      <c r="GUM31" s="84"/>
      <c r="GUN31" s="84"/>
      <c r="GUO31" s="84"/>
      <c r="GUP31" s="84"/>
      <c r="GUQ31" s="84"/>
      <c r="GUR31" s="84"/>
      <c r="GUS31" s="84"/>
      <c r="GUT31" s="84"/>
      <c r="GUU31" s="84"/>
      <c r="GUV31" s="84"/>
      <c r="GUW31" s="84"/>
      <c r="GUX31" s="84"/>
      <c r="GUY31" s="84"/>
      <c r="GUZ31" s="84"/>
      <c r="GVA31" s="84"/>
      <c r="GVB31" s="84"/>
      <c r="GVC31" s="84"/>
      <c r="GVD31" s="84"/>
      <c r="GVE31" s="84"/>
      <c r="GVF31" s="84"/>
      <c r="GVG31" s="84"/>
      <c r="GVH31" s="84"/>
      <c r="GVI31" s="84"/>
      <c r="GVJ31" s="84"/>
      <c r="GVK31" s="84"/>
      <c r="GVL31" s="84"/>
      <c r="GVM31" s="84"/>
      <c r="GVN31" s="84"/>
      <c r="GVO31" s="84"/>
      <c r="GVP31" s="84"/>
      <c r="GVQ31" s="84"/>
      <c r="GVR31" s="84"/>
      <c r="GVS31" s="84"/>
      <c r="GVT31" s="84"/>
      <c r="GVU31" s="84"/>
      <c r="GVV31" s="84"/>
      <c r="GVW31" s="84"/>
      <c r="GVX31" s="84"/>
      <c r="GVY31" s="84"/>
      <c r="GVZ31" s="84"/>
      <c r="GWA31" s="84"/>
      <c r="GWB31" s="84"/>
      <c r="GWC31" s="84"/>
      <c r="GWD31" s="84"/>
      <c r="GWE31" s="84"/>
      <c r="GWF31" s="84"/>
      <c r="GWG31" s="84"/>
      <c r="GWH31" s="84"/>
      <c r="GWI31" s="84"/>
      <c r="GWJ31" s="84"/>
      <c r="GWK31" s="84"/>
      <c r="GWL31" s="84"/>
      <c r="GWM31" s="84"/>
      <c r="GWN31" s="84"/>
      <c r="GWO31" s="84"/>
      <c r="GWP31" s="84"/>
      <c r="GWQ31" s="84"/>
      <c r="GWR31" s="84"/>
      <c r="GWS31" s="84"/>
      <c r="GWT31" s="84"/>
      <c r="GWU31" s="84"/>
      <c r="GWV31" s="84"/>
      <c r="GWW31" s="84"/>
      <c r="GWX31" s="84"/>
      <c r="GWY31" s="84"/>
      <c r="GWZ31" s="84"/>
      <c r="GXA31" s="84"/>
      <c r="GXB31" s="84"/>
      <c r="GXC31" s="84"/>
      <c r="GXD31" s="84"/>
      <c r="GXE31" s="84"/>
      <c r="GXF31" s="84"/>
      <c r="GXG31" s="84"/>
      <c r="GXH31" s="84"/>
      <c r="GXI31" s="84"/>
      <c r="GXJ31" s="84"/>
      <c r="GXK31" s="84"/>
      <c r="GXL31" s="84"/>
      <c r="GXM31" s="84"/>
      <c r="GXN31" s="84"/>
      <c r="GXO31" s="84"/>
      <c r="GXP31" s="84"/>
      <c r="GXQ31" s="84"/>
      <c r="GXR31" s="84"/>
      <c r="GXS31" s="84"/>
      <c r="GXT31" s="84"/>
      <c r="GXU31" s="84"/>
      <c r="GXV31" s="84"/>
      <c r="GXW31" s="84"/>
      <c r="GXX31" s="84"/>
      <c r="GXY31" s="84"/>
      <c r="GXZ31" s="84"/>
      <c r="GYA31" s="84"/>
      <c r="GYB31" s="84"/>
      <c r="GYC31" s="84"/>
      <c r="GYD31" s="84"/>
      <c r="GYE31" s="84"/>
      <c r="GYF31" s="84"/>
      <c r="GYG31" s="84"/>
      <c r="GYH31" s="84"/>
      <c r="GYI31" s="84"/>
      <c r="GYJ31" s="84"/>
      <c r="GYK31" s="84"/>
      <c r="GYL31" s="84"/>
      <c r="GYM31" s="84"/>
      <c r="GYN31" s="84"/>
      <c r="GYO31" s="84"/>
      <c r="GYP31" s="84"/>
      <c r="GYQ31" s="84"/>
      <c r="GYR31" s="84"/>
      <c r="GYS31" s="84"/>
      <c r="GYT31" s="84"/>
      <c r="GYU31" s="84"/>
      <c r="GYV31" s="84"/>
      <c r="GYW31" s="84"/>
      <c r="GYX31" s="84"/>
      <c r="GYY31" s="84"/>
      <c r="GYZ31" s="84"/>
      <c r="GZA31" s="84"/>
      <c r="GZB31" s="84"/>
      <c r="GZC31" s="84"/>
      <c r="GZD31" s="84"/>
      <c r="GZE31" s="84"/>
      <c r="GZF31" s="84"/>
      <c r="GZG31" s="84"/>
      <c r="GZH31" s="84"/>
      <c r="GZI31" s="84"/>
      <c r="GZJ31" s="84"/>
      <c r="GZK31" s="84"/>
      <c r="GZL31" s="84"/>
      <c r="GZM31" s="84"/>
      <c r="GZN31" s="84"/>
      <c r="GZO31" s="84"/>
      <c r="GZP31" s="84"/>
      <c r="GZQ31" s="84"/>
      <c r="GZR31" s="84"/>
      <c r="GZS31" s="84"/>
      <c r="GZT31" s="84"/>
      <c r="GZU31" s="84"/>
      <c r="GZV31" s="84"/>
      <c r="GZW31" s="84"/>
      <c r="GZX31" s="84"/>
      <c r="GZY31" s="84"/>
      <c r="GZZ31" s="84"/>
      <c r="HAA31" s="84"/>
      <c r="HAB31" s="84"/>
      <c r="HAC31" s="84"/>
      <c r="HAD31" s="84"/>
      <c r="HAE31" s="84"/>
      <c r="HAF31" s="84"/>
      <c r="HAG31" s="84"/>
      <c r="HAH31" s="84"/>
      <c r="HAI31" s="84"/>
      <c r="HAJ31" s="84"/>
      <c r="HAK31" s="84"/>
      <c r="HAL31" s="84"/>
      <c r="HAM31" s="84"/>
      <c r="HAN31" s="84"/>
      <c r="HAO31" s="84"/>
      <c r="HAP31" s="84"/>
      <c r="HAQ31" s="84"/>
      <c r="HAR31" s="84"/>
      <c r="HAS31" s="84"/>
      <c r="HAT31" s="84"/>
      <c r="HAU31" s="84"/>
      <c r="HAV31" s="84"/>
      <c r="HAW31" s="84"/>
      <c r="HAX31" s="84"/>
      <c r="HAY31" s="84"/>
      <c r="HAZ31" s="84"/>
      <c r="HBA31" s="84"/>
      <c r="HBB31" s="84"/>
      <c r="HBC31" s="84"/>
      <c r="HBD31" s="84"/>
      <c r="HBE31" s="84"/>
      <c r="HBF31" s="84"/>
      <c r="HBG31" s="84"/>
      <c r="HBH31" s="84"/>
      <c r="HBI31" s="84"/>
      <c r="HBJ31" s="84"/>
      <c r="HBK31" s="84"/>
      <c r="HBL31" s="84"/>
      <c r="HBM31" s="84"/>
      <c r="HBN31" s="84"/>
      <c r="HBO31" s="84"/>
      <c r="HBP31" s="84"/>
      <c r="HBQ31" s="84"/>
      <c r="HBR31" s="84"/>
      <c r="HBS31" s="84"/>
      <c r="HBT31" s="84"/>
      <c r="HBU31" s="84"/>
      <c r="HBV31" s="84"/>
      <c r="HBW31" s="84"/>
      <c r="HBX31" s="84"/>
      <c r="HBY31" s="84"/>
      <c r="HBZ31" s="84"/>
      <c r="HCA31" s="84"/>
      <c r="HCB31" s="84"/>
      <c r="HCC31" s="84"/>
      <c r="HCD31" s="84"/>
      <c r="HCE31" s="84"/>
      <c r="HCF31" s="84"/>
      <c r="HCG31" s="84"/>
      <c r="HCH31" s="84"/>
      <c r="HCI31" s="84"/>
      <c r="HCJ31" s="84"/>
      <c r="HCK31" s="84"/>
      <c r="HCL31" s="84"/>
      <c r="HCM31" s="84"/>
      <c r="HCN31" s="84"/>
      <c r="HCO31" s="84"/>
      <c r="HCP31" s="84"/>
      <c r="HCQ31" s="84"/>
      <c r="HCR31" s="84"/>
      <c r="HCS31" s="84"/>
      <c r="HCT31" s="84"/>
      <c r="HCU31" s="84"/>
      <c r="HCV31" s="84"/>
      <c r="HCW31" s="84"/>
      <c r="HCX31" s="84"/>
      <c r="HCY31" s="84"/>
      <c r="HCZ31" s="84"/>
      <c r="HDA31" s="84"/>
      <c r="HDB31" s="84"/>
      <c r="HDC31" s="84"/>
      <c r="HDD31" s="84"/>
      <c r="HDE31" s="84"/>
      <c r="HDF31" s="84"/>
      <c r="HDG31" s="84"/>
      <c r="HDH31" s="84"/>
      <c r="HDI31" s="84"/>
      <c r="HDJ31" s="84"/>
      <c r="HDK31" s="84"/>
      <c r="HDL31" s="84"/>
      <c r="HDM31" s="84"/>
      <c r="HDN31" s="84"/>
      <c r="HDO31" s="84"/>
      <c r="HDP31" s="84"/>
      <c r="HDQ31" s="84"/>
      <c r="HDR31" s="84"/>
      <c r="HDS31" s="84"/>
      <c r="HDT31" s="84"/>
      <c r="HDU31" s="84"/>
      <c r="HDV31" s="84"/>
      <c r="HDW31" s="84"/>
      <c r="HDX31" s="84"/>
      <c r="HDY31" s="84"/>
      <c r="HDZ31" s="84"/>
      <c r="HEA31" s="84"/>
      <c r="HEB31" s="84"/>
      <c r="HEC31" s="84"/>
      <c r="HED31" s="84"/>
      <c r="HEE31" s="84"/>
      <c r="HEF31" s="84"/>
      <c r="HEG31" s="84"/>
      <c r="HEH31" s="84"/>
      <c r="HEI31" s="84"/>
      <c r="HEJ31" s="84"/>
      <c r="HEK31" s="84"/>
      <c r="HEL31" s="84"/>
      <c r="HEM31" s="84"/>
      <c r="HEN31" s="84"/>
      <c r="HEO31" s="84"/>
      <c r="HEP31" s="84"/>
      <c r="HEQ31" s="84"/>
      <c r="HER31" s="84"/>
      <c r="HES31" s="84"/>
      <c r="HET31" s="84"/>
      <c r="HEU31" s="84"/>
      <c r="HEV31" s="84"/>
      <c r="HEW31" s="84"/>
      <c r="HEX31" s="84"/>
      <c r="HEY31" s="84"/>
      <c r="HEZ31" s="84"/>
      <c r="HFA31" s="84"/>
      <c r="HFB31" s="84"/>
      <c r="HFC31" s="84"/>
      <c r="HFD31" s="84"/>
      <c r="HFE31" s="84"/>
      <c r="HFF31" s="84"/>
      <c r="HFG31" s="84"/>
      <c r="HFH31" s="84"/>
      <c r="HFI31" s="84"/>
      <c r="HFJ31" s="84"/>
      <c r="HFK31" s="84"/>
      <c r="HFL31" s="84"/>
      <c r="HFM31" s="84"/>
      <c r="HFN31" s="84"/>
      <c r="HFO31" s="84"/>
      <c r="HFP31" s="84"/>
      <c r="HFQ31" s="84"/>
      <c r="HFR31" s="84"/>
      <c r="HFS31" s="84"/>
      <c r="HFT31" s="84"/>
      <c r="HFU31" s="84"/>
      <c r="HFV31" s="84"/>
      <c r="HFW31" s="84"/>
      <c r="HFX31" s="84"/>
      <c r="HFY31" s="84"/>
      <c r="HFZ31" s="84"/>
      <c r="HGA31" s="84"/>
      <c r="HGB31" s="84"/>
      <c r="HGC31" s="84"/>
      <c r="HGD31" s="84"/>
      <c r="HGE31" s="84"/>
      <c r="HGF31" s="84"/>
      <c r="HGG31" s="84"/>
      <c r="HGH31" s="84"/>
      <c r="HGI31" s="84"/>
      <c r="HGJ31" s="84"/>
      <c r="HGK31" s="84"/>
      <c r="HGL31" s="84"/>
      <c r="HGM31" s="84"/>
      <c r="HGN31" s="84"/>
      <c r="HGO31" s="84"/>
      <c r="HGP31" s="84"/>
      <c r="HGQ31" s="84"/>
      <c r="HGR31" s="84"/>
      <c r="HGS31" s="84"/>
      <c r="HGT31" s="84"/>
      <c r="HGU31" s="84"/>
      <c r="HGV31" s="84"/>
      <c r="HGW31" s="84"/>
      <c r="HGX31" s="84"/>
      <c r="HGY31" s="84"/>
      <c r="HGZ31" s="84"/>
      <c r="HHA31" s="84"/>
      <c r="HHB31" s="84"/>
      <c r="HHC31" s="84"/>
      <c r="HHD31" s="84"/>
      <c r="HHE31" s="84"/>
      <c r="HHF31" s="84"/>
      <c r="HHG31" s="84"/>
      <c r="HHH31" s="84"/>
      <c r="HHI31" s="84"/>
      <c r="HHJ31" s="84"/>
      <c r="HHK31" s="84"/>
      <c r="HHL31" s="84"/>
      <c r="HHM31" s="84"/>
      <c r="HHN31" s="84"/>
      <c r="HHO31" s="84"/>
      <c r="HHP31" s="84"/>
      <c r="HHQ31" s="84"/>
      <c r="HHR31" s="84"/>
      <c r="HHS31" s="84"/>
      <c r="HHT31" s="84"/>
      <c r="HHU31" s="84"/>
      <c r="HHV31" s="84"/>
      <c r="HHW31" s="84"/>
      <c r="HHX31" s="84"/>
      <c r="HHY31" s="84"/>
      <c r="HHZ31" s="84"/>
      <c r="HIA31" s="84"/>
      <c r="HIB31" s="84"/>
      <c r="HIC31" s="84"/>
      <c r="HID31" s="84"/>
      <c r="HIE31" s="84"/>
      <c r="HIF31" s="84"/>
      <c r="HIG31" s="84"/>
      <c r="HIH31" s="84"/>
      <c r="HII31" s="84"/>
      <c r="HIJ31" s="84"/>
      <c r="HIK31" s="84"/>
      <c r="HIL31" s="84"/>
      <c r="HIM31" s="84"/>
      <c r="HIN31" s="84"/>
      <c r="HIO31" s="84"/>
      <c r="HIP31" s="84"/>
      <c r="HIQ31" s="84"/>
      <c r="HIR31" s="84"/>
      <c r="HIS31" s="84"/>
      <c r="HIT31" s="84"/>
      <c r="HIU31" s="84"/>
      <c r="HIV31" s="84"/>
      <c r="HIW31" s="84"/>
      <c r="HIX31" s="84"/>
      <c r="HIY31" s="84"/>
      <c r="HIZ31" s="84"/>
      <c r="HJA31" s="84"/>
      <c r="HJB31" s="84"/>
      <c r="HJC31" s="84"/>
      <c r="HJD31" s="84"/>
      <c r="HJE31" s="84"/>
      <c r="HJF31" s="84"/>
      <c r="HJG31" s="84"/>
      <c r="HJH31" s="84"/>
      <c r="HJI31" s="84"/>
      <c r="HJJ31" s="84"/>
      <c r="HJK31" s="84"/>
      <c r="HJL31" s="84"/>
      <c r="HJM31" s="84"/>
      <c r="HJN31" s="84"/>
      <c r="HJO31" s="84"/>
      <c r="HJP31" s="84"/>
      <c r="HJQ31" s="84"/>
      <c r="HJR31" s="84"/>
      <c r="HJS31" s="84"/>
      <c r="HJT31" s="84"/>
      <c r="HJU31" s="84"/>
      <c r="HJV31" s="84"/>
      <c r="HJW31" s="84"/>
      <c r="HJX31" s="84"/>
      <c r="HJY31" s="84"/>
      <c r="HJZ31" s="84"/>
      <c r="HKA31" s="84"/>
      <c r="HKB31" s="84"/>
      <c r="HKC31" s="84"/>
      <c r="HKD31" s="84"/>
      <c r="HKE31" s="84"/>
      <c r="HKF31" s="84"/>
      <c r="HKG31" s="84"/>
      <c r="HKH31" s="84"/>
      <c r="HKI31" s="84"/>
      <c r="HKJ31" s="84"/>
      <c r="HKK31" s="84"/>
      <c r="HKL31" s="84"/>
      <c r="HKM31" s="84"/>
      <c r="HKN31" s="84"/>
      <c r="HKO31" s="84"/>
      <c r="HKP31" s="84"/>
      <c r="HKQ31" s="84"/>
      <c r="HKR31" s="84"/>
      <c r="HKS31" s="84"/>
      <c r="HKT31" s="84"/>
      <c r="HKU31" s="84"/>
      <c r="HKV31" s="84"/>
      <c r="HKW31" s="84"/>
      <c r="HKX31" s="84"/>
      <c r="HKY31" s="84"/>
      <c r="HKZ31" s="84"/>
      <c r="HLA31" s="84"/>
      <c r="HLB31" s="84"/>
      <c r="HLC31" s="84"/>
      <c r="HLD31" s="84"/>
      <c r="HLE31" s="84"/>
      <c r="HLF31" s="84"/>
      <c r="HLG31" s="84"/>
      <c r="HLH31" s="84"/>
      <c r="HLI31" s="84"/>
      <c r="HLJ31" s="84"/>
      <c r="HLK31" s="84"/>
      <c r="HLL31" s="84"/>
      <c r="HLM31" s="84"/>
      <c r="HLN31" s="84"/>
      <c r="HLO31" s="84"/>
      <c r="HLP31" s="84"/>
      <c r="HLQ31" s="84"/>
      <c r="HLR31" s="84"/>
      <c r="HLS31" s="84"/>
      <c r="HLT31" s="84"/>
      <c r="HLU31" s="84"/>
      <c r="HLV31" s="84"/>
      <c r="HLW31" s="84"/>
      <c r="HLX31" s="84"/>
      <c r="HLY31" s="84"/>
      <c r="HLZ31" s="84"/>
      <c r="HMA31" s="84"/>
      <c r="HMB31" s="84"/>
      <c r="HMC31" s="84"/>
      <c r="HMD31" s="84"/>
      <c r="HME31" s="84"/>
      <c r="HMF31" s="84"/>
      <c r="HMG31" s="84"/>
      <c r="HMH31" s="84"/>
      <c r="HMI31" s="84"/>
      <c r="HMJ31" s="84"/>
      <c r="HMK31" s="84"/>
      <c r="HML31" s="84"/>
      <c r="HMM31" s="84"/>
      <c r="HMN31" s="84"/>
      <c r="HMO31" s="84"/>
      <c r="HMP31" s="84"/>
      <c r="HMQ31" s="84"/>
      <c r="HMR31" s="84"/>
      <c r="HMS31" s="84"/>
      <c r="HMT31" s="84"/>
      <c r="HMU31" s="84"/>
      <c r="HMV31" s="84"/>
      <c r="HMW31" s="84"/>
      <c r="HMX31" s="84"/>
      <c r="HMY31" s="84"/>
      <c r="HMZ31" s="84"/>
      <c r="HNA31" s="84"/>
      <c r="HNB31" s="84"/>
      <c r="HNC31" s="84"/>
      <c r="HND31" s="84"/>
      <c r="HNE31" s="84"/>
      <c r="HNF31" s="84"/>
      <c r="HNG31" s="84"/>
      <c r="HNH31" s="84"/>
      <c r="HNI31" s="84"/>
      <c r="HNJ31" s="84"/>
      <c r="HNK31" s="84"/>
      <c r="HNL31" s="84"/>
      <c r="HNM31" s="84"/>
      <c r="HNN31" s="84"/>
      <c r="HNO31" s="84"/>
      <c r="HNP31" s="84"/>
      <c r="HNQ31" s="84"/>
      <c r="HNR31" s="84"/>
      <c r="HNS31" s="84"/>
      <c r="HNT31" s="84"/>
      <c r="HNU31" s="84"/>
      <c r="HNV31" s="84"/>
      <c r="HNW31" s="84"/>
      <c r="HNX31" s="84"/>
      <c r="HNY31" s="84"/>
      <c r="HNZ31" s="84"/>
      <c r="HOA31" s="84"/>
      <c r="HOB31" s="84"/>
      <c r="HOC31" s="84"/>
      <c r="HOD31" s="84"/>
      <c r="HOE31" s="84"/>
      <c r="HOF31" s="84"/>
      <c r="HOG31" s="84"/>
      <c r="HOH31" s="84"/>
      <c r="HOI31" s="84"/>
      <c r="HOJ31" s="84"/>
      <c r="HOK31" s="84"/>
      <c r="HOL31" s="84"/>
      <c r="HOM31" s="84"/>
      <c r="HON31" s="84"/>
      <c r="HOO31" s="84"/>
      <c r="HOP31" s="84"/>
      <c r="HOQ31" s="84"/>
      <c r="HOR31" s="84"/>
      <c r="HOS31" s="84"/>
      <c r="HOT31" s="84"/>
      <c r="HOU31" s="84"/>
      <c r="HOV31" s="84"/>
      <c r="HOW31" s="84"/>
      <c r="HOX31" s="84"/>
      <c r="HOY31" s="84"/>
      <c r="HOZ31" s="84"/>
      <c r="HPA31" s="84"/>
      <c r="HPB31" s="84"/>
      <c r="HPC31" s="84"/>
      <c r="HPD31" s="84"/>
      <c r="HPE31" s="84"/>
      <c r="HPF31" s="84"/>
      <c r="HPG31" s="84"/>
      <c r="HPH31" s="84"/>
      <c r="HPI31" s="84"/>
      <c r="HPJ31" s="84"/>
      <c r="HPK31" s="84"/>
      <c r="HPL31" s="84"/>
      <c r="HPM31" s="84"/>
      <c r="HPN31" s="84"/>
      <c r="HPO31" s="84"/>
      <c r="HPP31" s="84"/>
      <c r="HPQ31" s="84"/>
      <c r="HPR31" s="84"/>
      <c r="HPS31" s="84"/>
      <c r="HPT31" s="84"/>
      <c r="HPU31" s="84"/>
      <c r="HPV31" s="84"/>
      <c r="HPW31" s="84"/>
      <c r="HPX31" s="84"/>
      <c r="HPY31" s="84"/>
      <c r="HPZ31" s="84"/>
      <c r="HQA31" s="84"/>
      <c r="HQB31" s="84"/>
      <c r="HQC31" s="84"/>
      <c r="HQD31" s="84"/>
      <c r="HQE31" s="84"/>
      <c r="HQF31" s="84"/>
      <c r="HQG31" s="84"/>
      <c r="HQH31" s="84"/>
      <c r="HQI31" s="84"/>
      <c r="HQJ31" s="84"/>
      <c r="HQK31" s="84"/>
      <c r="HQL31" s="84"/>
      <c r="HQM31" s="84"/>
      <c r="HQN31" s="84"/>
      <c r="HQO31" s="84"/>
      <c r="HQP31" s="84"/>
      <c r="HQQ31" s="84"/>
      <c r="HQR31" s="84"/>
      <c r="HQS31" s="84"/>
      <c r="HQT31" s="84"/>
      <c r="HQU31" s="84"/>
      <c r="HQV31" s="84"/>
      <c r="HQW31" s="84"/>
      <c r="HQX31" s="84"/>
      <c r="HQY31" s="84"/>
      <c r="HQZ31" s="84"/>
      <c r="HRA31" s="84"/>
      <c r="HRB31" s="84"/>
      <c r="HRC31" s="84"/>
      <c r="HRD31" s="84"/>
      <c r="HRE31" s="84"/>
      <c r="HRF31" s="84"/>
      <c r="HRG31" s="84"/>
      <c r="HRH31" s="84"/>
      <c r="HRI31" s="84"/>
      <c r="HRJ31" s="84"/>
      <c r="HRK31" s="84"/>
      <c r="HRL31" s="84"/>
      <c r="HRM31" s="84"/>
      <c r="HRN31" s="84"/>
      <c r="HRO31" s="84"/>
      <c r="HRP31" s="84"/>
      <c r="HRQ31" s="84"/>
      <c r="HRR31" s="84"/>
      <c r="HRS31" s="84"/>
      <c r="HRT31" s="84"/>
      <c r="HRU31" s="84"/>
      <c r="HRV31" s="84"/>
      <c r="HRW31" s="84"/>
      <c r="HRX31" s="84"/>
      <c r="HRY31" s="84"/>
      <c r="HRZ31" s="84"/>
      <c r="HSA31" s="84"/>
      <c r="HSB31" s="84"/>
      <c r="HSC31" s="84"/>
      <c r="HSD31" s="84"/>
      <c r="HSE31" s="84"/>
      <c r="HSF31" s="84"/>
      <c r="HSG31" s="84"/>
      <c r="HSH31" s="84"/>
      <c r="HSI31" s="84"/>
      <c r="HSJ31" s="84"/>
      <c r="HSK31" s="84"/>
      <c r="HSL31" s="84"/>
      <c r="HSM31" s="84"/>
      <c r="HSN31" s="84"/>
      <c r="HSO31" s="84"/>
      <c r="HSP31" s="84"/>
      <c r="HSQ31" s="84"/>
      <c r="HSR31" s="84"/>
      <c r="HSS31" s="84"/>
      <c r="HST31" s="84"/>
      <c r="HSU31" s="84"/>
      <c r="HSV31" s="84"/>
      <c r="HSW31" s="84"/>
      <c r="HSX31" s="84"/>
      <c r="HSY31" s="84"/>
      <c r="HSZ31" s="84"/>
      <c r="HTA31" s="84"/>
      <c r="HTB31" s="84"/>
      <c r="HTC31" s="84"/>
      <c r="HTD31" s="84"/>
      <c r="HTE31" s="84"/>
      <c r="HTF31" s="84"/>
      <c r="HTG31" s="84"/>
      <c r="HTH31" s="84"/>
      <c r="HTI31" s="84"/>
      <c r="HTJ31" s="84"/>
      <c r="HTK31" s="84"/>
      <c r="HTL31" s="84"/>
      <c r="HTM31" s="84"/>
      <c r="HTN31" s="84"/>
      <c r="HTO31" s="84"/>
      <c r="HTP31" s="84"/>
      <c r="HTQ31" s="84"/>
      <c r="HTR31" s="84"/>
      <c r="HTS31" s="84"/>
      <c r="HTT31" s="84"/>
      <c r="HTU31" s="84"/>
      <c r="HTV31" s="84"/>
      <c r="HTW31" s="84"/>
      <c r="HTX31" s="84"/>
      <c r="HTY31" s="84"/>
      <c r="HTZ31" s="84"/>
      <c r="HUA31" s="84"/>
      <c r="HUB31" s="84"/>
      <c r="HUC31" s="84"/>
      <c r="HUD31" s="84"/>
      <c r="HUE31" s="84"/>
      <c r="HUF31" s="84"/>
      <c r="HUG31" s="84"/>
      <c r="HUH31" s="84"/>
      <c r="HUI31" s="84"/>
      <c r="HUJ31" s="84"/>
      <c r="HUK31" s="84"/>
      <c r="HUL31" s="84"/>
      <c r="HUM31" s="84"/>
      <c r="HUN31" s="84"/>
      <c r="HUO31" s="84"/>
      <c r="HUP31" s="84"/>
      <c r="HUQ31" s="84"/>
      <c r="HUR31" s="84"/>
      <c r="HUS31" s="84"/>
      <c r="HUT31" s="84"/>
      <c r="HUU31" s="84"/>
      <c r="HUV31" s="84"/>
      <c r="HUW31" s="84"/>
      <c r="HUX31" s="84"/>
      <c r="HUY31" s="84"/>
      <c r="HUZ31" s="84"/>
      <c r="HVA31" s="84"/>
      <c r="HVB31" s="84"/>
      <c r="HVC31" s="84"/>
      <c r="HVD31" s="84"/>
      <c r="HVE31" s="84"/>
      <c r="HVF31" s="84"/>
      <c r="HVG31" s="84"/>
      <c r="HVH31" s="84"/>
      <c r="HVI31" s="84"/>
      <c r="HVJ31" s="84"/>
      <c r="HVK31" s="84"/>
      <c r="HVL31" s="84"/>
      <c r="HVM31" s="84"/>
      <c r="HVN31" s="84"/>
      <c r="HVO31" s="84"/>
      <c r="HVP31" s="84"/>
      <c r="HVQ31" s="84"/>
      <c r="HVR31" s="84"/>
      <c r="HVS31" s="84"/>
      <c r="HVT31" s="84"/>
      <c r="HVU31" s="84"/>
      <c r="HVV31" s="84"/>
      <c r="HVW31" s="84"/>
      <c r="HVX31" s="84"/>
      <c r="HVY31" s="84"/>
      <c r="HVZ31" s="84"/>
      <c r="HWA31" s="84"/>
      <c r="HWB31" s="84"/>
      <c r="HWC31" s="84"/>
      <c r="HWD31" s="84"/>
      <c r="HWE31" s="84"/>
      <c r="HWF31" s="84"/>
      <c r="HWG31" s="84"/>
      <c r="HWH31" s="84"/>
      <c r="HWI31" s="84"/>
      <c r="HWJ31" s="84"/>
      <c r="HWK31" s="84"/>
      <c r="HWL31" s="84"/>
      <c r="HWM31" s="84"/>
      <c r="HWN31" s="84"/>
      <c r="HWO31" s="84"/>
      <c r="HWP31" s="84"/>
      <c r="HWQ31" s="84"/>
      <c r="HWR31" s="84"/>
      <c r="HWS31" s="84"/>
      <c r="HWT31" s="84"/>
      <c r="HWU31" s="84"/>
      <c r="HWV31" s="84"/>
      <c r="HWW31" s="84"/>
      <c r="HWX31" s="84"/>
      <c r="HWY31" s="84"/>
      <c r="HWZ31" s="84"/>
      <c r="HXA31" s="84"/>
      <c r="HXB31" s="84"/>
      <c r="HXC31" s="84"/>
      <c r="HXD31" s="84"/>
      <c r="HXE31" s="84"/>
      <c r="HXF31" s="84"/>
      <c r="HXG31" s="84"/>
      <c r="HXH31" s="84"/>
      <c r="HXI31" s="84"/>
      <c r="HXJ31" s="84"/>
      <c r="HXK31" s="84"/>
      <c r="HXL31" s="84"/>
      <c r="HXM31" s="84"/>
      <c r="HXN31" s="84"/>
      <c r="HXO31" s="84"/>
      <c r="HXP31" s="84"/>
      <c r="HXQ31" s="84"/>
      <c r="HXR31" s="84"/>
      <c r="HXS31" s="84"/>
      <c r="HXT31" s="84"/>
      <c r="HXU31" s="84"/>
      <c r="HXV31" s="84"/>
      <c r="HXW31" s="84"/>
      <c r="HXX31" s="84"/>
      <c r="HXY31" s="84"/>
      <c r="HXZ31" s="84"/>
      <c r="HYA31" s="84"/>
      <c r="HYB31" s="84"/>
      <c r="HYC31" s="84"/>
      <c r="HYD31" s="84"/>
      <c r="HYE31" s="84"/>
      <c r="HYF31" s="84"/>
      <c r="HYG31" s="84"/>
      <c r="HYH31" s="84"/>
      <c r="HYI31" s="84"/>
      <c r="HYJ31" s="84"/>
      <c r="HYK31" s="84"/>
      <c r="HYL31" s="84"/>
      <c r="HYM31" s="84"/>
      <c r="HYN31" s="84"/>
      <c r="HYO31" s="84"/>
      <c r="HYP31" s="84"/>
      <c r="HYQ31" s="84"/>
      <c r="HYR31" s="84"/>
      <c r="HYS31" s="84"/>
      <c r="HYT31" s="84"/>
      <c r="HYU31" s="84"/>
      <c r="HYV31" s="84"/>
      <c r="HYW31" s="84"/>
      <c r="HYX31" s="84"/>
      <c r="HYY31" s="84"/>
      <c r="HYZ31" s="84"/>
      <c r="HZA31" s="84"/>
      <c r="HZB31" s="84"/>
      <c r="HZC31" s="84"/>
      <c r="HZD31" s="84"/>
      <c r="HZE31" s="84"/>
      <c r="HZF31" s="84"/>
      <c r="HZG31" s="84"/>
      <c r="HZH31" s="84"/>
      <c r="HZI31" s="84"/>
      <c r="HZJ31" s="84"/>
      <c r="HZK31" s="84"/>
      <c r="HZL31" s="84"/>
      <c r="HZM31" s="84"/>
      <c r="HZN31" s="84"/>
      <c r="HZO31" s="84"/>
      <c r="HZP31" s="84"/>
      <c r="HZQ31" s="84"/>
      <c r="HZR31" s="84"/>
      <c r="HZS31" s="84"/>
      <c r="HZT31" s="84"/>
      <c r="HZU31" s="84"/>
      <c r="HZV31" s="84"/>
      <c r="HZW31" s="84"/>
      <c r="HZX31" s="84"/>
      <c r="HZY31" s="84"/>
      <c r="HZZ31" s="84"/>
      <c r="IAA31" s="84"/>
      <c r="IAB31" s="84"/>
      <c r="IAC31" s="84"/>
      <c r="IAD31" s="84"/>
      <c r="IAE31" s="84"/>
      <c r="IAF31" s="84"/>
      <c r="IAG31" s="84"/>
      <c r="IAH31" s="84"/>
      <c r="IAI31" s="84"/>
      <c r="IAJ31" s="84"/>
      <c r="IAK31" s="84"/>
      <c r="IAL31" s="84"/>
      <c r="IAM31" s="84"/>
      <c r="IAN31" s="84"/>
      <c r="IAO31" s="84"/>
      <c r="IAP31" s="84"/>
      <c r="IAQ31" s="84"/>
      <c r="IAR31" s="84"/>
      <c r="IAS31" s="84"/>
      <c r="IAT31" s="84"/>
      <c r="IAU31" s="84"/>
      <c r="IAV31" s="84"/>
      <c r="IAW31" s="84"/>
      <c r="IAX31" s="84"/>
      <c r="IAY31" s="84"/>
      <c r="IAZ31" s="84"/>
      <c r="IBA31" s="84"/>
      <c r="IBB31" s="84"/>
      <c r="IBC31" s="84"/>
      <c r="IBD31" s="84"/>
      <c r="IBE31" s="84"/>
      <c r="IBF31" s="84"/>
      <c r="IBG31" s="84"/>
      <c r="IBH31" s="84"/>
      <c r="IBI31" s="84"/>
      <c r="IBJ31" s="84"/>
      <c r="IBK31" s="84"/>
      <c r="IBL31" s="84"/>
      <c r="IBM31" s="84"/>
      <c r="IBN31" s="84"/>
      <c r="IBO31" s="84"/>
      <c r="IBP31" s="84"/>
      <c r="IBQ31" s="84"/>
      <c r="IBR31" s="84"/>
      <c r="IBS31" s="84"/>
      <c r="IBT31" s="84"/>
      <c r="IBU31" s="84"/>
      <c r="IBV31" s="84"/>
      <c r="IBW31" s="84"/>
      <c r="IBX31" s="84"/>
      <c r="IBY31" s="84"/>
      <c r="IBZ31" s="84"/>
      <c r="ICA31" s="84"/>
      <c r="ICB31" s="84"/>
      <c r="ICC31" s="84"/>
      <c r="ICD31" s="84"/>
      <c r="ICE31" s="84"/>
      <c r="ICF31" s="84"/>
      <c r="ICG31" s="84"/>
      <c r="ICH31" s="84"/>
      <c r="ICI31" s="84"/>
      <c r="ICJ31" s="84"/>
      <c r="ICK31" s="84"/>
      <c r="ICL31" s="84"/>
      <c r="ICM31" s="84"/>
      <c r="ICN31" s="84"/>
      <c r="ICO31" s="84"/>
      <c r="ICP31" s="84"/>
      <c r="ICQ31" s="84"/>
      <c r="ICR31" s="84"/>
      <c r="ICS31" s="84"/>
      <c r="ICT31" s="84"/>
      <c r="ICU31" s="84"/>
      <c r="ICV31" s="84"/>
      <c r="ICW31" s="84"/>
      <c r="ICX31" s="84"/>
      <c r="ICY31" s="84"/>
      <c r="ICZ31" s="84"/>
      <c r="IDA31" s="84"/>
      <c r="IDB31" s="84"/>
      <c r="IDC31" s="84"/>
      <c r="IDD31" s="84"/>
      <c r="IDE31" s="84"/>
      <c r="IDF31" s="84"/>
      <c r="IDG31" s="84"/>
      <c r="IDH31" s="84"/>
      <c r="IDI31" s="84"/>
      <c r="IDJ31" s="84"/>
      <c r="IDK31" s="84"/>
      <c r="IDL31" s="84"/>
      <c r="IDM31" s="84"/>
      <c r="IDN31" s="84"/>
      <c r="IDO31" s="84"/>
      <c r="IDP31" s="84"/>
      <c r="IDQ31" s="84"/>
      <c r="IDR31" s="84"/>
      <c r="IDS31" s="84"/>
      <c r="IDT31" s="84"/>
      <c r="IDU31" s="84"/>
      <c r="IDV31" s="84"/>
      <c r="IDW31" s="84"/>
      <c r="IDX31" s="84"/>
      <c r="IDY31" s="84"/>
      <c r="IDZ31" s="84"/>
      <c r="IEA31" s="84"/>
      <c r="IEB31" s="84"/>
      <c r="IEC31" s="84"/>
      <c r="IED31" s="84"/>
      <c r="IEE31" s="84"/>
      <c r="IEF31" s="84"/>
      <c r="IEG31" s="84"/>
      <c r="IEH31" s="84"/>
      <c r="IEI31" s="84"/>
      <c r="IEJ31" s="84"/>
      <c r="IEK31" s="84"/>
      <c r="IEL31" s="84"/>
      <c r="IEM31" s="84"/>
      <c r="IEN31" s="84"/>
      <c r="IEO31" s="84"/>
      <c r="IEP31" s="84"/>
      <c r="IEQ31" s="84"/>
      <c r="IER31" s="84"/>
      <c r="IES31" s="84"/>
      <c r="IET31" s="84"/>
      <c r="IEU31" s="84"/>
      <c r="IEV31" s="84"/>
      <c r="IEW31" s="84"/>
      <c r="IEX31" s="84"/>
      <c r="IEY31" s="84"/>
      <c r="IEZ31" s="84"/>
      <c r="IFA31" s="84"/>
      <c r="IFB31" s="84"/>
      <c r="IFC31" s="84"/>
      <c r="IFD31" s="84"/>
      <c r="IFE31" s="84"/>
      <c r="IFF31" s="84"/>
      <c r="IFG31" s="84"/>
      <c r="IFH31" s="84"/>
      <c r="IFI31" s="84"/>
      <c r="IFJ31" s="84"/>
      <c r="IFK31" s="84"/>
      <c r="IFL31" s="84"/>
      <c r="IFM31" s="84"/>
      <c r="IFN31" s="84"/>
      <c r="IFO31" s="84"/>
      <c r="IFP31" s="84"/>
      <c r="IFQ31" s="84"/>
      <c r="IFR31" s="84"/>
      <c r="IFS31" s="84"/>
      <c r="IFT31" s="84"/>
      <c r="IFU31" s="84"/>
      <c r="IFV31" s="84"/>
      <c r="IFW31" s="84"/>
      <c r="IFX31" s="84"/>
      <c r="IFY31" s="84"/>
      <c r="IFZ31" s="84"/>
      <c r="IGA31" s="84"/>
      <c r="IGB31" s="84"/>
      <c r="IGC31" s="84"/>
      <c r="IGD31" s="84"/>
      <c r="IGE31" s="84"/>
      <c r="IGF31" s="84"/>
      <c r="IGG31" s="84"/>
      <c r="IGH31" s="84"/>
      <c r="IGI31" s="84"/>
      <c r="IGJ31" s="84"/>
      <c r="IGK31" s="84"/>
      <c r="IGL31" s="84"/>
      <c r="IGM31" s="84"/>
      <c r="IGN31" s="84"/>
      <c r="IGO31" s="84"/>
      <c r="IGP31" s="84"/>
      <c r="IGQ31" s="84"/>
      <c r="IGR31" s="84"/>
      <c r="IGS31" s="84"/>
      <c r="IGT31" s="84"/>
      <c r="IGU31" s="84"/>
      <c r="IGV31" s="84"/>
      <c r="IGW31" s="84"/>
      <c r="IGX31" s="84"/>
      <c r="IGY31" s="84"/>
      <c r="IGZ31" s="84"/>
      <c r="IHA31" s="84"/>
      <c r="IHB31" s="84"/>
      <c r="IHC31" s="84"/>
      <c r="IHD31" s="84"/>
      <c r="IHE31" s="84"/>
      <c r="IHF31" s="84"/>
      <c r="IHG31" s="84"/>
      <c r="IHH31" s="84"/>
      <c r="IHI31" s="84"/>
      <c r="IHJ31" s="84"/>
      <c r="IHK31" s="84"/>
      <c r="IHL31" s="84"/>
      <c r="IHM31" s="84"/>
      <c r="IHN31" s="84"/>
      <c r="IHO31" s="84"/>
      <c r="IHP31" s="84"/>
      <c r="IHQ31" s="84"/>
      <c r="IHR31" s="84"/>
      <c r="IHS31" s="84"/>
      <c r="IHT31" s="84"/>
      <c r="IHU31" s="84"/>
      <c r="IHV31" s="84"/>
      <c r="IHW31" s="84"/>
      <c r="IHX31" s="84"/>
      <c r="IHY31" s="84"/>
      <c r="IHZ31" s="84"/>
      <c r="IIA31" s="84"/>
      <c r="IIB31" s="84"/>
      <c r="IIC31" s="84"/>
      <c r="IID31" s="84"/>
      <c r="IIE31" s="84"/>
      <c r="IIF31" s="84"/>
      <c r="IIG31" s="84"/>
      <c r="IIH31" s="84"/>
      <c r="III31" s="84"/>
      <c r="IIJ31" s="84"/>
      <c r="IIK31" s="84"/>
      <c r="IIL31" s="84"/>
      <c r="IIM31" s="84"/>
      <c r="IIN31" s="84"/>
      <c r="IIO31" s="84"/>
      <c r="IIP31" s="84"/>
      <c r="IIQ31" s="84"/>
      <c r="IIR31" s="84"/>
      <c r="IIS31" s="84"/>
      <c r="IIT31" s="84"/>
      <c r="IIU31" s="84"/>
      <c r="IIV31" s="84"/>
      <c r="IIW31" s="84"/>
      <c r="IIX31" s="84"/>
      <c r="IIY31" s="84"/>
      <c r="IIZ31" s="84"/>
      <c r="IJA31" s="84"/>
      <c r="IJB31" s="84"/>
      <c r="IJC31" s="84"/>
      <c r="IJD31" s="84"/>
      <c r="IJE31" s="84"/>
      <c r="IJF31" s="84"/>
      <c r="IJG31" s="84"/>
      <c r="IJH31" s="84"/>
      <c r="IJI31" s="84"/>
      <c r="IJJ31" s="84"/>
      <c r="IJK31" s="84"/>
      <c r="IJL31" s="84"/>
      <c r="IJM31" s="84"/>
      <c r="IJN31" s="84"/>
      <c r="IJO31" s="84"/>
      <c r="IJP31" s="84"/>
      <c r="IJQ31" s="84"/>
      <c r="IJR31" s="84"/>
      <c r="IJS31" s="84"/>
      <c r="IJT31" s="84"/>
      <c r="IJU31" s="84"/>
      <c r="IJV31" s="84"/>
      <c r="IJW31" s="84"/>
      <c r="IJX31" s="84"/>
      <c r="IJY31" s="84"/>
      <c r="IJZ31" s="84"/>
      <c r="IKA31" s="84"/>
      <c r="IKB31" s="84"/>
      <c r="IKC31" s="84"/>
      <c r="IKD31" s="84"/>
      <c r="IKE31" s="84"/>
      <c r="IKF31" s="84"/>
      <c r="IKG31" s="84"/>
      <c r="IKH31" s="84"/>
      <c r="IKI31" s="84"/>
      <c r="IKJ31" s="84"/>
      <c r="IKK31" s="84"/>
      <c r="IKL31" s="84"/>
      <c r="IKM31" s="84"/>
      <c r="IKN31" s="84"/>
      <c r="IKO31" s="84"/>
      <c r="IKP31" s="84"/>
      <c r="IKQ31" s="84"/>
      <c r="IKR31" s="84"/>
      <c r="IKS31" s="84"/>
      <c r="IKT31" s="84"/>
      <c r="IKU31" s="84"/>
      <c r="IKV31" s="84"/>
      <c r="IKW31" s="84"/>
      <c r="IKX31" s="84"/>
      <c r="IKY31" s="84"/>
      <c r="IKZ31" s="84"/>
      <c r="ILA31" s="84"/>
      <c r="ILB31" s="84"/>
      <c r="ILC31" s="84"/>
      <c r="ILD31" s="84"/>
      <c r="ILE31" s="84"/>
      <c r="ILF31" s="84"/>
      <c r="ILG31" s="84"/>
      <c r="ILH31" s="84"/>
      <c r="ILI31" s="84"/>
      <c r="ILJ31" s="84"/>
      <c r="ILK31" s="84"/>
      <c r="ILL31" s="84"/>
      <c r="ILM31" s="84"/>
      <c r="ILN31" s="84"/>
      <c r="ILO31" s="84"/>
      <c r="ILP31" s="84"/>
      <c r="ILQ31" s="84"/>
      <c r="ILR31" s="84"/>
      <c r="ILS31" s="84"/>
      <c r="ILT31" s="84"/>
      <c r="ILU31" s="84"/>
      <c r="ILV31" s="84"/>
      <c r="ILW31" s="84"/>
      <c r="ILX31" s="84"/>
      <c r="ILY31" s="84"/>
      <c r="ILZ31" s="84"/>
      <c r="IMA31" s="84"/>
      <c r="IMB31" s="84"/>
      <c r="IMC31" s="84"/>
      <c r="IMD31" s="84"/>
      <c r="IME31" s="84"/>
      <c r="IMF31" s="84"/>
      <c r="IMG31" s="84"/>
      <c r="IMH31" s="84"/>
      <c r="IMI31" s="84"/>
      <c r="IMJ31" s="84"/>
      <c r="IMK31" s="84"/>
      <c r="IML31" s="84"/>
      <c r="IMM31" s="84"/>
      <c r="IMN31" s="84"/>
      <c r="IMO31" s="84"/>
      <c r="IMP31" s="84"/>
      <c r="IMQ31" s="84"/>
      <c r="IMR31" s="84"/>
      <c r="IMS31" s="84"/>
      <c r="IMT31" s="84"/>
      <c r="IMU31" s="84"/>
      <c r="IMV31" s="84"/>
      <c r="IMW31" s="84"/>
      <c r="IMX31" s="84"/>
      <c r="IMY31" s="84"/>
      <c r="IMZ31" s="84"/>
      <c r="INA31" s="84"/>
      <c r="INB31" s="84"/>
      <c r="INC31" s="84"/>
      <c r="IND31" s="84"/>
      <c r="INE31" s="84"/>
      <c r="INF31" s="84"/>
      <c r="ING31" s="84"/>
      <c r="INH31" s="84"/>
      <c r="INI31" s="84"/>
      <c r="INJ31" s="84"/>
      <c r="INK31" s="84"/>
      <c r="INL31" s="84"/>
      <c r="INM31" s="84"/>
      <c r="INN31" s="84"/>
      <c r="INO31" s="84"/>
      <c r="INP31" s="84"/>
      <c r="INQ31" s="84"/>
      <c r="INR31" s="84"/>
      <c r="INS31" s="84"/>
      <c r="INT31" s="84"/>
      <c r="INU31" s="84"/>
      <c r="INV31" s="84"/>
      <c r="INW31" s="84"/>
      <c r="INX31" s="84"/>
      <c r="INY31" s="84"/>
      <c r="INZ31" s="84"/>
      <c r="IOA31" s="84"/>
      <c r="IOB31" s="84"/>
      <c r="IOC31" s="84"/>
      <c r="IOD31" s="84"/>
      <c r="IOE31" s="84"/>
      <c r="IOF31" s="84"/>
      <c r="IOG31" s="84"/>
      <c r="IOH31" s="84"/>
      <c r="IOI31" s="84"/>
      <c r="IOJ31" s="84"/>
      <c r="IOK31" s="84"/>
      <c r="IOL31" s="84"/>
      <c r="IOM31" s="84"/>
      <c r="ION31" s="84"/>
      <c r="IOO31" s="84"/>
      <c r="IOP31" s="84"/>
      <c r="IOQ31" s="84"/>
      <c r="IOR31" s="84"/>
      <c r="IOS31" s="84"/>
      <c r="IOT31" s="84"/>
      <c r="IOU31" s="84"/>
      <c r="IOV31" s="84"/>
      <c r="IOW31" s="84"/>
      <c r="IOX31" s="84"/>
      <c r="IOY31" s="84"/>
      <c r="IOZ31" s="84"/>
      <c r="IPA31" s="84"/>
      <c r="IPB31" s="84"/>
      <c r="IPC31" s="84"/>
      <c r="IPD31" s="84"/>
      <c r="IPE31" s="84"/>
      <c r="IPF31" s="84"/>
      <c r="IPG31" s="84"/>
      <c r="IPH31" s="84"/>
      <c r="IPI31" s="84"/>
      <c r="IPJ31" s="84"/>
      <c r="IPK31" s="84"/>
      <c r="IPL31" s="84"/>
      <c r="IPM31" s="84"/>
      <c r="IPN31" s="84"/>
      <c r="IPO31" s="84"/>
      <c r="IPP31" s="84"/>
      <c r="IPQ31" s="84"/>
      <c r="IPR31" s="84"/>
      <c r="IPS31" s="84"/>
      <c r="IPT31" s="84"/>
      <c r="IPU31" s="84"/>
      <c r="IPV31" s="84"/>
      <c r="IPW31" s="84"/>
      <c r="IPX31" s="84"/>
      <c r="IPY31" s="84"/>
      <c r="IPZ31" s="84"/>
      <c r="IQA31" s="84"/>
      <c r="IQB31" s="84"/>
      <c r="IQC31" s="84"/>
      <c r="IQD31" s="84"/>
      <c r="IQE31" s="84"/>
      <c r="IQF31" s="84"/>
      <c r="IQG31" s="84"/>
      <c r="IQH31" s="84"/>
      <c r="IQI31" s="84"/>
      <c r="IQJ31" s="84"/>
      <c r="IQK31" s="84"/>
      <c r="IQL31" s="84"/>
      <c r="IQM31" s="84"/>
      <c r="IQN31" s="84"/>
      <c r="IQO31" s="84"/>
      <c r="IQP31" s="84"/>
      <c r="IQQ31" s="84"/>
      <c r="IQR31" s="84"/>
      <c r="IQS31" s="84"/>
      <c r="IQT31" s="84"/>
      <c r="IQU31" s="84"/>
      <c r="IQV31" s="84"/>
      <c r="IQW31" s="84"/>
      <c r="IQX31" s="84"/>
      <c r="IQY31" s="84"/>
      <c r="IQZ31" s="84"/>
      <c r="IRA31" s="84"/>
      <c r="IRB31" s="84"/>
      <c r="IRC31" s="84"/>
      <c r="IRD31" s="84"/>
      <c r="IRE31" s="84"/>
      <c r="IRF31" s="84"/>
      <c r="IRG31" s="84"/>
      <c r="IRH31" s="84"/>
      <c r="IRI31" s="84"/>
      <c r="IRJ31" s="84"/>
      <c r="IRK31" s="84"/>
      <c r="IRL31" s="84"/>
      <c r="IRM31" s="84"/>
      <c r="IRN31" s="84"/>
      <c r="IRO31" s="84"/>
      <c r="IRP31" s="84"/>
      <c r="IRQ31" s="84"/>
      <c r="IRR31" s="84"/>
      <c r="IRS31" s="84"/>
      <c r="IRT31" s="84"/>
      <c r="IRU31" s="84"/>
      <c r="IRV31" s="84"/>
      <c r="IRW31" s="84"/>
      <c r="IRX31" s="84"/>
      <c r="IRY31" s="84"/>
      <c r="IRZ31" s="84"/>
      <c r="ISA31" s="84"/>
      <c r="ISB31" s="84"/>
      <c r="ISC31" s="84"/>
      <c r="ISD31" s="84"/>
      <c r="ISE31" s="84"/>
      <c r="ISF31" s="84"/>
      <c r="ISG31" s="84"/>
      <c r="ISH31" s="84"/>
      <c r="ISI31" s="84"/>
      <c r="ISJ31" s="84"/>
      <c r="ISK31" s="84"/>
      <c r="ISL31" s="84"/>
      <c r="ISM31" s="84"/>
      <c r="ISN31" s="84"/>
      <c r="ISO31" s="84"/>
      <c r="ISP31" s="84"/>
      <c r="ISQ31" s="84"/>
      <c r="ISR31" s="84"/>
      <c r="ISS31" s="84"/>
      <c r="IST31" s="84"/>
      <c r="ISU31" s="84"/>
      <c r="ISV31" s="84"/>
      <c r="ISW31" s="84"/>
      <c r="ISX31" s="84"/>
      <c r="ISY31" s="84"/>
      <c r="ISZ31" s="84"/>
      <c r="ITA31" s="84"/>
      <c r="ITB31" s="84"/>
      <c r="ITC31" s="84"/>
      <c r="ITD31" s="84"/>
      <c r="ITE31" s="84"/>
      <c r="ITF31" s="84"/>
      <c r="ITG31" s="84"/>
      <c r="ITH31" s="84"/>
      <c r="ITI31" s="84"/>
      <c r="ITJ31" s="84"/>
      <c r="ITK31" s="84"/>
      <c r="ITL31" s="84"/>
      <c r="ITM31" s="84"/>
      <c r="ITN31" s="84"/>
      <c r="ITO31" s="84"/>
      <c r="ITP31" s="84"/>
      <c r="ITQ31" s="84"/>
      <c r="ITR31" s="84"/>
      <c r="ITS31" s="84"/>
      <c r="ITT31" s="84"/>
      <c r="ITU31" s="84"/>
      <c r="ITV31" s="84"/>
      <c r="ITW31" s="84"/>
      <c r="ITX31" s="84"/>
      <c r="ITY31" s="84"/>
      <c r="ITZ31" s="84"/>
      <c r="IUA31" s="84"/>
      <c r="IUB31" s="84"/>
      <c r="IUC31" s="84"/>
      <c r="IUD31" s="84"/>
      <c r="IUE31" s="84"/>
      <c r="IUF31" s="84"/>
      <c r="IUG31" s="84"/>
      <c r="IUH31" s="84"/>
      <c r="IUI31" s="84"/>
      <c r="IUJ31" s="84"/>
      <c r="IUK31" s="84"/>
      <c r="IUL31" s="84"/>
      <c r="IUM31" s="84"/>
      <c r="IUN31" s="84"/>
      <c r="IUO31" s="84"/>
      <c r="IUP31" s="84"/>
      <c r="IUQ31" s="84"/>
      <c r="IUR31" s="84"/>
      <c r="IUS31" s="84"/>
      <c r="IUT31" s="84"/>
      <c r="IUU31" s="84"/>
      <c r="IUV31" s="84"/>
      <c r="IUW31" s="84"/>
      <c r="IUX31" s="84"/>
      <c r="IUY31" s="84"/>
      <c r="IUZ31" s="84"/>
      <c r="IVA31" s="84"/>
      <c r="IVB31" s="84"/>
      <c r="IVC31" s="84"/>
      <c r="IVD31" s="84"/>
      <c r="IVE31" s="84"/>
      <c r="IVF31" s="84"/>
      <c r="IVG31" s="84"/>
      <c r="IVH31" s="84"/>
      <c r="IVI31" s="84"/>
      <c r="IVJ31" s="84"/>
      <c r="IVK31" s="84"/>
      <c r="IVL31" s="84"/>
      <c r="IVM31" s="84"/>
      <c r="IVN31" s="84"/>
      <c r="IVO31" s="84"/>
      <c r="IVP31" s="84"/>
      <c r="IVQ31" s="84"/>
      <c r="IVR31" s="84"/>
      <c r="IVS31" s="84"/>
      <c r="IVT31" s="84"/>
      <c r="IVU31" s="84"/>
      <c r="IVV31" s="84"/>
      <c r="IVW31" s="84"/>
      <c r="IVX31" s="84"/>
      <c r="IVY31" s="84"/>
      <c r="IVZ31" s="84"/>
      <c r="IWA31" s="84"/>
      <c r="IWB31" s="84"/>
      <c r="IWC31" s="84"/>
      <c r="IWD31" s="84"/>
      <c r="IWE31" s="84"/>
      <c r="IWF31" s="84"/>
      <c r="IWG31" s="84"/>
      <c r="IWH31" s="84"/>
      <c r="IWI31" s="84"/>
      <c r="IWJ31" s="84"/>
      <c r="IWK31" s="84"/>
      <c r="IWL31" s="84"/>
      <c r="IWM31" s="84"/>
      <c r="IWN31" s="84"/>
      <c r="IWO31" s="84"/>
      <c r="IWP31" s="84"/>
      <c r="IWQ31" s="84"/>
      <c r="IWR31" s="84"/>
      <c r="IWS31" s="84"/>
      <c r="IWT31" s="84"/>
      <c r="IWU31" s="84"/>
      <c r="IWV31" s="84"/>
      <c r="IWW31" s="84"/>
      <c r="IWX31" s="84"/>
      <c r="IWY31" s="84"/>
      <c r="IWZ31" s="84"/>
      <c r="IXA31" s="84"/>
      <c r="IXB31" s="84"/>
      <c r="IXC31" s="84"/>
      <c r="IXD31" s="84"/>
      <c r="IXE31" s="84"/>
      <c r="IXF31" s="84"/>
      <c r="IXG31" s="84"/>
      <c r="IXH31" s="84"/>
      <c r="IXI31" s="84"/>
      <c r="IXJ31" s="84"/>
      <c r="IXK31" s="84"/>
      <c r="IXL31" s="84"/>
      <c r="IXM31" s="84"/>
      <c r="IXN31" s="84"/>
      <c r="IXO31" s="84"/>
      <c r="IXP31" s="84"/>
      <c r="IXQ31" s="84"/>
      <c r="IXR31" s="84"/>
      <c r="IXS31" s="84"/>
      <c r="IXT31" s="84"/>
      <c r="IXU31" s="84"/>
      <c r="IXV31" s="84"/>
      <c r="IXW31" s="84"/>
      <c r="IXX31" s="84"/>
      <c r="IXY31" s="84"/>
      <c r="IXZ31" s="84"/>
      <c r="IYA31" s="84"/>
      <c r="IYB31" s="84"/>
      <c r="IYC31" s="84"/>
      <c r="IYD31" s="84"/>
      <c r="IYE31" s="84"/>
      <c r="IYF31" s="84"/>
      <c r="IYG31" s="84"/>
      <c r="IYH31" s="84"/>
      <c r="IYI31" s="84"/>
      <c r="IYJ31" s="84"/>
      <c r="IYK31" s="84"/>
      <c r="IYL31" s="84"/>
      <c r="IYM31" s="84"/>
      <c r="IYN31" s="84"/>
      <c r="IYO31" s="84"/>
      <c r="IYP31" s="84"/>
      <c r="IYQ31" s="84"/>
      <c r="IYR31" s="84"/>
      <c r="IYS31" s="84"/>
      <c r="IYT31" s="84"/>
      <c r="IYU31" s="84"/>
      <c r="IYV31" s="84"/>
      <c r="IYW31" s="84"/>
      <c r="IYX31" s="84"/>
      <c r="IYY31" s="84"/>
      <c r="IYZ31" s="84"/>
      <c r="IZA31" s="84"/>
      <c r="IZB31" s="84"/>
      <c r="IZC31" s="84"/>
      <c r="IZD31" s="84"/>
      <c r="IZE31" s="84"/>
      <c r="IZF31" s="84"/>
      <c r="IZG31" s="84"/>
      <c r="IZH31" s="84"/>
      <c r="IZI31" s="84"/>
      <c r="IZJ31" s="84"/>
      <c r="IZK31" s="84"/>
      <c r="IZL31" s="84"/>
      <c r="IZM31" s="84"/>
      <c r="IZN31" s="84"/>
      <c r="IZO31" s="84"/>
      <c r="IZP31" s="84"/>
      <c r="IZQ31" s="84"/>
      <c r="IZR31" s="84"/>
      <c r="IZS31" s="84"/>
      <c r="IZT31" s="84"/>
      <c r="IZU31" s="84"/>
      <c r="IZV31" s="84"/>
      <c r="IZW31" s="84"/>
      <c r="IZX31" s="84"/>
      <c r="IZY31" s="84"/>
      <c r="IZZ31" s="84"/>
      <c r="JAA31" s="84"/>
      <c r="JAB31" s="84"/>
      <c r="JAC31" s="84"/>
      <c r="JAD31" s="84"/>
      <c r="JAE31" s="84"/>
      <c r="JAF31" s="84"/>
      <c r="JAG31" s="84"/>
      <c r="JAH31" s="84"/>
      <c r="JAI31" s="84"/>
      <c r="JAJ31" s="84"/>
      <c r="JAK31" s="84"/>
      <c r="JAL31" s="84"/>
      <c r="JAM31" s="84"/>
      <c r="JAN31" s="84"/>
      <c r="JAO31" s="84"/>
      <c r="JAP31" s="84"/>
      <c r="JAQ31" s="84"/>
      <c r="JAR31" s="84"/>
      <c r="JAS31" s="84"/>
      <c r="JAT31" s="84"/>
      <c r="JAU31" s="84"/>
      <c r="JAV31" s="84"/>
      <c r="JAW31" s="84"/>
      <c r="JAX31" s="84"/>
      <c r="JAY31" s="84"/>
      <c r="JAZ31" s="84"/>
      <c r="JBA31" s="84"/>
      <c r="JBB31" s="84"/>
      <c r="JBC31" s="84"/>
      <c r="JBD31" s="84"/>
      <c r="JBE31" s="84"/>
      <c r="JBF31" s="84"/>
      <c r="JBG31" s="84"/>
      <c r="JBH31" s="84"/>
      <c r="JBI31" s="84"/>
      <c r="JBJ31" s="84"/>
      <c r="JBK31" s="84"/>
      <c r="JBL31" s="84"/>
      <c r="JBM31" s="84"/>
      <c r="JBN31" s="84"/>
      <c r="JBO31" s="84"/>
      <c r="JBP31" s="84"/>
      <c r="JBQ31" s="84"/>
      <c r="JBR31" s="84"/>
      <c r="JBS31" s="84"/>
      <c r="JBT31" s="84"/>
      <c r="JBU31" s="84"/>
      <c r="JBV31" s="84"/>
      <c r="JBW31" s="84"/>
      <c r="JBX31" s="84"/>
      <c r="JBY31" s="84"/>
      <c r="JBZ31" s="84"/>
      <c r="JCA31" s="84"/>
      <c r="JCB31" s="84"/>
      <c r="JCC31" s="84"/>
      <c r="JCD31" s="84"/>
      <c r="JCE31" s="84"/>
      <c r="JCF31" s="84"/>
      <c r="JCG31" s="84"/>
      <c r="JCH31" s="84"/>
      <c r="JCI31" s="84"/>
      <c r="JCJ31" s="84"/>
      <c r="JCK31" s="84"/>
      <c r="JCL31" s="84"/>
      <c r="JCM31" s="84"/>
      <c r="JCN31" s="84"/>
      <c r="JCO31" s="84"/>
      <c r="JCP31" s="84"/>
      <c r="JCQ31" s="84"/>
      <c r="JCR31" s="84"/>
      <c r="JCS31" s="84"/>
      <c r="JCT31" s="84"/>
      <c r="JCU31" s="84"/>
      <c r="JCV31" s="84"/>
      <c r="JCW31" s="84"/>
      <c r="JCX31" s="84"/>
      <c r="JCY31" s="84"/>
      <c r="JCZ31" s="84"/>
      <c r="JDA31" s="84"/>
      <c r="JDB31" s="84"/>
      <c r="JDC31" s="84"/>
      <c r="JDD31" s="84"/>
      <c r="JDE31" s="84"/>
      <c r="JDF31" s="84"/>
      <c r="JDG31" s="84"/>
      <c r="JDH31" s="84"/>
      <c r="JDI31" s="84"/>
      <c r="JDJ31" s="84"/>
      <c r="JDK31" s="84"/>
      <c r="JDL31" s="84"/>
      <c r="JDM31" s="84"/>
      <c r="JDN31" s="84"/>
      <c r="JDO31" s="84"/>
      <c r="JDP31" s="84"/>
      <c r="JDQ31" s="84"/>
      <c r="JDR31" s="84"/>
      <c r="JDS31" s="84"/>
      <c r="JDT31" s="84"/>
      <c r="JDU31" s="84"/>
      <c r="JDV31" s="84"/>
      <c r="JDW31" s="84"/>
      <c r="JDX31" s="84"/>
      <c r="JDY31" s="84"/>
      <c r="JDZ31" s="84"/>
      <c r="JEA31" s="84"/>
      <c r="JEB31" s="84"/>
      <c r="JEC31" s="84"/>
      <c r="JED31" s="84"/>
      <c r="JEE31" s="84"/>
      <c r="JEF31" s="84"/>
      <c r="JEG31" s="84"/>
      <c r="JEH31" s="84"/>
      <c r="JEI31" s="84"/>
      <c r="JEJ31" s="84"/>
      <c r="JEK31" s="84"/>
      <c r="JEL31" s="84"/>
      <c r="JEM31" s="84"/>
      <c r="JEN31" s="84"/>
      <c r="JEO31" s="84"/>
      <c r="JEP31" s="84"/>
      <c r="JEQ31" s="84"/>
      <c r="JER31" s="84"/>
      <c r="JES31" s="84"/>
      <c r="JET31" s="84"/>
      <c r="JEU31" s="84"/>
      <c r="JEV31" s="84"/>
      <c r="JEW31" s="84"/>
      <c r="JEX31" s="84"/>
      <c r="JEY31" s="84"/>
      <c r="JEZ31" s="84"/>
      <c r="JFA31" s="84"/>
      <c r="JFB31" s="84"/>
      <c r="JFC31" s="84"/>
      <c r="JFD31" s="84"/>
      <c r="JFE31" s="84"/>
      <c r="JFF31" s="84"/>
      <c r="JFG31" s="84"/>
      <c r="JFH31" s="84"/>
      <c r="JFI31" s="84"/>
      <c r="JFJ31" s="84"/>
      <c r="JFK31" s="84"/>
      <c r="JFL31" s="84"/>
      <c r="JFM31" s="84"/>
      <c r="JFN31" s="84"/>
      <c r="JFO31" s="84"/>
      <c r="JFP31" s="84"/>
      <c r="JFQ31" s="84"/>
      <c r="JFR31" s="84"/>
      <c r="JFS31" s="84"/>
      <c r="JFT31" s="84"/>
      <c r="JFU31" s="84"/>
      <c r="JFV31" s="84"/>
      <c r="JFW31" s="84"/>
      <c r="JFX31" s="84"/>
      <c r="JFY31" s="84"/>
      <c r="JFZ31" s="84"/>
      <c r="JGA31" s="84"/>
      <c r="JGB31" s="84"/>
      <c r="JGC31" s="84"/>
      <c r="JGD31" s="84"/>
      <c r="JGE31" s="84"/>
      <c r="JGF31" s="84"/>
      <c r="JGG31" s="84"/>
      <c r="JGH31" s="84"/>
      <c r="JGI31" s="84"/>
      <c r="JGJ31" s="84"/>
      <c r="JGK31" s="84"/>
      <c r="JGL31" s="84"/>
      <c r="JGM31" s="84"/>
      <c r="JGN31" s="84"/>
      <c r="JGO31" s="84"/>
      <c r="JGP31" s="84"/>
      <c r="JGQ31" s="84"/>
      <c r="JGR31" s="84"/>
      <c r="JGS31" s="84"/>
      <c r="JGT31" s="84"/>
      <c r="JGU31" s="84"/>
      <c r="JGV31" s="84"/>
      <c r="JGW31" s="84"/>
      <c r="JGX31" s="84"/>
      <c r="JGY31" s="84"/>
      <c r="JGZ31" s="84"/>
      <c r="JHA31" s="84"/>
      <c r="JHB31" s="84"/>
      <c r="JHC31" s="84"/>
      <c r="JHD31" s="84"/>
      <c r="JHE31" s="84"/>
      <c r="JHF31" s="84"/>
      <c r="JHG31" s="84"/>
      <c r="JHH31" s="84"/>
      <c r="JHI31" s="84"/>
      <c r="JHJ31" s="84"/>
      <c r="JHK31" s="84"/>
      <c r="JHL31" s="84"/>
      <c r="JHM31" s="84"/>
      <c r="JHN31" s="84"/>
      <c r="JHO31" s="84"/>
      <c r="JHP31" s="84"/>
      <c r="JHQ31" s="84"/>
      <c r="JHR31" s="84"/>
      <c r="JHS31" s="84"/>
      <c r="JHT31" s="84"/>
      <c r="JHU31" s="84"/>
      <c r="JHV31" s="84"/>
      <c r="JHW31" s="84"/>
      <c r="JHX31" s="84"/>
      <c r="JHY31" s="84"/>
      <c r="JHZ31" s="84"/>
      <c r="JIA31" s="84"/>
      <c r="JIB31" s="84"/>
      <c r="JIC31" s="84"/>
      <c r="JID31" s="84"/>
      <c r="JIE31" s="84"/>
      <c r="JIF31" s="84"/>
      <c r="JIG31" s="84"/>
      <c r="JIH31" s="84"/>
      <c r="JII31" s="84"/>
      <c r="JIJ31" s="84"/>
      <c r="JIK31" s="84"/>
      <c r="JIL31" s="84"/>
      <c r="JIM31" s="84"/>
      <c r="JIN31" s="84"/>
      <c r="JIO31" s="84"/>
      <c r="JIP31" s="84"/>
      <c r="JIQ31" s="84"/>
      <c r="JIR31" s="84"/>
      <c r="JIS31" s="84"/>
      <c r="JIT31" s="84"/>
      <c r="JIU31" s="84"/>
      <c r="JIV31" s="84"/>
      <c r="JIW31" s="84"/>
      <c r="JIX31" s="84"/>
      <c r="JIY31" s="84"/>
      <c r="JIZ31" s="84"/>
      <c r="JJA31" s="84"/>
      <c r="JJB31" s="84"/>
      <c r="JJC31" s="84"/>
      <c r="JJD31" s="84"/>
      <c r="JJE31" s="84"/>
      <c r="JJF31" s="84"/>
      <c r="JJG31" s="84"/>
      <c r="JJH31" s="84"/>
      <c r="JJI31" s="84"/>
      <c r="JJJ31" s="84"/>
      <c r="JJK31" s="84"/>
      <c r="JJL31" s="84"/>
      <c r="JJM31" s="84"/>
      <c r="JJN31" s="84"/>
      <c r="JJO31" s="84"/>
      <c r="JJP31" s="84"/>
      <c r="JJQ31" s="84"/>
      <c r="JJR31" s="84"/>
      <c r="JJS31" s="84"/>
      <c r="JJT31" s="84"/>
      <c r="JJU31" s="84"/>
      <c r="JJV31" s="84"/>
      <c r="JJW31" s="84"/>
      <c r="JJX31" s="84"/>
      <c r="JJY31" s="84"/>
      <c r="JJZ31" s="84"/>
      <c r="JKA31" s="84"/>
      <c r="JKB31" s="84"/>
      <c r="JKC31" s="84"/>
      <c r="JKD31" s="84"/>
      <c r="JKE31" s="84"/>
      <c r="JKF31" s="84"/>
      <c r="JKG31" s="84"/>
      <c r="JKH31" s="84"/>
      <c r="JKI31" s="84"/>
      <c r="JKJ31" s="84"/>
      <c r="JKK31" s="84"/>
      <c r="JKL31" s="84"/>
      <c r="JKM31" s="84"/>
      <c r="JKN31" s="84"/>
      <c r="JKO31" s="84"/>
      <c r="JKP31" s="84"/>
      <c r="JKQ31" s="84"/>
      <c r="JKR31" s="84"/>
      <c r="JKS31" s="84"/>
      <c r="JKT31" s="84"/>
      <c r="JKU31" s="84"/>
      <c r="JKV31" s="84"/>
      <c r="JKW31" s="84"/>
      <c r="JKX31" s="84"/>
      <c r="JKY31" s="84"/>
      <c r="JKZ31" s="84"/>
      <c r="JLA31" s="84"/>
      <c r="JLB31" s="84"/>
      <c r="JLC31" s="84"/>
      <c r="JLD31" s="84"/>
      <c r="JLE31" s="84"/>
      <c r="JLF31" s="84"/>
      <c r="JLG31" s="84"/>
      <c r="JLH31" s="84"/>
      <c r="JLI31" s="84"/>
      <c r="JLJ31" s="84"/>
      <c r="JLK31" s="84"/>
      <c r="JLL31" s="84"/>
      <c r="JLM31" s="84"/>
      <c r="JLN31" s="84"/>
      <c r="JLO31" s="84"/>
      <c r="JLP31" s="84"/>
      <c r="JLQ31" s="84"/>
      <c r="JLR31" s="84"/>
      <c r="JLS31" s="84"/>
      <c r="JLT31" s="84"/>
      <c r="JLU31" s="84"/>
      <c r="JLV31" s="84"/>
      <c r="JLW31" s="84"/>
      <c r="JLX31" s="84"/>
      <c r="JLY31" s="84"/>
      <c r="JLZ31" s="84"/>
      <c r="JMA31" s="84"/>
      <c r="JMB31" s="84"/>
      <c r="JMC31" s="84"/>
      <c r="JMD31" s="84"/>
      <c r="JME31" s="84"/>
      <c r="JMF31" s="84"/>
      <c r="JMG31" s="84"/>
      <c r="JMH31" s="84"/>
      <c r="JMI31" s="84"/>
      <c r="JMJ31" s="84"/>
      <c r="JMK31" s="84"/>
      <c r="JML31" s="84"/>
      <c r="JMM31" s="84"/>
      <c r="JMN31" s="84"/>
      <c r="JMO31" s="84"/>
      <c r="JMP31" s="84"/>
      <c r="JMQ31" s="84"/>
      <c r="JMR31" s="84"/>
      <c r="JMS31" s="84"/>
      <c r="JMT31" s="84"/>
      <c r="JMU31" s="84"/>
      <c r="JMV31" s="84"/>
      <c r="JMW31" s="84"/>
      <c r="JMX31" s="84"/>
      <c r="JMY31" s="84"/>
      <c r="JMZ31" s="84"/>
      <c r="JNA31" s="84"/>
      <c r="JNB31" s="84"/>
      <c r="JNC31" s="84"/>
      <c r="JND31" s="84"/>
      <c r="JNE31" s="84"/>
      <c r="JNF31" s="84"/>
      <c r="JNG31" s="84"/>
      <c r="JNH31" s="84"/>
      <c r="JNI31" s="84"/>
      <c r="JNJ31" s="84"/>
      <c r="JNK31" s="84"/>
      <c r="JNL31" s="84"/>
      <c r="JNM31" s="84"/>
      <c r="JNN31" s="84"/>
      <c r="JNO31" s="84"/>
      <c r="JNP31" s="84"/>
      <c r="JNQ31" s="84"/>
      <c r="JNR31" s="84"/>
      <c r="JNS31" s="84"/>
      <c r="JNT31" s="84"/>
      <c r="JNU31" s="84"/>
      <c r="JNV31" s="84"/>
      <c r="JNW31" s="84"/>
      <c r="JNX31" s="84"/>
      <c r="JNY31" s="84"/>
      <c r="JNZ31" s="84"/>
      <c r="JOA31" s="84"/>
      <c r="JOB31" s="84"/>
      <c r="JOC31" s="84"/>
      <c r="JOD31" s="84"/>
      <c r="JOE31" s="84"/>
      <c r="JOF31" s="84"/>
      <c r="JOG31" s="84"/>
      <c r="JOH31" s="84"/>
      <c r="JOI31" s="84"/>
      <c r="JOJ31" s="84"/>
      <c r="JOK31" s="84"/>
      <c r="JOL31" s="84"/>
      <c r="JOM31" s="84"/>
      <c r="JON31" s="84"/>
      <c r="JOO31" s="84"/>
      <c r="JOP31" s="84"/>
      <c r="JOQ31" s="84"/>
      <c r="JOR31" s="84"/>
      <c r="JOS31" s="84"/>
      <c r="JOT31" s="84"/>
      <c r="JOU31" s="84"/>
      <c r="JOV31" s="84"/>
      <c r="JOW31" s="84"/>
      <c r="JOX31" s="84"/>
      <c r="JOY31" s="84"/>
      <c r="JOZ31" s="84"/>
      <c r="JPA31" s="84"/>
      <c r="JPB31" s="84"/>
      <c r="JPC31" s="84"/>
      <c r="JPD31" s="84"/>
      <c r="JPE31" s="84"/>
      <c r="JPF31" s="84"/>
      <c r="JPG31" s="84"/>
      <c r="JPH31" s="84"/>
      <c r="JPI31" s="84"/>
      <c r="JPJ31" s="84"/>
      <c r="JPK31" s="84"/>
      <c r="JPL31" s="84"/>
      <c r="JPM31" s="84"/>
      <c r="JPN31" s="84"/>
      <c r="JPO31" s="84"/>
      <c r="JPP31" s="84"/>
      <c r="JPQ31" s="84"/>
      <c r="JPR31" s="84"/>
      <c r="JPS31" s="84"/>
      <c r="JPT31" s="84"/>
      <c r="JPU31" s="84"/>
      <c r="JPV31" s="84"/>
      <c r="JPW31" s="84"/>
      <c r="JPX31" s="84"/>
      <c r="JPY31" s="84"/>
      <c r="JPZ31" s="84"/>
      <c r="JQA31" s="84"/>
      <c r="JQB31" s="84"/>
      <c r="JQC31" s="84"/>
      <c r="JQD31" s="84"/>
      <c r="JQE31" s="84"/>
      <c r="JQF31" s="84"/>
      <c r="JQG31" s="84"/>
      <c r="JQH31" s="84"/>
      <c r="JQI31" s="84"/>
      <c r="JQJ31" s="84"/>
      <c r="JQK31" s="84"/>
      <c r="JQL31" s="84"/>
      <c r="JQM31" s="84"/>
      <c r="JQN31" s="84"/>
      <c r="JQO31" s="84"/>
      <c r="JQP31" s="84"/>
      <c r="JQQ31" s="84"/>
      <c r="JQR31" s="84"/>
      <c r="JQS31" s="84"/>
      <c r="JQT31" s="84"/>
      <c r="JQU31" s="84"/>
      <c r="JQV31" s="84"/>
      <c r="JQW31" s="84"/>
      <c r="JQX31" s="84"/>
      <c r="JQY31" s="84"/>
      <c r="JQZ31" s="84"/>
      <c r="JRA31" s="84"/>
      <c r="JRB31" s="84"/>
      <c r="JRC31" s="84"/>
      <c r="JRD31" s="84"/>
      <c r="JRE31" s="84"/>
      <c r="JRF31" s="84"/>
      <c r="JRG31" s="84"/>
      <c r="JRH31" s="84"/>
      <c r="JRI31" s="84"/>
      <c r="JRJ31" s="84"/>
      <c r="JRK31" s="84"/>
      <c r="JRL31" s="84"/>
      <c r="JRM31" s="84"/>
      <c r="JRN31" s="84"/>
      <c r="JRO31" s="84"/>
      <c r="JRP31" s="84"/>
      <c r="JRQ31" s="84"/>
      <c r="JRR31" s="84"/>
      <c r="JRS31" s="84"/>
      <c r="JRT31" s="84"/>
      <c r="JRU31" s="84"/>
      <c r="JRV31" s="84"/>
      <c r="JRW31" s="84"/>
      <c r="JRX31" s="84"/>
      <c r="JRY31" s="84"/>
      <c r="JRZ31" s="84"/>
      <c r="JSA31" s="84"/>
      <c r="JSB31" s="84"/>
      <c r="JSC31" s="84"/>
      <c r="JSD31" s="84"/>
      <c r="JSE31" s="84"/>
      <c r="JSF31" s="84"/>
      <c r="JSG31" s="84"/>
      <c r="JSH31" s="84"/>
      <c r="JSI31" s="84"/>
      <c r="JSJ31" s="84"/>
      <c r="JSK31" s="84"/>
      <c r="JSL31" s="84"/>
      <c r="JSM31" s="84"/>
      <c r="JSN31" s="84"/>
      <c r="JSO31" s="84"/>
      <c r="JSP31" s="84"/>
      <c r="JSQ31" s="84"/>
      <c r="JSR31" s="84"/>
      <c r="JSS31" s="84"/>
      <c r="JST31" s="84"/>
      <c r="JSU31" s="84"/>
      <c r="JSV31" s="84"/>
      <c r="JSW31" s="84"/>
      <c r="JSX31" s="84"/>
      <c r="JSY31" s="84"/>
      <c r="JSZ31" s="84"/>
      <c r="JTA31" s="84"/>
      <c r="JTB31" s="84"/>
      <c r="JTC31" s="84"/>
      <c r="JTD31" s="84"/>
      <c r="JTE31" s="84"/>
      <c r="JTF31" s="84"/>
      <c r="JTG31" s="84"/>
      <c r="JTH31" s="84"/>
      <c r="JTI31" s="84"/>
      <c r="JTJ31" s="84"/>
      <c r="JTK31" s="84"/>
      <c r="JTL31" s="84"/>
      <c r="JTM31" s="84"/>
      <c r="JTN31" s="84"/>
      <c r="JTO31" s="84"/>
      <c r="JTP31" s="84"/>
      <c r="JTQ31" s="84"/>
      <c r="JTR31" s="84"/>
      <c r="JTS31" s="84"/>
      <c r="JTT31" s="84"/>
      <c r="JTU31" s="84"/>
      <c r="JTV31" s="84"/>
      <c r="JTW31" s="84"/>
      <c r="JTX31" s="84"/>
      <c r="JTY31" s="84"/>
      <c r="JTZ31" s="84"/>
      <c r="JUA31" s="84"/>
      <c r="JUB31" s="84"/>
      <c r="JUC31" s="84"/>
      <c r="JUD31" s="84"/>
      <c r="JUE31" s="84"/>
      <c r="JUF31" s="84"/>
      <c r="JUG31" s="84"/>
      <c r="JUH31" s="84"/>
      <c r="JUI31" s="84"/>
      <c r="JUJ31" s="84"/>
      <c r="JUK31" s="84"/>
      <c r="JUL31" s="84"/>
      <c r="JUM31" s="84"/>
      <c r="JUN31" s="84"/>
      <c r="JUO31" s="84"/>
      <c r="JUP31" s="84"/>
      <c r="JUQ31" s="84"/>
      <c r="JUR31" s="84"/>
      <c r="JUS31" s="84"/>
      <c r="JUT31" s="84"/>
      <c r="JUU31" s="84"/>
      <c r="JUV31" s="84"/>
      <c r="JUW31" s="84"/>
      <c r="JUX31" s="84"/>
      <c r="JUY31" s="84"/>
      <c r="JUZ31" s="84"/>
      <c r="JVA31" s="84"/>
      <c r="JVB31" s="84"/>
      <c r="JVC31" s="84"/>
      <c r="JVD31" s="84"/>
      <c r="JVE31" s="84"/>
      <c r="JVF31" s="84"/>
      <c r="JVG31" s="84"/>
      <c r="JVH31" s="84"/>
      <c r="JVI31" s="84"/>
      <c r="JVJ31" s="84"/>
      <c r="JVK31" s="84"/>
      <c r="JVL31" s="84"/>
      <c r="JVM31" s="84"/>
      <c r="JVN31" s="84"/>
      <c r="JVO31" s="84"/>
      <c r="JVP31" s="84"/>
      <c r="JVQ31" s="84"/>
      <c r="JVR31" s="84"/>
      <c r="JVS31" s="84"/>
      <c r="JVT31" s="84"/>
      <c r="JVU31" s="84"/>
      <c r="JVV31" s="84"/>
      <c r="JVW31" s="84"/>
      <c r="JVX31" s="84"/>
      <c r="JVY31" s="84"/>
      <c r="JVZ31" s="84"/>
      <c r="JWA31" s="84"/>
      <c r="JWB31" s="84"/>
      <c r="JWC31" s="84"/>
      <c r="JWD31" s="84"/>
      <c r="JWE31" s="84"/>
      <c r="JWF31" s="84"/>
      <c r="JWG31" s="84"/>
      <c r="JWH31" s="84"/>
      <c r="JWI31" s="84"/>
      <c r="JWJ31" s="84"/>
      <c r="JWK31" s="84"/>
      <c r="JWL31" s="84"/>
      <c r="JWM31" s="84"/>
      <c r="JWN31" s="84"/>
      <c r="JWO31" s="84"/>
      <c r="JWP31" s="84"/>
      <c r="JWQ31" s="84"/>
      <c r="JWR31" s="84"/>
      <c r="JWS31" s="84"/>
      <c r="JWT31" s="84"/>
      <c r="JWU31" s="84"/>
      <c r="JWV31" s="84"/>
      <c r="JWW31" s="84"/>
      <c r="JWX31" s="84"/>
      <c r="JWY31" s="84"/>
      <c r="JWZ31" s="84"/>
      <c r="JXA31" s="84"/>
      <c r="JXB31" s="84"/>
      <c r="JXC31" s="84"/>
      <c r="JXD31" s="84"/>
      <c r="JXE31" s="84"/>
      <c r="JXF31" s="84"/>
      <c r="JXG31" s="84"/>
      <c r="JXH31" s="84"/>
      <c r="JXI31" s="84"/>
      <c r="JXJ31" s="84"/>
      <c r="JXK31" s="84"/>
      <c r="JXL31" s="84"/>
      <c r="JXM31" s="84"/>
      <c r="JXN31" s="84"/>
      <c r="JXO31" s="84"/>
      <c r="JXP31" s="84"/>
      <c r="JXQ31" s="84"/>
      <c r="JXR31" s="84"/>
      <c r="JXS31" s="84"/>
      <c r="JXT31" s="84"/>
      <c r="JXU31" s="84"/>
      <c r="JXV31" s="84"/>
      <c r="JXW31" s="84"/>
      <c r="JXX31" s="84"/>
      <c r="JXY31" s="84"/>
      <c r="JXZ31" s="84"/>
      <c r="JYA31" s="84"/>
      <c r="JYB31" s="84"/>
      <c r="JYC31" s="84"/>
      <c r="JYD31" s="84"/>
      <c r="JYE31" s="84"/>
      <c r="JYF31" s="84"/>
      <c r="JYG31" s="84"/>
      <c r="JYH31" s="84"/>
      <c r="JYI31" s="84"/>
      <c r="JYJ31" s="84"/>
      <c r="JYK31" s="84"/>
      <c r="JYL31" s="84"/>
      <c r="JYM31" s="84"/>
      <c r="JYN31" s="84"/>
      <c r="JYO31" s="84"/>
      <c r="JYP31" s="84"/>
      <c r="JYQ31" s="84"/>
      <c r="JYR31" s="84"/>
      <c r="JYS31" s="84"/>
      <c r="JYT31" s="84"/>
      <c r="JYU31" s="84"/>
      <c r="JYV31" s="84"/>
      <c r="JYW31" s="84"/>
      <c r="JYX31" s="84"/>
      <c r="JYY31" s="84"/>
      <c r="JYZ31" s="84"/>
      <c r="JZA31" s="84"/>
      <c r="JZB31" s="84"/>
      <c r="JZC31" s="84"/>
      <c r="JZD31" s="84"/>
      <c r="JZE31" s="84"/>
      <c r="JZF31" s="84"/>
      <c r="JZG31" s="84"/>
      <c r="JZH31" s="84"/>
      <c r="JZI31" s="84"/>
      <c r="JZJ31" s="84"/>
      <c r="JZK31" s="84"/>
      <c r="JZL31" s="84"/>
      <c r="JZM31" s="84"/>
      <c r="JZN31" s="84"/>
      <c r="JZO31" s="84"/>
      <c r="JZP31" s="84"/>
      <c r="JZQ31" s="84"/>
      <c r="JZR31" s="84"/>
      <c r="JZS31" s="84"/>
      <c r="JZT31" s="84"/>
      <c r="JZU31" s="84"/>
      <c r="JZV31" s="84"/>
      <c r="JZW31" s="84"/>
      <c r="JZX31" s="84"/>
      <c r="JZY31" s="84"/>
      <c r="JZZ31" s="84"/>
      <c r="KAA31" s="84"/>
      <c r="KAB31" s="84"/>
      <c r="KAC31" s="84"/>
      <c r="KAD31" s="84"/>
      <c r="KAE31" s="84"/>
      <c r="KAF31" s="84"/>
      <c r="KAG31" s="84"/>
      <c r="KAH31" s="84"/>
      <c r="KAI31" s="84"/>
      <c r="KAJ31" s="84"/>
      <c r="KAK31" s="84"/>
      <c r="KAL31" s="84"/>
      <c r="KAM31" s="84"/>
      <c r="KAN31" s="84"/>
      <c r="KAO31" s="84"/>
      <c r="KAP31" s="84"/>
      <c r="KAQ31" s="84"/>
      <c r="KAR31" s="84"/>
      <c r="KAS31" s="84"/>
      <c r="KAT31" s="84"/>
      <c r="KAU31" s="84"/>
      <c r="KAV31" s="84"/>
      <c r="KAW31" s="84"/>
      <c r="KAX31" s="84"/>
      <c r="KAY31" s="84"/>
      <c r="KAZ31" s="84"/>
      <c r="KBA31" s="84"/>
      <c r="KBB31" s="84"/>
      <c r="KBC31" s="84"/>
      <c r="KBD31" s="84"/>
      <c r="KBE31" s="84"/>
      <c r="KBF31" s="84"/>
      <c r="KBG31" s="84"/>
      <c r="KBH31" s="84"/>
      <c r="KBI31" s="84"/>
      <c r="KBJ31" s="84"/>
      <c r="KBK31" s="84"/>
      <c r="KBL31" s="84"/>
      <c r="KBM31" s="84"/>
      <c r="KBN31" s="84"/>
      <c r="KBO31" s="84"/>
      <c r="KBP31" s="84"/>
      <c r="KBQ31" s="84"/>
      <c r="KBR31" s="84"/>
      <c r="KBS31" s="84"/>
      <c r="KBT31" s="84"/>
      <c r="KBU31" s="84"/>
      <c r="KBV31" s="84"/>
      <c r="KBW31" s="84"/>
      <c r="KBX31" s="84"/>
      <c r="KBY31" s="84"/>
      <c r="KBZ31" s="84"/>
      <c r="KCA31" s="84"/>
      <c r="KCB31" s="84"/>
      <c r="KCC31" s="84"/>
      <c r="KCD31" s="84"/>
      <c r="KCE31" s="84"/>
      <c r="KCF31" s="84"/>
      <c r="KCG31" s="84"/>
      <c r="KCH31" s="84"/>
      <c r="KCI31" s="84"/>
      <c r="KCJ31" s="84"/>
      <c r="KCK31" s="84"/>
      <c r="KCL31" s="84"/>
      <c r="KCM31" s="84"/>
      <c r="KCN31" s="84"/>
      <c r="KCO31" s="84"/>
      <c r="KCP31" s="84"/>
      <c r="KCQ31" s="84"/>
      <c r="KCR31" s="84"/>
      <c r="KCS31" s="84"/>
      <c r="KCT31" s="84"/>
      <c r="KCU31" s="84"/>
      <c r="KCV31" s="84"/>
      <c r="KCW31" s="84"/>
      <c r="KCX31" s="84"/>
      <c r="KCY31" s="84"/>
      <c r="KCZ31" s="84"/>
      <c r="KDA31" s="84"/>
      <c r="KDB31" s="84"/>
      <c r="KDC31" s="84"/>
      <c r="KDD31" s="84"/>
      <c r="KDE31" s="84"/>
      <c r="KDF31" s="84"/>
      <c r="KDG31" s="84"/>
      <c r="KDH31" s="84"/>
      <c r="KDI31" s="84"/>
      <c r="KDJ31" s="84"/>
      <c r="KDK31" s="84"/>
      <c r="KDL31" s="84"/>
      <c r="KDM31" s="84"/>
      <c r="KDN31" s="84"/>
      <c r="KDO31" s="84"/>
      <c r="KDP31" s="84"/>
      <c r="KDQ31" s="84"/>
      <c r="KDR31" s="84"/>
      <c r="KDS31" s="84"/>
      <c r="KDT31" s="84"/>
      <c r="KDU31" s="84"/>
      <c r="KDV31" s="84"/>
      <c r="KDW31" s="84"/>
      <c r="KDX31" s="84"/>
      <c r="KDY31" s="84"/>
      <c r="KDZ31" s="84"/>
      <c r="KEA31" s="84"/>
      <c r="KEB31" s="84"/>
      <c r="KEC31" s="84"/>
      <c r="KED31" s="84"/>
      <c r="KEE31" s="84"/>
      <c r="KEF31" s="84"/>
      <c r="KEG31" s="84"/>
      <c r="KEH31" s="84"/>
      <c r="KEI31" s="84"/>
      <c r="KEJ31" s="84"/>
      <c r="KEK31" s="84"/>
      <c r="KEL31" s="84"/>
      <c r="KEM31" s="84"/>
      <c r="KEN31" s="84"/>
      <c r="KEO31" s="84"/>
      <c r="KEP31" s="84"/>
      <c r="KEQ31" s="84"/>
      <c r="KER31" s="84"/>
      <c r="KES31" s="84"/>
      <c r="KET31" s="84"/>
      <c r="KEU31" s="84"/>
      <c r="KEV31" s="84"/>
      <c r="KEW31" s="84"/>
      <c r="KEX31" s="84"/>
      <c r="KEY31" s="84"/>
      <c r="KEZ31" s="84"/>
      <c r="KFA31" s="84"/>
      <c r="KFB31" s="84"/>
      <c r="KFC31" s="84"/>
      <c r="KFD31" s="84"/>
      <c r="KFE31" s="84"/>
      <c r="KFF31" s="84"/>
      <c r="KFG31" s="84"/>
      <c r="KFH31" s="84"/>
      <c r="KFI31" s="84"/>
      <c r="KFJ31" s="84"/>
      <c r="KFK31" s="84"/>
      <c r="KFL31" s="84"/>
      <c r="KFM31" s="84"/>
      <c r="KFN31" s="84"/>
      <c r="KFO31" s="84"/>
      <c r="KFP31" s="84"/>
      <c r="KFQ31" s="84"/>
      <c r="KFR31" s="84"/>
      <c r="KFS31" s="84"/>
      <c r="KFT31" s="84"/>
      <c r="KFU31" s="84"/>
      <c r="KFV31" s="84"/>
      <c r="KFW31" s="84"/>
      <c r="KFX31" s="84"/>
      <c r="KFY31" s="84"/>
      <c r="KFZ31" s="84"/>
      <c r="KGA31" s="84"/>
      <c r="KGB31" s="84"/>
      <c r="KGC31" s="84"/>
      <c r="KGD31" s="84"/>
      <c r="KGE31" s="84"/>
      <c r="KGF31" s="84"/>
      <c r="KGG31" s="84"/>
      <c r="KGH31" s="84"/>
      <c r="KGI31" s="84"/>
      <c r="KGJ31" s="84"/>
      <c r="KGK31" s="84"/>
      <c r="KGL31" s="84"/>
      <c r="KGM31" s="84"/>
      <c r="KGN31" s="84"/>
      <c r="KGO31" s="84"/>
      <c r="KGP31" s="84"/>
      <c r="KGQ31" s="84"/>
      <c r="KGR31" s="84"/>
      <c r="KGS31" s="84"/>
      <c r="KGT31" s="84"/>
      <c r="KGU31" s="84"/>
      <c r="KGV31" s="84"/>
      <c r="KGW31" s="84"/>
      <c r="KGX31" s="84"/>
      <c r="KGY31" s="84"/>
      <c r="KGZ31" s="84"/>
      <c r="KHA31" s="84"/>
      <c r="KHB31" s="84"/>
      <c r="KHC31" s="84"/>
      <c r="KHD31" s="84"/>
      <c r="KHE31" s="84"/>
      <c r="KHF31" s="84"/>
      <c r="KHG31" s="84"/>
      <c r="KHH31" s="84"/>
      <c r="KHI31" s="84"/>
      <c r="KHJ31" s="84"/>
      <c r="KHK31" s="84"/>
      <c r="KHL31" s="84"/>
      <c r="KHM31" s="84"/>
      <c r="KHN31" s="84"/>
      <c r="KHO31" s="84"/>
      <c r="KHP31" s="84"/>
      <c r="KHQ31" s="84"/>
      <c r="KHR31" s="84"/>
      <c r="KHS31" s="84"/>
      <c r="KHT31" s="84"/>
      <c r="KHU31" s="84"/>
      <c r="KHV31" s="84"/>
      <c r="KHW31" s="84"/>
      <c r="KHX31" s="84"/>
      <c r="KHY31" s="84"/>
      <c r="KHZ31" s="84"/>
      <c r="KIA31" s="84"/>
      <c r="KIB31" s="84"/>
      <c r="KIC31" s="84"/>
      <c r="KID31" s="84"/>
      <c r="KIE31" s="84"/>
      <c r="KIF31" s="84"/>
      <c r="KIG31" s="84"/>
      <c r="KIH31" s="84"/>
      <c r="KII31" s="84"/>
      <c r="KIJ31" s="84"/>
      <c r="KIK31" s="84"/>
      <c r="KIL31" s="84"/>
      <c r="KIM31" s="84"/>
      <c r="KIN31" s="84"/>
      <c r="KIO31" s="84"/>
      <c r="KIP31" s="84"/>
      <c r="KIQ31" s="84"/>
      <c r="KIR31" s="84"/>
      <c r="KIS31" s="84"/>
      <c r="KIT31" s="84"/>
      <c r="KIU31" s="84"/>
      <c r="KIV31" s="84"/>
      <c r="KIW31" s="84"/>
      <c r="KIX31" s="84"/>
      <c r="KIY31" s="84"/>
      <c r="KIZ31" s="84"/>
      <c r="KJA31" s="84"/>
      <c r="KJB31" s="84"/>
      <c r="KJC31" s="84"/>
      <c r="KJD31" s="84"/>
      <c r="KJE31" s="84"/>
      <c r="KJF31" s="84"/>
      <c r="KJG31" s="84"/>
      <c r="KJH31" s="84"/>
      <c r="KJI31" s="84"/>
      <c r="KJJ31" s="84"/>
      <c r="KJK31" s="84"/>
      <c r="KJL31" s="84"/>
      <c r="KJM31" s="84"/>
      <c r="KJN31" s="84"/>
      <c r="KJO31" s="84"/>
      <c r="KJP31" s="84"/>
      <c r="KJQ31" s="84"/>
      <c r="KJR31" s="84"/>
      <c r="KJS31" s="84"/>
      <c r="KJT31" s="84"/>
      <c r="KJU31" s="84"/>
      <c r="KJV31" s="84"/>
      <c r="KJW31" s="84"/>
      <c r="KJX31" s="84"/>
      <c r="KJY31" s="84"/>
      <c r="KJZ31" s="84"/>
      <c r="KKA31" s="84"/>
      <c r="KKB31" s="84"/>
      <c r="KKC31" s="84"/>
      <c r="KKD31" s="84"/>
      <c r="KKE31" s="84"/>
      <c r="KKF31" s="84"/>
      <c r="KKG31" s="84"/>
      <c r="KKH31" s="84"/>
      <c r="KKI31" s="84"/>
      <c r="KKJ31" s="84"/>
      <c r="KKK31" s="84"/>
      <c r="KKL31" s="84"/>
      <c r="KKM31" s="84"/>
      <c r="KKN31" s="84"/>
      <c r="KKO31" s="84"/>
      <c r="KKP31" s="84"/>
      <c r="KKQ31" s="84"/>
      <c r="KKR31" s="84"/>
      <c r="KKS31" s="84"/>
      <c r="KKT31" s="84"/>
      <c r="KKU31" s="84"/>
      <c r="KKV31" s="84"/>
      <c r="KKW31" s="84"/>
      <c r="KKX31" s="84"/>
      <c r="KKY31" s="84"/>
      <c r="KKZ31" s="84"/>
      <c r="KLA31" s="84"/>
      <c r="KLB31" s="84"/>
      <c r="KLC31" s="84"/>
      <c r="KLD31" s="84"/>
      <c r="KLE31" s="84"/>
      <c r="KLF31" s="84"/>
      <c r="KLG31" s="84"/>
      <c r="KLH31" s="84"/>
      <c r="KLI31" s="84"/>
      <c r="KLJ31" s="84"/>
      <c r="KLK31" s="84"/>
      <c r="KLL31" s="84"/>
      <c r="KLM31" s="84"/>
      <c r="KLN31" s="84"/>
      <c r="KLO31" s="84"/>
      <c r="KLP31" s="84"/>
      <c r="KLQ31" s="84"/>
      <c r="KLR31" s="84"/>
      <c r="KLS31" s="84"/>
      <c r="KLT31" s="84"/>
      <c r="KLU31" s="84"/>
      <c r="KLV31" s="84"/>
      <c r="KLW31" s="84"/>
      <c r="KLX31" s="84"/>
      <c r="KLY31" s="84"/>
      <c r="KLZ31" s="84"/>
      <c r="KMA31" s="84"/>
      <c r="KMB31" s="84"/>
      <c r="KMC31" s="84"/>
      <c r="KMD31" s="84"/>
      <c r="KME31" s="84"/>
      <c r="KMF31" s="84"/>
      <c r="KMG31" s="84"/>
      <c r="KMH31" s="84"/>
      <c r="KMI31" s="84"/>
      <c r="KMJ31" s="84"/>
      <c r="KMK31" s="84"/>
      <c r="KML31" s="84"/>
      <c r="KMM31" s="84"/>
      <c r="KMN31" s="84"/>
      <c r="KMO31" s="84"/>
      <c r="KMP31" s="84"/>
      <c r="KMQ31" s="84"/>
      <c r="KMR31" s="84"/>
      <c r="KMS31" s="84"/>
      <c r="KMT31" s="84"/>
      <c r="KMU31" s="84"/>
      <c r="KMV31" s="84"/>
      <c r="KMW31" s="84"/>
      <c r="KMX31" s="84"/>
      <c r="KMY31" s="84"/>
      <c r="KMZ31" s="84"/>
      <c r="KNA31" s="84"/>
      <c r="KNB31" s="84"/>
      <c r="KNC31" s="84"/>
      <c r="KND31" s="84"/>
      <c r="KNE31" s="84"/>
      <c r="KNF31" s="84"/>
      <c r="KNG31" s="84"/>
      <c r="KNH31" s="84"/>
      <c r="KNI31" s="84"/>
      <c r="KNJ31" s="84"/>
      <c r="KNK31" s="84"/>
      <c r="KNL31" s="84"/>
      <c r="KNM31" s="84"/>
      <c r="KNN31" s="84"/>
      <c r="KNO31" s="84"/>
      <c r="KNP31" s="84"/>
      <c r="KNQ31" s="84"/>
      <c r="KNR31" s="84"/>
      <c r="KNS31" s="84"/>
      <c r="KNT31" s="84"/>
      <c r="KNU31" s="84"/>
      <c r="KNV31" s="84"/>
      <c r="KNW31" s="84"/>
      <c r="KNX31" s="84"/>
      <c r="KNY31" s="84"/>
      <c r="KNZ31" s="84"/>
      <c r="KOA31" s="84"/>
      <c r="KOB31" s="84"/>
      <c r="KOC31" s="84"/>
      <c r="KOD31" s="84"/>
      <c r="KOE31" s="84"/>
      <c r="KOF31" s="84"/>
      <c r="KOG31" s="84"/>
      <c r="KOH31" s="84"/>
      <c r="KOI31" s="84"/>
      <c r="KOJ31" s="84"/>
      <c r="KOK31" s="84"/>
      <c r="KOL31" s="84"/>
      <c r="KOM31" s="84"/>
      <c r="KON31" s="84"/>
      <c r="KOO31" s="84"/>
      <c r="KOP31" s="84"/>
      <c r="KOQ31" s="84"/>
      <c r="KOR31" s="84"/>
      <c r="KOS31" s="84"/>
      <c r="KOT31" s="84"/>
      <c r="KOU31" s="84"/>
      <c r="KOV31" s="84"/>
      <c r="KOW31" s="84"/>
      <c r="KOX31" s="84"/>
      <c r="KOY31" s="84"/>
      <c r="KOZ31" s="84"/>
      <c r="KPA31" s="84"/>
      <c r="KPB31" s="84"/>
      <c r="KPC31" s="84"/>
      <c r="KPD31" s="84"/>
      <c r="KPE31" s="84"/>
      <c r="KPF31" s="84"/>
      <c r="KPG31" s="84"/>
      <c r="KPH31" s="84"/>
      <c r="KPI31" s="84"/>
      <c r="KPJ31" s="84"/>
      <c r="KPK31" s="84"/>
      <c r="KPL31" s="84"/>
      <c r="KPM31" s="84"/>
      <c r="KPN31" s="84"/>
      <c r="KPO31" s="84"/>
      <c r="KPP31" s="84"/>
      <c r="KPQ31" s="84"/>
      <c r="KPR31" s="84"/>
      <c r="KPS31" s="84"/>
      <c r="KPT31" s="84"/>
      <c r="KPU31" s="84"/>
      <c r="KPV31" s="84"/>
      <c r="KPW31" s="84"/>
      <c r="KPX31" s="84"/>
      <c r="KPY31" s="84"/>
      <c r="KPZ31" s="84"/>
      <c r="KQA31" s="84"/>
      <c r="KQB31" s="84"/>
      <c r="KQC31" s="84"/>
      <c r="KQD31" s="84"/>
      <c r="KQE31" s="84"/>
      <c r="KQF31" s="84"/>
      <c r="KQG31" s="84"/>
      <c r="KQH31" s="84"/>
      <c r="KQI31" s="84"/>
      <c r="KQJ31" s="84"/>
      <c r="KQK31" s="84"/>
      <c r="KQL31" s="84"/>
      <c r="KQM31" s="84"/>
      <c r="KQN31" s="84"/>
      <c r="KQO31" s="84"/>
      <c r="KQP31" s="84"/>
      <c r="KQQ31" s="84"/>
      <c r="KQR31" s="84"/>
      <c r="KQS31" s="84"/>
      <c r="KQT31" s="84"/>
      <c r="KQU31" s="84"/>
      <c r="KQV31" s="84"/>
      <c r="KQW31" s="84"/>
      <c r="KQX31" s="84"/>
      <c r="KQY31" s="84"/>
      <c r="KQZ31" s="84"/>
      <c r="KRA31" s="84"/>
      <c r="KRB31" s="84"/>
      <c r="KRC31" s="84"/>
      <c r="KRD31" s="84"/>
      <c r="KRE31" s="84"/>
      <c r="KRF31" s="84"/>
      <c r="KRG31" s="84"/>
      <c r="KRH31" s="84"/>
      <c r="KRI31" s="84"/>
      <c r="KRJ31" s="84"/>
      <c r="KRK31" s="84"/>
      <c r="KRL31" s="84"/>
      <c r="KRM31" s="84"/>
      <c r="KRN31" s="84"/>
      <c r="KRO31" s="84"/>
      <c r="KRP31" s="84"/>
      <c r="KRQ31" s="84"/>
      <c r="KRR31" s="84"/>
      <c r="KRS31" s="84"/>
      <c r="KRT31" s="84"/>
      <c r="KRU31" s="84"/>
      <c r="KRV31" s="84"/>
      <c r="KRW31" s="84"/>
      <c r="KRX31" s="84"/>
      <c r="KRY31" s="84"/>
      <c r="KRZ31" s="84"/>
      <c r="KSA31" s="84"/>
      <c r="KSB31" s="84"/>
      <c r="KSC31" s="84"/>
      <c r="KSD31" s="84"/>
      <c r="KSE31" s="84"/>
      <c r="KSF31" s="84"/>
      <c r="KSG31" s="84"/>
      <c r="KSH31" s="84"/>
      <c r="KSI31" s="84"/>
      <c r="KSJ31" s="84"/>
      <c r="KSK31" s="84"/>
      <c r="KSL31" s="84"/>
      <c r="KSM31" s="84"/>
      <c r="KSN31" s="84"/>
      <c r="KSO31" s="84"/>
      <c r="KSP31" s="84"/>
      <c r="KSQ31" s="84"/>
      <c r="KSR31" s="84"/>
      <c r="KSS31" s="84"/>
      <c r="KST31" s="84"/>
      <c r="KSU31" s="84"/>
      <c r="KSV31" s="84"/>
      <c r="KSW31" s="84"/>
      <c r="KSX31" s="84"/>
      <c r="KSY31" s="84"/>
      <c r="KSZ31" s="84"/>
      <c r="KTA31" s="84"/>
      <c r="KTB31" s="84"/>
      <c r="KTC31" s="84"/>
      <c r="KTD31" s="84"/>
      <c r="KTE31" s="84"/>
      <c r="KTF31" s="84"/>
      <c r="KTG31" s="84"/>
      <c r="KTH31" s="84"/>
      <c r="KTI31" s="84"/>
      <c r="KTJ31" s="84"/>
      <c r="KTK31" s="84"/>
      <c r="KTL31" s="84"/>
      <c r="KTM31" s="84"/>
      <c r="KTN31" s="84"/>
      <c r="KTO31" s="84"/>
      <c r="KTP31" s="84"/>
      <c r="KTQ31" s="84"/>
      <c r="KTR31" s="84"/>
      <c r="KTS31" s="84"/>
      <c r="KTT31" s="84"/>
      <c r="KTU31" s="84"/>
      <c r="KTV31" s="84"/>
      <c r="KTW31" s="84"/>
      <c r="KTX31" s="84"/>
      <c r="KTY31" s="84"/>
      <c r="KTZ31" s="84"/>
      <c r="KUA31" s="84"/>
      <c r="KUB31" s="84"/>
      <c r="KUC31" s="84"/>
      <c r="KUD31" s="84"/>
      <c r="KUE31" s="84"/>
      <c r="KUF31" s="84"/>
      <c r="KUG31" s="84"/>
      <c r="KUH31" s="84"/>
      <c r="KUI31" s="84"/>
      <c r="KUJ31" s="84"/>
      <c r="KUK31" s="84"/>
      <c r="KUL31" s="84"/>
      <c r="KUM31" s="84"/>
      <c r="KUN31" s="84"/>
      <c r="KUO31" s="84"/>
      <c r="KUP31" s="84"/>
      <c r="KUQ31" s="84"/>
      <c r="KUR31" s="84"/>
      <c r="KUS31" s="84"/>
      <c r="KUT31" s="84"/>
      <c r="KUU31" s="84"/>
      <c r="KUV31" s="84"/>
      <c r="KUW31" s="84"/>
      <c r="KUX31" s="84"/>
      <c r="KUY31" s="84"/>
      <c r="KUZ31" s="84"/>
      <c r="KVA31" s="84"/>
      <c r="KVB31" s="84"/>
      <c r="KVC31" s="84"/>
      <c r="KVD31" s="84"/>
      <c r="KVE31" s="84"/>
      <c r="KVF31" s="84"/>
      <c r="KVG31" s="84"/>
      <c r="KVH31" s="84"/>
      <c r="KVI31" s="84"/>
      <c r="KVJ31" s="84"/>
      <c r="KVK31" s="84"/>
      <c r="KVL31" s="84"/>
      <c r="KVM31" s="84"/>
      <c r="KVN31" s="84"/>
      <c r="KVO31" s="84"/>
      <c r="KVP31" s="84"/>
      <c r="KVQ31" s="84"/>
      <c r="KVR31" s="84"/>
      <c r="KVS31" s="84"/>
      <c r="KVT31" s="84"/>
      <c r="KVU31" s="84"/>
      <c r="KVV31" s="84"/>
      <c r="KVW31" s="84"/>
      <c r="KVX31" s="84"/>
      <c r="KVY31" s="84"/>
      <c r="KVZ31" s="84"/>
      <c r="KWA31" s="84"/>
      <c r="KWB31" s="84"/>
      <c r="KWC31" s="84"/>
      <c r="KWD31" s="84"/>
      <c r="KWE31" s="84"/>
      <c r="KWF31" s="84"/>
      <c r="KWG31" s="84"/>
      <c r="KWH31" s="84"/>
      <c r="KWI31" s="84"/>
      <c r="KWJ31" s="84"/>
      <c r="KWK31" s="84"/>
      <c r="KWL31" s="84"/>
      <c r="KWM31" s="84"/>
      <c r="KWN31" s="84"/>
      <c r="KWO31" s="84"/>
      <c r="KWP31" s="84"/>
      <c r="KWQ31" s="84"/>
      <c r="KWR31" s="84"/>
      <c r="KWS31" s="84"/>
      <c r="KWT31" s="84"/>
      <c r="KWU31" s="84"/>
      <c r="KWV31" s="84"/>
      <c r="KWW31" s="84"/>
      <c r="KWX31" s="84"/>
      <c r="KWY31" s="84"/>
      <c r="KWZ31" s="84"/>
      <c r="KXA31" s="84"/>
      <c r="KXB31" s="84"/>
      <c r="KXC31" s="84"/>
      <c r="KXD31" s="84"/>
      <c r="KXE31" s="84"/>
      <c r="KXF31" s="84"/>
      <c r="KXG31" s="84"/>
      <c r="KXH31" s="84"/>
      <c r="KXI31" s="84"/>
      <c r="KXJ31" s="84"/>
      <c r="KXK31" s="84"/>
      <c r="KXL31" s="84"/>
      <c r="KXM31" s="84"/>
      <c r="KXN31" s="84"/>
      <c r="KXO31" s="84"/>
      <c r="KXP31" s="84"/>
      <c r="KXQ31" s="84"/>
      <c r="KXR31" s="84"/>
      <c r="KXS31" s="84"/>
      <c r="KXT31" s="84"/>
      <c r="KXU31" s="84"/>
      <c r="KXV31" s="84"/>
      <c r="KXW31" s="84"/>
      <c r="KXX31" s="84"/>
      <c r="KXY31" s="84"/>
      <c r="KXZ31" s="84"/>
      <c r="KYA31" s="84"/>
      <c r="KYB31" s="84"/>
      <c r="KYC31" s="84"/>
      <c r="KYD31" s="84"/>
      <c r="KYE31" s="84"/>
      <c r="KYF31" s="84"/>
      <c r="KYG31" s="84"/>
      <c r="KYH31" s="84"/>
      <c r="KYI31" s="84"/>
      <c r="KYJ31" s="84"/>
      <c r="KYK31" s="84"/>
      <c r="KYL31" s="84"/>
      <c r="KYM31" s="84"/>
      <c r="KYN31" s="84"/>
      <c r="KYO31" s="84"/>
      <c r="KYP31" s="84"/>
      <c r="KYQ31" s="84"/>
      <c r="KYR31" s="84"/>
      <c r="KYS31" s="84"/>
      <c r="KYT31" s="84"/>
      <c r="KYU31" s="84"/>
      <c r="KYV31" s="84"/>
      <c r="KYW31" s="84"/>
      <c r="KYX31" s="84"/>
      <c r="KYY31" s="84"/>
      <c r="KYZ31" s="84"/>
      <c r="KZA31" s="84"/>
      <c r="KZB31" s="84"/>
      <c r="KZC31" s="84"/>
      <c r="KZD31" s="84"/>
      <c r="KZE31" s="84"/>
      <c r="KZF31" s="84"/>
      <c r="KZG31" s="84"/>
      <c r="KZH31" s="84"/>
      <c r="KZI31" s="84"/>
      <c r="KZJ31" s="84"/>
      <c r="KZK31" s="84"/>
      <c r="KZL31" s="84"/>
      <c r="KZM31" s="84"/>
      <c r="KZN31" s="84"/>
      <c r="KZO31" s="84"/>
      <c r="KZP31" s="84"/>
      <c r="KZQ31" s="84"/>
      <c r="KZR31" s="84"/>
      <c r="KZS31" s="84"/>
      <c r="KZT31" s="84"/>
      <c r="KZU31" s="84"/>
      <c r="KZV31" s="84"/>
      <c r="KZW31" s="84"/>
      <c r="KZX31" s="84"/>
      <c r="KZY31" s="84"/>
      <c r="KZZ31" s="84"/>
      <c r="LAA31" s="84"/>
      <c r="LAB31" s="84"/>
      <c r="LAC31" s="84"/>
      <c r="LAD31" s="84"/>
      <c r="LAE31" s="84"/>
      <c r="LAF31" s="84"/>
      <c r="LAG31" s="84"/>
      <c r="LAH31" s="84"/>
      <c r="LAI31" s="84"/>
      <c r="LAJ31" s="84"/>
      <c r="LAK31" s="84"/>
      <c r="LAL31" s="84"/>
      <c r="LAM31" s="84"/>
      <c r="LAN31" s="84"/>
      <c r="LAO31" s="84"/>
      <c r="LAP31" s="84"/>
      <c r="LAQ31" s="84"/>
      <c r="LAR31" s="84"/>
      <c r="LAS31" s="84"/>
      <c r="LAT31" s="84"/>
      <c r="LAU31" s="84"/>
      <c r="LAV31" s="84"/>
      <c r="LAW31" s="84"/>
      <c r="LAX31" s="84"/>
      <c r="LAY31" s="84"/>
      <c r="LAZ31" s="84"/>
      <c r="LBA31" s="84"/>
      <c r="LBB31" s="84"/>
      <c r="LBC31" s="84"/>
      <c r="LBD31" s="84"/>
      <c r="LBE31" s="84"/>
      <c r="LBF31" s="84"/>
      <c r="LBG31" s="84"/>
      <c r="LBH31" s="84"/>
      <c r="LBI31" s="84"/>
      <c r="LBJ31" s="84"/>
      <c r="LBK31" s="84"/>
      <c r="LBL31" s="84"/>
      <c r="LBM31" s="84"/>
      <c r="LBN31" s="84"/>
      <c r="LBO31" s="84"/>
      <c r="LBP31" s="84"/>
      <c r="LBQ31" s="84"/>
      <c r="LBR31" s="84"/>
      <c r="LBS31" s="84"/>
      <c r="LBT31" s="84"/>
      <c r="LBU31" s="84"/>
      <c r="LBV31" s="84"/>
      <c r="LBW31" s="84"/>
      <c r="LBX31" s="84"/>
      <c r="LBY31" s="84"/>
      <c r="LBZ31" s="84"/>
      <c r="LCA31" s="84"/>
      <c r="LCB31" s="84"/>
      <c r="LCC31" s="84"/>
      <c r="LCD31" s="84"/>
      <c r="LCE31" s="84"/>
      <c r="LCF31" s="84"/>
      <c r="LCG31" s="84"/>
      <c r="LCH31" s="84"/>
      <c r="LCI31" s="84"/>
      <c r="LCJ31" s="84"/>
      <c r="LCK31" s="84"/>
      <c r="LCL31" s="84"/>
      <c r="LCM31" s="84"/>
      <c r="LCN31" s="84"/>
      <c r="LCO31" s="84"/>
      <c r="LCP31" s="84"/>
      <c r="LCQ31" s="84"/>
      <c r="LCR31" s="84"/>
      <c r="LCS31" s="84"/>
      <c r="LCT31" s="84"/>
      <c r="LCU31" s="84"/>
      <c r="LCV31" s="84"/>
      <c r="LCW31" s="84"/>
      <c r="LCX31" s="84"/>
      <c r="LCY31" s="84"/>
      <c r="LCZ31" s="84"/>
      <c r="LDA31" s="84"/>
      <c r="LDB31" s="84"/>
      <c r="LDC31" s="84"/>
      <c r="LDD31" s="84"/>
      <c r="LDE31" s="84"/>
      <c r="LDF31" s="84"/>
      <c r="LDG31" s="84"/>
      <c r="LDH31" s="84"/>
      <c r="LDI31" s="84"/>
      <c r="LDJ31" s="84"/>
      <c r="LDK31" s="84"/>
      <c r="LDL31" s="84"/>
      <c r="LDM31" s="84"/>
      <c r="LDN31" s="84"/>
      <c r="LDO31" s="84"/>
      <c r="LDP31" s="84"/>
      <c r="LDQ31" s="84"/>
      <c r="LDR31" s="84"/>
      <c r="LDS31" s="84"/>
      <c r="LDT31" s="84"/>
      <c r="LDU31" s="84"/>
      <c r="LDV31" s="84"/>
      <c r="LDW31" s="84"/>
      <c r="LDX31" s="84"/>
      <c r="LDY31" s="84"/>
      <c r="LDZ31" s="84"/>
      <c r="LEA31" s="84"/>
      <c r="LEB31" s="84"/>
      <c r="LEC31" s="84"/>
      <c r="LED31" s="84"/>
      <c r="LEE31" s="84"/>
      <c r="LEF31" s="84"/>
      <c r="LEG31" s="84"/>
      <c r="LEH31" s="84"/>
      <c r="LEI31" s="84"/>
      <c r="LEJ31" s="84"/>
      <c r="LEK31" s="84"/>
      <c r="LEL31" s="84"/>
      <c r="LEM31" s="84"/>
      <c r="LEN31" s="84"/>
      <c r="LEO31" s="84"/>
      <c r="LEP31" s="84"/>
      <c r="LEQ31" s="84"/>
      <c r="LER31" s="84"/>
      <c r="LES31" s="84"/>
      <c r="LET31" s="84"/>
      <c r="LEU31" s="84"/>
      <c r="LEV31" s="84"/>
      <c r="LEW31" s="84"/>
      <c r="LEX31" s="84"/>
      <c r="LEY31" s="84"/>
      <c r="LEZ31" s="84"/>
      <c r="LFA31" s="84"/>
      <c r="LFB31" s="84"/>
      <c r="LFC31" s="84"/>
      <c r="LFD31" s="84"/>
      <c r="LFE31" s="84"/>
      <c r="LFF31" s="84"/>
      <c r="LFG31" s="84"/>
      <c r="LFH31" s="84"/>
      <c r="LFI31" s="84"/>
      <c r="LFJ31" s="84"/>
      <c r="LFK31" s="84"/>
      <c r="LFL31" s="84"/>
      <c r="LFM31" s="84"/>
      <c r="LFN31" s="84"/>
      <c r="LFO31" s="84"/>
      <c r="LFP31" s="84"/>
      <c r="LFQ31" s="84"/>
      <c r="LFR31" s="84"/>
      <c r="LFS31" s="84"/>
      <c r="LFT31" s="84"/>
      <c r="LFU31" s="84"/>
      <c r="LFV31" s="84"/>
      <c r="LFW31" s="84"/>
      <c r="LFX31" s="84"/>
      <c r="LFY31" s="84"/>
      <c r="LFZ31" s="84"/>
      <c r="LGA31" s="84"/>
      <c r="LGB31" s="84"/>
      <c r="LGC31" s="84"/>
      <c r="LGD31" s="84"/>
      <c r="LGE31" s="84"/>
      <c r="LGF31" s="84"/>
      <c r="LGG31" s="84"/>
      <c r="LGH31" s="84"/>
      <c r="LGI31" s="84"/>
      <c r="LGJ31" s="84"/>
      <c r="LGK31" s="84"/>
      <c r="LGL31" s="84"/>
      <c r="LGM31" s="84"/>
      <c r="LGN31" s="84"/>
      <c r="LGO31" s="84"/>
      <c r="LGP31" s="84"/>
      <c r="LGQ31" s="84"/>
      <c r="LGR31" s="84"/>
      <c r="LGS31" s="84"/>
      <c r="LGT31" s="84"/>
      <c r="LGU31" s="84"/>
      <c r="LGV31" s="84"/>
      <c r="LGW31" s="84"/>
      <c r="LGX31" s="84"/>
      <c r="LGY31" s="84"/>
      <c r="LGZ31" s="84"/>
      <c r="LHA31" s="84"/>
      <c r="LHB31" s="84"/>
      <c r="LHC31" s="84"/>
      <c r="LHD31" s="84"/>
      <c r="LHE31" s="84"/>
      <c r="LHF31" s="84"/>
      <c r="LHG31" s="84"/>
      <c r="LHH31" s="84"/>
      <c r="LHI31" s="84"/>
      <c r="LHJ31" s="84"/>
      <c r="LHK31" s="84"/>
      <c r="LHL31" s="84"/>
      <c r="LHM31" s="84"/>
      <c r="LHN31" s="84"/>
      <c r="LHO31" s="84"/>
      <c r="LHP31" s="84"/>
      <c r="LHQ31" s="84"/>
      <c r="LHR31" s="84"/>
      <c r="LHS31" s="84"/>
      <c r="LHT31" s="84"/>
      <c r="LHU31" s="84"/>
      <c r="LHV31" s="84"/>
      <c r="LHW31" s="84"/>
      <c r="LHX31" s="84"/>
      <c r="LHY31" s="84"/>
      <c r="LHZ31" s="84"/>
      <c r="LIA31" s="84"/>
      <c r="LIB31" s="84"/>
      <c r="LIC31" s="84"/>
      <c r="LID31" s="84"/>
      <c r="LIE31" s="84"/>
      <c r="LIF31" s="84"/>
      <c r="LIG31" s="84"/>
      <c r="LIH31" s="84"/>
      <c r="LII31" s="84"/>
      <c r="LIJ31" s="84"/>
      <c r="LIK31" s="84"/>
      <c r="LIL31" s="84"/>
      <c r="LIM31" s="84"/>
      <c r="LIN31" s="84"/>
      <c r="LIO31" s="84"/>
      <c r="LIP31" s="84"/>
      <c r="LIQ31" s="84"/>
      <c r="LIR31" s="84"/>
      <c r="LIS31" s="84"/>
      <c r="LIT31" s="84"/>
      <c r="LIU31" s="84"/>
      <c r="LIV31" s="84"/>
      <c r="LIW31" s="84"/>
      <c r="LIX31" s="84"/>
      <c r="LIY31" s="84"/>
      <c r="LIZ31" s="84"/>
      <c r="LJA31" s="84"/>
      <c r="LJB31" s="84"/>
      <c r="LJC31" s="84"/>
      <c r="LJD31" s="84"/>
      <c r="LJE31" s="84"/>
      <c r="LJF31" s="84"/>
      <c r="LJG31" s="84"/>
      <c r="LJH31" s="84"/>
      <c r="LJI31" s="84"/>
      <c r="LJJ31" s="84"/>
      <c r="LJK31" s="84"/>
      <c r="LJL31" s="84"/>
      <c r="LJM31" s="84"/>
      <c r="LJN31" s="84"/>
      <c r="LJO31" s="84"/>
      <c r="LJP31" s="84"/>
      <c r="LJQ31" s="84"/>
      <c r="LJR31" s="84"/>
      <c r="LJS31" s="84"/>
      <c r="LJT31" s="84"/>
      <c r="LJU31" s="84"/>
      <c r="LJV31" s="84"/>
      <c r="LJW31" s="84"/>
      <c r="LJX31" s="84"/>
      <c r="LJY31" s="84"/>
      <c r="LJZ31" s="84"/>
      <c r="LKA31" s="84"/>
      <c r="LKB31" s="84"/>
      <c r="LKC31" s="84"/>
      <c r="LKD31" s="84"/>
      <c r="LKE31" s="84"/>
      <c r="LKF31" s="84"/>
      <c r="LKG31" s="84"/>
      <c r="LKH31" s="84"/>
      <c r="LKI31" s="84"/>
      <c r="LKJ31" s="84"/>
      <c r="LKK31" s="84"/>
      <c r="LKL31" s="84"/>
      <c r="LKM31" s="84"/>
      <c r="LKN31" s="84"/>
      <c r="LKO31" s="84"/>
      <c r="LKP31" s="84"/>
      <c r="LKQ31" s="84"/>
      <c r="LKR31" s="84"/>
      <c r="LKS31" s="84"/>
      <c r="LKT31" s="84"/>
      <c r="LKU31" s="84"/>
      <c r="LKV31" s="84"/>
      <c r="LKW31" s="84"/>
      <c r="LKX31" s="84"/>
      <c r="LKY31" s="84"/>
      <c r="LKZ31" s="84"/>
      <c r="LLA31" s="84"/>
      <c r="LLB31" s="84"/>
      <c r="LLC31" s="84"/>
      <c r="LLD31" s="84"/>
      <c r="LLE31" s="84"/>
      <c r="LLF31" s="84"/>
      <c r="LLG31" s="84"/>
      <c r="LLH31" s="84"/>
      <c r="LLI31" s="84"/>
      <c r="LLJ31" s="84"/>
      <c r="LLK31" s="84"/>
      <c r="LLL31" s="84"/>
      <c r="LLM31" s="84"/>
      <c r="LLN31" s="84"/>
      <c r="LLO31" s="84"/>
      <c r="LLP31" s="84"/>
      <c r="LLQ31" s="84"/>
      <c r="LLR31" s="84"/>
      <c r="LLS31" s="84"/>
      <c r="LLT31" s="84"/>
      <c r="LLU31" s="84"/>
      <c r="LLV31" s="84"/>
      <c r="LLW31" s="84"/>
      <c r="LLX31" s="84"/>
      <c r="LLY31" s="84"/>
      <c r="LLZ31" s="84"/>
      <c r="LMA31" s="84"/>
      <c r="LMB31" s="84"/>
      <c r="LMC31" s="84"/>
      <c r="LMD31" s="84"/>
      <c r="LME31" s="84"/>
      <c r="LMF31" s="84"/>
      <c r="LMG31" s="84"/>
      <c r="LMH31" s="84"/>
      <c r="LMI31" s="84"/>
      <c r="LMJ31" s="84"/>
      <c r="LMK31" s="84"/>
      <c r="LML31" s="84"/>
      <c r="LMM31" s="84"/>
      <c r="LMN31" s="84"/>
      <c r="LMO31" s="84"/>
      <c r="LMP31" s="84"/>
      <c r="LMQ31" s="84"/>
      <c r="LMR31" s="84"/>
      <c r="LMS31" s="84"/>
      <c r="LMT31" s="84"/>
      <c r="LMU31" s="84"/>
      <c r="LMV31" s="84"/>
      <c r="LMW31" s="84"/>
      <c r="LMX31" s="84"/>
      <c r="LMY31" s="84"/>
      <c r="LMZ31" s="84"/>
      <c r="LNA31" s="84"/>
      <c r="LNB31" s="84"/>
      <c r="LNC31" s="84"/>
      <c r="LND31" s="84"/>
      <c r="LNE31" s="84"/>
      <c r="LNF31" s="84"/>
      <c r="LNG31" s="84"/>
      <c r="LNH31" s="84"/>
      <c r="LNI31" s="84"/>
      <c r="LNJ31" s="84"/>
      <c r="LNK31" s="84"/>
      <c r="LNL31" s="84"/>
      <c r="LNM31" s="84"/>
      <c r="LNN31" s="84"/>
      <c r="LNO31" s="84"/>
      <c r="LNP31" s="84"/>
      <c r="LNQ31" s="84"/>
      <c r="LNR31" s="84"/>
      <c r="LNS31" s="84"/>
      <c r="LNT31" s="84"/>
      <c r="LNU31" s="84"/>
      <c r="LNV31" s="84"/>
      <c r="LNW31" s="84"/>
      <c r="LNX31" s="84"/>
      <c r="LNY31" s="84"/>
      <c r="LNZ31" s="84"/>
      <c r="LOA31" s="84"/>
      <c r="LOB31" s="84"/>
      <c r="LOC31" s="84"/>
      <c r="LOD31" s="84"/>
      <c r="LOE31" s="84"/>
      <c r="LOF31" s="84"/>
      <c r="LOG31" s="84"/>
      <c r="LOH31" s="84"/>
      <c r="LOI31" s="84"/>
      <c r="LOJ31" s="84"/>
      <c r="LOK31" s="84"/>
      <c r="LOL31" s="84"/>
      <c r="LOM31" s="84"/>
      <c r="LON31" s="84"/>
      <c r="LOO31" s="84"/>
      <c r="LOP31" s="84"/>
      <c r="LOQ31" s="84"/>
      <c r="LOR31" s="84"/>
      <c r="LOS31" s="84"/>
      <c r="LOT31" s="84"/>
      <c r="LOU31" s="84"/>
      <c r="LOV31" s="84"/>
      <c r="LOW31" s="84"/>
      <c r="LOX31" s="84"/>
      <c r="LOY31" s="84"/>
      <c r="LOZ31" s="84"/>
      <c r="LPA31" s="84"/>
      <c r="LPB31" s="84"/>
      <c r="LPC31" s="84"/>
      <c r="LPD31" s="84"/>
      <c r="LPE31" s="84"/>
      <c r="LPF31" s="84"/>
      <c r="LPG31" s="84"/>
      <c r="LPH31" s="84"/>
      <c r="LPI31" s="84"/>
      <c r="LPJ31" s="84"/>
      <c r="LPK31" s="84"/>
      <c r="LPL31" s="84"/>
      <c r="LPM31" s="84"/>
      <c r="LPN31" s="84"/>
      <c r="LPO31" s="84"/>
      <c r="LPP31" s="84"/>
      <c r="LPQ31" s="84"/>
      <c r="LPR31" s="84"/>
      <c r="LPS31" s="84"/>
      <c r="LPT31" s="84"/>
      <c r="LPU31" s="84"/>
      <c r="LPV31" s="84"/>
      <c r="LPW31" s="84"/>
      <c r="LPX31" s="84"/>
      <c r="LPY31" s="84"/>
      <c r="LPZ31" s="84"/>
      <c r="LQA31" s="84"/>
      <c r="LQB31" s="84"/>
      <c r="LQC31" s="84"/>
      <c r="LQD31" s="84"/>
      <c r="LQE31" s="84"/>
      <c r="LQF31" s="84"/>
      <c r="LQG31" s="84"/>
      <c r="LQH31" s="84"/>
      <c r="LQI31" s="84"/>
      <c r="LQJ31" s="84"/>
      <c r="LQK31" s="84"/>
      <c r="LQL31" s="84"/>
      <c r="LQM31" s="84"/>
      <c r="LQN31" s="84"/>
      <c r="LQO31" s="84"/>
      <c r="LQP31" s="84"/>
      <c r="LQQ31" s="84"/>
      <c r="LQR31" s="84"/>
      <c r="LQS31" s="84"/>
      <c r="LQT31" s="84"/>
      <c r="LQU31" s="84"/>
      <c r="LQV31" s="84"/>
      <c r="LQW31" s="84"/>
      <c r="LQX31" s="84"/>
      <c r="LQY31" s="84"/>
      <c r="LQZ31" s="84"/>
      <c r="LRA31" s="84"/>
      <c r="LRB31" s="84"/>
      <c r="LRC31" s="84"/>
      <c r="LRD31" s="84"/>
      <c r="LRE31" s="84"/>
      <c r="LRF31" s="84"/>
      <c r="LRG31" s="84"/>
      <c r="LRH31" s="84"/>
      <c r="LRI31" s="84"/>
      <c r="LRJ31" s="84"/>
      <c r="LRK31" s="84"/>
      <c r="LRL31" s="84"/>
      <c r="LRM31" s="84"/>
      <c r="LRN31" s="84"/>
      <c r="LRO31" s="84"/>
      <c r="LRP31" s="84"/>
      <c r="LRQ31" s="84"/>
      <c r="LRR31" s="84"/>
      <c r="LRS31" s="84"/>
      <c r="LRT31" s="84"/>
      <c r="LRU31" s="84"/>
      <c r="LRV31" s="84"/>
      <c r="LRW31" s="84"/>
      <c r="LRX31" s="84"/>
      <c r="LRY31" s="84"/>
      <c r="LRZ31" s="84"/>
      <c r="LSA31" s="84"/>
      <c r="LSB31" s="84"/>
      <c r="LSC31" s="84"/>
      <c r="LSD31" s="84"/>
      <c r="LSE31" s="84"/>
      <c r="LSF31" s="84"/>
      <c r="LSG31" s="84"/>
      <c r="LSH31" s="84"/>
      <c r="LSI31" s="84"/>
      <c r="LSJ31" s="84"/>
      <c r="LSK31" s="84"/>
      <c r="LSL31" s="84"/>
      <c r="LSM31" s="84"/>
      <c r="LSN31" s="84"/>
      <c r="LSO31" s="84"/>
      <c r="LSP31" s="84"/>
      <c r="LSQ31" s="84"/>
      <c r="LSR31" s="84"/>
      <c r="LSS31" s="84"/>
      <c r="LST31" s="84"/>
      <c r="LSU31" s="84"/>
      <c r="LSV31" s="84"/>
      <c r="LSW31" s="84"/>
      <c r="LSX31" s="84"/>
      <c r="LSY31" s="84"/>
      <c r="LSZ31" s="84"/>
      <c r="LTA31" s="84"/>
      <c r="LTB31" s="84"/>
      <c r="LTC31" s="84"/>
      <c r="LTD31" s="84"/>
      <c r="LTE31" s="84"/>
      <c r="LTF31" s="84"/>
      <c r="LTG31" s="84"/>
      <c r="LTH31" s="84"/>
      <c r="LTI31" s="84"/>
      <c r="LTJ31" s="84"/>
      <c r="LTK31" s="84"/>
      <c r="LTL31" s="84"/>
      <c r="LTM31" s="84"/>
      <c r="LTN31" s="84"/>
      <c r="LTO31" s="84"/>
      <c r="LTP31" s="84"/>
      <c r="LTQ31" s="84"/>
      <c r="LTR31" s="84"/>
      <c r="LTS31" s="84"/>
      <c r="LTT31" s="84"/>
      <c r="LTU31" s="84"/>
      <c r="LTV31" s="84"/>
      <c r="LTW31" s="84"/>
      <c r="LTX31" s="84"/>
      <c r="LTY31" s="84"/>
      <c r="LTZ31" s="84"/>
      <c r="LUA31" s="84"/>
      <c r="LUB31" s="84"/>
      <c r="LUC31" s="84"/>
      <c r="LUD31" s="84"/>
      <c r="LUE31" s="84"/>
      <c r="LUF31" s="84"/>
      <c r="LUG31" s="84"/>
      <c r="LUH31" s="84"/>
      <c r="LUI31" s="84"/>
      <c r="LUJ31" s="84"/>
      <c r="LUK31" s="84"/>
      <c r="LUL31" s="84"/>
      <c r="LUM31" s="84"/>
      <c r="LUN31" s="84"/>
      <c r="LUO31" s="84"/>
      <c r="LUP31" s="84"/>
      <c r="LUQ31" s="84"/>
      <c r="LUR31" s="84"/>
      <c r="LUS31" s="84"/>
      <c r="LUT31" s="84"/>
      <c r="LUU31" s="84"/>
      <c r="LUV31" s="84"/>
      <c r="LUW31" s="84"/>
      <c r="LUX31" s="84"/>
      <c r="LUY31" s="84"/>
      <c r="LUZ31" s="84"/>
      <c r="LVA31" s="84"/>
      <c r="LVB31" s="84"/>
      <c r="LVC31" s="84"/>
      <c r="LVD31" s="84"/>
      <c r="LVE31" s="84"/>
      <c r="LVF31" s="84"/>
      <c r="LVG31" s="84"/>
      <c r="LVH31" s="84"/>
      <c r="LVI31" s="84"/>
      <c r="LVJ31" s="84"/>
      <c r="LVK31" s="84"/>
      <c r="LVL31" s="84"/>
      <c r="LVM31" s="84"/>
      <c r="LVN31" s="84"/>
      <c r="LVO31" s="84"/>
      <c r="LVP31" s="84"/>
      <c r="LVQ31" s="84"/>
      <c r="LVR31" s="84"/>
      <c r="LVS31" s="84"/>
      <c r="LVT31" s="84"/>
      <c r="LVU31" s="84"/>
      <c r="LVV31" s="84"/>
      <c r="LVW31" s="84"/>
      <c r="LVX31" s="84"/>
      <c r="LVY31" s="84"/>
      <c r="LVZ31" s="84"/>
      <c r="LWA31" s="84"/>
      <c r="LWB31" s="84"/>
      <c r="LWC31" s="84"/>
      <c r="LWD31" s="84"/>
      <c r="LWE31" s="84"/>
      <c r="LWF31" s="84"/>
      <c r="LWG31" s="84"/>
      <c r="LWH31" s="84"/>
      <c r="LWI31" s="84"/>
      <c r="LWJ31" s="84"/>
      <c r="LWK31" s="84"/>
      <c r="LWL31" s="84"/>
      <c r="LWM31" s="84"/>
      <c r="LWN31" s="84"/>
      <c r="LWO31" s="84"/>
      <c r="LWP31" s="84"/>
      <c r="LWQ31" s="84"/>
      <c r="LWR31" s="84"/>
      <c r="LWS31" s="84"/>
      <c r="LWT31" s="84"/>
      <c r="LWU31" s="84"/>
      <c r="LWV31" s="84"/>
      <c r="LWW31" s="84"/>
      <c r="LWX31" s="84"/>
      <c r="LWY31" s="84"/>
      <c r="LWZ31" s="84"/>
      <c r="LXA31" s="84"/>
      <c r="LXB31" s="84"/>
      <c r="LXC31" s="84"/>
      <c r="LXD31" s="84"/>
      <c r="LXE31" s="84"/>
      <c r="LXF31" s="84"/>
      <c r="LXG31" s="84"/>
      <c r="LXH31" s="84"/>
      <c r="LXI31" s="84"/>
      <c r="LXJ31" s="84"/>
      <c r="LXK31" s="84"/>
      <c r="LXL31" s="84"/>
      <c r="LXM31" s="84"/>
      <c r="LXN31" s="84"/>
      <c r="LXO31" s="84"/>
      <c r="LXP31" s="84"/>
      <c r="LXQ31" s="84"/>
      <c r="LXR31" s="84"/>
      <c r="LXS31" s="84"/>
      <c r="LXT31" s="84"/>
      <c r="LXU31" s="84"/>
      <c r="LXV31" s="84"/>
      <c r="LXW31" s="84"/>
      <c r="LXX31" s="84"/>
      <c r="LXY31" s="84"/>
      <c r="LXZ31" s="84"/>
      <c r="LYA31" s="84"/>
      <c r="LYB31" s="84"/>
      <c r="LYC31" s="84"/>
      <c r="LYD31" s="84"/>
      <c r="LYE31" s="84"/>
      <c r="LYF31" s="84"/>
      <c r="LYG31" s="84"/>
      <c r="LYH31" s="84"/>
      <c r="LYI31" s="84"/>
      <c r="LYJ31" s="84"/>
      <c r="LYK31" s="84"/>
      <c r="LYL31" s="84"/>
      <c r="LYM31" s="84"/>
      <c r="LYN31" s="84"/>
      <c r="LYO31" s="84"/>
      <c r="LYP31" s="84"/>
      <c r="LYQ31" s="84"/>
      <c r="LYR31" s="84"/>
      <c r="LYS31" s="84"/>
      <c r="LYT31" s="84"/>
      <c r="LYU31" s="84"/>
      <c r="LYV31" s="84"/>
      <c r="LYW31" s="84"/>
      <c r="LYX31" s="84"/>
      <c r="LYY31" s="84"/>
      <c r="LYZ31" s="84"/>
      <c r="LZA31" s="84"/>
      <c r="LZB31" s="84"/>
      <c r="LZC31" s="84"/>
      <c r="LZD31" s="84"/>
      <c r="LZE31" s="84"/>
      <c r="LZF31" s="84"/>
      <c r="LZG31" s="84"/>
      <c r="LZH31" s="84"/>
      <c r="LZI31" s="84"/>
      <c r="LZJ31" s="84"/>
      <c r="LZK31" s="84"/>
      <c r="LZL31" s="84"/>
      <c r="LZM31" s="84"/>
      <c r="LZN31" s="84"/>
      <c r="LZO31" s="84"/>
      <c r="LZP31" s="84"/>
      <c r="LZQ31" s="84"/>
      <c r="LZR31" s="84"/>
      <c r="LZS31" s="84"/>
      <c r="LZT31" s="84"/>
      <c r="LZU31" s="84"/>
      <c r="LZV31" s="84"/>
      <c r="LZW31" s="84"/>
      <c r="LZX31" s="84"/>
      <c r="LZY31" s="84"/>
      <c r="LZZ31" s="84"/>
      <c r="MAA31" s="84"/>
      <c r="MAB31" s="84"/>
      <c r="MAC31" s="84"/>
      <c r="MAD31" s="84"/>
      <c r="MAE31" s="84"/>
      <c r="MAF31" s="84"/>
      <c r="MAG31" s="84"/>
      <c r="MAH31" s="84"/>
      <c r="MAI31" s="84"/>
      <c r="MAJ31" s="84"/>
      <c r="MAK31" s="84"/>
      <c r="MAL31" s="84"/>
      <c r="MAM31" s="84"/>
      <c r="MAN31" s="84"/>
      <c r="MAO31" s="84"/>
      <c r="MAP31" s="84"/>
      <c r="MAQ31" s="84"/>
      <c r="MAR31" s="84"/>
      <c r="MAS31" s="84"/>
      <c r="MAT31" s="84"/>
      <c r="MAU31" s="84"/>
      <c r="MAV31" s="84"/>
      <c r="MAW31" s="84"/>
      <c r="MAX31" s="84"/>
      <c r="MAY31" s="84"/>
      <c r="MAZ31" s="84"/>
      <c r="MBA31" s="84"/>
      <c r="MBB31" s="84"/>
      <c r="MBC31" s="84"/>
      <c r="MBD31" s="84"/>
      <c r="MBE31" s="84"/>
      <c r="MBF31" s="84"/>
      <c r="MBG31" s="84"/>
      <c r="MBH31" s="84"/>
      <c r="MBI31" s="84"/>
      <c r="MBJ31" s="84"/>
      <c r="MBK31" s="84"/>
      <c r="MBL31" s="84"/>
      <c r="MBM31" s="84"/>
      <c r="MBN31" s="84"/>
      <c r="MBO31" s="84"/>
      <c r="MBP31" s="84"/>
      <c r="MBQ31" s="84"/>
      <c r="MBR31" s="84"/>
      <c r="MBS31" s="84"/>
      <c r="MBT31" s="84"/>
      <c r="MBU31" s="84"/>
      <c r="MBV31" s="84"/>
      <c r="MBW31" s="84"/>
      <c r="MBX31" s="84"/>
      <c r="MBY31" s="84"/>
      <c r="MBZ31" s="84"/>
      <c r="MCA31" s="84"/>
      <c r="MCB31" s="84"/>
      <c r="MCC31" s="84"/>
      <c r="MCD31" s="84"/>
      <c r="MCE31" s="84"/>
      <c r="MCF31" s="84"/>
      <c r="MCG31" s="84"/>
      <c r="MCH31" s="84"/>
      <c r="MCI31" s="84"/>
      <c r="MCJ31" s="84"/>
      <c r="MCK31" s="84"/>
      <c r="MCL31" s="84"/>
      <c r="MCM31" s="84"/>
      <c r="MCN31" s="84"/>
      <c r="MCO31" s="84"/>
      <c r="MCP31" s="84"/>
      <c r="MCQ31" s="84"/>
      <c r="MCR31" s="84"/>
      <c r="MCS31" s="84"/>
      <c r="MCT31" s="84"/>
      <c r="MCU31" s="84"/>
      <c r="MCV31" s="84"/>
      <c r="MCW31" s="84"/>
      <c r="MCX31" s="84"/>
      <c r="MCY31" s="84"/>
      <c r="MCZ31" s="84"/>
      <c r="MDA31" s="84"/>
      <c r="MDB31" s="84"/>
      <c r="MDC31" s="84"/>
      <c r="MDD31" s="84"/>
      <c r="MDE31" s="84"/>
      <c r="MDF31" s="84"/>
      <c r="MDG31" s="84"/>
      <c r="MDH31" s="84"/>
      <c r="MDI31" s="84"/>
      <c r="MDJ31" s="84"/>
      <c r="MDK31" s="84"/>
      <c r="MDL31" s="84"/>
      <c r="MDM31" s="84"/>
      <c r="MDN31" s="84"/>
      <c r="MDO31" s="84"/>
      <c r="MDP31" s="84"/>
      <c r="MDQ31" s="84"/>
      <c r="MDR31" s="84"/>
      <c r="MDS31" s="84"/>
      <c r="MDT31" s="84"/>
      <c r="MDU31" s="84"/>
      <c r="MDV31" s="84"/>
      <c r="MDW31" s="84"/>
      <c r="MDX31" s="84"/>
      <c r="MDY31" s="84"/>
      <c r="MDZ31" s="84"/>
      <c r="MEA31" s="84"/>
      <c r="MEB31" s="84"/>
      <c r="MEC31" s="84"/>
      <c r="MED31" s="84"/>
      <c r="MEE31" s="84"/>
      <c r="MEF31" s="84"/>
      <c r="MEG31" s="84"/>
      <c r="MEH31" s="84"/>
      <c r="MEI31" s="84"/>
      <c r="MEJ31" s="84"/>
      <c r="MEK31" s="84"/>
      <c r="MEL31" s="84"/>
      <c r="MEM31" s="84"/>
      <c r="MEN31" s="84"/>
      <c r="MEO31" s="84"/>
      <c r="MEP31" s="84"/>
      <c r="MEQ31" s="84"/>
      <c r="MER31" s="84"/>
      <c r="MES31" s="84"/>
      <c r="MET31" s="84"/>
      <c r="MEU31" s="84"/>
      <c r="MEV31" s="84"/>
      <c r="MEW31" s="84"/>
      <c r="MEX31" s="84"/>
      <c r="MEY31" s="84"/>
      <c r="MEZ31" s="84"/>
      <c r="MFA31" s="84"/>
      <c r="MFB31" s="84"/>
      <c r="MFC31" s="84"/>
      <c r="MFD31" s="84"/>
      <c r="MFE31" s="84"/>
      <c r="MFF31" s="84"/>
      <c r="MFG31" s="84"/>
      <c r="MFH31" s="84"/>
      <c r="MFI31" s="84"/>
      <c r="MFJ31" s="84"/>
      <c r="MFK31" s="84"/>
      <c r="MFL31" s="84"/>
      <c r="MFM31" s="84"/>
      <c r="MFN31" s="84"/>
      <c r="MFO31" s="84"/>
      <c r="MFP31" s="84"/>
      <c r="MFQ31" s="84"/>
      <c r="MFR31" s="84"/>
      <c r="MFS31" s="84"/>
      <c r="MFT31" s="84"/>
      <c r="MFU31" s="84"/>
      <c r="MFV31" s="84"/>
      <c r="MFW31" s="84"/>
      <c r="MFX31" s="84"/>
      <c r="MFY31" s="84"/>
      <c r="MFZ31" s="84"/>
      <c r="MGA31" s="84"/>
      <c r="MGB31" s="84"/>
      <c r="MGC31" s="84"/>
      <c r="MGD31" s="84"/>
      <c r="MGE31" s="84"/>
      <c r="MGF31" s="84"/>
      <c r="MGG31" s="84"/>
      <c r="MGH31" s="84"/>
      <c r="MGI31" s="84"/>
      <c r="MGJ31" s="84"/>
      <c r="MGK31" s="84"/>
      <c r="MGL31" s="84"/>
      <c r="MGM31" s="84"/>
      <c r="MGN31" s="84"/>
      <c r="MGO31" s="84"/>
      <c r="MGP31" s="84"/>
      <c r="MGQ31" s="84"/>
      <c r="MGR31" s="84"/>
      <c r="MGS31" s="84"/>
      <c r="MGT31" s="84"/>
      <c r="MGU31" s="84"/>
      <c r="MGV31" s="84"/>
      <c r="MGW31" s="84"/>
      <c r="MGX31" s="84"/>
      <c r="MGY31" s="84"/>
      <c r="MGZ31" s="84"/>
      <c r="MHA31" s="84"/>
      <c r="MHB31" s="84"/>
      <c r="MHC31" s="84"/>
      <c r="MHD31" s="84"/>
      <c r="MHE31" s="84"/>
      <c r="MHF31" s="84"/>
      <c r="MHG31" s="84"/>
      <c r="MHH31" s="84"/>
      <c r="MHI31" s="84"/>
      <c r="MHJ31" s="84"/>
      <c r="MHK31" s="84"/>
      <c r="MHL31" s="84"/>
      <c r="MHM31" s="84"/>
      <c r="MHN31" s="84"/>
      <c r="MHO31" s="84"/>
      <c r="MHP31" s="84"/>
      <c r="MHQ31" s="84"/>
      <c r="MHR31" s="84"/>
      <c r="MHS31" s="84"/>
      <c r="MHT31" s="84"/>
      <c r="MHU31" s="84"/>
      <c r="MHV31" s="84"/>
      <c r="MHW31" s="84"/>
      <c r="MHX31" s="84"/>
      <c r="MHY31" s="84"/>
      <c r="MHZ31" s="84"/>
      <c r="MIA31" s="84"/>
      <c r="MIB31" s="84"/>
      <c r="MIC31" s="84"/>
      <c r="MID31" s="84"/>
      <c r="MIE31" s="84"/>
      <c r="MIF31" s="84"/>
      <c r="MIG31" s="84"/>
      <c r="MIH31" s="84"/>
      <c r="MII31" s="84"/>
      <c r="MIJ31" s="84"/>
      <c r="MIK31" s="84"/>
      <c r="MIL31" s="84"/>
      <c r="MIM31" s="84"/>
      <c r="MIN31" s="84"/>
      <c r="MIO31" s="84"/>
      <c r="MIP31" s="84"/>
      <c r="MIQ31" s="84"/>
      <c r="MIR31" s="84"/>
      <c r="MIS31" s="84"/>
      <c r="MIT31" s="84"/>
      <c r="MIU31" s="84"/>
      <c r="MIV31" s="84"/>
      <c r="MIW31" s="84"/>
      <c r="MIX31" s="84"/>
      <c r="MIY31" s="84"/>
      <c r="MIZ31" s="84"/>
      <c r="MJA31" s="84"/>
      <c r="MJB31" s="84"/>
      <c r="MJC31" s="84"/>
      <c r="MJD31" s="84"/>
      <c r="MJE31" s="84"/>
      <c r="MJF31" s="84"/>
      <c r="MJG31" s="84"/>
      <c r="MJH31" s="84"/>
      <c r="MJI31" s="84"/>
      <c r="MJJ31" s="84"/>
      <c r="MJK31" s="84"/>
      <c r="MJL31" s="84"/>
      <c r="MJM31" s="84"/>
      <c r="MJN31" s="84"/>
      <c r="MJO31" s="84"/>
      <c r="MJP31" s="84"/>
      <c r="MJQ31" s="84"/>
      <c r="MJR31" s="84"/>
      <c r="MJS31" s="84"/>
      <c r="MJT31" s="84"/>
      <c r="MJU31" s="84"/>
      <c r="MJV31" s="84"/>
      <c r="MJW31" s="84"/>
      <c r="MJX31" s="84"/>
      <c r="MJY31" s="84"/>
      <c r="MJZ31" s="84"/>
      <c r="MKA31" s="84"/>
      <c r="MKB31" s="84"/>
      <c r="MKC31" s="84"/>
      <c r="MKD31" s="84"/>
      <c r="MKE31" s="84"/>
      <c r="MKF31" s="84"/>
      <c r="MKG31" s="84"/>
      <c r="MKH31" s="84"/>
      <c r="MKI31" s="84"/>
      <c r="MKJ31" s="84"/>
      <c r="MKK31" s="84"/>
      <c r="MKL31" s="84"/>
      <c r="MKM31" s="84"/>
      <c r="MKN31" s="84"/>
      <c r="MKO31" s="84"/>
      <c r="MKP31" s="84"/>
      <c r="MKQ31" s="84"/>
      <c r="MKR31" s="84"/>
      <c r="MKS31" s="84"/>
      <c r="MKT31" s="84"/>
      <c r="MKU31" s="84"/>
      <c r="MKV31" s="84"/>
      <c r="MKW31" s="84"/>
      <c r="MKX31" s="84"/>
      <c r="MKY31" s="84"/>
      <c r="MKZ31" s="84"/>
      <c r="MLA31" s="84"/>
      <c r="MLB31" s="84"/>
      <c r="MLC31" s="84"/>
      <c r="MLD31" s="84"/>
      <c r="MLE31" s="84"/>
      <c r="MLF31" s="84"/>
      <c r="MLG31" s="84"/>
      <c r="MLH31" s="84"/>
      <c r="MLI31" s="84"/>
      <c r="MLJ31" s="84"/>
      <c r="MLK31" s="84"/>
      <c r="MLL31" s="84"/>
      <c r="MLM31" s="84"/>
      <c r="MLN31" s="84"/>
      <c r="MLO31" s="84"/>
      <c r="MLP31" s="84"/>
      <c r="MLQ31" s="84"/>
      <c r="MLR31" s="84"/>
      <c r="MLS31" s="84"/>
      <c r="MLT31" s="84"/>
      <c r="MLU31" s="84"/>
      <c r="MLV31" s="84"/>
      <c r="MLW31" s="84"/>
      <c r="MLX31" s="84"/>
      <c r="MLY31" s="84"/>
      <c r="MLZ31" s="84"/>
      <c r="MMA31" s="84"/>
      <c r="MMB31" s="84"/>
      <c r="MMC31" s="84"/>
      <c r="MMD31" s="84"/>
      <c r="MME31" s="84"/>
      <c r="MMF31" s="84"/>
      <c r="MMG31" s="84"/>
      <c r="MMH31" s="84"/>
      <c r="MMI31" s="84"/>
      <c r="MMJ31" s="84"/>
      <c r="MMK31" s="84"/>
      <c r="MML31" s="84"/>
      <c r="MMM31" s="84"/>
      <c r="MMN31" s="84"/>
      <c r="MMO31" s="84"/>
      <c r="MMP31" s="84"/>
      <c r="MMQ31" s="84"/>
      <c r="MMR31" s="84"/>
      <c r="MMS31" s="84"/>
      <c r="MMT31" s="84"/>
      <c r="MMU31" s="84"/>
      <c r="MMV31" s="84"/>
      <c r="MMW31" s="84"/>
      <c r="MMX31" s="84"/>
      <c r="MMY31" s="84"/>
      <c r="MMZ31" s="84"/>
      <c r="MNA31" s="84"/>
      <c r="MNB31" s="84"/>
      <c r="MNC31" s="84"/>
      <c r="MND31" s="84"/>
      <c r="MNE31" s="84"/>
      <c r="MNF31" s="84"/>
      <c r="MNG31" s="84"/>
      <c r="MNH31" s="84"/>
      <c r="MNI31" s="84"/>
      <c r="MNJ31" s="84"/>
      <c r="MNK31" s="84"/>
      <c r="MNL31" s="84"/>
      <c r="MNM31" s="84"/>
      <c r="MNN31" s="84"/>
      <c r="MNO31" s="84"/>
      <c r="MNP31" s="84"/>
      <c r="MNQ31" s="84"/>
      <c r="MNR31" s="84"/>
      <c r="MNS31" s="84"/>
      <c r="MNT31" s="84"/>
      <c r="MNU31" s="84"/>
      <c r="MNV31" s="84"/>
      <c r="MNW31" s="84"/>
      <c r="MNX31" s="84"/>
      <c r="MNY31" s="84"/>
      <c r="MNZ31" s="84"/>
      <c r="MOA31" s="84"/>
      <c r="MOB31" s="84"/>
      <c r="MOC31" s="84"/>
      <c r="MOD31" s="84"/>
      <c r="MOE31" s="84"/>
      <c r="MOF31" s="84"/>
      <c r="MOG31" s="84"/>
      <c r="MOH31" s="84"/>
      <c r="MOI31" s="84"/>
      <c r="MOJ31" s="84"/>
      <c r="MOK31" s="84"/>
      <c r="MOL31" s="84"/>
      <c r="MOM31" s="84"/>
      <c r="MON31" s="84"/>
      <c r="MOO31" s="84"/>
      <c r="MOP31" s="84"/>
      <c r="MOQ31" s="84"/>
      <c r="MOR31" s="84"/>
      <c r="MOS31" s="84"/>
      <c r="MOT31" s="84"/>
      <c r="MOU31" s="84"/>
      <c r="MOV31" s="84"/>
      <c r="MOW31" s="84"/>
      <c r="MOX31" s="84"/>
      <c r="MOY31" s="84"/>
      <c r="MOZ31" s="84"/>
      <c r="MPA31" s="84"/>
      <c r="MPB31" s="84"/>
      <c r="MPC31" s="84"/>
      <c r="MPD31" s="84"/>
      <c r="MPE31" s="84"/>
      <c r="MPF31" s="84"/>
      <c r="MPG31" s="84"/>
      <c r="MPH31" s="84"/>
      <c r="MPI31" s="84"/>
      <c r="MPJ31" s="84"/>
      <c r="MPK31" s="84"/>
      <c r="MPL31" s="84"/>
      <c r="MPM31" s="84"/>
      <c r="MPN31" s="84"/>
      <c r="MPO31" s="84"/>
      <c r="MPP31" s="84"/>
      <c r="MPQ31" s="84"/>
      <c r="MPR31" s="84"/>
      <c r="MPS31" s="84"/>
      <c r="MPT31" s="84"/>
      <c r="MPU31" s="84"/>
      <c r="MPV31" s="84"/>
      <c r="MPW31" s="84"/>
      <c r="MPX31" s="84"/>
      <c r="MPY31" s="84"/>
      <c r="MPZ31" s="84"/>
      <c r="MQA31" s="84"/>
      <c r="MQB31" s="84"/>
      <c r="MQC31" s="84"/>
      <c r="MQD31" s="84"/>
      <c r="MQE31" s="84"/>
      <c r="MQF31" s="84"/>
      <c r="MQG31" s="84"/>
      <c r="MQH31" s="84"/>
      <c r="MQI31" s="84"/>
      <c r="MQJ31" s="84"/>
      <c r="MQK31" s="84"/>
      <c r="MQL31" s="84"/>
      <c r="MQM31" s="84"/>
      <c r="MQN31" s="84"/>
      <c r="MQO31" s="84"/>
      <c r="MQP31" s="84"/>
      <c r="MQQ31" s="84"/>
      <c r="MQR31" s="84"/>
      <c r="MQS31" s="84"/>
      <c r="MQT31" s="84"/>
      <c r="MQU31" s="84"/>
      <c r="MQV31" s="84"/>
      <c r="MQW31" s="84"/>
      <c r="MQX31" s="84"/>
      <c r="MQY31" s="84"/>
      <c r="MQZ31" s="84"/>
      <c r="MRA31" s="84"/>
      <c r="MRB31" s="84"/>
      <c r="MRC31" s="84"/>
      <c r="MRD31" s="84"/>
      <c r="MRE31" s="84"/>
      <c r="MRF31" s="84"/>
      <c r="MRG31" s="84"/>
      <c r="MRH31" s="84"/>
      <c r="MRI31" s="84"/>
      <c r="MRJ31" s="84"/>
      <c r="MRK31" s="84"/>
      <c r="MRL31" s="84"/>
      <c r="MRM31" s="84"/>
      <c r="MRN31" s="84"/>
      <c r="MRO31" s="84"/>
      <c r="MRP31" s="84"/>
      <c r="MRQ31" s="84"/>
      <c r="MRR31" s="84"/>
      <c r="MRS31" s="84"/>
      <c r="MRT31" s="84"/>
      <c r="MRU31" s="84"/>
      <c r="MRV31" s="84"/>
      <c r="MRW31" s="84"/>
      <c r="MRX31" s="84"/>
      <c r="MRY31" s="84"/>
      <c r="MRZ31" s="84"/>
      <c r="MSA31" s="84"/>
      <c r="MSB31" s="84"/>
      <c r="MSC31" s="84"/>
      <c r="MSD31" s="84"/>
      <c r="MSE31" s="84"/>
      <c r="MSF31" s="84"/>
      <c r="MSG31" s="84"/>
      <c r="MSH31" s="84"/>
      <c r="MSI31" s="84"/>
      <c r="MSJ31" s="84"/>
      <c r="MSK31" s="84"/>
      <c r="MSL31" s="84"/>
      <c r="MSM31" s="84"/>
      <c r="MSN31" s="84"/>
      <c r="MSO31" s="84"/>
      <c r="MSP31" s="84"/>
      <c r="MSQ31" s="84"/>
      <c r="MSR31" s="84"/>
      <c r="MSS31" s="84"/>
      <c r="MST31" s="84"/>
      <c r="MSU31" s="84"/>
      <c r="MSV31" s="84"/>
      <c r="MSW31" s="84"/>
      <c r="MSX31" s="84"/>
      <c r="MSY31" s="84"/>
      <c r="MSZ31" s="84"/>
      <c r="MTA31" s="84"/>
      <c r="MTB31" s="84"/>
      <c r="MTC31" s="84"/>
      <c r="MTD31" s="84"/>
      <c r="MTE31" s="84"/>
      <c r="MTF31" s="84"/>
      <c r="MTG31" s="84"/>
      <c r="MTH31" s="84"/>
      <c r="MTI31" s="84"/>
      <c r="MTJ31" s="84"/>
      <c r="MTK31" s="84"/>
      <c r="MTL31" s="84"/>
      <c r="MTM31" s="84"/>
      <c r="MTN31" s="84"/>
      <c r="MTO31" s="84"/>
      <c r="MTP31" s="84"/>
      <c r="MTQ31" s="84"/>
      <c r="MTR31" s="84"/>
      <c r="MTS31" s="84"/>
      <c r="MTT31" s="84"/>
      <c r="MTU31" s="84"/>
      <c r="MTV31" s="84"/>
      <c r="MTW31" s="84"/>
      <c r="MTX31" s="84"/>
      <c r="MTY31" s="84"/>
      <c r="MTZ31" s="84"/>
      <c r="MUA31" s="84"/>
      <c r="MUB31" s="84"/>
      <c r="MUC31" s="84"/>
      <c r="MUD31" s="84"/>
      <c r="MUE31" s="84"/>
      <c r="MUF31" s="84"/>
      <c r="MUG31" s="84"/>
      <c r="MUH31" s="84"/>
      <c r="MUI31" s="84"/>
      <c r="MUJ31" s="84"/>
      <c r="MUK31" s="84"/>
      <c r="MUL31" s="84"/>
      <c r="MUM31" s="84"/>
      <c r="MUN31" s="84"/>
      <c r="MUO31" s="84"/>
      <c r="MUP31" s="84"/>
      <c r="MUQ31" s="84"/>
      <c r="MUR31" s="84"/>
      <c r="MUS31" s="84"/>
      <c r="MUT31" s="84"/>
      <c r="MUU31" s="84"/>
      <c r="MUV31" s="84"/>
      <c r="MUW31" s="84"/>
      <c r="MUX31" s="84"/>
      <c r="MUY31" s="84"/>
      <c r="MUZ31" s="84"/>
      <c r="MVA31" s="84"/>
      <c r="MVB31" s="84"/>
      <c r="MVC31" s="84"/>
      <c r="MVD31" s="84"/>
      <c r="MVE31" s="84"/>
      <c r="MVF31" s="84"/>
      <c r="MVG31" s="84"/>
      <c r="MVH31" s="84"/>
      <c r="MVI31" s="84"/>
      <c r="MVJ31" s="84"/>
      <c r="MVK31" s="84"/>
      <c r="MVL31" s="84"/>
      <c r="MVM31" s="84"/>
      <c r="MVN31" s="84"/>
      <c r="MVO31" s="84"/>
      <c r="MVP31" s="84"/>
      <c r="MVQ31" s="84"/>
      <c r="MVR31" s="84"/>
      <c r="MVS31" s="84"/>
      <c r="MVT31" s="84"/>
      <c r="MVU31" s="84"/>
      <c r="MVV31" s="84"/>
      <c r="MVW31" s="84"/>
      <c r="MVX31" s="84"/>
      <c r="MVY31" s="84"/>
      <c r="MVZ31" s="84"/>
      <c r="MWA31" s="84"/>
      <c r="MWB31" s="84"/>
      <c r="MWC31" s="84"/>
      <c r="MWD31" s="84"/>
      <c r="MWE31" s="84"/>
      <c r="MWF31" s="84"/>
      <c r="MWG31" s="84"/>
      <c r="MWH31" s="84"/>
      <c r="MWI31" s="84"/>
      <c r="MWJ31" s="84"/>
      <c r="MWK31" s="84"/>
      <c r="MWL31" s="84"/>
      <c r="MWM31" s="84"/>
      <c r="MWN31" s="84"/>
      <c r="MWO31" s="84"/>
      <c r="MWP31" s="84"/>
      <c r="MWQ31" s="84"/>
      <c r="MWR31" s="84"/>
      <c r="MWS31" s="84"/>
      <c r="MWT31" s="84"/>
      <c r="MWU31" s="84"/>
      <c r="MWV31" s="84"/>
      <c r="MWW31" s="84"/>
      <c r="MWX31" s="84"/>
      <c r="MWY31" s="84"/>
      <c r="MWZ31" s="84"/>
      <c r="MXA31" s="84"/>
      <c r="MXB31" s="84"/>
      <c r="MXC31" s="84"/>
      <c r="MXD31" s="84"/>
      <c r="MXE31" s="84"/>
      <c r="MXF31" s="84"/>
      <c r="MXG31" s="84"/>
      <c r="MXH31" s="84"/>
      <c r="MXI31" s="84"/>
      <c r="MXJ31" s="84"/>
      <c r="MXK31" s="84"/>
      <c r="MXL31" s="84"/>
      <c r="MXM31" s="84"/>
      <c r="MXN31" s="84"/>
      <c r="MXO31" s="84"/>
      <c r="MXP31" s="84"/>
      <c r="MXQ31" s="84"/>
      <c r="MXR31" s="84"/>
      <c r="MXS31" s="84"/>
      <c r="MXT31" s="84"/>
      <c r="MXU31" s="84"/>
      <c r="MXV31" s="84"/>
      <c r="MXW31" s="84"/>
      <c r="MXX31" s="84"/>
      <c r="MXY31" s="84"/>
      <c r="MXZ31" s="84"/>
      <c r="MYA31" s="84"/>
      <c r="MYB31" s="84"/>
      <c r="MYC31" s="84"/>
      <c r="MYD31" s="84"/>
      <c r="MYE31" s="84"/>
      <c r="MYF31" s="84"/>
      <c r="MYG31" s="84"/>
      <c r="MYH31" s="84"/>
      <c r="MYI31" s="84"/>
      <c r="MYJ31" s="84"/>
      <c r="MYK31" s="84"/>
      <c r="MYL31" s="84"/>
      <c r="MYM31" s="84"/>
      <c r="MYN31" s="84"/>
      <c r="MYO31" s="84"/>
      <c r="MYP31" s="84"/>
      <c r="MYQ31" s="84"/>
      <c r="MYR31" s="84"/>
      <c r="MYS31" s="84"/>
      <c r="MYT31" s="84"/>
      <c r="MYU31" s="84"/>
      <c r="MYV31" s="84"/>
      <c r="MYW31" s="84"/>
      <c r="MYX31" s="84"/>
      <c r="MYY31" s="84"/>
      <c r="MYZ31" s="84"/>
      <c r="MZA31" s="84"/>
      <c r="MZB31" s="84"/>
      <c r="MZC31" s="84"/>
      <c r="MZD31" s="84"/>
      <c r="MZE31" s="84"/>
      <c r="MZF31" s="84"/>
      <c r="MZG31" s="84"/>
      <c r="MZH31" s="84"/>
      <c r="MZI31" s="84"/>
      <c r="MZJ31" s="84"/>
      <c r="MZK31" s="84"/>
      <c r="MZL31" s="84"/>
      <c r="MZM31" s="84"/>
      <c r="MZN31" s="84"/>
      <c r="MZO31" s="84"/>
      <c r="MZP31" s="84"/>
      <c r="MZQ31" s="84"/>
      <c r="MZR31" s="84"/>
      <c r="MZS31" s="84"/>
      <c r="MZT31" s="84"/>
      <c r="MZU31" s="84"/>
      <c r="MZV31" s="84"/>
      <c r="MZW31" s="84"/>
      <c r="MZX31" s="84"/>
      <c r="MZY31" s="84"/>
      <c r="MZZ31" s="84"/>
      <c r="NAA31" s="84"/>
      <c r="NAB31" s="84"/>
      <c r="NAC31" s="84"/>
      <c r="NAD31" s="84"/>
      <c r="NAE31" s="84"/>
      <c r="NAF31" s="84"/>
      <c r="NAG31" s="84"/>
      <c r="NAH31" s="84"/>
      <c r="NAI31" s="84"/>
      <c r="NAJ31" s="84"/>
      <c r="NAK31" s="84"/>
      <c r="NAL31" s="84"/>
      <c r="NAM31" s="84"/>
      <c r="NAN31" s="84"/>
      <c r="NAO31" s="84"/>
      <c r="NAP31" s="84"/>
      <c r="NAQ31" s="84"/>
      <c r="NAR31" s="84"/>
      <c r="NAS31" s="84"/>
      <c r="NAT31" s="84"/>
      <c r="NAU31" s="84"/>
      <c r="NAV31" s="84"/>
      <c r="NAW31" s="84"/>
      <c r="NAX31" s="84"/>
      <c r="NAY31" s="84"/>
      <c r="NAZ31" s="84"/>
      <c r="NBA31" s="84"/>
      <c r="NBB31" s="84"/>
      <c r="NBC31" s="84"/>
      <c r="NBD31" s="84"/>
      <c r="NBE31" s="84"/>
      <c r="NBF31" s="84"/>
      <c r="NBG31" s="84"/>
      <c r="NBH31" s="84"/>
      <c r="NBI31" s="84"/>
      <c r="NBJ31" s="84"/>
      <c r="NBK31" s="84"/>
      <c r="NBL31" s="84"/>
      <c r="NBM31" s="84"/>
      <c r="NBN31" s="84"/>
      <c r="NBO31" s="84"/>
      <c r="NBP31" s="84"/>
      <c r="NBQ31" s="84"/>
      <c r="NBR31" s="84"/>
      <c r="NBS31" s="84"/>
      <c r="NBT31" s="84"/>
      <c r="NBU31" s="84"/>
      <c r="NBV31" s="84"/>
      <c r="NBW31" s="84"/>
      <c r="NBX31" s="84"/>
      <c r="NBY31" s="84"/>
      <c r="NBZ31" s="84"/>
      <c r="NCA31" s="84"/>
      <c r="NCB31" s="84"/>
      <c r="NCC31" s="84"/>
      <c r="NCD31" s="84"/>
      <c r="NCE31" s="84"/>
      <c r="NCF31" s="84"/>
      <c r="NCG31" s="84"/>
      <c r="NCH31" s="84"/>
      <c r="NCI31" s="84"/>
      <c r="NCJ31" s="84"/>
      <c r="NCK31" s="84"/>
      <c r="NCL31" s="84"/>
      <c r="NCM31" s="84"/>
      <c r="NCN31" s="84"/>
      <c r="NCO31" s="84"/>
      <c r="NCP31" s="84"/>
      <c r="NCQ31" s="84"/>
      <c r="NCR31" s="84"/>
      <c r="NCS31" s="84"/>
      <c r="NCT31" s="84"/>
      <c r="NCU31" s="84"/>
      <c r="NCV31" s="84"/>
      <c r="NCW31" s="84"/>
      <c r="NCX31" s="84"/>
      <c r="NCY31" s="84"/>
      <c r="NCZ31" s="84"/>
      <c r="NDA31" s="84"/>
      <c r="NDB31" s="84"/>
      <c r="NDC31" s="84"/>
      <c r="NDD31" s="84"/>
      <c r="NDE31" s="84"/>
      <c r="NDF31" s="84"/>
      <c r="NDG31" s="84"/>
      <c r="NDH31" s="84"/>
      <c r="NDI31" s="84"/>
      <c r="NDJ31" s="84"/>
      <c r="NDK31" s="84"/>
      <c r="NDL31" s="84"/>
      <c r="NDM31" s="84"/>
      <c r="NDN31" s="84"/>
      <c r="NDO31" s="84"/>
      <c r="NDP31" s="84"/>
      <c r="NDQ31" s="84"/>
      <c r="NDR31" s="84"/>
      <c r="NDS31" s="84"/>
      <c r="NDT31" s="84"/>
      <c r="NDU31" s="84"/>
      <c r="NDV31" s="84"/>
      <c r="NDW31" s="84"/>
      <c r="NDX31" s="84"/>
      <c r="NDY31" s="84"/>
      <c r="NDZ31" s="84"/>
      <c r="NEA31" s="84"/>
      <c r="NEB31" s="84"/>
      <c r="NEC31" s="84"/>
      <c r="NED31" s="84"/>
      <c r="NEE31" s="84"/>
      <c r="NEF31" s="84"/>
      <c r="NEG31" s="84"/>
      <c r="NEH31" s="84"/>
      <c r="NEI31" s="84"/>
      <c r="NEJ31" s="84"/>
      <c r="NEK31" s="84"/>
      <c r="NEL31" s="84"/>
      <c r="NEM31" s="84"/>
      <c r="NEN31" s="84"/>
      <c r="NEO31" s="84"/>
      <c r="NEP31" s="84"/>
      <c r="NEQ31" s="84"/>
      <c r="NER31" s="84"/>
      <c r="NES31" s="84"/>
      <c r="NET31" s="84"/>
      <c r="NEU31" s="84"/>
      <c r="NEV31" s="84"/>
      <c r="NEW31" s="84"/>
      <c r="NEX31" s="84"/>
      <c r="NEY31" s="84"/>
      <c r="NEZ31" s="84"/>
      <c r="NFA31" s="84"/>
      <c r="NFB31" s="84"/>
      <c r="NFC31" s="84"/>
      <c r="NFD31" s="84"/>
      <c r="NFE31" s="84"/>
      <c r="NFF31" s="84"/>
      <c r="NFG31" s="84"/>
      <c r="NFH31" s="84"/>
      <c r="NFI31" s="84"/>
      <c r="NFJ31" s="84"/>
      <c r="NFK31" s="84"/>
      <c r="NFL31" s="84"/>
      <c r="NFM31" s="84"/>
      <c r="NFN31" s="84"/>
      <c r="NFO31" s="84"/>
      <c r="NFP31" s="84"/>
      <c r="NFQ31" s="84"/>
      <c r="NFR31" s="84"/>
      <c r="NFS31" s="84"/>
      <c r="NFT31" s="84"/>
      <c r="NFU31" s="84"/>
      <c r="NFV31" s="84"/>
      <c r="NFW31" s="84"/>
      <c r="NFX31" s="84"/>
      <c r="NFY31" s="84"/>
      <c r="NFZ31" s="84"/>
      <c r="NGA31" s="84"/>
      <c r="NGB31" s="84"/>
      <c r="NGC31" s="84"/>
      <c r="NGD31" s="84"/>
      <c r="NGE31" s="84"/>
      <c r="NGF31" s="84"/>
      <c r="NGG31" s="84"/>
      <c r="NGH31" s="84"/>
      <c r="NGI31" s="84"/>
      <c r="NGJ31" s="84"/>
      <c r="NGK31" s="84"/>
      <c r="NGL31" s="84"/>
      <c r="NGM31" s="84"/>
      <c r="NGN31" s="84"/>
      <c r="NGO31" s="84"/>
      <c r="NGP31" s="84"/>
      <c r="NGQ31" s="84"/>
      <c r="NGR31" s="84"/>
      <c r="NGS31" s="84"/>
      <c r="NGT31" s="84"/>
      <c r="NGU31" s="84"/>
      <c r="NGV31" s="84"/>
      <c r="NGW31" s="84"/>
      <c r="NGX31" s="84"/>
      <c r="NGY31" s="84"/>
      <c r="NGZ31" s="84"/>
      <c r="NHA31" s="84"/>
      <c r="NHB31" s="84"/>
      <c r="NHC31" s="84"/>
      <c r="NHD31" s="84"/>
      <c r="NHE31" s="84"/>
      <c r="NHF31" s="84"/>
      <c r="NHG31" s="84"/>
      <c r="NHH31" s="84"/>
      <c r="NHI31" s="84"/>
      <c r="NHJ31" s="84"/>
      <c r="NHK31" s="84"/>
      <c r="NHL31" s="84"/>
      <c r="NHM31" s="84"/>
      <c r="NHN31" s="84"/>
      <c r="NHO31" s="84"/>
      <c r="NHP31" s="84"/>
      <c r="NHQ31" s="84"/>
      <c r="NHR31" s="84"/>
      <c r="NHS31" s="84"/>
      <c r="NHT31" s="84"/>
      <c r="NHU31" s="84"/>
      <c r="NHV31" s="84"/>
      <c r="NHW31" s="84"/>
      <c r="NHX31" s="84"/>
      <c r="NHY31" s="84"/>
      <c r="NHZ31" s="84"/>
      <c r="NIA31" s="84"/>
      <c r="NIB31" s="84"/>
      <c r="NIC31" s="84"/>
      <c r="NID31" s="84"/>
      <c r="NIE31" s="84"/>
      <c r="NIF31" s="84"/>
      <c r="NIG31" s="84"/>
      <c r="NIH31" s="84"/>
      <c r="NII31" s="84"/>
      <c r="NIJ31" s="84"/>
      <c r="NIK31" s="84"/>
      <c r="NIL31" s="84"/>
      <c r="NIM31" s="84"/>
      <c r="NIN31" s="84"/>
      <c r="NIO31" s="84"/>
      <c r="NIP31" s="84"/>
      <c r="NIQ31" s="84"/>
      <c r="NIR31" s="84"/>
      <c r="NIS31" s="84"/>
      <c r="NIT31" s="84"/>
      <c r="NIU31" s="84"/>
      <c r="NIV31" s="84"/>
      <c r="NIW31" s="84"/>
      <c r="NIX31" s="84"/>
      <c r="NIY31" s="84"/>
      <c r="NIZ31" s="84"/>
      <c r="NJA31" s="84"/>
      <c r="NJB31" s="84"/>
      <c r="NJC31" s="84"/>
      <c r="NJD31" s="84"/>
      <c r="NJE31" s="84"/>
      <c r="NJF31" s="84"/>
      <c r="NJG31" s="84"/>
      <c r="NJH31" s="84"/>
      <c r="NJI31" s="84"/>
      <c r="NJJ31" s="84"/>
      <c r="NJK31" s="84"/>
      <c r="NJL31" s="84"/>
      <c r="NJM31" s="84"/>
      <c r="NJN31" s="84"/>
      <c r="NJO31" s="84"/>
      <c r="NJP31" s="84"/>
      <c r="NJQ31" s="84"/>
      <c r="NJR31" s="84"/>
      <c r="NJS31" s="84"/>
      <c r="NJT31" s="84"/>
      <c r="NJU31" s="84"/>
      <c r="NJV31" s="84"/>
      <c r="NJW31" s="84"/>
      <c r="NJX31" s="84"/>
      <c r="NJY31" s="84"/>
      <c r="NJZ31" s="84"/>
      <c r="NKA31" s="84"/>
      <c r="NKB31" s="84"/>
      <c r="NKC31" s="84"/>
      <c r="NKD31" s="84"/>
      <c r="NKE31" s="84"/>
      <c r="NKF31" s="84"/>
      <c r="NKG31" s="84"/>
      <c r="NKH31" s="84"/>
      <c r="NKI31" s="84"/>
      <c r="NKJ31" s="84"/>
      <c r="NKK31" s="84"/>
      <c r="NKL31" s="84"/>
      <c r="NKM31" s="84"/>
      <c r="NKN31" s="84"/>
      <c r="NKO31" s="84"/>
      <c r="NKP31" s="84"/>
      <c r="NKQ31" s="84"/>
      <c r="NKR31" s="84"/>
      <c r="NKS31" s="84"/>
      <c r="NKT31" s="84"/>
      <c r="NKU31" s="84"/>
      <c r="NKV31" s="84"/>
      <c r="NKW31" s="84"/>
      <c r="NKX31" s="84"/>
      <c r="NKY31" s="84"/>
      <c r="NKZ31" s="84"/>
      <c r="NLA31" s="84"/>
      <c r="NLB31" s="84"/>
      <c r="NLC31" s="84"/>
      <c r="NLD31" s="84"/>
      <c r="NLE31" s="84"/>
      <c r="NLF31" s="84"/>
      <c r="NLG31" s="84"/>
      <c r="NLH31" s="84"/>
      <c r="NLI31" s="84"/>
      <c r="NLJ31" s="84"/>
      <c r="NLK31" s="84"/>
      <c r="NLL31" s="84"/>
      <c r="NLM31" s="84"/>
      <c r="NLN31" s="84"/>
      <c r="NLO31" s="84"/>
      <c r="NLP31" s="84"/>
      <c r="NLQ31" s="84"/>
      <c r="NLR31" s="84"/>
      <c r="NLS31" s="84"/>
      <c r="NLT31" s="84"/>
      <c r="NLU31" s="84"/>
      <c r="NLV31" s="84"/>
      <c r="NLW31" s="84"/>
      <c r="NLX31" s="84"/>
      <c r="NLY31" s="84"/>
      <c r="NLZ31" s="84"/>
      <c r="NMA31" s="84"/>
      <c r="NMB31" s="84"/>
      <c r="NMC31" s="84"/>
      <c r="NMD31" s="84"/>
      <c r="NME31" s="84"/>
      <c r="NMF31" s="84"/>
      <c r="NMG31" s="84"/>
      <c r="NMH31" s="84"/>
      <c r="NMI31" s="84"/>
      <c r="NMJ31" s="84"/>
      <c r="NMK31" s="84"/>
      <c r="NML31" s="84"/>
      <c r="NMM31" s="84"/>
      <c r="NMN31" s="84"/>
      <c r="NMO31" s="84"/>
      <c r="NMP31" s="84"/>
      <c r="NMQ31" s="84"/>
      <c r="NMR31" s="84"/>
      <c r="NMS31" s="84"/>
      <c r="NMT31" s="84"/>
      <c r="NMU31" s="84"/>
      <c r="NMV31" s="84"/>
      <c r="NMW31" s="84"/>
      <c r="NMX31" s="84"/>
      <c r="NMY31" s="84"/>
      <c r="NMZ31" s="84"/>
      <c r="NNA31" s="84"/>
      <c r="NNB31" s="84"/>
      <c r="NNC31" s="84"/>
      <c r="NND31" s="84"/>
      <c r="NNE31" s="84"/>
      <c r="NNF31" s="84"/>
      <c r="NNG31" s="84"/>
      <c r="NNH31" s="84"/>
      <c r="NNI31" s="84"/>
      <c r="NNJ31" s="84"/>
      <c r="NNK31" s="84"/>
      <c r="NNL31" s="84"/>
      <c r="NNM31" s="84"/>
      <c r="NNN31" s="84"/>
      <c r="NNO31" s="84"/>
      <c r="NNP31" s="84"/>
      <c r="NNQ31" s="84"/>
      <c r="NNR31" s="84"/>
      <c r="NNS31" s="84"/>
      <c r="NNT31" s="84"/>
      <c r="NNU31" s="84"/>
      <c r="NNV31" s="84"/>
      <c r="NNW31" s="84"/>
      <c r="NNX31" s="84"/>
      <c r="NNY31" s="84"/>
      <c r="NNZ31" s="84"/>
      <c r="NOA31" s="84"/>
      <c r="NOB31" s="84"/>
      <c r="NOC31" s="84"/>
      <c r="NOD31" s="84"/>
      <c r="NOE31" s="84"/>
      <c r="NOF31" s="84"/>
      <c r="NOG31" s="84"/>
      <c r="NOH31" s="84"/>
      <c r="NOI31" s="84"/>
      <c r="NOJ31" s="84"/>
      <c r="NOK31" s="84"/>
      <c r="NOL31" s="84"/>
      <c r="NOM31" s="84"/>
      <c r="NON31" s="84"/>
      <c r="NOO31" s="84"/>
      <c r="NOP31" s="84"/>
      <c r="NOQ31" s="84"/>
      <c r="NOR31" s="84"/>
      <c r="NOS31" s="84"/>
      <c r="NOT31" s="84"/>
      <c r="NOU31" s="84"/>
      <c r="NOV31" s="84"/>
      <c r="NOW31" s="84"/>
      <c r="NOX31" s="84"/>
      <c r="NOY31" s="84"/>
      <c r="NOZ31" s="84"/>
      <c r="NPA31" s="84"/>
      <c r="NPB31" s="84"/>
      <c r="NPC31" s="84"/>
      <c r="NPD31" s="84"/>
      <c r="NPE31" s="84"/>
      <c r="NPF31" s="84"/>
      <c r="NPG31" s="84"/>
      <c r="NPH31" s="84"/>
      <c r="NPI31" s="84"/>
      <c r="NPJ31" s="84"/>
      <c r="NPK31" s="84"/>
      <c r="NPL31" s="84"/>
      <c r="NPM31" s="84"/>
      <c r="NPN31" s="84"/>
      <c r="NPO31" s="84"/>
      <c r="NPP31" s="84"/>
      <c r="NPQ31" s="84"/>
      <c r="NPR31" s="84"/>
      <c r="NPS31" s="84"/>
      <c r="NPT31" s="84"/>
      <c r="NPU31" s="84"/>
      <c r="NPV31" s="84"/>
      <c r="NPW31" s="84"/>
      <c r="NPX31" s="84"/>
      <c r="NPY31" s="84"/>
      <c r="NPZ31" s="84"/>
      <c r="NQA31" s="84"/>
      <c r="NQB31" s="84"/>
      <c r="NQC31" s="84"/>
      <c r="NQD31" s="84"/>
      <c r="NQE31" s="84"/>
      <c r="NQF31" s="84"/>
      <c r="NQG31" s="84"/>
      <c r="NQH31" s="84"/>
      <c r="NQI31" s="84"/>
      <c r="NQJ31" s="84"/>
      <c r="NQK31" s="84"/>
      <c r="NQL31" s="84"/>
      <c r="NQM31" s="84"/>
      <c r="NQN31" s="84"/>
      <c r="NQO31" s="84"/>
      <c r="NQP31" s="84"/>
      <c r="NQQ31" s="84"/>
      <c r="NQR31" s="84"/>
      <c r="NQS31" s="84"/>
      <c r="NQT31" s="84"/>
      <c r="NQU31" s="84"/>
      <c r="NQV31" s="84"/>
      <c r="NQW31" s="84"/>
      <c r="NQX31" s="84"/>
      <c r="NQY31" s="84"/>
      <c r="NQZ31" s="84"/>
      <c r="NRA31" s="84"/>
      <c r="NRB31" s="84"/>
      <c r="NRC31" s="84"/>
      <c r="NRD31" s="84"/>
      <c r="NRE31" s="84"/>
      <c r="NRF31" s="84"/>
      <c r="NRG31" s="84"/>
      <c r="NRH31" s="84"/>
      <c r="NRI31" s="84"/>
      <c r="NRJ31" s="84"/>
      <c r="NRK31" s="84"/>
      <c r="NRL31" s="84"/>
      <c r="NRM31" s="84"/>
      <c r="NRN31" s="84"/>
      <c r="NRO31" s="84"/>
      <c r="NRP31" s="84"/>
      <c r="NRQ31" s="84"/>
      <c r="NRR31" s="84"/>
      <c r="NRS31" s="84"/>
      <c r="NRT31" s="84"/>
      <c r="NRU31" s="84"/>
      <c r="NRV31" s="84"/>
      <c r="NRW31" s="84"/>
      <c r="NRX31" s="84"/>
      <c r="NRY31" s="84"/>
      <c r="NRZ31" s="84"/>
      <c r="NSA31" s="84"/>
      <c r="NSB31" s="84"/>
      <c r="NSC31" s="84"/>
      <c r="NSD31" s="84"/>
      <c r="NSE31" s="84"/>
      <c r="NSF31" s="84"/>
      <c r="NSG31" s="84"/>
      <c r="NSH31" s="84"/>
      <c r="NSI31" s="84"/>
      <c r="NSJ31" s="84"/>
      <c r="NSK31" s="84"/>
      <c r="NSL31" s="84"/>
      <c r="NSM31" s="84"/>
      <c r="NSN31" s="84"/>
      <c r="NSO31" s="84"/>
      <c r="NSP31" s="84"/>
      <c r="NSQ31" s="84"/>
      <c r="NSR31" s="84"/>
      <c r="NSS31" s="84"/>
      <c r="NST31" s="84"/>
      <c r="NSU31" s="84"/>
      <c r="NSV31" s="84"/>
      <c r="NSW31" s="84"/>
      <c r="NSX31" s="84"/>
      <c r="NSY31" s="84"/>
      <c r="NSZ31" s="84"/>
      <c r="NTA31" s="84"/>
      <c r="NTB31" s="84"/>
      <c r="NTC31" s="84"/>
      <c r="NTD31" s="84"/>
      <c r="NTE31" s="84"/>
      <c r="NTF31" s="84"/>
      <c r="NTG31" s="84"/>
      <c r="NTH31" s="84"/>
      <c r="NTI31" s="84"/>
      <c r="NTJ31" s="84"/>
      <c r="NTK31" s="84"/>
      <c r="NTL31" s="84"/>
      <c r="NTM31" s="84"/>
      <c r="NTN31" s="84"/>
      <c r="NTO31" s="84"/>
      <c r="NTP31" s="84"/>
      <c r="NTQ31" s="84"/>
      <c r="NTR31" s="84"/>
      <c r="NTS31" s="84"/>
      <c r="NTT31" s="84"/>
      <c r="NTU31" s="84"/>
      <c r="NTV31" s="84"/>
      <c r="NTW31" s="84"/>
      <c r="NTX31" s="84"/>
      <c r="NTY31" s="84"/>
      <c r="NTZ31" s="84"/>
      <c r="NUA31" s="84"/>
      <c r="NUB31" s="84"/>
      <c r="NUC31" s="84"/>
      <c r="NUD31" s="84"/>
      <c r="NUE31" s="84"/>
      <c r="NUF31" s="84"/>
      <c r="NUG31" s="84"/>
      <c r="NUH31" s="84"/>
      <c r="NUI31" s="84"/>
      <c r="NUJ31" s="84"/>
      <c r="NUK31" s="84"/>
      <c r="NUL31" s="84"/>
      <c r="NUM31" s="84"/>
      <c r="NUN31" s="84"/>
      <c r="NUO31" s="84"/>
      <c r="NUP31" s="84"/>
      <c r="NUQ31" s="84"/>
      <c r="NUR31" s="84"/>
      <c r="NUS31" s="84"/>
      <c r="NUT31" s="84"/>
      <c r="NUU31" s="84"/>
      <c r="NUV31" s="84"/>
      <c r="NUW31" s="84"/>
      <c r="NUX31" s="84"/>
      <c r="NUY31" s="84"/>
      <c r="NUZ31" s="84"/>
      <c r="NVA31" s="84"/>
      <c r="NVB31" s="84"/>
      <c r="NVC31" s="84"/>
      <c r="NVD31" s="84"/>
      <c r="NVE31" s="84"/>
      <c r="NVF31" s="84"/>
      <c r="NVG31" s="84"/>
      <c r="NVH31" s="84"/>
      <c r="NVI31" s="84"/>
      <c r="NVJ31" s="84"/>
      <c r="NVK31" s="84"/>
      <c r="NVL31" s="84"/>
      <c r="NVM31" s="84"/>
      <c r="NVN31" s="84"/>
      <c r="NVO31" s="84"/>
      <c r="NVP31" s="84"/>
      <c r="NVQ31" s="84"/>
      <c r="NVR31" s="84"/>
      <c r="NVS31" s="84"/>
      <c r="NVT31" s="84"/>
      <c r="NVU31" s="84"/>
      <c r="NVV31" s="84"/>
      <c r="NVW31" s="84"/>
      <c r="NVX31" s="84"/>
      <c r="NVY31" s="84"/>
      <c r="NVZ31" s="84"/>
      <c r="NWA31" s="84"/>
      <c r="NWB31" s="84"/>
      <c r="NWC31" s="84"/>
      <c r="NWD31" s="84"/>
      <c r="NWE31" s="84"/>
      <c r="NWF31" s="84"/>
      <c r="NWG31" s="84"/>
      <c r="NWH31" s="84"/>
      <c r="NWI31" s="84"/>
      <c r="NWJ31" s="84"/>
      <c r="NWK31" s="84"/>
      <c r="NWL31" s="84"/>
      <c r="NWM31" s="84"/>
      <c r="NWN31" s="84"/>
      <c r="NWO31" s="84"/>
      <c r="NWP31" s="84"/>
      <c r="NWQ31" s="84"/>
      <c r="NWR31" s="84"/>
      <c r="NWS31" s="84"/>
      <c r="NWT31" s="84"/>
      <c r="NWU31" s="84"/>
      <c r="NWV31" s="84"/>
      <c r="NWW31" s="84"/>
      <c r="NWX31" s="84"/>
      <c r="NWY31" s="84"/>
      <c r="NWZ31" s="84"/>
      <c r="NXA31" s="84"/>
      <c r="NXB31" s="84"/>
      <c r="NXC31" s="84"/>
      <c r="NXD31" s="84"/>
      <c r="NXE31" s="84"/>
      <c r="NXF31" s="84"/>
      <c r="NXG31" s="84"/>
      <c r="NXH31" s="84"/>
      <c r="NXI31" s="84"/>
      <c r="NXJ31" s="84"/>
      <c r="NXK31" s="84"/>
      <c r="NXL31" s="84"/>
      <c r="NXM31" s="84"/>
      <c r="NXN31" s="84"/>
      <c r="NXO31" s="84"/>
      <c r="NXP31" s="84"/>
      <c r="NXQ31" s="84"/>
      <c r="NXR31" s="84"/>
      <c r="NXS31" s="84"/>
      <c r="NXT31" s="84"/>
      <c r="NXU31" s="84"/>
      <c r="NXV31" s="84"/>
      <c r="NXW31" s="84"/>
      <c r="NXX31" s="84"/>
      <c r="NXY31" s="84"/>
      <c r="NXZ31" s="84"/>
      <c r="NYA31" s="84"/>
      <c r="NYB31" s="84"/>
      <c r="NYC31" s="84"/>
      <c r="NYD31" s="84"/>
      <c r="NYE31" s="84"/>
      <c r="NYF31" s="84"/>
      <c r="NYG31" s="84"/>
      <c r="NYH31" s="84"/>
      <c r="NYI31" s="84"/>
      <c r="NYJ31" s="84"/>
      <c r="NYK31" s="84"/>
      <c r="NYL31" s="84"/>
      <c r="NYM31" s="84"/>
      <c r="NYN31" s="84"/>
      <c r="NYO31" s="84"/>
      <c r="NYP31" s="84"/>
      <c r="NYQ31" s="84"/>
      <c r="NYR31" s="84"/>
      <c r="NYS31" s="84"/>
      <c r="NYT31" s="84"/>
      <c r="NYU31" s="84"/>
      <c r="NYV31" s="84"/>
      <c r="NYW31" s="84"/>
      <c r="NYX31" s="84"/>
      <c r="NYY31" s="84"/>
      <c r="NYZ31" s="84"/>
      <c r="NZA31" s="84"/>
      <c r="NZB31" s="84"/>
      <c r="NZC31" s="84"/>
      <c r="NZD31" s="84"/>
      <c r="NZE31" s="84"/>
      <c r="NZF31" s="84"/>
      <c r="NZG31" s="84"/>
      <c r="NZH31" s="84"/>
      <c r="NZI31" s="84"/>
      <c r="NZJ31" s="84"/>
      <c r="NZK31" s="84"/>
      <c r="NZL31" s="84"/>
      <c r="NZM31" s="84"/>
      <c r="NZN31" s="84"/>
      <c r="NZO31" s="84"/>
      <c r="NZP31" s="84"/>
      <c r="NZQ31" s="84"/>
      <c r="NZR31" s="84"/>
      <c r="NZS31" s="84"/>
      <c r="NZT31" s="84"/>
      <c r="NZU31" s="84"/>
      <c r="NZV31" s="84"/>
      <c r="NZW31" s="84"/>
      <c r="NZX31" s="84"/>
      <c r="NZY31" s="84"/>
      <c r="NZZ31" s="84"/>
      <c r="OAA31" s="84"/>
      <c r="OAB31" s="84"/>
      <c r="OAC31" s="84"/>
      <c r="OAD31" s="84"/>
      <c r="OAE31" s="84"/>
      <c r="OAF31" s="84"/>
      <c r="OAG31" s="84"/>
      <c r="OAH31" s="84"/>
      <c r="OAI31" s="84"/>
      <c r="OAJ31" s="84"/>
      <c r="OAK31" s="84"/>
      <c r="OAL31" s="84"/>
      <c r="OAM31" s="84"/>
      <c r="OAN31" s="84"/>
      <c r="OAO31" s="84"/>
      <c r="OAP31" s="84"/>
      <c r="OAQ31" s="84"/>
      <c r="OAR31" s="84"/>
      <c r="OAS31" s="84"/>
      <c r="OAT31" s="84"/>
      <c r="OAU31" s="84"/>
      <c r="OAV31" s="84"/>
      <c r="OAW31" s="84"/>
      <c r="OAX31" s="84"/>
      <c r="OAY31" s="84"/>
      <c r="OAZ31" s="84"/>
      <c r="OBA31" s="84"/>
      <c r="OBB31" s="84"/>
      <c r="OBC31" s="84"/>
      <c r="OBD31" s="84"/>
      <c r="OBE31" s="84"/>
      <c r="OBF31" s="84"/>
      <c r="OBG31" s="84"/>
      <c r="OBH31" s="84"/>
      <c r="OBI31" s="84"/>
      <c r="OBJ31" s="84"/>
      <c r="OBK31" s="84"/>
      <c r="OBL31" s="84"/>
      <c r="OBM31" s="84"/>
      <c r="OBN31" s="84"/>
      <c r="OBO31" s="84"/>
      <c r="OBP31" s="84"/>
      <c r="OBQ31" s="84"/>
      <c r="OBR31" s="84"/>
      <c r="OBS31" s="84"/>
      <c r="OBT31" s="84"/>
      <c r="OBU31" s="84"/>
      <c r="OBV31" s="84"/>
      <c r="OBW31" s="84"/>
      <c r="OBX31" s="84"/>
      <c r="OBY31" s="84"/>
      <c r="OBZ31" s="84"/>
      <c r="OCA31" s="84"/>
      <c r="OCB31" s="84"/>
      <c r="OCC31" s="84"/>
      <c r="OCD31" s="84"/>
      <c r="OCE31" s="84"/>
      <c r="OCF31" s="84"/>
      <c r="OCG31" s="84"/>
      <c r="OCH31" s="84"/>
      <c r="OCI31" s="84"/>
      <c r="OCJ31" s="84"/>
      <c r="OCK31" s="84"/>
      <c r="OCL31" s="84"/>
      <c r="OCM31" s="84"/>
      <c r="OCN31" s="84"/>
      <c r="OCO31" s="84"/>
      <c r="OCP31" s="84"/>
      <c r="OCQ31" s="84"/>
      <c r="OCR31" s="84"/>
      <c r="OCS31" s="84"/>
      <c r="OCT31" s="84"/>
      <c r="OCU31" s="84"/>
      <c r="OCV31" s="84"/>
      <c r="OCW31" s="84"/>
      <c r="OCX31" s="84"/>
      <c r="OCY31" s="84"/>
      <c r="OCZ31" s="84"/>
      <c r="ODA31" s="84"/>
      <c r="ODB31" s="84"/>
      <c r="ODC31" s="84"/>
      <c r="ODD31" s="84"/>
      <c r="ODE31" s="84"/>
      <c r="ODF31" s="84"/>
      <c r="ODG31" s="84"/>
      <c r="ODH31" s="84"/>
      <c r="ODI31" s="84"/>
      <c r="ODJ31" s="84"/>
      <c r="ODK31" s="84"/>
      <c r="ODL31" s="84"/>
      <c r="ODM31" s="84"/>
      <c r="ODN31" s="84"/>
      <c r="ODO31" s="84"/>
      <c r="ODP31" s="84"/>
      <c r="ODQ31" s="84"/>
      <c r="ODR31" s="84"/>
      <c r="ODS31" s="84"/>
      <c r="ODT31" s="84"/>
      <c r="ODU31" s="84"/>
      <c r="ODV31" s="84"/>
      <c r="ODW31" s="84"/>
      <c r="ODX31" s="84"/>
      <c r="ODY31" s="84"/>
      <c r="ODZ31" s="84"/>
      <c r="OEA31" s="84"/>
      <c r="OEB31" s="84"/>
      <c r="OEC31" s="84"/>
      <c r="OED31" s="84"/>
      <c r="OEE31" s="84"/>
      <c r="OEF31" s="84"/>
      <c r="OEG31" s="84"/>
      <c r="OEH31" s="84"/>
      <c r="OEI31" s="84"/>
      <c r="OEJ31" s="84"/>
      <c r="OEK31" s="84"/>
      <c r="OEL31" s="84"/>
      <c r="OEM31" s="84"/>
      <c r="OEN31" s="84"/>
      <c r="OEO31" s="84"/>
      <c r="OEP31" s="84"/>
      <c r="OEQ31" s="84"/>
      <c r="OER31" s="84"/>
      <c r="OES31" s="84"/>
      <c r="OET31" s="84"/>
      <c r="OEU31" s="84"/>
      <c r="OEV31" s="84"/>
      <c r="OEW31" s="84"/>
      <c r="OEX31" s="84"/>
      <c r="OEY31" s="84"/>
      <c r="OEZ31" s="84"/>
      <c r="OFA31" s="84"/>
      <c r="OFB31" s="84"/>
      <c r="OFC31" s="84"/>
      <c r="OFD31" s="84"/>
      <c r="OFE31" s="84"/>
      <c r="OFF31" s="84"/>
      <c r="OFG31" s="84"/>
      <c r="OFH31" s="84"/>
      <c r="OFI31" s="84"/>
      <c r="OFJ31" s="84"/>
      <c r="OFK31" s="84"/>
      <c r="OFL31" s="84"/>
      <c r="OFM31" s="84"/>
      <c r="OFN31" s="84"/>
      <c r="OFO31" s="84"/>
      <c r="OFP31" s="84"/>
      <c r="OFQ31" s="84"/>
      <c r="OFR31" s="84"/>
      <c r="OFS31" s="84"/>
      <c r="OFT31" s="84"/>
      <c r="OFU31" s="84"/>
      <c r="OFV31" s="84"/>
      <c r="OFW31" s="84"/>
      <c r="OFX31" s="84"/>
      <c r="OFY31" s="84"/>
      <c r="OFZ31" s="84"/>
      <c r="OGA31" s="84"/>
      <c r="OGB31" s="84"/>
      <c r="OGC31" s="84"/>
      <c r="OGD31" s="84"/>
      <c r="OGE31" s="84"/>
      <c r="OGF31" s="84"/>
      <c r="OGG31" s="84"/>
      <c r="OGH31" s="84"/>
      <c r="OGI31" s="84"/>
      <c r="OGJ31" s="84"/>
      <c r="OGK31" s="84"/>
      <c r="OGL31" s="84"/>
      <c r="OGM31" s="84"/>
      <c r="OGN31" s="84"/>
      <c r="OGO31" s="84"/>
      <c r="OGP31" s="84"/>
      <c r="OGQ31" s="84"/>
      <c r="OGR31" s="84"/>
      <c r="OGS31" s="84"/>
      <c r="OGT31" s="84"/>
      <c r="OGU31" s="84"/>
      <c r="OGV31" s="84"/>
      <c r="OGW31" s="84"/>
      <c r="OGX31" s="84"/>
      <c r="OGY31" s="84"/>
      <c r="OGZ31" s="84"/>
      <c r="OHA31" s="84"/>
      <c r="OHB31" s="84"/>
      <c r="OHC31" s="84"/>
      <c r="OHD31" s="84"/>
      <c r="OHE31" s="84"/>
      <c r="OHF31" s="84"/>
      <c r="OHG31" s="84"/>
      <c r="OHH31" s="84"/>
      <c r="OHI31" s="84"/>
      <c r="OHJ31" s="84"/>
      <c r="OHK31" s="84"/>
      <c r="OHL31" s="84"/>
      <c r="OHM31" s="84"/>
      <c r="OHN31" s="84"/>
      <c r="OHO31" s="84"/>
      <c r="OHP31" s="84"/>
      <c r="OHQ31" s="84"/>
      <c r="OHR31" s="84"/>
      <c r="OHS31" s="84"/>
      <c r="OHT31" s="84"/>
      <c r="OHU31" s="84"/>
      <c r="OHV31" s="84"/>
      <c r="OHW31" s="84"/>
      <c r="OHX31" s="84"/>
      <c r="OHY31" s="84"/>
      <c r="OHZ31" s="84"/>
      <c r="OIA31" s="84"/>
      <c r="OIB31" s="84"/>
      <c r="OIC31" s="84"/>
      <c r="OID31" s="84"/>
      <c r="OIE31" s="84"/>
      <c r="OIF31" s="84"/>
      <c r="OIG31" s="84"/>
      <c r="OIH31" s="84"/>
      <c r="OII31" s="84"/>
      <c r="OIJ31" s="84"/>
      <c r="OIK31" s="84"/>
      <c r="OIL31" s="84"/>
      <c r="OIM31" s="84"/>
      <c r="OIN31" s="84"/>
      <c r="OIO31" s="84"/>
      <c r="OIP31" s="84"/>
      <c r="OIQ31" s="84"/>
      <c r="OIR31" s="84"/>
      <c r="OIS31" s="84"/>
      <c r="OIT31" s="84"/>
      <c r="OIU31" s="84"/>
      <c r="OIV31" s="84"/>
      <c r="OIW31" s="84"/>
      <c r="OIX31" s="84"/>
      <c r="OIY31" s="84"/>
      <c r="OIZ31" s="84"/>
      <c r="OJA31" s="84"/>
      <c r="OJB31" s="84"/>
      <c r="OJC31" s="84"/>
      <c r="OJD31" s="84"/>
      <c r="OJE31" s="84"/>
      <c r="OJF31" s="84"/>
      <c r="OJG31" s="84"/>
      <c r="OJH31" s="84"/>
      <c r="OJI31" s="84"/>
      <c r="OJJ31" s="84"/>
      <c r="OJK31" s="84"/>
      <c r="OJL31" s="84"/>
      <c r="OJM31" s="84"/>
      <c r="OJN31" s="84"/>
      <c r="OJO31" s="84"/>
      <c r="OJP31" s="84"/>
      <c r="OJQ31" s="84"/>
      <c r="OJR31" s="84"/>
      <c r="OJS31" s="84"/>
      <c r="OJT31" s="84"/>
      <c r="OJU31" s="84"/>
      <c r="OJV31" s="84"/>
      <c r="OJW31" s="84"/>
      <c r="OJX31" s="84"/>
      <c r="OJY31" s="84"/>
      <c r="OJZ31" s="84"/>
      <c r="OKA31" s="84"/>
      <c r="OKB31" s="84"/>
      <c r="OKC31" s="84"/>
      <c r="OKD31" s="84"/>
      <c r="OKE31" s="84"/>
      <c r="OKF31" s="84"/>
      <c r="OKG31" s="84"/>
      <c r="OKH31" s="84"/>
      <c r="OKI31" s="84"/>
      <c r="OKJ31" s="84"/>
      <c r="OKK31" s="84"/>
      <c r="OKL31" s="84"/>
      <c r="OKM31" s="84"/>
      <c r="OKN31" s="84"/>
      <c r="OKO31" s="84"/>
      <c r="OKP31" s="84"/>
      <c r="OKQ31" s="84"/>
      <c r="OKR31" s="84"/>
      <c r="OKS31" s="84"/>
      <c r="OKT31" s="84"/>
      <c r="OKU31" s="84"/>
      <c r="OKV31" s="84"/>
      <c r="OKW31" s="84"/>
      <c r="OKX31" s="84"/>
      <c r="OKY31" s="84"/>
      <c r="OKZ31" s="84"/>
      <c r="OLA31" s="84"/>
      <c r="OLB31" s="84"/>
      <c r="OLC31" s="84"/>
      <c r="OLD31" s="84"/>
      <c r="OLE31" s="84"/>
      <c r="OLF31" s="84"/>
      <c r="OLG31" s="84"/>
      <c r="OLH31" s="84"/>
      <c r="OLI31" s="84"/>
      <c r="OLJ31" s="84"/>
      <c r="OLK31" s="84"/>
      <c r="OLL31" s="84"/>
      <c r="OLM31" s="84"/>
      <c r="OLN31" s="84"/>
      <c r="OLO31" s="84"/>
      <c r="OLP31" s="84"/>
      <c r="OLQ31" s="84"/>
      <c r="OLR31" s="84"/>
      <c r="OLS31" s="84"/>
      <c r="OLT31" s="84"/>
      <c r="OLU31" s="84"/>
      <c r="OLV31" s="84"/>
      <c r="OLW31" s="84"/>
      <c r="OLX31" s="84"/>
      <c r="OLY31" s="84"/>
      <c r="OLZ31" s="84"/>
      <c r="OMA31" s="84"/>
      <c r="OMB31" s="84"/>
      <c r="OMC31" s="84"/>
      <c r="OMD31" s="84"/>
      <c r="OME31" s="84"/>
      <c r="OMF31" s="84"/>
      <c r="OMG31" s="84"/>
      <c r="OMH31" s="84"/>
      <c r="OMI31" s="84"/>
      <c r="OMJ31" s="84"/>
      <c r="OMK31" s="84"/>
      <c r="OML31" s="84"/>
      <c r="OMM31" s="84"/>
      <c r="OMN31" s="84"/>
      <c r="OMO31" s="84"/>
      <c r="OMP31" s="84"/>
      <c r="OMQ31" s="84"/>
      <c r="OMR31" s="84"/>
      <c r="OMS31" s="84"/>
      <c r="OMT31" s="84"/>
      <c r="OMU31" s="84"/>
      <c r="OMV31" s="84"/>
      <c r="OMW31" s="84"/>
      <c r="OMX31" s="84"/>
      <c r="OMY31" s="84"/>
      <c r="OMZ31" s="84"/>
      <c r="ONA31" s="84"/>
      <c r="ONB31" s="84"/>
      <c r="ONC31" s="84"/>
      <c r="OND31" s="84"/>
      <c r="ONE31" s="84"/>
      <c r="ONF31" s="84"/>
      <c r="ONG31" s="84"/>
      <c r="ONH31" s="84"/>
      <c r="ONI31" s="84"/>
      <c r="ONJ31" s="84"/>
      <c r="ONK31" s="84"/>
      <c r="ONL31" s="84"/>
      <c r="ONM31" s="84"/>
      <c r="ONN31" s="84"/>
      <c r="ONO31" s="84"/>
      <c r="ONP31" s="84"/>
      <c r="ONQ31" s="84"/>
      <c r="ONR31" s="84"/>
      <c r="ONS31" s="84"/>
      <c r="ONT31" s="84"/>
      <c r="ONU31" s="84"/>
      <c r="ONV31" s="84"/>
      <c r="ONW31" s="84"/>
      <c r="ONX31" s="84"/>
      <c r="ONY31" s="84"/>
      <c r="ONZ31" s="84"/>
      <c r="OOA31" s="84"/>
      <c r="OOB31" s="84"/>
      <c r="OOC31" s="84"/>
      <c r="OOD31" s="84"/>
      <c r="OOE31" s="84"/>
      <c r="OOF31" s="84"/>
      <c r="OOG31" s="84"/>
      <c r="OOH31" s="84"/>
      <c r="OOI31" s="84"/>
      <c r="OOJ31" s="84"/>
      <c r="OOK31" s="84"/>
      <c r="OOL31" s="84"/>
      <c r="OOM31" s="84"/>
      <c r="OON31" s="84"/>
      <c r="OOO31" s="84"/>
      <c r="OOP31" s="84"/>
      <c r="OOQ31" s="84"/>
      <c r="OOR31" s="84"/>
      <c r="OOS31" s="84"/>
      <c r="OOT31" s="84"/>
      <c r="OOU31" s="84"/>
      <c r="OOV31" s="84"/>
      <c r="OOW31" s="84"/>
      <c r="OOX31" s="84"/>
      <c r="OOY31" s="84"/>
      <c r="OOZ31" s="84"/>
      <c r="OPA31" s="84"/>
      <c r="OPB31" s="84"/>
      <c r="OPC31" s="84"/>
      <c r="OPD31" s="84"/>
      <c r="OPE31" s="84"/>
      <c r="OPF31" s="84"/>
      <c r="OPG31" s="84"/>
      <c r="OPH31" s="84"/>
      <c r="OPI31" s="84"/>
      <c r="OPJ31" s="84"/>
      <c r="OPK31" s="84"/>
      <c r="OPL31" s="84"/>
      <c r="OPM31" s="84"/>
      <c r="OPN31" s="84"/>
      <c r="OPO31" s="84"/>
      <c r="OPP31" s="84"/>
      <c r="OPQ31" s="84"/>
      <c r="OPR31" s="84"/>
      <c r="OPS31" s="84"/>
      <c r="OPT31" s="84"/>
      <c r="OPU31" s="84"/>
      <c r="OPV31" s="84"/>
      <c r="OPW31" s="84"/>
      <c r="OPX31" s="84"/>
      <c r="OPY31" s="84"/>
      <c r="OPZ31" s="84"/>
      <c r="OQA31" s="84"/>
      <c r="OQB31" s="84"/>
      <c r="OQC31" s="84"/>
      <c r="OQD31" s="84"/>
      <c r="OQE31" s="84"/>
      <c r="OQF31" s="84"/>
      <c r="OQG31" s="84"/>
      <c r="OQH31" s="84"/>
      <c r="OQI31" s="84"/>
      <c r="OQJ31" s="84"/>
      <c r="OQK31" s="84"/>
      <c r="OQL31" s="84"/>
      <c r="OQM31" s="84"/>
      <c r="OQN31" s="84"/>
      <c r="OQO31" s="84"/>
      <c r="OQP31" s="84"/>
      <c r="OQQ31" s="84"/>
      <c r="OQR31" s="84"/>
      <c r="OQS31" s="84"/>
      <c r="OQT31" s="84"/>
      <c r="OQU31" s="84"/>
      <c r="OQV31" s="84"/>
      <c r="OQW31" s="84"/>
      <c r="OQX31" s="84"/>
      <c r="OQY31" s="84"/>
      <c r="OQZ31" s="84"/>
      <c r="ORA31" s="84"/>
      <c r="ORB31" s="84"/>
      <c r="ORC31" s="84"/>
      <c r="ORD31" s="84"/>
      <c r="ORE31" s="84"/>
      <c r="ORF31" s="84"/>
      <c r="ORG31" s="84"/>
      <c r="ORH31" s="84"/>
      <c r="ORI31" s="84"/>
      <c r="ORJ31" s="84"/>
      <c r="ORK31" s="84"/>
      <c r="ORL31" s="84"/>
      <c r="ORM31" s="84"/>
      <c r="ORN31" s="84"/>
      <c r="ORO31" s="84"/>
      <c r="ORP31" s="84"/>
      <c r="ORQ31" s="84"/>
      <c r="ORR31" s="84"/>
      <c r="ORS31" s="84"/>
      <c r="ORT31" s="84"/>
      <c r="ORU31" s="84"/>
      <c r="ORV31" s="84"/>
      <c r="ORW31" s="84"/>
      <c r="ORX31" s="84"/>
      <c r="ORY31" s="84"/>
      <c r="ORZ31" s="84"/>
      <c r="OSA31" s="84"/>
      <c r="OSB31" s="84"/>
      <c r="OSC31" s="84"/>
      <c r="OSD31" s="84"/>
      <c r="OSE31" s="84"/>
      <c r="OSF31" s="84"/>
      <c r="OSG31" s="84"/>
      <c r="OSH31" s="84"/>
      <c r="OSI31" s="84"/>
      <c r="OSJ31" s="84"/>
      <c r="OSK31" s="84"/>
      <c r="OSL31" s="84"/>
      <c r="OSM31" s="84"/>
      <c r="OSN31" s="84"/>
      <c r="OSO31" s="84"/>
      <c r="OSP31" s="84"/>
      <c r="OSQ31" s="84"/>
      <c r="OSR31" s="84"/>
      <c r="OSS31" s="84"/>
      <c r="OST31" s="84"/>
      <c r="OSU31" s="84"/>
      <c r="OSV31" s="84"/>
      <c r="OSW31" s="84"/>
      <c r="OSX31" s="84"/>
      <c r="OSY31" s="84"/>
      <c r="OSZ31" s="84"/>
      <c r="OTA31" s="84"/>
      <c r="OTB31" s="84"/>
      <c r="OTC31" s="84"/>
      <c r="OTD31" s="84"/>
      <c r="OTE31" s="84"/>
      <c r="OTF31" s="84"/>
      <c r="OTG31" s="84"/>
      <c r="OTH31" s="84"/>
      <c r="OTI31" s="84"/>
      <c r="OTJ31" s="84"/>
      <c r="OTK31" s="84"/>
      <c r="OTL31" s="84"/>
      <c r="OTM31" s="84"/>
      <c r="OTN31" s="84"/>
      <c r="OTO31" s="84"/>
      <c r="OTP31" s="84"/>
      <c r="OTQ31" s="84"/>
      <c r="OTR31" s="84"/>
      <c r="OTS31" s="84"/>
      <c r="OTT31" s="84"/>
      <c r="OTU31" s="84"/>
      <c r="OTV31" s="84"/>
      <c r="OTW31" s="84"/>
      <c r="OTX31" s="84"/>
      <c r="OTY31" s="84"/>
      <c r="OTZ31" s="84"/>
      <c r="OUA31" s="84"/>
      <c r="OUB31" s="84"/>
      <c r="OUC31" s="84"/>
      <c r="OUD31" s="84"/>
      <c r="OUE31" s="84"/>
      <c r="OUF31" s="84"/>
      <c r="OUG31" s="84"/>
      <c r="OUH31" s="84"/>
      <c r="OUI31" s="84"/>
      <c r="OUJ31" s="84"/>
      <c r="OUK31" s="84"/>
      <c r="OUL31" s="84"/>
      <c r="OUM31" s="84"/>
      <c r="OUN31" s="84"/>
      <c r="OUO31" s="84"/>
      <c r="OUP31" s="84"/>
      <c r="OUQ31" s="84"/>
      <c r="OUR31" s="84"/>
      <c r="OUS31" s="84"/>
      <c r="OUT31" s="84"/>
      <c r="OUU31" s="84"/>
      <c r="OUV31" s="84"/>
      <c r="OUW31" s="84"/>
      <c r="OUX31" s="84"/>
      <c r="OUY31" s="84"/>
      <c r="OUZ31" s="84"/>
      <c r="OVA31" s="84"/>
      <c r="OVB31" s="84"/>
      <c r="OVC31" s="84"/>
      <c r="OVD31" s="84"/>
      <c r="OVE31" s="84"/>
      <c r="OVF31" s="84"/>
      <c r="OVG31" s="84"/>
      <c r="OVH31" s="84"/>
      <c r="OVI31" s="84"/>
      <c r="OVJ31" s="84"/>
      <c r="OVK31" s="84"/>
      <c r="OVL31" s="84"/>
      <c r="OVM31" s="84"/>
      <c r="OVN31" s="84"/>
      <c r="OVO31" s="84"/>
      <c r="OVP31" s="84"/>
      <c r="OVQ31" s="84"/>
      <c r="OVR31" s="84"/>
      <c r="OVS31" s="84"/>
      <c r="OVT31" s="84"/>
      <c r="OVU31" s="84"/>
      <c r="OVV31" s="84"/>
      <c r="OVW31" s="84"/>
      <c r="OVX31" s="84"/>
      <c r="OVY31" s="84"/>
      <c r="OVZ31" s="84"/>
      <c r="OWA31" s="84"/>
      <c r="OWB31" s="84"/>
      <c r="OWC31" s="84"/>
      <c r="OWD31" s="84"/>
      <c r="OWE31" s="84"/>
      <c r="OWF31" s="84"/>
      <c r="OWG31" s="84"/>
      <c r="OWH31" s="84"/>
      <c r="OWI31" s="84"/>
      <c r="OWJ31" s="84"/>
      <c r="OWK31" s="84"/>
      <c r="OWL31" s="84"/>
      <c r="OWM31" s="84"/>
      <c r="OWN31" s="84"/>
      <c r="OWO31" s="84"/>
      <c r="OWP31" s="84"/>
      <c r="OWQ31" s="84"/>
      <c r="OWR31" s="84"/>
      <c r="OWS31" s="84"/>
      <c r="OWT31" s="84"/>
      <c r="OWU31" s="84"/>
      <c r="OWV31" s="84"/>
      <c r="OWW31" s="84"/>
      <c r="OWX31" s="84"/>
      <c r="OWY31" s="84"/>
      <c r="OWZ31" s="84"/>
      <c r="OXA31" s="84"/>
      <c r="OXB31" s="84"/>
      <c r="OXC31" s="84"/>
      <c r="OXD31" s="84"/>
      <c r="OXE31" s="84"/>
      <c r="OXF31" s="84"/>
      <c r="OXG31" s="84"/>
      <c r="OXH31" s="84"/>
      <c r="OXI31" s="84"/>
      <c r="OXJ31" s="84"/>
      <c r="OXK31" s="84"/>
      <c r="OXL31" s="84"/>
      <c r="OXM31" s="84"/>
      <c r="OXN31" s="84"/>
      <c r="OXO31" s="84"/>
      <c r="OXP31" s="84"/>
      <c r="OXQ31" s="84"/>
      <c r="OXR31" s="84"/>
      <c r="OXS31" s="84"/>
      <c r="OXT31" s="84"/>
      <c r="OXU31" s="84"/>
      <c r="OXV31" s="84"/>
      <c r="OXW31" s="84"/>
      <c r="OXX31" s="84"/>
      <c r="OXY31" s="84"/>
      <c r="OXZ31" s="84"/>
      <c r="OYA31" s="84"/>
      <c r="OYB31" s="84"/>
      <c r="OYC31" s="84"/>
      <c r="OYD31" s="84"/>
      <c r="OYE31" s="84"/>
      <c r="OYF31" s="84"/>
      <c r="OYG31" s="84"/>
      <c r="OYH31" s="84"/>
      <c r="OYI31" s="84"/>
      <c r="OYJ31" s="84"/>
      <c r="OYK31" s="84"/>
      <c r="OYL31" s="84"/>
      <c r="OYM31" s="84"/>
      <c r="OYN31" s="84"/>
      <c r="OYO31" s="84"/>
      <c r="OYP31" s="84"/>
      <c r="OYQ31" s="84"/>
      <c r="OYR31" s="84"/>
      <c r="OYS31" s="84"/>
      <c r="OYT31" s="84"/>
      <c r="OYU31" s="84"/>
      <c r="OYV31" s="84"/>
      <c r="OYW31" s="84"/>
      <c r="OYX31" s="84"/>
      <c r="OYY31" s="84"/>
      <c r="OYZ31" s="84"/>
      <c r="OZA31" s="84"/>
      <c r="OZB31" s="84"/>
      <c r="OZC31" s="84"/>
      <c r="OZD31" s="84"/>
      <c r="OZE31" s="84"/>
      <c r="OZF31" s="84"/>
      <c r="OZG31" s="84"/>
      <c r="OZH31" s="84"/>
      <c r="OZI31" s="84"/>
      <c r="OZJ31" s="84"/>
      <c r="OZK31" s="84"/>
      <c r="OZL31" s="84"/>
      <c r="OZM31" s="84"/>
      <c r="OZN31" s="84"/>
      <c r="OZO31" s="84"/>
      <c r="OZP31" s="84"/>
      <c r="OZQ31" s="84"/>
      <c r="OZR31" s="84"/>
      <c r="OZS31" s="84"/>
      <c r="OZT31" s="84"/>
      <c r="OZU31" s="84"/>
      <c r="OZV31" s="84"/>
      <c r="OZW31" s="84"/>
      <c r="OZX31" s="84"/>
      <c r="OZY31" s="84"/>
      <c r="OZZ31" s="84"/>
      <c r="PAA31" s="84"/>
      <c r="PAB31" s="84"/>
      <c r="PAC31" s="84"/>
      <c r="PAD31" s="84"/>
      <c r="PAE31" s="84"/>
      <c r="PAF31" s="84"/>
      <c r="PAG31" s="84"/>
      <c r="PAH31" s="84"/>
      <c r="PAI31" s="84"/>
      <c r="PAJ31" s="84"/>
      <c r="PAK31" s="84"/>
      <c r="PAL31" s="84"/>
      <c r="PAM31" s="84"/>
      <c r="PAN31" s="84"/>
      <c r="PAO31" s="84"/>
      <c r="PAP31" s="84"/>
      <c r="PAQ31" s="84"/>
      <c r="PAR31" s="84"/>
      <c r="PAS31" s="84"/>
      <c r="PAT31" s="84"/>
      <c r="PAU31" s="84"/>
      <c r="PAV31" s="84"/>
      <c r="PAW31" s="84"/>
      <c r="PAX31" s="84"/>
      <c r="PAY31" s="84"/>
      <c r="PAZ31" s="84"/>
      <c r="PBA31" s="84"/>
      <c r="PBB31" s="84"/>
      <c r="PBC31" s="84"/>
      <c r="PBD31" s="84"/>
      <c r="PBE31" s="84"/>
      <c r="PBF31" s="84"/>
      <c r="PBG31" s="84"/>
      <c r="PBH31" s="84"/>
      <c r="PBI31" s="84"/>
      <c r="PBJ31" s="84"/>
      <c r="PBK31" s="84"/>
      <c r="PBL31" s="84"/>
      <c r="PBM31" s="84"/>
      <c r="PBN31" s="84"/>
      <c r="PBO31" s="84"/>
      <c r="PBP31" s="84"/>
      <c r="PBQ31" s="84"/>
      <c r="PBR31" s="84"/>
      <c r="PBS31" s="84"/>
      <c r="PBT31" s="84"/>
      <c r="PBU31" s="84"/>
      <c r="PBV31" s="84"/>
      <c r="PBW31" s="84"/>
      <c r="PBX31" s="84"/>
      <c r="PBY31" s="84"/>
      <c r="PBZ31" s="84"/>
      <c r="PCA31" s="84"/>
      <c r="PCB31" s="84"/>
      <c r="PCC31" s="84"/>
      <c r="PCD31" s="84"/>
      <c r="PCE31" s="84"/>
      <c r="PCF31" s="84"/>
      <c r="PCG31" s="84"/>
      <c r="PCH31" s="84"/>
      <c r="PCI31" s="84"/>
      <c r="PCJ31" s="84"/>
      <c r="PCK31" s="84"/>
      <c r="PCL31" s="84"/>
      <c r="PCM31" s="84"/>
      <c r="PCN31" s="84"/>
      <c r="PCO31" s="84"/>
      <c r="PCP31" s="84"/>
      <c r="PCQ31" s="84"/>
      <c r="PCR31" s="84"/>
      <c r="PCS31" s="84"/>
      <c r="PCT31" s="84"/>
      <c r="PCU31" s="84"/>
      <c r="PCV31" s="84"/>
      <c r="PCW31" s="84"/>
      <c r="PCX31" s="84"/>
      <c r="PCY31" s="84"/>
      <c r="PCZ31" s="84"/>
      <c r="PDA31" s="84"/>
      <c r="PDB31" s="84"/>
      <c r="PDC31" s="84"/>
      <c r="PDD31" s="84"/>
      <c r="PDE31" s="84"/>
      <c r="PDF31" s="84"/>
      <c r="PDG31" s="84"/>
      <c r="PDH31" s="84"/>
      <c r="PDI31" s="84"/>
      <c r="PDJ31" s="84"/>
      <c r="PDK31" s="84"/>
      <c r="PDL31" s="84"/>
      <c r="PDM31" s="84"/>
      <c r="PDN31" s="84"/>
      <c r="PDO31" s="84"/>
      <c r="PDP31" s="84"/>
      <c r="PDQ31" s="84"/>
      <c r="PDR31" s="84"/>
      <c r="PDS31" s="84"/>
      <c r="PDT31" s="84"/>
      <c r="PDU31" s="84"/>
      <c r="PDV31" s="84"/>
      <c r="PDW31" s="84"/>
      <c r="PDX31" s="84"/>
      <c r="PDY31" s="84"/>
      <c r="PDZ31" s="84"/>
      <c r="PEA31" s="84"/>
      <c r="PEB31" s="84"/>
      <c r="PEC31" s="84"/>
      <c r="PED31" s="84"/>
      <c r="PEE31" s="84"/>
      <c r="PEF31" s="84"/>
      <c r="PEG31" s="84"/>
      <c r="PEH31" s="84"/>
      <c r="PEI31" s="84"/>
      <c r="PEJ31" s="84"/>
      <c r="PEK31" s="84"/>
      <c r="PEL31" s="84"/>
      <c r="PEM31" s="84"/>
      <c r="PEN31" s="84"/>
      <c r="PEO31" s="84"/>
      <c r="PEP31" s="84"/>
      <c r="PEQ31" s="84"/>
      <c r="PER31" s="84"/>
      <c r="PES31" s="84"/>
      <c r="PET31" s="84"/>
      <c r="PEU31" s="84"/>
      <c r="PEV31" s="84"/>
      <c r="PEW31" s="84"/>
      <c r="PEX31" s="84"/>
      <c r="PEY31" s="84"/>
      <c r="PEZ31" s="84"/>
      <c r="PFA31" s="84"/>
      <c r="PFB31" s="84"/>
      <c r="PFC31" s="84"/>
      <c r="PFD31" s="84"/>
      <c r="PFE31" s="84"/>
      <c r="PFF31" s="84"/>
      <c r="PFG31" s="84"/>
      <c r="PFH31" s="84"/>
      <c r="PFI31" s="84"/>
      <c r="PFJ31" s="84"/>
      <c r="PFK31" s="84"/>
      <c r="PFL31" s="84"/>
      <c r="PFM31" s="84"/>
      <c r="PFN31" s="84"/>
      <c r="PFO31" s="84"/>
      <c r="PFP31" s="84"/>
      <c r="PFQ31" s="84"/>
      <c r="PFR31" s="84"/>
      <c r="PFS31" s="84"/>
      <c r="PFT31" s="84"/>
      <c r="PFU31" s="84"/>
      <c r="PFV31" s="84"/>
      <c r="PFW31" s="84"/>
      <c r="PFX31" s="84"/>
      <c r="PFY31" s="84"/>
      <c r="PFZ31" s="84"/>
      <c r="PGA31" s="84"/>
      <c r="PGB31" s="84"/>
      <c r="PGC31" s="84"/>
      <c r="PGD31" s="84"/>
      <c r="PGE31" s="84"/>
      <c r="PGF31" s="84"/>
      <c r="PGG31" s="84"/>
      <c r="PGH31" s="84"/>
      <c r="PGI31" s="84"/>
      <c r="PGJ31" s="84"/>
      <c r="PGK31" s="84"/>
      <c r="PGL31" s="84"/>
      <c r="PGM31" s="84"/>
      <c r="PGN31" s="84"/>
      <c r="PGO31" s="84"/>
      <c r="PGP31" s="84"/>
      <c r="PGQ31" s="84"/>
      <c r="PGR31" s="84"/>
      <c r="PGS31" s="84"/>
      <c r="PGT31" s="84"/>
      <c r="PGU31" s="84"/>
      <c r="PGV31" s="84"/>
      <c r="PGW31" s="84"/>
      <c r="PGX31" s="84"/>
      <c r="PGY31" s="84"/>
      <c r="PGZ31" s="84"/>
      <c r="PHA31" s="84"/>
      <c r="PHB31" s="84"/>
      <c r="PHC31" s="84"/>
      <c r="PHD31" s="84"/>
      <c r="PHE31" s="84"/>
      <c r="PHF31" s="84"/>
      <c r="PHG31" s="84"/>
      <c r="PHH31" s="84"/>
      <c r="PHI31" s="84"/>
      <c r="PHJ31" s="84"/>
      <c r="PHK31" s="84"/>
      <c r="PHL31" s="84"/>
      <c r="PHM31" s="84"/>
      <c r="PHN31" s="84"/>
      <c r="PHO31" s="84"/>
      <c r="PHP31" s="84"/>
      <c r="PHQ31" s="84"/>
      <c r="PHR31" s="84"/>
      <c r="PHS31" s="84"/>
      <c r="PHT31" s="84"/>
      <c r="PHU31" s="84"/>
      <c r="PHV31" s="84"/>
      <c r="PHW31" s="84"/>
      <c r="PHX31" s="84"/>
      <c r="PHY31" s="84"/>
      <c r="PHZ31" s="84"/>
      <c r="PIA31" s="84"/>
      <c r="PIB31" s="84"/>
      <c r="PIC31" s="84"/>
      <c r="PID31" s="84"/>
      <c r="PIE31" s="84"/>
      <c r="PIF31" s="84"/>
      <c r="PIG31" s="84"/>
      <c r="PIH31" s="84"/>
      <c r="PII31" s="84"/>
      <c r="PIJ31" s="84"/>
      <c r="PIK31" s="84"/>
      <c r="PIL31" s="84"/>
      <c r="PIM31" s="84"/>
      <c r="PIN31" s="84"/>
      <c r="PIO31" s="84"/>
      <c r="PIP31" s="84"/>
      <c r="PIQ31" s="84"/>
      <c r="PIR31" s="84"/>
      <c r="PIS31" s="84"/>
      <c r="PIT31" s="84"/>
      <c r="PIU31" s="84"/>
      <c r="PIV31" s="84"/>
      <c r="PIW31" s="84"/>
      <c r="PIX31" s="84"/>
      <c r="PIY31" s="84"/>
      <c r="PIZ31" s="84"/>
      <c r="PJA31" s="84"/>
      <c r="PJB31" s="84"/>
      <c r="PJC31" s="84"/>
      <c r="PJD31" s="84"/>
      <c r="PJE31" s="84"/>
      <c r="PJF31" s="84"/>
      <c r="PJG31" s="84"/>
      <c r="PJH31" s="84"/>
      <c r="PJI31" s="84"/>
      <c r="PJJ31" s="84"/>
      <c r="PJK31" s="84"/>
      <c r="PJL31" s="84"/>
      <c r="PJM31" s="84"/>
      <c r="PJN31" s="84"/>
      <c r="PJO31" s="84"/>
      <c r="PJP31" s="84"/>
      <c r="PJQ31" s="84"/>
      <c r="PJR31" s="84"/>
      <c r="PJS31" s="84"/>
      <c r="PJT31" s="84"/>
      <c r="PJU31" s="84"/>
      <c r="PJV31" s="84"/>
      <c r="PJW31" s="84"/>
      <c r="PJX31" s="84"/>
      <c r="PJY31" s="84"/>
      <c r="PJZ31" s="84"/>
      <c r="PKA31" s="84"/>
      <c r="PKB31" s="84"/>
      <c r="PKC31" s="84"/>
      <c r="PKD31" s="84"/>
      <c r="PKE31" s="84"/>
      <c r="PKF31" s="84"/>
      <c r="PKG31" s="84"/>
      <c r="PKH31" s="84"/>
      <c r="PKI31" s="84"/>
      <c r="PKJ31" s="84"/>
      <c r="PKK31" s="84"/>
      <c r="PKL31" s="84"/>
      <c r="PKM31" s="84"/>
      <c r="PKN31" s="84"/>
      <c r="PKO31" s="84"/>
      <c r="PKP31" s="84"/>
      <c r="PKQ31" s="84"/>
      <c r="PKR31" s="84"/>
      <c r="PKS31" s="84"/>
      <c r="PKT31" s="84"/>
      <c r="PKU31" s="84"/>
      <c r="PKV31" s="84"/>
      <c r="PKW31" s="84"/>
      <c r="PKX31" s="84"/>
      <c r="PKY31" s="84"/>
      <c r="PKZ31" s="84"/>
      <c r="PLA31" s="84"/>
      <c r="PLB31" s="84"/>
      <c r="PLC31" s="84"/>
      <c r="PLD31" s="84"/>
      <c r="PLE31" s="84"/>
      <c r="PLF31" s="84"/>
      <c r="PLG31" s="84"/>
      <c r="PLH31" s="84"/>
      <c r="PLI31" s="84"/>
      <c r="PLJ31" s="84"/>
      <c r="PLK31" s="84"/>
      <c r="PLL31" s="84"/>
      <c r="PLM31" s="84"/>
      <c r="PLN31" s="84"/>
      <c r="PLO31" s="84"/>
      <c r="PLP31" s="84"/>
      <c r="PLQ31" s="84"/>
      <c r="PLR31" s="84"/>
      <c r="PLS31" s="84"/>
      <c r="PLT31" s="84"/>
      <c r="PLU31" s="84"/>
      <c r="PLV31" s="84"/>
      <c r="PLW31" s="84"/>
      <c r="PLX31" s="84"/>
      <c r="PLY31" s="84"/>
      <c r="PLZ31" s="84"/>
      <c r="PMA31" s="84"/>
      <c r="PMB31" s="84"/>
      <c r="PMC31" s="84"/>
      <c r="PMD31" s="84"/>
      <c r="PME31" s="84"/>
      <c r="PMF31" s="84"/>
      <c r="PMG31" s="84"/>
      <c r="PMH31" s="84"/>
      <c r="PMI31" s="84"/>
      <c r="PMJ31" s="84"/>
      <c r="PMK31" s="84"/>
      <c r="PML31" s="84"/>
      <c r="PMM31" s="84"/>
      <c r="PMN31" s="84"/>
      <c r="PMO31" s="84"/>
      <c r="PMP31" s="84"/>
      <c r="PMQ31" s="84"/>
      <c r="PMR31" s="84"/>
      <c r="PMS31" s="84"/>
      <c r="PMT31" s="84"/>
      <c r="PMU31" s="84"/>
      <c r="PMV31" s="84"/>
      <c r="PMW31" s="84"/>
      <c r="PMX31" s="84"/>
      <c r="PMY31" s="84"/>
      <c r="PMZ31" s="84"/>
      <c r="PNA31" s="84"/>
      <c r="PNB31" s="84"/>
      <c r="PNC31" s="84"/>
      <c r="PND31" s="84"/>
      <c r="PNE31" s="84"/>
      <c r="PNF31" s="84"/>
      <c r="PNG31" s="84"/>
      <c r="PNH31" s="84"/>
      <c r="PNI31" s="84"/>
      <c r="PNJ31" s="84"/>
      <c r="PNK31" s="84"/>
      <c r="PNL31" s="84"/>
      <c r="PNM31" s="84"/>
      <c r="PNN31" s="84"/>
      <c r="PNO31" s="84"/>
      <c r="PNP31" s="84"/>
      <c r="PNQ31" s="84"/>
      <c r="PNR31" s="84"/>
      <c r="PNS31" s="84"/>
      <c r="PNT31" s="84"/>
      <c r="PNU31" s="84"/>
      <c r="PNV31" s="84"/>
      <c r="PNW31" s="84"/>
      <c r="PNX31" s="84"/>
      <c r="PNY31" s="84"/>
      <c r="PNZ31" s="84"/>
      <c r="POA31" s="84"/>
      <c r="POB31" s="84"/>
      <c r="POC31" s="84"/>
      <c r="POD31" s="84"/>
      <c r="POE31" s="84"/>
      <c r="POF31" s="84"/>
      <c r="POG31" s="84"/>
      <c r="POH31" s="84"/>
      <c r="POI31" s="84"/>
      <c r="POJ31" s="84"/>
      <c r="POK31" s="84"/>
      <c r="POL31" s="84"/>
      <c r="POM31" s="84"/>
      <c r="PON31" s="84"/>
      <c r="POO31" s="84"/>
      <c r="POP31" s="84"/>
      <c r="POQ31" s="84"/>
      <c r="POR31" s="84"/>
      <c r="POS31" s="84"/>
      <c r="POT31" s="84"/>
      <c r="POU31" s="84"/>
      <c r="POV31" s="84"/>
      <c r="POW31" s="84"/>
      <c r="POX31" s="84"/>
      <c r="POY31" s="84"/>
      <c r="POZ31" s="84"/>
      <c r="PPA31" s="84"/>
      <c r="PPB31" s="84"/>
      <c r="PPC31" s="84"/>
      <c r="PPD31" s="84"/>
      <c r="PPE31" s="84"/>
      <c r="PPF31" s="84"/>
      <c r="PPG31" s="84"/>
      <c r="PPH31" s="84"/>
      <c r="PPI31" s="84"/>
      <c r="PPJ31" s="84"/>
      <c r="PPK31" s="84"/>
      <c r="PPL31" s="84"/>
      <c r="PPM31" s="84"/>
      <c r="PPN31" s="84"/>
      <c r="PPO31" s="84"/>
      <c r="PPP31" s="84"/>
      <c r="PPQ31" s="84"/>
      <c r="PPR31" s="84"/>
      <c r="PPS31" s="84"/>
      <c r="PPT31" s="84"/>
      <c r="PPU31" s="84"/>
      <c r="PPV31" s="84"/>
      <c r="PPW31" s="84"/>
      <c r="PPX31" s="84"/>
      <c r="PPY31" s="84"/>
      <c r="PPZ31" s="84"/>
      <c r="PQA31" s="84"/>
      <c r="PQB31" s="84"/>
      <c r="PQC31" s="84"/>
      <c r="PQD31" s="84"/>
      <c r="PQE31" s="84"/>
      <c r="PQF31" s="84"/>
      <c r="PQG31" s="84"/>
      <c r="PQH31" s="84"/>
      <c r="PQI31" s="84"/>
      <c r="PQJ31" s="84"/>
      <c r="PQK31" s="84"/>
      <c r="PQL31" s="84"/>
      <c r="PQM31" s="84"/>
      <c r="PQN31" s="84"/>
      <c r="PQO31" s="84"/>
      <c r="PQP31" s="84"/>
      <c r="PQQ31" s="84"/>
      <c r="PQR31" s="84"/>
      <c r="PQS31" s="84"/>
      <c r="PQT31" s="84"/>
      <c r="PQU31" s="84"/>
      <c r="PQV31" s="84"/>
      <c r="PQW31" s="84"/>
      <c r="PQX31" s="84"/>
      <c r="PQY31" s="84"/>
      <c r="PQZ31" s="84"/>
      <c r="PRA31" s="84"/>
      <c r="PRB31" s="84"/>
      <c r="PRC31" s="84"/>
      <c r="PRD31" s="84"/>
      <c r="PRE31" s="84"/>
      <c r="PRF31" s="84"/>
      <c r="PRG31" s="84"/>
      <c r="PRH31" s="84"/>
      <c r="PRI31" s="84"/>
      <c r="PRJ31" s="84"/>
      <c r="PRK31" s="84"/>
      <c r="PRL31" s="84"/>
      <c r="PRM31" s="84"/>
      <c r="PRN31" s="84"/>
      <c r="PRO31" s="84"/>
      <c r="PRP31" s="84"/>
      <c r="PRQ31" s="84"/>
      <c r="PRR31" s="84"/>
      <c r="PRS31" s="84"/>
      <c r="PRT31" s="84"/>
      <c r="PRU31" s="84"/>
      <c r="PRV31" s="84"/>
      <c r="PRW31" s="84"/>
      <c r="PRX31" s="84"/>
      <c r="PRY31" s="84"/>
      <c r="PRZ31" s="84"/>
      <c r="PSA31" s="84"/>
      <c r="PSB31" s="84"/>
      <c r="PSC31" s="84"/>
      <c r="PSD31" s="84"/>
      <c r="PSE31" s="84"/>
      <c r="PSF31" s="84"/>
      <c r="PSG31" s="84"/>
      <c r="PSH31" s="84"/>
      <c r="PSI31" s="84"/>
      <c r="PSJ31" s="84"/>
      <c r="PSK31" s="84"/>
      <c r="PSL31" s="84"/>
      <c r="PSM31" s="84"/>
      <c r="PSN31" s="84"/>
      <c r="PSO31" s="84"/>
      <c r="PSP31" s="84"/>
      <c r="PSQ31" s="84"/>
      <c r="PSR31" s="84"/>
      <c r="PSS31" s="84"/>
      <c r="PST31" s="84"/>
      <c r="PSU31" s="84"/>
      <c r="PSV31" s="84"/>
      <c r="PSW31" s="84"/>
      <c r="PSX31" s="84"/>
      <c r="PSY31" s="84"/>
      <c r="PSZ31" s="84"/>
      <c r="PTA31" s="84"/>
      <c r="PTB31" s="84"/>
      <c r="PTC31" s="84"/>
      <c r="PTD31" s="84"/>
      <c r="PTE31" s="84"/>
      <c r="PTF31" s="84"/>
      <c r="PTG31" s="84"/>
      <c r="PTH31" s="84"/>
      <c r="PTI31" s="84"/>
      <c r="PTJ31" s="84"/>
      <c r="PTK31" s="84"/>
      <c r="PTL31" s="84"/>
      <c r="PTM31" s="84"/>
      <c r="PTN31" s="84"/>
      <c r="PTO31" s="84"/>
      <c r="PTP31" s="84"/>
      <c r="PTQ31" s="84"/>
      <c r="PTR31" s="84"/>
      <c r="PTS31" s="84"/>
      <c r="PTT31" s="84"/>
      <c r="PTU31" s="84"/>
      <c r="PTV31" s="84"/>
      <c r="PTW31" s="84"/>
      <c r="PTX31" s="84"/>
      <c r="PTY31" s="84"/>
      <c r="PTZ31" s="84"/>
      <c r="PUA31" s="84"/>
      <c r="PUB31" s="84"/>
      <c r="PUC31" s="84"/>
      <c r="PUD31" s="84"/>
      <c r="PUE31" s="84"/>
      <c r="PUF31" s="84"/>
      <c r="PUG31" s="84"/>
      <c r="PUH31" s="84"/>
      <c r="PUI31" s="84"/>
      <c r="PUJ31" s="84"/>
      <c r="PUK31" s="84"/>
      <c r="PUL31" s="84"/>
      <c r="PUM31" s="84"/>
      <c r="PUN31" s="84"/>
      <c r="PUO31" s="84"/>
      <c r="PUP31" s="84"/>
      <c r="PUQ31" s="84"/>
      <c r="PUR31" s="84"/>
      <c r="PUS31" s="84"/>
      <c r="PUT31" s="84"/>
      <c r="PUU31" s="84"/>
      <c r="PUV31" s="84"/>
      <c r="PUW31" s="84"/>
      <c r="PUX31" s="84"/>
      <c r="PUY31" s="84"/>
      <c r="PUZ31" s="84"/>
      <c r="PVA31" s="84"/>
      <c r="PVB31" s="84"/>
      <c r="PVC31" s="84"/>
      <c r="PVD31" s="84"/>
      <c r="PVE31" s="84"/>
      <c r="PVF31" s="84"/>
      <c r="PVG31" s="84"/>
      <c r="PVH31" s="84"/>
      <c r="PVI31" s="84"/>
      <c r="PVJ31" s="84"/>
      <c r="PVK31" s="84"/>
      <c r="PVL31" s="84"/>
      <c r="PVM31" s="84"/>
      <c r="PVN31" s="84"/>
      <c r="PVO31" s="84"/>
      <c r="PVP31" s="84"/>
      <c r="PVQ31" s="84"/>
      <c r="PVR31" s="84"/>
      <c r="PVS31" s="84"/>
      <c r="PVT31" s="84"/>
      <c r="PVU31" s="84"/>
      <c r="PVV31" s="84"/>
      <c r="PVW31" s="84"/>
      <c r="PVX31" s="84"/>
      <c r="PVY31" s="84"/>
      <c r="PVZ31" s="84"/>
      <c r="PWA31" s="84"/>
      <c r="PWB31" s="84"/>
      <c r="PWC31" s="84"/>
      <c r="PWD31" s="84"/>
      <c r="PWE31" s="84"/>
      <c r="PWF31" s="84"/>
      <c r="PWG31" s="84"/>
      <c r="PWH31" s="84"/>
      <c r="PWI31" s="84"/>
      <c r="PWJ31" s="84"/>
      <c r="PWK31" s="84"/>
      <c r="PWL31" s="84"/>
      <c r="PWM31" s="84"/>
      <c r="PWN31" s="84"/>
      <c r="PWO31" s="84"/>
      <c r="PWP31" s="84"/>
      <c r="PWQ31" s="84"/>
      <c r="PWR31" s="84"/>
      <c r="PWS31" s="84"/>
      <c r="PWT31" s="84"/>
      <c r="PWU31" s="84"/>
      <c r="PWV31" s="84"/>
      <c r="PWW31" s="84"/>
      <c r="PWX31" s="84"/>
      <c r="PWY31" s="84"/>
      <c r="PWZ31" s="84"/>
      <c r="PXA31" s="84"/>
      <c r="PXB31" s="84"/>
      <c r="PXC31" s="84"/>
      <c r="PXD31" s="84"/>
      <c r="PXE31" s="84"/>
      <c r="PXF31" s="84"/>
      <c r="PXG31" s="84"/>
      <c r="PXH31" s="84"/>
      <c r="PXI31" s="84"/>
      <c r="PXJ31" s="84"/>
      <c r="PXK31" s="84"/>
      <c r="PXL31" s="84"/>
      <c r="PXM31" s="84"/>
      <c r="PXN31" s="84"/>
      <c r="PXO31" s="84"/>
      <c r="PXP31" s="84"/>
      <c r="PXQ31" s="84"/>
      <c r="PXR31" s="84"/>
      <c r="PXS31" s="84"/>
      <c r="PXT31" s="84"/>
      <c r="PXU31" s="84"/>
      <c r="PXV31" s="84"/>
      <c r="PXW31" s="84"/>
      <c r="PXX31" s="84"/>
      <c r="PXY31" s="84"/>
      <c r="PXZ31" s="84"/>
      <c r="PYA31" s="84"/>
      <c r="PYB31" s="84"/>
      <c r="PYC31" s="84"/>
      <c r="PYD31" s="84"/>
      <c r="PYE31" s="84"/>
      <c r="PYF31" s="84"/>
      <c r="PYG31" s="84"/>
      <c r="PYH31" s="84"/>
      <c r="PYI31" s="84"/>
      <c r="PYJ31" s="84"/>
      <c r="PYK31" s="84"/>
      <c r="PYL31" s="84"/>
      <c r="PYM31" s="84"/>
      <c r="PYN31" s="84"/>
      <c r="PYO31" s="84"/>
      <c r="PYP31" s="84"/>
      <c r="PYQ31" s="84"/>
      <c r="PYR31" s="84"/>
      <c r="PYS31" s="84"/>
      <c r="PYT31" s="84"/>
      <c r="PYU31" s="84"/>
      <c r="PYV31" s="84"/>
      <c r="PYW31" s="84"/>
      <c r="PYX31" s="84"/>
      <c r="PYY31" s="84"/>
      <c r="PYZ31" s="84"/>
      <c r="PZA31" s="84"/>
      <c r="PZB31" s="84"/>
      <c r="PZC31" s="84"/>
      <c r="PZD31" s="84"/>
      <c r="PZE31" s="84"/>
      <c r="PZF31" s="84"/>
      <c r="PZG31" s="84"/>
      <c r="PZH31" s="84"/>
      <c r="PZI31" s="84"/>
      <c r="PZJ31" s="84"/>
      <c r="PZK31" s="84"/>
      <c r="PZL31" s="84"/>
      <c r="PZM31" s="84"/>
      <c r="PZN31" s="84"/>
      <c r="PZO31" s="84"/>
      <c r="PZP31" s="84"/>
      <c r="PZQ31" s="84"/>
      <c r="PZR31" s="84"/>
      <c r="PZS31" s="84"/>
      <c r="PZT31" s="84"/>
      <c r="PZU31" s="84"/>
      <c r="PZV31" s="84"/>
      <c r="PZW31" s="84"/>
      <c r="PZX31" s="84"/>
      <c r="PZY31" s="84"/>
      <c r="PZZ31" s="84"/>
      <c r="QAA31" s="84"/>
      <c r="QAB31" s="84"/>
      <c r="QAC31" s="84"/>
      <c r="QAD31" s="84"/>
      <c r="QAE31" s="84"/>
      <c r="QAF31" s="84"/>
      <c r="QAG31" s="84"/>
      <c r="QAH31" s="84"/>
      <c r="QAI31" s="84"/>
      <c r="QAJ31" s="84"/>
      <c r="QAK31" s="84"/>
      <c r="QAL31" s="84"/>
      <c r="QAM31" s="84"/>
      <c r="QAN31" s="84"/>
      <c r="QAO31" s="84"/>
      <c r="QAP31" s="84"/>
      <c r="QAQ31" s="84"/>
      <c r="QAR31" s="84"/>
      <c r="QAS31" s="84"/>
      <c r="QAT31" s="84"/>
      <c r="QAU31" s="84"/>
      <c r="QAV31" s="84"/>
      <c r="QAW31" s="84"/>
      <c r="QAX31" s="84"/>
      <c r="QAY31" s="84"/>
      <c r="QAZ31" s="84"/>
      <c r="QBA31" s="84"/>
      <c r="QBB31" s="84"/>
      <c r="QBC31" s="84"/>
      <c r="QBD31" s="84"/>
      <c r="QBE31" s="84"/>
      <c r="QBF31" s="84"/>
      <c r="QBG31" s="84"/>
      <c r="QBH31" s="84"/>
      <c r="QBI31" s="84"/>
      <c r="QBJ31" s="84"/>
      <c r="QBK31" s="84"/>
      <c r="QBL31" s="84"/>
      <c r="QBM31" s="84"/>
      <c r="QBN31" s="84"/>
      <c r="QBO31" s="84"/>
      <c r="QBP31" s="84"/>
      <c r="QBQ31" s="84"/>
      <c r="QBR31" s="84"/>
      <c r="QBS31" s="84"/>
      <c r="QBT31" s="84"/>
      <c r="QBU31" s="84"/>
      <c r="QBV31" s="84"/>
      <c r="QBW31" s="84"/>
      <c r="QBX31" s="84"/>
      <c r="QBY31" s="84"/>
      <c r="QBZ31" s="84"/>
      <c r="QCA31" s="84"/>
      <c r="QCB31" s="84"/>
      <c r="QCC31" s="84"/>
      <c r="QCD31" s="84"/>
      <c r="QCE31" s="84"/>
      <c r="QCF31" s="84"/>
      <c r="QCG31" s="84"/>
      <c r="QCH31" s="84"/>
      <c r="QCI31" s="84"/>
      <c r="QCJ31" s="84"/>
      <c r="QCK31" s="84"/>
      <c r="QCL31" s="84"/>
      <c r="QCM31" s="84"/>
      <c r="QCN31" s="84"/>
      <c r="QCO31" s="84"/>
      <c r="QCP31" s="84"/>
      <c r="QCQ31" s="84"/>
      <c r="QCR31" s="84"/>
      <c r="QCS31" s="84"/>
      <c r="QCT31" s="84"/>
      <c r="QCU31" s="84"/>
      <c r="QCV31" s="84"/>
      <c r="QCW31" s="84"/>
      <c r="QCX31" s="84"/>
      <c r="QCY31" s="84"/>
      <c r="QCZ31" s="84"/>
      <c r="QDA31" s="84"/>
      <c r="QDB31" s="84"/>
      <c r="QDC31" s="84"/>
      <c r="QDD31" s="84"/>
      <c r="QDE31" s="84"/>
      <c r="QDF31" s="84"/>
      <c r="QDG31" s="84"/>
      <c r="QDH31" s="84"/>
      <c r="QDI31" s="84"/>
      <c r="QDJ31" s="84"/>
      <c r="QDK31" s="84"/>
      <c r="QDL31" s="84"/>
      <c r="QDM31" s="84"/>
      <c r="QDN31" s="84"/>
      <c r="QDO31" s="84"/>
      <c r="QDP31" s="84"/>
      <c r="QDQ31" s="84"/>
      <c r="QDR31" s="84"/>
      <c r="QDS31" s="84"/>
      <c r="QDT31" s="84"/>
      <c r="QDU31" s="84"/>
      <c r="QDV31" s="84"/>
      <c r="QDW31" s="84"/>
      <c r="QDX31" s="84"/>
      <c r="QDY31" s="84"/>
      <c r="QDZ31" s="84"/>
      <c r="QEA31" s="84"/>
      <c r="QEB31" s="84"/>
      <c r="QEC31" s="84"/>
      <c r="QED31" s="84"/>
      <c r="QEE31" s="84"/>
      <c r="QEF31" s="84"/>
      <c r="QEG31" s="84"/>
      <c r="QEH31" s="84"/>
      <c r="QEI31" s="84"/>
      <c r="QEJ31" s="84"/>
      <c r="QEK31" s="84"/>
      <c r="QEL31" s="84"/>
      <c r="QEM31" s="84"/>
      <c r="QEN31" s="84"/>
      <c r="QEO31" s="84"/>
      <c r="QEP31" s="84"/>
      <c r="QEQ31" s="84"/>
      <c r="QER31" s="84"/>
      <c r="QES31" s="84"/>
      <c r="QET31" s="84"/>
      <c r="QEU31" s="84"/>
      <c r="QEV31" s="84"/>
      <c r="QEW31" s="84"/>
      <c r="QEX31" s="84"/>
      <c r="QEY31" s="84"/>
      <c r="QEZ31" s="84"/>
      <c r="QFA31" s="84"/>
      <c r="QFB31" s="84"/>
      <c r="QFC31" s="84"/>
      <c r="QFD31" s="84"/>
      <c r="QFE31" s="84"/>
      <c r="QFF31" s="84"/>
      <c r="QFG31" s="84"/>
      <c r="QFH31" s="84"/>
      <c r="QFI31" s="84"/>
      <c r="QFJ31" s="84"/>
      <c r="QFK31" s="84"/>
      <c r="QFL31" s="84"/>
      <c r="QFM31" s="84"/>
      <c r="QFN31" s="84"/>
      <c r="QFO31" s="84"/>
      <c r="QFP31" s="84"/>
      <c r="QFQ31" s="84"/>
      <c r="QFR31" s="84"/>
      <c r="QFS31" s="84"/>
      <c r="QFT31" s="84"/>
      <c r="QFU31" s="84"/>
      <c r="QFV31" s="84"/>
      <c r="QFW31" s="84"/>
      <c r="QFX31" s="84"/>
      <c r="QFY31" s="84"/>
      <c r="QFZ31" s="84"/>
      <c r="QGA31" s="84"/>
      <c r="QGB31" s="84"/>
      <c r="QGC31" s="84"/>
      <c r="QGD31" s="84"/>
      <c r="QGE31" s="84"/>
      <c r="QGF31" s="84"/>
      <c r="QGG31" s="84"/>
      <c r="QGH31" s="84"/>
      <c r="QGI31" s="84"/>
      <c r="QGJ31" s="84"/>
      <c r="QGK31" s="84"/>
      <c r="QGL31" s="84"/>
      <c r="QGM31" s="84"/>
      <c r="QGN31" s="84"/>
      <c r="QGO31" s="84"/>
      <c r="QGP31" s="84"/>
      <c r="QGQ31" s="84"/>
      <c r="QGR31" s="84"/>
      <c r="QGS31" s="84"/>
      <c r="QGT31" s="84"/>
      <c r="QGU31" s="84"/>
      <c r="QGV31" s="84"/>
      <c r="QGW31" s="84"/>
      <c r="QGX31" s="84"/>
      <c r="QGY31" s="84"/>
      <c r="QGZ31" s="84"/>
      <c r="QHA31" s="84"/>
      <c r="QHB31" s="84"/>
      <c r="QHC31" s="84"/>
      <c r="QHD31" s="84"/>
      <c r="QHE31" s="84"/>
      <c r="QHF31" s="84"/>
      <c r="QHG31" s="84"/>
      <c r="QHH31" s="84"/>
      <c r="QHI31" s="84"/>
      <c r="QHJ31" s="84"/>
      <c r="QHK31" s="84"/>
      <c r="QHL31" s="84"/>
      <c r="QHM31" s="84"/>
      <c r="QHN31" s="84"/>
      <c r="QHO31" s="84"/>
      <c r="QHP31" s="84"/>
      <c r="QHQ31" s="84"/>
      <c r="QHR31" s="84"/>
      <c r="QHS31" s="84"/>
      <c r="QHT31" s="84"/>
      <c r="QHU31" s="84"/>
      <c r="QHV31" s="84"/>
      <c r="QHW31" s="84"/>
      <c r="QHX31" s="84"/>
      <c r="QHY31" s="84"/>
      <c r="QHZ31" s="84"/>
      <c r="QIA31" s="84"/>
      <c r="QIB31" s="84"/>
      <c r="QIC31" s="84"/>
      <c r="QID31" s="84"/>
      <c r="QIE31" s="84"/>
      <c r="QIF31" s="84"/>
      <c r="QIG31" s="84"/>
      <c r="QIH31" s="84"/>
      <c r="QII31" s="84"/>
      <c r="QIJ31" s="84"/>
      <c r="QIK31" s="84"/>
      <c r="QIL31" s="84"/>
      <c r="QIM31" s="84"/>
      <c r="QIN31" s="84"/>
      <c r="QIO31" s="84"/>
      <c r="QIP31" s="84"/>
      <c r="QIQ31" s="84"/>
      <c r="QIR31" s="84"/>
      <c r="QIS31" s="84"/>
      <c r="QIT31" s="84"/>
      <c r="QIU31" s="84"/>
      <c r="QIV31" s="84"/>
      <c r="QIW31" s="84"/>
      <c r="QIX31" s="84"/>
      <c r="QIY31" s="84"/>
      <c r="QIZ31" s="84"/>
      <c r="QJA31" s="84"/>
      <c r="QJB31" s="84"/>
      <c r="QJC31" s="84"/>
      <c r="QJD31" s="84"/>
      <c r="QJE31" s="84"/>
      <c r="QJF31" s="84"/>
      <c r="QJG31" s="84"/>
      <c r="QJH31" s="84"/>
      <c r="QJI31" s="84"/>
      <c r="QJJ31" s="84"/>
      <c r="QJK31" s="84"/>
      <c r="QJL31" s="84"/>
      <c r="QJM31" s="84"/>
      <c r="QJN31" s="84"/>
      <c r="QJO31" s="84"/>
      <c r="QJP31" s="84"/>
      <c r="QJQ31" s="84"/>
      <c r="QJR31" s="84"/>
      <c r="QJS31" s="84"/>
      <c r="QJT31" s="84"/>
      <c r="QJU31" s="84"/>
      <c r="QJV31" s="84"/>
      <c r="QJW31" s="84"/>
      <c r="QJX31" s="84"/>
      <c r="QJY31" s="84"/>
      <c r="QJZ31" s="84"/>
      <c r="QKA31" s="84"/>
      <c r="QKB31" s="84"/>
      <c r="QKC31" s="84"/>
      <c r="QKD31" s="84"/>
      <c r="QKE31" s="84"/>
      <c r="QKF31" s="84"/>
      <c r="QKG31" s="84"/>
      <c r="QKH31" s="84"/>
      <c r="QKI31" s="84"/>
      <c r="QKJ31" s="84"/>
      <c r="QKK31" s="84"/>
      <c r="QKL31" s="84"/>
      <c r="QKM31" s="84"/>
      <c r="QKN31" s="84"/>
      <c r="QKO31" s="84"/>
      <c r="QKP31" s="84"/>
      <c r="QKQ31" s="84"/>
      <c r="QKR31" s="84"/>
      <c r="QKS31" s="84"/>
      <c r="QKT31" s="84"/>
      <c r="QKU31" s="84"/>
      <c r="QKV31" s="84"/>
      <c r="QKW31" s="84"/>
      <c r="QKX31" s="84"/>
      <c r="QKY31" s="84"/>
      <c r="QKZ31" s="84"/>
      <c r="QLA31" s="84"/>
      <c r="QLB31" s="84"/>
      <c r="QLC31" s="84"/>
      <c r="QLD31" s="84"/>
      <c r="QLE31" s="84"/>
      <c r="QLF31" s="84"/>
      <c r="QLG31" s="84"/>
      <c r="QLH31" s="84"/>
      <c r="QLI31" s="84"/>
      <c r="QLJ31" s="84"/>
      <c r="QLK31" s="84"/>
      <c r="QLL31" s="84"/>
      <c r="QLM31" s="84"/>
      <c r="QLN31" s="84"/>
      <c r="QLO31" s="84"/>
      <c r="QLP31" s="84"/>
      <c r="QLQ31" s="84"/>
      <c r="QLR31" s="84"/>
      <c r="QLS31" s="84"/>
      <c r="QLT31" s="84"/>
      <c r="QLU31" s="84"/>
      <c r="QLV31" s="84"/>
      <c r="QLW31" s="84"/>
      <c r="QLX31" s="84"/>
      <c r="QLY31" s="84"/>
      <c r="QLZ31" s="84"/>
      <c r="QMA31" s="84"/>
      <c r="QMB31" s="84"/>
      <c r="QMC31" s="84"/>
      <c r="QMD31" s="84"/>
      <c r="QME31" s="84"/>
      <c r="QMF31" s="84"/>
      <c r="QMG31" s="84"/>
      <c r="QMH31" s="84"/>
      <c r="QMI31" s="84"/>
      <c r="QMJ31" s="84"/>
      <c r="QMK31" s="84"/>
      <c r="QML31" s="84"/>
      <c r="QMM31" s="84"/>
      <c r="QMN31" s="84"/>
      <c r="QMO31" s="84"/>
      <c r="QMP31" s="84"/>
      <c r="QMQ31" s="84"/>
      <c r="QMR31" s="84"/>
      <c r="QMS31" s="84"/>
      <c r="QMT31" s="84"/>
      <c r="QMU31" s="84"/>
      <c r="QMV31" s="84"/>
      <c r="QMW31" s="84"/>
      <c r="QMX31" s="84"/>
      <c r="QMY31" s="84"/>
      <c r="QMZ31" s="84"/>
      <c r="QNA31" s="84"/>
      <c r="QNB31" s="84"/>
      <c r="QNC31" s="84"/>
      <c r="QND31" s="84"/>
      <c r="QNE31" s="84"/>
      <c r="QNF31" s="84"/>
      <c r="QNG31" s="84"/>
      <c r="QNH31" s="84"/>
      <c r="QNI31" s="84"/>
      <c r="QNJ31" s="84"/>
      <c r="QNK31" s="84"/>
      <c r="QNL31" s="84"/>
      <c r="QNM31" s="84"/>
      <c r="QNN31" s="84"/>
      <c r="QNO31" s="84"/>
      <c r="QNP31" s="84"/>
      <c r="QNQ31" s="84"/>
      <c r="QNR31" s="84"/>
      <c r="QNS31" s="84"/>
      <c r="QNT31" s="84"/>
      <c r="QNU31" s="84"/>
      <c r="QNV31" s="84"/>
      <c r="QNW31" s="84"/>
      <c r="QNX31" s="84"/>
      <c r="QNY31" s="84"/>
      <c r="QNZ31" s="84"/>
      <c r="QOA31" s="84"/>
      <c r="QOB31" s="84"/>
      <c r="QOC31" s="84"/>
      <c r="QOD31" s="84"/>
      <c r="QOE31" s="84"/>
      <c r="QOF31" s="84"/>
      <c r="QOG31" s="84"/>
      <c r="QOH31" s="84"/>
      <c r="QOI31" s="84"/>
      <c r="QOJ31" s="84"/>
      <c r="QOK31" s="84"/>
      <c r="QOL31" s="84"/>
      <c r="QOM31" s="84"/>
      <c r="QON31" s="84"/>
      <c r="QOO31" s="84"/>
      <c r="QOP31" s="84"/>
      <c r="QOQ31" s="84"/>
      <c r="QOR31" s="84"/>
      <c r="QOS31" s="84"/>
      <c r="QOT31" s="84"/>
      <c r="QOU31" s="84"/>
      <c r="QOV31" s="84"/>
      <c r="QOW31" s="84"/>
      <c r="QOX31" s="84"/>
      <c r="QOY31" s="84"/>
      <c r="QOZ31" s="84"/>
      <c r="QPA31" s="84"/>
      <c r="QPB31" s="84"/>
      <c r="QPC31" s="84"/>
      <c r="QPD31" s="84"/>
      <c r="QPE31" s="84"/>
      <c r="QPF31" s="84"/>
      <c r="QPG31" s="84"/>
      <c r="QPH31" s="84"/>
      <c r="QPI31" s="84"/>
      <c r="QPJ31" s="84"/>
      <c r="QPK31" s="84"/>
      <c r="QPL31" s="84"/>
      <c r="QPM31" s="84"/>
      <c r="QPN31" s="84"/>
      <c r="QPO31" s="84"/>
      <c r="QPP31" s="84"/>
      <c r="QPQ31" s="84"/>
      <c r="QPR31" s="84"/>
      <c r="QPS31" s="84"/>
      <c r="QPT31" s="84"/>
      <c r="QPU31" s="84"/>
      <c r="QPV31" s="84"/>
      <c r="QPW31" s="84"/>
      <c r="QPX31" s="84"/>
      <c r="QPY31" s="84"/>
      <c r="QPZ31" s="84"/>
      <c r="QQA31" s="84"/>
      <c r="QQB31" s="84"/>
      <c r="QQC31" s="84"/>
      <c r="QQD31" s="84"/>
      <c r="QQE31" s="84"/>
      <c r="QQF31" s="84"/>
      <c r="QQG31" s="84"/>
      <c r="QQH31" s="84"/>
      <c r="QQI31" s="84"/>
      <c r="QQJ31" s="84"/>
      <c r="QQK31" s="84"/>
      <c r="QQL31" s="84"/>
      <c r="QQM31" s="84"/>
      <c r="QQN31" s="84"/>
      <c r="QQO31" s="84"/>
      <c r="QQP31" s="84"/>
      <c r="QQQ31" s="84"/>
      <c r="QQR31" s="84"/>
      <c r="QQS31" s="84"/>
      <c r="QQT31" s="84"/>
      <c r="QQU31" s="84"/>
      <c r="QQV31" s="84"/>
      <c r="QQW31" s="84"/>
      <c r="QQX31" s="84"/>
      <c r="QQY31" s="84"/>
      <c r="QQZ31" s="84"/>
      <c r="QRA31" s="84"/>
      <c r="QRB31" s="84"/>
      <c r="QRC31" s="84"/>
      <c r="QRD31" s="84"/>
      <c r="QRE31" s="84"/>
      <c r="QRF31" s="84"/>
      <c r="QRG31" s="84"/>
      <c r="QRH31" s="84"/>
      <c r="QRI31" s="84"/>
      <c r="QRJ31" s="84"/>
      <c r="QRK31" s="84"/>
      <c r="QRL31" s="84"/>
      <c r="QRM31" s="84"/>
      <c r="QRN31" s="84"/>
      <c r="QRO31" s="84"/>
      <c r="QRP31" s="84"/>
      <c r="QRQ31" s="84"/>
      <c r="QRR31" s="84"/>
      <c r="QRS31" s="84"/>
      <c r="QRT31" s="84"/>
      <c r="QRU31" s="84"/>
      <c r="QRV31" s="84"/>
      <c r="QRW31" s="84"/>
      <c r="QRX31" s="84"/>
      <c r="QRY31" s="84"/>
      <c r="QRZ31" s="84"/>
      <c r="QSA31" s="84"/>
      <c r="QSB31" s="84"/>
      <c r="QSC31" s="84"/>
      <c r="QSD31" s="84"/>
      <c r="QSE31" s="84"/>
      <c r="QSF31" s="84"/>
      <c r="QSG31" s="84"/>
      <c r="QSH31" s="84"/>
      <c r="QSI31" s="84"/>
      <c r="QSJ31" s="84"/>
      <c r="QSK31" s="84"/>
      <c r="QSL31" s="84"/>
      <c r="QSM31" s="84"/>
      <c r="QSN31" s="84"/>
      <c r="QSO31" s="84"/>
      <c r="QSP31" s="84"/>
      <c r="QSQ31" s="84"/>
      <c r="QSR31" s="84"/>
      <c r="QSS31" s="84"/>
      <c r="QST31" s="84"/>
      <c r="QSU31" s="84"/>
      <c r="QSV31" s="84"/>
      <c r="QSW31" s="84"/>
      <c r="QSX31" s="84"/>
      <c r="QSY31" s="84"/>
      <c r="QSZ31" s="84"/>
      <c r="QTA31" s="84"/>
      <c r="QTB31" s="84"/>
      <c r="QTC31" s="84"/>
      <c r="QTD31" s="84"/>
      <c r="QTE31" s="84"/>
      <c r="QTF31" s="84"/>
      <c r="QTG31" s="84"/>
      <c r="QTH31" s="84"/>
      <c r="QTI31" s="84"/>
      <c r="QTJ31" s="84"/>
      <c r="QTK31" s="84"/>
      <c r="QTL31" s="84"/>
      <c r="QTM31" s="84"/>
      <c r="QTN31" s="84"/>
      <c r="QTO31" s="84"/>
      <c r="QTP31" s="84"/>
      <c r="QTQ31" s="84"/>
      <c r="QTR31" s="84"/>
      <c r="QTS31" s="84"/>
      <c r="QTT31" s="84"/>
      <c r="QTU31" s="84"/>
      <c r="QTV31" s="84"/>
      <c r="QTW31" s="84"/>
      <c r="QTX31" s="84"/>
      <c r="QTY31" s="84"/>
      <c r="QTZ31" s="84"/>
      <c r="QUA31" s="84"/>
      <c r="QUB31" s="84"/>
      <c r="QUC31" s="84"/>
      <c r="QUD31" s="84"/>
      <c r="QUE31" s="84"/>
      <c r="QUF31" s="84"/>
      <c r="QUG31" s="84"/>
      <c r="QUH31" s="84"/>
      <c r="QUI31" s="84"/>
      <c r="QUJ31" s="84"/>
      <c r="QUK31" s="84"/>
      <c r="QUL31" s="84"/>
      <c r="QUM31" s="84"/>
      <c r="QUN31" s="84"/>
      <c r="QUO31" s="84"/>
      <c r="QUP31" s="84"/>
      <c r="QUQ31" s="84"/>
      <c r="QUR31" s="84"/>
      <c r="QUS31" s="84"/>
      <c r="QUT31" s="84"/>
      <c r="QUU31" s="84"/>
      <c r="QUV31" s="84"/>
      <c r="QUW31" s="84"/>
      <c r="QUX31" s="84"/>
      <c r="QUY31" s="84"/>
      <c r="QUZ31" s="84"/>
      <c r="QVA31" s="84"/>
      <c r="QVB31" s="84"/>
      <c r="QVC31" s="84"/>
      <c r="QVD31" s="84"/>
      <c r="QVE31" s="84"/>
      <c r="QVF31" s="84"/>
      <c r="QVG31" s="84"/>
      <c r="QVH31" s="84"/>
      <c r="QVI31" s="84"/>
      <c r="QVJ31" s="84"/>
      <c r="QVK31" s="84"/>
      <c r="QVL31" s="84"/>
      <c r="QVM31" s="84"/>
      <c r="QVN31" s="84"/>
      <c r="QVO31" s="84"/>
      <c r="QVP31" s="84"/>
      <c r="QVQ31" s="84"/>
      <c r="QVR31" s="84"/>
      <c r="QVS31" s="84"/>
      <c r="QVT31" s="84"/>
      <c r="QVU31" s="84"/>
      <c r="QVV31" s="84"/>
      <c r="QVW31" s="84"/>
      <c r="QVX31" s="84"/>
      <c r="QVY31" s="84"/>
      <c r="QVZ31" s="84"/>
      <c r="QWA31" s="84"/>
      <c r="QWB31" s="84"/>
      <c r="QWC31" s="84"/>
      <c r="QWD31" s="84"/>
      <c r="QWE31" s="84"/>
      <c r="QWF31" s="84"/>
      <c r="QWG31" s="84"/>
      <c r="QWH31" s="84"/>
      <c r="QWI31" s="84"/>
      <c r="QWJ31" s="84"/>
      <c r="QWK31" s="84"/>
      <c r="QWL31" s="84"/>
      <c r="QWM31" s="84"/>
      <c r="QWN31" s="84"/>
      <c r="QWO31" s="84"/>
      <c r="QWP31" s="84"/>
      <c r="QWQ31" s="84"/>
      <c r="QWR31" s="84"/>
      <c r="QWS31" s="84"/>
      <c r="QWT31" s="84"/>
      <c r="QWU31" s="84"/>
      <c r="QWV31" s="84"/>
      <c r="QWW31" s="84"/>
      <c r="QWX31" s="84"/>
      <c r="QWY31" s="84"/>
      <c r="QWZ31" s="84"/>
      <c r="QXA31" s="84"/>
      <c r="QXB31" s="84"/>
      <c r="QXC31" s="84"/>
      <c r="QXD31" s="84"/>
      <c r="QXE31" s="84"/>
      <c r="QXF31" s="84"/>
      <c r="QXG31" s="84"/>
      <c r="QXH31" s="84"/>
      <c r="QXI31" s="84"/>
      <c r="QXJ31" s="84"/>
      <c r="QXK31" s="84"/>
      <c r="QXL31" s="84"/>
      <c r="QXM31" s="84"/>
      <c r="QXN31" s="84"/>
      <c r="QXO31" s="84"/>
      <c r="QXP31" s="84"/>
      <c r="QXQ31" s="84"/>
      <c r="QXR31" s="84"/>
      <c r="QXS31" s="84"/>
      <c r="QXT31" s="84"/>
      <c r="QXU31" s="84"/>
      <c r="QXV31" s="84"/>
      <c r="QXW31" s="84"/>
      <c r="QXX31" s="84"/>
      <c r="QXY31" s="84"/>
      <c r="QXZ31" s="84"/>
      <c r="QYA31" s="84"/>
      <c r="QYB31" s="84"/>
      <c r="QYC31" s="84"/>
      <c r="QYD31" s="84"/>
      <c r="QYE31" s="84"/>
      <c r="QYF31" s="84"/>
      <c r="QYG31" s="84"/>
      <c r="QYH31" s="84"/>
      <c r="QYI31" s="84"/>
      <c r="QYJ31" s="84"/>
      <c r="QYK31" s="84"/>
      <c r="QYL31" s="84"/>
      <c r="QYM31" s="84"/>
      <c r="QYN31" s="84"/>
      <c r="QYO31" s="84"/>
      <c r="QYP31" s="84"/>
      <c r="QYQ31" s="84"/>
      <c r="QYR31" s="84"/>
      <c r="QYS31" s="84"/>
      <c r="QYT31" s="84"/>
      <c r="QYU31" s="84"/>
      <c r="QYV31" s="84"/>
      <c r="QYW31" s="84"/>
      <c r="QYX31" s="84"/>
      <c r="QYY31" s="84"/>
      <c r="QYZ31" s="84"/>
      <c r="QZA31" s="84"/>
      <c r="QZB31" s="84"/>
      <c r="QZC31" s="84"/>
      <c r="QZD31" s="84"/>
      <c r="QZE31" s="84"/>
      <c r="QZF31" s="84"/>
      <c r="QZG31" s="84"/>
      <c r="QZH31" s="84"/>
      <c r="QZI31" s="84"/>
      <c r="QZJ31" s="84"/>
      <c r="QZK31" s="84"/>
      <c r="QZL31" s="84"/>
      <c r="QZM31" s="84"/>
      <c r="QZN31" s="84"/>
      <c r="QZO31" s="84"/>
      <c r="QZP31" s="84"/>
      <c r="QZQ31" s="84"/>
      <c r="QZR31" s="84"/>
      <c r="QZS31" s="84"/>
      <c r="QZT31" s="84"/>
      <c r="QZU31" s="84"/>
      <c r="QZV31" s="84"/>
      <c r="QZW31" s="84"/>
      <c r="QZX31" s="84"/>
      <c r="QZY31" s="84"/>
      <c r="QZZ31" s="84"/>
      <c r="RAA31" s="84"/>
      <c r="RAB31" s="84"/>
      <c r="RAC31" s="84"/>
      <c r="RAD31" s="84"/>
      <c r="RAE31" s="84"/>
      <c r="RAF31" s="84"/>
      <c r="RAG31" s="84"/>
      <c r="RAH31" s="84"/>
      <c r="RAI31" s="84"/>
      <c r="RAJ31" s="84"/>
      <c r="RAK31" s="84"/>
      <c r="RAL31" s="84"/>
      <c r="RAM31" s="84"/>
      <c r="RAN31" s="84"/>
      <c r="RAO31" s="84"/>
      <c r="RAP31" s="84"/>
      <c r="RAQ31" s="84"/>
      <c r="RAR31" s="84"/>
      <c r="RAS31" s="84"/>
      <c r="RAT31" s="84"/>
      <c r="RAU31" s="84"/>
      <c r="RAV31" s="84"/>
      <c r="RAW31" s="84"/>
      <c r="RAX31" s="84"/>
      <c r="RAY31" s="84"/>
      <c r="RAZ31" s="84"/>
      <c r="RBA31" s="84"/>
      <c r="RBB31" s="84"/>
      <c r="RBC31" s="84"/>
      <c r="RBD31" s="84"/>
      <c r="RBE31" s="84"/>
      <c r="RBF31" s="84"/>
      <c r="RBG31" s="84"/>
      <c r="RBH31" s="84"/>
      <c r="RBI31" s="84"/>
      <c r="RBJ31" s="84"/>
      <c r="RBK31" s="84"/>
      <c r="RBL31" s="84"/>
      <c r="RBM31" s="84"/>
      <c r="RBN31" s="84"/>
      <c r="RBO31" s="84"/>
      <c r="RBP31" s="84"/>
      <c r="RBQ31" s="84"/>
      <c r="RBR31" s="84"/>
      <c r="RBS31" s="84"/>
      <c r="RBT31" s="84"/>
      <c r="RBU31" s="84"/>
      <c r="RBV31" s="84"/>
      <c r="RBW31" s="84"/>
      <c r="RBX31" s="84"/>
      <c r="RBY31" s="84"/>
      <c r="RBZ31" s="84"/>
      <c r="RCA31" s="84"/>
      <c r="RCB31" s="84"/>
      <c r="RCC31" s="84"/>
      <c r="RCD31" s="84"/>
      <c r="RCE31" s="84"/>
      <c r="RCF31" s="84"/>
      <c r="RCG31" s="84"/>
      <c r="RCH31" s="84"/>
      <c r="RCI31" s="84"/>
      <c r="RCJ31" s="84"/>
      <c r="RCK31" s="84"/>
      <c r="RCL31" s="84"/>
      <c r="RCM31" s="84"/>
      <c r="RCN31" s="84"/>
      <c r="RCO31" s="84"/>
      <c r="RCP31" s="84"/>
      <c r="RCQ31" s="84"/>
      <c r="RCR31" s="84"/>
      <c r="RCS31" s="84"/>
      <c r="RCT31" s="84"/>
      <c r="RCU31" s="84"/>
      <c r="RCV31" s="84"/>
      <c r="RCW31" s="84"/>
      <c r="RCX31" s="84"/>
      <c r="RCY31" s="84"/>
      <c r="RCZ31" s="84"/>
      <c r="RDA31" s="84"/>
      <c r="RDB31" s="84"/>
      <c r="RDC31" s="84"/>
      <c r="RDD31" s="84"/>
      <c r="RDE31" s="84"/>
      <c r="RDF31" s="84"/>
      <c r="RDG31" s="84"/>
      <c r="RDH31" s="84"/>
      <c r="RDI31" s="84"/>
      <c r="RDJ31" s="84"/>
      <c r="RDK31" s="84"/>
      <c r="RDL31" s="84"/>
      <c r="RDM31" s="84"/>
      <c r="RDN31" s="84"/>
      <c r="RDO31" s="84"/>
      <c r="RDP31" s="84"/>
      <c r="RDQ31" s="84"/>
      <c r="RDR31" s="84"/>
      <c r="RDS31" s="84"/>
      <c r="RDT31" s="84"/>
      <c r="RDU31" s="84"/>
      <c r="RDV31" s="84"/>
      <c r="RDW31" s="84"/>
      <c r="RDX31" s="84"/>
      <c r="RDY31" s="84"/>
      <c r="RDZ31" s="84"/>
      <c r="REA31" s="84"/>
      <c r="REB31" s="84"/>
      <c r="REC31" s="84"/>
      <c r="RED31" s="84"/>
      <c r="REE31" s="84"/>
      <c r="REF31" s="84"/>
      <c r="REG31" s="84"/>
      <c r="REH31" s="84"/>
      <c r="REI31" s="84"/>
      <c r="REJ31" s="84"/>
      <c r="REK31" s="84"/>
      <c r="REL31" s="84"/>
      <c r="REM31" s="84"/>
      <c r="REN31" s="84"/>
      <c r="REO31" s="84"/>
      <c r="REP31" s="84"/>
      <c r="REQ31" s="84"/>
      <c r="RER31" s="84"/>
      <c r="RES31" s="84"/>
      <c r="RET31" s="84"/>
      <c r="REU31" s="84"/>
      <c r="REV31" s="84"/>
      <c r="REW31" s="84"/>
      <c r="REX31" s="84"/>
      <c r="REY31" s="84"/>
      <c r="REZ31" s="84"/>
      <c r="RFA31" s="84"/>
      <c r="RFB31" s="84"/>
      <c r="RFC31" s="84"/>
      <c r="RFD31" s="84"/>
      <c r="RFE31" s="84"/>
      <c r="RFF31" s="84"/>
      <c r="RFG31" s="84"/>
      <c r="RFH31" s="84"/>
      <c r="RFI31" s="84"/>
      <c r="RFJ31" s="84"/>
      <c r="RFK31" s="84"/>
      <c r="RFL31" s="84"/>
      <c r="RFM31" s="84"/>
      <c r="RFN31" s="84"/>
      <c r="RFO31" s="84"/>
      <c r="RFP31" s="84"/>
      <c r="RFQ31" s="84"/>
      <c r="RFR31" s="84"/>
      <c r="RFS31" s="84"/>
      <c r="RFT31" s="84"/>
      <c r="RFU31" s="84"/>
      <c r="RFV31" s="84"/>
      <c r="RFW31" s="84"/>
      <c r="RFX31" s="84"/>
      <c r="RFY31" s="84"/>
      <c r="RFZ31" s="84"/>
      <c r="RGA31" s="84"/>
      <c r="RGB31" s="84"/>
      <c r="RGC31" s="84"/>
      <c r="RGD31" s="84"/>
      <c r="RGE31" s="84"/>
      <c r="RGF31" s="84"/>
      <c r="RGG31" s="84"/>
      <c r="RGH31" s="84"/>
      <c r="RGI31" s="84"/>
      <c r="RGJ31" s="84"/>
      <c r="RGK31" s="84"/>
      <c r="RGL31" s="84"/>
      <c r="RGM31" s="84"/>
      <c r="RGN31" s="84"/>
      <c r="RGO31" s="84"/>
      <c r="RGP31" s="84"/>
      <c r="RGQ31" s="84"/>
      <c r="RGR31" s="84"/>
      <c r="RGS31" s="84"/>
      <c r="RGT31" s="84"/>
      <c r="RGU31" s="84"/>
      <c r="RGV31" s="84"/>
      <c r="RGW31" s="84"/>
      <c r="RGX31" s="84"/>
      <c r="RGY31" s="84"/>
      <c r="RGZ31" s="84"/>
      <c r="RHA31" s="84"/>
      <c r="RHB31" s="84"/>
      <c r="RHC31" s="84"/>
      <c r="RHD31" s="84"/>
      <c r="RHE31" s="84"/>
      <c r="RHF31" s="84"/>
      <c r="RHG31" s="84"/>
      <c r="RHH31" s="84"/>
      <c r="RHI31" s="84"/>
      <c r="RHJ31" s="84"/>
      <c r="RHK31" s="84"/>
      <c r="RHL31" s="84"/>
      <c r="RHM31" s="84"/>
      <c r="RHN31" s="84"/>
      <c r="RHO31" s="84"/>
      <c r="RHP31" s="84"/>
      <c r="RHQ31" s="84"/>
      <c r="RHR31" s="84"/>
      <c r="RHS31" s="84"/>
      <c r="RHT31" s="84"/>
      <c r="RHU31" s="84"/>
      <c r="RHV31" s="84"/>
      <c r="RHW31" s="84"/>
      <c r="RHX31" s="84"/>
      <c r="RHY31" s="84"/>
      <c r="RHZ31" s="84"/>
      <c r="RIA31" s="84"/>
      <c r="RIB31" s="84"/>
      <c r="RIC31" s="84"/>
      <c r="RID31" s="84"/>
      <c r="RIE31" s="84"/>
      <c r="RIF31" s="84"/>
      <c r="RIG31" s="84"/>
      <c r="RIH31" s="84"/>
      <c r="RII31" s="84"/>
      <c r="RIJ31" s="84"/>
      <c r="RIK31" s="84"/>
      <c r="RIL31" s="84"/>
      <c r="RIM31" s="84"/>
      <c r="RIN31" s="84"/>
      <c r="RIO31" s="84"/>
      <c r="RIP31" s="84"/>
      <c r="RIQ31" s="84"/>
      <c r="RIR31" s="84"/>
      <c r="RIS31" s="84"/>
      <c r="RIT31" s="84"/>
      <c r="RIU31" s="84"/>
      <c r="RIV31" s="84"/>
      <c r="RIW31" s="84"/>
      <c r="RIX31" s="84"/>
      <c r="RIY31" s="84"/>
      <c r="RIZ31" s="84"/>
      <c r="RJA31" s="84"/>
      <c r="RJB31" s="84"/>
      <c r="RJC31" s="84"/>
      <c r="RJD31" s="84"/>
      <c r="RJE31" s="84"/>
      <c r="RJF31" s="84"/>
      <c r="RJG31" s="84"/>
      <c r="RJH31" s="84"/>
      <c r="RJI31" s="84"/>
      <c r="RJJ31" s="84"/>
      <c r="RJK31" s="84"/>
      <c r="RJL31" s="84"/>
      <c r="RJM31" s="84"/>
      <c r="RJN31" s="84"/>
      <c r="RJO31" s="84"/>
      <c r="RJP31" s="84"/>
      <c r="RJQ31" s="84"/>
      <c r="RJR31" s="84"/>
      <c r="RJS31" s="84"/>
      <c r="RJT31" s="84"/>
      <c r="RJU31" s="84"/>
      <c r="RJV31" s="84"/>
      <c r="RJW31" s="84"/>
      <c r="RJX31" s="84"/>
      <c r="RJY31" s="84"/>
      <c r="RJZ31" s="84"/>
      <c r="RKA31" s="84"/>
      <c r="RKB31" s="84"/>
      <c r="RKC31" s="84"/>
      <c r="RKD31" s="84"/>
      <c r="RKE31" s="84"/>
      <c r="RKF31" s="84"/>
      <c r="RKG31" s="84"/>
      <c r="RKH31" s="84"/>
      <c r="RKI31" s="84"/>
      <c r="RKJ31" s="84"/>
      <c r="RKK31" s="84"/>
      <c r="RKL31" s="84"/>
      <c r="RKM31" s="84"/>
      <c r="RKN31" s="84"/>
      <c r="RKO31" s="84"/>
      <c r="RKP31" s="84"/>
      <c r="RKQ31" s="84"/>
      <c r="RKR31" s="84"/>
      <c r="RKS31" s="84"/>
      <c r="RKT31" s="84"/>
      <c r="RKU31" s="84"/>
      <c r="RKV31" s="84"/>
      <c r="RKW31" s="84"/>
      <c r="RKX31" s="84"/>
      <c r="RKY31" s="84"/>
      <c r="RKZ31" s="84"/>
      <c r="RLA31" s="84"/>
      <c r="RLB31" s="84"/>
      <c r="RLC31" s="84"/>
      <c r="RLD31" s="84"/>
      <c r="RLE31" s="84"/>
      <c r="RLF31" s="84"/>
      <c r="RLG31" s="84"/>
      <c r="RLH31" s="84"/>
      <c r="RLI31" s="84"/>
      <c r="RLJ31" s="84"/>
      <c r="RLK31" s="84"/>
      <c r="RLL31" s="84"/>
      <c r="RLM31" s="84"/>
      <c r="RLN31" s="84"/>
      <c r="RLO31" s="84"/>
      <c r="RLP31" s="84"/>
      <c r="RLQ31" s="84"/>
      <c r="RLR31" s="84"/>
      <c r="RLS31" s="84"/>
      <c r="RLT31" s="84"/>
      <c r="RLU31" s="84"/>
      <c r="RLV31" s="84"/>
      <c r="RLW31" s="84"/>
      <c r="RLX31" s="84"/>
      <c r="RLY31" s="84"/>
      <c r="RLZ31" s="84"/>
      <c r="RMA31" s="84"/>
      <c r="RMB31" s="84"/>
      <c r="RMC31" s="84"/>
      <c r="RMD31" s="84"/>
      <c r="RME31" s="84"/>
      <c r="RMF31" s="84"/>
      <c r="RMG31" s="84"/>
      <c r="RMH31" s="84"/>
      <c r="RMI31" s="84"/>
      <c r="RMJ31" s="84"/>
      <c r="RMK31" s="84"/>
      <c r="RML31" s="84"/>
      <c r="RMM31" s="84"/>
      <c r="RMN31" s="84"/>
      <c r="RMO31" s="84"/>
      <c r="RMP31" s="84"/>
      <c r="RMQ31" s="84"/>
      <c r="RMR31" s="84"/>
      <c r="RMS31" s="84"/>
      <c r="RMT31" s="84"/>
      <c r="RMU31" s="84"/>
      <c r="RMV31" s="84"/>
      <c r="RMW31" s="84"/>
      <c r="RMX31" s="84"/>
      <c r="RMY31" s="84"/>
      <c r="RMZ31" s="84"/>
      <c r="RNA31" s="84"/>
      <c r="RNB31" s="84"/>
      <c r="RNC31" s="84"/>
      <c r="RND31" s="84"/>
      <c r="RNE31" s="84"/>
      <c r="RNF31" s="84"/>
      <c r="RNG31" s="84"/>
      <c r="RNH31" s="84"/>
      <c r="RNI31" s="84"/>
      <c r="RNJ31" s="84"/>
      <c r="RNK31" s="84"/>
      <c r="RNL31" s="84"/>
      <c r="RNM31" s="84"/>
      <c r="RNN31" s="84"/>
      <c r="RNO31" s="84"/>
      <c r="RNP31" s="84"/>
      <c r="RNQ31" s="84"/>
      <c r="RNR31" s="84"/>
      <c r="RNS31" s="84"/>
      <c r="RNT31" s="84"/>
      <c r="RNU31" s="84"/>
      <c r="RNV31" s="84"/>
      <c r="RNW31" s="84"/>
      <c r="RNX31" s="84"/>
      <c r="RNY31" s="84"/>
      <c r="RNZ31" s="84"/>
      <c r="ROA31" s="84"/>
      <c r="ROB31" s="84"/>
      <c r="ROC31" s="84"/>
      <c r="ROD31" s="84"/>
      <c r="ROE31" s="84"/>
      <c r="ROF31" s="84"/>
      <c r="ROG31" s="84"/>
      <c r="ROH31" s="84"/>
      <c r="ROI31" s="84"/>
      <c r="ROJ31" s="84"/>
      <c r="ROK31" s="84"/>
      <c r="ROL31" s="84"/>
      <c r="ROM31" s="84"/>
      <c r="RON31" s="84"/>
      <c r="ROO31" s="84"/>
      <c r="ROP31" s="84"/>
      <c r="ROQ31" s="84"/>
      <c r="ROR31" s="84"/>
      <c r="ROS31" s="84"/>
      <c r="ROT31" s="84"/>
      <c r="ROU31" s="84"/>
      <c r="ROV31" s="84"/>
      <c r="ROW31" s="84"/>
      <c r="ROX31" s="84"/>
      <c r="ROY31" s="84"/>
      <c r="ROZ31" s="84"/>
      <c r="RPA31" s="84"/>
      <c r="RPB31" s="84"/>
      <c r="RPC31" s="84"/>
      <c r="RPD31" s="84"/>
      <c r="RPE31" s="84"/>
      <c r="RPF31" s="84"/>
      <c r="RPG31" s="84"/>
      <c r="RPH31" s="84"/>
      <c r="RPI31" s="84"/>
      <c r="RPJ31" s="84"/>
      <c r="RPK31" s="84"/>
      <c r="RPL31" s="84"/>
      <c r="RPM31" s="84"/>
      <c r="RPN31" s="84"/>
      <c r="RPO31" s="84"/>
      <c r="RPP31" s="84"/>
      <c r="RPQ31" s="84"/>
      <c r="RPR31" s="84"/>
      <c r="RPS31" s="84"/>
      <c r="RPT31" s="84"/>
      <c r="RPU31" s="84"/>
      <c r="RPV31" s="84"/>
      <c r="RPW31" s="84"/>
      <c r="RPX31" s="84"/>
      <c r="RPY31" s="84"/>
      <c r="RPZ31" s="84"/>
      <c r="RQA31" s="84"/>
      <c r="RQB31" s="84"/>
      <c r="RQC31" s="84"/>
      <c r="RQD31" s="84"/>
      <c r="RQE31" s="84"/>
      <c r="RQF31" s="84"/>
      <c r="RQG31" s="84"/>
      <c r="RQH31" s="84"/>
      <c r="RQI31" s="84"/>
      <c r="RQJ31" s="84"/>
      <c r="RQK31" s="84"/>
      <c r="RQL31" s="84"/>
      <c r="RQM31" s="84"/>
      <c r="RQN31" s="84"/>
      <c r="RQO31" s="84"/>
      <c r="RQP31" s="84"/>
      <c r="RQQ31" s="84"/>
      <c r="RQR31" s="84"/>
      <c r="RQS31" s="84"/>
      <c r="RQT31" s="84"/>
      <c r="RQU31" s="84"/>
      <c r="RQV31" s="84"/>
      <c r="RQW31" s="84"/>
      <c r="RQX31" s="84"/>
      <c r="RQY31" s="84"/>
      <c r="RQZ31" s="84"/>
      <c r="RRA31" s="84"/>
      <c r="RRB31" s="84"/>
      <c r="RRC31" s="84"/>
      <c r="RRD31" s="84"/>
      <c r="RRE31" s="84"/>
      <c r="RRF31" s="84"/>
      <c r="RRG31" s="84"/>
      <c r="RRH31" s="84"/>
      <c r="RRI31" s="84"/>
      <c r="RRJ31" s="84"/>
      <c r="RRK31" s="84"/>
      <c r="RRL31" s="84"/>
      <c r="RRM31" s="84"/>
      <c r="RRN31" s="84"/>
      <c r="RRO31" s="84"/>
      <c r="RRP31" s="84"/>
      <c r="RRQ31" s="84"/>
      <c r="RRR31" s="84"/>
      <c r="RRS31" s="84"/>
      <c r="RRT31" s="84"/>
      <c r="RRU31" s="84"/>
      <c r="RRV31" s="84"/>
      <c r="RRW31" s="84"/>
      <c r="RRX31" s="84"/>
      <c r="RRY31" s="84"/>
      <c r="RRZ31" s="84"/>
      <c r="RSA31" s="84"/>
      <c r="RSB31" s="84"/>
      <c r="RSC31" s="84"/>
      <c r="RSD31" s="84"/>
      <c r="RSE31" s="84"/>
      <c r="RSF31" s="84"/>
      <c r="RSG31" s="84"/>
      <c r="RSH31" s="84"/>
      <c r="RSI31" s="84"/>
      <c r="RSJ31" s="84"/>
      <c r="RSK31" s="84"/>
      <c r="RSL31" s="84"/>
      <c r="RSM31" s="84"/>
      <c r="RSN31" s="84"/>
      <c r="RSO31" s="84"/>
      <c r="RSP31" s="84"/>
      <c r="RSQ31" s="84"/>
      <c r="RSR31" s="84"/>
      <c r="RSS31" s="84"/>
      <c r="RST31" s="84"/>
      <c r="RSU31" s="84"/>
      <c r="RSV31" s="84"/>
      <c r="RSW31" s="84"/>
      <c r="RSX31" s="84"/>
      <c r="RSY31" s="84"/>
      <c r="RSZ31" s="84"/>
      <c r="RTA31" s="84"/>
      <c r="RTB31" s="84"/>
      <c r="RTC31" s="84"/>
      <c r="RTD31" s="84"/>
      <c r="RTE31" s="84"/>
      <c r="RTF31" s="84"/>
      <c r="RTG31" s="84"/>
      <c r="RTH31" s="84"/>
      <c r="RTI31" s="84"/>
      <c r="RTJ31" s="84"/>
      <c r="RTK31" s="84"/>
      <c r="RTL31" s="84"/>
      <c r="RTM31" s="84"/>
      <c r="RTN31" s="84"/>
      <c r="RTO31" s="84"/>
      <c r="RTP31" s="84"/>
      <c r="RTQ31" s="84"/>
      <c r="RTR31" s="84"/>
      <c r="RTS31" s="84"/>
      <c r="RTT31" s="84"/>
      <c r="RTU31" s="84"/>
      <c r="RTV31" s="84"/>
      <c r="RTW31" s="84"/>
      <c r="RTX31" s="84"/>
      <c r="RTY31" s="84"/>
      <c r="RTZ31" s="84"/>
      <c r="RUA31" s="84"/>
      <c r="RUB31" s="84"/>
      <c r="RUC31" s="84"/>
      <c r="RUD31" s="84"/>
      <c r="RUE31" s="84"/>
      <c r="RUF31" s="84"/>
      <c r="RUG31" s="84"/>
      <c r="RUH31" s="84"/>
      <c r="RUI31" s="84"/>
      <c r="RUJ31" s="84"/>
      <c r="RUK31" s="84"/>
      <c r="RUL31" s="84"/>
      <c r="RUM31" s="84"/>
      <c r="RUN31" s="84"/>
      <c r="RUO31" s="84"/>
      <c r="RUP31" s="84"/>
      <c r="RUQ31" s="84"/>
      <c r="RUR31" s="84"/>
      <c r="RUS31" s="84"/>
      <c r="RUT31" s="84"/>
      <c r="RUU31" s="84"/>
      <c r="RUV31" s="84"/>
      <c r="RUW31" s="84"/>
      <c r="RUX31" s="84"/>
      <c r="RUY31" s="84"/>
      <c r="RUZ31" s="84"/>
      <c r="RVA31" s="84"/>
      <c r="RVB31" s="84"/>
      <c r="RVC31" s="84"/>
      <c r="RVD31" s="84"/>
      <c r="RVE31" s="84"/>
      <c r="RVF31" s="84"/>
      <c r="RVG31" s="84"/>
      <c r="RVH31" s="84"/>
      <c r="RVI31" s="84"/>
      <c r="RVJ31" s="84"/>
      <c r="RVK31" s="84"/>
      <c r="RVL31" s="84"/>
      <c r="RVM31" s="84"/>
      <c r="RVN31" s="84"/>
      <c r="RVO31" s="84"/>
      <c r="RVP31" s="84"/>
      <c r="RVQ31" s="84"/>
      <c r="RVR31" s="84"/>
      <c r="RVS31" s="84"/>
      <c r="RVT31" s="84"/>
      <c r="RVU31" s="84"/>
      <c r="RVV31" s="84"/>
      <c r="RVW31" s="84"/>
      <c r="RVX31" s="84"/>
      <c r="RVY31" s="84"/>
      <c r="RVZ31" s="84"/>
      <c r="RWA31" s="84"/>
      <c r="RWB31" s="84"/>
      <c r="RWC31" s="84"/>
      <c r="RWD31" s="84"/>
      <c r="RWE31" s="84"/>
      <c r="RWF31" s="84"/>
      <c r="RWG31" s="84"/>
      <c r="RWH31" s="84"/>
      <c r="RWI31" s="84"/>
      <c r="RWJ31" s="84"/>
      <c r="RWK31" s="84"/>
      <c r="RWL31" s="84"/>
      <c r="RWM31" s="84"/>
      <c r="RWN31" s="84"/>
      <c r="RWO31" s="84"/>
      <c r="RWP31" s="84"/>
      <c r="RWQ31" s="84"/>
      <c r="RWR31" s="84"/>
      <c r="RWS31" s="84"/>
      <c r="RWT31" s="84"/>
      <c r="RWU31" s="84"/>
      <c r="RWV31" s="84"/>
      <c r="RWW31" s="84"/>
      <c r="RWX31" s="84"/>
      <c r="RWY31" s="84"/>
      <c r="RWZ31" s="84"/>
      <c r="RXA31" s="84"/>
      <c r="RXB31" s="84"/>
      <c r="RXC31" s="84"/>
      <c r="RXD31" s="84"/>
      <c r="RXE31" s="84"/>
      <c r="RXF31" s="84"/>
      <c r="RXG31" s="84"/>
      <c r="RXH31" s="84"/>
      <c r="RXI31" s="84"/>
      <c r="RXJ31" s="84"/>
      <c r="RXK31" s="84"/>
      <c r="RXL31" s="84"/>
      <c r="RXM31" s="84"/>
      <c r="RXN31" s="84"/>
      <c r="RXO31" s="84"/>
      <c r="RXP31" s="84"/>
      <c r="RXQ31" s="84"/>
      <c r="RXR31" s="84"/>
      <c r="RXS31" s="84"/>
      <c r="RXT31" s="84"/>
      <c r="RXU31" s="84"/>
      <c r="RXV31" s="84"/>
      <c r="RXW31" s="84"/>
      <c r="RXX31" s="84"/>
      <c r="RXY31" s="84"/>
      <c r="RXZ31" s="84"/>
      <c r="RYA31" s="84"/>
      <c r="RYB31" s="84"/>
      <c r="RYC31" s="84"/>
      <c r="RYD31" s="84"/>
      <c r="RYE31" s="84"/>
      <c r="RYF31" s="84"/>
      <c r="RYG31" s="84"/>
      <c r="RYH31" s="84"/>
      <c r="RYI31" s="84"/>
      <c r="RYJ31" s="84"/>
      <c r="RYK31" s="84"/>
      <c r="RYL31" s="84"/>
      <c r="RYM31" s="84"/>
      <c r="RYN31" s="84"/>
      <c r="RYO31" s="84"/>
      <c r="RYP31" s="84"/>
      <c r="RYQ31" s="84"/>
      <c r="RYR31" s="84"/>
      <c r="RYS31" s="84"/>
      <c r="RYT31" s="84"/>
      <c r="RYU31" s="84"/>
      <c r="RYV31" s="84"/>
      <c r="RYW31" s="84"/>
      <c r="RYX31" s="84"/>
      <c r="RYY31" s="84"/>
      <c r="RYZ31" s="84"/>
      <c r="RZA31" s="84"/>
      <c r="RZB31" s="84"/>
      <c r="RZC31" s="84"/>
      <c r="RZD31" s="84"/>
      <c r="RZE31" s="84"/>
      <c r="RZF31" s="84"/>
      <c r="RZG31" s="84"/>
      <c r="RZH31" s="84"/>
      <c r="RZI31" s="84"/>
      <c r="RZJ31" s="84"/>
      <c r="RZK31" s="84"/>
      <c r="RZL31" s="84"/>
      <c r="RZM31" s="84"/>
      <c r="RZN31" s="84"/>
      <c r="RZO31" s="84"/>
      <c r="RZP31" s="84"/>
      <c r="RZQ31" s="84"/>
      <c r="RZR31" s="84"/>
      <c r="RZS31" s="84"/>
      <c r="RZT31" s="84"/>
      <c r="RZU31" s="84"/>
      <c r="RZV31" s="84"/>
      <c r="RZW31" s="84"/>
      <c r="RZX31" s="84"/>
      <c r="RZY31" s="84"/>
      <c r="RZZ31" s="84"/>
      <c r="SAA31" s="84"/>
      <c r="SAB31" s="84"/>
      <c r="SAC31" s="84"/>
      <c r="SAD31" s="84"/>
      <c r="SAE31" s="84"/>
      <c r="SAF31" s="84"/>
      <c r="SAG31" s="84"/>
      <c r="SAH31" s="84"/>
      <c r="SAI31" s="84"/>
      <c r="SAJ31" s="84"/>
      <c r="SAK31" s="84"/>
      <c r="SAL31" s="84"/>
      <c r="SAM31" s="84"/>
      <c r="SAN31" s="84"/>
      <c r="SAO31" s="84"/>
      <c r="SAP31" s="84"/>
      <c r="SAQ31" s="84"/>
      <c r="SAR31" s="84"/>
      <c r="SAS31" s="84"/>
      <c r="SAT31" s="84"/>
      <c r="SAU31" s="84"/>
      <c r="SAV31" s="84"/>
      <c r="SAW31" s="84"/>
      <c r="SAX31" s="84"/>
      <c r="SAY31" s="84"/>
      <c r="SAZ31" s="84"/>
      <c r="SBA31" s="84"/>
      <c r="SBB31" s="84"/>
      <c r="SBC31" s="84"/>
      <c r="SBD31" s="84"/>
      <c r="SBE31" s="84"/>
      <c r="SBF31" s="84"/>
      <c r="SBG31" s="84"/>
      <c r="SBH31" s="84"/>
      <c r="SBI31" s="84"/>
      <c r="SBJ31" s="84"/>
      <c r="SBK31" s="84"/>
      <c r="SBL31" s="84"/>
      <c r="SBM31" s="84"/>
      <c r="SBN31" s="84"/>
      <c r="SBO31" s="84"/>
      <c r="SBP31" s="84"/>
      <c r="SBQ31" s="84"/>
      <c r="SBR31" s="84"/>
      <c r="SBS31" s="84"/>
      <c r="SBT31" s="84"/>
      <c r="SBU31" s="84"/>
      <c r="SBV31" s="84"/>
      <c r="SBW31" s="84"/>
      <c r="SBX31" s="84"/>
      <c r="SBY31" s="84"/>
      <c r="SBZ31" s="84"/>
      <c r="SCA31" s="84"/>
      <c r="SCB31" s="84"/>
      <c r="SCC31" s="84"/>
      <c r="SCD31" s="84"/>
      <c r="SCE31" s="84"/>
      <c r="SCF31" s="84"/>
      <c r="SCG31" s="84"/>
      <c r="SCH31" s="84"/>
      <c r="SCI31" s="84"/>
      <c r="SCJ31" s="84"/>
      <c r="SCK31" s="84"/>
      <c r="SCL31" s="84"/>
      <c r="SCM31" s="84"/>
      <c r="SCN31" s="84"/>
      <c r="SCO31" s="84"/>
      <c r="SCP31" s="84"/>
      <c r="SCQ31" s="84"/>
      <c r="SCR31" s="84"/>
      <c r="SCS31" s="84"/>
      <c r="SCT31" s="84"/>
      <c r="SCU31" s="84"/>
      <c r="SCV31" s="84"/>
      <c r="SCW31" s="84"/>
      <c r="SCX31" s="84"/>
      <c r="SCY31" s="84"/>
      <c r="SCZ31" s="84"/>
      <c r="SDA31" s="84"/>
      <c r="SDB31" s="84"/>
      <c r="SDC31" s="84"/>
      <c r="SDD31" s="84"/>
      <c r="SDE31" s="84"/>
      <c r="SDF31" s="84"/>
      <c r="SDG31" s="84"/>
      <c r="SDH31" s="84"/>
      <c r="SDI31" s="84"/>
      <c r="SDJ31" s="84"/>
      <c r="SDK31" s="84"/>
      <c r="SDL31" s="84"/>
      <c r="SDM31" s="84"/>
      <c r="SDN31" s="84"/>
      <c r="SDO31" s="84"/>
      <c r="SDP31" s="84"/>
      <c r="SDQ31" s="84"/>
      <c r="SDR31" s="84"/>
      <c r="SDS31" s="84"/>
      <c r="SDT31" s="84"/>
      <c r="SDU31" s="84"/>
      <c r="SDV31" s="84"/>
      <c r="SDW31" s="84"/>
      <c r="SDX31" s="84"/>
      <c r="SDY31" s="84"/>
      <c r="SDZ31" s="84"/>
      <c r="SEA31" s="84"/>
      <c r="SEB31" s="84"/>
      <c r="SEC31" s="84"/>
      <c r="SED31" s="84"/>
      <c r="SEE31" s="84"/>
      <c r="SEF31" s="84"/>
      <c r="SEG31" s="84"/>
      <c r="SEH31" s="84"/>
      <c r="SEI31" s="84"/>
      <c r="SEJ31" s="84"/>
      <c r="SEK31" s="84"/>
      <c r="SEL31" s="84"/>
      <c r="SEM31" s="84"/>
      <c r="SEN31" s="84"/>
      <c r="SEO31" s="84"/>
      <c r="SEP31" s="84"/>
      <c r="SEQ31" s="84"/>
      <c r="SER31" s="84"/>
      <c r="SES31" s="84"/>
      <c r="SET31" s="84"/>
      <c r="SEU31" s="84"/>
      <c r="SEV31" s="84"/>
      <c r="SEW31" s="84"/>
      <c r="SEX31" s="84"/>
      <c r="SEY31" s="84"/>
      <c r="SEZ31" s="84"/>
      <c r="SFA31" s="84"/>
      <c r="SFB31" s="84"/>
      <c r="SFC31" s="84"/>
      <c r="SFD31" s="84"/>
      <c r="SFE31" s="84"/>
      <c r="SFF31" s="84"/>
      <c r="SFG31" s="84"/>
      <c r="SFH31" s="84"/>
      <c r="SFI31" s="84"/>
      <c r="SFJ31" s="84"/>
      <c r="SFK31" s="84"/>
      <c r="SFL31" s="84"/>
      <c r="SFM31" s="84"/>
      <c r="SFN31" s="84"/>
      <c r="SFO31" s="84"/>
      <c r="SFP31" s="84"/>
      <c r="SFQ31" s="84"/>
      <c r="SFR31" s="84"/>
      <c r="SFS31" s="84"/>
      <c r="SFT31" s="84"/>
      <c r="SFU31" s="84"/>
      <c r="SFV31" s="84"/>
      <c r="SFW31" s="84"/>
      <c r="SFX31" s="84"/>
      <c r="SFY31" s="84"/>
      <c r="SFZ31" s="84"/>
      <c r="SGA31" s="84"/>
      <c r="SGB31" s="84"/>
      <c r="SGC31" s="84"/>
      <c r="SGD31" s="84"/>
      <c r="SGE31" s="84"/>
      <c r="SGF31" s="84"/>
      <c r="SGG31" s="84"/>
      <c r="SGH31" s="84"/>
      <c r="SGI31" s="84"/>
      <c r="SGJ31" s="84"/>
      <c r="SGK31" s="84"/>
      <c r="SGL31" s="84"/>
      <c r="SGM31" s="84"/>
      <c r="SGN31" s="84"/>
      <c r="SGO31" s="84"/>
      <c r="SGP31" s="84"/>
      <c r="SGQ31" s="84"/>
      <c r="SGR31" s="84"/>
      <c r="SGS31" s="84"/>
      <c r="SGT31" s="84"/>
      <c r="SGU31" s="84"/>
      <c r="SGV31" s="84"/>
      <c r="SGW31" s="84"/>
      <c r="SGX31" s="84"/>
      <c r="SGY31" s="84"/>
      <c r="SGZ31" s="84"/>
      <c r="SHA31" s="84"/>
      <c r="SHB31" s="84"/>
      <c r="SHC31" s="84"/>
      <c r="SHD31" s="84"/>
      <c r="SHE31" s="84"/>
      <c r="SHF31" s="84"/>
      <c r="SHG31" s="84"/>
      <c r="SHH31" s="84"/>
      <c r="SHI31" s="84"/>
      <c r="SHJ31" s="84"/>
      <c r="SHK31" s="84"/>
      <c r="SHL31" s="84"/>
      <c r="SHM31" s="84"/>
      <c r="SHN31" s="84"/>
      <c r="SHO31" s="84"/>
      <c r="SHP31" s="84"/>
      <c r="SHQ31" s="84"/>
      <c r="SHR31" s="84"/>
      <c r="SHS31" s="84"/>
      <c r="SHT31" s="84"/>
      <c r="SHU31" s="84"/>
      <c r="SHV31" s="84"/>
      <c r="SHW31" s="84"/>
      <c r="SHX31" s="84"/>
      <c r="SHY31" s="84"/>
      <c r="SHZ31" s="84"/>
      <c r="SIA31" s="84"/>
      <c r="SIB31" s="84"/>
      <c r="SIC31" s="84"/>
      <c r="SID31" s="84"/>
      <c r="SIE31" s="84"/>
      <c r="SIF31" s="84"/>
      <c r="SIG31" s="84"/>
      <c r="SIH31" s="84"/>
      <c r="SII31" s="84"/>
      <c r="SIJ31" s="84"/>
      <c r="SIK31" s="84"/>
      <c r="SIL31" s="84"/>
      <c r="SIM31" s="84"/>
      <c r="SIN31" s="84"/>
      <c r="SIO31" s="84"/>
      <c r="SIP31" s="84"/>
      <c r="SIQ31" s="84"/>
      <c r="SIR31" s="84"/>
      <c r="SIS31" s="84"/>
      <c r="SIT31" s="84"/>
      <c r="SIU31" s="84"/>
      <c r="SIV31" s="84"/>
      <c r="SIW31" s="84"/>
      <c r="SIX31" s="84"/>
      <c r="SIY31" s="84"/>
      <c r="SIZ31" s="84"/>
      <c r="SJA31" s="84"/>
      <c r="SJB31" s="84"/>
      <c r="SJC31" s="84"/>
      <c r="SJD31" s="84"/>
      <c r="SJE31" s="84"/>
      <c r="SJF31" s="84"/>
      <c r="SJG31" s="84"/>
      <c r="SJH31" s="84"/>
      <c r="SJI31" s="84"/>
      <c r="SJJ31" s="84"/>
      <c r="SJK31" s="84"/>
      <c r="SJL31" s="84"/>
      <c r="SJM31" s="84"/>
      <c r="SJN31" s="84"/>
      <c r="SJO31" s="84"/>
      <c r="SJP31" s="84"/>
      <c r="SJQ31" s="84"/>
      <c r="SJR31" s="84"/>
      <c r="SJS31" s="84"/>
      <c r="SJT31" s="84"/>
      <c r="SJU31" s="84"/>
      <c r="SJV31" s="84"/>
      <c r="SJW31" s="84"/>
      <c r="SJX31" s="84"/>
      <c r="SJY31" s="84"/>
      <c r="SJZ31" s="84"/>
      <c r="SKA31" s="84"/>
      <c r="SKB31" s="84"/>
      <c r="SKC31" s="84"/>
      <c r="SKD31" s="84"/>
      <c r="SKE31" s="84"/>
      <c r="SKF31" s="84"/>
      <c r="SKG31" s="84"/>
      <c r="SKH31" s="84"/>
      <c r="SKI31" s="84"/>
      <c r="SKJ31" s="84"/>
      <c r="SKK31" s="84"/>
      <c r="SKL31" s="84"/>
      <c r="SKM31" s="84"/>
      <c r="SKN31" s="84"/>
      <c r="SKO31" s="84"/>
      <c r="SKP31" s="84"/>
      <c r="SKQ31" s="84"/>
      <c r="SKR31" s="84"/>
      <c r="SKS31" s="84"/>
      <c r="SKT31" s="84"/>
      <c r="SKU31" s="84"/>
      <c r="SKV31" s="84"/>
      <c r="SKW31" s="84"/>
      <c r="SKX31" s="84"/>
      <c r="SKY31" s="84"/>
      <c r="SKZ31" s="84"/>
      <c r="SLA31" s="84"/>
      <c r="SLB31" s="84"/>
      <c r="SLC31" s="84"/>
      <c r="SLD31" s="84"/>
      <c r="SLE31" s="84"/>
      <c r="SLF31" s="84"/>
      <c r="SLG31" s="84"/>
      <c r="SLH31" s="84"/>
      <c r="SLI31" s="84"/>
      <c r="SLJ31" s="84"/>
      <c r="SLK31" s="84"/>
      <c r="SLL31" s="84"/>
      <c r="SLM31" s="84"/>
      <c r="SLN31" s="84"/>
      <c r="SLO31" s="84"/>
      <c r="SLP31" s="84"/>
      <c r="SLQ31" s="84"/>
      <c r="SLR31" s="84"/>
      <c r="SLS31" s="84"/>
      <c r="SLT31" s="84"/>
      <c r="SLU31" s="84"/>
      <c r="SLV31" s="84"/>
      <c r="SLW31" s="84"/>
      <c r="SLX31" s="84"/>
      <c r="SLY31" s="84"/>
      <c r="SLZ31" s="84"/>
      <c r="SMA31" s="84"/>
      <c r="SMB31" s="84"/>
      <c r="SMC31" s="84"/>
      <c r="SMD31" s="84"/>
      <c r="SME31" s="84"/>
      <c r="SMF31" s="84"/>
      <c r="SMG31" s="84"/>
      <c r="SMH31" s="84"/>
      <c r="SMI31" s="84"/>
      <c r="SMJ31" s="84"/>
      <c r="SMK31" s="84"/>
      <c r="SML31" s="84"/>
      <c r="SMM31" s="84"/>
      <c r="SMN31" s="84"/>
      <c r="SMO31" s="84"/>
      <c r="SMP31" s="84"/>
      <c r="SMQ31" s="84"/>
      <c r="SMR31" s="84"/>
      <c r="SMS31" s="84"/>
      <c r="SMT31" s="84"/>
      <c r="SMU31" s="84"/>
      <c r="SMV31" s="84"/>
      <c r="SMW31" s="84"/>
      <c r="SMX31" s="84"/>
      <c r="SMY31" s="84"/>
      <c r="SMZ31" s="84"/>
      <c r="SNA31" s="84"/>
      <c r="SNB31" s="84"/>
      <c r="SNC31" s="84"/>
      <c r="SND31" s="84"/>
      <c r="SNE31" s="84"/>
      <c r="SNF31" s="84"/>
      <c r="SNG31" s="84"/>
      <c r="SNH31" s="84"/>
      <c r="SNI31" s="84"/>
      <c r="SNJ31" s="84"/>
      <c r="SNK31" s="84"/>
      <c r="SNL31" s="84"/>
      <c r="SNM31" s="84"/>
      <c r="SNN31" s="84"/>
      <c r="SNO31" s="84"/>
      <c r="SNP31" s="84"/>
      <c r="SNQ31" s="84"/>
      <c r="SNR31" s="84"/>
      <c r="SNS31" s="84"/>
      <c r="SNT31" s="84"/>
      <c r="SNU31" s="84"/>
      <c r="SNV31" s="84"/>
      <c r="SNW31" s="84"/>
      <c r="SNX31" s="84"/>
      <c r="SNY31" s="84"/>
      <c r="SNZ31" s="84"/>
      <c r="SOA31" s="84"/>
      <c r="SOB31" s="84"/>
      <c r="SOC31" s="84"/>
      <c r="SOD31" s="84"/>
      <c r="SOE31" s="84"/>
      <c r="SOF31" s="84"/>
      <c r="SOG31" s="84"/>
      <c r="SOH31" s="84"/>
      <c r="SOI31" s="84"/>
      <c r="SOJ31" s="84"/>
      <c r="SOK31" s="84"/>
      <c r="SOL31" s="84"/>
      <c r="SOM31" s="84"/>
      <c r="SON31" s="84"/>
      <c r="SOO31" s="84"/>
      <c r="SOP31" s="84"/>
      <c r="SOQ31" s="84"/>
      <c r="SOR31" s="84"/>
      <c r="SOS31" s="84"/>
      <c r="SOT31" s="84"/>
      <c r="SOU31" s="84"/>
      <c r="SOV31" s="84"/>
      <c r="SOW31" s="84"/>
      <c r="SOX31" s="84"/>
      <c r="SOY31" s="84"/>
      <c r="SOZ31" s="84"/>
      <c r="SPA31" s="84"/>
      <c r="SPB31" s="84"/>
      <c r="SPC31" s="84"/>
      <c r="SPD31" s="84"/>
      <c r="SPE31" s="84"/>
      <c r="SPF31" s="84"/>
      <c r="SPG31" s="84"/>
      <c r="SPH31" s="84"/>
      <c r="SPI31" s="84"/>
      <c r="SPJ31" s="84"/>
      <c r="SPK31" s="84"/>
      <c r="SPL31" s="84"/>
      <c r="SPM31" s="84"/>
      <c r="SPN31" s="84"/>
      <c r="SPO31" s="84"/>
      <c r="SPP31" s="84"/>
      <c r="SPQ31" s="84"/>
      <c r="SPR31" s="84"/>
      <c r="SPS31" s="84"/>
      <c r="SPT31" s="84"/>
      <c r="SPU31" s="84"/>
      <c r="SPV31" s="84"/>
      <c r="SPW31" s="84"/>
      <c r="SPX31" s="84"/>
      <c r="SPY31" s="84"/>
      <c r="SPZ31" s="84"/>
      <c r="SQA31" s="84"/>
      <c r="SQB31" s="84"/>
      <c r="SQC31" s="84"/>
      <c r="SQD31" s="84"/>
      <c r="SQE31" s="84"/>
      <c r="SQF31" s="84"/>
      <c r="SQG31" s="84"/>
      <c r="SQH31" s="84"/>
      <c r="SQI31" s="84"/>
      <c r="SQJ31" s="84"/>
      <c r="SQK31" s="84"/>
      <c r="SQL31" s="84"/>
      <c r="SQM31" s="84"/>
      <c r="SQN31" s="84"/>
      <c r="SQO31" s="84"/>
      <c r="SQP31" s="84"/>
      <c r="SQQ31" s="84"/>
      <c r="SQR31" s="84"/>
      <c r="SQS31" s="84"/>
      <c r="SQT31" s="84"/>
      <c r="SQU31" s="84"/>
      <c r="SQV31" s="84"/>
      <c r="SQW31" s="84"/>
      <c r="SQX31" s="84"/>
      <c r="SQY31" s="84"/>
      <c r="SQZ31" s="84"/>
      <c r="SRA31" s="84"/>
      <c r="SRB31" s="84"/>
      <c r="SRC31" s="84"/>
      <c r="SRD31" s="84"/>
      <c r="SRE31" s="84"/>
      <c r="SRF31" s="84"/>
      <c r="SRG31" s="84"/>
      <c r="SRH31" s="84"/>
      <c r="SRI31" s="84"/>
      <c r="SRJ31" s="84"/>
      <c r="SRK31" s="84"/>
      <c r="SRL31" s="84"/>
      <c r="SRM31" s="84"/>
      <c r="SRN31" s="84"/>
      <c r="SRO31" s="84"/>
      <c r="SRP31" s="84"/>
      <c r="SRQ31" s="84"/>
      <c r="SRR31" s="84"/>
      <c r="SRS31" s="84"/>
      <c r="SRT31" s="84"/>
      <c r="SRU31" s="84"/>
      <c r="SRV31" s="84"/>
      <c r="SRW31" s="84"/>
      <c r="SRX31" s="84"/>
      <c r="SRY31" s="84"/>
      <c r="SRZ31" s="84"/>
      <c r="SSA31" s="84"/>
      <c r="SSB31" s="84"/>
      <c r="SSC31" s="84"/>
      <c r="SSD31" s="84"/>
      <c r="SSE31" s="84"/>
      <c r="SSF31" s="84"/>
      <c r="SSG31" s="84"/>
      <c r="SSH31" s="84"/>
      <c r="SSI31" s="84"/>
      <c r="SSJ31" s="84"/>
      <c r="SSK31" s="84"/>
      <c r="SSL31" s="84"/>
      <c r="SSM31" s="84"/>
      <c r="SSN31" s="84"/>
      <c r="SSO31" s="84"/>
      <c r="SSP31" s="84"/>
      <c r="SSQ31" s="84"/>
      <c r="SSR31" s="84"/>
      <c r="SSS31" s="84"/>
      <c r="SST31" s="84"/>
      <c r="SSU31" s="84"/>
      <c r="SSV31" s="84"/>
      <c r="SSW31" s="84"/>
      <c r="SSX31" s="84"/>
      <c r="SSY31" s="84"/>
      <c r="SSZ31" s="84"/>
      <c r="STA31" s="84"/>
      <c r="STB31" s="84"/>
      <c r="STC31" s="84"/>
      <c r="STD31" s="84"/>
      <c r="STE31" s="84"/>
      <c r="STF31" s="84"/>
      <c r="STG31" s="84"/>
      <c r="STH31" s="84"/>
      <c r="STI31" s="84"/>
      <c r="STJ31" s="84"/>
      <c r="STK31" s="84"/>
      <c r="STL31" s="84"/>
      <c r="STM31" s="84"/>
      <c r="STN31" s="84"/>
      <c r="STO31" s="84"/>
      <c r="STP31" s="84"/>
      <c r="STQ31" s="84"/>
      <c r="STR31" s="84"/>
      <c r="STS31" s="84"/>
      <c r="STT31" s="84"/>
      <c r="STU31" s="84"/>
      <c r="STV31" s="84"/>
      <c r="STW31" s="84"/>
      <c r="STX31" s="84"/>
      <c r="STY31" s="84"/>
      <c r="STZ31" s="84"/>
      <c r="SUA31" s="84"/>
      <c r="SUB31" s="84"/>
      <c r="SUC31" s="84"/>
      <c r="SUD31" s="84"/>
      <c r="SUE31" s="84"/>
      <c r="SUF31" s="84"/>
      <c r="SUG31" s="84"/>
      <c r="SUH31" s="84"/>
      <c r="SUI31" s="84"/>
      <c r="SUJ31" s="84"/>
      <c r="SUK31" s="84"/>
      <c r="SUL31" s="84"/>
      <c r="SUM31" s="84"/>
      <c r="SUN31" s="84"/>
      <c r="SUO31" s="84"/>
      <c r="SUP31" s="84"/>
      <c r="SUQ31" s="84"/>
      <c r="SUR31" s="84"/>
      <c r="SUS31" s="84"/>
      <c r="SUT31" s="84"/>
      <c r="SUU31" s="84"/>
      <c r="SUV31" s="84"/>
      <c r="SUW31" s="84"/>
      <c r="SUX31" s="84"/>
      <c r="SUY31" s="84"/>
      <c r="SUZ31" s="84"/>
      <c r="SVA31" s="84"/>
      <c r="SVB31" s="84"/>
      <c r="SVC31" s="84"/>
      <c r="SVD31" s="84"/>
      <c r="SVE31" s="84"/>
      <c r="SVF31" s="84"/>
      <c r="SVG31" s="84"/>
      <c r="SVH31" s="84"/>
      <c r="SVI31" s="84"/>
      <c r="SVJ31" s="84"/>
      <c r="SVK31" s="84"/>
      <c r="SVL31" s="84"/>
      <c r="SVM31" s="84"/>
      <c r="SVN31" s="84"/>
      <c r="SVO31" s="84"/>
      <c r="SVP31" s="84"/>
      <c r="SVQ31" s="84"/>
      <c r="SVR31" s="84"/>
      <c r="SVS31" s="84"/>
      <c r="SVT31" s="84"/>
      <c r="SVU31" s="84"/>
      <c r="SVV31" s="84"/>
      <c r="SVW31" s="84"/>
      <c r="SVX31" s="84"/>
      <c r="SVY31" s="84"/>
      <c r="SVZ31" s="84"/>
      <c r="SWA31" s="84"/>
      <c r="SWB31" s="84"/>
      <c r="SWC31" s="84"/>
      <c r="SWD31" s="84"/>
      <c r="SWE31" s="84"/>
      <c r="SWF31" s="84"/>
      <c r="SWG31" s="84"/>
      <c r="SWH31" s="84"/>
      <c r="SWI31" s="84"/>
      <c r="SWJ31" s="84"/>
      <c r="SWK31" s="84"/>
      <c r="SWL31" s="84"/>
      <c r="SWM31" s="84"/>
      <c r="SWN31" s="84"/>
      <c r="SWO31" s="84"/>
      <c r="SWP31" s="84"/>
      <c r="SWQ31" s="84"/>
      <c r="SWR31" s="84"/>
      <c r="SWS31" s="84"/>
      <c r="SWT31" s="84"/>
      <c r="SWU31" s="84"/>
      <c r="SWV31" s="84"/>
      <c r="SWW31" s="84"/>
      <c r="SWX31" s="84"/>
      <c r="SWY31" s="84"/>
      <c r="SWZ31" s="84"/>
      <c r="SXA31" s="84"/>
      <c r="SXB31" s="84"/>
      <c r="SXC31" s="84"/>
      <c r="SXD31" s="84"/>
      <c r="SXE31" s="84"/>
      <c r="SXF31" s="84"/>
      <c r="SXG31" s="84"/>
      <c r="SXH31" s="84"/>
      <c r="SXI31" s="84"/>
      <c r="SXJ31" s="84"/>
      <c r="SXK31" s="84"/>
      <c r="SXL31" s="84"/>
      <c r="SXM31" s="84"/>
      <c r="SXN31" s="84"/>
      <c r="SXO31" s="84"/>
      <c r="SXP31" s="84"/>
      <c r="SXQ31" s="84"/>
      <c r="SXR31" s="84"/>
      <c r="SXS31" s="84"/>
      <c r="SXT31" s="84"/>
      <c r="SXU31" s="84"/>
      <c r="SXV31" s="84"/>
      <c r="SXW31" s="84"/>
      <c r="SXX31" s="84"/>
      <c r="SXY31" s="84"/>
      <c r="SXZ31" s="84"/>
      <c r="SYA31" s="84"/>
      <c r="SYB31" s="84"/>
      <c r="SYC31" s="84"/>
      <c r="SYD31" s="84"/>
      <c r="SYE31" s="84"/>
      <c r="SYF31" s="84"/>
      <c r="SYG31" s="84"/>
      <c r="SYH31" s="84"/>
      <c r="SYI31" s="84"/>
      <c r="SYJ31" s="84"/>
      <c r="SYK31" s="84"/>
      <c r="SYL31" s="84"/>
      <c r="SYM31" s="84"/>
      <c r="SYN31" s="84"/>
      <c r="SYO31" s="84"/>
      <c r="SYP31" s="84"/>
      <c r="SYQ31" s="84"/>
      <c r="SYR31" s="84"/>
      <c r="SYS31" s="84"/>
      <c r="SYT31" s="84"/>
      <c r="SYU31" s="84"/>
      <c r="SYV31" s="84"/>
      <c r="SYW31" s="84"/>
      <c r="SYX31" s="84"/>
      <c r="SYY31" s="84"/>
      <c r="SYZ31" s="84"/>
      <c r="SZA31" s="84"/>
      <c r="SZB31" s="84"/>
      <c r="SZC31" s="84"/>
      <c r="SZD31" s="84"/>
      <c r="SZE31" s="84"/>
      <c r="SZF31" s="84"/>
      <c r="SZG31" s="84"/>
      <c r="SZH31" s="84"/>
      <c r="SZI31" s="84"/>
      <c r="SZJ31" s="84"/>
      <c r="SZK31" s="84"/>
      <c r="SZL31" s="84"/>
      <c r="SZM31" s="84"/>
      <c r="SZN31" s="84"/>
      <c r="SZO31" s="84"/>
      <c r="SZP31" s="84"/>
      <c r="SZQ31" s="84"/>
      <c r="SZR31" s="84"/>
      <c r="SZS31" s="84"/>
      <c r="SZT31" s="84"/>
      <c r="SZU31" s="84"/>
      <c r="SZV31" s="84"/>
      <c r="SZW31" s="84"/>
      <c r="SZX31" s="84"/>
      <c r="SZY31" s="84"/>
      <c r="SZZ31" s="84"/>
      <c r="TAA31" s="84"/>
      <c r="TAB31" s="84"/>
      <c r="TAC31" s="84"/>
      <c r="TAD31" s="84"/>
      <c r="TAE31" s="84"/>
      <c r="TAF31" s="84"/>
      <c r="TAG31" s="84"/>
      <c r="TAH31" s="84"/>
      <c r="TAI31" s="84"/>
      <c r="TAJ31" s="84"/>
      <c r="TAK31" s="84"/>
      <c r="TAL31" s="84"/>
      <c r="TAM31" s="84"/>
      <c r="TAN31" s="84"/>
      <c r="TAO31" s="84"/>
      <c r="TAP31" s="84"/>
      <c r="TAQ31" s="84"/>
      <c r="TAR31" s="84"/>
      <c r="TAS31" s="84"/>
      <c r="TAT31" s="84"/>
      <c r="TAU31" s="84"/>
      <c r="TAV31" s="84"/>
      <c r="TAW31" s="84"/>
      <c r="TAX31" s="84"/>
      <c r="TAY31" s="84"/>
      <c r="TAZ31" s="84"/>
      <c r="TBA31" s="84"/>
      <c r="TBB31" s="84"/>
      <c r="TBC31" s="84"/>
      <c r="TBD31" s="84"/>
      <c r="TBE31" s="84"/>
      <c r="TBF31" s="84"/>
      <c r="TBG31" s="84"/>
      <c r="TBH31" s="84"/>
      <c r="TBI31" s="84"/>
      <c r="TBJ31" s="84"/>
      <c r="TBK31" s="84"/>
      <c r="TBL31" s="84"/>
      <c r="TBM31" s="84"/>
      <c r="TBN31" s="84"/>
      <c r="TBO31" s="84"/>
      <c r="TBP31" s="84"/>
      <c r="TBQ31" s="84"/>
      <c r="TBR31" s="84"/>
      <c r="TBS31" s="84"/>
      <c r="TBT31" s="84"/>
      <c r="TBU31" s="84"/>
      <c r="TBV31" s="84"/>
      <c r="TBW31" s="84"/>
      <c r="TBX31" s="84"/>
      <c r="TBY31" s="84"/>
      <c r="TBZ31" s="84"/>
      <c r="TCA31" s="84"/>
      <c r="TCB31" s="84"/>
      <c r="TCC31" s="84"/>
      <c r="TCD31" s="84"/>
      <c r="TCE31" s="84"/>
      <c r="TCF31" s="84"/>
      <c r="TCG31" s="84"/>
      <c r="TCH31" s="84"/>
      <c r="TCI31" s="84"/>
      <c r="TCJ31" s="84"/>
      <c r="TCK31" s="84"/>
      <c r="TCL31" s="84"/>
      <c r="TCM31" s="84"/>
      <c r="TCN31" s="84"/>
      <c r="TCO31" s="84"/>
      <c r="TCP31" s="84"/>
      <c r="TCQ31" s="84"/>
      <c r="TCR31" s="84"/>
      <c r="TCS31" s="84"/>
      <c r="TCT31" s="84"/>
      <c r="TCU31" s="84"/>
      <c r="TCV31" s="84"/>
      <c r="TCW31" s="84"/>
      <c r="TCX31" s="84"/>
      <c r="TCY31" s="84"/>
      <c r="TCZ31" s="84"/>
      <c r="TDA31" s="84"/>
      <c r="TDB31" s="84"/>
      <c r="TDC31" s="84"/>
      <c r="TDD31" s="84"/>
      <c r="TDE31" s="84"/>
      <c r="TDF31" s="84"/>
      <c r="TDG31" s="84"/>
      <c r="TDH31" s="84"/>
      <c r="TDI31" s="84"/>
      <c r="TDJ31" s="84"/>
      <c r="TDK31" s="84"/>
      <c r="TDL31" s="84"/>
      <c r="TDM31" s="84"/>
      <c r="TDN31" s="84"/>
      <c r="TDO31" s="84"/>
      <c r="TDP31" s="84"/>
      <c r="TDQ31" s="84"/>
      <c r="TDR31" s="84"/>
      <c r="TDS31" s="84"/>
      <c r="TDT31" s="84"/>
      <c r="TDU31" s="84"/>
      <c r="TDV31" s="84"/>
      <c r="TDW31" s="84"/>
      <c r="TDX31" s="84"/>
      <c r="TDY31" s="84"/>
      <c r="TDZ31" s="84"/>
      <c r="TEA31" s="84"/>
      <c r="TEB31" s="84"/>
      <c r="TEC31" s="84"/>
      <c r="TED31" s="84"/>
      <c r="TEE31" s="84"/>
      <c r="TEF31" s="84"/>
      <c r="TEG31" s="84"/>
      <c r="TEH31" s="84"/>
      <c r="TEI31" s="84"/>
      <c r="TEJ31" s="84"/>
      <c r="TEK31" s="84"/>
      <c r="TEL31" s="84"/>
      <c r="TEM31" s="84"/>
      <c r="TEN31" s="84"/>
      <c r="TEO31" s="84"/>
      <c r="TEP31" s="84"/>
      <c r="TEQ31" s="84"/>
      <c r="TER31" s="84"/>
      <c r="TES31" s="84"/>
      <c r="TET31" s="84"/>
      <c r="TEU31" s="84"/>
      <c r="TEV31" s="84"/>
      <c r="TEW31" s="84"/>
      <c r="TEX31" s="84"/>
      <c r="TEY31" s="84"/>
      <c r="TEZ31" s="84"/>
      <c r="TFA31" s="84"/>
      <c r="TFB31" s="84"/>
      <c r="TFC31" s="84"/>
      <c r="TFD31" s="84"/>
      <c r="TFE31" s="84"/>
      <c r="TFF31" s="84"/>
      <c r="TFG31" s="84"/>
      <c r="TFH31" s="84"/>
      <c r="TFI31" s="84"/>
      <c r="TFJ31" s="84"/>
      <c r="TFK31" s="84"/>
      <c r="TFL31" s="84"/>
      <c r="TFM31" s="84"/>
      <c r="TFN31" s="84"/>
      <c r="TFO31" s="84"/>
      <c r="TFP31" s="84"/>
      <c r="TFQ31" s="84"/>
      <c r="TFR31" s="84"/>
      <c r="TFS31" s="84"/>
      <c r="TFT31" s="84"/>
      <c r="TFU31" s="84"/>
      <c r="TFV31" s="84"/>
      <c r="TFW31" s="84"/>
      <c r="TFX31" s="84"/>
      <c r="TFY31" s="84"/>
      <c r="TFZ31" s="84"/>
      <c r="TGA31" s="84"/>
      <c r="TGB31" s="84"/>
      <c r="TGC31" s="84"/>
      <c r="TGD31" s="84"/>
      <c r="TGE31" s="84"/>
      <c r="TGF31" s="84"/>
      <c r="TGG31" s="84"/>
      <c r="TGH31" s="84"/>
      <c r="TGI31" s="84"/>
      <c r="TGJ31" s="84"/>
      <c r="TGK31" s="84"/>
      <c r="TGL31" s="84"/>
      <c r="TGM31" s="84"/>
      <c r="TGN31" s="84"/>
      <c r="TGO31" s="84"/>
      <c r="TGP31" s="84"/>
      <c r="TGQ31" s="84"/>
      <c r="TGR31" s="84"/>
      <c r="TGS31" s="84"/>
      <c r="TGT31" s="84"/>
      <c r="TGU31" s="84"/>
      <c r="TGV31" s="84"/>
      <c r="TGW31" s="84"/>
      <c r="TGX31" s="84"/>
      <c r="TGY31" s="84"/>
      <c r="TGZ31" s="84"/>
      <c r="THA31" s="84"/>
      <c r="THB31" s="84"/>
      <c r="THC31" s="84"/>
      <c r="THD31" s="84"/>
      <c r="THE31" s="84"/>
      <c r="THF31" s="84"/>
      <c r="THG31" s="84"/>
      <c r="THH31" s="84"/>
      <c r="THI31" s="84"/>
      <c r="THJ31" s="84"/>
      <c r="THK31" s="84"/>
      <c r="THL31" s="84"/>
      <c r="THM31" s="84"/>
      <c r="THN31" s="84"/>
      <c r="THO31" s="84"/>
      <c r="THP31" s="84"/>
      <c r="THQ31" s="84"/>
      <c r="THR31" s="84"/>
      <c r="THS31" s="84"/>
      <c r="THT31" s="84"/>
      <c r="THU31" s="84"/>
      <c r="THV31" s="84"/>
      <c r="THW31" s="84"/>
      <c r="THX31" s="84"/>
      <c r="THY31" s="84"/>
      <c r="THZ31" s="84"/>
      <c r="TIA31" s="84"/>
      <c r="TIB31" s="84"/>
      <c r="TIC31" s="84"/>
      <c r="TID31" s="84"/>
      <c r="TIE31" s="84"/>
      <c r="TIF31" s="84"/>
      <c r="TIG31" s="84"/>
      <c r="TIH31" s="84"/>
      <c r="TII31" s="84"/>
      <c r="TIJ31" s="84"/>
      <c r="TIK31" s="84"/>
      <c r="TIL31" s="84"/>
      <c r="TIM31" s="84"/>
      <c r="TIN31" s="84"/>
      <c r="TIO31" s="84"/>
      <c r="TIP31" s="84"/>
      <c r="TIQ31" s="84"/>
      <c r="TIR31" s="84"/>
      <c r="TIS31" s="84"/>
      <c r="TIT31" s="84"/>
      <c r="TIU31" s="84"/>
      <c r="TIV31" s="84"/>
      <c r="TIW31" s="84"/>
      <c r="TIX31" s="84"/>
      <c r="TIY31" s="84"/>
      <c r="TIZ31" s="84"/>
      <c r="TJA31" s="84"/>
      <c r="TJB31" s="84"/>
      <c r="TJC31" s="84"/>
      <c r="TJD31" s="84"/>
      <c r="TJE31" s="84"/>
      <c r="TJF31" s="84"/>
      <c r="TJG31" s="84"/>
      <c r="TJH31" s="84"/>
      <c r="TJI31" s="84"/>
      <c r="TJJ31" s="84"/>
      <c r="TJK31" s="84"/>
      <c r="TJL31" s="84"/>
      <c r="TJM31" s="84"/>
      <c r="TJN31" s="84"/>
      <c r="TJO31" s="84"/>
      <c r="TJP31" s="84"/>
      <c r="TJQ31" s="84"/>
      <c r="TJR31" s="84"/>
      <c r="TJS31" s="84"/>
      <c r="TJT31" s="84"/>
      <c r="TJU31" s="84"/>
      <c r="TJV31" s="84"/>
      <c r="TJW31" s="84"/>
      <c r="TJX31" s="84"/>
      <c r="TJY31" s="84"/>
      <c r="TJZ31" s="84"/>
      <c r="TKA31" s="84"/>
      <c r="TKB31" s="84"/>
      <c r="TKC31" s="84"/>
      <c r="TKD31" s="84"/>
      <c r="TKE31" s="84"/>
      <c r="TKF31" s="84"/>
      <c r="TKG31" s="84"/>
      <c r="TKH31" s="84"/>
      <c r="TKI31" s="84"/>
      <c r="TKJ31" s="84"/>
      <c r="TKK31" s="84"/>
      <c r="TKL31" s="84"/>
      <c r="TKM31" s="84"/>
      <c r="TKN31" s="84"/>
      <c r="TKO31" s="84"/>
      <c r="TKP31" s="84"/>
      <c r="TKQ31" s="84"/>
      <c r="TKR31" s="84"/>
      <c r="TKS31" s="84"/>
      <c r="TKT31" s="84"/>
      <c r="TKU31" s="84"/>
      <c r="TKV31" s="84"/>
      <c r="TKW31" s="84"/>
      <c r="TKX31" s="84"/>
      <c r="TKY31" s="84"/>
      <c r="TKZ31" s="84"/>
      <c r="TLA31" s="84"/>
      <c r="TLB31" s="84"/>
      <c r="TLC31" s="84"/>
      <c r="TLD31" s="84"/>
      <c r="TLE31" s="84"/>
      <c r="TLF31" s="84"/>
      <c r="TLG31" s="84"/>
      <c r="TLH31" s="84"/>
      <c r="TLI31" s="84"/>
      <c r="TLJ31" s="84"/>
      <c r="TLK31" s="84"/>
      <c r="TLL31" s="84"/>
      <c r="TLM31" s="84"/>
      <c r="TLN31" s="84"/>
      <c r="TLO31" s="84"/>
      <c r="TLP31" s="84"/>
      <c r="TLQ31" s="84"/>
      <c r="TLR31" s="84"/>
      <c r="TLS31" s="84"/>
      <c r="TLT31" s="84"/>
      <c r="TLU31" s="84"/>
      <c r="TLV31" s="84"/>
      <c r="TLW31" s="84"/>
      <c r="TLX31" s="84"/>
      <c r="TLY31" s="84"/>
      <c r="TLZ31" s="84"/>
      <c r="TMA31" s="84"/>
      <c r="TMB31" s="84"/>
      <c r="TMC31" s="84"/>
      <c r="TMD31" s="84"/>
      <c r="TME31" s="84"/>
      <c r="TMF31" s="84"/>
      <c r="TMG31" s="84"/>
      <c r="TMH31" s="84"/>
      <c r="TMI31" s="84"/>
      <c r="TMJ31" s="84"/>
      <c r="TMK31" s="84"/>
      <c r="TML31" s="84"/>
      <c r="TMM31" s="84"/>
      <c r="TMN31" s="84"/>
      <c r="TMO31" s="84"/>
      <c r="TMP31" s="84"/>
      <c r="TMQ31" s="84"/>
      <c r="TMR31" s="84"/>
      <c r="TMS31" s="84"/>
      <c r="TMT31" s="84"/>
      <c r="TMU31" s="84"/>
      <c r="TMV31" s="84"/>
      <c r="TMW31" s="84"/>
      <c r="TMX31" s="84"/>
      <c r="TMY31" s="84"/>
      <c r="TMZ31" s="84"/>
      <c r="TNA31" s="84"/>
      <c r="TNB31" s="84"/>
      <c r="TNC31" s="84"/>
      <c r="TND31" s="84"/>
      <c r="TNE31" s="84"/>
      <c r="TNF31" s="84"/>
      <c r="TNG31" s="84"/>
      <c r="TNH31" s="84"/>
      <c r="TNI31" s="84"/>
      <c r="TNJ31" s="84"/>
      <c r="TNK31" s="84"/>
      <c r="TNL31" s="84"/>
      <c r="TNM31" s="84"/>
      <c r="TNN31" s="84"/>
      <c r="TNO31" s="84"/>
      <c r="TNP31" s="84"/>
      <c r="TNQ31" s="84"/>
      <c r="TNR31" s="84"/>
      <c r="TNS31" s="84"/>
      <c r="TNT31" s="84"/>
      <c r="TNU31" s="84"/>
      <c r="TNV31" s="84"/>
      <c r="TNW31" s="84"/>
      <c r="TNX31" s="84"/>
      <c r="TNY31" s="84"/>
      <c r="TNZ31" s="84"/>
      <c r="TOA31" s="84"/>
      <c r="TOB31" s="84"/>
      <c r="TOC31" s="84"/>
      <c r="TOD31" s="84"/>
      <c r="TOE31" s="84"/>
      <c r="TOF31" s="84"/>
      <c r="TOG31" s="84"/>
      <c r="TOH31" s="84"/>
      <c r="TOI31" s="84"/>
      <c r="TOJ31" s="84"/>
      <c r="TOK31" s="84"/>
      <c r="TOL31" s="84"/>
      <c r="TOM31" s="84"/>
      <c r="TON31" s="84"/>
      <c r="TOO31" s="84"/>
      <c r="TOP31" s="84"/>
      <c r="TOQ31" s="84"/>
      <c r="TOR31" s="84"/>
      <c r="TOS31" s="84"/>
      <c r="TOT31" s="84"/>
      <c r="TOU31" s="84"/>
      <c r="TOV31" s="84"/>
      <c r="TOW31" s="84"/>
      <c r="TOX31" s="84"/>
      <c r="TOY31" s="84"/>
      <c r="TOZ31" s="84"/>
      <c r="TPA31" s="84"/>
      <c r="TPB31" s="84"/>
      <c r="TPC31" s="84"/>
      <c r="TPD31" s="84"/>
      <c r="TPE31" s="84"/>
      <c r="TPF31" s="84"/>
      <c r="TPG31" s="84"/>
      <c r="TPH31" s="84"/>
      <c r="TPI31" s="84"/>
      <c r="TPJ31" s="84"/>
      <c r="TPK31" s="84"/>
      <c r="TPL31" s="84"/>
      <c r="TPM31" s="84"/>
      <c r="TPN31" s="84"/>
      <c r="TPO31" s="84"/>
      <c r="TPP31" s="84"/>
      <c r="TPQ31" s="84"/>
      <c r="TPR31" s="84"/>
      <c r="TPS31" s="84"/>
      <c r="TPT31" s="84"/>
      <c r="TPU31" s="84"/>
      <c r="TPV31" s="84"/>
      <c r="TPW31" s="84"/>
      <c r="TPX31" s="84"/>
      <c r="TPY31" s="84"/>
      <c r="TPZ31" s="84"/>
      <c r="TQA31" s="84"/>
      <c r="TQB31" s="84"/>
      <c r="TQC31" s="84"/>
      <c r="TQD31" s="84"/>
      <c r="TQE31" s="84"/>
      <c r="TQF31" s="84"/>
      <c r="TQG31" s="84"/>
      <c r="TQH31" s="84"/>
      <c r="TQI31" s="84"/>
      <c r="TQJ31" s="84"/>
      <c r="TQK31" s="84"/>
      <c r="TQL31" s="84"/>
      <c r="TQM31" s="84"/>
      <c r="TQN31" s="84"/>
      <c r="TQO31" s="84"/>
      <c r="TQP31" s="84"/>
      <c r="TQQ31" s="84"/>
      <c r="TQR31" s="84"/>
      <c r="TQS31" s="84"/>
      <c r="TQT31" s="84"/>
      <c r="TQU31" s="84"/>
      <c r="TQV31" s="84"/>
      <c r="TQW31" s="84"/>
      <c r="TQX31" s="84"/>
      <c r="TQY31" s="84"/>
      <c r="TQZ31" s="84"/>
      <c r="TRA31" s="84"/>
      <c r="TRB31" s="84"/>
      <c r="TRC31" s="84"/>
      <c r="TRD31" s="84"/>
      <c r="TRE31" s="84"/>
      <c r="TRF31" s="84"/>
      <c r="TRG31" s="84"/>
      <c r="TRH31" s="84"/>
      <c r="TRI31" s="84"/>
      <c r="TRJ31" s="84"/>
      <c r="TRK31" s="84"/>
      <c r="TRL31" s="84"/>
      <c r="TRM31" s="84"/>
      <c r="TRN31" s="84"/>
      <c r="TRO31" s="84"/>
      <c r="TRP31" s="84"/>
      <c r="TRQ31" s="84"/>
      <c r="TRR31" s="84"/>
      <c r="TRS31" s="84"/>
      <c r="TRT31" s="84"/>
      <c r="TRU31" s="84"/>
      <c r="TRV31" s="84"/>
      <c r="TRW31" s="84"/>
      <c r="TRX31" s="84"/>
      <c r="TRY31" s="84"/>
      <c r="TRZ31" s="84"/>
      <c r="TSA31" s="84"/>
      <c r="TSB31" s="84"/>
      <c r="TSC31" s="84"/>
      <c r="TSD31" s="84"/>
      <c r="TSE31" s="84"/>
      <c r="TSF31" s="84"/>
      <c r="TSG31" s="84"/>
      <c r="TSH31" s="84"/>
      <c r="TSI31" s="84"/>
      <c r="TSJ31" s="84"/>
      <c r="TSK31" s="84"/>
      <c r="TSL31" s="84"/>
      <c r="TSM31" s="84"/>
      <c r="TSN31" s="84"/>
      <c r="TSO31" s="84"/>
      <c r="TSP31" s="84"/>
      <c r="TSQ31" s="84"/>
      <c r="TSR31" s="84"/>
      <c r="TSS31" s="84"/>
      <c r="TST31" s="84"/>
      <c r="TSU31" s="84"/>
      <c r="TSV31" s="84"/>
      <c r="TSW31" s="84"/>
      <c r="TSX31" s="84"/>
      <c r="TSY31" s="84"/>
      <c r="TSZ31" s="84"/>
      <c r="TTA31" s="84"/>
      <c r="TTB31" s="84"/>
      <c r="TTC31" s="84"/>
      <c r="TTD31" s="84"/>
      <c r="TTE31" s="84"/>
      <c r="TTF31" s="84"/>
      <c r="TTG31" s="84"/>
      <c r="TTH31" s="84"/>
      <c r="TTI31" s="84"/>
      <c r="TTJ31" s="84"/>
      <c r="TTK31" s="84"/>
      <c r="TTL31" s="84"/>
      <c r="TTM31" s="84"/>
      <c r="TTN31" s="84"/>
      <c r="TTO31" s="84"/>
      <c r="TTP31" s="84"/>
      <c r="TTQ31" s="84"/>
      <c r="TTR31" s="84"/>
      <c r="TTS31" s="84"/>
      <c r="TTT31" s="84"/>
      <c r="TTU31" s="84"/>
      <c r="TTV31" s="84"/>
      <c r="TTW31" s="84"/>
      <c r="TTX31" s="84"/>
      <c r="TTY31" s="84"/>
      <c r="TTZ31" s="84"/>
      <c r="TUA31" s="84"/>
      <c r="TUB31" s="84"/>
      <c r="TUC31" s="84"/>
      <c r="TUD31" s="84"/>
      <c r="TUE31" s="84"/>
      <c r="TUF31" s="84"/>
      <c r="TUG31" s="84"/>
      <c r="TUH31" s="84"/>
      <c r="TUI31" s="84"/>
      <c r="TUJ31" s="84"/>
      <c r="TUK31" s="84"/>
      <c r="TUL31" s="84"/>
      <c r="TUM31" s="84"/>
      <c r="TUN31" s="84"/>
      <c r="TUO31" s="84"/>
      <c r="TUP31" s="84"/>
      <c r="TUQ31" s="84"/>
      <c r="TUR31" s="84"/>
      <c r="TUS31" s="84"/>
      <c r="TUT31" s="84"/>
      <c r="TUU31" s="84"/>
      <c r="TUV31" s="84"/>
      <c r="TUW31" s="84"/>
      <c r="TUX31" s="84"/>
      <c r="TUY31" s="84"/>
      <c r="TUZ31" s="84"/>
      <c r="TVA31" s="84"/>
      <c r="TVB31" s="84"/>
      <c r="TVC31" s="84"/>
      <c r="TVD31" s="84"/>
      <c r="TVE31" s="84"/>
      <c r="TVF31" s="84"/>
      <c r="TVG31" s="84"/>
      <c r="TVH31" s="84"/>
      <c r="TVI31" s="84"/>
      <c r="TVJ31" s="84"/>
      <c r="TVK31" s="84"/>
      <c r="TVL31" s="84"/>
      <c r="TVM31" s="84"/>
      <c r="TVN31" s="84"/>
      <c r="TVO31" s="84"/>
      <c r="TVP31" s="84"/>
      <c r="TVQ31" s="84"/>
      <c r="TVR31" s="84"/>
      <c r="TVS31" s="84"/>
      <c r="TVT31" s="84"/>
      <c r="TVU31" s="84"/>
      <c r="TVV31" s="84"/>
      <c r="TVW31" s="84"/>
      <c r="TVX31" s="84"/>
      <c r="TVY31" s="84"/>
      <c r="TVZ31" s="84"/>
      <c r="TWA31" s="84"/>
      <c r="TWB31" s="84"/>
      <c r="TWC31" s="84"/>
      <c r="TWD31" s="84"/>
      <c r="TWE31" s="84"/>
      <c r="TWF31" s="84"/>
      <c r="TWG31" s="84"/>
      <c r="TWH31" s="84"/>
      <c r="TWI31" s="84"/>
      <c r="TWJ31" s="84"/>
      <c r="TWK31" s="84"/>
      <c r="TWL31" s="84"/>
      <c r="TWM31" s="84"/>
      <c r="TWN31" s="84"/>
      <c r="TWO31" s="84"/>
      <c r="TWP31" s="84"/>
      <c r="TWQ31" s="84"/>
      <c r="TWR31" s="84"/>
      <c r="TWS31" s="84"/>
      <c r="TWT31" s="84"/>
      <c r="TWU31" s="84"/>
      <c r="TWV31" s="84"/>
      <c r="TWW31" s="84"/>
      <c r="TWX31" s="84"/>
      <c r="TWY31" s="84"/>
      <c r="TWZ31" s="84"/>
      <c r="TXA31" s="84"/>
      <c r="TXB31" s="84"/>
      <c r="TXC31" s="84"/>
      <c r="TXD31" s="84"/>
      <c r="TXE31" s="84"/>
      <c r="TXF31" s="84"/>
      <c r="TXG31" s="84"/>
      <c r="TXH31" s="84"/>
      <c r="TXI31" s="84"/>
      <c r="TXJ31" s="84"/>
      <c r="TXK31" s="84"/>
      <c r="TXL31" s="84"/>
      <c r="TXM31" s="84"/>
      <c r="TXN31" s="84"/>
      <c r="TXO31" s="84"/>
      <c r="TXP31" s="84"/>
      <c r="TXQ31" s="84"/>
      <c r="TXR31" s="84"/>
      <c r="TXS31" s="84"/>
      <c r="TXT31" s="84"/>
      <c r="TXU31" s="84"/>
      <c r="TXV31" s="84"/>
      <c r="TXW31" s="84"/>
      <c r="TXX31" s="84"/>
      <c r="TXY31" s="84"/>
      <c r="TXZ31" s="84"/>
      <c r="TYA31" s="84"/>
      <c r="TYB31" s="84"/>
      <c r="TYC31" s="84"/>
      <c r="TYD31" s="84"/>
      <c r="TYE31" s="84"/>
      <c r="TYF31" s="84"/>
      <c r="TYG31" s="84"/>
      <c r="TYH31" s="84"/>
      <c r="TYI31" s="84"/>
      <c r="TYJ31" s="84"/>
      <c r="TYK31" s="84"/>
      <c r="TYL31" s="84"/>
      <c r="TYM31" s="84"/>
      <c r="TYN31" s="84"/>
      <c r="TYO31" s="84"/>
      <c r="TYP31" s="84"/>
      <c r="TYQ31" s="84"/>
      <c r="TYR31" s="84"/>
      <c r="TYS31" s="84"/>
      <c r="TYT31" s="84"/>
      <c r="TYU31" s="84"/>
      <c r="TYV31" s="84"/>
      <c r="TYW31" s="84"/>
      <c r="TYX31" s="84"/>
      <c r="TYY31" s="84"/>
      <c r="TYZ31" s="84"/>
      <c r="TZA31" s="84"/>
      <c r="TZB31" s="84"/>
      <c r="TZC31" s="84"/>
      <c r="TZD31" s="84"/>
      <c r="TZE31" s="84"/>
      <c r="TZF31" s="84"/>
      <c r="TZG31" s="84"/>
      <c r="TZH31" s="84"/>
      <c r="TZI31" s="84"/>
      <c r="TZJ31" s="84"/>
      <c r="TZK31" s="84"/>
      <c r="TZL31" s="84"/>
      <c r="TZM31" s="84"/>
      <c r="TZN31" s="84"/>
      <c r="TZO31" s="84"/>
      <c r="TZP31" s="84"/>
      <c r="TZQ31" s="84"/>
      <c r="TZR31" s="84"/>
      <c r="TZS31" s="84"/>
      <c r="TZT31" s="84"/>
      <c r="TZU31" s="84"/>
      <c r="TZV31" s="84"/>
      <c r="TZW31" s="84"/>
      <c r="TZX31" s="84"/>
      <c r="TZY31" s="84"/>
      <c r="TZZ31" s="84"/>
      <c r="UAA31" s="84"/>
      <c r="UAB31" s="84"/>
      <c r="UAC31" s="84"/>
      <c r="UAD31" s="84"/>
      <c r="UAE31" s="84"/>
      <c r="UAF31" s="84"/>
      <c r="UAG31" s="84"/>
      <c r="UAH31" s="84"/>
      <c r="UAI31" s="84"/>
      <c r="UAJ31" s="84"/>
      <c r="UAK31" s="84"/>
      <c r="UAL31" s="84"/>
      <c r="UAM31" s="84"/>
      <c r="UAN31" s="84"/>
      <c r="UAO31" s="84"/>
      <c r="UAP31" s="84"/>
      <c r="UAQ31" s="84"/>
      <c r="UAR31" s="84"/>
      <c r="UAS31" s="84"/>
      <c r="UAT31" s="84"/>
      <c r="UAU31" s="84"/>
      <c r="UAV31" s="84"/>
      <c r="UAW31" s="84"/>
      <c r="UAX31" s="84"/>
      <c r="UAY31" s="84"/>
      <c r="UAZ31" s="84"/>
      <c r="UBA31" s="84"/>
      <c r="UBB31" s="84"/>
      <c r="UBC31" s="84"/>
      <c r="UBD31" s="84"/>
      <c r="UBE31" s="84"/>
      <c r="UBF31" s="84"/>
      <c r="UBG31" s="84"/>
      <c r="UBH31" s="84"/>
      <c r="UBI31" s="84"/>
      <c r="UBJ31" s="84"/>
      <c r="UBK31" s="84"/>
      <c r="UBL31" s="84"/>
      <c r="UBM31" s="84"/>
      <c r="UBN31" s="84"/>
      <c r="UBO31" s="84"/>
      <c r="UBP31" s="84"/>
      <c r="UBQ31" s="84"/>
      <c r="UBR31" s="84"/>
      <c r="UBS31" s="84"/>
      <c r="UBT31" s="84"/>
      <c r="UBU31" s="84"/>
      <c r="UBV31" s="84"/>
      <c r="UBW31" s="84"/>
      <c r="UBX31" s="84"/>
      <c r="UBY31" s="84"/>
      <c r="UBZ31" s="84"/>
      <c r="UCA31" s="84"/>
      <c r="UCB31" s="84"/>
      <c r="UCC31" s="84"/>
      <c r="UCD31" s="84"/>
      <c r="UCE31" s="84"/>
      <c r="UCF31" s="84"/>
      <c r="UCG31" s="84"/>
      <c r="UCH31" s="84"/>
      <c r="UCI31" s="84"/>
      <c r="UCJ31" s="84"/>
      <c r="UCK31" s="84"/>
      <c r="UCL31" s="84"/>
      <c r="UCM31" s="84"/>
      <c r="UCN31" s="84"/>
      <c r="UCO31" s="84"/>
      <c r="UCP31" s="84"/>
      <c r="UCQ31" s="84"/>
      <c r="UCR31" s="84"/>
      <c r="UCS31" s="84"/>
      <c r="UCT31" s="84"/>
      <c r="UCU31" s="84"/>
      <c r="UCV31" s="84"/>
      <c r="UCW31" s="84"/>
      <c r="UCX31" s="84"/>
      <c r="UCY31" s="84"/>
      <c r="UCZ31" s="84"/>
      <c r="UDA31" s="84"/>
      <c r="UDB31" s="84"/>
      <c r="UDC31" s="84"/>
      <c r="UDD31" s="84"/>
      <c r="UDE31" s="84"/>
      <c r="UDF31" s="84"/>
      <c r="UDG31" s="84"/>
      <c r="UDH31" s="84"/>
      <c r="UDI31" s="84"/>
      <c r="UDJ31" s="84"/>
      <c r="UDK31" s="84"/>
      <c r="UDL31" s="84"/>
      <c r="UDM31" s="84"/>
      <c r="UDN31" s="84"/>
      <c r="UDO31" s="84"/>
      <c r="UDP31" s="84"/>
      <c r="UDQ31" s="84"/>
      <c r="UDR31" s="84"/>
      <c r="UDS31" s="84"/>
      <c r="UDT31" s="84"/>
      <c r="UDU31" s="84"/>
      <c r="UDV31" s="84"/>
      <c r="UDW31" s="84"/>
      <c r="UDX31" s="84"/>
      <c r="UDY31" s="84"/>
      <c r="UDZ31" s="84"/>
      <c r="UEA31" s="84"/>
      <c r="UEB31" s="84"/>
      <c r="UEC31" s="84"/>
      <c r="UED31" s="84"/>
      <c r="UEE31" s="84"/>
      <c r="UEF31" s="84"/>
      <c r="UEG31" s="84"/>
      <c r="UEH31" s="84"/>
      <c r="UEI31" s="84"/>
      <c r="UEJ31" s="84"/>
      <c r="UEK31" s="84"/>
      <c r="UEL31" s="84"/>
      <c r="UEM31" s="84"/>
      <c r="UEN31" s="84"/>
      <c r="UEO31" s="84"/>
      <c r="UEP31" s="84"/>
      <c r="UEQ31" s="84"/>
      <c r="UER31" s="84"/>
      <c r="UES31" s="84"/>
      <c r="UET31" s="84"/>
      <c r="UEU31" s="84"/>
      <c r="UEV31" s="84"/>
      <c r="UEW31" s="84"/>
      <c r="UEX31" s="84"/>
      <c r="UEY31" s="84"/>
      <c r="UEZ31" s="84"/>
      <c r="UFA31" s="84"/>
      <c r="UFB31" s="84"/>
      <c r="UFC31" s="84"/>
      <c r="UFD31" s="84"/>
      <c r="UFE31" s="84"/>
      <c r="UFF31" s="84"/>
      <c r="UFG31" s="84"/>
      <c r="UFH31" s="84"/>
      <c r="UFI31" s="84"/>
      <c r="UFJ31" s="84"/>
      <c r="UFK31" s="84"/>
      <c r="UFL31" s="84"/>
      <c r="UFM31" s="84"/>
      <c r="UFN31" s="84"/>
      <c r="UFO31" s="84"/>
      <c r="UFP31" s="84"/>
      <c r="UFQ31" s="84"/>
      <c r="UFR31" s="84"/>
      <c r="UFS31" s="84"/>
      <c r="UFT31" s="84"/>
      <c r="UFU31" s="84"/>
      <c r="UFV31" s="84"/>
      <c r="UFW31" s="84"/>
      <c r="UFX31" s="84"/>
      <c r="UFY31" s="84"/>
      <c r="UFZ31" s="84"/>
      <c r="UGA31" s="84"/>
      <c r="UGB31" s="84"/>
      <c r="UGC31" s="84"/>
      <c r="UGD31" s="84"/>
      <c r="UGE31" s="84"/>
      <c r="UGF31" s="84"/>
      <c r="UGG31" s="84"/>
      <c r="UGH31" s="84"/>
      <c r="UGI31" s="84"/>
      <c r="UGJ31" s="84"/>
      <c r="UGK31" s="84"/>
      <c r="UGL31" s="84"/>
      <c r="UGM31" s="84"/>
      <c r="UGN31" s="84"/>
      <c r="UGO31" s="84"/>
      <c r="UGP31" s="84"/>
      <c r="UGQ31" s="84"/>
      <c r="UGR31" s="84"/>
      <c r="UGS31" s="84"/>
      <c r="UGT31" s="84"/>
      <c r="UGU31" s="84"/>
      <c r="UGV31" s="84"/>
      <c r="UGW31" s="84"/>
      <c r="UGX31" s="84"/>
      <c r="UGY31" s="84"/>
      <c r="UGZ31" s="84"/>
      <c r="UHA31" s="84"/>
      <c r="UHB31" s="84"/>
      <c r="UHC31" s="84"/>
      <c r="UHD31" s="84"/>
      <c r="UHE31" s="84"/>
      <c r="UHF31" s="84"/>
      <c r="UHG31" s="84"/>
      <c r="UHH31" s="84"/>
      <c r="UHI31" s="84"/>
      <c r="UHJ31" s="84"/>
      <c r="UHK31" s="84"/>
      <c r="UHL31" s="84"/>
      <c r="UHM31" s="84"/>
      <c r="UHN31" s="84"/>
      <c r="UHO31" s="84"/>
      <c r="UHP31" s="84"/>
      <c r="UHQ31" s="84"/>
      <c r="UHR31" s="84"/>
      <c r="UHS31" s="84"/>
      <c r="UHT31" s="84"/>
      <c r="UHU31" s="84"/>
      <c r="UHV31" s="84"/>
      <c r="UHW31" s="84"/>
      <c r="UHX31" s="84"/>
      <c r="UHY31" s="84"/>
      <c r="UHZ31" s="84"/>
      <c r="UIA31" s="84"/>
      <c r="UIB31" s="84"/>
      <c r="UIC31" s="84"/>
      <c r="UID31" s="84"/>
      <c r="UIE31" s="84"/>
      <c r="UIF31" s="84"/>
      <c r="UIG31" s="84"/>
      <c r="UIH31" s="84"/>
      <c r="UII31" s="84"/>
      <c r="UIJ31" s="84"/>
      <c r="UIK31" s="84"/>
      <c r="UIL31" s="84"/>
      <c r="UIM31" s="84"/>
      <c r="UIN31" s="84"/>
      <c r="UIO31" s="84"/>
      <c r="UIP31" s="84"/>
      <c r="UIQ31" s="84"/>
      <c r="UIR31" s="84"/>
      <c r="UIS31" s="84"/>
      <c r="UIT31" s="84"/>
      <c r="UIU31" s="84"/>
      <c r="UIV31" s="84"/>
      <c r="UIW31" s="84"/>
      <c r="UIX31" s="84"/>
      <c r="UIY31" s="84"/>
      <c r="UIZ31" s="84"/>
      <c r="UJA31" s="84"/>
      <c r="UJB31" s="84"/>
      <c r="UJC31" s="84"/>
      <c r="UJD31" s="84"/>
      <c r="UJE31" s="84"/>
      <c r="UJF31" s="84"/>
      <c r="UJG31" s="84"/>
      <c r="UJH31" s="84"/>
      <c r="UJI31" s="84"/>
      <c r="UJJ31" s="84"/>
      <c r="UJK31" s="84"/>
      <c r="UJL31" s="84"/>
      <c r="UJM31" s="84"/>
      <c r="UJN31" s="84"/>
      <c r="UJO31" s="84"/>
      <c r="UJP31" s="84"/>
      <c r="UJQ31" s="84"/>
      <c r="UJR31" s="84"/>
      <c r="UJS31" s="84"/>
      <c r="UJT31" s="84"/>
      <c r="UJU31" s="84"/>
      <c r="UJV31" s="84"/>
      <c r="UJW31" s="84"/>
      <c r="UJX31" s="84"/>
      <c r="UJY31" s="84"/>
      <c r="UJZ31" s="84"/>
      <c r="UKA31" s="84"/>
      <c r="UKB31" s="84"/>
      <c r="UKC31" s="84"/>
      <c r="UKD31" s="84"/>
      <c r="UKE31" s="84"/>
      <c r="UKF31" s="84"/>
      <c r="UKG31" s="84"/>
      <c r="UKH31" s="84"/>
      <c r="UKI31" s="84"/>
      <c r="UKJ31" s="84"/>
      <c r="UKK31" s="84"/>
      <c r="UKL31" s="84"/>
      <c r="UKM31" s="84"/>
      <c r="UKN31" s="84"/>
      <c r="UKO31" s="84"/>
      <c r="UKP31" s="84"/>
      <c r="UKQ31" s="84"/>
      <c r="UKR31" s="84"/>
      <c r="UKS31" s="84"/>
      <c r="UKT31" s="84"/>
      <c r="UKU31" s="84"/>
      <c r="UKV31" s="84"/>
      <c r="UKW31" s="84"/>
      <c r="UKX31" s="84"/>
      <c r="UKY31" s="84"/>
      <c r="UKZ31" s="84"/>
      <c r="ULA31" s="84"/>
      <c r="ULB31" s="84"/>
      <c r="ULC31" s="84"/>
      <c r="ULD31" s="84"/>
      <c r="ULE31" s="84"/>
      <c r="ULF31" s="84"/>
      <c r="ULG31" s="84"/>
      <c r="ULH31" s="84"/>
      <c r="ULI31" s="84"/>
      <c r="ULJ31" s="84"/>
      <c r="ULK31" s="84"/>
      <c r="ULL31" s="84"/>
      <c r="ULM31" s="84"/>
      <c r="ULN31" s="84"/>
      <c r="ULO31" s="84"/>
      <c r="ULP31" s="84"/>
      <c r="ULQ31" s="84"/>
      <c r="ULR31" s="84"/>
      <c r="ULS31" s="84"/>
      <c r="ULT31" s="84"/>
      <c r="ULU31" s="84"/>
      <c r="ULV31" s="84"/>
      <c r="ULW31" s="84"/>
      <c r="ULX31" s="84"/>
      <c r="ULY31" s="84"/>
      <c r="ULZ31" s="84"/>
      <c r="UMA31" s="84"/>
      <c r="UMB31" s="84"/>
      <c r="UMC31" s="84"/>
      <c r="UMD31" s="84"/>
      <c r="UME31" s="84"/>
      <c r="UMF31" s="84"/>
      <c r="UMG31" s="84"/>
      <c r="UMH31" s="84"/>
      <c r="UMI31" s="84"/>
      <c r="UMJ31" s="84"/>
      <c r="UMK31" s="84"/>
      <c r="UML31" s="84"/>
      <c r="UMM31" s="84"/>
      <c r="UMN31" s="84"/>
      <c r="UMO31" s="84"/>
      <c r="UMP31" s="84"/>
      <c r="UMQ31" s="84"/>
      <c r="UMR31" s="84"/>
      <c r="UMS31" s="84"/>
      <c r="UMT31" s="84"/>
      <c r="UMU31" s="84"/>
      <c r="UMV31" s="84"/>
      <c r="UMW31" s="84"/>
      <c r="UMX31" s="84"/>
      <c r="UMY31" s="84"/>
      <c r="UMZ31" s="84"/>
      <c r="UNA31" s="84"/>
      <c r="UNB31" s="84"/>
      <c r="UNC31" s="84"/>
      <c r="UND31" s="84"/>
      <c r="UNE31" s="84"/>
      <c r="UNF31" s="84"/>
      <c r="UNG31" s="84"/>
      <c r="UNH31" s="84"/>
      <c r="UNI31" s="84"/>
      <c r="UNJ31" s="84"/>
      <c r="UNK31" s="84"/>
      <c r="UNL31" s="84"/>
      <c r="UNM31" s="84"/>
      <c r="UNN31" s="84"/>
      <c r="UNO31" s="84"/>
      <c r="UNP31" s="84"/>
      <c r="UNQ31" s="84"/>
      <c r="UNR31" s="84"/>
      <c r="UNS31" s="84"/>
      <c r="UNT31" s="84"/>
      <c r="UNU31" s="84"/>
      <c r="UNV31" s="84"/>
      <c r="UNW31" s="84"/>
      <c r="UNX31" s="84"/>
      <c r="UNY31" s="84"/>
      <c r="UNZ31" s="84"/>
      <c r="UOA31" s="84"/>
      <c r="UOB31" s="84"/>
      <c r="UOC31" s="84"/>
      <c r="UOD31" s="84"/>
      <c r="UOE31" s="84"/>
      <c r="UOF31" s="84"/>
      <c r="UOG31" s="84"/>
      <c r="UOH31" s="84"/>
      <c r="UOI31" s="84"/>
      <c r="UOJ31" s="84"/>
      <c r="UOK31" s="84"/>
      <c r="UOL31" s="84"/>
      <c r="UOM31" s="84"/>
      <c r="UON31" s="84"/>
      <c r="UOO31" s="84"/>
      <c r="UOP31" s="84"/>
      <c r="UOQ31" s="84"/>
      <c r="UOR31" s="84"/>
      <c r="UOS31" s="84"/>
      <c r="UOT31" s="84"/>
      <c r="UOU31" s="84"/>
      <c r="UOV31" s="84"/>
      <c r="UOW31" s="84"/>
      <c r="UOX31" s="84"/>
      <c r="UOY31" s="84"/>
      <c r="UOZ31" s="84"/>
      <c r="UPA31" s="84"/>
      <c r="UPB31" s="84"/>
      <c r="UPC31" s="84"/>
      <c r="UPD31" s="84"/>
      <c r="UPE31" s="84"/>
      <c r="UPF31" s="84"/>
      <c r="UPG31" s="84"/>
      <c r="UPH31" s="84"/>
      <c r="UPI31" s="84"/>
      <c r="UPJ31" s="84"/>
      <c r="UPK31" s="84"/>
      <c r="UPL31" s="84"/>
      <c r="UPM31" s="84"/>
      <c r="UPN31" s="84"/>
      <c r="UPO31" s="84"/>
      <c r="UPP31" s="84"/>
      <c r="UPQ31" s="84"/>
      <c r="UPR31" s="84"/>
      <c r="UPS31" s="84"/>
      <c r="UPT31" s="84"/>
      <c r="UPU31" s="84"/>
      <c r="UPV31" s="84"/>
      <c r="UPW31" s="84"/>
      <c r="UPX31" s="84"/>
      <c r="UPY31" s="84"/>
      <c r="UPZ31" s="84"/>
      <c r="UQA31" s="84"/>
      <c r="UQB31" s="84"/>
      <c r="UQC31" s="84"/>
      <c r="UQD31" s="84"/>
      <c r="UQE31" s="84"/>
      <c r="UQF31" s="84"/>
      <c r="UQG31" s="84"/>
      <c r="UQH31" s="84"/>
      <c r="UQI31" s="84"/>
      <c r="UQJ31" s="84"/>
      <c r="UQK31" s="84"/>
      <c r="UQL31" s="84"/>
      <c r="UQM31" s="84"/>
      <c r="UQN31" s="84"/>
      <c r="UQO31" s="84"/>
      <c r="UQP31" s="84"/>
      <c r="UQQ31" s="84"/>
      <c r="UQR31" s="84"/>
      <c r="UQS31" s="84"/>
      <c r="UQT31" s="84"/>
      <c r="UQU31" s="84"/>
      <c r="UQV31" s="84"/>
      <c r="UQW31" s="84"/>
      <c r="UQX31" s="84"/>
      <c r="UQY31" s="84"/>
      <c r="UQZ31" s="84"/>
      <c r="URA31" s="84"/>
      <c r="URB31" s="84"/>
      <c r="URC31" s="84"/>
      <c r="URD31" s="84"/>
      <c r="URE31" s="84"/>
      <c r="URF31" s="84"/>
      <c r="URG31" s="84"/>
      <c r="URH31" s="84"/>
      <c r="URI31" s="84"/>
      <c r="URJ31" s="84"/>
      <c r="URK31" s="84"/>
      <c r="URL31" s="84"/>
      <c r="URM31" s="84"/>
      <c r="URN31" s="84"/>
      <c r="URO31" s="84"/>
      <c r="URP31" s="84"/>
      <c r="URQ31" s="84"/>
      <c r="URR31" s="84"/>
      <c r="URS31" s="84"/>
      <c r="URT31" s="84"/>
      <c r="URU31" s="84"/>
      <c r="URV31" s="84"/>
      <c r="URW31" s="84"/>
      <c r="URX31" s="84"/>
      <c r="URY31" s="84"/>
      <c r="URZ31" s="84"/>
      <c r="USA31" s="84"/>
      <c r="USB31" s="84"/>
      <c r="USC31" s="84"/>
      <c r="USD31" s="84"/>
      <c r="USE31" s="84"/>
      <c r="USF31" s="84"/>
      <c r="USG31" s="84"/>
      <c r="USH31" s="84"/>
      <c r="USI31" s="84"/>
      <c r="USJ31" s="84"/>
      <c r="USK31" s="84"/>
      <c r="USL31" s="84"/>
      <c r="USM31" s="84"/>
      <c r="USN31" s="84"/>
      <c r="USO31" s="84"/>
      <c r="USP31" s="84"/>
      <c r="USQ31" s="84"/>
      <c r="USR31" s="84"/>
      <c r="USS31" s="84"/>
      <c r="UST31" s="84"/>
      <c r="USU31" s="84"/>
      <c r="USV31" s="84"/>
      <c r="USW31" s="84"/>
      <c r="USX31" s="84"/>
      <c r="USY31" s="84"/>
      <c r="USZ31" s="84"/>
      <c r="UTA31" s="84"/>
      <c r="UTB31" s="84"/>
      <c r="UTC31" s="84"/>
      <c r="UTD31" s="84"/>
      <c r="UTE31" s="84"/>
      <c r="UTF31" s="84"/>
      <c r="UTG31" s="84"/>
      <c r="UTH31" s="84"/>
      <c r="UTI31" s="84"/>
      <c r="UTJ31" s="84"/>
      <c r="UTK31" s="84"/>
      <c r="UTL31" s="84"/>
      <c r="UTM31" s="84"/>
      <c r="UTN31" s="84"/>
      <c r="UTO31" s="84"/>
      <c r="UTP31" s="84"/>
      <c r="UTQ31" s="84"/>
      <c r="UTR31" s="84"/>
      <c r="UTS31" s="84"/>
      <c r="UTT31" s="84"/>
      <c r="UTU31" s="84"/>
      <c r="UTV31" s="84"/>
      <c r="UTW31" s="84"/>
      <c r="UTX31" s="84"/>
      <c r="UTY31" s="84"/>
      <c r="UTZ31" s="84"/>
      <c r="UUA31" s="84"/>
      <c r="UUB31" s="84"/>
      <c r="UUC31" s="84"/>
      <c r="UUD31" s="84"/>
      <c r="UUE31" s="84"/>
      <c r="UUF31" s="84"/>
      <c r="UUG31" s="84"/>
      <c r="UUH31" s="84"/>
      <c r="UUI31" s="84"/>
      <c r="UUJ31" s="84"/>
      <c r="UUK31" s="84"/>
      <c r="UUL31" s="84"/>
      <c r="UUM31" s="84"/>
      <c r="UUN31" s="84"/>
      <c r="UUO31" s="84"/>
      <c r="UUP31" s="84"/>
      <c r="UUQ31" s="84"/>
      <c r="UUR31" s="84"/>
      <c r="UUS31" s="84"/>
      <c r="UUT31" s="84"/>
      <c r="UUU31" s="84"/>
      <c r="UUV31" s="84"/>
      <c r="UUW31" s="84"/>
      <c r="UUX31" s="84"/>
      <c r="UUY31" s="84"/>
      <c r="UUZ31" s="84"/>
      <c r="UVA31" s="84"/>
      <c r="UVB31" s="84"/>
      <c r="UVC31" s="84"/>
      <c r="UVD31" s="84"/>
      <c r="UVE31" s="84"/>
      <c r="UVF31" s="84"/>
      <c r="UVG31" s="84"/>
      <c r="UVH31" s="84"/>
      <c r="UVI31" s="84"/>
      <c r="UVJ31" s="84"/>
      <c r="UVK31" s="84"/>
      <c r="UVL31" s="84"/>
      <c r="UVM31" s="84"/>
      <c r="UVN31" s="84"/>
      <c r="UVO31" s="84"/>
      <c r="UVP31" s="84"/>
      <c r="UVQ31" s="84"/>
      <c r="UVR31" s="84"/>
      <c r="UVS31" s="84"/>
      <c r="UVT31" s="84"/>
      <c r="UVU31" s="84"/>
      <c r="UVV31" s="84"/>
      <c r="UVW31" s="84"/>
      <c r="UVX31" s="84"/>
      <c r="UVY31" s="84"/>
      <c r="UVZ31" s="84"/>
      <c r="UWA31" s="84"/>
      <c r="UWB31" s="84"/>
      <c r="UWC31" s="84"/>
      <c r="UWD31" s="84"/>
      <c r="UWE31" s="84"/>
      <c r="UWF31" s="84"/>
      <c r="UWG31" s="84"/>
      <c r="UWH31" s="84"/>
      <c r="UWI31" s="84"/>
      <c r="UWJ31" s="84"/>
      <c r="UWK31" s="84"/>
      <c r="UWL31" s="84"/>
      <c r="UWM31" s="84"/>
      <c r="UWN31" s="84"/>
      <c r="UWO31" s="84"/>
      <c r="UWP31" s="84"/>
      <c r="UWQ31" s="84"/>
      <c r="UWR31" s="84"/>
      <c r="UWS31" s="84"/>
      <c r="UWT31" s="84"/>
      <c r="UWU31" s="84"/>
      <c r="UWV31" s="84"/>
      <c r="UWW31" s="84"/>
      <c r="UWX31" s="84"/>
      <c r="UWY31" s="84"/>
      <c r="UWZ31" s="84"/>
      <c r="UXA31" s="84"/>
      <c r="UXB31" s="84"/>
      <c r="UXC31" s="84"/>
      <c r="UXD31" s="84"/>
      <c r="UXE31" s="84"/>
      <c r="UXF31" s="84"/>
      <c r="UXG31" s="84"/>
      <c r="UXH31" s="84"/>
      <c r="UXI31" s="84"/>
      <c r="UXJ31" s="84"/>
      <c r="UXK31" s="84"/>
      <c r="UXL31" s="84"/>
      <c r="UXM31" s="84"/>
      <c r="UXN31" s="84"/>
      <c r="UXO31" s="84"/>
      <c r="UXP31" s="84"/>
      <c r="UXQ31" s="84"/>
      <c r="UXR31" s="84"/>
      <c r="UXS31" s="84"/>
      <c r="UXT31" s="84"/>
      <c r="UXU31" s="84"/>
      <c r="UXV31" s="84"/>
      <c r="UXW31" s="84"/>
      <c r="UXX31" s="84"/>
      <c r="UXY31" s="84"/>
      <c r="UXZ31" s="84"/>
      <c r="UYA31" s="84"/>
      <c r="UYB31" s="84"/>
      <c r="UYC31" s="84"/>
      <c r="UYD31" s="84"/>
      <c r="UYE31" s="84"/>
      <c r="UYF31" s="84"/>
      <c r="UYG31" s="84"/>
      <c r="UYH31" s="84"/>
      <c r="UYI31" s="84"/>
      <c r="UYJ31" s="84"/>
      <c r="UYK31" s="84"/>
      <c r="UYL31" s="84"/>
      <c r="UYM31" s="84"/>
      <c r="UYN31" s="84"/>
      <c r="UYO31" s="84"/>
      <c r="UYP31" s="84"/>
      <c r="UYQ31" s="84"/>
      <c r="UYR31" s="84"/>
      <c r="UYS31" s="84"/>
      <c r="UYT31" s="84"/>
      <c r="UYU31" s="84"/>
      <c r="UYV31" s="84"/>
      <c r="UYW31" s="84"/>
      <c r="UYX31" s="84"/>
      <c r="UYY31" s="84"/>
      <c r="UYZ31" s="84"/>
      <c r="UZA31" s="84"/>
      <c r="UZB31" s="84"/>
      <c r="UZC31" s="84"/>
      <c r="UZD31" s="84"/>
      <c r="UZE31" s="84"/>
      <c r="UZF31" s="84"/>
      <c r="UZG31" s="84"/>
      <c r="UZH31" s="84"/>
      <c r="UZI31" s="84"/>
      <c r="UZJ31" s="84"/>
      <c r="UZK31" s="84"/>
      <c r="UZL31" s="84"/>
      <c r="UZM31" s="84"/>
      <c r="UZN31" s="84"/>
      <c r="UZO31" s="84"/>
      <c r="UZP31" s="84"/>
      <c r="UZQ31" s="84"/>
      <c r="UZR31" s="84"/>
      <c r="UZS31" s="84"/>
      <c r="UZT31" s="84"/>
      <c r="UZU31" s="84"/>
      <c r="UZV31" s="84"/>
      <c r="UZW31" s="84"/>
      <c r="UZX31" s="84"/>
      <c r="UZY31" s="84"/>
      <c r="UZZ31" s="84"/>
      <c r="VAA31" s="84"/>
      <c r="VAB31" s="84"/>
      <c r="VAC31" s="84"/>
      <c r="VAD31" s="84"/>
      <c r="VAE31" s="84"/>
      <c r="VAF31" s="84"/>
      <c r="VAG31" s="84"/>
      <c r="VAH31" s="84"/>
      <c r="VAI31" s="84"/>
      <c r="VAJ31" s="84"/>
      <c r="VAK31" s="84"/>
      <c r="VAL31" s="84"/>
      <c r="VAM31" s="84"/>
      <c r="VAN31" s="84"/>
      <c r="VAO31" s="84"/>
      <c r="VAP31" s="84"/>
      <c r="VAQ31" s="84"/>
      <c r="VAR31" s="84"/>
      <c r="VAS31" s="84"/>
      <c r="VAT31" s="84"/>
      <c r="VAU31" s="84"/>
      <c r="VAV31" s="84"/>
      <c r="VAW31" s="84"/>
      <c r="VAX31" s="84"/>
      <c r="VAY31" s="84"/>
      <c r="VAZ31" s="84"/>
      <c r="VBA31" s="84"/>
      <c r="VBB31" s="84"/>
      <c r="VBC31" s="84"/>
      <c r="VBD31" s="84"/>
      <c r="VBE31" s="84"/>
      <c r="VBF31" s="84"/>
      <c r="VBG31" s="84"/>
      <c r="VBH31" s="84"/>
      <c r="VBI31" s="84"/>
      <c r="VBJ31" s="84"/>
      <c r="VBK31" s="84"/>
      <c r="VBL31" s="84"/>
      <c r="VBM31" s="84"/>
      <c r="VBN31" s="84"/>
      <c r="VBO31" s="84"/>
      <c r="VBP31" s="84"/>
      <c r="VBQ31" s="84"/>
      <c r="VBR31" s="84"/>
      <c r="VBS31" s="84"/>
      <c r="VBT31" s="84"/>
      <c r="VBU31" s="84"/>
      <c r="VBV31" s="84"/>
      <c r="VBW31" s="84"/>
      <c r="VBX31" s="84"/>
      <c r="VBY31" s="84"/>
      <c r="VBZ31" s="84"/>
      <c r="VCA31" s="84"/>
      <c r="VCB31" s="84"/>
      <c r="VCC31" s="84"/>
      <c r="VCD31" s="84"/>
      <c r="VCE31" s="84"/>
      <c r="VCF31" s="84"/>
      <c r="VCG31" s="84"/>
      <c r="VCH31" s="84"/>
      <c r="VCI31" s="84"/>
      <c r="VCJ31" s="84"/>
      <c r="VCK31" s="84"/>
      <c r="VCL31" s="84"/>
      <c r="VCM31" s="84"/>
      <c r="VCN31" s="84"/>
      <c r="VCO31" s="84"/>
      <c r="VCP31" s="84"/>
      <c r="VCQ31" s="84"/>
      <c r="VCR31" s="84"/>
      <c r="VCS31" s="84"/>
      <c r="VCT31" s="84"/>
      <c r="VCU31" s="84"/>
      <c r="VCV31" s="84"/>
      <c r="VCW31" s="84"/>
      <c r="VCX31" s="84"/>
      <c r="VCY31" s="84"/>
      <c r="VCZ31" s="84"/>
      <c r="VDA31" s="84"/>
      <c r="VDB31" s="84"/>
      <c r="VDC31" s="84"/>
      <c r="VDD31" s="84"/>
      <c r="VDE31" s="84"/>
      <c r="VDF31" s="84"/>
      <c r="VDG31" s="84"/>
      <c r="VDH31" s="84"/>
      <c r="VDI31" s="84"/>
      <c r="VDJ31" s="84"/>
      <c r="VDK31" s="84"/>
      <c r="VDL31" s="84"/>
      <c r="VDM31" s="84"/>
      <c r="VDN31" s="84"/>
      <c r="VDO31" s="84"/>
      <c r="VDP31" s="84"/>
      <c r="VDQ31" s="84"/>
      <c r="VDR31" s="84"/>
      <c r="VDS31" s="84"/>
      <c r="VDT31" s="84"/>
      <c r="VDU31" s="84"/>
      <c r="VDV31" s="84"/>
      <c r="VDW31" s="84"/>
      <c r="VDX31" s="84"/>
      <c r="VDY31" s="84"/>
      <c r="VDZ31" s="84"/>
      <c r="VEA31" s="84"/>
      <c r="VEB31" s="84"/>
      <c r="VEC31" s="84"/>
      <c r="VED31" s="84"/>
      <c r="VEE31" s="84"/>
      <c r="VEF31" s="84"/>
      <c r="VEG31" s="84"/>
      <c r="VEH31" s="84"/>
      <c r="VEI31" s="84"/>
      <c r="VEJ31" s="84"/>
      <c r="VEK31" s="84"/>
      <c r="VEL31" s="84"/>
      <c r="VEM31" s="84"/>
      <c r="VEN31" s="84"/>
      <c r="VEO31" s="84"/>
      <c r="VEP31" s="84"/>
      <c r="VEQ31" s="84"/>
      <c r="VER31" s="84"/>
      <c r="VES31" s="84"/>
      <c r="VET31" s="84"/>
      <c r="VEU31" s="84"/>
      <c r="VEV31" s="84"/>
      <c r="VEW31" s="84"/>
      <c r="VEX31" s="84"/>
      <c r="VEY31" s="84"/>
      <c r="VEZ31" s="84"/>
      <c r="VFA31" s="84"/>
      <c r="VFB31" s="84"/>
      <c r="VFC31" s="84"/>
      <c r="VFD31" s="84"/>
      <c r="VFE31" s="84"/>
      <c r="VFF31" s="84"/>
      <c r="VFG31" s="84"/>
      <c r="VFH31" s="84"/>
      <c r="VFI31" s="84"/>
      <c r="VFJ31" s="84"/>
      <c r="VFK31" s="84"/>
      <c r="VFL31" s="84"/>
      <c r="VFM31" s="84"/>
      <c r="VFN31" s="84"/>
      <c r="VFO31" s="84"/>
      <c r="VFP31" s="84"/>
      <c r="VFQ31" s="84"/>
      <c r="VFR31" s="84"/>
      <c r="VFS31" s="84"/>
      <c r="VFT31" s="84"/>
      <c r="VFU31" s="84"/>
      <c r="VFV31" s="84"/>
      <c r="VFW31" s="84"/>
      <c r="VFX31" s="84"/>
      <c r="VFY31" s="84"/>
      <c r="VFZ31" s="84"/>
      <c r="VGA31" s="84"/>
      <c r="VGB31" s="84"/>
      <c r="VGC31" s="84"/>
      <c r="VGD31" s="84"/>
      <c r="VGE31" s="84"/>
      <c r="VGF31" s="84"/>
      <c r="VGG31" s="84"/>
      <c r="VGH31" s="84"/>
      <c r="VGI31" s="84"/>
      <c r="VGJ31" s="84"/>
      <c r="VGK31" s="84"/>
      <c r="VGL31" s="84"/>
      <c r="VGM31" s="84"/>
      <c r="VGN31" s="84"/>
      <c r="VGO31" s="84"/>
      <c r="VGP31" s="84"/>
      <c r="VGQ31" s="84"/>
      <c r="VGR31" s="84"/>
      <c r="VGS31" s="84"/>
      <c r="VGT31" s="84"/>
      <c r="VGU31" s="84"/>
      <c r="VGV31" s="84"/>
      <c r="VGW31" s="84"/>
      <c r="VGX31" s="84"/>
      <c r="VGY31" s="84"/>
      <c r="VGZ31" s="84"/>
      <c r="VHA31" s="84"/>
      <c r="VHB31" s="84"/>
      <c r="VHC31" s="84"/>
      <c r="VHD31" s="84"/>
      <c r="VHE31" s="84"/>
      <c r="VHF31" s="84"/>
      <c r="VHG31" s="84"/>
      <c r="VHH31" s="84"/>
      <c r="VHI31" s="84"/>
      <c r="VHJ31" s="84"/>
      <c r="VHK31" s="84"/>
      <c r="VHL31" s="84"/>
      <c r="VHM31" s="84"/>
      <c r="VHN31" s="84"/>
      <c r="VHO31" s="84"/>
      <c r="VHP31" s="84"/>
      <c r="VHQ31" s="84"/>
      <c r="VHR31" s="84"/>
      <c r="VHS31" s="84"/>
      <c r="VHT31" s="84"/>
      <c r="VHU31" s="84"/>
      <c r="VHV31" s="84"/>
      <c r="VHW31" s="84"/>
      <c r="VHX31" s="84"/>
      <c r="VHY31" s="84"/>
      <c r="VHZ31" s="84"/>
      <c r="VIA31" s="84"/>
      <c r="VIB31" s="84"/>
      <c r="VIC31" s="84"/>
      <c r="VID31" s="84"/>
      <c r="VIE31" s="84"/>
      <c r="VIF31" s="84"/>
      <c r="VIG31" s="84"/>
      <c r="VIH31" s="84"/>
      <c r="VII31" s="84"/>
      <c r="VIJ31" s="84"/>
      <c r="VIK31" s="84"/>
      <c r="VIL31" s="84"/>
      <c r="VIM31" s="84"/>
      <c r="VIN31" s="84"/>
      <c r="VIO31" s="84"/>
      <c r="VIP31" s="84"/>
      <c r="VIQ31" s="84"/>
      <c r="VIR31" s="84"/>
      <c r="VIS31" s="84"/>
      <c r="VIT31" s="84"/>
      <c r="VIU31" s="84"/>
      <c r="VIV31" s="84"/>
      <c r="VIW31" s="84"/>
      <c r="VIX31" s="84"/>
      <c r="VIY31" s="84"/>
      <c r="VIZ31" s="84"/>
      <c r="VJA31" s="84"/>
      <c r="VJB31" s="84"/>
      <c r="VJC31" s="84"/>
      <c r="VJD31" s="84"/>
      <c r="VJE31" s="84"/>
      <c r="VJF31" s="84"/>
      <c r="VJG31" s="84"/>
      <c r="VJH31" s="84"/>
      <c r="VJI31" s="84"/>
      <c r="VJJ31" s="84"/>
      <c r="VJK31" s="84"/>
      <c r="VJL31" s="84"/>
      <c r="VJM31" s="84"/>
      <c r="VJN31" s="84"/>
      <c r="VJO31" s="84"/>
      <c r="VJP31" s="84"/>
      <c r="VJQ31" s="84"/>
      <c r="VJR31" s="84"/>
      <c r="VJS31" s="84"/>
      <c r="VJT31" s="84"/>
      <c r="VJU31" s="84"/>
      <c r="VJV31" s="84"/>
      <c r="VJW31" s="84"/>
      <c r="VJX31" s="84"/>
      <c r="VJY31" s="84"/>
      <c r="VJZ31" s="84"/>
      <c r="VKA31" s="84"/>
      <c r="VKB31" s="84"/>
      <c r="VKC31" s="84"/>
      <c r="VKD31" s="84"/>
      <c r="VKE31" s="84"/>
      <c r="VKF31" s="84"/>
      <c r="VKG31" s="84"/>
      <c r="VKH31" s="84"/>
      <c r="VKI31" s="84"/>
      <c r="VKJ31" s="84"/>
      <c r="VKK31" s="84"/>
      <c r="VKL31" s="84"/>
      <c r="VKM31" s="84"/>
      <c r="VKN31" s="84"/>
      <c r="VKO31" s="84"/>
      <c r="VKP31" s="84"/>
      <c r="VKQ31" s="84"/>
      <c r="VKR31" s="84"/>
      <c r="VKS31" s="84"/>
      <c r="VKT31" s="84"/>
      <c r="VKU31" s="84"/>
      <c r="VKV31" s="84"/>
      <c r="VKW31" s="84"/>
      <c r="VKX31" s="84"/>
      <c r="VKY31" s="84"/>
      <c r="VKZ31" s="84"/>
      <c r="VLA31" s="84"/>
      <c r="VLB31" s="84"/>
      <c r="VLC31" s="84"/>
      <c r="VLD31" s="84"/>
      <c r="VLE31" s="84"/>
      <c r="VLF31" s="84"/>
      <c r="VLG31" s="84"/>
      <c r="VLH31" s="84"/>
      <c r="VLI31" s="84"/>
      <c r="VLJ31" s="84"/>
      <c r="VLK31" s="84"/>
      <c r="VLL31" s="84"/>
      <c r="VLM31" s="84"/>
      <c r="VLN31" s="84"/>
      <c r="VLO31" s="84"/>
      <c r="VLP31" s="84"/>
      <c r="VLQ31" s="84"/>
      <c r="VLR31" s="84"/>
      <c r="VLS31" s="84"/>
      <c r="VLT31" s="84"/>
      <c r="VLU31" s="84"/>
      <c r="VLV31" s="84"/>
      <c r="VLW31" s="84"/>
      <c r="VLX31" s="84"/>
      <c r="VLY31" s="84"/>
      <c r="VLZ31" s="84"/>
      <c r="VMA31" s="84"/>
      <c r="VMB31" s="84"/>
      <c r="VMC31" s="84"/>
      <c r="VMD31" s="84"/>
      <c r="VME31" s="84"/>
      <c r="VMF31" s="84"/>
      <c r="VMG31" s="84"/>
      <c r="VMH31" s="84"/>
      <c r="VMI31" s="84"/>
      <c r="VMJ31" s="84"/>
      <c r="VMK31" s="84"/>
      <c r="VML31" s="84"/>
      <c r="VMM31" s="84"/>
      <c r="VMN31" s="84"/>
      <c r="VMO31" s="84"/>
      <c r="VMP31" s="84"/>
      <c r="VMQ31" s="84"/>
      <c r="VMR31" s="84"/>
      <c r="VMS31" s="84"/>
      <c r="VMT31" s="84"/>
      <c r="VMU31" s="84"/>
      <c r="VMV31" s="84"/>
      <c r="VMW31" s="84"/>
      <c r="VMX31" s="84"/>
      <c r="VMY31" s="84"/>
      <c r="VMZ31" s="84"/>
      <c r="VNA31" s="84"/>
      <c r="VNB31" s="84"/>
      <c r="VNC31" s="84"/>
      <c r="VND31" s="84"/>
      <c r="VNE31" s="84"/>
      <c r="VNF31" s="84"/>
      <c r="VNG31" s="84"/>
      <c r="VNH31" s="84"/>
      <c r="VNI31" s="84"/>
      <c r="VNJ31" s="84"/>
      <c r="VNK31" s="84"/>
      <c r="VNL31" s="84"/>
      <c r="VNM31" s="84"/>
      <c r="VNN31" s="84"/>
      <c r="VNO31" s="84"/>
      <c r="VNP31" s="84"/>
      <c r="VNQ31" s="84"/>
      <c r="VNR31" s="84"/>
      <c r="VNS31" s="84"/>
      <c r="VNT31" s="84"/>
      <c r="VNU31" s="84"/>
      <c r="VNV31" s="84"/>
      <c r="VNW31" s="84"/>
      <c r="VNX31" s="84"/>
      <c r="VNY31" s="84"/>
      <c r="VNZ31" s="84"/>
      <c r="VOA31" s="84"/>
      <c r="VOB31" s="84"/>
      <c r="VOC31" s="84"/>
      <c r="VOD31" s="84"/>
      <c r="VOE31" s="84"/>
      <c r="VOF31" s="84"/>
      <c r="VOG31" s="84"/>
      <c r="VOH31" s="84"/>
      <c r="VOI31" s="84"/>
      <c r="VOJ31" s="84"/>
      <c r="VOK31" s="84"/>
      <c r="VOL31" s="84"/>
      <c r="VOM31" s="84"/>
      <c r="VON31" s="84"/>
      <c r="VOO31" s="84"/>
      <c r="VOP31" s="84"/>
      <c r="VOQ31" s="84"/>
      <c r="VOR31" s="84"/>
      <c r="VOS31" s="84"/>
      <c r="VOT31" s="84"/>
      <c r="VOU31" s="84"/>
      <c r="VOV31" s="84"/>
      <c r="VOW31" s="84"/>
      <c r="VOX31" s="84"/>
      <c r="VOY31" s="84"/>
      <c r="VOZ31" s="84"/>
      <c r="VPA31" s="84"/>
      <c r="VPB31" s="84"/>
      <c r="VPC31" s="84"/>
      <c r="VPD31" s="84"/>
      <c r="VPE31" s="84"/>
      <c r="VPF31" s="84"/>
      <c r="VPG31" s="84"/>
      <c r="VPH31" s="84"/>
      <c r="VPI31" s="84"/>
      <c r="VPJ31" s="84"/>
      <c r="VPK31" s="84"/>
      <c r="VPL31" s="84"/>
      <c r="VPM31" s="84"/>
      <c r="VPN31" s="84"/>
      <c r="VPO31" s="84"/>
      <c r="VPP31" s="84"/>
      <c r="VPQ31" s="84"/>
      <c r="VPR31" s="84"/>
      <c r="VPS31" s="84"/>
      <c r="VPT31" s="84"/>
      <c r="VPU31" s="84"/>
      <c r="VPV31" s="84"/>
      <c r="VPW31" s="84"/>
      <c r="VPX31" s="84"/>
      <c r="VPY31" s="84"/>
      <c r="VPZ31" s="84"/>
      <c r="VQA31" s="84"/>
      <c r="VQB31" s="84"/>
      <c r="VQC31" s="84"/>
      <c r="VQD31" s="84"/>
      <c r="VQE31" s="84"/>
      <c r="VQF31" s="84"/>
      <c r="VQG31" s="84"/>
      <c r="VQH31" s="84"/>
      <c r="VQI31" s="84"/>
      <c r="VQJ31" s="84"/>
      <c r="VQK31" s="84"/>
      <c r="VQL31" s="84"/>
      <c r="VQM31" s="84"/>
      <c r="VQN31" s="84"/>
      <c r="VQO31" s="84"/>
      <c r="VQP31" s="84"/>
      <c r="VQQ31" s="84"/>
      <c r="VQR31" s="84"/>
      <c r="VQS31" s="84"/>
      <c r="VQT31" s="84"/>
      <c r="VQU31" s="84"/>
      <c r="VQV31" s="84"/>
      <c r="VQW31" s="84"/>
      <c r="VQX31" s="84"/>
      <c r="VQY31" s="84"/>
      <c r="VQZ31" s="84"/>
      <c r="VRA31" s="84"/>
      <c r="VRB31" s="84"/>
      <c r="VRC31" s="84"/>
      <c r="VRD31" s="84"/>
      <c r="VRE31" s="84"/>
      <c r="VRF31" s="84"/>
      <c r="VRG31" s="84"/>
      <c r="VRH31" s="84"/>
      <c r="VRI31" s="84"/>
      <c r="VRJ31" s="84"/>
      <c r="VRK31" s="84"/>
      <c r="VRL31" s="84"/>
      <c r="VRM31" s="84"/>
      <c r="VRN31" s="84"/>
      <c r="VRO31" s="84"/>
      <c r="VRP31" s="84"/>
      <c r="VRQ31" s="84"/>
      <c r="VRR31" s="84"/>
      <c r="VRS31" s="84"/>
      <c r="VRT31" s="84"/>
      <c r="VRU31" s="84"/>
      <c r="VRV31" s="84"/>
      <c r="VRW31" s="84"/>
      <c r="VRX31" s="84"/>
      <c r="VRY31" s="84"/>
      <c r="VRZ31" s="84"/>
      <c r="VSA31" s="84"/>
      <c r="VSB31" s="84"/>
      <c r="VSC31" s="84"/>
      <c r="VSD31" s="84"/>
      <c r="VSE31" s="84"/>
      <c r="VSF31" s="84"/>
      <c r="VSG31" s="84"/>
      <c r="VSH31" s="84"/>
      <c r="VSI31" s="84"/>
      <c r="VSJ31" s="84"/>
      <c r="VSK31" s="84"/>
      <c r="VSL31" s="84"/>
      <c r="VSM31" s="84"/>
      <c r="VSN31" s="84"/>
      <c r="VSO31" s="84"/>
      <c r="VSP31" s="84"/>
      <c r="VSQ31" s="84"/>
      <c r="VSR31" s="84"/>
      <c r="VSS31" s="84"/>
      <c r="VST31" s="84"/>
      <c r="VSU31" s="84"/>
      <c r="VSV31" s="84"/>
      <c r="VSW31" s="84"/>
      <c r="VSX31" s="84"/>
      <c r="VSY31" s="84"/>
      <c r="VSZ31" s="84"/>
      <c r="VTA31" s="84"/>
      <c r="VTB31" s="84"/>
      <c r="VTC31" s="84"/>
      <c r="VTD31" s="84"/>
      <c r="VTE31" s="84"/>
      <c r="VTF31" s="84"/>
      <c r="VTG31" s="84"/>
      <c r="VTH31" s="84"/>
      <c r="VTI31" s="84"/>
      <c r="VTJ31" s="84"/>
      <c r="VTK31" s="84"/>
      <c r="VTL31" s="84"/>
      <c r="VTM31" s="84"/>
      <c r="VTN31" s="84"/>
      <c r="VTO31" s="84"/>
      <c r="VTP31" s="84"/>
      <c r="VTQ31" s="84"/>
      <c r="VTR31" s="84"/>
      <c r="VTS31" s="84"/>
      <c r="VTT31" s="84"/>
      <c r="VTU31" s="84"/>
      <c r="VTV31" s="84"/>
      <c r="VTW31" s="84"/>
      <c r="VTX31" s="84"/>
      <c r="VTY31" s="84"/>
      <c r="VTZ31" s="84"/>
      <c r="VUA31" s="84"/>
      <c r="VUB31" s="84"/>
      <c r="VUC31" s="84"/>
      <c r="VUD31" s="84"/>
      <c r="VUE31" s="84"/>
      <c r="VUF31" s="84"/>
      <c r="VUG31" s="84"/>
      <c r="VUH31" s="84"/>
      <c r="VUI31" s="84"/>
      <c r="VUJ31" s="84"/>
      <c r="VUK31" s="84"/>
      <c r="VUL31" s="84"/>
      <c r="VUM31" s="84"/>
      <c r="VUN31" s="84"/>
      <c r="VUO31" s="84"/>
      <c r="VUP31" s="84"/>
      <c r="VUQ31" s="84"/>
      <c r="VUR31" s="84"/>
      <c r="VUS31" s="84"/>
      <c r="VUT31" s="84"/>
      <c r="VUU31" s="84"/>
      <c r="VUV31" s="84"/>
      <c r="VUW31" s="84"/>
      <c r="VUX31" s="84"/>
      <c r="VUY31" s="84"/>
      <c r="VUZ31" s="84"/>
      <c r="VVA31" s="84"/>
      <c r="VVB31" s="84"/>
      <c r="VVC31" s="84"/>
      <c r="VVD31" s="84"/>
      <c r="VVE31" s="84"/>
      <c r="VVF31" s="84"/>
      <c r="VVG31" s="84"/>
      <c r="VVH31" s="84"/>
      <c r="VVI31" s="84"/>
      <c r="VVJ31" s="84"/>
      <c r="VVK31" s="84"/>
      <c r="VVL31" s="84"/>
      <c r="VVM31" s="84"/>
      <c r="VVN31" s="84"/>
      <c r="VVO31" s="84"/>
      <c r="VVP31" s="84"/>
      <c r="VVQ31" s="84"/>
      <c r="VVR31" s="84"/>
      <c r="VVS31" s="84"/>
      <c r="VVT31" s="84"/>
      <c r="VVU31" s="84"/>
      <c r="VVV31" s="84"/>
      <c r="VVW31" s="84"/>
      <c r="VVX31" s="84"/>
      <c r="VVY31" s="84"/>
      <c r="VVZ31" s="84"/>
      <c r="VWA31" s="84"/>
      <c r="VWB31" s="84"/>
      <c r="VWC31" s="84"/>
      <c r="VWD31" s="84"/>
      <c r="VWE31" s="84"/>
      <c r="VWF31" s="84"/>
      <c r="VWG31" s="84"/>
      <c r="VWH31" s="84"/>
      <c r="VWI31" s="84"/>
      <c r="VWJ31" s="84"/>
      <c r="VWK31" s="84"/>
      <c r="VWL31" s="84"/>
      <c r="VWM31" s="84"/>
      <c r="VWN31" s="84"/>
      <c r="VWO31" s="84"/>
      <c r="VWP31" s="84"/>
      <c r="VWQ31" s="84"/>
      <c r="VWR31" s="84"/>
      <c r="VWS31" s="84"/>
      <c r="VWT31" s="84"/>
      <c r="VWU31" s="84"/>
      <c r="VWV31" s="84"/>
      <c r="VWW31" s="84"/>
      <c r="VWX31" s="84"/>
      <c r="VWY31" s="84"/>
      <c r="VWZ31" s="84"/>
      <c r="VXA31" s="84"/>
      <c r="VXB31" s="84"/>
      <c r="VXC31" s="84"/>
      <c r="VXD31" s="84"/>
      <c r="VXE31" s="84"/>
      <c r="VXF31" s="84"/>
      <c r="VXG31" s="84"/>
      <c r="VXH31" s="84"/>
      <c r="VXI31" s="84"/>
      <c r="VXJ31" s="84"/>
      <c r="VXK31" s="84"/>
      <c r="VXL31" s="84"/>
      <c r="VXM31" s="84"/>
      <c r="VXN31" s="84"/>
      <c r="VXO31" s="84"/>
      <c r="VXP31" s="84"/>
      <c r="VXQ31" s="84"/>
      <c r="VXR31" s="84"/>
      <c r="VXS31" s="84"/>
      <c r="VXT31" s="84"/>
      <c r="VXU31" s="84"/>
      <c r="VXV31" s="84"/>
      <c r="VXW31" s="84"/>
      <c r="VXX31" s="84"/>
      <c r="VXY31" s="84"/>
      <c r="VXZ31" s="84"/>
      <c r="VYA31" s="84"/>
      <c r="VYB31" s="84"/>
      <c r="VYC31" s="84"/>
      <c r="VYD31" s="84"/>
      <c r="VYE31" s="84"/>
      <c r="VYF31" s="84"/>
      <c r="VYG31" s="84"/>
      <c r="VYH31" s="84"/>
      <c r="VYI31" s="84"/>
      <c r="VYJ31" s="84"/>
      <c r="VYK31" s="84"/>
      <c r="VYL31" s="84"/>
      <c r="VYM31" s="84"/>
      <c r="VYN31" s="84"/>
      <c r="VYO31" s="84"/>
      <c r="VYP31" s="84"/>
      <c r="VYQ31" s="84"/>
      <c r="VYR31" s="84"/>
      <c r="VYS31" s="84"/>
      <c r="VYT31" s="84"/>
      <c r="VYU31" s="84"/>
      <c r="VYV31" s="84"/>
      <c r="VYW31" s="84"/>
      <c r="VYX31" s="84"/>
      <c r="VYY31" s="84"/>
      <c r="VYZ31" s="84"/>
      <c r="VZA31" s="84"/>
      <c r="VZB31" s="84"/>
      <c r="VZC31" s="84"/>
      <c r="VZD31" s="84"/>
      <c r="VZE31" s="84"/>
      <c r="VZF31" s="84"/>
      <c r="VZG31" s="84"/>
      <c r="VZH31" s="84"/>
      <c r="VZI31" s="84"/>
      <c r="VZJ31" s="84"/>
      <c r="VZK31" s="84"/>
      <c r="VZL31" s="84"/>
      <c r="VZM31" s="84"/>
      <c r="VZN31" s="84"/>
      <c r="VZO31" s="84"/>
      <c r="VZP31" s="84"/>
      <c r="VZQ31" s="84"/>
      <c r="VZR31" s="84"/>
      <c r="VZS31" s="84"/>
      <c r="VZT31" s="84"/>
      <c r="VZU31" s="84"/>
      <c r="VZV31" s="84"/>
      <c r="VZW31" s="84"/>
      <c r="VZX31" s="84"/>
      <c r="VZY31" s="84"/>
      <c r="VZZ31" s="84"/>
      <c r="WAA31" s="84"/>
      <c r="WAB31" s="84"/>
      <c r="WAC31" s="84"/>
      <c r="WAD31" s="84"/>
      <c r="WAE31" s="84"/>
      <c r="WAF31" s="84"/>
      <c r="WAG31" s="84"/>
      <c r="WAH31" s="84"/>
      <c r="WAI31" s="84"/>
      <c r="WAJ31" s="84"/>
      <c r="WAK31" s="84"/>
      <c r="WAL31" s="84"/>
      <c r="WAM31" s="84"/>
      <c r="WAN31" s="84"/>
      <c r="WAO31" s="84"/>
      <c r="WAP31" s="84"/>
      <c r="WAQ31" s="84"/>
      <c r="WAR31" s="84"/>
      <c r="WAS31" s="84"/>
      <c r="WAT31" s="84"/>
      <c r="WAU31" s="84"/>
      <c r="WAV31" s="84"/>
      <c r="WAW31" s="84"/>
      <c r="WAX31" s="84"/>
      <c r="WAY31" s="84"/>
      <c r="WAZ31" s="84"/>
      <c r="WBA31" s="84"/>
      <c r="WBB31" s="84"/>
      <c r="WBC31" s="84"/>
      <c r="WBD31" s="84"/>
      <c r="WBE31" s="84"/>
      <c r="WBF31" s="84"/>
      <c r="WBG31" s="84"/>
      <c r="WBH31" s="84"/>
      <c r="WBI31" s="84"/>
      <c r="WBJ31" s="84"/>
      <c r="WBK31" s="84"/>
      <c r="WBL31" s="84"/>
      <c r="WBM31" s="84"/>
      <c r="WBN31" s="84"/>
      <c r="WBO31" s="84"/>
      <c r="WBP31" s="84"/>
      <c r="WBQ31" s="84"/>
      <c r="WBR31" s="84"/>
      <c r="WBS31" s="84"/>
      <c r="WBT31" s="84"/>
      <c r="WBU31" s="84"/>
      <c r="WBV31" s="84"/>
      <c r="WBW31" s="84"/>
      <c r="WBX31" s="84"/>
      <c r="WBY31" s="84"/>
      <c r="WBZ31" s="84"/>
      <c r="WCA31" s="84"/>
      <c r="WCB31" s="84"/>
      <c r="WCC31" s="84"/>
      <c r="WCD31" s="84"/>
      <c r="WCE31" s="84"/>
      <c r="WCF31" s="84"/>
      <c r="WCG31" s="84"/>
      <c r="WCH31" s="84"/>
      <c r="WCI31" s="84"/>
      <c r="WCJ31" s="84"/>
      <c r="WCK31" s="84"/>
      <c r="WCL31" s="84"/>
      <c r="WCM31" s="84"/>
      <c r="WCN31" s="84"/>
      <c r="WCO31" s="84"/>
      <c r="WCP31" s="84"/>
      <c r="WCQ31" s="84"/>
      <c r="WCR31" s="84"/>
      <c r="WCS31" s="84"/>
      <c r="WCT31" s="84"/>
      <c r="WCU31" s="84"/>
      <c r="WCV31" s="84"/>
      <c r="WCW31" s="84"/>
      <c r="WCX31" s="84"/>
      <c r="WCY31" s="84"/>
      <c r="WCZ31" s="84"/>
      <c r="WDA31" s="84"/>
      <c r="WDB31" s="84"/>
      <c r="WDC31" s="84"/>
      <c r="WDD31" s="84"/>
      <c r="WDE31" s="84"/>
      <c r="WDF31" s="84"/>
      <c r="WDG31" s="84"/>
      <c r="WDH31" s="84"/>
      <c r="WDI31" s="84"/>
      <c r="WDJ31" s="84"/>
      <c r="WDK31" s="84"/>
      <c r="WDL31" s="84"/>
      <c r="WDM31" s="84"/>
      <c r="WDN31" s="84"/>
      <c r="WDO31" s="84"/>
      <c r="WDP31" s="84"/>
      <c r="WDQ31" s="84"/>
      <c r="WDR31" s="84"/>
      <c r="WDS31" s="84"/>
      <c r="WDT31" s="84"/>
      <c r="WDU31" s="84"/>
      <c r="WDV31" s="84"/>
      <c r="WDW31" s="84"/>
      <c r="WDX31" s="84"/>
      <c r="WDY31" s="84"/>
      <c r="WDZ31" s="84"/>
      <c r="WEA31" s="84"/>
      <c r="WEB31" s="84"/>
      <c r="WEC31" s="84"/>
      <c r="WED31" s="84"/>
      <c r="WEE31" s="84"/>
      <c r="WEF31" s="84"/>
      <c r="WEG31" s="84"/>
      <c r="WEH31" s="84"/>
      <c r="WEI31" s="84"/>
      <c r="WEJ31" s="84"/>
      <c r="WEK31" s="84"/>
      <c r="WEL31" s="84"/>
      <c r="WEM31" s="84"/>
      <c r="WEN31" s="84"/>
      <c r="WEO31" s="84"/>
      <c r="WEP31" s="84"/>
      <c r="WEQ31" s="84"/>
      <c r="WER31" s="84"/>
      <c r="WES31" s="84"/>
      <c r="WET31" s="84"/>
      <c r="WEU31" s="84"/>
      <c r="WEV31" s="84"/>
      <c r="WEW31" s="84"/>
      <c r="WEX31" s="84"/>
      <c r="WEY31" s="84"/>
      <c r="WEZ31" s="84"/>
      <c r="WFA31" s="84"/>
      <c r="WFB31" s="84"/>
      <c r="WFC31" s="84"/>
      <c r="WFD31" s="84"/>
      <c r="WFE31" s="84"/>
      <c r="WFF31" s="84"/>
      <c r="WFG31" s="84"/>
      <c r="WFH31" s="84"/>
      <c r="WFI31" s="84"/>
      <c r="WFJ31" s="84"/>
      <c r="WFK31" s="84"/>
      <c r="WFL31" s="84"/>
      <c r="WFM31" s="84"/>
      <c r="WFN31" s="84"/>
      <c r="WFO31" s="84"/>
      <c r="WFP31" s="84"/>
      <c r="WFQ31" s="84"/>
      <c r="WFR31" s="84"/>
      <c r="WFS31" s="84"/>
      <c r="WFT31" s="84"/>
      <c r="WFU31" s="84"/>
      <c r="WFV31" s="84"/>
      <c r="WFW31" s="84"/>
      <c r="WFX31" s="84"/>
      <c r="WFY31" s="84"/>
      <c r="WFZ31" s="84"/>
      <c r="WGA31" s="84"/>
      <c r="WGB31" s="84"/>
      <c r="WGC31" s="84"/>
      <c r="WGD31" s="84"/>
      <c r="WGE31" s="84"/>
      <c r="WGF31" s="84"/>
      <c r="WGG31" s="84"/>
      <c r="WGH31" s="84"/>
      <c r="WGI31" s="84"/>
      <c r="WGJ31" s="84"/>
      <c r="WGK31" s="84"/>
      <c r="WGL31" s="84"/>
      <c r="WGM31" s="84"/>
      <c r="WGN31" s="84"/>
      <c r="WGO31" s="84"/>
      <c r="WGP31" s="84"/>
      <c r="WGQ31" s="84"/>
      <c r="WGR31" s="84"/>
      <c r="WGS31" s="84"/>
      <c r="WGT31" s="84"/>
      <c r="WGU31" s="84"/>
      <c r="WGV31" s="84"/>
      <c r="WGW31" s="84"/>
      <c r="WGX31" s="84"/>
      <c r="WGY31" s="84"/>
      <c r="WGZ31" s="84"/>
      <c r="WHA31" s="84"/>
      <c r="WHB31" s="84"/>
      <c r="WHC31" s="84"/>
      <c r="WHD31" s="84"/>
      <c r="WHE31" s="84"/>
      <c r="WHF31" s="84"/>
      <c r="WHG31" s="84"/>
      <c r="WHH31" s="84"/>
      <c r="WHI31" s="84"/>
      <c r="WHJ31" s="84"/>
      <c r="WHK31" s="84"/>
      <c r="WHL31" s="84"/>
      <c r="WHM31" s="84"/>
      <c r="WHN31" s="84"/>
      <c r="WHO31" s="84"/>
      <c r="WHP31" s="84"/>
      <c r="WHQ31" s="84"/>
      <c r="WHR31" s="84"/>
      <c r="WHS31" s="84"/>
      <c r="WHT31" s="84"/>
      <c r="WHU31" s="84"/>
      <c r="WHV31" s="84"/>
      <c r="WHW31" s="84"/>
      <c r="WHX31" s="84"/>
      <c r="WHY31" s="84"/>
      <c r="WHZ31" s="84"/>
      <c r="WIA31" s="84"/>
      <c r="WIB31" s="84"/>
      <c r="WIC31" s="84"/>
      <c r="WID31" s="84"/>
      <c r="WIE31" s="84"/>
      <c r="WIF31" s="84"/>
      <c r="WIG31" s="84"/>
      <c r="WIH31" s="84"/>
      <c r="WII31" s="84"/>
      <c r="WIJ31" s="84"/>
      <c r="WIK31" s="84"/>
      <c r="WIL31" s="84"/>
      <c r="WIM31" s="84"/>
      <c r="WIN31" s="84"/>
      <c r="WIO31" s="84"/>
      <c r="WIP31" s="84"/>
      <c r="WIQ31" s="84"/>
      <c r="WIR31" s="84"/>
      <c r="WIS31" s="84"/>
      <c r="WIT31" s="84"/>
      <c r="WIU31" s="84"/>
      <c r="WIV31" s="84"/>
      <c r="WIW31" s="84"/>
      <c r="WIX31" s="84"/>
      <c r="WIY31" s="84"/>
      <c r="WIZ31" s="84"/>
      <c r="WJA31" s="84"/>
      <c r="WJB31" s="84"/>
      <c r="WJC31" s="84"/>
      <c r="WJD31" s="84"/>
      <c r="WJE31" s="84"/>
      <c r="WJF31" s="84"/>
      <c r="WJG31" s="84"/>
      <c r="WJH31" s="84"/>
      <c r="WJI31" s="84"/>
      <c r="WJJ31" s="84"/>
      <c r="WJK31" s="84"/>
      <c r="WJL31" s="84"/>
      <c r="WJM31" s="84"/>
      <c r="WJN31" s="84"/>
      <c r="WJO31" s="84"/>
      <c r="WJP31" s="84"/>
      <c r="WJQ31" s="84"/>
      <c r="WJR31" s="84"/>
      <c r="WJS31" s="84"/>
      <c r="WJT31" s="84"/>
      <c r="WJU31" s="84"/>
      <c r="WJV31" s="84"/>
      <c r="WJW31" s="84"/>
      <c r="WJX31" s="84"/>
      <c r="WJY31" s="84"/>
      <c r="WJZ31" s="84"/>
      <c r="WKA31" s="84"/>
      <c r="WKB31" s="84"/>
      <c r="WKC31" s="84"/>
      <c r="WKD31" s="84"/>
      <c r="WKE31" s="84"/>
      <c r="WKF31" s="84"/>
      <c r="WKG31" s="84"/>
      <c r="WKH31" s="84"/>
      <c r="WKI31" s="84"/>
      <c r="WKJ31" s="84"/>
      <c r="WKK31" s="84"/>
      <c r="WKL31" s="84"/>
      <c r="WKM31" s="84"/>
      <c r="WKN31" s="84"/>
      <c r="WKO31" s="84"/>
      <c r="WKP31" s="84"/>
      <c r="WKQ31" s="84"/>
      <c r="WKR31" s="84"/>
      <c r="WKS31" s="84"/>
      <c r="WKT31" s="84"/>
      <c r="WKU31" s="84"/>
      <c r="WKV31" s="84"/>
      <c r="WKW31" s="84"/>
      <c r="WKX31" s="84"/>
      <c r="WKY31" s="84"/>
      <c r="WKZ31" s="84"/>
      <c r="WLA31" s="84"/>
      <c r="WLB31" s="84"/>
      <c r="WLC31" s="84"/>
      <c r="WLD31" s="84"/>
      <c r="WLE31" s="84"/>
      <c r="WLF31" s="84"/>
      <c r="WLG31" s="84"/>
      <c r="WLH31" s="84"/>
      <c r="WLI31" s="84"/>
      <c r="WLJ31" s="84"/>
      <c r="WLK31" s="84"/>
      <c r="WLL31" s="84"/>
      <c r="WLM31" s="84"/>
      <c r="WLN31" s="84"/>
      <c r="WLO31" s="84"/>
      <c r="WLP31" s="84"/>
      <c r="WLQ31" s="84"/>
      <c r="WLR31" s="84"/>
      <c r="WLS31" s="84"/>
      <c r="WLT31" s="84"/>
      <c r="WLU31" s="84"/>
      <c r="WLV31" s="84"/>
      <c r="WLW31" s="84"/>
      <c r="WLX31" s="84"/>
      <c r="WLY31" s="84"/>
      <c r="WLZ31" s="84"/>
      <c r="WMA31" s="84"/>
      <c r="WMB31" s="84"/>
      <c r="WMC31" s="84"/>
      <c r="WMD31" s="84"/>
      <c r="WME31" s="84"/>
      <c r="WMF31" s="84"/>
      <c r="WMG31" s="84"/>
      <c r="WMH31" s="84"/>
      <c r="WMI31" s="84"/>
      <c r="WMJ31" s="84"/>
      <c r="WMK31" s="84"/>
      <c r="WML31" s="84"/>
      <c r="WMM31" s="84"/>
      <c r="WMN31" s="84"/>
      <c r="WMO31" s="84"/>
      <c r="WMP31" s="84"/>
      <c r="WMQ31" s="84"/>
      <c r="WMR31" s="84"/>
      <c r="WMS31" s="84"/>
      <c r="WMT31" s="84"/>
      <c r="WMU31" s="84"/>
      <c r="WMV31" s="84"/>
      <c r="WMW31" s="84"/>
      <c r="WMX31" s="84"/>
      <c r="WMY31" s="84"/>
      <c r="WMZ31" s="84"/>
      <c r="WNA31" s="84"/>
      <c r="WNB31" s="84"/>
      <c r="WNC31" s="84"/>
      <c r="WND31" s="84"/>
      <c r="WNE31" s="84"/>
      <c r="WNF31" s="84"/>
      <c r="WNG31" s="84"/>
      <c r="WNH31" s="84"/>
      <c r="WNI31" s="84"/>
      <c r="WNJ31" s="84"/>
      <c r="WNK31" s="84"/>
      <c r="WNL31" s="84"/>
      <c r="WNM31" s="84"/>
      <c r="WNN31" s="84"/>
      <c r="WNO31" s="84"/>
      <c r="WNP31" s="84"/>
      <c r="WNQ31" s="84"/>
      <c r="WNR31" s="84"/>
      <c r="WNS31" s="84"/>
      <c r="WNT31" s="84"/>
      <c r="WNU31" s="84"/>
      <c r="WNV31" s="84"/>
      <c r="WNW31" s="84"/>
      <c r="WNX31" s="84"/>
      <c r="WNY31" s="84"/>
      <c r="WNZ31" s="84"/>
      <c r="WOA31" s="84"/>
      <c r="WOB31" s="84"/>
      <c r="WOC31" s="84"/>
      <c r="WOD31" s="84"/>
      <c r="WOE31" s="84"/>
      <c r="WOF31" s="84"/>
      <c r="WOG31" s="84"/>
      <c r="WOH31" s="84"/>
      <c r="WOI31" s="84"/>
      <c r="WOJ31" s="84"/>
      <c r="WOK31" s="84"/>
      <c r="WOL31" s="84"/>
      <c r="WOM31" s="84"/>
      <c r="WON31" s="84"/>
      <c r="WOO31" s="84"/>
      <c r="WOP31" s="84"/>
      <c r="WOQ31" s="84"/>
      <c r="WOR31" s="84"/>
      <c r="WOS31" s="84"/>
      <c r="WOT31" s="84"/>
      <c r="WOU31" s="84"/>
      <c r="WOV31" s="84"/>
      <c r="WOW31" s="84"/>
      <c r="WOX31" s="84"/>
      <c r="WOY31" s="84"/>
      <c r="WOZ31" s="84"/>
      <c r="WPA31" s="84"/>
      <c r="WPB31" s="84"/>
      <c r="WPC31" s="84"/>
      <c r="WPD31" s="84"/>
      <c r="WPE31" s="84"/>
      <c r="WPF31" s="84"/>
      <c r="WPG31" s="84"/>
      <c r="WPH31" s="84"/>
      <c r="WPI31" s="84"/>
      <c r="WPJ31" s="84"/>
      <c r="WPK31" s="84"/>
      <c r="WPL31" s="84"/>
      <c r="WPM31" s="84"/>
      <c r="WPN31" s="84"/>
      <c r="WPO31" s="84"/>
      <c r="WPP31" s="84"/>
      <c r="WPQ31" s="84"/>
      <c r="WPR31" s="84"/>
      <c r="WPS31" s="84"/>
      <c r="WPT31" s="84"/>
      <c r="WPU31" s="84"/>
      <c r="WPV31" s="84"/>
      <c r="WPW31" s="84"/>
      <c r="WPX31" s="84"/>
      <c r="WPY31" s="84"/>
      <c r="WPZ31" s="84"/>
      <c r="WQA31" s="84"/>
      <c r="WQB31" s="84"/>
      <c r="WQC31" s="84"/>
      <c r="WQD31" s="84"/>
      <c r="WQE31" s="84"/>
      <c r="WQF31" s="84"/>
      <c r="WQG31" s="84"/>
      <c r="WQH31" s="84"/>
      <c r="WQI31" s="84"/>
      <c r="WQJ31" s="84"/>
      <c r="WQK31" s="84"/>
      <c r="WQL31" s="84"/>
      <c r="WQM31" s="84"/>
      <c r="WQN31" s="84"/>
      <c r="WQO31" s="84"/>
      <c r="WQP31" s="84"/>
      <c r="WQQ31" s="84"/>
      <c r="WQR31" s="84"/>
      <c r="WQS31" s="84"/>
      <c r="WQT31" s="84"/>
      <c r="WQU31" s="84"/>
      <c r="WQV31" s="84"/>
      <c r="WQW31" s="84"/>
      <c r="WQX31" s="84"/>
      <c r="WQY31" s="84"/>
      <c r="WQZ31" s="84"/>
      <c r="WRA31" s="84"/>
      <c r="WRB31" s="84"/>
      <c r="WRC31" s="84"/>
      <c r="WRD31" s="84"/>
      <c r="WRE31" s="84"/>
      <c r="WRF31" s="84"/>
      <c r="WRG31" s="84"/>
      <c r="WRH31" s="84"/>
      <c r="WRI31" s="84"/>
      <c r="WRJ31" s="84"/>
      <c r="WRK31" s="84"/>
      <c r="WRL31" s="84"/>
      <c r="WRM31" s="84"/>
      <c r="WRN31" s="84"/>
      <c r="WRO31" s="84"/>
      <c r="WRP31" s="84"/>
      <c r="WRQ31" s="84"/>
      <c r="WRR31" s="84"/>
      <c r="WRS31" s="84"/>
      <c r="WRT31" s="84"/>
      <c r="WRU31" s="84"/>
      <c r="WRV31" s="84"/>
      <c r="WRW31" s="84"/>
      <c r="WRX31" s="84"/>
      <c r="WRY31" s="84"/>
      <c r="WRZ31" s="84"/>
      <c r="WSA31" s="84"/>
      <c r="WSB31" s="84"/>
      <c r="WSC31" s="84"/>
      <c r="WSD31" s="84"/>
      <c r="WSE31" s="84"/>
      <c r="WSF31" s="84"/>
      <c r="WSG31" s="84"/>
      <c r="WSH31" s="84"/>
      <c r="WSI31" s="84"/>
      <c r="WSJ31" s="84"/>
      <c r="WSK31" s="84"/>
      <c r="WSL31" s="84"/>
      <c r="WSM31" s="84"/>
      <c r="WSN31" s="84"/>
      <c r="WSO31" s="84"/>
      <c r="WSP31" s="84"/>
      <c r="WSQ31" s="84"/>
      <c r="WSR31" s="84"/>
      <c r="WSS31" s="84"/>
      <c r="WST31" s="84"/>
      <c r="WSU31" s="84"/>
      <c r="WSV31" s="84"/>
      <c r="WSW31" s="84"/>
      <c r="WSX31" s="84"/>
      <c r="WSY31" s="84"/>
      <c r="WSZ31" s="84"/>
      <c r="WTA31" s="84"/>
      <c r="WTB31" s="84"/>
      <c r="WTC31" s="84"/>
      <c r="WTD31" s="84"/>
      <c r="WTE31" s="84"/>
      <c r="WTF31" s="84"/>
      <c r="WTG31" s="84"/>
      <c r="WTH31" s="84"/>
      <c r="WTI31" s="84"/>
      <c r="WTJ31" s="84"/>
      <c r="WTK31" s="84"/>
      <c r="WTL31" s="84"/>
      <c r="WTM31" s="84"/>
      <c r="WTN31" s="84"/>
      <c r="WTO31" s="84"/>
      <c r="WTP31" s="84"/>
      <c r="WTQ31" s="84"/>
      <c r="WTR31" s="84"/>
      <c r="WTS31" s="84"/>
      <c r="WTT31" s="84"/>
      <c r="WTU31" s="84"/>
      <c r="WTV31" s="84"/>
      <c r="WTW31" s="84"/>
      <c r="WTX31" s="84"/>
      <c r="WTY31" s="84"/>
      <c r="WTZ31" s="84"/>
      <c r="WUA31" s="84"/>
      <c r="WUB31" s="84"/>
      <c r="WUC31" s="84"/>
      <c r="WUD31" s="84"/>
      <c r="WUE31" s="84"/>
      <c r="WUF31" s="84"/>
      <c r="WUG31" s="84"/>
      <c r="WUH31" s="84"/>
      <c r="WUI31" s="84"/>
      <c r="WUJ31" s="84"/>
      <c r="WUK31" s="84"/>
      <c r="WUL31" s="84"/>
      <c r="WUM31" s="84"/>
      <c r="WUN31" s="84"/>
      <c r="WUO31" s="84"/>
      <c r="WUP31" s="84"/>
      <c r="WUQ31" s="84"/>
      <c r="WUR31" s="84"/>
      <c r="WUS31" s="84"/>
      <c r="WUT31" s="84"/>
      <c r="WUU31" s="84"/>
      <c r="WUV31" s="84"/>
      <c r="WUW31" s="84"/>
      <c r="WUX31" s="84"/>
      <c r="WUY31" s="84"/>
      <c r="WUZ31" s="84"/>
      <c r="WVA31" s="84"/>
      <c r="WVB31" s="84"/>
      <c r="WVC31" s="84"/>
      <c r="WVD31" s="84"/>
      <c r="WVE31" s="84"/>
      <c r="WVF31" s="84"/>
      <c r="WVG31" s="84"/>
      <c r="WVH31" s="84"/>
      <c r="WVI31" s="84"/>
      <c r="WVJ31" s="84"/>
      <c r="WVK31" s="84"/>
      <c r="WVL31" s="84"/>
      <c r="WVM31" s="84"/>
      <c r="WVN31" s="84"/>
      <c r="WVO31" s="84"/>
      <c r="WVP31" s="84"/>
      <c r="WVQ31" s="84"/>
      <c r="WVR31" s="84"/>
      <c r="WVS31" s="84"/>
      <c r="WVT31" s="84"/>
      <c r="WVU31" s="84"/>
      <c r="WVV31" s="84"/>
      <c r="WVW31" s="84"/>
      <c r="WVX31" s="84"/>
      <c r="WVY31" s="84"/>
      <c r="WVZ31" s="84"/>
      <c r="WWA31" s="84"/>
      <c r="WWB31" s="84"/>
      <c r="WWC31" s="84"/>
      <c r="WWD31" s="84"/>
      <c r="WWE31" s="84"/>
      <c r="WWF31" s="84"/>
      <c r="WWG31" s="84"/>
      <c r="WWH31" s="84"/>
      <c r="WWI31" s="84"/>
      <c r="WWJ31" s="84"/>
      <c r="WWK31" s="84"/>
      <c r="WWL31" s="84"/>
      <c r="WWM31" s="84"/>
      <c r="WWN31" s="84"/>
      <c r="WWO31" s="84"/>
      <c r="WWP31" s="84"/>
      <c r="WWQ31" s="84"/>
      <c r="WWR31" s="84"/>
      <c r="WWS31" s="84"/>
      <c r="WWT31" s="84"/>
      <c r="WWU31" s="84"/>
      <c r="WWV31" s="84"/>
      <c r="WWW31" s="84"/>
      <c r="WWX31" s="84"/>
      <c r="WWY31" s="84"/>
      <c r="WWZ31" s="84"/>
      <c r="WXA31" s="84"/>
      <c r="WXB31" s="84"/>
      <c r="WXC31" s="84"/>
      <c r="WXD31" s="84"/>
      <c r="WXE31" s="84"/>
      <c r="WXF31" s="84"/>
      <c r="WXG31" s="84"/>
      <c r="WXH31" s="84"/>
      <c r="WXI31" s="84"/>
      <c r="WXJ31" s="84"/>
      <c r="WXK31" s="84"/>
      <c r="WXL31" s="84"/>
      <c r="WXM31" s="84"/>
      <c r="WXN31" s="84"/>
      <c r="WXO31" s="84"/>
      <c r="WXP31" s="84"/>
      <c r="WXQ31" s="84"/>
      <c r="WXR31" s="84"/>
      <c r="WXS31" s="84"/>
      <c r="WXT31" s="84"/>
      <c r="WXU31" s="84"/>
      <c r="WXV31" s="84"/>
      <c r="WXW31" s="84"/>
      <c r="WXX31" s="84"/>
      <c r="WXY31" s="84"/>
      <c r="WXZ31" s="84"/>
      <c r="WYA31" s="84"/>
      <c r="WYB31" s="84"/>
      <c r="WYC31" s="84"/>
      <c r="WYD31" s="84"/>
      <c r="WYE31" s="84"/>
      <c r="WYF31" s="84"/>
      <c r="WYG31" s="84"/>
      <c r="WYH31" s="84"/>
      <c r="WYI31" s="84"/>
      <c r="WYJ31" s="84"/>
      <c r="WYK31" s="84"/>
      <c r="WYL31" s="84"/>
      <c r="WYM31" s="84"/>
      <c r="WYN31" s="84"/>
      <c r="WYO31" s="84"/>
      <c r="WYP31" s="84"/>
      <c r="WYQ31" s="84"/>
      <c r="WYR31" s="84"/>
      <c r="WYS31" s="84"/>
      <c r="WYT31" s="84"/>
      <c r="WYU31" s="84"/>
      <c r="WYV31" s="84"/>
      <c r="WYW31" s="84"/>
      <c r="WYX31" s="84"/>
      <c r="WYY31" s="84"/>
      <c r="WYZ31" s="84"/>
      <c r="WZA31" s="84"/>
      <c r="WZB31" s="84"/>
      <c r="WZC31" s="84"/>
      <c r="WZD31" s="84"/>
      <c r="WZE31" s="84"/>
      <c r="WZF31" s="84"/>
      <c r="WZG31" s="84"/>
      <c r="WZH31" s="84"/>
      <c r="WZI31" s="84"/>
      <c r="WZJ31" s="84"/>
      <c r="WZK31" s="84"/>
      <c r="WZL31" s="84"/>
      <c r="WZM31" s="84"/>
      <c r="WZN31" s="84"/>
      <c r="WZO31" s="84"/>
      <c r="WZP31" s="84"/>
      <c r="WZQ31" s="84"/>
      <c r="WZR31" s="84"/>
      <c r="WZS31" s="84"/>
      <c r="WZT31" s="84"/>
      <c r="WZU31" s="84"/>
      <c r="WZV31" s="84"/>
      <c r="WZW31" s="84"/>
      <c r="WZX31" s="84"/>
      <c r="WZY31" s="84"/>
      <c r="WZZ31" s="84"/>
      <c r="XAA31" s="84"/>
      <c r="XAB31" s="84"/>
      <c r="XAC31" s="84"/>
      <c r="XAD31" s="84"/>
      <c r="XAE31" s="84"/>
      <c r="XAF31" s="84"/>
      <c r="XAG31" s="84"/>
      <c r="XAH31" s="84"/>
      <c r="XAI31" s="84"/>
      <c r="XAJ31" s="84"/>
      <c r="XAK31" s="84"/>
      <c r="XAL31" s="84"/>
      <c r="XAM31" s="84"/>
      <c r="XAN31" s="84"/>
      <c r="XAO31" s="84"/>
      <c r="XAP31" s="84"/>
      <c r="XAQ31" s="84"/>
      <c r="XAR31" s="84"/>
      <c r="XAS31" s="84"/>
      <c r="XAT31" s="84"/>
      <c r="XAU31" s="84"/>
      <c r="XAV31" s="84"/>
      <c r="XAW31" s="84"/>
      <c r="XAX31" s="84"/>
      <c r="XAY31" s="84"/>
      <c r="XAZ31" s="84"/>
      <c r="XBA31" s="84"/>
      <c r="XBB31" s="84"/>
      <c r="XBC31" s="84"/>
      <c r="XBD31" s="84"/>
      <c r="XBE31" s="84"/>
      <c r="XBF31" s="84"/>
      <c r="XBG31" s="84"/>
      <c r="XBH31" s="84"/>
      <c r="XBI31" s="84"/>
      <c r="XBJ31" s="84"/>
      <c r="XBK31" s="84"/>
      <c r="XBL31" s="84"/>
      <c r="XBM31" s="84"/>
      <c r="XBN31" s="84"/>
      <c r="XBO31" s="84"/>
      <c r="XBP31" s="84"/>
      <c r="XBQ31" s="84"/>
      <c r="XBR31" s="84"/>
      <c r="XBS31" s="84"/>
      <c r="XBT31" s="84"/>
      <c r="XBU31" s="84"/>
      <c r="XBV31" s="84"/>
      <c r="XBW31" s="84"/>
      <c r="XBX31" s="84"/>
      <c r="XBY31" s="84"/>
      <c r="XBZ31" s="84"/>
      <c r="XCA31" s="84"/>
      <c r="XCB31" s="84"/>
      <c r="XCC31" s="84"/>
      <c r="XCD31" s="84"/>
      <c r="XCE31" s="84"/>
      <c r="XCF31" s="84"/>
      <c r="XCG31" s="84"/>
      <c r="XCH31" s="84"/>
      <c r="XCI31" s="84"/>
      <c r="XCJ31" s="84"/>
      <c r="XCK31" s="84"/>
      <c r="XCL31" s="84"/>
      <c r="XCM31" s="84"/>
      <c r="XCN31" s="84"/>
      <c r="XCO31" s="84"/>
      <c r="XCP31" s="84"/>
      <c r="XCQ31" s="84"/>
      <c r="XCR31" s="84"/>
      <c r="XCS31" s="84"/>
      <c r="XCT31" s="84"/>
      <c r="XCU31" s="84"/>
      <c r="XCV31" s="84"/>
      <c r="XCW31" s="84"/>
      <c r="XCX31" s="84"/>
      <c r="XCY31" s="84"/>
      <c r="XCZ31" s="84"/>
      <c r="XDA31" s="84"/>
      <c r="XDB31" s="84"/>
      <c r="XDC31" s="84"/>
      <c r="XDD31" s="84"/>
      <c r="XDE31" s="84"/>
      <c r="XDF31" s="84"/>
      <c r="XDG31" s="84"/>
      <c r="XDH31" s="84"/>
      <c r="XDI31" s="84"/>
      <c r="XDJ31" s="84"/>
      <c r="XDK31" s="84"/>
      <c r="XDL31" s="84"/>
      <c r="XDM31" s="84"/>
      <c r="XDN31" s="84"/>
      <c r="XDO31" s="84"/>
      <c r="XDP31" s="84"/>
      <c r="XDQ31" s="84"/>
      <c r="XDR31" s="84"/>
      <c r="XDS31" s="84"/>
      <c r="XDT31" s="84"/>
      <c r="XDU31" s="84"/>
      <c r="XDV31" s="84"/>
      <c r="XDW31" s="84"/>
      <c r="XDX31" s="84"/>
      <c r="XDY31" s="84"/>
      <c r="XDZ31" s="84"/>
      <c r="XEA31" s="84"/>
      <c r="XEB31" s="84"/>
      <c r="XEC31" s="84"/>
      <c r="XED31" s="84"/>
      <c r="XEE31" s="84"/>
      <c r="XEF31" s="84"/>
      <c r="XEG31" s="84"/>
      <c r="XEH31" s="84"/>
      <c r="XEI31" s="84"/>
      <c r="XEJ31" s="84"/>
      <c r="XEK31" s="84"/>
      <c r="XEL31" s="84"/>
      <c r="XEM31" s="84"/>
      <c r="XEN31" s="84"/>
      <c r="XEO31" s="84"/>
      <c r="XEP31" s="84"/>
      <c r="XEQ31" s="84"/>
    </row>
    <row r="32" spans="1:16371" s="259" customFormat="1" ht="39.950000000000003" customHeight="1">
      <c r="A32" s="262">
        <f t="shared" si="5"/>
        <v>22</v>
      </c>
      <c r="B32" s="264"/>
      <c r="C32" s="264"/>
      <c r="D32" s="264"/>
      <c r="E32" s="264"/>
      <c r="F32" s="264"/>
      <c r="G32" s="264">
        <v>5</v>
      </c>
      <c r="H32" s="264"/>
      <c r="I32" s="264"/>
      <c r="J32" s="264"/>
      <c r="K32" s="274"/>
      <c r="L32" s="276" t="s">
        <v>411</v>
      </c>
      <c r="M32" s="274"/>
      <c r="N32" s="276" t="s">
        <v>1216</v>
      </c>
      <c r="O32" s="280" t="s">
        <v>1217</v>
      </c>
      <c r="P32" s="281" t="s">
        <v>1218</v>
      </c>
      <c r="Q32" s="273" t="s">
        <v>510</v>
      </c>
      <c r="R32" s="296" t="s">
        <v>342</v>
      </c>
      <c r="S32" s="264" t="s">
        <v>471</v>
      </c>
      <c r="T32" s="295"/>
      <c r="U32" s="290" t="s">
        <v>342</v>
      </c>
      <c r="V32" s="280" t="s">
        <v>1217</v>
      </c>
      <c r="W32" s="290" t="s">
        <v>342</v>
      </c>
      <c r="X32" s="276" t="s">
        <v>345</v>
      </c>
      <c r="Y32" s="289" t="s">
        <v>344</v>
      </c>
      <c r="Z32" s="273" t="s">
        <v>577</v>
      </c>
      <c r="AA32" s="276" t="s">
        <v>1152</v>
      </c>
      <c r="AB32" s="276" t="s">
        <v>1153</v>
      </c>
      <c r="AC32" s="264" t="s">
        <v>1154</v>
      </c>
      <c r="AD32" s="301">
        <v>0.3</v>
      </c>
      <c r="AE32" s="302" t="s">
        <v>348</v>
      </c>
      <c r="AF32" s="303" t="s">
        <v>514</v>
      </c>
      <c r="AG32" s="319">
        <v>150</v>
      </c>
      <c r="AH32" s="319">
        <v>140</v>
      </c>
      <c r="AI32" s="319">
        <v>3</v>
      </c>
      <c r="AJ32" s="327">
        <f t="shared" ref="AJ32:AJ34" si="6">AG32*AH32*AI32*7860/1000000000</f>
        <v>0.49518000000000001</v>
      </c>
      <c r="AK32" s="328">
        <f t="shared" ref="AK32:AK34" si="7">AD32/AJ32</f>
        <v>0.60584030049678905</v>
      </c>
      <c r="AL32" s="329"/>
      <c r="AM32" s="300" t="e">
        <f>AG32*AH32*2*#REF!/1000000</f>
        <v>#REF!</v>
      </c>
      <c r="AN32" s="323" t="s">
        <v>480</v>
      </c>
      <c r="AO32" s="323" t="s">
        <v>1078</v>
      </c>
      <c r="AP32" s="303"/>
      <c r="AQ32" s="289"/>
      <c r="AR32" s="289" t="s">
        <v>435</v>
      </c>
    </row>
    <row r="33" spans="1:44" s="259" customFormat="1" ht="39.950000000000003" customHeight="1">
      <c r="A33" s="262">
        <f t="shared" si="5"/>
        <v>23</v>
      </c>
      <c r="B33" s="264"/>
      <c r="C33" s="264"/>
      <c r="D33" s="264"/>
      <c r="E33" s="264"/>
      <c r="F33" s="264"/>
      <c r="G33" s="264">
        <v>5</v>
      </c>
      <c r="H33" s="264"/>
      <c r="I33" s="264"/>
      <c r="J33" s="264"/>
      <c r="K33" s="274"/>
      <c r="L33" s="276" t="s">
        <v>835</v>
      </c>
      <c r="M33" s="274"/>
      <c r="N33" s="276" t="s">
        <v>1219</v>
      </c>
      <c r="O33" s="280" t="s">
        <v>1220</v>
      </c>
      <c r="P33" s="281" t="s">
        <v>1221</v>
      </c>
      <c r="Q33" s="273" t="s">
        <v>510</v>
      </c>
      <c r="R33" s="296" t="s">
        <v>363</v>
      </c>
      <c r="S33" s="264" t="s">
        <v>471</v>
      </c>
      <c r="T33" s="295"/>
      <c r="U33" s="290" t="s">
        <v>342</v>
      </c>
      <c r="V33" s="280" t="s">
        <v>1220</v>
      </c>
      <c r="W33" s="290" t="s">
        <v>342</v>
      </c>
      <c r="X33" s="276" t="s">
        <v>345</v>
      </c>
      <c r="Y33" s="289" t="s">
        <v>344</v>
      </c>
      <c r="Z33" s="273" t="s">
        <v>577</v>
      </c>
      <c r="AA33" s="276" t="s">
        <v>1158</v>
      </c>
      <c r="AB33" s="276" t="s">
        <v>1159</v>
      </c>
      <c r="AC33" s="264" t="s">
        <v>1160</v>
      </c>
      <c r="AD33" s="301">
        <v>1.4E-2</v>
      </c>
      <c r="AE33" s="302" t="s">
        <v>348</v>
      </c>
      <c r="AF33" s="303" t="s">
        <v>514</v>
      </c>
      <c r="AG33" s="319">
        <v>54</v>
      </c>
      <c r="AH33" s="319">
        <v>34</v>
      </c>
      <c r="AI33" s="319">
        <v>3</v>
      </c>
      <c r="AJ33" s="327">
        <f t="shared" si="6"/>
        <v>4.3292879999999999E-2</v>
      </c>
      <c r="AK33" s="328">
        <f t="shared" si="7"/>
        <v>0.32337880963336235</v>
      </c>
      <c r="AL33" s="329"/>
      <c r="AM33" s="300" t="e">
        <f>AG33*AH33*2*#REF!/1000000</f>
        <v>#REF!</v>
      </c>
      <c r="AN33" s="323" t="s">
        <v>480</v>
      </c>
      <c r="AO33" s="323" t="s">
        <v>1161</v>
      </c>
      <c r="AP33" s="303"/>
      <c r="AQ33" s="289"/>
      <c r="AR33" s="289" t="s">
        <v>435</v>
      </c>
    </row>
    <row r="34" spans="1:44" s="259" customFormat="1" ht="39.950000000000003" customHeight="1">
      <c r="A34" s="262">
        <f t="shared" si="5"/>
        <v>24</v>
      </c>
      <c r="B34" s="264"/>
      <c r="C34" s="264"/>
      <c r="D34" s="264"/>
      <c r="E34" s="264"/>
      <c r="F34" s="264"/>
      <c r="G34" s="264">
        <v>5</v>
      </c>
      <c r="H34" s="264"/>
      <c r="I34" s="264"/>
      <c r="J34" s="264"/>
      <c r="K34" s="274"/>
      <c r="L34" s="276" t="s">
        <v>835</v>
      </c>
      <c r="M34" s="274"/>
      <c r="N34" s="276" t="s">
        <v>1162</v>
      </c>
      <c r="O34" s="280" t="s">
        <v>1163</v>
      </c>
      <c r="P34" s="281" t="s">
        <v>1164</v>
      </c>
      <c r="Q34" s="281" t="s">
        <v>510</v>
      </c>
      <c r="R34" s="296" t="s">
        <v>363</v>
      </c>
      <c r="S34" s="264" t="s">
        <v>471</v>
      </c>
      <c r="T34" s="295"/>
      <c r="U34" s="290" t="s">
        <v>342</v>
      </c>
      <c r="V34" s="280" t="s">
        <v>1163</v>
      </c>
      <c r="W34" s="290" t="s">
        <v>342</v>
      </c>
      <c r="X34" s="276" t="s">
        <v>345</v>
      </c>
      <c r="Y34" s="289" t="s">
        <v>344</v>
      </c>
      <c r="Z34" s="273" t="s">
        <v>577</v>
      </c>
      <c r="AA34" s="276" t="s">
        <v>1165</v>
      </c>
      <c r="AB34" s="264" t="s">
        <v>1166</v>
      </c>
      <c r="AC34" s="264" t="s">
        <v>1167</v>
      </c>
      <c r="AD34" s="307">
        <v>8.9999999999999993E-3</v>
      </c>
      <c r="AE34" s="302" t="s">
        <v>348</v>
      </c>
      <c r="AF34" s="303" t="s">
        <v>514</v>
      </c>
      <c r="AG34" s="319">
        <v>31</v>
      </c>
      <c r="AH34" s="319">
        <v>28</v>
      </c>
      <c r="AI34" s="319">
        <v>2</v>
      </c>
      <c r="AJ34" s="327">
        <f t="shared" si="6"/>
        <v>1.3644959999999999E-2</v>
      </c>
      <c r="AK34" s="328">
        <f t="shared" si="7"/>
        <v>0.65958419812150415</v>
      </c>
      <c r="AL34" s="329"/>
      <c r="AM34" s="300" t="e">
        <f>AG34*AH34*2*#REF!/1000000</f>
        <v>#REF!</v>
      </c>
      <c r="AN34" s="323" t="s">
        <v>480</v>
      </c>
      <c r="AO34" s="323" t="s">
        <v>1168</v>
      </c>
      <c r="AP34" s="303"/>
      <c r="AQ34" s="340"/>
      <c r="AR34" s="340">
        <v>1</v>
      </c>
    </row>
    <row r="35" spans="1:44" s="259" customFormat="1" ht="39.950000000000003" customHeight="1">
      <c r="A35" s="262">
        <f t="shared" si="5"/>
        <v>25</v>
      </c>
      <c r="B35" s="264"/>
      <c r="C35" s="264"/>
      <c r="D35" s="264"/>
      <c r="E35" s="264">
        <v>3</v>
      </c>
      <c r="F35" s="264"/>
      <c r="G35" s="264"/>
      <c r="H35" s="264"/>
      <c r="I35" s="264"/>
      <c r="J35" s="264"/>
      <c r="K35" s="264"/>
      <c r="L35" s="276" t="s">
        <v>411</v>
      </c>
      <c r="M35" s="274"/>
      <c r="N35" s="276" t="s">
        <v>1222</v>
      </c>
      <c r="O35" s="280"/>
      <c r="P35" s="281" t="s">
        <v>1223</v>
      </c>
      <c r="Q35" s="281" t="s">
        <v>405</v>
      </c>
      <c r="R35" s="296" t="s">
        <v>342</v>
      </c>
      <c r="S35" s="264" t="s">
        <v>471</v>
      </c>
      <c r="T35" s="295"/>
      <c r="U35" s="290" t="s">
        <v>342</v>
      </c>
      <c r="V35" s="280" t="s">
        <v>1224</v>
      </c>
      <c r="W35" s="290" t="s">
        <v>342</v>
      </c>
      <c r="X35" s="276" t="s">
        <v>345</v>
      </c>
      <c r="Y35" s="289" t="s">
        <v>344</v>
      </c>
      <c r="Z35" s="273" t="s">
        <v>1146</v>
      </c>
      <c r="AA35" s="264" t="s">
        <v>347</v>
      </c>
      <c r="AB35" s="264" t="s">
        <v>348</v>
      </c>
      <c r="AC35" s="264" t="s">
        <v>348</v>
      </c>
      <c r="AD35" s="301">
        <v>0.26700000000000002</v>
      </c>
      <c r="AE35" s="302" t="s">
        <v>367</v>
      </c>
      <c r="AF35" s="303" t="s">
        <v>367</v>
      </c>
      <c r="AG35" s="319"/>
      <c r="AH35" s="319"/>
      <c r="AI35" s="319"/>
      <c r="AJ35" s="320"/>
      <c r="AK35" s="321"/>
      <c r="AL35" s="322"/>
      <c r="AM35" s="320"/>
      <c r="AN35" s="323" t="s">
        <v>377</v>
      </c>
      <c r="AO35" s="323" t="s">
        <v>865</v>
      </c>
      <c r="AP35" s="303"/>
      <c r="AQ35" s="340"/>
      <c r="AR35" s="340">
        <v>1</v>
      </c>
    </row>
    <row r="36" spans="1:44" s="259" customFormat="1" ht="39.950000000000003" customHeight="1">
      <c r="A36" s="262">
        <f t="shared" si="5"/>
        <v>26</v>
      </c>
      <c r="B36" s="264"/>
      <c r="C36" s="264"/>
      <c r="D36" s="264"/>
      <c r="E36" s="264"/>
      <c r="F36" s="264">
        <v>4</v>
      </c>
      <c r="G36" s="264"/>
      <c r="H36" s="264"/>
      <c r="I36" s="264"/>
      <c r="J36" s="264"/>
      <c r="K36" s="264"/>
      <c r="L36" s="276" t="s">
        <v>411</v>
      </c>
      <c r="M36" s="274"/>
      <c r="N36" s="276" t="s">
        <v>1225</v>
      </c>
      <c r="O36" s="280" t="s">
        <v>1224</v>
      </c>
      <c r="P36" s="281" t="s">
        <v>1226</v>
      </c>
      <c r="Q36" s="281" t="s">
        <v>405</v>
      </c>
      <c r="R36" s="296" t="s">
        <v>342</v>
      </c>
      <c r="S36" s="264" t="s">
        <v>471</v>
      </c>
      <c r="T36" s="295"/>
      <c r="U36" s="290" t="s">
        <v>342</v>
      </c>
      <c r="V36" s="280" t="s">
        <v>1224</v>
      </c>
      <c r="W36" s="290" t="s">
        <v>342</v>
      </c>
      <c r="X36" s="276" t="s">
        <v>345</v>
      </c>
      <c r="Y36" s="289" t="s">
        <v>344</v>
      </c>
      <c r="Z36" s="273" t="s">
        <v>780</v>
      </c>
      <c r="AA36" s="264" t="s">
        <v>347</v>
      </c>
      <c r="AB36" s="264" t="s">
        <v>348</v>
      </c>
      <c r="AC36" s="264" t="s">
        <v>348</v>
      </c>
      <c r="AD36" s="301">
        <v>0.26700000000000002</v>
      </c>
      <c r="AE36" s="302" t="s">
        <v>348</v>
      </c>
      <c r="AF36" s="303" t="s">
        <v>527</v>
      </c>
      <c r="AG36" s="319"/>
      <c r="AH36" s="319"/>
      <c r="AI36" s="319"/>
      <c r="AJ36" s="320"/>
      <c r="AK36" s="321"/>
      <c r="AL36" s="322"/>
      <c r="AM36" s="320"/>
      <c r="AN36" s="323" t="s">
        <v>377</v>
      </c>
      <c r="AO36" s="323" t="s">
        <v>791</v>
      </c>
      <c r="AP36" s="303"/>
      <c r="AQ36" s="340"/>
      <c r="AR36" s="340">
        <v>1</v>
      </c>
    </row>
    <row r="37" spans="1:44" s="259" customFormat="1" ht="39.950000000000003" customHeight="1">
      <c r="A37" s="262">
        <f t="shared" si="5"/>
        <v>27</v>
      </c>
      <c r="B37" s="264"/>
      <c r="C37" s="264"/>
      <c r="D37" s="264"/>
      <c r="E37" s="264"/>
      <c r="F37" s="264"/>
      <c r="G37" s="264">
        <v>5</v>
      </c>
      <c r="H37" s="264"/>
      <c r="I37" s="264"/>
      <c r="J37" s="264"/>
      <c r="K37" s="274"/>
      <c r="L37" s="276" t="s">
        <v>411</v>
      </c>
      <c r="M37" s="274"/>
      <c r="N37" s="276" t="s">
        <v>1227</v>
      </c>
      <c r="O37" s="280" t="s">
        <v>1228</v>
      </c>
      <c r="P37" s="281" t="s">
        <v>1229</v>
      </c>
      <c r="Q37" s="273" t="s">
        <v>510</v>
      </c>
      <c r="R37" s="296" t="s">
        <v>342</v>
      </c>
      <c r="S37" s="264" t="s">
        <v>471</v>
      </c>
      <c r="T37" s="280"/>
      <c r="U37" s="290" t="s">
        <v>342</v>
      </c>
      <c r="V37" s="280" t="s">
        <v>1228</v>
      </c>
      <c r="W37" s="290" t="s">
        <v>342</v>
      </c>
      <c r="X37" s="276" t="s">
        <v>345</v>
      </c>
      <c r="Y37" s="289" t="s">
        <v>344</v>
      </c>
      <c r="Z37" s="273" t="s">
        <v>577</v>
      </c>
      <c r="AA37" s="276" t="s">
        <v>1152</v>
      </c>
      <c r="AB37" s="276" t="s">
        <v>1153</v>
      </c>
      <c r="AC37" s="264" t="s">
        <v>1178</v>
      </c>
      <c r="AD37" s="301">
        <v>0.24</v>
      </c>
      <c r="AE37" s="302" t="s">
        <v>348</v>
      </c>
      <c r="AF37" s="303" t="s">
        <v>514</v>
      </c>
      <c r="AG37" s="319">
        <v>145</v>
      </c>
      <c r="AH37" s="319">
        <v>100</v>
      </c>
      <c r="AI37" s="319">
        <v>3</v>
      </c>
      <c r="AJ37" s="327">
        <f t="shared" ref="AJ37:AJ39" si="8">AG37*AH37*AI37*7860/1000000000</f>
        <v>0.34190999999999999</v>
      </c>
      <c r="AK37" s="328">
        <f t="shared" ref="AK37:AK39" si="9">AD37/AJ37</f>
        <v>0.70193910678248661</v>
      </c>
      <c r="AL37" s="329"/>
      <c r="AM37" s="300" t="e">
        <f>AG37*AH37*2*#REF!/1000000</f>
        <v>#REF!</v>
      </c>
      <c r="AN37" s="323" t="s">
        <v>480</v>
      </c>
      <c r="AO37" s="323" t="s">
        <v>1078</v>
      </c>
      <c r="AP37" s="303"/>
      <c r="AQ37" s="289"/>
      <c r="AR37" s="289" t="s">
        <v>435</v>
      </c>
    </row>
    <row r="38" spans="1:44" s="259" customFormat="1" ht="39.950000000000003" customHeight="1">
      <c r="A38" s="262">
        <f t="shared" si="5"/>
        <v>28</v>
      </c>
      <c r="B38" s="264"/>
      <c r="C38" s="264"/>
      <c r="D38" s="264"/>
      <c r="E38" s="264"/>
      <c r="F38" s="264"/>
      <c r="G38" s="264">
        <v>5</v>
      </c>
      <c r="H38" s="264"/>
      <c r="I38" s="264"/>
      <c r="J38" s="264"/>
      <c r="K38" s="274"/>
      <c r="L38" s="276" t="s">
        <v>835</v>
      </c>
      <c r="M38" s="274"/>
      <c r="N38" s="276" t="s">
        <v>1180</v>
      </c>
      <c r="O38" s="280" t="s">
        <v>1230</v>
      </c>
      <c r="P38" s="281" t="s">
        <v>1182</v>
      </c>
      <c r="Q38" s="273" t="s">
        <v>510</v>
      </c>
      <c r="R38" s="296" t="s">
        <v>353</v>
      </c>
      <c r="S38" s="264" t="s">
        <v>471</v>
      </c>
      <c r="T38" s="295"/>
      <c r="U38" s="290" t="s">
        <v>342</v>
      </c>
      <c r="V38" s="280" t="s">
        <v>1230</v>
      </c>
      <c r="W38" s="290" t="s">
        <v>342</v>
      </c>
      <c r="X38" s="276" t="s">
        <v>345</v>
      </c>
      <c r="Y38" s="289" t="s">
        <v>344</v>
      </c>
      <c r="Z38" s="273" t="s">
        <v>577</v>
      </c>
      <c r="AA38" s="276" t="s">
        <v>1183</v>
      </c>
      <c r="AB38" s="276" t="s">
        <v>1184</v>
      </c>
      <c r="AC38" s="264" t="s">
        <v>1185</v>
      </c>
      <c r="AD38" s="301">
        <v>0.01</v>
      </c>
      <c r="AE38" s="302" t="s">
        <v>348</v>
      </c>
      <c r="AF38" s="303" t="s">
        <v>514</v>
      </c>
      <c r="AG38" s="319">
        <v>64</v>
      </c>
      <c r="AH38" s="319">
        <v>29</v>
      </c>
      <c r="AI38" s="319">
        <v>3</v>
      </c>
      <c r="AJ38" s="327">
        <f t="shared" si="8"/>
        <v>4.3764480000000001E-2</v>
      </c>
      <c r="AK38" s="328">
        <f t="shared" si="9"/>
        <v>0.2284958029890907</v>
      </c>
      <c r="AL38" s="329"/>
      <c r="AM38" s="300" t="e">
        <f>AG38*AH38*2*#REF!/1000000</f>
        <v>#REF!</v>
      </c>
      <c r="AN38" s="323" t="s">
        <v>480</v>
      </c>
      <c r="AO38" s="323" t="s">
        <v>1078</v>
      </c>
      <c r="AP38" s="303"/>
      <c r="AQ38" s="289"/>
      <c r="AR38" s="289" t="s">
        <v>446</v>
      </c>
    </row>
    <row r="39" spans="1:44" s="259" customFormat="1" ht="39.950000000000003" customHeight="1">
      <c r="A39" s="262">
        <f t="shared" si="5"/>
        <v>29</v>
      </c>
      <c r="B39" s="264"/>
      <c r="C39" s="264"/>
      <c r="D39" s="264"/>
      <c r="E39" s="264"/>
      <c r="F39" s="264"/>
      <c r="G39" s="264">
        <v>5</v>
      </c>
      <c r="H39" s="264"/>
      <c r="I39" s="264"/>
      <c r="J39" s="264"/>
      <c r="K39" s="274"/>
      <c r="L39" s="276" t="s">
        <v>835</v>
      </c>
      <c r="M39" s="274"/>
      <c r="N39" s="276" t="s">
        <v>1186</v>
      </c>
      <c r="O39" s="280" t="s">
        <v>1187</v>
      </c>
      <c r="P39" s="281" t="s">
        <v>269</v>
      </c>
      <c r="Q39" s="273" t="s">
        <v>510</v>
      </c>
      <c r="R39" s="296" t="s">
        <v>363</v>
      </c>
      <c r="S39" s="264" t="s">
        <v>471</v>
      </c>
      <c r="T39" s="295"/>
      <c r="U39" s="290" t="s">
        <v>342</v>
      </c>
      <c r="V39" s="280" t="s">
        <v>1187</v>
      </c>
      <c r="W39" s="290" t="s">
        <v>342</v>
      </c>
      <c r="X39" s="276" t="s">
        <v>345</v>
      </c>
      <c r="Y39" s="289" t="s">
        <v>344</v>
      </c>
      <c r="Z39" s="273" t="s">
        <v>577</v>
      </c>
      <c r="AA39" s="276" t="s">
        <v>1158</v>
      </c>
      <c r="AB39" s="276" t="s">
        <v>1159</v>
      </c>
      <c r="AC39" s="264" t="s">
        <v>1188</v>
      </c>
      <c r="AD39" s="301">
        <v>2.3E-2</v>
      </c>
      <c r="AE39" s="302" t="s">
        <v>348</v>
      </c>
      <c r="AF39" s="303" t="s">
        <v>514</v>
      </c>
      <c r="AG39" s="319">
        <v>62.5</v>
      </c>
      <c r="AH39" s="319">
        <v>37</v>
      </c>
      <c r="AI39" s="319">
        <v>3</v>
      </c>
      <c r="AJ39" s="327">
        <f t="shared" si="8"/>
        <v>5.4528750000000001E-2</v>
      </c>
      <c r="AK39" s="328">
        <f t="shared" si="9"/>
        <v>0.42179584164316986</v>
      </c>
      <c r="AL39" s="329"/>
      <c r="AM39" s="300" t="e">
        <f>AG39*AH39*2*#REF!/1000000</f>
        <v>#REF!</v>
      </c>
      <c r="AN39" s="323" t="s">
        <v>480</v>
      </c>
      <c r="AO39" s="323" t="s">
        <v>1179</v>
      </c>
      <c r="AP39" s="303"/>
      <c r="AQ39" s="289"/>
      <c r="AR39" s="289" t="s">
        <v>435</v>
      </c>
    </row>
    <row r="40" spans="1:44" s="259" customFormat="1" ht="39.950000000000003" customHeight="1">
      <c r="A40" s="262">
        <f t="shared" si="5"/>
        <v>30</v>
      </c>
      <c r="B40" s="264"/>
      <c r="C40" s="264"/>
      <c r="D40" s="264"/>
      <c r="E40" s="264">
        <v>3</v>
      </c>
      <c r="F40" s="264"/>
      <c r="G40" s="264"/>
      <c r="H40" s="264"/>
      <c r="I40" s="264"/>
      <c r="J40" s="264"/>
      <c r="K40" s="274"/>
      <c r="L40" s="276" t="s">
        <v>835</v>
      </c>
      <c r="M40" s="274"/>
      <c r="N40" s="276" t="s">
        <v>1189</v>
      </c>
      <c r="O40" s="280" t="s">
        <v>1190</v>
      </c>
      <c r="P40" s="281" t="s">
        <v>1191</v>
      </c>
      <c r="Q40" s="273" t="s">
        <v>510</v>
      </c>
      <c r="R40" s="296" t="s">
        <v>342</v>
      </c>
      <c r="S40" s="264" t="s">
        <v>471</v>
      </c>
      <c r="T40" s="295"/>
      <c r="U40" s="290" t="s">
        <v>342</v>
      </c>
      <c r="V40" s="280" t="s">
        <v>1190</v>
      </c>
      <c r="W40" s="290" t="s">
        <v>342</v>
      </c>
      <c r="X40" s="276" t="s">
        <v>345</v>
      </c>
      <c r="Y40" s="289" t="s">
        <v>344</v>
      </c>
      <c r="Z40" s="273" t="s">
        <v>1192</v>
      </c>
      <c r="AA40" s="308" t="s">
        <v>1193</v>
      </c>
      <c r="AB40" s="308" t="s">
        <v>1194</v>
      </c>
      <c r="AC40" s="264" t="s">
        <v>1195</v>
      </c>
      <c r="AD40" s="301">
        <v>0.13600000000000001</v>
      </c>
      <c r="AE40" s="301" t="s">
        <v>682</v>
      </c>
      <c r="AF40" s="303"/>
      <c r="AG40" s="319"/>
      <c r="AH40" s="319"/>
      <c r="AI40" s="319"/>
      <c r="AJ40" s="320">
        <f>AD40</f>
        <v>0.13600000000000001</v>
      </c>
      <c r="AK40" s="321"/>
      <c r="AL40" s="322"/>
      <c r="AM40" s="320"/>
      <c r="AN40" s="323" t="s">
        <v>480</v>
      </c>
      <c r="AO40" s="323" t="s">
        <v>1196</v>
      </c>
      <c r="AP40" s="303"/>
      <c r="AQ40" s="289"/>
      <c r="AR40" s="289" t="s">
        <v>435</v>
      </c>
    </row>
    <row r="41" spans="1:44" ht="24" customHeight="1">
      <c r="A41" s="268"/>
      <c r="B41" s="268"/>
      <c r="C41" s="268"/>
      <c r="D41" s="268"/>
      <c r="E41" s="268"/>
      <c r="F41" s="269"/>
      <c r="G41" s="270"/>
      <c r="H41" s="270"/>
      <c r="I41" s="270"/>
      <c r="J41" s="270"/>
      <c r="K41" s="270"/>
      <c r="L41" s="282"/>
      <c r="M41" s="282"/>
      <c r="N41" s="282"/>
      <c r="O41" s="269"/>
      <c r="P41" s="269"/>
      <c r="Q41" s="269"/>
      <c r="R41" s="269"/>
      <c r="S41" s="268"/>
      <c r="T41" s="297"/>
      <c r="U41" s="298"/>
      <c r="V41" s="298"/>
      <c r="W41" s="298"/>
      <c r="X41" s="297"/>
      <c r="Y41" s="297"/>
      <c r="Z41" s="269"/>
      <c r="AA41" s="270"/>
      <c r="AB41" s="297"/>
      <c r="AC41" s="268"/>
      <c r="AD41" s="310"/>
      <c r="AE41" s="311"/>
      <c r="AF41" s="147"/>
      <c r="AG41" s="330"/>
      <c r="AH41" s="330"/>
      <c r="AI41" s="330"/>
      <c r="AJ41" s="316"/>
      <c r="AK41" s="331"/>
      <c r="AL41" s="313"/>
      <c r="AM41" s="316"/>
      <c r="AN41" s="332"/>
      <c r="AO41" s="332"/>
      <c r="AP41" s="311"/>
      <c r="AQ41" s="311"/>
      <c r="AR41" s="315"/>
    </row>
    <row r="42" spans="1:44" ht="24" customHeight="1">
      <c r="A42" s="268"/>
      <c r="B42" s="268"/>
      <c r="C42" s="268"/>
      <c r="D42" s="268"/>
      <c r="E42" s="268"/>
      <c r="F42" s="268"/>
      <c r="G42" s="270"/>
      <c r="H42" s="270"/>
      <c r="I42" s="270"/>
      <c r="J42" s="270"/>
      <c r="K42" s="270"/>
      <c r="L42" s="282"/>
      <c r="M42" s="282"/>
      <c r="N42" s="282"/>
      <c r="O42" s="269"/>
      <c r="P42" s="269"/>
      <c r="Q42" s="269"/>
      <c r="R42" s="269"/>
      <c r="S42" s="268"/>
      <c r="T42" s="297"/>
      <c r="U42" s="298"/>
      <c r="V42" s="298"/>
      <c r="W42" s="298"/>
      <c r="X42" s="297"/>
      <c r="Y42" s="297"/>
      <c r="Z42" s="269"/>
      <c r="AA42" s="268"/>
      <c r="AB42" s="270"/>
      <c r="AC42" s="268"/>
      <c r="AD42" s="310"/>
      <c r="AE42" s="312"/>
      <c r="AF42" s="313"/>
      <c r="AG42" s="330"/>
      <c r="AH42" s="330"/>
      <c r="AI42" s="330"/>
      <c r="AJ42" s="316"/>
      <c r="AK42" s="331"/>
      <c r="AL42" s="313"/>
      <c r="AM42" s="316"/>
      <c r="AN42" s="332"/>
      <c r="AO42" s="332"/>
      <c r="AP42" s="311"/>
      <c r="AQ42" s="311"/>
      <c r="AR42" s="315"/>
    </row>
    <row r="43" spans="1:44" ht="24" customHeight="1">
      <c r="A43" s="268"/>
      <c r="B43" s="268"/>
      <c r="C43" s="268"/>
      <c r="D43" s="268"/>
      <c r="E43" s="268"/>
      <c r="F43" s="268"/>
      <c r="G43" s="270"/>
      <c r="H43" s="270"/>
      <c r="I43" s="270"/>
      <c r="J43" s="270"/>
      <c r="K43" s="270"/>
      <c r="L43" s="282"/>
      <c r="M43" s="282"/>
      <c r="N43" s="282"/>
      <c r="O43" s="270"/>
      <c r="P43" s="269"/>
      <c r="Q43" s="270"/>
      <c r="R43" s="269"/>
      <c r="S43" s="268"/>
      <c r="T43" s="297"/>
      <c r="U43" s="298"/>
      <c r="V43" s="298"/>
      <c r="W43" s="298"/>
      <c r="X43" s="270"/>
      <c r="Y43" s="297"/>
      <c r="Z43" s="269"/>
      <c r="AA43" s="268"/>
      <c r="AB43" s="268"/>
      <c r="AC43" s="268"/>
      <c r="AD43" s="310"/>
      <c r="AE43" s="311"/>
      <c r="AF43" s="147"/>
      <c r="AG43" s="330"/>
      <c r="AH43" s="330"/>
      <c r="AI43" s="330"/>
      <c r="AJ43" s="316"/>
      <c r="AK43" s="331"/>
      <c r="AL43" s="313"/>
      <c r="AM43" s="316"/>
      <c r="AN43" s="332"/>
      <c r="AO43" s="332"/>
      <c r="AP43" s="311"/>
      <c r="AQ43" s="311"/>
      <c r="AR43" s="315"/>
    </row>
    <row r="44" spans="1:44" ht="24" customHeight="1">
      <c r="A44" s="268"/>
      <c r="B44" s="268"/>
      <c r="C44" s="268"/>
      <c r="D44" s="268"/>
      <c r="E44" s="268"/>
      <c r="F44" s="268"/>
      <c r="G44" s="270"/>
      <c r="H44" s="270"/>
      <c r="I44" s="270"/>
      <c r="J44" s="270"/>
      <c r="K44" s="270"/>
      <c r="L44" s="270"/>
      <c r="M44" s="270"/>
      <c r="N44" s="270"/>
      <c r="O44" s="283"/>
      <c r="P44" s="284"/>
      <c r="Q44" s="282"/>
      <c r="R44" s="269"/>
      <c r="S44" s="268"/>
      <c r="T44" s="297"/>
      <c r="U44" s="298"/>
      <c r="V44" s="298"/>
      <c r="W44" s="298"/>
      <c r="X44" s="297"/>
      <c r="Y44" s="297"/>
      <c r="Z44" s="269"/>
      <c r="AA44" s="270"/>
      <c r="AB44" s="297"/>
      <c r="AC44" s="269"/>
      <c r="AD44" s="310"/>
      <c r="AE44" s="311"/>
      <c r="AF44" s="147"/>
      <c r="AG44" s="330"/>
      <c r="AH44" s="330"/>
      <c r="AI44" s="330"/>
      <c r="AJ44" s="316"/>
      <c r="AK44" s="331"/>
      <c r="AL44" s="313"/>
      <c r="AM44" s="316"/>
      <c r="AN44" s="332"/>
      <c r="AO44" s="332"/>
      <c r="AP44" s="311"/>
      <c r="AQ44" s="311"/>
      <c r="AR44" s="315"/>
    </row>
    <row r="45" spans="1:44" s="87" customFormat="1" ht="24" customHeight="1">
      <c r="A45" s="268"/>
      <c r="B45" s="269"/>
      <c r="C45" s="269"/>
      <c r="D45" s="269"/>
      <c r="E45" s="269"/>
      <c r="F45" s="268"/>
      <c r="G45" s="269"/>
      <c r="H45" s="269"/>
      <c r="I45" s="269"/>
      <c r="J45" s="269"/>
      <c r="K45" s="270"/>
      <c r="L45" s="269"/>
      <c r="M45" s="269"/>
      <c r="N45" s="269"/>
      <c r="O45" s="269"/>
      <c r="P45" s="269"/>
      <c r="Q45" s="269"/>
      <c r="R45" s="269"/>
      <c r="S45" s="268"/>
      <c r="T45" s="297"/>
      <c r="U45" s="298"/>
      <c r="V45" s="298"/>
      <c r="W45" s="298"/>
      <c r="X45" s="297"/>
      <c r="Y45" s="297"/>
      <c r="Z45" s="269"/>
      <c r="AA45" s="268"/>
      <c r="AB45" s="270"/>
      <c r="AC45" s="269"/>
      <c r="AD45" s="314"/>
      <c r="AE45" s="312"/>
      <c r="AF45" s="315"/>
      <c r="AG45" s="333"/>
      <c r="AH45" s="333"/>
      <c r="AI45" s="333"/>
      <c r="AJ45" s="314"/>
      <c r="AK45" s="334"/>
      <c r="AL45" s="315"/>
      <c r="AM45" s="314"/>
      <c r="AN45" s="332"/>
      <c r="AO45" s="332"/>
      <c r="AP45" s="311"/>
      <c r="AQ45" s="311"/>
      <c r="AR45" s="315"/>
    </row>
    <row r="46" spans="1:44" s="87" customFormat="1" ht="24" customHeight="1">
      <c r="A46" s="268"/>
      <c r="B46" s="269"/>
      <c r="C46" s="269"/>
      <c r="D46" s="269"/>
      <c r="E46" s="269"/>
      <c r="F46" s="269"/>
      <c r="G46" s="269"/>
      <c r="H46" s="269"/>
      <c r="I46" s="269"/>
      <c r="J46" s="269"/>
      <c r="K46" s="270"/>
      <c r="L46" s="282"/>
      <c r="M46" s="282"/>
      <c r="N46" s="282"/>
      <c r="O46" s="269"/>
      <c r="P46" s="269"/>
      <c r="Q46" s="269"/>
      <c r="R46" s="269"/>
      <c r="S46" s="268"/>
      <c r="T46" s="297"/>
      <c r="U46" s="298"/>
      <c r="V46" s="298"/>
      <c r="W46" s="298"/>
      <c r="X46" s="297"/>
      <c r="Y46" s="297"/>
      <c r="Z46" s="269"/>
      <c r="AA46" s="268"/>
      <c r="AB46" s="270"/>
      <c r="AC46" s="269"/>
      <c r="AD46" s="314"/>
      <c r="AE46" s="312"/>
      <c r="AF46" s="315"/>
      <c r="AG46" s="333"/>
      <c r="AH46" s="333"/>
      <c r="AI46" s="333"/>
      <c r="AJ46" s="314"/>
      <c r="AK46" s="334"/>
      <c r="AL46" s="315"/>
      <c r="AM46" s="314"/>
      <c r="AN46" s="332"/>
      <c r="AO46" s="332"/>
      <c r="AP46" s="311"/>
      <c r="AQ46" s="311"/>
      <c r="AR46" s="315"/>
    </row>
    <row r="47" spans="1:44" s="87" customFormat="1" ht="24" customHeight="1">
      <c r="A47" s="268"/>
      <c r="B47" s="269"/>
      <c r="C47" s="269"/>
      <c r="D47" s="269"/>
      <c r="E47" s="269"/>
      <c r="F47" s="269"/>
      <c r="G47" s="269"/>
      <c r="H47" s="269"/>
      <c r="I47" s="269"/>
      <c r="J47" s="269"/>
      <c r="K47" s="270"/>
      <c r="L47" s="282"/>
      <c r="M47" s="282"/>
      <c r="N47" s="282"/>
      <c r="O47" s="282"/>
      <c r="P47" s="269"/>
      <c r="Q47" s="269"/>
      <c r="R47" s="269"/>
      <c r="S47" s="268"/>
      <c r="T47" s="297"/>
      <c r="U47" s="298"/>
      <c r="V47" s="298"/>
      <c r="W47" s="298"/>
      <c r="X47" s="297"/>
      <c r="Y47" s="297"/>
      <c r="Z47" s="269"/>
      <c r="AA47" s="268"/>
      <c r="AB47" s="270"/>
      <c r="AC47" s="297"/>
      <c r="AD47" s="314"/>
      <c r="AE47" s="312"/>
      <c r="AF47" s="315"/>
      <c r="AG47" s="333"/>
      <c r="AH47" s="333"/>
      <c r="AI47" s="333"/>
      <c r="AJ47" s="314"/>
      <c r="AK47" s="334"/>
      <c r="AL47" s="315"/>
      <c r="AM47" s="314"/>
      <c r="AN47" s="332"/>
      <c r="AO47" s="332"/>
      <c r="AP47" s="311"/>
      <c r="AQ47" s="311"/>
      <c r="AR47" s="315"/>
    </row>
    <row r="48" spans="1:44" s="87" customFormat="1" ht="24" customHeight="1">
      <c r="A48" s="268"/>
      <c r="B48" s="269"/>
      <c r="C48" s="269"/>
      <c r="D48" s="269"/>
      <c r="E48" s="269"/>
      <c r="F48" s="269"/>
      <c r="G48" s="269"/>
      <c r="H48" s="269"/>
      <c r="I48" s="269"/>
      <c r="J48" s="269"/>
      <c r="K48" s="269"/>
      <c r="L48" s="269"/>
      <c r="M48" s="269"/>
      <c r="N48" s="269"/>
      <c r="O48" s="269"/>
      <c r="P48" s="269"/>
      <c r="Q48" s="269"/>
      <c r="R48" s="269"/>
      <c r="S48" s="268"/>
      <c r="T48" s="297"/>
      <c r="U48" s="298"/>
      <c r="V48" s="298"/>
      <c r="W48" s="298"/>
      <c r="X48" s="270"/>
      <c r="Y48" s="297"/>
      <c r="Z48" s="269"/>
      <c r="AA48" s="268"/>
      <c r="AB48" s="297"/>
      <c r="AC48" s="297"/>
      <c r="AD48" s="314"/>
      <c r="AE48" s="311"/>
      <c r="AF48" s="315"/>
      <c r="AG48" s="333"/>
      <c r="AH48" s="333"/>
      <c r="AI48" s="333"/>
      <c r="AJ48" s="314"/>
      <c r="AK48" s="334"/>
      <c r="AL48" s="315"/>
      <c r="AM48" s="314"/>
      <c r="AN48" s="332"/>
      <c r="AO48" s="332"/>
      <c r="AP48" s="311"/>
      <c r="AQ48" s="311"/>
      <c r="AR48" s="315"/>
    </row>
    <row r="49" spans="1:44" ht="24" customHeight="1">
      <c r="A49" s="268"/>
      <c r="B49" s="268"/>
      <c r="C49" s="268"/>
      <c r="D49" s="268"/>
      <c r="E49" s="268"/>
      <c r="F49" s="268"/>
      <c r="G49" s="270"/>
      <c r="H49" s="270"/>
      <c r="I49" s="270"/>
      <c r="J49" s="270"/>
      <c r="K49" s="270"/>
      <c r="L49" s="282"/>
      <c r="M49" s="282"/>
      <c r="N49" s="282"/>
      <c r="O49" s="270"/>
      <c r="P49" s="269"/>
      <c r="Q49" s="270"/>
      <c r="R49" s="269"/>
      <c r="S49" s="268"/>
      <c r="T49" s="297"/>
      <c r="U49" s="298"/>
      <c r="V49" s="298"/>
      <c r="W49" s="298"/>
      <c r="X49" s="297"/>
      <c r="Y49" s="297"/>
      <c r="Z49" s="269"/>
      <c r="AA49" s="270"/>
      <c r="AB49" s="297"/>
      <c r="AC49" s="268"/>
      <c r="AD49" s="310"/>
      <c r="AE49" s="311"/>
      <c r="AF49" s="147"/>
      <c r="AG49" s="330"/>
      <c r="AH49" s="330"/>
      <c r="AI49" s="330"/>
      <c r="AJ49" s="316"/>
      <c r="AK49" s="331"/>
      <c r="AL49" s="313"/>
      <c r="AM49" s="316"/>
      <c r="AN49" s="332"/>
      <c r="AO49" s="332"/>
      <c r="AP49" s="311"/>
      <c r="AQ49" s="311"/>
      <c r="AR49" s="315"/>
    </row>
    <row r="50" spans="1:44" ht="24" customHeight="1">
      <c r="A50" s="268"/>
      <c r="B50" s="268"/>
      <c r="C50" s="268"/>
      <c r="D50" s="268"/>
      <c r="E50" s="268"/>
      <c r="F50" s="268"/>
      <c r="G50" s="270"/>
      <c r="H50" s="270"/>
      <c r="I50" s="270"/>
      <c r="J50" s="270"/>
      <c r="K50" s="270"/>
      <c r="L50" s="282"/>
      <c r="M50" s="282"/>
      <c r="N50" s="282"/>
      <c r="O50" s="269"/>
      <c r="P50" s="269"/>
      <c r="Q50" s="269"/>
      <c r="R50" s="269"/>
      <c r="S50" s="268"/>
      <c r="T50" s="297"/>
      <c r="U50" s="298"/>
      <c r="V50" s="298"/>
      <c r="W50" s="298"/>
      <c r="X50" s="297"/>
      <c r="Y50" s="297"/>
      <c r="Z50" s="269"/>
      <c r="AA50" s="268"/>
      <c r="AB50" s="270"/>
      <c r="AC50" s="268"/>
      <c r="AD50" s="310"/>
      <c r="AE50" s="312"/>
      <c r="AF50" s="313"/>
      <c r="AG50" s="330"/>
      <c r="AH50" s="330"/>
      <c r="AI50" s="330"/>
      <c r="AJ50" s="316"/>
      <c r="AK50" s="331"/>
      <c r="AL50" s="313"/>
      <c r="AM50" s="316"/>
      <c r="AN50" s="332"/>
      <c r="AO50" s="332"/>
      <c r="AP50" s="311"/>
      <c r="AQ50" s="311"/>
      <c r="AR50" s="315"/>
    </row>
    <row r="51" spans="1:44" s="87" customFormat="1" ht="24" customHeight="1">
      <c r="A51" s="268"/>
      <c r="B51" s="268"/>
      <c r="C51" s="268"/>
      <c r="D51" s="268"/>
      <c r="E51" s="268"/>
      <c r="F51" s="268"/>
      <c r="G51" s="270"/>
      <c r="H51" s="270"/>
      <c r="I51" s="270"/>
      <c r="J51" s="270"/>
      <c r="K51" s="270"/>
      <c r="L51" s="282"/>
      <c r="M51" s="282"/>
      <c r="N51" s="282"/>
      <c r="O51" s="270"/>
      <c r="P51" s="269"/>
      <c r="Q51" s="270"/>
      <c r="R51" s="269"/>
      <c r="S51" s="268"/>
      <c r="T51" s="297"/>
      <c r="U51" s="298"/>
      <c r="V51" s="298"/>
      <c r="W51" s="298"/>
      <c r="X51" s="297"/>
      <c r="Y51" s="297"/>
      <c r="Z51" s="269"/>
      <c r="AA51" s="268"/>
      <c r="AB51" s="268"/>
      <c r="AC51" s="268"/>
      <c r="AD51" s="310"/>
      <c r="AE51" s="311"/>
      <c r="AF51" s="268"/>
      <c r="AG51" s="335"/>
      <c r="AH51" s="335"/>
      <c r="AI51" s="335"/>
      <c r="AJ51" s="310"/>
      <c r="AK51" s="336"/>
      <c r="AL51" s="337"/>
      <c r="AM51" s="310"/>
      <c r="AN51" s="332"/>
      <c r="AO51" s="332"/>
      <c r="AP51" s="311"/>
      <c r="AQ51" s="311"/>
      <c r="AR51" s="315"/>
    </row>
    <row r="52" spans="1:44" ht="24" customHeight="1">
      <c r="A52" s="268"/>
      <c r="B52" s="268"/>
      <c r="C52" s="268"/>
      <c r="D52" s="268"/>
      <c r="E52" s="269"/>
      <c r="F52" s="268"/>
      <c r="G52" s="270"/>
      <c r="H52" s="270"/>
      <c r="I52" s="270"/>
      <c r="J52" s="270"/>
      <c r="K52" s="270"/>
      <c r="L52" s="270"/>
      <c r="M52" s="270"/>
      <c r="N52" s="270"/>
      <c r="O52" s="269"/>
      <c r="P52" s="269"/>
      <c r="Q52" s="269"/>
      <c r="R52" s="269"/>
      <c r="S52" s="268"/>
      <c r="T52" s="297"/>
      <c r="U52" s="299"/>
      <c r="V52" s="299"/>
      <c r="W52" s="299"/>
      <c r="X52" s="270"/>
      <c r="Y52" s="270"/>
      <c r="Z52" s="269"/>
      <c r="AA52" s="268"/>
      <c r="AB52" s="268"/>
      <c r="AC52" s="268"/>
      <c r="AD52" s="310"/>
      <c r="AE52" s="269"/>
      <c r="AF52" s="313"/>
      <c r="AG52" s="330"/>
      <c r="AH52" s="330"/>
      <c r="AI52" s="330"/>
      <c r="AJ52" s="316"/>
      <c r="AK52" s="331"/>
      <c r="AL52" s="313"/>
      <c r="AM52" s="316"/>
      <c r="AN52" s="332"/>
      <c r="AO52" s="332"/>
      <c r="AP52" s="311"/>
      <c r="AQ52" s="311"/>
      <c r="AR52" s="297"/>
    </row>
    <row r="53" spans="1:44" ht="24" customHeight="1">
      <c r="A53" s="268"/>
      <c r="B53" s="268"/>
      <c r="C53" s="268"/>
      <c r="D53" s="268"/>
      <c r="E53" s="269"/>
      <c r="G53" s="270"/>
      <c r="H53" s="270"/>
      <c r="I53" s="270"/>
      <c r="J53" s="270"/>
      <c r="K53" s="270"/>
      <c r="L53" s="270"/>
      <c r="M53" s="270"/>
      <c r="N53" s="270"/>
      <c r="O53" s="269"/>
      <c r="P53" s="269"/>
      <c r="Q53" s="269"/>
      <c r="R53" s="269"/>
      <c r="S53" s="268"/>
      <c r="T53" s="297"/>
      <c r="U53" s="299"/>
      <c r="V53" s="299"/>
      <c r="W53" s="299"/>
      <c r="X53" s="270"/>
      <c r="Y53" s="270"/>
      <c r="Z53" s="269"/>
      <c r="AA53" s="268"/>
      <c r="AB53" s="268"/>
      <c r="AC53" s="268"/>
      <c r="AD53" s="310"/>
      <c r="AE53" s="269"/>
      <c r="AF53" s="313"/>
      <c r="AG53" s="330"/>
      <c r="AH53" s="330"/>
      <c r="AI53" s="330"/>
      <c r="AJ53" s="316"/>
      <c r="AK53" s="331"/>
      <c r="AL53" s="313"/>
      <c r="AM53" s="316"/>
      <c r="AN53" s="332"/>
      <c r="AO53" s="332"/>
      <c r="AP53" s="311"/>
      <c r="AQ53" s="311"/>
      <c r="AR53" s="297"/>
    </row>
    <row r="54" spans="1:44" ht="24" customHeight="1">
      <c r="A54" s="268"/>
      <c r="B54" s="268"/>
      <c r="C54" s="268"/>
      <c r="D54" s="268"/>
      <c r="E54" s="269"/>
      <c r="F54" s="268"/>
      <c r="G54" s="270"/>
      <c r="H54" s="270"/>
      <c r="I54" s="270"/>
      <c r="J54" s="270"/>
      <c r="K54" s="270"/>
      <c r="L54" s="269"/>
      <c r="M54" s="269"/>
      <c r="N54" s="269"/>
      <c r="O54" s="269"/>
      <c r="P54" s="269"/>
      <c r="Q54" s="269"/>
      <c r="R54" s="269"/>
      <c r="S54" s="268"/>
      <c r="T54" s="297"/>
      <c r="U54" s="299"/>
      <c r="V54" s="299"/>
      <c r="W54" s="299"/>
      <c r="X54" s="270"/>
      <c r="Y54" s="270"/>
      <c r="Z54" s="269"/>
      <c r="AA54" s="268"/>
      <c r="AB54" s="268"/>
      <c r="AC54" s="268"/>
      <c r="AD54" s="310"/>
      <c r="AE54" s="269"/>
      <c r="AF54" s="316"/>
      <c r="AG54" s="330"/>
      <c r="AH54" s="330"/>
      <c r="AI54" s="330"/>
      <c r="AJ54" s="316"/>
      <c r="AK54" s="331"/>
      <c r="AL54" s="313"/>
      <c r="AM54" s="316"/>
      <c r="AN54" s="332"/>
      <c r="AO54" s="332"/>
      <c r="AP54" s="311"/>
      <c r="AQ54" s="311"/>
      <c r="AR54" s="297"/>
    </row>
    <row r="55" spans="1:44" ht="24" customHeight="1">
      <c r="A55" s="268"/>
      <c r="B55" s="268"/>
      <c r="C55" s="268"/>
      <c r="D55" s="268"/>
      <c r="E55" s="269"/>
      <c r="F55" s="268"/>
      <c r="G55" s="270"/>
      <c r="H55" s="270"/>
      <c r="I55" s="270"/>
      <c r="J55" s="270"/>
      <c r="K55" s="270"/>
      <c r="L55" s="269"/>
      <c r="M55" s="269"/>
      <c r="N55" s="269"/>
      <c r="O55" s="269"/>
      <c r="P55" s="269"/>
      <c r="Q55" s="269"/>
      <c r="R55" s="269"/>
      <c r="S55" s="268"/>
      <c r="T55" s="297"/>
      <c r="U55" s="299"/>
      <c r="V55" s="299"/>
      <c r="W55" s="299"/>
      <c r="X55" s="270"/>
      <c r="Y55" s="270"/>
      <c r="Z55" s="269"/>
      <c r="AA55" s="268"/>
      <c r="AB55" s="268"/>
      <c r="AC55" s="268"/>
      <c r="AD55" s="310"/>
      <c r="AE55" s="269"/>
      <c r="AF55" s="315"/>
      <c r="AG55" s="333"/>
      <c r="AH55" s="333"/>
      <c r="AI55" s="333"/>
      <c r="AJ55" s="314"/>
      <c r="AK55" s="334"/>
      <c r="AL55" s="313"/>
      <c r="AM55" s="316"/>
      <c r="AN55" s="332"/>
      <c r="AO55" s="332"/>
      <c r="AP55" s="311"/>
      <c r="AQ55" s="311"/>
      <c r="AR55" s="297"/>
    </row>
    <row r="56" spans="1:44" ht="24" customHeight="1">
      <c r="A56" s="268"/>
      <c r="B56" s="268"/>
      <c r="C56" s="268"/>
      <c r="D56" s="268"/>
      <c r="E56" s="269"/>
      <c r="F56" s="268"/>
      <c r="G56" s="270"/>
      <c r="H56" s="270"/>
      <c r="I56" s="270"/>
      <c r="J56" s="270"/>
      <c r="K56" s="270"/>
      <c r="L56" s="269"/>
      <c r="M56" s="269"/>
      <c r="N56" s="269"/>
      <c r="O56" s="269"/>
      <c r="P56" s="269"/>
      <c r="Q56" s="269"/>
      <c r="R56" s="269"/>
      <c r="S56" s="268"/>
      <c r="T56" s="297"/>
      <c r="U56" s="299"/>
      <c r="V56" s="299"/>
      <c r="W56" s="299"/>
      <c r="X56" s="270"/>
      <c r="Y56" s="270"/>
      <c r="Z56" s="269"/>
      <c r="AA56" s="268"/>
      <c r="AB56" s="268"/>
      <c r="AC56" s="268"/>
      <c r="AD56" s="310"/>
      <c r="AE56" s="269"/>
      <c r="AF56" s="315"/>
      <c r="AG56" s="333"/>
      <c r="AH56" s="333"/>
      <c r="AI56" s="333"/>
      <c r="AJ56" s="314"/>
      <c r="AK56" s="334"/>
      <c r="AL56" s="313"/>
      <c r="AM56" s="316"/>
      <c r="AN56" s="332"/>
      <c r="AO56" s="332"/>
      <c r="AP56" s="311"/>
      <c r="AQ56" s="311"/>
      <c r="AR56" s="297"/>
    </row>
    <row r="57" spans="1:44" ht="24" customHeight="1">
      <c r="A57" s="268"/>
      <c r="B57" s="268"/>
      <c r="C57" s="268"/>
      <c r="D57" s="268"/>
      <c r="E57" s="269"/>
      <c r="F57" s="268"/>
      <c r="G57" s="270"/>
      <c r="H57" s="270"/>
      <c r="I57" s="270"/>
      <c r="J57" s="270"/>
      <c r="K57" s="270"/>
      <c r="L57" s="269"/>
      <c r="M57" s="269"/>
      <c r="N57" s="269"/>
      <c r="O57" s="269"/>
      <c r="P57" s="269"/>
      <c r="Q57" s="269"/>
      <c r="R57" s="269"/>
      <c r="S57" s="268"/>
      <c r="T57" s="297"/>
      <c r="U57" s="299"/>
      <c r="V57" s="299"/>
      <c r="W57" s="299"/>
      <c r="X57" s="270"/>
      <c r="Y57" s="270"/>
      <c r="Z57" s="269"/>
      <c r="AA57" s="268"/>
      <c r="AB57" s="268"/>
      <c r="AC57" s="268"/>
      <c r="AD57" s="310"/>
      <c r="AE57" s="269"/>
      <c r="AF57" s="316"/>
      <c r="AG57" s="330"/>
      <c r="AH57" s="330"/>
      <c r="AI57" s="330"/>
      <c r="AJ57" s="316"/>
      <c r="AK57" s="331"/>
      <c r="AL57" s="313"/>
      <c r="AM57" s="316"/>
      <c r="AN57" s="332"/>
      <c r="AO57" s="332"/>
      <c r="AP57" s="311"/>
      <c r="AQ57" s="311"/>
      <c r="AR57" s="297"/>
    </row>
    <row r="58" spans="1:44" ht="24" customHeight="1">
      <c r="A58" s="268"/>
      <c r="B58" s="268"/>
      <c r="C58" s="268"/>
      <c r="D58" s="268"/>
      <c r="E58" s="269"/>
      <c r="F58" s="268"/>
      <c r="G58" s="270"/>
      <c r="H58" s="270"/>
      <c r="I58" s="270"/>
      <c r="J58" s="270"/>
      <c r="K58" s="270"/>
      <c r="L58" s="282"/>
      <c r="M58" s="282"/>
      <c r="N58" s="282"/>
      <c r="O58" s="269"/>
      <c r="P58" s="269"/>
      <c r="Q58" s="269"/>
      <c r="R58" s="269"/>
      <c r="S58" s="268"/>
      <c r="T58" s="297"/>
      <c r="U58" s="299"/>
      <c r="V58" s="299"/>
      <c r="W58" s="299"/>
      <c r="X58" s="270"/>
      <c r="Y58" s="270"/>
      <c r="Z58" s="269"/>
      <c r="AA58" s="268"/>
      <c r="AB58" s="268"/>
      <c r="AC58" s="268"/>
      <c r="AD58" s="310"/>
      <c r="AE58" s="269"/>
      <c r="AF58" s="316"/>
      <c r="AG58" s="330"/>
      <c r="AH58" s="330"/>
      <c r="AI58" s="330"/>
      <c r="AJ58" s="316"/>
      <c r="AK58" s="331"/>
      <c r="AL58" s="313"/>
      <c r="AM58" s="316"/>
      <c r="AN58" s="332"/>
      <c r="AO58" s="332"/>
      <c r="AP58" s="311"/>
      <c r="AQ58" s="311"/>
      <c r="AR58" s="297"/>
    </row>
    <row r="59" spans="1:44" s="87" customFormat="1" ht="24" customHeight="1">
      <c r="A59" s="268"/>
      <c r="B59" s="269"/>
      <c r="C59" s="269"/>
      <c r="D59" s="269"/>
      <c r="E59" s="269"/>
      <c r="F59" s="269"/>
      <c r="G59" s="269"/>
      <c r="H59" s="269"/>
      <c r="I59" s="269"/>
      <c r="J59" s="269"/>
      <c r="K59" s="269"/>
      <c r="L59" s="269"/>
      <c r="M59" s="269"/>
      <c r="N59" s="269"/>
      <c r="O59" s="269"/>
      <c r="P59" s="269"/>
      <c r="Q59" s="269"/>
      <c r="R59" s="269"/>
      <c r="S59" s="268"/>
      <c r="T59" s="297"/>
      <c r="U59" s="299"/>
      <c r="V59" s="299"/>
      <c r="W59" s="299"/>
      <c r="X59" s="268"/>
      <c r="Y59" s="270"/>
      <c r="Z59" s="269"/>
      <c r="AA59" s="297"/>
      <c r="AB59" s="297"/>
      <c r="AC59" s="297"/>
      <c r="AD59" s="314"/>
      <c r="AE59" s="311"/>
      <c r="AF59" s="315"/>
      <c r="AG59" s="333"/>
      <c r="AH59" s="333"/>
      <c r="AI59" s="333"/>
      <c r="AJ59" s="314"/>
      <c r="AK59" s="334"/>
      <c r="AL59" s="315"/>
      <c r="AM59" s="314"/>
      <c r="AN59" s="332"/>
      <c r="AO59" s="332"/>
      <c r="AP59" s="311"/>
      <c r="AQ59" s="311"/>
      <c r="AR59" s="315"/>
    </row>
    <row r="60" spans="1:44" s="87" customFormat="1" ht="24" customHeight="1">
      <c r="A60" s="268"/>
      <c r="B60" s="269"/>
      <c r="C60" s="269"/>
      <c r="D60" s="269"/>
      <c r="E60" s="269"/>
      <c r="F60" s="269"/>
      <c r="G60" s="271"/>
      <c r="H60" s="271"/>
      <c r="I60" s="271"/>
      <c r="J60" s="271"/>
      <c r="K60" s="271"/>
      <c r="L60" s="269"/>
      <c r="M60" s="269"/>
      <c r="N60" s="269"/>
      <c r="O60" s="285"/>
      <c r="P60" s="286"/>
      <c r="Q60" s="269"/>
      <c r="R60" s="269"/>
      <c r="S60" s="268"/>
      <c r="T60" s="297"/>
      <c r="U60" s="299"/>
      <c r="V60" s="299"/>
      <c r="W60" s="299"/>
      <c r="X60" s="268"/>
      <c r="Y60" s="270"/>
      <c r="Z60" s="269"/>
      <c r="AA60" s="297"/>
      <c r="AB60" s="297"/>
      <c r="AC60" s="297"/>
      <c r="AD60" s="314"/>
      <c r="AE60" s="311"/>
      <c r="AF60" s="269"/>
      <c r="AG60" s="333"/>
      <c r="AH60" s="333"/>
      <c r="AI60" s="333"/>
      <c r="AJ60" s="314"/>
      <c r="AK60" s="334"/>
      <c r="AL60" s="315"/>
      <c r="AM60" s="314"/>
      <c r="AN60" s="332"/>
      <c r="AO60" s="332"/>
      <c r="AP60" s="311"/>
      <c r="AQ60" s="311"/>
      <c r="AR60" s="315"/>
    </row>
    <row r="61" spans="1:44" s="87" customFormat="1" ht="24" customHeight="1">
      <c r="A61" s="268"/>
      <c r="B61" s="269"/>
      <c r="C61" s="269"/>
      <c r="D61" s="269"/>
      <c r="E61" s="269"/>
      <c r="F61" s="269"/>
      <c r="G61" s="271"/>
      <c r="H61" s="271"/>
      <c r="I61" s="271"/>
      <c r="J61" s="271"/>
      <c r="K61" s="271"/>
      <c r="L61" s="269"/>
      <c r="M61" s="269"/>
      <c r="N61" s="269"/>
      <c r="O61" s="269"/>
      <c r="P61" s="269"/>
      <c r="Q61" s="269"/>
      <c r="R61" s="269"/>
      <c r="S61" s="268"/>
      <c r="T61" s="297"/>
      <c r="U61" s="299"/>
      <c r="V61" s="299"/>
      <c r="W61" s="299"/>
      <c r="X61" s="268"/>
      <c r="Y61" s="270"/>
      <c r="Z61" s="269"/>
      <c r="AA61" s="297"/>
      <c r="AB61" s="297"/>
      <c r="AC61" s="297"/>
      <c r="AD61" s="314"/>
      <c r="AE61" s="311"/>
      <c r="AF61" s="313"/>
      <c r="AG61" s="330"/>
      <c r="AH61" s="330"/>
      <c r="AI61" s="330"/>
      <c r="AJ61" s="316"/>
      <c r="AK61" s="331"/>
      <c r="AL61" s="313"/>
      <c r="AM61" s="316"/>
      <c r="AN61" s="332"/>
      <c r="AO61" s="332"/>
      <c r="AP61" s="311"/>
      <c r="AQ61" s="311"/>
      <c r="AR61" s="315"/>
    </row>
    <row r="62" spans="1:44" s="87" customFormat="1" ht="24" customHeight="1">
      <c r="A62" s="268"/>
      <c r="B62" s="269"/>
      <c r="C62" s="269"/>
      <c r="D62" s="269"/>
      <c r="E62" s="269"/>
      <c r="F62" s="269"/>
      <c r="G62" s="271"/>
      <c r="H62" s="271"/>
      <c r="I62" s="271"/>
      <c r="J62" s="271"/>
      <c r="K62" s="271"/>
      <c r="L62" s="269"/>
      <c r="M62" s="269"/>
      <c r="N62" s="269"/>
      <c r="O62" s="269"/>
      <c r="P62" s="269"/>
      <c r="Q62" s="269"/>
      <c r="R62" s="269"/>
      <c r="S62" s="268"/>
      <c r="T62" s="297"/>
      <c r="U62" s="299"/>
      <c r="V62" s="299"/>
      <c r="W62" s="299"/>
      <c r="X62" s="268"/>
      <c r="Y62" s="270"/>
      <c r="Z62" s="269"/>
      <c r="AA62" s="297"/>
      <c r="AB62" s="297"/>
      <c r="AC62" s="297"/>
      <c r="AD62" s="314"/>
      <c r="AE62" s="311"/>
      <c r="AF62" s="269"/>
      <c r="AG62" s="333"/>
      <c r="AH62" s="333"/>
      <c r="AI62" s="333"/>
      <c r="AJ62" s="314"/>
      <c r="AK62" s="334"/>
      <c r="AL62" s="315"/>
      <c r="AM62" s="314"/>
      <c r="AN62" s="332"/>
      <c r="AO62" s="332"/>
      <c r="AP62" s="311"/>
      <c r="AQ62" s="311"/>
      <c r="AR62" s="315"/>
    </row>
    <row r="63" spans="1:44" ht="24" customHeight="1">
      <c r="A63" s="268"/>
      <c r="B63" s="268"/>
      <c r="C63" s="268"/>
      <c r="D63" s="268"/>
      <c r="E63" s="268"/>
      <c r="F63" s="268"/>
      <c r="G63" s="270"/>
      <c r="H63" s="270"/>
      <c r="I63" s="270"/>
      <c r="J63" s="270"/>
      <c r="K63" s="287"/>
      <c r="L63" s="282"/>
      <c r="M63" s="282"/>
      <c r="N63" s="282"/>
      <c r="O63" s="283"/>
      <c r="P63" s="269"/>
      <c r="Q63" s="269"/>
      <c r="R63" s="269"/>
      <c r="S63" s="268"/>
      <c r="T63" s="297"/>
      <c r="U63" s="299"/>
      <c r="V63" s="299"/>
      <c r="W63" s="299"/>
      <c r="X63" s="270"/>
      <c r="Y63" s="268"/>
      <c r="Z63" s="269"/>
      <c r="AA63" s="297"/>
      <c r="AB63" s="268"/>
      <c r="AC63" s="297"/>
      <c r="AD63" s="310"/>
      <c r="AE63" s="269"/>
      <c r="AF63" s="315"/>
      <c r="AG63" s="333"/>
      <c r="AH63" s="333"/>
      <c r="AI63" s="333"/>
      <c r="AJ63" s="314"/>
      <c r="AK63" s="334"/>
      <c r="AL63" s="315"/>
      <c r="AM63" s="314"/>
      <c r="AN63" s="332"/>
      <c r="AO63" s="332"/>
      <c r="AP63" s="311"/>
      <c r="AQ63" s="311"/>
      <c r="AR63" s="297"/>
    </row>
    <row r="64" spans="1:44" s="87" customFormat="1" ht="24" customHeight="1">
      <c r="A64" s="268"/>
      <c r="B64" s="269"/>
      <c r="C64" s="269"/>
      <c r="D64" s="269"/>
      <c r="E64" s="269"/>
      <c r="F64" s="268"/>
      <c r="G64" s="269"/>
      <c r="H64" s="269"/>
      <c r="I64" s="269"/>
      <c r="J64" s="269"/>
      <c r="K64" s="269"/>
      <c r="L64" s="269"/>
      <c r="M64" s="269"/>
      <c r="N64" s="269"/>
      <c r="O64" s="269"/>
      <c r="P64" s="269"/>
      <c r="Q64" s="269"/>
      <c r="R64" s="269"/>
      <c r="S64" s="268"/>
      <c r="T64" s="297"/>
      <c r="U64" s="299"/>
      <c r="V64" s="299"/>
      <c r="W64" s="299"/>
      <c r="X64" s="270"/>
      <c r="Y64" s="297"/>
      <c r="Z64" s="269"/>
      <c r="AA64" s="297"/>
      <c r="AB64" s="270"/>
      <c r="AC64" s="297"/>
      <c r="AD64" s="314"/>
      <c r="AE64" s="312"/>
      <c r="AF64" s="315"/>
      <c r="AG64" s="333"/>
      <c r="AH64" s="333"/>
      <c r="AI64" s="333"/>
      <c r="AJ64" s="314"/>
      <c r="AK64" s="334"/>
      <c r="AL64" s="315"/>
      <c r="AM64" s="314"/>
      <c r="AN64" s="332"/>
      <c r="AO64" s="332"/>
      <c r="AP64" s="311"/>
      <c r="AQ64" s="311"/>
      <c r="AR64" s="297"/>
    </row>
    <row r="65" spans="1:44" ht="24" customHeight="1">
      <c r="A65" s="268"/>
      <c r="B65" s="268"/>
      <c r="C65" s="268"/>
      <c r="D65" s="268"/>
      <c r="E65" s="269"/>
      <c r="F65" s="268"/>
      <c r="G65" s="270"/>
      <c r="H65" s="270"/>
      <c r="I65" s="270"/>
      <c r="J65" s="270"/>
      <c r="K65" s="270"/>
      <c r="L65" s="269"/>
      <c r="M65" s="269"/>
      <c r="N65" s="269"/>
      <c r="O65" s="269"/>
      <c r="P65" s="269"/>
      <c r="Q65" s="269"/>
      <c r="R65" s="269"/>
      <c r="S65" s="268"/>
      <c r="T65" s="297"/>
      <c r="U65" s="299"/>
      <c r="V65" s="299"/>
      <c r="W65" s="299"/>
      <c r="X65" s="270"/>
      <c r="Y65" s="297"/>
      <c r="Z65" s="269"/>
      <c r="AA65" s="268"/>
      <c r="AB65" s="270"/>
      <c r="AC65" s="268"/>
      <c r="AD65" s="310"/>
      <c r="AE65" s="312"/>
      <c r="AF65" s="313"/>
      <c r="AG65" s="330"/>
      <c r="AH65" s="330"/>
      <c r="AI65" s="330"/>
      <c r="AJ65" s="316"/>
      <c r="AK65" s="331"/>
      <c r="AL65" s="313"/>
      <c r="AM65" s="316"/>
      <c r="AN65" s="332"/>
      <c r="AO65" s="332"/>
      <c r="AP65" s="311"/>
      <c r="AQ65" s="311"/>
      <c r="AR65" s="297"/>
    </row>
    <row r="66" spans="1:44" ht="24" customHeight="1">
      <c r="A66" s="268"/>
      <c r="B66" s="268"/>
      <c r="C66" s="268"/>
      <c r="D66" s="268"/>
      <c r="E66" s="268"/>
      <c r="F66" s="268"/>
      <c r="G66" s="270"/>
      <c r="H66" s="270"/>
      <c r="I66" s="270"/>
      <c r="J66" s="270"/>
      <c r="K66" s="270"/>
      <c r="L66" s="269"/>
      <c r="M66" s="269"/>
      <c r="N66" s="269"/>
      <c r="O66" s="269"/>
      <c r="P66" s="269"/>
      <c r="Q66" s="269"/>
      <c r="R66" s="269"/>
      <c r="S66" s="268"/>
      <c r="T66" s="297"/>
      <c r="U66" s="299"/>
      <c r="V66" s="299"/>
      <c r="W66" s="299"/>
      <c r="X66" s="270"/>
      <c r="Y66" s="297"/>
      <c r="Z66" s="269"/>
      <c r="AA66" s="268"/>
      <c r="AB66" s="270"/>
      <c r="AC66" s="268"/>
      <c r="AD66" s="310"/>
      <c r="AE66" s="312"/>
      <c r="AF66" s="313"/>
      <c r="AG66" s="330"/>
      <c r="AH66" s="330"/>
      <c r="AI66" s="330"/>
      <c r="AJ66" s="316"/>
      <c r="AK66" s="331"/>
      <c r="AL66" s="313"/>
      <c r="AM66" s="316"/>
      <c r="AN66" s="332"/>
      <c r="AO66" s="332"/>
      <c r="AP66" s="311"/>
      <c r="AQ66" s="311"/>
      <c r="AR66" s="297"/>
    </row>
    <row r="67" spans="1:44" ht="24" customHeight="1">
      <c r="A67" s="268"/>
      <c r="B67" s="268"/>
      <c r="C67" s="268"/>
      <c r="D67" s="268"/>
      <c r="E67" s="269"/>
      <c r="F67" s="268"/>
      <c r="G67" s="270"/>
      <c r="H67" s="270"/>
      <c r="I67" s="270"/>
      <c r="J67" s="270"/>
      <c r="K67" s="270"/>
      <c r="L67" s="269"/>
      <c r="M67" s="269"/>
      <c r="N67" s="269"/>
      <c r="O67" s="269"/>
      <c r="P67" s="269"/>
      <c r="Q67" s="269"/>
      <c r="R67" s="269"/>
      <c r="S67" s="268"/>
      <c r="T67" s="297"/>
      <c r="U67" s="299"/>
      <c r="V67" s="299"/>
      <c r="W67" s="299"/>
      <c r="X67" s="270"/>
      <c r="Y67" s="297"/>
      <c r="Z67" s="269"/>
      <c r="AA67" s="268"/>
      <c r="AB67" s="270"/>
      <c r="AC67" s="268"/>
      <c r="AD67" s="310"/>
      <c r="AE67" s="312"/>
      <c r="AF67" s="313"/>
      <c r="AG67" s="330"/>
      <c r="AH67" s="330"/>
      <c r="AI67" s="330"/>
      <c r="AJ67" s="316"/>
      <c r="AK67" s="331"/>
      <c r="AL67" s="313"/>
      <c r="AM67" s="316"/>
      <c r="AN67" s="332"/>
      <c r="AO67" s="332"/>
      <c r="AP67" s="311"/>
      <c r="AQ67" s="311"/>
      <c r="AR67" s="297"/>
    </row>
    <row r="68" spans="1:44" ht="24" customHeight="1">
      <c r="A68" s="268"/>
      <c r="B68" s="268"/>
      <c r="C68" s="268"/>
      <c r="D68" s="268"/>
      <c r="E68" s="269"/>
      <c r="F68" s="268"/>
      <c r="G68" s="270"/>
      <c r="H68" s="270"/>
      <c r="I68" s="270"/>
      <c r="J68" s="270"/>
      <c r="K68" s="270"/>
      <c r="L68" s="269"/>
      <c r="M68" s="269"/>
      <c r="N68" s="269"/>
      <c r="O68" s="269"/>
      <c r="P68" s="269"/>
      <c r="Q68" s="269"/>
      <c r="R68" s="269"/>
      <c r="S68" s="268"/>
      <c r="T68" s="297"/>
      <c r="U68" s="299"/>
      <c r="V68" s="299"/>
      <c r="W68" s="299"/>
      <c r="X68" s="270"/>
      <c r="Y68" s="297"/>
      <c r="Z68" s="269"/>
      <c r="AA68" s="268"/>
      <c r="AB68" s="270"/>
      <c r="AC68" s="268"/>
      <c r="AD68" s="310"/>
      <c r="AE68" s="312"/>
      <c r="AF68" s="313"/>
      <c r="AG68" s="330"/>
      <c r="AH68" s="330"/>
      <c r="AI68" s="330"/>
      <c r="AJ68" s="316"/>
      <c r="AK68" s="331"/>
      <c r="AL68" s="313"/>
      <c r="AM68" s="316"/>
      <c r="AN68" s="332"/>
      <c r="AO68" s="332"/>
      <c r="AP68" s="311"/>
      <c r="AQ68" s="311"/>
      <c r="AR68" s="297"/>
    </row>
    <row r="69" spans="1:44" ht="24" customHeight="1">
      <c r="A69" s="268"/>
      <c r="B69" s="268"/>
      <c r="C69" s="268"/>
      <c r="D69" s="268"/>
      <c r="E69" s="269"/>
      <c r="F69" s="268"/>
      <c r="G69" s="270"/>
      <c r="H69" s="270"/>
      <c r="I69" s="270"/>
      <c r="J69" s="270"/>
      <c r="K69" s="270"/>
      <c r="L69" s="282"/>
      <c r="M69" s="282"/>
      <c r="N69" s="282"/>
      <c r="O69" s="269"/>
      <c r="P69" s="269"/>
      <c r="Q69" s="269"/>
      <c r="R69" s="269"/>
      <c r="S69" s="268"/>
      <c r="T69" s="297"/>
      <c r="U69" s="299"/>
      <c r="V69" s="299"/>
      <c r="W69" s="299"/>
      <c r="X69" s="270"/>
      <c r="Y69" s="268"/>
      <c r="Z69" s="269"/>
      <c r="AA69" s="268"/>
      <c r="AB69" s="270"/>
      <c r="AC69" s="268"/>
      <c r="AD69" s="310"/>
      <c r="AE69" s="269"/>
      <c r="AF69" s="313"/>
      <c r="AG69" s="330"/>
      <c r="AH69" s="330"/>
      <c r="AI69" s="330"/>
      <c r="AJ69" s="316"/>
      <c r="AK69" s="331"/>
      <c r="AL69" s="313"/>
      <c r="AM69" s="316"/>
      <c r="AN69" s="332"/>
      <c r="AO69" s="332"/>
      <c r="AP69" s="311"/>
      <c r="AQ69" s="311"/>
      <c r="AR69" s="297"/>
    </row>
    <row r="70" spans="1:44" s="87" customFormat="1" ht="24" customHeight="1">
      <c r="A70" s="268"/>
      <c r="B70" s="268"/>
      <c r="C70" s="268"/>
      <c r="D70" s="268"/>
      <c r="E70" s="268"/>
      <c r="F70" s="268"/>
      <c r="G70" s="270"/>
      <c r="H70" s="270"/>
      <c r="I70" s="270"/>
      <c r="J70" s="270"/>
      <c r="K70" s="270"/>
      <c r="L70" s="282"/>
      <c r="M70" s="282"/>
      <c r="N70" s="282"/>
      <c r="O70" s="282"/>
      <c r="P70" s="269"/>
      <c r="Q70" s="282"/>
      <c r="R70" s="269"/>
      <c r="S70" s="268"/>
      <c r="T70" s="297"/>
      <c r="U70" s="299"/>
      <c r="V70" s="299"/>
      <c r="W70" s="299"/>
      <c r="X70" s="270"/>
      <c r="Y70" s="268"/>
      <c r="Z70" s="269"/>
      <c r="AA70" s="268"/>
      <c r="AB70" s="268"/>
      <c r="AC70" s="268"/>
      <c r="AD70" s="310"/>
      <c r="AE70" s="312"/>
      <c r="AF70" s="315"/>
      <c r="AG70" s="333"/>
      <c r="AH70" s="333"/>
      <c r="AI70" s="333"/>
      <c r="AJ70" s="314"/>
      <c r="AK70" s="334"/>
      <c r="AL70" s="315"/>
      <c r="AM70" s="314"/>
      <c r="AN70" s="332"/>
      <c r="AO70" s="332"/>
      <c r="AP70" s="311"/>
      <c r="AQ70" s="311"/>
      <c r="AR70" s="315"/>
    </row>
    <row r="71" spans="1:44" s="87" customFormat="1" ht="24" customHeight="1">
      <c r="A71" s="268"/>
      <c r="B71" s="268"/>
      <c r="C71" s="268"/>
      <c r="D71" s="268"/>
      <c r="E71" s="268"/>
      <c r="F71" s="268"/>
      <c r="G71" s="270"/>
      <c r="H71" s="270"/>
      <c r="I71" s="270"/>
      <c r="J71" s="270"/>
      <c r="K71" s="270"/>
      <c r="L71" s="270"/>
      <c r="M71" s="270"/>
      <c r="N71" s="270"/>
      <c r="O71" s="270"/>
      <c r="P71" s="269"/>
      <c r="Q71" s="270"/>
      <c r="R71" s="269"/>
      <c r="S71" s="268"/>
      <c r="T71" s="297"/>
      <c r="U71" s="299"/>
      <c r="V71" s="299"/>
      <c r="W71" s="299"/>
      <c r="X71" s="270"/>
      <c r="Y71" s="268"/>
      <c r="Z71" s="269"/>
      <c r="AA71" s="270"/>
      <c r="AB71" s="270"/>
      <c r="AC71" s="268"/>
      <c r="AD71" s="310"/>
      <c r="AE71" s="312"/>
      <c r="AF71" s="312"/>
      <c r="AG71" s="333"/>
      <c r="AH71" s="333"/>
      <c r="AI71" s="333"/>
      <c r="AJ71" s="314"/>
      <c r="AK71" s="334"/>
      <c r="AL71" s="315"/>
      <c r="AM71" s="314"/>
      <c r="AN71" s="332"/>
      <c r="AO71" s="332"/>
      <c r="AP71" s="311"/>
      <c r="AQ71" s="311"/>
      <c r="AR71" s="315"/>
    </row>
    <row r="72" spans="1:44" s="87" customFormat="1" ht="24" customHeight="1">
      <c r="A72" s="268"/>
      <c r="B72" s="268"/>
      <c r="C72" s="268"/>
      <c r="D72" s="268"/>
      <c r="E72" s="268"/>
      <c r="F72" s="268"/>
      <c r="G72" s="268"/>
      <c r="H72" s="268"/>
      <c r="I72" s="268"/>
      <c r="J72" s="268"/>
      <c r="K72" s="268"/>
      <c r="L72" s="269"/>
      <c r="M72" s="269"/>
      <c r="N72" s="269"/>
      <c r="O72" s="270"/>
      <c r="P72" s="269"/>
      <c r="Q72" s="270"/>
      <c r="R72" s="269"/>
      <c r="S72" s="268"/>
      <c r="T72" s="297"/>
      <c r="U72" s="299"/>
      <c r="V72" s="299"/>
      <c r="W72" s="299"/>
      <c r="X72" s="270"/>
      <c r="Y72" s="268"/>
      <c r="Z72" s="269"/>
      <c r="AA72" s="270"/>
      <c r="AB72" s="270"/>
      <c r="AC72" s="268"/>
      <c r="AD72" s="310"/>
      <c r="AE72" s="312"/>
      <c r="AF72" s="312"/>
      <c r="AG72" s="333"/>
      <c r="AH72" s="333"/>
      <c r="AI72" s="333"/>
      <c r="AJ72" s="314"/>
      <c r="AK72" s="334"/>
      <c r="AL72" s="315"/>
      <c r="AM72" s="314"/>
      <c r="AN72" s="332"/>
      <c r="AO72" s="332"/>
      <c r="AP72" s="311"/>
      <c r="AQ72" s="311"/>
      <c r="AR72" s="315"/>
    </row>
    <row r="73" spans="1:44" s="87" customFormat="1" ht="24" customHeight="1">
      <c r="A73" s="268"/>
      <c r="B73" s="268"/>
      <c r="C73" s="268"/>
      <c r="D73" s="268"/>
      <c r="E73" s="268"/>
      <c r="F73" s="268"/>
      <c r="G73" s="268"/>
      <c r="H73" s="268"/>
      <c r="I73" s="268"/>
      <c r="J73" s="268"/>
      <c r="K73" s="268"/>
      <c r="L73" s="269"/>
      <c r="M73" s="269"/>
      <c r="N73" s="269"/>
      <c r="O73" s="270"/>
      <c r="P73" s="269"/>
      <c r="Q73" s="270"/>
      <c r="R73" s="269"/>
      <c r="S73" s="268"/>
      <c r="T73" s="297"/>
      <c r="U73" s="299"/>
      <c r="V73" s="299"/>
      <c r="W73" s="299"/>
      <c r="X73" s="270"/>
      <c r="Y73" s="268"/>
      <c r="Z73" s="269"/>
      <c r="AA73" s="270"/>
      <c r="AB73" s="270"/>
      <c r="AC73" s="268"/>
      <c r="AD73" s="310"/>
      <c r="AE73" s="312"/>
      <c r="AF73" s="312"/>
      <c r="AG73" s="333"/>
      <c r="AH73" s="333"/>
      <c r="AI73" s="333"/>
      <c r="AJ73" s="314"/>
      <c r="AK73" s="334"/>
      <c r="AL73" s="315"/>
      <c r="AM73" s="314"/>
      <c r="AN73" s="332"/>
      <c r="AO73" s="332"/>
      <c r="AP73" s="311"/>
      <c r="AQ73" s="311"/>
      <c r="AR73" s="315"/>
    </row>
    <row r="74" spans="1:44" s="87" customFormat="1" ht="24" customHeight="1">
      <c r="A74" s="268"/>
      <c r="B74" s="268"/>
      <c r="C74" s="268"/>
      <c r="D74" s="268"/>
      <c r="E74" s="268"/>
      <c r="F74" s="268"/>
      <c r="G74" s="268"/>
      <c r="H74" s="268"/>
      <c r="I74" s="268"/>
      <c r="J74" s="268"/>
      <c r="K74" s="268"/>
      <c r="L74" s="270"/>
      <c r="M74" s="270"/>
      <c r="N74" s="270"/>
      <c r="O74" s="270"/>
      <c r="P74" s="269"/>
      <c r="Q74" s="270"/>
      <c r="R74" s="269"/>
      <c r="S74" s="268"/>
      <c r="T74" s="297"/>
      <c r="U74" s="299"/>
      <c r="V74" s="299"/>
      <c r="W74" s="299"/>
      <c r="X74" s="270"/>
      <c r="Y74" s="268"/>
      <c r="Z74" s="269"/>
      <c r="AA74" s="270"/>
      <c r="AB74" s="270"/>
      <c r="AC74" s="268"/>
      <c r="AD74" s="310"/>
      <c r="AE74" s="312"/>
      <c r="AF74" s="312"/>
      <c r="AG74" s="333"/>
      <c r="AH74" s="333"/>
      <c r="AI74" s="333"/>
      <c r="AJ74" s="314"/>
      <c r="AK74" s="334"/>
      <c r="AL74" s="315"/>
      <c r="AM74" s="314"/>
      <c r="AN74" s="332"/>
      <c r="AO74" s="332"/>
      <c r="AP74" s="311"/>
      <c r="AQ74" s="311"/>
      <c r="AR74" s="315"/>
    </row>
    <row r="75" spans="1:44" s="87" customFormat="1" ht="24" customHeight="1">
      <c r="A75" s="268"/>
      <c r="B75" s="268"/>
      <c r="C75" s="268"/>
      <c r="D75" s="268"/>
      <c r="E75" s="268"/>
      <c r="F75" s="268"/>
      <c r="G75" s="268"/>
      <c r="H75" s="268"/>
      <c r="I75" s="268"/>
      <c r="J75" s="268"/>
      <c r="K75" s="268"/>
      <c r="L75" s="270"/>
      <c r="M75" s="270"/>
      <c r="N75" s="270"/>
      <c r="O75" s="285"/>
      <c r="P75" s="286"/>
      <c r="Q75" s="270"/>
      <c r="R75" s="269"/>
      <c r="S75" s="268"/>
      <c r="T75" s="297"/>
      <c r="U75" s="299"/>
      <c r="V75" s="299"/>
      <c r="W75" s="299"/>
      <c r="X75" s="270"/>
      <c r="Y75" s="268"/>
      <c r="Z75" s="269"/>
      <c r="AA75" s="270"/>
      <c r="AB75" s="270"/>
      <c r="AC75" s="268"/>
      <c r="AD75" s="310"/>
      <c r="AE75" s="312"/>
      <c r="AF75" s="312"/>
      <c r="AG75" s="333"/>
      <c r="AH75" s="333"/>
      <c r="AI75" s="333"/>
      <c r="AJ75" s="314"/>
      <c r="AK75" s="334"/>
      <c r="AL75" s="315"/>
      <c r="AM75" s="314"/>
      <c r="AN75" s="332"/>
      <c r="AO75" s="332"/>
      <c r="AP75" s="311"/>
      <c r="AQ75" s="311"/>
      <c r="AR75" s="315"/>
    </row>
    <row r="76" spans="1:44" s="87" customFormat="1" ht="24" customHeight="1">
      <c r="A76" s="268"/>
      <c r="B76" s="268"/>
      <c r="C76" s="268"/>
      <c r="D76" s="268"/>
      <c r="E76" s="268"/>
      <c r="F76" s="268"/>
      <c r="G76" s="268"/>
      <c r="H76" s="268"/>
      <c r="I76" s="268"/>
      <c r="J76" s="268"/>
      <c r="K76" s="268"/>
      <c r="L76" s="270"/>
      <c r="M76" s="270"/>
      <c r="N76" s="270"/>
      <c r="O76" s="285"/>
      <c r="P76" s="286"/>
      <c r="Q76" s="286"/>
      <c r="R76" s="312"/>
      <c r="S76" s="268"/>
      <c r="T76" s="346"/>
      <c r="U76" s="299"/>
      <c r="V76" s="299"/>
      <c r="W76" s="299"/>
      <c r="X76" s="270"/>
      <c r="Y76" s="268"/>
      <c r="Z76" s="269"/>
      <c r="AA76" s="270"/>
      <c r="AB76" s="270"/>
      <c r="AC76" s="268"/>
      <c r="AD76" s="310"/>
      <c r="AE76" s="312"/>
      <c r="AF76" s="315"/>
      <c r="AG76" s="333"/>
      <c r="AH76" s="333"/>
      <c r="AI76" s="333"/>
      <c r="AJ76" s="314"/>
      <c r="AK76" s="334"/>
      <c r="AL76" s="315"/>
      <c r="AM76" s="314"/>
      <c r="AN76" s="332"/>
      <c r="AO76" s="332"/>
      <c r="AP76" s="311"/>
      <c r="AQ76" s="311"/>
      <c r="AR76" s="315"/>
    </row>
    <row r="77" spans="1:44" s="87" customFormat="1" ht="24" customHeight="1">
      <c r="A77" s="268"/>
      <c r="B77" s="268"/>
      <c r="C77" s="268"/>
      <c r="D77" s="268"/>
      <c r="E77" s="268"/>
      <c r="F77" s="268"/>
      <c r="G77" s="268"/>
      <c r="H77" s="268"/>
      <c r="I77" s="268"/>
      <c r="J77" s="268"/>
      <c r="K77" s="268"/>
      <c r="L77" s="270"/>
      <c r="M77" s="270"/>
      <c r="N77" s="270"/>
      <c r="O77" s="285"/>
      <c r="P77" s="286"/>
      <c r="Q77" s="286"/>
      <c r="R77" s="312"/>
      <c r="S77" s="268"/>
      <c r="T77" s="312"/>
      <c r="U77" s="299"/>
      <c r="V77" s="299"/>
      <c r="W77" s="299"/>
      <c r="X77" s="270"/>
      <c r="Y77" s="268"/>
      <c r="Z77" s="269"/>
      <c r="AA77" s="270"/>
      <c r="AB77" s="270"/>
      <c r="AC77" s="268"/>
      <c r="AD77" s="310"/>
      <c r="AE77" s="312"/>
      <c r="AF77" s="315"/>
      <c r="AG77" s="333"/>
      <c r="AH77" s="333"/>
      <c r="AI77" s="333"/>
      <c r="AJ77" s="314"/>
      <c r="AK77" s="334"/>
      <c r="AL77" s="315"/>
      <c r="AM77" s="314"/>
      <c r="AN77" s="332"/>
      <c r="AO77" s="332"/>
      <c r="AP77" s="311"/>
      <c r="AQ77" s="311"/>
      <c r="AR77" s="315"/>
    </row>
    <row r="78" spans="1:44" s="87" customFormat="1" ht="24" customHeight="1">
      <c r="A78" s="268"/>
      <c r="B78" s="268"/>
      <c r="C78" s="268"/>
      <c r="D78" s="268"/>
      <c r="E78" s="268"/>
      <c r="F78" s="268"/>
      <c r="G78" s="268"/>
      <c r="H78" s="268"/>
      <c r="I78" s="268"/>
      <c r="J78" s="268"/>
      <c r="K78" s="268"/>
      <c r="L78" s="270"/>
      <c r="M78" s="270"/>
      <c r="N78" s="270"/>
      <c r="O78" s="285"/>
      <c r="P78" s="286"/>
      <c r="Q78" s="286"/>
      <c r="R78" s="312"/>
      <c r="S78" s="268"/>
      <c r="T78" s="346"/>
      <c r="U78" s="299"/>
      <c r="V78" s="299"/>
      <c r="W78" s="299"/>
      <c r="X78" s="270"/>
      <c r="Y78" s="268"/>
      <c r="Z78" s="269"/>
      <c r="AA78" s="270"/>
      <c r="AB78" s="270"/>
      <c r="AC78" s="268"/>
      <c r="AD78" s="310"/>
      <c r="AE78" s="312"/>
      <c r="AF78" s="315"/>
      <c r="AG78" s="333"/>
      <c r="AH78" s="333"/>
      <c r="AI78" s="333"/>
      <c r="AJ78" s="314"/>
      <c r="AK78" s="334"/>
      <c r="AL78" s="315"/>
      <c r="AM78" s="314"/>
      <c r="AN78" s="332"/>
      <c r="AO78" s="332"/>
      <c r="AP78" s="311"/>
      <c r="AQ78" s="311"/>
      <c r="AR78" s="315"/>
    </row>
    <row r="79" spans="1:44" s="87" customFormat="1" ht="24" customHeight="1">
      <c r="A79" s="268"/>
      <c r="B79" s="268"/>
      <c r="C79" s="268"/>
      <c r="D79" s="268"/>
      <c r="E79" s="268"/>
      <c r="F79" s="268"/>
      <c r="G79" s="268"/>
      <c r="H79" s="268"/>
      <c r="I79" s="268"/>
      <c r="J79" s="268"/>
      <c r="K79" s="268"/>
      <c r="L79" s="270"/>
      <c r="M79" s="270"/>
      <c r="N79" s="270"/>
      <c r="O79" s="285"/>
      <c r="P79" s="286"/>
      <c r="Q79" s="286"/>
      <c r="R79" s="312"/>
      <c r="S79" s="268"/>
      <c r="T79" s="346"/>
      <c r="U79" s="299"/>
      <c r="V79" s="299"/>
      <c r="W79" s="299"/>
      <c r="X79" s="270"/>
      <c r="Y79" s="268"/>
      <c r="Z79" s="269"/>
      <c r="AA79" s="270"/>
      <c r="AB79" s="270"/>
      <c r="AC79" s="268"/>
      <c r="AD79" s="310"/>
      <c r="AE79" s="312"/>
      <c r="AF79" s="312"/>
      <c r="AG79" s="333"/>
      <c r="AH79" s="333"/>
      <c r="AI79" s="333"/>
      <c r="AJ79" s="314"/>
      <c r="AK79" s="334"/>
      <c r="AL79" s="315"/>
      <c r="AM79" s="314"/>
      <c r="AN79" s="332"/>
      <c r="AO79" s="332"/>
      <c r="AP79" s="311"/>
      <c r="AQ79" s="311"/>
      <c r="AR79" s="315"/>
    </row>
    <row r="80" spans="1:44" s="87" customFormat="1" ht="24" customHeight="1">
      <c r="A80" s="268"/>
      <c r="B80" s="268"/>
      <c r="C80" s="268"/>
      <c r="D80" s="268"/>
      <c r="E80" s="268"/>
      <c r="F80" s="268"/>
      <c r="G80" s="268"/>
      <c r="H80" s="268"/>
      <c r="I80" s="268"/>
      <c r="J80" s="268"/>
      <c r="K80" s="268"/>
      <c r="L80" s="270"/>
      <c r="M80" s="270"/>
      <c r="N80" s="270"/>
      <c r="O80" s="285"/>
      <c r="P80" s="286"/>
      <c r="Q80" s="286"/>
      <c r="R80" s="312"/>
      <c r="S80" s="268"/>
      <c r="T80" s="346"/>
      <c r="U80" s="299"/>
      <c r="V80" s="299"/>
      <c r="W80" s="299"/>
      <c r="X80" s="270"/>
      <c r="Y80" s="268"/>
      <c r="Z80" s="269"/>
      <c r="AA80" s="270"/>
      <c r="AB80" s="270"/>
      <c r="AC80" s="268"/>
      <c r="AD80" s="310"/>
      <c r="AE80" s="312"/>
      <c r="AF80" s="315"/>
      <c r="AG80" s="333"/>
      <c r="AH80" s="333"/>
      <c r="AI80" s="333"/>
      <c r="AJ80" s="314"/>
      <c r="AK80" s="334"/>
      <c r="AL80" s="315"/>
      <c r="AM80" s="314"/>
      <c r="AN80" s="332"/>
      <c r="AO80" s="332"/>
      <c r="AP80" s="311"/>
      <c r="AQ80" s="311"/>
      <c r="AR80" s="315"/>
    </row>
    <row r="81" spans="1:44" s="87" customFormat="1" ht="24" customHeight="1">
      <c r="A81" s="268"/>
      <c r="B81" s="268"/>
      <c r="C81" s="268"/>
      <c r="D81" s="268"/>
      <c r="E81" s="268"/>
      <c r="F81" s="268"/>
      <c r="G81" s="268"/>
      <c r="H81" s="268"/>
      <c r="I81" s="268"/>
      <c r="J81" s="268"/>
      <c r="K81" s="268"/>
      <c r="L81" s="270"/>
      <c r="M81" s="270"/>
      <c r="N81" s="270"/>
      <c r="O81" s="285"/>
      <c r="P81" s="286"/>
      <c r="Q81" s="286"/>
      <c r="R81" s="312"/>
      <c r="S81" s="268"/>
      <c r="T81" s="346"/>
      <c r="U81" s="299"/>
      <c r="V81" s="299"/>
      <c r="W81" s="299"/>
      <c r="X81" s="270"/>
      <c r="Y81" s="268"/>
      <c r="Z81" s="269"/>
      <c r="AA81" s="270"/>
      <c r="AB81" s="270"/>
      <c r="AC81" s="268"/>
      <c r="AD81" s="310"/>
      <c r="AE81" s="312"/>
      <c r="AF81" s="315"/>
      <c r="AG81" s="333"/>
      <c r="AH81" s="333"/>
      <c r="AI81" s="333"/>
      <c r="AJ81" s="314"/>
      <c r="AK81" s="334"/>
      <c r="AL81" s="315"/>
      <c r="AM81" s="314"/>
      <c r="AN81" s="332"/>
      <c r="AO81" s="332"/>
      <c r="AP81" s="311"/>
      <c r="AQ81" s="311"/>
      <c r="AR81" s="315"/>
    </row>
    <row r="82" spans="1:44" s="87" customFormat="1" ht="24" customHeight="1">
      <c r="A82" s="268"/>
      <c r="B82" s="268"/>
      <c r="C82" s="268"/>
      <c r="D82" s="268"/>
      <c r="E82" s="268"/>
      <c r="F82" s="268"/>
      <c r="G82" s="268"/>
      <c r="H82" s="268"/>
      <c r="I82" s="268"/>
      <c r="J82" s="268"/>
      <c r="K82" s="268"/>
      <c r="L82" s="270"/>
      <c r="M82" s="270"/>
      <c r="N82" s="270"/>
      <c r="O82" s="285"/>
      <c r="P82" s="286"/>
      <c r="Q82" s="286"/>
      <c r="R82" s="312"/>
      <c r="S82" s="268"/>
      <c r="T82" s="346"/>
      <c r="U82" s="299"/>
      <c r="V82" s="299"/>
      <c r="W82" s="299"/>
      <c r="X82" s="270"/>
      <c r="Y82" s="268"/>
      <c r="Z82" s="269"/>
      <c r="AA82" s="270"/>
      <c r="AB82" s="270"/>
      <c r="AC82" s="268"/>
      <c r="AD82" s="310"/>
      <c r="AE82" s="312"/>
      <c r="AF82" s="315"/>
      <c r="AG82" s="333"/>
      <c r="AH82" s="333"/>
      <c r="AI82" s="333"/>
      <c r="AJ82" s="314"/>
      <c r="AK82" s="334"/>
      <c r="AL82" s="315"/>
      <c r="AM82" s="314"/>
      <c r="AN82" s="332"/>
      <c r="AO82" s="332"/>
      <c r="AP82" s="311"/>
      <c r="AQ82" s="311"/>
      <c r="AR82" s="315"/>
    </row>
    <row r="83" spans="1:44" s="87" customFormat="1" ht="24" customHeight="1">
      <c r="A83" s="268"/>
      <c r="B83" s="268"/>
      <c r="C83" s="268"/>
      <c r="D83" s="268"/>
      <c r="E83" s="268"/>
      <c r="F83" s="268"/>
      <c r="G83" s="268"/>
      <c r="H83" s="268"/>
      <c r="I83" s="268"/>
      <c r="J83" s="268"/>
      <c r="K83" s="268"/>
      <c r="L83" s="270"/>
      <c r="M83" s="270"/>
      <c r="N83" s="270"/>
      <c r="O83" s="285"/>
      <c r="P83" s="286"/>
      <c r="Q83" s="286"/>
      <c r="R83" s="312"/>
      <c r="S83" s="268"/>
      <c r="T83" s="346"/>
      <c r="U83" s="299"/>
      <c r="V83" s="299"/>
      <c r="W83" s="299"/>
      <c r="X83" s="270"/>
      <c r="Y83" s="268"/>
      <c r="Z83" s="269"/>
      <c r="AA83" s="270"/>
      <c r="AB83" s="270"/>
      <c r="AC83" s="268"/>
      <c r="AD83" s="310"/>
      <c r="AE83" s="312"/>
      <c r="AF83" s="312"/>
      <c r="AG83" s="333"/>
      <c r="AH83" s="333"/>
      <c r="AI83" s="333"/>
      <c r="AJ83" s="314"/>
      <c r="AK83" s="334"/>
      <c r="AL83" s="315"/>
      <c r="AM83" s="314"/>
      <c r="AN83" s="332"/>
      <c r="AO83" s="332"/>
      <c r="AP83" s="311"/>
      <c r="AQ83" s="311"/>
      <c r="AR83" s="315"/>
    </row>
    <row r="84" spans="1:44" s="87" customFormat="1" ht="24" customHeight="1">
      <c r="A84" s="268"/>
      <c r="B84" s="268"/>
      <c r="C84" s="268"/>
      <c r="D84" s="268"/>
      <c r="E84" s="268"/>
      <c r="F84" s="268"/>
      <c r="G84" s="268"/>
      <c r="H84" s="268"/>
      <c r="I84" s="268"/>
      <c r="J84" s="268"/>
      <c r="K84" s="268"/>
      <c r="L84" s="270"/>
      <c r="M84" s="270"/>
      <c r="N84" s="270"/>
      <c r="O84" s="285"/>
      <c r="P84" s="286"/>
      <c r="Q84" s="286"/>
      <c r="R84" s="312"/>
      <c r="S84" s="268"/>
      <c r="T84" s="346"/>
      <c r="U84" s="299"/>
      <c r="V84" s="299"/>
      <c r="W84" s="299"/>
      <c r="X84" s="270"/>
      <c r="Y84" s="268"/>
      <c r="Z84" s="269"/>
      <c r="AA84" s="270"/>
      <c r="AB84" s="270"/>
      <c r="AC84" s="268"/>
      <c r="AD84" s="310"/>
      <c r="AE84" s="312"/>
      <c r="AF84" s="312"/>
      <c r="AG84" s="333"/>
      <c r="AH84" s="333"/>
      <c r="AI84" s="333"/>
      <c r="AJ84" s="314"/>
      <c r="AK84" s="334"/>
      <c r="AL84" s="315"/>
      <c r="AM84" s="314"/>
      <c r="AN84" s="332"/>
      <c r="AO84" s="332"/>
      <c r="AP84" s="311"/>
      <c r="AQ84" s="311"/>
      <c r="AR84" s="315"/>
    </row>
    <row r="85" spans="1:44" s="87" customFormat="1" ht="24" customHeight="1">
      <c r="A85" s="268"/>
      <c r="B85" s="268"/>
      <c r="C85" s="268"/>
      <c r="D85" s="268"/>
      <c r="E85" s="268"/>
      <c r="F85" s="268"/>
      <c r="G85" s="268"/>
      <c r="H85" s="268"/>
      <c r="I85" s="268"/>
      <c r="J85" s="268"/>
      <c r="K85" s="268"/>
      <c r="L85" s="270"/>
      <c r="M85" s="270"/>
      <c r="N85" s="270"/>
      <c r="O85" s="285"/>
      <c r="P85" s="286"/>
      <c r="Q85" s="286"/>
      <c r="R85" s="312"/>
      <c r="S85" s="268"/>
      <c r="T85" s="346"/>
      <c r="U85" s="299"/>
      <c r="V85" s="299"/>
      <c r="W85" s="299"/>
      <c r="X85" s="270"/>
      <c r="Y85" s="268"/>
      <c r="Z85" s="269"/>
      <c r="AA85" s="270"/>
      <c r="AB85" s="270"/>
      <c r="AC85" s="268"/>
      <c r="AD85" s="310"/>
      <c r="AE85" s="312"/>
      <c r="AF85" s="315"/>
      <c r="AG85" s="333"/>
      <c r="AH85" s="333"/>
      <c r="AI85" s="333"/>
      <c r="AJ85" s="314"/>
      <c r="AK85" s="334"/>
      <c r="AL85" s="315"/>
      <c r="AM85" s="314"/>
      <c r="AN85" s="332"/>
      <c r="AO85" s="332"/>
      <c r="AP85" s="311"/>
      <c r="AQ85" s="311"/>
      <c r="AR85" s="315"/>
    </row>
    <row r="86" spans="1:44" s="87" customFormat="1" ht="24" customHeight="1">
      <c r="A86" s="268"/>
      <c r="B86" s="268"/>
      <c r="C86" s="268"/>
      <c r="D86" s="268"/>
      <c r="E86" s="268"/>
      <c r="F86" s="268"/>
      <c r="G86" s="268"/>
      <c r="H86" s="268"/>
      <c r="I86" s="268"/>
      <c r="J86" s="268"/>
      <c r="K86" s="268"/>
      <c r="L86" s="270"/>
      <c r="M86" s="270"/>
      <c r="N86" s="270"/>
      <c r="O86" s="285"/>
      <c r="P86" s="286"/>
      <c r="Q86" s="286"/>
      <c r="R86" s="312"/>
      <c r="S86" s="268"/>
      <c r="T86" s="285"/>
      <c r="U86" s="299"/>
      <c r="V86" s="299"/>
      <c r="W86" s="299"/>
      <c r="X86" s="270"/>
      <c r="Y86" s="268"/>
      <c r="Z86" s="269"/>
      <c r="AA86" s="270"/>
      <c r="AB86" s="270"/>
      <c r="AC86" s="268"/>
      <c r="AD86" s="310"/>
      <c r="AE86" s="312"/>
      <c r="AF86" s="315"/>
      <c r="AG86" s="333"/>
      <c r="AH86" s="333"/>
      <c r="AI86" s="333"/>
      <c r="AJ86" s="314"/>
      <c r="AK86" s="334"/>
      <c r="AL86" s="315"/>
      <c r="AM86" s="314"/>
      <c r="AN86" s="332"/>
      <c r="AO86" s="332"/>
      <c r="AP86" s="311"/>
      <c r="AQ86" s="311"/>
      <c r="AR86" s="315"/>
    </row>
    <row r="87" spans="1:44" s="87" customFormat="1" ht="24" customHeight="1">
      <c r="A87" s="268"/>
      <c r="B87" s="268"/>
      <c r="C87" s="268"/>
      <c r="D87" s="268"/>
      <c r="E87" s="268"/>
      <c r="F87" s="268"/>
      <c r="G87" s="268"/>
      <c r="H87" s="268"/>
      <c r="I87" s="268"/>
      <c r="J87" s="268"/>
      <c r="K87" s="268"/>
      <c r="L87" s="270"/>
      <c r="M87" s="270"/>
      <c r="N87" s="270"/>
      <c r="O87" s="285"/>
      <c r="P87" s="286"/>
      <c r="Q87" s="286"/>
      <c r="R87" s="312"/>
      <c r="S87" s="268"/>
      <c r="T87" s="346"/>
      <c r="U87" s="299"/>
      <c r="V87" s="299"/>
      <c r="W87" s="299"/>
      <c r="X87" s="270"/>
      <c r="Y87" s="268"/>
      <c r="Z87" s="269"/>
      <c r="AA87" s="270"/>
      <c r="AB87" s="270"/>
      <c r="AC87" s="268"/>
      <c r="AD87" s="310"/>
      <c r="AE87" s="312"/>
      <c r="AF87" s="315"/>
      <c r="AG87" s="333"/>
      <c r="AH87" s="333"/>
      <c r="AI87" s="333"/>
      <c r="AJ87" s="314"/>
      <c r="AK87" s="334"/>
      <c r="AL87" s="315"/>
      <c r="AM87" s="314"/>
      <c r="AN87" s="332"/>
      <c r="AO87" s="332"/>
      <c r="AP87" s="311"/>
      <c r="AQ87" s="311"/>
      <c r="AR87" s="315"/>
    </row>
    <row r="88" spans="1:44" s="87" customFormat="1" ht="24" customHeight="1">
      <c r="A88" s="268"/>
      <c r="B88" s="268"/>
      <c r="C88" s="268"/>
      <c r="D88" s="268"/>
      <c r="E88" s="268"/>
      <c r="F88" s="268"/>
      <c r="G88" s="268"/>
      <c r="H88" s="268"/>
      <c r="I88" s="268"/>
      <c r="J88" s="268"/>
      <c r="K88" s="268"/>
      <c r="L88" s="270"/>
      <c r="M88" s="270"/>
      <c r="N88" s="270"/>
      <c r="O88" s="285"/>
      <c r="P88" s="286"/>
      <c r="Q88" s="286"/>
      <c r="R88" s="312"/>
      <c r="S88" s="268"/>
      <c r="T88" s="346"/>
      <c r="U88" s="299"/>
      <c r="V88" s="299"/>
      <c r="W88" s="299"/>
      <c r="X88" s="270"/>
      <c r="Y88" s="268"/>
      <c r="Z88" s="269"/>
      <c r="AA88" s="347"/>
      <c r="AB88" s="270"/>
      <c r="AC88" s="268"/>
      <c r="AD88" s="310"/>
      <c r="AE88" s="312"/>
      <c r="AF88" s="312"/>
      <c r="AG88" s="333"/>
      <c r="AH88" s="333"/>
      <c r="AI88" s="333"/>
      <c r="AJ88" s="314"/>
      <c r="AK88" s="334"/>
      <c r="AL88" s="315"/>
      <c r="AM88" s="314"/>
      <c r="AN88" s="332"/>
      <c r="AO88" s="332"/>
      <c r="AP88" s="311"/>
      <c r="AQ88" s="311"/>
      <c r="AR88" s="315"/>
    </row>
    <row r="89" spans="1:44" s="87" customFormat="1" ht="24" customHeight="1">
      <c r="A89" s="268"/>
      <c r="B89" s="268"/>
      <c r="C89" s="268"/>
      <c r="D89" s="268"/>
      <c r="E89" s="268"/>
      <c r="F89" s="268"/>
      <c r="G89" s="268"/>
      <c r="H89" s="268"/>
      <c r="I89" s="268"/>
      <c r="J89" s="268"/>
      <c r="K89" s="268"/>
      <c r="L89" s="270"/>
      <c r="M89" s="270"/>
      <c r="N89" s="270"/>
      <c r="O89" s="285"/>
      <c r="P89" s="286"/>
      <c r="Q89" s="286"/>
      <c r="R89" s="312"/>
      <c r="S89" s="268"/>
      <c r="T89" s="286"/>
      <c r="U89" s="299"/>
      <c r="V89" s="299"/>
      <c r="W89" s="299"/>
      <c r="X89" s="270"/>
      <c r="Y89" s="268"/>
      <c r="Z89" s="269"/>
      <c r="AA89" s="270"/>
      <c r="AB89" s="270"/>
      <c r="AC89" s="268"/>
      <c r="AD89" s="310"/>
      <c r="AE89" s="312"/>
      <c r="AF89" s="315"/>
      <c r="AG89" s="333"/>
      <c r="AH89" s="333"/>
      <c r="AI89" s="333"/>
      <c r="AJ89" s="314"/>
      <c r="AK89" s="334"/>
      <c r="AL89" s="315"/>
      <c r="AM89" s="314"/>
      <c r="AN89" s="332"/>
      <c r="AO89" s="332"/>
      <c r="AP89" s="311"/>
      <c r="AQ89" s="311"/>
      <c r="AR89" s="315"/>
    </row>
    <row r="90" spans="1:44" s="87" customFormat="1" ht="24" customHeight="1">
      <c r="A90" s="268"/>
      <c r="B90" s="268"/>
      <c r="C90" s="268"/>
      <c r="D90" s="268"/>
      <c r="E90" s="268"/>
      <c r="F90" s="268"/>
      <c r="G90" s="268"/>
      <c r="H90" s="268"/>
      <c r="I90" s="268"/>
      <c r="J90" s="268"/>
      <c r="K90" s="268"/>
      <c r="L90" s="270"/>
      <c r="M90" s="270"/>
      <c r="N90" s="270"/>
      <c r="O90" s="285"/>
      <c r="P90" s="286"/>
      <c r="Q90" s="286"/>
      <c r="R90" s="312"/>
      <c r="S90" s="268"/>
      <c r="T90" s="285"/>
      <c r="U90" s="299"/>
      <c r="V90" s="299"/>
      <c r="W90" s="299"/>
      <c r="X90" s="270"/>
      <c r="Y90" s="268"/>
      <c r="Z90" s="269"/>
      <c r="AA90" s="270"/>
      <c r="AB90" s="270"/>
      <c r="AC90" s="268"/>
      <c r="AD90" s="310"/>
      <c r="AE90" s="312"/>
      <c r="AF90" s="315"/>
      <c r="AG90" s="333"/>
      <c r="AH90" s="333"/>
      <c r="AI90" s="333"/>
      <c r="AJ90" s="314"/>
      <c r="AK90" s="334"/>
      <c r="AL90" s="315"/>
      <c r="AM90" s="314"/>
      <c r="AN90" s="332"/>
      <c r="AO90" s="332"/>
      <c r="AP90" s="311"/>
      <c r="AQ90" s="311"/>
      <c r="AR90" s="315"/>
    </row>
    <row r="91" spans="1:44" s="87" customFormat="1" ht="24" customHeight="1">
      <c r="A91" s="268"/>
      <c r="B91" s="268"/>
      <c r="C91" s="268"/>
      <c r="D91" s="268"/>
      <c r="E91" s="268"/>
      <c r="F91" s="268"/>
      <c r="G91" s="268"/>
      <c r="H91" s="268"/>
      <c r="I91" s="268"/>
      <c r="J91" s="268"/>
      <c r="K91" s="268"/>
      <c r="L91" s="270"/>
      <c r="M91" s="270"/>
      <c r="N91" s="270"/>
      <c r="O91" s="286"/>
      <c r="P91" s="286"/>
      <c r="Q91" s="286"/>
      <c r="R91" s="341"/>
      <c r="S91" s="268"/>
      <c r="T91" s="341"/>
      <c r="U91" s="299"/>
      <c r="V91" s="299"/>
      <c r="W91" s="299"/>
      <c r="X91" s="270"/>
      <c r="Y91" s="268"/>
      <c r="Z91" s="269"/>
      <c r="AA91" s="270"/>
      <c r="AB91" s="270"/>
      <c r="AC91" s="268"/>
      <c r="AD91" s="310"/>
      <c r="AE91" s="312"/>
      <c r="AF91" s="312"/>
      <c r="AG91" s="333"/>
      <c r="AH91" s="333"/>
      <c r="AI91" s="333"/>
      <c r="AJ91" s="314"/>
      <c r="AK91" s="334"/>
      <c r="AL91" s="315"/>
      <c r="AM91" s="314"/>
      <c r="AN91" s="332"/>
      <c r="AO91" s="332"/>
      <c r="AP91" s="311"/>
      <c r="AQ91" s="311"/>
      <c r="AR91" s="315"/>
    </row>
    <row r="92" spans="1:44" s="87" customFormat="1" ht="24" customHeight="1">
      <c r="A92" s="268"/>
      <c r="B92" s="268"/>
      <c r="C92" s="268"/>
      <c r="D92" s="268"/>
      <c r="E92" s="268"/>
      <c r="F92" s="268"/>
      <c r="G92" s="268"/>
      <c r="H92" s="268"/>
      <c r="I92" s="268"/>
      <c r="J92" s="268"/>
      <c r="K92" s="268"/>
      <c r="L92" s="270"/>
      <c r="M92" s="270"/>
      <c r="N92" s="270"/>
      <c r="O92" s="286"/>
      <c r="P92" s="286"/>
      <c r="Q92" s="286"/>
      <c r="R92" s="341"/>
      <c r="S92" s="268"/>
      <c r="T92" s="341"/>
      <c r="U92" s="299"/>
      <c r="V92" s="299"/>
      <c r="W92" s="299"/>
      <c r="X92" s="270"/>
      <c r="Y92" s="268"/>
      <c r="Z92" s="269"/>
      <c r="AA92" s="270"/>
      <c r="AB92" s="270"/>
      <c r="AC92" s="268"/>
      <c r="AD92" s="310"/>
      <c r="AE92" s="312"/>
      <c r="AF92" s="312"/>
      <c r="AG92" s="333"/>
      <c r="AH92" s="333"/>
      <c r="AI92" s="333"/>
      <c r="AJ92" s="314"/>
      <c r="AK92" s="334"/>
      <c r="AL92" s="315"/>
      <c r="AM92" s="314"/>
      <c r="AN92" s="332"/>
      <c r="AO92" s="332"/>
      <c r="AP92" s="311"/>
      <c r="AQ92" s="311"/>
      <c r="AR92" s="315"/>
    </row>
    <row r="93" spans="1:44" s="87" customFormat="1" ht="24" customHeight="1">
      <c r="A93" s="268"/>
      <c r="B93" s="268"/>
      <c r="C93" s="268"/>
      <c r="D93" s="268"/>
      <c r="E93" s="268"/>
      <c r="F93" s="268"/>
      <c r="G93" s="268"/>
      <c r="H93" s="268"/>
      <c r="I93" s="268"/>
      <c r="J93" s="268"/>
      <c r="K93" s="268"/>
      <c r="L93" s="270"/>
      <c r="M93" s="270"/>
      <c r="N93" s="270"/>
      <c r="O93" s="286"/>
      <c r="P93" s="286"/>
      <c r="Q93" s="286"/>
      <c r="R93" s="341"/>
      <c r="S93" s="268"/>
      <c r="T93" s="341"/>
      <c r="U93" s="299"/>
      <c r="V93" s="299"/>
      <c r="W93" s="299"/>
      <c r="X93" s="270"/>
      <c r="Y93" s="268"/>
      <c r="Z93" s="269"/>
      <c r="AA93" s="270"/>
      <c r="AB93" s="270"/>
      <c r="AC93" s="268"/>
      <c r="AD93" s="310"/>
      <c r="AE93" s="312"/>
      <c r="AF93" s="312"/>
      <c r="AG93" s="333"/>
      <c r="AH93" s="333"/>
      <c r="AI93" s="333"/>
      <c r="AJ93" s="314"/>
      <c r="AK93" s="334"/>
      <c r="AL93" s="315"/>
      <c r="AM93" s="314"/>
      <c r="AN93" s="332"/>
      <c r="AO93" s="332"/>
      <c r="AP93" s="311"/>
      <c r="AQ93" s="311"/>
      <c r="AR93" s="315"/>
    </row>
    <row r="94" spans="1:44" ht="24" customHeight="1">
      <c r="A94" s="268"/>
      <c r="B94" s="268"/>
      <c r="C94" s="268"/>
      <c r="D94" s="268"/>
      <c r="E94" s="268"/>
      <c r="F94" s="268"/>
      <c r="G94" s="270"/>
      <c r="H94" s="270"/>
      <c r="I94" s="270"/>
      <c r="J94" s="270"/>
      <c r="K94" s="287"/>
      <c r="L94" s="282"/>
      <c r="M94" s="282"/>
      <c r="N94" s="282"/>
      <c r="O94" s="269"/>
      <c r="P94" s="269"/>
      <c r="Q94" s="269"/>
      <c r="R94" s="269"/>
      <c r="S94" s="268"/>
      <c r="T94" s="297"/>
      <c r="U94" s="299"/>
      <c r="V94" s="299"/>
      <c r="W94" s="299"/>
      <c r="X94" s="270"/>
      <c r="Y94" s="268"/>
      <c r="Z94" s="269"/>
      <c r="AA94" s="268"/>
      <c r="AB94" s="268"/>
      <c r="AC94" s="268"/>
      <c r="AD94" s="310"/>
      <c r="AE94" s="268"/>
      <c r="AF94" s="337"/>
      <c r="AG94" s="335"/>
      <c r="AH94" s="335"/>
      <c r="AI94" s="335"/>
      <c r="AJ94" s="310"/>
      <c r="AK94" s="336"/>
      <c r="AL94" s="337"/>
      <c r="AM94" s="310"/>
      <c r="AN94" s="332"/>
      <c r="AO94" s="332"/>
      <c r="AP94" s="311"/>
      <c r="AQ94" s="311"/>
      <c r="AR94" s="297"/>
    </row>
    <row r="95" spans="1:44" ht="24" customHeight="1">
      <c r="A95" s="268"/>
      <c r="B95" s="268"/>
      <c r="C95" s="268"/>
      <c r="D95" s="268"/>
      <c r="E95" s="268"/>
      <c r="F95" s="268"/>
      <c r="G95" s="270"/>
      <c r="H95" s="270"/>
      <c r="I95" s="270"/>
      <c r="J95" s="270"/>
      <c r="K95" s="342"/>
      <c r="L95" s="282"/>
      <c r="M95" s="282"/>
      <c r="N95" s="282"/>
      <c r="O95" s="270"/>
      <c r="P95" s="269"/>
      <c r="Q95" s="269"/>
      <c r="R95" s="269"/>
      <c r="S95" s="268"/>
      <c r="T95" s="297"/>
      <c r="U95" s="299"/>
      <c r="V95" s="299"/>
      <c r="W95" s="299"/>
      <c r="X95" s="270"/>
      <c r="Y95" s="268"/>
      <c r="Z95" s="269"/>
      <c r="AA95" s="268"/>
      <c r="AB95" s="268"/>
      <c r="AC95" s="268"/>
      <c r="AD95" s="310"/>
      <c r="AE95" s="147"/>
      <c r="AF95" s="313"/>
      <c r="AG95" s="330"/>
      <c r="AH95" s="330"/>
      <c r="AI95" s="330"/>
      <c r="AJ95" s="316"/>
      <c r="AK95" s="331"/>
      <c r="AL95" s="313"/>
      <c r="AM95" s="316"/>
      <c r="AN95" s="332"/>
      <c r="AO95" s="332"/>
      <c r="AP95" s="311"/>
      <c r="AQ95" s="311"/>
      <c r="AR95" s="297"/>
    </row>
    <row r="96" spans="1:44" ht="24" customHeight="1">
      <c r="A96" s="268"/>
      <c r="B96" s="268"/>
      <c r="C96" s="268"/>
      <c r="D96" s="268"/>
      <c r="E96" s="268"/>
      <c r="F96" s="268"/>
      <c r="G96" s="270"/>
      <c r="H96" s="270"/>
      <c r="I96" s="270"/>
      <c r="J96" s="270"/>
      <c r="K96" s="343"/>
      <c r="L96" s="282"/>
      <c r="M96" s="282"/>
      <c r="N96" s="282"/>
      <c r="O96" s="270"/>
      <c r="P96" s="269"/>
      <c r="Q96" s="269"/>
      <c r="R96" s="269"/>
      <c r="S96" s="268"/>
      <c r="T96" s="297"/>
      <c r="U96" s="299"/>
      <c r="V96" s="299"/>
      <c r="W96" s="299"/>
      <c r="X96" s="270"/>
      <c r="Y96" s="268"/>
      <c r="Z96" s="269"/>
      <c r="AA96" s="268"/>
      <c r="AB96" s="268"/>
      <c r="AC96" s="268"/>
      <c r="AD96" s="310"/>
      <c r="AE96" s="147"/>
      <c r="AF96" s="313"/>
      <c r="AG96" s="330"/>
      <c r="AH96" s="330"/>
      <c r="AI96" s="330"/>
      <c r="AJ96" s="316"/>
      <c r="AK96" s="331"/>
      <c r="AL96" s="313"/>
      <c r="AM96" s="316"/>
      <c r="AN96" s="332"/>
      <c r="AO96" s="332"/>
      <c r="AP96" s="311"/>
      <c r="AQ96" s="311"/>
      <c r="AR96" s="297"/>
    </row>
    <row r="97" spans="1:44" ht="24" customHeight="1">
      <c r="A97" s="268"/>
      <c r="B97" s="268"/>
      <c r="C97" s="268"/>
      <c r="D97" s="268"/>
      <c r="E97" s="268"/>
      <c r="F97" s="268"/>
      <c r="G97" s="270"/>
      <c r="H97" s="270"/>
      <c r="I97" s="270"/>
      <c r="J97" s="270"/>
      <c r="K97" s="343"/>
      <c r="L97" s="282"/>
      <c r="M97" s="282"/>
      <c r="N97" s="282"/>
      <c r="O97" s="270"/>
      <c r="P97" s="269"/>
      <c r="Q97" s="269"/>
      <c r="R97" s="269"/>
      <c r="S97" s="268"/>
      <c r="T97" s="297"/>
      <c r="U97" s="299"/>
      <c r="V97" s="299"/>
      <c r="W97" s="299"/>
      <c r="X97" s="270"/>
      <c r="Y97" s="268"/>
      <c r="Z97" s="269"/>
      <c r="AA97" s="268"/>
      <c r="AB97" s="268"/>
      <c r="AC97" s="268"/>
      <c r="AD97" s="310"/>
      <c r="AE97" s="147"/>
      <c r="AF97" s="313"/>
      <c r="AG97" s="330"/>
      <c r="AH97" s="330"/>
      <c r="AI97" s="330"/>
      <c r="AJ97" s="316"/>
      <c r="AK97" s="331"/>
      <c r="AL97" s="313"/>
      <c r="AM97" s="316"/>
      <c r="AN97" s="332"/>
      <c r="AO97" s="332"/>
      <c r="AP97" s="311"/>
      <c r="AQ97" s="311"/>
      <c r="AR97" s="297"/>
    </row>
    <row r="98" spans="1:44" ht="24" customHeight="1">
      <c r="A98" s="268"/>
      <c r="B98" s="268"/>
      <c r="C98" s="268"/>
      <c r="D98" s="268"/>
      <c r="E98" s="268"/>
      <c r="F98" s="268"/>
      <c r="G98" s="270"/>
      <c r="H98" s="270"/>
      <c r="I98" s="270"/>
      <c r="J98" s="270"/>
      <c r="K98" s="343"/>
      <c r="L98" s="282"/>
      <c r="M98" s="282"/>
      <c r="N98" s="282"/>
      <c r="O98" s="270"/>
      <c r="P98" s="269"/>
      <c r="Q98" s="269"/>
      <c r="R98" s="269"/>
      <c r="S98" s="268"/>
      <c r="T98" s="297"/>
      <c r="U98" s="299"/>
      <c r="V98" s="299"/>
      <c r="W98" s="299"/>
      <c r="X98" s="270"/>
      <c r="Y98" s="268"/>
      <c r="Z98" s="269"/>
      <c r="AA98" s="268"/>
      <c r="AB98" s="268"/>
      <c r="AC98" s="268"/>
      <c r="AD98" s="310"/>
      <c r="AE98" s="147"/>
      <c r="AF98" s="313"/>
      <c r="AG98" s="330"/>
      <c r="AH98" s="330"/>
      <c r="AI98" s="330"/>
      <c r="AJ98" s="316"/>
      <c r="AK98" s="331"/>
      <c r="AL98" s="313"/>
      <c r="AM98" s="316"/>
      <c r="AN98" s="332"/>
      <c r="AO98" s="332"/>
      <c r="AP98" s="311"/>
      <c r="AQ98" s="311"/>
      <c r="AR98" s="297"/>
    </row>
    <row r="99" spans="1:44" ht="24" customHeight="1">
      <c r="A99" s="268"/>
      <c r="B99" s="268"/>
      <c r="C99" s="268"/>
      <c r="D99" s="268"/>
      <c r="E99" s="268"/>
      <c r="F99" s="268"/>
      <c r="G99" s="270"/>
      <c r="H99" s="270"/>
      <c r="I99" s="270"/>
      <c r="J99" s="270"/>
      <c r="K99" s="343"/>
      <c r="L99" s="282"/>
      <c r="M99" s="282"/>
      <c r="N99" s="282"/>
      <c r="O99" s="270"/>
      <c r="P99" s="269"/>
      <c r="Q99" s="269"/>
      <c r="R99" s="269"/>
      <c r="S99" s="268"/>
      <c r="T99" s="297"/>
      <c r="U99" s="299"/>
      <c r="V99" s="299"/>
      <c r="W99" s="299"/>
      <c r="X99" s="270"/>
      <c r="Y99" s="268"/>
      <c r="Z99" s="269"/>
      <c r="AA99" s="268"/>
      <c r="AB99" s="268"/>
      <c r="AC99" s="268"/>
      <c r="AD99" s="310"/>
      <c r="AE99" s="147"/>
      <c r="AF99" s="313"/>
      <c r="AG99" s="330"/>
      <c r="AH99" s="330"/>
      <c r="AI99" s="330"/>
      <c r="AJ99" s="316"/>
      <c r="AK99" s="331"/>
      <c r="AL99" s="313"/>
      <c r="AM99" s="316"/>
      <c r="AN99" s="332"/>
      <c r="AO99" s="332"/>
      <c r="AP99" s="311"/>
      <c r="AQ99" s="311"/>
      <c r="AR99" s="297"/>
    </row>
    <row r="100" spans="1:44" ht="24" customHeight="1">
      <c r="A100" s="268"/>
      <c r="B100" s="268"/>
      <c r="C100" s="268"/>
      <c r="D100" s="268"/>
      <c r="E100" s="268"/>
      <c r="F100" s="268"/>
      <c r="G100" s="270"/>
      <c r="H100" s="270"/>
      <c r="I100" s="270"/>
      <c r="J100" s="270"/>
      <c r="K100" s="342"/>
      <c r="L100" s="282"/>
      <c r="M100" s="282"/>
      <c r="N100" s="282"/>
      <c r="O100" s="270"/>
      <c r="P100" s="269"/>
      <c r="Q100" s="269"/>
      <c r="R100" s="269"/>
      <c r="S100" s="268"/>
      <c r="T100" s="297"/>
      <c r="U100" s="299"/>
      <c r="V100" s="299"/>
      <c r="W100" s="299"/>
      <c r="X100" s="270"/>
      <c r="Y100" s="268"/>
      <c r="Z100" s="269"/>
      <c r="AA100" s="268"/>
      <c r="AB100" s="268"/>
      <c r="AC100" s="268"/>
      <c r="AD100" s="310"/>
      <c r="AE100" s="147"/>
      <c r="AF100" s="313"/>
      <c r="AG100" s="330"/>
      <c r="AH100" s="330"/>
      <c r="AI100" s="330"/>
      <c r="AJ100" s="316"/>
      <c r="AK100" s="331"/>
      <c r="AL100" s="313"/>
      <c r="AM100" s="316"/>
      <c r="AN100" s="332"/>
      <c r="AO100" s="332"/>
      <c r="AP100" s="311"/>
      <c r="AQ100" s="311"/>
      <c r="AR100" s="297"/>
    </row>
    <row r="101" spans="1:44" s="87" customFormat="1" ht="24" customHeight="1">
      <c r="A101" s="268"/>
      <c r="B101" s="268"/>
      <c r="C101" s="268"/>
      <c r="D101" s="268"/>
      <c r="E101" s="268"/>
      <c r="F101" s="268"/>
      <c r="G101" s="270"/>
      <c r="H101" s="270"/>
      <c r="I101" s="270"/>
      <c r="J101" s="270"/>
      <c r="K101" s="342"/>
      <c r="L101" s="282"/>
      <c r="M101" s="282"/>
      <c r="N101" s="282"/>
      <c r="O101" s="270"/>
      <c r="P101" s="269"/>
      <c r="Q101" s="269"/>
      <c r="R101" s="269"/>
      <c r="S101" s="268"/>
      <c r="T101" s="297"/>
      <c r="U101" s="299"/>
      <c r="V101" s="299"/>
      <c r="W101" s="299"/>
      <c r="X101" s="270"/>
      <c r="Y101" s="270"/>
      <c r="Z101" s="269"/>
      <c r="AA101" s="348"/>
      <c r="AB101" s="268"/>
      <c r="AC101" s="270"/>
      <c r="AD101" s="310"/>
      <c r="AE101" s="268"/>
      <c r="AF101" s="313"/>
      <c r="AG101" s="330"/>
      <c r="AH101" s="330"/>
      <c r="AI101" s="330"/>
      <c r="AJ101" s="316"/>
      <c r="AK101" s="331"/>
      <c r="AL101" s="313"/>
      <c r="AM101" s="310"/>
      <c r="AN101" s="332"/>
      <c r="AO101" s="332"/>
      <c r="AP101" s="311"/>
      <c r="AQ101" s="311"/>
      <c r="AR101" s="297"/>
    </row>
    <row r="102" spans="1:44" s="87" customFormat="1" ht="24" customHeight="1">
      <c r="A102" s="268"/>
      <c r="B102" s="268"/>
      <c r="C102" s="268"/>
      <c r="D102" s="268"/>
      <c r="E102" s="268"/>
      <c r="F102" s="268"/>
      <c r="G102" s="270"/>
      <c r="H102" s="270"/>
      <c r="I102" s="270"/>
      <c r="J102" s="270"/>
      <c r="K102" s="342"/>
      <c r="L102" s="282"/>
      <c r="M102" s="282"/>
      <c r="N102" s="282"/>
      <c r="O102" s="270"/>
      <c r="P102" s="269"/>
      <c r="Q102" s="269"/>
      <c r="R102" s="269"/>
      <c r="S102" s="268"/>
      <c r="T102" s="297"/>
      <c r="U102" s="299"/>
      <c r="V102" s="299"/>
      <c r="W102" s="299"/>
      <c r="X102" s="270"/>
      <c r="Y102" s="270"/>
      <c r="Z102" s="269"/>
      <c r="AA102" s="348"/>
      <c r="AB102" s="268"/>
      <c r="AC102" s="270"/>
      <c r="AD102" s="310"/>
      <c r="AE102" s="268"/>
      <c r="AF102" s="337"/>
      <c r="AG102" s="335"/>
      <c r="AH102" s="335"/>
      <c r="AI102" s="335"/>
      <c r="AJ102" s="310"/>
      <c r="AK102" s="336"/>
      <c r="AL102" s="337"/>
      <c r="AM102" s="310"/>
      <c r="AN102" s="332"/>
      <c r="AO102" s="332"/>
      <c r="AP102" s="311"/>
      <c r="AQ102" s="311"/>
      <c r="AR102" s="297"/>
    </row>
    <row r="103" spans="1:44" s="87" customFormat="1" ht="24" customHeight="1">
      <c r="A103" s="268"/>
      <c r="B103" s="268"/>
      <c r="C103" s="268"/>
      <c r="D103" s="268"/>
      <c r="E103" s="268"/>
      <c r="F103" s="268"/>
      <c r="G103" s="270"/>
      <c r="H103" s="270"/>
      <c r="I103" s="270"/>
      <c r="J103" s="270"/>
      <c r="K103" s="342"/>
      <c r="L103" s="282"/>
      <c r="M103" s="282"/>
      <c r="N103" s="282"/>
      <c r="O103" s="270"/>
      <c r="P103" s="269"/>
      <c r="Q103" s="269"/>
      <c r="R103" s="269"/>
      <c r="S103" s="268"/>
      <c r="T103" s="297"/>
      <c r="U103" s="299"/>
      <c r="V103" s="299"/>
      <c r="W103" s="299"/>
      <c r="X103" s="270"/>
      <c r="Y103" s="270"/>
      <c r="Z103" s="269"/>
      <c r="AA103" s="268"/>
      <c r="AB103" s="268"/>
      <c r="AC103" s="270"/>
      <c r="AD103" s="310"/>
      <c r="AE103" s="268"/>
      <c r="AF103" s="337"/>
      <c r="AG103" s="335"/>
      <c r="AH103" s="335"/>
      <c r="AI103" s="335"/>
      <c r="AJ103" s="310"/>
      <c r="AK103" s="336"/>
      <c r="AL103" s="337"/>
      <c r="AM103" s="310"/>
      <c r="AN103" s="332"/>
      <c r="AO103" s="332"/>
      <c r="AP103" s="311"/>
      <c r="AQ103" s="311"/>
      <c r="AR103" s="297"/>
    </row>
    <row r="104" spans="1:44" s="87" customFormat="1" ht="24" customHeight="1">
      <c r="A104" s="268"/>
      <c r="B104" s="268"/>
      <c r="C104" s="268"/>
      <c r="D104" s="268"/>
      <c r="E104" s="268"/>
      <c r="F104" s="268"/>
      <c r="G104" s="270"/>
      <c r="H104" s="270"/>
      <c r="I104" s="270"/>
      <c r="J104" s="270"/>
      <c r="K104" s="342"/>
      <c r="L104" s="282"/>
      <c r="M104" s="282"/>
      <c r="N104" s="282"/>
      <c r="O104" s="270"/>
      <c r="P104" s="269"/>
      <c r="Q104" s="269"/>
      <c r="R104" s="269"/>
      <c r="S104" s="268"/>
      <c r="T104" s="297"/>
      <c r="U104" s="299"/>
      <c r="V104" s="299"/>
      <c r="W104" s="299"/>
      <c r="X104" s="270"/>
      <c r="Y104" s="270"/>
      <c r="Z104" s="269"/>
      <c r="AA104" s="348"/>
      <c r="AB104" s="268"/>
      <c r="AC104" s="270"/>
      <c r="AD104" s="310"/>
      <c r="AE104" s="268"/>
      <c r="AF104" s="337"/>
      <c r="AG104" s="335"/>
      <c r="AH104" s="335"/>
      <c r="AI104" s="335"/>
      <c r="AJ104" s="310"/>
      <c r="AK104" s="336"/>
      <c r="AL104" s="337"/>
      <c r="AM104" s="310"/>
      <c r="AN104" s="332"/>
      <c r="AO104" s="332"/>
      <c r="AP104" s="311"/>
      <c r="AQ104" s="311"/>
      <c r="AR104" s="297"/>
    </row>
    <row r="105" spans="1:44" s="87" customFormat="1" ht="24" customHeight="1">
      <c r="A105" s="268"/>
      <c r="B105" s="268"/>
      <c r="C105" s="268"/>
      <c r="D105" s="268"/>
      <c r="E105" s="268"/>
      <c r="F105" s="268"/>
      <c r="G105" s="270"/>
      <c r="H105" s="270"/>
      <c r="I105" s="270"/>
      <c r="J105" s="270"/>
      <c r="K105" s="342"/>
      <c r="L105" s="282"/>
      <c r="M105" s="282"/>
      <c r="N105" s="282"/>
      <c r="O105" s="270"/>
      <c r="P105" s="269"/>
      <c r="Q105" s="269"/>
      <c r="R105" s="269"/>
      <c r="S105" s="268"/>
      <c r="T105" s="297"/>
      <c r="U105" s="299"/>
      <c r="V105" s="299"/>
      <c r="W105" s="299"/>
      <c r="X105" s="270"/>
      <c r="Y105" s="270"/>
      <c r="Z105" s="269"/>
      <c r="AA105" s="348"/>
      <c r="AB105" s="268"/>
      <c r="AC105" s="270"/>
      <c r="AD105" s="310"/>
      <c r="AE105" s="268"/>
      <c r="AF105" s="337"/>
      <c r="AG105" s="335"/>
      <c r="AH105" s="335"/>
      <c r="AI105" s="335"/>
      <c r="AJ105" s="310"/>
      <c r="AK105" s="336"/>
      <c r="AL105" s="337"/>
      <c r="AM105" s="310"/>
      <c r="AN105" s="332"/>
      <c r="AO105" s="332"/>
      <c r="AP105" s="311"/>
      <c r="AQ105" s="311"/>
      <c r="AR105" s="297"/>
    </row>
    <row r="106" spans="1:44" s="87" customFormat="1" ht="24" customHeight="1">
      <c r="A106" s="268"/>
      <c r="B106" s="268"/>
      <c r="C106" s="268"/>
      <c r="D106" s="268"/>
      <c r="E106" s="268"/>
      <c r="F106" s="268"/>
      <c r="G106" s="270"/>
      <c r="H106" s="270"/>
      <c r="I106" s="270"/>
      <c r="J106" s="270"/>
      <c r="K106" s="342"/>
      <c r="L106" s="282"/>
      <c r="M106" s="282"/>
      <c r="N106" s="282"/>
      <c r="O106" s="270"/>
      <c r="P106" s="269"/>
      <c r="Q106" s="269"/>
      <c r="R106" s="269"/>
      <c r="S106" s="268"/>
      <c r="T106" s="297"/>
      <c r="U106" s="299"/>
      <c r="V106" s="299"/>
      <c r="W106" s="299"/>
      <c r="X106" s="270"/>
      <c r="Y106" s="270"/>
      <c r="Z106" s="269"/>
      <c r="AA106" s="348"/>
      <c r="AB106" s="268"/>
      <c r="AC106" s="270"/>
      <c r="AD106" s="310"/>
      <c r="AE106" s="268"/>
      <c r="AF106" s="337"/>
      <c r="AG106" s="335"/>
      <c r="AH106" s="335"/>
      <c r="AI106" s="335"/>
      <c r="AJ106" s="310"/>
      <c r="AK106" s="336"/>
      <c r="AL106" s="337"/>
      <c r="AM106" s="310"/>
      <c r="AN106" s="332"/>
      <c r="AO106" s="332"/>
      <c r="AP106" s="311"/>
      <c r="AQ106" s="311"/>
      <c r="AR106" s="297"/>
    </row>
    <row r="107" spans="1:44" s="87" customFormat="1" ht="24" customHeight="1">
      <c r="A107" s="268"/>
      <c r="B107" s="269"/>
      <c r="C107" s="341"/>
      <c r="D107" s="341"/>
      <c r="E107" s="341"/>
      <c r="F107" s="341"/>
      <c r="G107" s="341"/>
      <c r="H107" s="269"/>
      <c r="I107" s="269"/>
      <c r="J107" s="269"/>
      <c r="K107" s="269"/>
      <c r="L107" s="269"/>
      <c r="M107" s="269"/>
      <c r="N107" s="269"/>
      <c r="O107" s="269"/>
      <c r="P107" s="344"/>
      <c r="Q107" s="282"/>
      <c r="R107" s="269"/>
      <c r="S107" s="268"/>
      <c r="T107" s="341"/>
      <c r="U107" s="299"/>
      <c r="V107" s="299"/>
      <c r="W107" s="299"/>
      <c r="X107" s="297"/>
      <c r="Y107" s="297"/>
      <c r="Z107" s="269"/>
      <c r="AA107" s="341"/>
      <c r="AB107" s="269"/>
      <c r="AC107" s="269"/>
      <c r="AD107" s="349"/>
      <c r="AE107" s="268"/>
      <c r="AF107" s="313"/>
      <c r="AG107" s="330"/>
      <c r="AH107" s="330"/>
      <c r="AI107" s="330"/>
      <c r="AJ107" s="316"/>
      <c r="AK107" s="331"/>
      <c r="AL107" s="313"/>
      <c r="AM107" s="316"/>
      <c r="AN107" s="332"/>
      <c r="AO107" s="332"/>
      <c r="AP107" s="311"/>
      <c r="AQ107" s="311"/>
      <c r="AR107" s="345"/>
    </row>
    <row r="108" spans="1:44" s="87" customFormat="1" ht="24" customHeight="1">
      <c r="A108" s="268"/>
      <c r="B108" s="269"/>
      <c r="C108" s="341"/>
      <c r="D108" s="341"/>
      <c r="E108" s="341"/>
      <c r="F108" s="341"/>
      <c r="G108" s="341"/>
      <c r="H108" s="269"/>
      <c r="I108" s="269"/>
      <c r="J108" s="269"/>
      <c r="K108" s="269"/>
      <c r="L108" s="269"/>
      <c r="M108" s="269"/>
      <c r="N108" s="269"/>
      <c r="O108" s="286"/>
      <c r="P108" s="286"/>
      <c r="Q108" s="282"/>
      <c r="R108" s="269"/>
      <c r="S108" s="268"/>
      <c r="T108" s="285"/>
      <c r="U108" s="299"/>
      <c r="V108" s="299"/>
      <c r="W108" s="299"/>
      <c r="X108" s="297"/>
      <c r="Y108" s="297"/>
      <c r="Z108" s="269"/>
      <c r="AA108" s="341"/>
      <c r="AB108" s="269"/>
      <c r="AC108" s="269"/>
      <c r="AD108" s="349"/>
      <c r="AE108" s="268"/>
      <c r="AF108" s="313"/>
      <c r="AG108" s="330"/>
      <c r="AH108" s="330"/>
      <c r="AI108" s="330"/>
      <c r="AJ108" s="316"/>
      <c r="AK108" s="331"/>
      <c r="AL108" s="313"/>
      <c r="AM108" s="316"/>
      <c r="AN108" s="332"/>
      <c r="AO108" s="332"/>
      <c r="AP108" s="311"/>
      <c r="AQ108" s="311"/>
      <c r="AR108" s="345"/>
    </row>
    <row r="109" spans="1:44" s="87" customFormat="1" ht="24" customHeight="1">
      <c r="A109" s="268"/>
      <c r="B109" s="269"/>
      <c r="C109" s="341"/>
      <c r="D109" s="341"/>
      <c r="E109" s="341"/>
      <c r="F109" s="341"/>
      <c r="G109" s="341"/>
      <c r="H109" s="269"/>
      <c r="I109" s="269"/>
      <c r="J109" s="269"/>
      <c r="K109" s="269"/>
      <c r="L109" s="269"/>
      <c r="M109" s="269"/>
      <c r="N109" s="269"/>
      <c r="O109" s="269"/>
      <c r="P109" s="286"/>
      <c r="Q109" s="282"/>
      <c r="R109" s="312"/>
      <c r="S109" s="268"/>
      <c r="T109" s="346"/>
      <c r="U109" s="299"/>
      <c r="V109" s="299"/>
      <c r="W109" s="299"/>
      <c r="X109" s="297"/>
      <c r="Y109" s="297"/>
      <c r="Z109" s="269"/>
      <c r="AA109" s="341"/>
      <c r="AB109" s="269"/>
      <c r="AC109" s="269"/>
      <c r="AD109" s="349"/>
      <c r="AE109" s="268"/>
      <c r="AF109" s="313"/>
      <c r="AG109" s="330"/>
      <c r="AH109" s="330"/>
      <c r="AI109" s="330"/>
      <c r="AJ109" s="316"/>
      <c r="AK109" s="331"/>
      <c r="AL109" s="313"/>
      <c r="AM109" s="316"/>
      <c r="AN109" s="332"/>
      <c r="AO109" s="332"/>
      <c r="AP109" s="311"/>
      <c r="AQ109" s="311"/>
      <c r="AR109" s="345"/>
    </row>
    <row r="110" spans="1:44" s="87" customFormat="1" ht="24" customHeight="1">
      <c r="A110" s="268"/>
      <c r="B110" s="269"/>
      <c r="C110" s="341"/>
      <c r="D110" s="341"/>
      <c r="E110" s="341"/>
      <c r="F110" s="341"/>
      <c r="G110" s="341"/>
      <c r="H110" s="269"/>
      <c r="I110" s="269"/>
      <c r="J110" s="269"/>
      <c r="K110" s="269"/>
      <c r="L110" s="269"/>
      <c r="M110" s="269"/>
      <c r="N110" s="269"/>
      <c r="O110" s="269"/>
      <c r="P110" s="286"/>
      <c r="Q110" s="269"/>
      <c r="R110" s="312"/>
      <c r="S110" s="268"/>
      <c r="T110" s="297"/>
      <c r="U110" s="299"/>
      <c r="V110" s="299"/>
      <c r="W110" s="299"/>
      <c r="X110" s="297"/>
      <c r="Y110" s="297"/>
      <c r="Z110" s="269"/>
      <c r="AA110" s="341"/>
      <c r="AB110" s="269"/>
      <c r="AC110" s="269"/>
      <c r="AD110" s="349"/>
      <c r="AE110" s="268"/>
      <c r="AF110" s="313"/>
      <c r="AG110" s="330"/>
      <c r="AH110" s="330"/>
      <c r="AI110" s="330"/>
      <c r="AJ110" s="316"/>
      <c r="AK110" s="331"/>
      <c r="AL110" s="313"/>
      <c r="AM110" s="316"/>
      <c r="AN110" s="332"/>
      <c r="AO110" s="332"/>
      <c r="AP110" s="311"/>
      <c r="AQ110" s="311"/>
      <c r="AR110" s="345"/>
    </row>
    <row r="111" spans="1:44" s="87" customFormat="1" ht="24" customHeight="1">
      <c r="A111" s="268"/>
      <c r="B111" s="269"/>
      <c r="C111" s="341"/>
      <c r="D111" s="341"/>
      <c r="E111" s="341"/>
      <c r="F111" s="341"/>
      <c r="G111" s="341"/>
      <c r="H111" s="269"/>
      <c r="I111" s="269"/>
      <c r="J111" s="269"/>
      <c r="K111" s="269"/>
      <c r="L111" s="269"/>
      <c r="M111" s="269"/>
      <c r="N111" s="269"/>
      <c r="O111" s="269"/>
      <c r="P111" s="269"/>
      <c r="Q111" s="269"/>
      <c r="R111" s="269"/>
      <c r="S111" s="268"/>
      <c r="T111" s="341"/>
      <c r="U111" s="299"/>
      <c r="V111" s="299"/>
      <c r="W111" s="299"/>
      <c r="X111" s="297"/>
      <c r="Y111" s="297"/>
      <c r="Z111" s="269"/>
      <c r="AA111" s="341"/>
      <c r="AB111" s="269"/>
      <c r="AC111" s="269"/>
      <c r="AD111" s="349"/>
      <c r="AE111" s="268"/>
      <c r="AF111" s="313"/>
      <c r="AG111" s="330"/>
      <c r="AH111" s="330"/>
      <c r="AI111" s="330"/>
      <c r="AJ111" s="316"/>
      <c r="AK111" s="331"/>
      <c r="AL111" s="313"/>
      <c r="AM111" s="316"/>
      <c r="AN111" s="332"/>
      <c r="AO111" s="332"/>
      <c r="AP111" s="311"/>
      <c r="AQ111" s="311"/>
      <c r="AR111" s="345"/>
    </row>
    <row r="112" spans="1:44" s="87" customFormat="1" ht="24" customHeight="1">
      <c r="A112" s="268"/>
      <c r="B112" s="269"/>
      <c r="C112" s="341"/>
      <c r="D112" s="341"/>
      <c r="E112" s="341"/>
      <c r="F112" s="341"/>
      <c r="G112" s="341"/>
      <c r="H112" s="269"/>
      <c r="I112" s="269"/>
      <c r="J112" s="269"/>
      <c r="K112" s="269"/>
      <c r="L112" s="269"/>
      <c r="M112" s="269"/>
      <c r="N112" s="269"/>
      <c r="O112" s="286"/>
      <c r="P112" s="286"/>
      <c r="Q112" s="270"/>
      <c r="R112" s="269"/>
      <c r="S112" s="268"/>
      <c r="T112" s="341"/>
      <c r="U112" s="299"/>
      <c r="V112" s="299"/>
      <c r="W112" s="299"/>
      <c r="X112" s="297"/>
      <c r="Y112" s="297"/>
      <c r="Z112" s="269"/>
      <c r="AA112" s="286"/>
      <c r="AB112" s="269"/>
      <c r="AC112" s="269"/>
      <c r="AD112" s="350"/>
      <c r="AE112" s="268"/>
      <c r="AF112" s="313"/>
      <c r="AG112" s="330"/>
      <c r="AH112" s="330"/>
      <c r="AI112" s="330"/>
      <c r="AJ112" s="316"/>
      <c r="AK112" s="331"/>
      <c r="AL112" s="313"/>
      <c r="AM112" s="316"/>
      <c r="AN112" s="332"/>
      <c r="AO112" s="332"/>
      <c r="AP112" s="311"/>
      <c r="AQ112" s="311"/>
      <c r="AR112" s="345"/>
    </row>
    <row r="113" spans="1:44" s="87" customFormat="1" ht="24" customHeight="1">
      <c r="A113" s="268"/>
      <c r="B113" s="269"/>
      <c r="C113" s="341"/>
      <c r="D113" s="341"/>
      <c r="E113" s="341"/>
      <c r="F113" s="341"/>
      <c r="G113" s="341"/>
      <c r="H113" s="269"/>
      <c r="I113" s="269"/>
      <c r="J113" s="269"/>
      <c r="K113" s="269"/>
      <c r="L113" s="269"/>
      <c r="M113" s="269"/>
      <c r="N113" s="269"/>
      <c r="O113" s="286"/>
      <c r="P113" s="286"/>
      <c r="Q113" s="270"/>
      <c r="R113" s="269"/>
      <c r="S113" s="268"/>
      <c r="T113" s="341"/>
      <c r="U113" s="299"/>
      <c r="V113" s="299"/>
      <c r="W113" s="299"/>
      <c r="X113" s="297"/>
      <c r="Y113" s="297"/>
      <c r="Z113" s="269"/>
      <c r="AA113" s="286"/>
      <c r="AB113" s="269"/>
      <c r="AC113" s="269"/>
      <c r="AD113" s="349"/>
      <c r="AE113" s="268"/>
      <c r="AF113" s="313"/>
      <c r="AG113" s="330"/>
      <c r="AH113" s="330"/>
      <c r="AI113" s="330"/>
      <c r="AJ113" s="316"/>
      <c r="AK113" s="331"/>
      <c r="AL113" s="313"/>
      <c r="AM113" s="316"/>
      <c r="AN113" s="332"/>
      <c r="AO113" s="332"/>
      <c r="AP113" s="311"/>
      <c r="AQ113" s="311"/>
      <c r="AR113" s="345"/>
    </row>
    <row r="114" spans="1:44" s="87" customFormat="1" ht="24" customHeight="1">
      <c r="A114" s="268"/>
      <c r="B114" s="269"/>
      <c r="C114" s="269"/>
      <c r="D114" s="269"/>
      <c r="E114" s="269"/>
      <c r="F114" s="269"/>
      <c r="G114" s="269"/>
      <c r="H114" s="269"/>
      <c r="I114" s="269"/>
      <c r="J114" s="269"/>
      <c r="K114" s="269"/>
      <c r="L114" s="269"/>
      <c r="M114" s="269"/>
      <c r="N114" s="269"/>
      <c r="O114" s="269"/>
      <c r="P114" s="269"/>
      <c r="Q114" s="269"/>
      <c r="R114" s="312"/>
      <c r="S114" s="268"/>
      <c r="T114" s="297"/>
      <c r="U114" s="299"/>
      <c r="V114" s="299"/>
      <c r="W114" s="299"/>
      <c r="X114" s="270"/>
      <c r="Y114" s="268"/>
      <c r="Z114" s="269"/>
      <c r="AA114" s="297"/>
      <c r="AB114" s="297"/>
      <c r="AC114" s="297"/>
      <c r="AD114" s="314"/>
      <c r="AE114" s="269"/>
      <c r="AF114" s="269"/>
      <c r="AG114" s="333"/>
      <c r="AH114" s="333"/>
      <c r="AI114" s="333"/>
      <c r="AJ114" s="314"/>
      <c r="AK114" s="334"/>
      <c r="AL114" s="315"/>
      <c r="AM114" s="314"/>
      <c r="AN114" s="332"/>
      <c r="AO114" s="332"/>
      <c r="AP114" s="311"/>
      <c r="AQ114" s="311"/>
      <c r="AR114" s="315"/>
    </row>
    <row r="115" spans="1:44" s="87" customFormat="1" ht="33.75" customHeight="1">
      <c r="A115" s="268"/>
      <c r="B115" s="269"/>
      <c r="C115" s="341"/>
      <c r="D115" s="341"/>
      <c r="E115" s="341"/>
      <c r="F115" s="341"/>
      <c r="G115" s="341"/>
      <c r="H115" s="269"/>
      <c r="I115" s="269"/>
      <c r="J115" s="269"/>
      <c r="K115" s="269"/>
      <c r="L115" s="269"/>
      <c r="M115" s="269"/>
      <c r="N115" s="269"/>
      <c r="O115" s="269"/>
      <c r="P115" s="344"/>
      <c r="Q115" s="269"/>
      <c r="R115" s="312"/>
      <c r="S115" s="268"/>
      <c r="T115" s="341"/>
      <c r="U115" s="299"/>
      <c r="V115" s="299"/>
      <c r="W115" s="299"/>
      <c r="X115" s="297"/>
      <c r="Y115" s="297"/>
      <c r="Z115" s="269"/>
      <c r="AA115" s="341"/>
      <c r="AB115" s="269"/>
      <c r="AC115" s="269"/>
      <c r="AD115" s="349"/>
      <c r="AE115" s="268"/>
      <c r="AF115" s="313"/>
      <c r="AG115" s="330"/>
      <c r="AH115" s="330"/>
      <c r="AI115" s="330"/>
      <c r="AJ115" s="316"/>
      <c r="AK115" s="331"/>
      <c r="AL115" s="313"/>
      <c r="AM115" s="316"/>
      <c r="AN115" s="332"/>
      <c r="AO115" s="332"/>
      <c r="AP115" s="311"/>
      <c r="AQ115" s="311"/>
      <c r="AR115" s="345"/>
    </row>
    <row r="116" spans="1:44" s="87" customFormat="1" ht="24" customHeight="1">
      <c r="A116" s="268"/>
      <c r="B116" s="269"/>
      <c r="C116" s="341"/>
      <c r="D116" s="341"/>
      <c r="E116" s="341"/>
      <c r="F116" s="341"/>
      <c r="G116" s="341"/>
      <c r="H116" s="269"/>
      <c r="I116" s="269"/>
      <c r="J116" s="269"/>
      <c r="K116" s="269"/>
      <c r="L116" s="269"/>
      <c r="M116" s="269"/>
      <c r="N116" s="269"/>
      <c r="O116" s="282"/>
      <c r="P116" s="286"/>
      <c r="Q116" s="269"/>
      <c r="R116" s="312"/>
      <c r="S116" s="268"/>
      <c r="T116" s="341"/>
      <c r="U116" s="299"/>
      <c r="V116" s="299"/>
      <c r="W116" s="299"/>
      <c r="X116" s="297"/>
      <c r="Y116" s="297"/>
      <c r="Z116" s="269"/>
      <c r="AA116" s="286"/>
      <c r="AB116" s="269"/>
      <c r="AC116" s="269"/>
      <c r="AD116" s="350"/>
      <c r="AE116" s="268"/>
      <c r="AF116" s="313"/>
      <c r="AG116" s="330"/>
      <c r="AH116" s="330"/>
      <c r="AI116" s="330"/>
      <c r="AJ116" s="316"/>
      <c r="AK116" s="331"/>
      <c r="AL116" s="313"/>
      <c r="AM116" s="316"/>
      <c r="AN116" s="332"/>
      <c r="AO116" s="332"/>
      <c r="AP116" s="311"/>
      <c r="AQ116" s="311"/>
      <c r="AR116" s="345"/>
    </row>
    <row r="117" spans="1:44" s="87" customFormat="1" ht="24" customHeight="1">
      <c r="A117" s="268"/>
      <c r="B117" s="269"/>
      <c r="C117" s="341"/>
      <c r="D117" s="341"/>
      <c r="E117" s="341"/>
      <c r="F117" s="341"/>
      <c r="G117" s="341"/>
      <c r="H117" s="269"/>
      <c r="I117" s="269"/>
      <c r="J117" s="269"/>
      <c r="K117" s="269"/>
      <c r="L117" s="269"/>
      <c r="M117" s="269"/>
      <c r="N117" s="269"/>
      <c r="O117" s="282"/>
      <c r="P117" s="286"/>
      <c r="Q117" s="269"/>
      <c r="R117" s="312"/>
      <c r="S117" s="268"/>
      <c r="T117" s="341"/>
      <c r="U117" s="299"/>
      <c r="V117" s="299"/>
      <c r="W117" s="299"/>
      <c r="X117" s="297"/>
      <c r="Y117" s="297"/>
      <c r="Z117" s="269"/>
      <c r="AA117" s="286"/>
      <c r="AB117" s="269"/>
      <c r="AC117" s="269"/>
      <c r="AD117" s="350"/>
      <c r="AE117" s="268"/>
      <c r="AF117" s="313"/>
      <c r="AG117" s="330"/>
      <c r="AH117" s="330"/>
      <c r="AI117" s="330"/>
      <c r="AJ117" s="316"/>
      <c r="AK117" s="331"/>
      <c r="AL117" s="313"/>
      <c r="AM117" s="316"/>
      <c r="AN117" s="332"/>
      <c r="AO117" s="332"/>
      <c r="AP117" s="311"/>
      <c r="AQ117" s="311"/>
      <c r="AR117" s="345"/>
    </row>
    <row r="118" spans="1:44" s="87" customFormat="1" ht="24" customHeight="1">
      <c r="A118" s="268"/>
      <c r="B118" s="269"/>
      <c r="C118" s="341"/>
      <c r="D118" s="341"/>
      <c r="E118" s="341"/>
      <c r="F118" s="341"/>
      <c r="G118" s="341"/>
      <c r="H118" s="269"/>
      <c r="I118" s="269"/>
      <c r="J118" s="269"/>
      <c r="K118" s="269"/>
      <c r="L118" s="269"/>
      <c r="M118" s="269"/>
      <c r="N118" s="269"/>
      <c r="O118" s="282"/>
      <c r="P118" s="286"/>
      <c r="Q118" s="269"/>
      <c r="R118" s="312"/>
      <c r="S118" s="268"/>
      <c r="T118" s="341"/>
      <c r="U118" s="299"/>
      <c r="V118" s="299"/>
      <c r="W118" s="299"/>
      <c r="X118" s="297"/>
      <c r="Y118" s="297"/>
      <c r="Z118" s="269"/>
      <c r="AA118" s="286"/>
      <c r="AB118" s="269"/>
      <c r="AC118" s="269"/>
      <c r="AD118" s="350"/>
      <c r="AE118" s="268"/>
      <c r="AF118" s="313"/>
      <c r="AG118" s="330"/>
      <c r="AH118" s="330"/>
      <c r="AI118" s="330"/>
      <c r="AJ118" s="316"/>
      <c r="AK118" s="331"/>
      <c r="AL118" s="313"/>
      <c r="AM118" s="316"/>
      <c r="AN118" s="332"/>
      <c r="AO118" s="332"/>
      <c r="AP118" s="311"/>
      <c r="AQ118" s="311"/>
      <c r="AR118" s="345"/>
    </row>
    <row r="119" spans="1:44" s="87" customFormat="1" ht="24" customHeight="1">
      <c r="A119" s="268"/>
      <c r="B119" s="269"/>
      <c r="C119" s="341"/>
      <c r="D119" s="341"/>
      <c r="E119" s="341"/>
      <c r="F119" s="341"/>
      <c r="G119" s="341"/>
      <c r="H119" s="269"/>
      <c r="I119" s="269"/>
      <c r="J119" s="269"/>
      <c r="K119" s="269"/>
      <c r="L119" s="269"/>
      <c r="M119" s="269"/>
      <c r="N119" s="269"/>
      <c r="O119" s="345"/>
      <c r="P119" s="345"/>
      <c r="Q119" s="269"/>
      <c r="R119" s="312"/>
      <c r="S119" s="268"/>
      <c r="T119" s="341"/>
      <c r="U119" s="299"/>
      <c r="V119" s="299"/>
      <c r="W119" s="299"/>
      <c r="X119" s="297"/>
      <c r="Y119" s="297"/>
      <c r="Z119" s="269"/>
      <c r="AA119" s="341"/>
      <c r="AB119" s="269"/>
      <c r="AC119" s="269"/>
      <c r="AD119" s="349"/>
      <c r="AE119" s="268"/>
      <c r="AF119" s="313"/>
      <c r="AG119" s="330"/>
      <c r="AH119" s="330"/>
      <c r="AI119" s="330"/>
      <c r="AJ119" s="316"/>
      <c r="AK119" s="331"/>
      <c r="AL119" s="313"/>
      <c r="AM119" s="316"/>
      <c r="AN119" s="332"/>
      <c r="AO119" s="332"/>
      <c r="AP119" s="311"/>
      <c r="AQ119" s="311"/>
      <c r="AR119" s="345"/>
    </row>
    <row r="120" spans="1:44" s="87" customFormat="1" ht="24" customHeight="1">
      <c r="A120" s="268"/>
      <c r="B120" s="269"/>
      <c r="C120" s="341"/>
      <c r="D120" s="341"/>
      <c r="E120" s="341"/>
      <c r="F120" s="341"/>
      <c r="G120" s="341"/>
      <c r="H120" s="269"/>
      <c r="I120" s="269"/>
      <c r="J120" s="269"/>
      <c r="K120" s="270"/>
      <c r="L120" s="282"/>
      <c r="M120" s="282"/>
      <c r="N120" s="282"/>
      <c r="O120" s="282"/>
      <c r="P120" s="286"/>
      <c r="Q120" s="269"/>
      <c r="R120" s="312"/>
      <c r="S120" s="268"/>
      <c r="T120" s="341"/>
      <c r="U120" s="298"/>
      <c r="V120" s="298"/>
      <c r="W120" s="298"/>
      <c r="X120" s="297"/>
      <c r="Y120" s="297"/>
      <c r="Z120" s="269"/>
      <c r="AA120" s="286"/>
      <c r="AB120" s="268"/>
      <c r="AC120" s="268"/>
      <c r="AD120" s="310"/>
      <c r="AE120" s="268"/>
      <c r="AF120" s="313"/>
      <c r="AG120" s="330"/>
      <c r="AH120" s="330"/>
      <c r="AI120" s="330"/>
      <c r="AJ120" s="316"/>
      <c r="AK120" s="331"/>
      <c r="AL120" s="313"/>
      <c r="AM120" s="316"/>
      <c r="AN120" s="332"/>
      <c r="AO120" s="332"/>
      <c r="AP120" s="311"/>
      <c r="AQ120" s="311"/>
      <c r="AR120" s="345"/>
    </row>
    <row r="121" spans="1:44" s="87" customFormat="1" ht="27.75" customHeight="1">
      <c r="A121" s="268"/>
      <c r="B121" s="269"/>
      <c r="C121" s="341"/>
      <c r="D121" s="341"/>
      <c r="E121" s="341"/>
      <c r="F121" s="341"/>
      <c r="G121" s="341"/>
      <c r="H121" s="269"/>
      <c r="I121" s="269"/>
      <c r="J121" s="269"/>
      <c r="K121" s="269"/>
      <c r="L121" s="269"/>
      <c r="M121" s="269"/>
      <c r="N121" s="269"/>
      <c r="O121" s="282"/>
      <c r="P121" s="344"/>
      <c r="Q121" s="269"/>
      <c r="R121" s="312"/>
      <c r="S121" s="268"/>
      <c r="T121" s="346"/>
      <c r="U121" s="298"/>
      <c r="V121" s="298"/>
      <c r="W121" s="298"/>
      <c r="X121" s="270"/>
      <c r="Y121" s="297"/>
      <c r="Z121" s="269"/>
      <c r="AA121" s="286"/>
      <c r="AB121" s="269"/>
      <c r="AC121" s="268"/>
      <c r="AD121" s="310"/>
      <c r="AE121" s="312"/>
      <c r="AF121" s="313"/>
      <c r="AG121" s="330"/>
      <c r="AH121" s="330"/>
      <c r="AI121" s="330"/>
      <c r="AJ121" s="316"/>
      <c r="AK121" s="331"/>
      <c r="AL121" s="313"/>
      <c r="AM121" s="316"/>
      <c r="AN121" s="332"/>
      <c r="AO121" s="332"/>
      <c r="AP121" s="311"/>
      <c r="AQ121" s="311"/>
      <c r="AR121" s="341"/>
    </row>
    <row r="122" spans="1:44" s="87" customFormat="1" ht="24" customHeight="1">
      <c r="A122" s="268"/>
      <c r="B122" s="269"/>
      <c r="C122" s="341"/>
      <c r="D122" s="341"/>
      <c r="E122" s="341"/>
      <c r="F122" s="341"/>
      <c r="G122" s="341"/>
      <c r="H122" s="269"/>
      <c r="I122" s="269"/>
      <c r="J122" s="269"/>
      <c r="K122" s="269"/>
      <c r="L122" s="269"/>
      <c r="M122" s="269"/>
      <c r="N122" s="269"/>
      <c r="O122" s="282"/>
      <c r="P122" s="286"/>
      <c r="Q122" s="269"/>
      <c r="R122" s="312"/>
      <c r="S122" s="268"/>
      <c r="T122" s="341"/>
      <c r="U122" s="298"/>
      <c r="V122" s="298"/>
      <c r="W122" s="298"/>
      <c r="X122" s="270"/>
      <c r="Y122" s="297"/>
      <c r="Z122" s="269"/>
      <c r="AA122" s="286"/>
      <c r="AB122" s="268"/>
      <c r="AC122" s="268"/>
      <c r="AD122" s="310"/>
      <c r="AE122" s="268"/>
      <c r="AF122" s="313"/>
      <c r="AG122" s="330"/>
      <c r="AH122" s="330"/>
      <c r="AI122" s="330"/>
      <c r="AJ122" s="316"/>
      <c r="AK122" s="331"/>
      <c r="AL122" s="313"/>
      <c r="AM122" s="316"/>
      <c r="AN122" s="332"/>
      <c r="AO122" s="332"/>
      <c r="AP122" s="311"/>
      <c r="AQ122" s="311"/>
      <c r="AR122" s="345"/>
    </row>
    <row r="123" spans="1:44" s="87" customFormat="1" ht="24" customHeight="1">
      <c r="A123" s="268"/>
      <c r="B123" s="269"/>
      <c r="C123" s="341"/>
      <c r="D123" s="341"/>
      <c r="E123" s="341"/>
      <c r="F123" s="341"/>
      <c r="G123" s="341"/>
      <c r="H123" s="269"/>
      <c r="I123" s="269"/>
      <c r="J123" s="269"/>
      <c r="K123" s="269"/>
      <c r="L123" s="269"/>
      <c r="M123" s="269"/>
      <c r="N123" s="269"/>
      <c r="O123" s="282"/>
      <c r="P123" s="344"/>
      <c r="Q123" s="269"/>
      <c r="R123" s="312"/>
      <c r="S123" s="268"/>
      <c r="T123" s="341"/>
      <c r="U123" s="298"/>
      <c r="V123" s="298"/>
      <c r="W123" s="298"/>
      <c r="X123" s="270"/>
      <c r="Y123" s="297"/>
      <c r="Z123" s="269"/>
      <c r="AA123" s="351"/>
      <c r="AB123" s="270"/>
      <c r="AC123" s="268"/>
      <c r="AD123" s="310"/>
      <c r="AE123" s="268"/>
      <c r="AF123" s="313"/>
      <c r="AG123" s="330"/>
      <c r="AH123" s="330"/>
      <c r="AI123" s="330"/>
      <c r="AJ123" s="316"/>
      <c r="AK123" s="331"/>
      <c r="AL123" s="313"/>
      <c r="AM123" s="316"/>
      <c r="AN123" s="332"/>
      <c r="AO123" s="332"/>
      <c r="AP123" s="311"/>
      <c r="AQ123" s="311"/>
      <c r="AR123" s="345"/>
    </row>
    <row r="124" spans="1:44" s="87" customFormat="1" ht="24" customHeight="1">
      <c r="A124" s="268"/>
      <c r="B124" s="269"/>
      <c r="C124" s="341"/>
      <c r="D124" s="341"/>
      <c r="E124" s="341"/>
      <c r="F124" s="341"/>
      <c r="G124" s="341"/>
      <c r="H124" s="269"/>
      <c r="I124" s="269"/>
      <c r="J124" s="269"/>
      <c r="K124" s="269"/>
      <c r="L124" s="269"/>
      <c r="M124" s="269"/>
      <c r="N124" s="269"/>
      <c r="O124" s="282"/>
      <c r="P124" s="344"/>
      <c r="Q124" s="269"/>
      <c r="R124" s="312"/>
      <c r="S124" s="268"/>
      <c r="T124" s="341"/>
      <c r="U124" s="298"/>
      <c r="V124" s="298"/>
      <c r="W124" s="298"/>
      <c r="X124" s="270"/>
      <c r="Y124" s="297"/>
      <c r="Z124" s="269"/>
      <c r="AA124" s="270"/>
      <c r="AB124" s="269"/>
      <c r="AC124" s="268"/>
      <c r="AD124" s="310"/>
      <c r="AE124" s="268"/>
      <c r="AF124" s="313"/>
      <c r="AG124" s="330"/>
      <c r="AH124" s="330"/>
      <c r="AI124" s="330"/>
      <c r="AJ124" s="316"/>
      <c r="AK124" s="331"/>
      <c r="AL124" s="313"/>
      <c r="AM124" s="316"/>
      <c r="AN124" s="332"/>
      <c r="AO124" s="332"/>
      <c r="AP124" s="311"/>
      <c r="AQ124" s="311"/>
      <c r="AR124" s="345"/>
    </row>
    <row r="125" spans="1:44" s="87" customFormat="1" ht="24" customHeight="1">
      <c r="A125" s="268"/>
      <c r="B125" s="269"/>
      <c r="C125" s="341"/>
      <c r="D125" s="341"/>
      <c r="E125" s="341"/>
      <c r="F125" s="341"/>
      <c r="G125" s="341"/>
      <c r="H125" s="269"/>
      <c r="I125" s="269"/>
      <c r="J125" s="269"/>
      <c r="K125" s="270"/>
      <c r="L125" s="269"/>
      <c r="M125" s="269"/>
      <c r="N125" s="269"/>
      <c r="O125" s="282"/>
      <c r="P125" s="286"/>
      <c r="Q125" s="269"/>
      <c r="R125" s="312"/>
      <c r="S125" s="268"/>
      <c r="T125" s="341"/>
      <c r="U125" s="298"/>
      <c r="V125" s="298"/>
      <c r="W125" s="298"/>
      <c r="X125" s="297"/>
      <c r="Y125" s="297"/>
      <c r="Z125" s="269"/>
      <c r="AA125" s="341"/>
      <c r="AB125" s="268"/>
      <c r="AC125" s="268"/>
      <c r="AD125" s="310"/>
      <c r="AE125" s="268"/>
      <c r="AF125" s="313"/>
      <c r="AG125" s="330"/>
      <c r="AH125" s="330"/>
      <c r="AI125" s="330"/>
      <c r="AJ125" s="316"/>
      <c r="AK125" s="331"/>
      <c r="AL125" s="313"/>
      <c r="AM125" s="316"/>
      <c r="AN125" s="332"/>
      <c r="AO125" s="332"/>
      <c r="AP125" s="311"/>
      <c r="AQ125" s="311"/>
      <c r="AR125" s="345"/>
    </row>
    <row r="126" spans="1:44" s="87" customFormat="1" ht="24" customHeight="1">
      <c r="A126" s="268"/>
      <c r="B126" s="269"/>
      <c r="C126" s="341"/>
      <c r="D126" s="341"/>
      <c r="E126" s="341"/>
      <c r="F126" s="341"/>
      <c r="G126" s="341"/>
      <c r="H126" s="269"/>
      <c r="I126" s="269"/>
      <c r="J126" s="269"/>
      <c r="K126" s="269"/>
      <c r="L126" s="269"/>
      <c r="M126" s="269"/>
      <c r="N126" s="269"/>
      <c r="O126" s="282"/>
      <c r="P126" s="344"/>
      <c r="Q126" s="269"/>
      <c r="R126" s="312"/>
      <c r="S126" s="268"/>
      <c r="T126" s="346"/>
      <c r="U126" s="298"/>
      <c r="V126" s="298"/>
      <c r="W126" s="298"/>
      <c r="X126" s="270"/>
      <c r="Y126" s="297"/>
      <c r="Z126" s="269"/>
      <c r="AA126" s="286"/>
      <c r="AB126" s="269"/>
      <c r="AC126" s="268"/>
      <c r="AD126" s="310"/>
      <c r="AE126" s="312"/>
      <c r="AF126" s="313"/>
      <c r="AG126" s="330"/>
      <c r="AH126" s="330"/>
      <c r="AI126" s="330"/>
      <c r="AJ126" s="316"/>
      <c r="AK126" s="331"/>
      <c r="AL126" s="313"/>
      <c r="AM126" s="316"/>
      <c r="AN126" s="332"/>
      <c r="AO126" s="332"/>
      <c r="AP126" s="311"/>
      <c r="AQ126" s="311"/>
      <c r="AR126" s="341"/>
    </row>
    <row r="127" spans="1:44" s="87" customFormat="1" ht="24" customHeight="1">
      <c r="A127" s="268"/>
      <c r="B127" s="269"/>
      <c r="C127" s="341"/>
      <c r="D127" s="341"/>
      <c r="E127" s="341"/>
      <c r="F127" s="341"/>
      <c r="G127" s="341"/>
      <c r="H127" s="269"/>
      <c r="I127" s="269"/>
      <c r="J127" s="269"/>
      <c r="K127" s="269"/>
      <c r="L127" s="269"/>
      <c r="M127" s="269"/>
      <c r="N127" s="269"/>
      <c r="O127" s="282"/>
      <c r="P127" s="344"/>
      <c r="Q127" s="269"/>
      <c r="R127" s="312"/>
      <c r="S127" s="268"/>
      <c r="T127" s="341"/>
      <c r="U127" s="298"/>
      <c r="V127" s="298"/>
      <c r="W127" s="298"/>
      <c r="X127" s="270"/>
      <c r="Y127" s="297"/>
      <c r="Z127" s="269"/>
      <c r="AA127" s="341"/>
      <c r="AB127" s="268"/>
      <c r="AC127" s="268"/>
      <c r="AD127" s="310"/>
      <c r="AE127" s="268"/>
      <c r="AF127" s="313"/>
      <c r="AG127" s="330"/>
      <c r="AH127" s="330"/>
      <c r="AI127" s="330"/>
      <c r="AJ127" s="316"/>
      <c r="AK127" s="331"/>
      <c r="AL127" s="313"/>
      <c r="AM127" s="316"/>
      <c r="AN127" s="332"/>
      <c r="AO127" s="332"/>
      <c r="AP127" s="311"/>
      <c r="AQ127" s="311"/>
      <c r="AR127" s="345"/>
    </row>
    <row r="128" spans="1:44" s="87" customFormat="1" ht="24" customHeight="1">
      <c r="A128" s="268"/>
      <c r="B128" s="269"/>
      <c r="C128" s="341"/>
      <c r="D128" s="341"/>
      <c r="E128" s="341"/>
      <c r="F128" s="341"/>
      <c r="G128" s="341"/>
      <c r="H128" s="269"/>
      <c r="I128" s="269"/>
      <c r="J128" s="269"/>
      <c r="K128" s="269"/>
      <c r="L128" s="269"/>
      <c r="M128" s="269"/>
      <c r="N128" s="269"/>
      <c r="O128" s="282"/>
      <c r="P128" s="344"/>
      <c r="Q128" s="269"/>
      <c r="R128" s="312"/>
      <c r="S128" s="268"/>
      <c r="T128" s="341"/>
      <c r="U128" s="298"/>
      <c r="V128" s="298"/>
      <c r="W128" s="298"/>
      <c r="X128" s="270"/>
      <c r="Y128" s="297"/>
      <c r="Z128" s="269"/>
      <c r="AA128" s="351"/>
      <c r="AB128" s="270"/>
      <c r="AC128" s="268"/>
      <c r="AD128" s="310"/>
      <c r="AE128" s="312"/>
      <c r="AF128" s="313"/>
      <c r="AG128" s="330"/>
      <c r="AH128" s="330"/>
      <c r="AI128" s="330"/>
      <c r="AJ128" s="316"/>
      <c r="AK128" s="331"/>
      <c r="AL128" s="313"/>
      <c r="AM128" s="316"/>
      <c r="AN128" s="332"/>
      <c r="AO128" s="332"/>
      <c r="AP128" s="311"/>
      <c r="AQ128" s="311"/>
      <c r="AR128" s="345"/>
    </row>
    <row r="129" spans="1:44" s="87" customFormat="1" ht="24" customHeight="1">
      <c r="A129" s="268"/>
      <c r="B129" s="269"/>
      <c r="C129" s="341"/>
      <c r="D129" s="341"/>
      <c r="E129" s="341"/>
      <c r="F129" s="341"/>
      <c r="G129" s="341"/>
      <c r="H129" s="269"/>
      <c r="I129" s="269"/>
      <c r="J129" s="269"/>
      <c r="K129" s="269"/>
      <c r="L129" s="269"/>
      <c r="M129" s="269"/>
      <c r="N129" s="269"/>
      <c r="O129" s="282"/>
      <c r="P129" s="344"/>
      <c r="Q129" s="269"/>
      <c r="R129" s="312"/>
      <c r="S129" s="268"/>
      <c r="T129" s="341"/>
      <c r="U129" s="298"/>
      <c r="V129" s="298"/>
      <c r="W129" s="298"/>
      <c r="X129" s="270"/>
      <c r="Y129" s="297"/>
      <c r="Z129" s="269"/>
      <c r="AA129" s="270"/>
      <c r="AB129" s="269"/>
      <c r="AC129" s="268"/>
      <c r="AD129" s="310"/>
      <c r="AE129" s="268"/>
      <c r="AF129" s="313"/>
      <c r="AG129" s="330"/>
      <c r="AH129" s="330"/>
      <c r="AI129" s="330"/>
      <c r="AJ129" s="316"/>
      <c r="AK129" s="331"/>
      <c r="AL129" s="313"/>
      <c r="AM129" s="316"/>
      <c r="AN129" s="332"/>
      <c r="AO129" s="332"/>
      <c r="AP129" s="311"/>
      <c r="AQ129" s="311"/>
      <c r="AR129" s="345"/>
    </row>
    <row r="130" spans="1:44" s="87" customFormat="1" ht="27.75" customHeight="1">
      <c r="A130" s="268"/>
      <c r="B130" s="269"/>
      <c r="C130" s="341"/>
      <c r="D130" s="341"/>
      <c r="E130" s="341"/>
      <c r="F130" s="341"/>
      <c r="G130" s="341"/>
      <c r="H130" s="269"/>
      <c r="I130" s="269"/>
      <c r="J130" s="269"/>
      <c r="K130" s="269"/>
      <c r="L130" s="269"/>
      <c r="M130" s="269"/>
      <c r="N130" s="269"/>
      <c r="O130" s="269"/>
      <c r="P130" s="269"/>
      <c r="Q130" s="269"/>
      <c r="R130" s="312"/>
      <c r="S130" s="268"/>
      <c r="T130" s="357"/>
      <c r="U130" s="299"/>
      <c r="V130" s="299"/>
      <c r="W130" s="299"/>
      <c r="X130" s="270"/>
      <c r="Y130" s="270"/>
      <c r="Z130" s="297"/>
      <c r="AA130" s="297"/>
      <c r="AB130" s="269"/>
      <c r="AC130" s="286"/>
      <c r="AD130" s="350"/>
      <c r="AE130" s="269"/>
      <c r="AF130" s="268"/>
      <c r="AG130" s="335"/>
      <c r="AH130" s="335"/>
      <c r="AI130" s="335"/>
      <c r="AJ130" s="316"/>
      <c r="AK130" s="331"/>
      <c r="AL130" s="313"/>
      <c r="AM130" s="316"/>
      <c r="AN130" s="363"/>
      <c r="AO130" s="363"/>
      <c r="AP130" s="311"/>
      <c r="AQ130" s="311"/>
      <c r="AR130" s="341"/>
    </row>
    <row r="131" spans="1:44" s="87" customFormat="1" ht="27.75" customHeight="1">
      <c r="A131" s="268"/>
      <c r="B131" s="269"/>
      <c r="C131" s="341"/>
      <c r="D131" s="341"/>
      <c r="E131" s="341"/>
      <c r="F131" s="341"/>
      <c r="G131" s="341"/>
      <c r="H131" s="269"/>
      <c r="I131" s="269"/>
      <c r="J131" s="269"/>
      <c r="K131" s="269"/>
      <c r="L131" s="269"/>
      <c r="M131" s="269"/>
      <c r="N131" s="269"/>
      <c r="O131" s="269"/>
      <c r="P131" s="269"/>
      <c r="Q131" s="269"/>
      <c r="R131" s="312"/>
      <c r="S131" s="268"/>
      <c r="T131" s="346"/>
      <c r="U131" s="299"/>
      <c r="V131" s="299"/>
      <c r="W131" s="299"/>
      <c r="X131" s="270"/>
      <c r="Y131" s="270"/>
      <c r="Z131" s="297"/>
      <c r="AA131" s="297"/>
      <c r="AB131" s="269"/>
      <c r="AC131" s="286"/>
      <c r="AD131" s="350"/>
      <c r="AE131" s="269"/>
      <c r="AF131" s="268"/>
      <c r="AG131" s="335"/>
      <c r="AH131" s="335"/>
      <c r="AI131" s="335"/>
      <c r="AJ131" s="316"/>
      <c r="AK131" s="331"/>
      <c r="AL131" s="313"/>
      <c r="AM131" s="316"/>
      <c r="AN131" s="363"/>
      <c r="AO131" s="363"/>
      <c r="AP131" s="311"/>
      <c r="AQ131" s="311"/>
      <c r="AR131" s="341"/>
    </row>
    <row r="132" spans="1:44" s="87" customFormat="1" ht="27.75" customHeight="1">
      <c r="A132" s="268"/>
      <c r="B132" s="269"/>
      <c r="C132" s="341"/>
      <c r="D132" s="341"/>
      <c r="E132" s="341"/>
      <c r="F132" s="341"/>
      <c r="G132" s="341"/>
      <c r="H132" s="269"/>
      <c r="I132" s="269"/>
      <c r="J132" s="269"/>
      <c r="K132" s="269"/>
      <c r="L132" s="269"/>
      <c r="M132" s="269"/>
      <c r="N132" s="269"/>
      <c r="O132" s="285"/>
      <c r="P132" s="286"/>
      <c r="Q132" s="269"/>
      <c r="R132" s="312"/>
      <c r="S132" s="268"/>
      <c r="T132" s="346"/>
      <c r="U132" s="299"/>
      <c r="V132" s="299"/>
      <c r="W132" s="299"/>
      <c r="X132" s="270"/>
      <c r="Y132" s="270"/>
      <c r="Z132" s="297"/>
      <c r="AA132" s="297"/>
      <c r="AB132" s="269"/>
      <c r="AC132" s="341"/>
      <c r="AD132" s="314"/>
      <c r="AE132" s="269"/>
      <c r="AF132" s="268"/>
      <c r="AG132" s="335"/>
      <c r="AH132" s="335"/>
      <c r="AI132" s="335"/>
      <c r="AJ132" s="316"/>
      <c r="AK132" s="331"/>
      <c r="AL132" s="313"/>
      <c r="AM132" s="316"/>
      <c r="AN132" s="363"/>
      <c r="AO132" s="363"/>
      <c r="AP132" s="311"/>
      <c r="AQ132" s="311"/>
      <c r="AR132" s="341"/>
    </row>
    <row r="133" spans="1:44" s="87" customFormat="1" ht="24" customHeight="1">
      <c r="A133" s="268"/>
      <c r="B133" s="269"/>
      <c r="C133" s="341"/>
      <c r="D133" s="341"/>
      <c r="E133" s="341"/>
      <c r="F133" s="341"/>
      <c r="G133" s="341"/>
      <c r="H133" s="269"/>
      <c r="I133" s="269"/>
      <c r="J133" s="269"/>
      <c r="K133" s="269"/>
      <c r="L133" s="269"/>
      <c r="M133" s="269"/>
      <c r="N133" s="269"/>
      <c r="O133" s="282"/>
      <c r="P133" s="282"/>
      <c r="Q133" s="269"/>
      <c r="R133" s="312"/>
      <c r="S133" s="268"/>
      <c r="T133" s="341"/>
      <c r="U133" s="299"/>
      <c r="V133" s="299"/>
      <c r="W133" s="299"/>
      <c r="X133" s="297"/>
      <c r="Y133" s="297"/>
      <c r="Z133" s="269"/>
      <c r="AA133" s="341"/>
      <c r="AB133" s="269"/>
      <c r="AC133" s="269"/>
      <c r="AD133" s="349"/>
      <c r="AE133" s="268"/>
      <c r="AF133" s="313"/>
      <c r="AG133" s="330"/>
      <c r="AH133" s="330"/>
      <c r="AI133" s="330"/>
      <c r="AJ133" s="316"/>
      <c r="AK133" s="331"/>
      <c r="AL133" s="313"/>
      <c r="AM133" s="316"/>
      <c r="AN133" s="332"/>
      <c r="AO133" s="332"/>
      <c r="AP133" s="311"/>
      <c r="AQ133" s="311"/>
      <c r="AR133" s="345"/>
    </row>
    <row r="134" spans="1:44" s="87" customFormat="1" ht="24" customHeight="1">
      <c r="A134" s="268"/>
      <c r="B134" s="269"/>
      <c r="C134" s="341"/>
      <c r="D134" s="341"/>
      <c r="E134" s="341"/>
      <c r="F134" s="341"/>
      <c r="G134" s="341"/>
      <c r="H134" s="269"/>
      <c r="I134" s="269"/>
      <c r="J134" s="269"/>
      <c r="K134" s="269"/>
      <c r="L134" s="269"/>
      <c r="M134" s="269"/>
      <c r="N134" s="269"/>
      <c r="O134" s="282"/>
      <c r="P134" s="282"/>
      <c r="Q134" s="269"/>
      <c r="R134" s="312"/>
      <c r="S134" s="268"/>
      <c r="T134" s="341"/>
      <c r="U134" s="299"/>
      <c r="V134" s="299"/>
      <c r="W134" s="299"/>
      <c r="X134" s="297"/>
      <c r="Y134" s="297"/>
      <c r="Z134" s="269"/>
      <c r="AA134" s="341"/>
      <c r="AB134" s="269"/>
      <c r="AC134" s="269"/>
      <c r="AD134" s="349"/>
      <c r="AE134" s="268"/>
      <c r="AF134" s="313"/>
      <c r="AG134" s="330"/>
      <c r="AH134" s="330"/>
      <c r="AI134" s="330"/>
      <c r="AJ134" s="316"/>
      <c r="AK134" s="331"/>
      <c r="AL134" s="313"/>
      <c r="AM134" s="316"/>
      <c r="AN134" s="332"/>
      <c r="AO134" s="332"/>
      <c r="AP134" s="311"/>
      <c r="AQ134" s="311"/>
      <c r="AR134" s="345"/>
    </row>
    <row r="135" spans="1:44" s="87" customFormat="1" ht="27.75" customHeight="1">
      <c r="A135" s="268"/>
      <c r="B135" s="269"/>
      <c r="C135" s="341"/>
      <c r="D135" s="341"/>
      <c r="E135" s="341"/>
      <c r="F135" s="341"/>
      <c r="G135" s="341"/>
      <c r="H135" s="269"/>
      <c r="I135" s="269"/>
      <c r="J135" s="269"/>
      <c r="K135" s="269"/>
      <c r="L135" s="269"/>
      <c r="M135" s="269"/>
      <c r="N135" s="269"/>
      <c r="O135" s="286"/>
      <c r="P135" s="286"/>
      <c r="Q135" s="269"/>
      <c r="R135" s="312"/>
      <c r="S135" s="268"/>
      <c r="T135" s="341"/>
      <c r="U135" s="299"/>
      <c r="V135" s="299"/>
      <c r="W135" s="299"/>
      <c r="X135" s="297"/>
      <c r="Y135" s="297"/>
      <c r="Z135" s="269"/>
      <c r="AA135" s="341"/>
      <c r="AB135" s="269"/>
      <c r="AC135" s="269"/>
      <c r="AD135" s="349"/>
      <c r="AE135" s="268"/>
      <c r="AF135" s="313"/>
      <c r="AG135" s="330"/>
      <c r="AH135" s="330"/>
      <c r="AI135" s="330"/>
      <c r="AJ135" s="316"/>
      <c r="AK135" s="331"/>
      <c r="AL135" s="313"/>
      <c r="AM135" s="316"/>
      <c r="AN135" s="332"/>
      <c r="AO135" s="332"/>
      <c r="AP135" s="311"/>
      <c r="AQ135" s="311"/>
      <c r="AR135" s="345"/>
    </row>
    <row r="136" spans="1:44" s="87" customFormat="1" ht="27.75" customHeight="1">
      <c r="A136" s="268"/>
      <c r="B136" s="269"/>
      <c r="C136" s="341"/>
      <c r="D136" s="341"/>
      <c r="E136" s="341"/>
      <c r="F136" s="341"/>
      <c r="G136" s="341"/>
      <c r="H136" s="269"/>
      <c r="I136" s="269"/>
      <c r="J136" s="269"/>
      <c r="K136" s="269"/>
      <c r="L136" s="269"/>
      <c r="M136" s="269"/>
      <c r="N136" s="269"/>
      <c r="O136" s="286"/>
      <c r="P136" s="286"/>
      <c r="Q136" s="269"/>
      <c r="R136" s="312"/>
      <c r="S136" s="268"/>
      <c r="T136" s="341"/>
      <c r="U136" s="299"/>
      <c r="V136" s="299"/>
      <c r="W136" s="299"/>
      <c r="X136" s="297"/>
      <c r="Y136" s="297"/>
      <c r="Z136" s="269"/>
      <c r="AA136" s="286"/>
      <c r="AB136" s="269"/>
      <c r="AC136" s="269"/>
      <c r="AD136" s="350"/>
      <c r="AE136" s="268"/>
      <c r="AF136" s="313"/>
      <c r="AG136" s="330"/>
      <c r="AH136" s="330"/>
      <c r="AI136" s="330"/>
      <c r="AJ136" s="316"/>
      <c r="AK136" s="331"/>
      <c r="AL136" s="313"/>
      <c r="AM136" s="316"/>
      <c r="AN136" s="332"/>
      <c r="AO136" s="332"/>
      <c r="AP136" s="311"/>
      <c r="AQ136" s="311"/>
      <c r="AR136" s="345"/>
    </row>
    <row r="137" spans="1:44" s="87" customFormat="1" ht="24" customHeight="1">
      <c r="A137" s="268"/>
      <c r="B137" s="269"/>
      <c r="C137" s="341"/>
      <c r="D137" s="341"/>
      <c r="E137" s="341"/>
      <c r="F137" s="341"/>
      <c r="G137" s="341"/>
      <c r="H137" s="269"/>
      <c r="I137" s="269"/>
      <c r="J137" s="269"/>
      <c r="K137" s="269"/>
      <c r="L137" s="269"/>
      <c r="M137" s="269"/>
      <c r="N137" s="269"/>
      <c r="O137" s="286"/>
      <c r="P137" s="286"/>
      <c r="Q137" s="269"/>
      <c r="R137" s="312"/>
      <c r="S137" s="268"/>
      <c r="T137" s="341"/>
      <c r="U137" s="299"/>
      <c r="V137" s="299"/>
      <c r="W137" s="299"/>
      <c r="X137" s="297"/>
      <c r="Y137" s="297"/>
      <c r="Z137" s="269"/>
      <c r="AA137" s="286"/>
      <c r="AB137" s="269"/>
      <c r="AC137" s="269"/>
      <c r="AD137" s="350"/>
      <c r="AE137" s="268"/>
      <c r="AF137" s="313"/>
      <c r="AG137" s="330"/>
      <c r="AH137" s="330"/>
      <c r="AI137" s="330"/>
      <c r="AJ137" s="316"/>
      <c r="AK137" s="331"/>
      <c r="AL137" s="313"/>
      <c r="AM137" s="316"/>
      <c r="AN137" s="332"/>
      <c r="AO137" s="332"/>
      <c r="AP137" s="311"/>
      <c r="AQ137" s="311"/>
      <c r="AR137" s="345"/>
    </row>
    <row r="138" spans="1:44" s="87" customFormat="1" ht="24" customHeight="1">
      <c r="A138" s="268"/>
      <c r="B138" s="269"/>
      <c r="C138" s="341"/>
      <c r="D138" s="341"/>
      <c r="E138" s="341"/>
      <c r="F138" s="341"/>
      <c r="G138" s="341"/>
      <c r="H138" s="269"/>
      <c r="I138" s="269"/>
      <c r="J138" s="269"/>
      <c r="K138" s="269"/>
      <c r="L138" s="269"/>
      <c r="M138" s="269"/>
      <c r="N138" s="269"/>
      <c r="O138" s="286"/>
      <c r="P138" s="286"/>
      <c r="Q138" s="269"/>
      <c r="R138" s="312"/>
      <c r="S138" s="268"/>
      <c r="T138" s="341"/>
      <c r="U138" s="299"/>
      <c r="V138" s="299"/>
      <c r="W138" s="299"/>
      <c r="X138" s="297"/>
      <c r="Y138" s="297"/>
      <c r="Z138" s="269"/>
      <c r="AA138" s="286"/>
      <c r="AB138" s="269"/>
      <c r="AC138" s="269"/>
      <c r="AD138" s="350"/>
      <c r="AE138" s="268"/>
      <c r="AF138" s="313"/>
      <c r="AG138" s="330"/>
      <c r="AH138" s="330"/>
      <c r="AI138" s="330"/>
      <c r="AJ138" s="316"/>
      <c r="AK138" s="331"/>
      <c r="AL138" s="313"/>
      <c r="AM138" s="316"/>
      <c r="AN138" s="332"/>
      <c r="AO138" s="332"/>
      <c r="AP138" s="311"/>
      <c r="AQ138" s="311"/>
      <c r="AR138" s="345"/>
    </row>
    <row r="139" spans="1:44" s="87" customFormat="1" ht="24" customHeight="1">
      <c r="A139" s="268"/>
      <c r="B139" s="269"/>
      <c r="C139" s="341"/>
      <c r="D139" s="341"/>
      <c r="E139" s="341"/>
      <c r="F139" s="341"/>
      <c r="G139" s="341"/>
      <c r="H139" s="269"/>
      <c r="I139" s="269"/>
      <c r="J139" s="269"/>
      <c r="K139" s="269"/>
      <c r="L139" s="269"/>
      <c r="M139" s="269"/>
      <c r="N139" s="269"/>
      <c r="O139" s="286"/>
      <c r="P139" s="286"/>
      <c r="Q139" s="269"/>
      <c r="R139" s="312"/>
      <c r="S139" s="268"/>
      <c r="T139" s="341"/>
      <c r="U139" s="299"/>
      <c r="V139" s="299"/>
      <c r="W139" s="299"/>
      <c r="X139" s="297"/>
      <c r="Y139" s="297"/>
      <c r="Z139" s="269"/>
      <c r="AA139" s="286"/>
      <c r="AB139" s="269"/>
      <c r="AC139" s="269"/>
      <c r="AD139" s="350"/>
      <c r="AE139" s="268"/>
      <c r="AF139" s="313"/>
      <c r="AG139" s="330"/>
      <c r="AH139" s="330"/>
      <c r="AI139" s="330"/>
      <c r="AJ139" s="316"/>
      <c r="AK139" s="331"/>
      <c r="AL139" s="313"/>
      <c r="AM139" s="316"/>
      <c r="AN139" s="332"/>
      <c r="AO139" s="332"/>
      <c r="AP139" s="311"/>
      <c r="AQ139" s="311"/>
      <c r="AR139" s="345"/>
    </row>
    <row r="140" spans="1:44" s="87" customFormat="1" ht="24" customHeight="1">
      <c r="A140" s="268"/>
      <c r="B140" s="269"/>
      <c r="C140" s="341"/>
      <c r="D140" s="341"/>
      <c r="E140" s="341"/>
      <c r="F140" s="341"/>
      <c r="G140" s="341"/>
      <c r="H140" s="269"/>
      <c r="I140" s="269"/>
      <c r="J140" s="269"/>
      <c r="K140" s="269"/>
      <c r="L140" s="269"/>
      <c r="M140" s="269"/>
      <c r="N140" s="269"/>
      <c r="O140" s="286"/>
      <c r="P140" s="286"/>
      <c r="Q140" s="269"/>
      <c r="R140" s="312"/>
      <c r="S140" s="268"/>
      <c r="T140" s="341"/>
      <c r="U140" s="299"/>
      <c r="V140" s="299"/>
      <c r="W140" s="299"/>
      <c r="X140" s="297"/>
      <c r="Y140" s="297"/>
      <c r="Z140" s="269"/>
      <c r="AA140" s="286"/>
      <c r="AB140" s="269"/>
      <c r="AC140" s="269"/>
      <c r="AD140" s="349"/>
      <c r="AE140" s="268"/>
      <c r="AF140" s="313"/>
      <c r="AG140" s="330"/>
      <c r="AH140" s="330"/>
      <c r="AI140" s="330"/>
      <c r="AJ140" s="316"/>
      <c r="AK140" s="331"/>
      <c r="AL140" s="313"/>
      <c r="AM140" s="316"/>
      <c r="AN140" s="332"/>
      <c r="AO140" s="332"/>
      <c r="AP140" s="311"/>
      <c r="AQ140" s="311"/>
      <c r="AR140" s="345"/>
    </row>
    <row r="141" spans="1:44" s="87" customFormat="1" ht="27.75" customHeight="1">
      <c r="A141" s="268"/>
      <c r="B141" s="269"/>
      <c r="C141" s="341"/>
      <c r="D141" s="341"/>
      <c r="E141" s="341"/>
      <c r="F141" s="341"/>
      <c r="G141" s="341"/>
      <c r="H141" s="269"/>
      <c r="I141" s="269"/>
      <c r="J141" s="269"/>
      <c r="K141" s="269"/>
      <c r="L141" s="269"/>
      <c r="M141" s="269"/>
      <c r="N141" s="269"/>
      <c r="O141" s="286"/>
      <c r="P141" s="286"/>
      <c r="Q141" s="269"/>
      <c r="R141" s="312"/>
      <c r="S141" s="268"/>
      <c r="T141" s="285"/>
      <c r="U141" s="299"/>
      <c r="V141" s="299"/>
      <c r="W141" s="299"/>
      <c r="X141" s="297"/>
      <c r="Y141" s="297"/>
      <c r="Z141" s="269"/>
      <c r="AA141" s="286"/>
      <c r="AB141" s="286"/>
      <c r="AC141" s="269"/>
      <c r="AD141" s="349"/>
      <c r="AE141" s="268"/>
      <c r="AF141" s="313"/>
      <c r="AG141" s="330"/>
      <c r="AH141" s="330"/>
      <c r="AI141" s="330"/>
      <c r="AJ141" s="316"/>
      <c r="AK141" s="331"/>
      <c r="AL141" s="313"/>
      <c r="AM141" s="316"/>
      <c r="AN141" s="332"/>
      <c r="AO141" s="332"/>
      <c r="AP141" s="311"/>
      <c r="AQ141" s="311"/>
      <c r="AR141" s="341"/>
    </row>
    <row r="142" spans="1:44" s="87" customFormat="1" ht="24" customHeight="1">
      <c r="A142" s="268"/>
      <c r="B142" s="269"/>
      <c r="C142" s="341"/>
      <c r="D142" s="341"/>
      <c r="E142" s="341"/>
      <c r="F142" s="341"/>
      <c r="G142" s="341"/>
      <c r="H142" s="269"/>
      <c r="I142" s="269"/>
      <c r="J142" s="269"/>
      <c r="K142" s="269"/>
      <c r="L142" s="269"/>
      <c r="M142" s="269"/>
      <c r="N142" s="269"/>
      <c r="O142" s="285"/>
      <c r="P142" s="286"/>
      <c r="Q142" s="269"/>
      <c r="R142" s="312"/>
      <c r="S142" s="268"/>
      <c r="T142" s="346"/>
      <c r="U142" s="299"/>
      <c r="V142" s="299"/>
      <c r="W142" s="299"/>
      <c r="X142" s="297"/>
      <c r="Y142" s="297"/>
      <c r="Z142" s="269"/>
      <c r="AA142" s="286"/>
      <c r="AB142" s="269"/>
      <c r="AC142" s="269"/>
      <c r="AD142" s="359"/>
      <c r="AE142" s="268"/>
      <c r="AF142" s="313"/>
      <c r="AG142" s="330"/>
      <c r="AH142" s="330"/>
      <c r="AI142" s="330"/>
      <c r="AJ142" s="316"/>
      <c r="AK142" s="331"/>
      <c r="AL142" s="313"/>
      <c r="AM142" s="316"/>
      <c r="AN142" s="332"/>
      <c r="AO142" s="332"/>
      <c r="AP142" s="311"/>
      <c r="AQ142" s="311"/>
      <c r="AR142" s="345"/>
    </row>
    <row r="143" spans="1:44" s="87" customFormat="1" ht="27.75" customHeight="1">
      <c r="A143" s="268"/>
      <c r="B143" s="269"/>
      <c r="C143" s="341"/>
      <c r="D143" s="341"/>
      <c r="E143" s="341"/>
      <c r="F143" s="341"/>
      <c r="G143" s="341"/>
      <c r="H143" s="269"/>
      <c r="I143" s="269"/>
      <c r="J143" s="269"/>
      <c r="K143" s="269"/>
      <c r="L143" s="269"/>
      <c r="M143" s="269"/>
      <c r="N143" s="269"/>
      <c r="O143" s="285"/>
      <c r="P143" s="286"/>
      <c r="Q143" s="269"/>
      <c r="R143" s="312"/>
      <c r="S143" s="268"/>
      <c r="T143" s="297"/>
      <c r="U143" s="299"/>
      <c r="V143" s="299"/>
      <c r="W143" s="299"/>
      <c r="X143" s="297"/>
      <c r="Y143" s="297"/>
      <c r="Z143" s="269"/>
      <c r="AA143" s="286"/>
      <c r="AB143" s="269"/>
      <c r="AC143" s="269"/>
      <c r="AD143" s="359"/>
      <c r="AE143" s="268"/>
      <c r="AF143" s="313"/>
      <c r="AG143" s="330"/>
      <c r="AH143" s="330"/>
      <c r="AI143" s="330"/>
      <c r="AJ143" s="316"/>
      <c r="AK143" s="331"/>
      <c r="AL143" s="313"/>
      <c r="AM143" s="316"/>
      <c r="AN143" s="332"/>
      <c r="AO143" s="332"/>
      <c r="AP143" s="311"/>
      <c r="AQ143" s="311"/>
      <c r="AR143" s="315"/>
    </row>
    <row r="144" spans="1:44" s="87" customFormat="1" ht="24" customHeight="1">
      <c r="A144" s="268"/>
      <c r="B144" s="269"/>
      <c r="C144" s="269"/>
      <c r="D144" s="269"/>
      <c r="E144" s="269"/>
      <c r="F144" s="269"/>
      <c r="G144" s="269"/>
      <c r="H144" s="269"/>
      <c r="I144" s="269"/>
      <c r="J144" s="269"/>
      <c r="K144" s="269"/>
      <c r="L144" s="269"/>
      <c r="M144" s="269"/>
      <c r="N144" s="269"/>
      <c r="O144" s="269"/>
      <c r="P144" s="269"/>
      <c r="Q144" s="269"/>
      <c r="R144" s="312"/>
      <c r="S144" s="268"/>
      <c r="T144" s="297"/>
      <c r="U144" s="299"/>
      <c r="V144" s="299"/>
      <c r="W144" s="299"/>
      <c r="X144" s="270"/>
      <c r="Y144" s="268"/>
      <c r="Z144" s="269"/>
      <c r="AA144" s="297"/>
      <c r="AB144" s="297"/>
      <c r="AC144" s="297"/>
      <c r="AD144" s="314"/>
      <c r="AE144" s="269"/>
      <c r="AF144" s="269"/>
      <c r="AG144" s="333"/>
      <c r="AH144" s="333"/>
      <c r="AI144" s="333"/>
      <c r="AJ144" s="314"/>
      <c r="AK144" s="334"/>
      <c r="AL144" s="315"/>
      <c r="AM144" s="314"/>
      <c r="AN144" s="332"/>
      <c r="AO144" s="332"/>
      <c r="AP144" s="311"/>
      <c r="AQ144" s="311"/>
      <c r="AR144" s="315"/>
    </row>
    <row r="145" spans="1:44" s="87" customFormat="1" ht="27.75" customHeight="1">
      <c r="A145" s="268"/>
      <c r="B145" s="269"/>
      <c r="C145" s="341"/>
      <c r="D145" s="282"/>
      <c r="E145" s="282"/>
      <c r="F145" s="282"/>
      <c r="G145" s="341"/>
      <c r="H145" s="269"/>
      <c r="I145" s="269"/>
      <c r="J145" s="269"/>
      <c r="K145" s="269"/>
      <c r="L145" s="269"/>
      <c r="M145" s="269"/>
      <c r="N145" s="269"/>
      <c r="O145" s="285"/>
      <c r="P145" s="286"/>
      <c r="Q145" s="269"/>
      <c r="R145" s="312"/>
      <c r="S145" s="268"/>
      <c r="T145" s="297"/>
      <c r="U145" s="299"/>
      <c r="V145" s="299"/>
      <c r="W145" s="299"/>
      <c r="X145" s="297"/>
      <c r="Y145" s="297"/>
      <c r="Z145" s="269"/>
      <c r="AA145" s="285"/>
      <c r="AB145" s="269"/>
      <c r="AC145" s="269"/>
      <c r="AD145" s="359"/>
      <c r="AE145" s="268"/>
      <c r="AF145" s="313"/>
      <c r="AG145" s="330"/>
      <c r="AH145" s="330"/>
      <c r="AI145" s="330"/>
      <c r="AJ145" s="316"/>
      <c r="AK145" s="331"/>
      <c r="AL145" s="313"/>
      <c r="AM145" s="316"/>
      <c r="AN145" s="332"/>
      <c r="AO145" s="332"/>
      <c r="AP145" s="311"/>
      <c r="AQ145" s="311"/>
      <c r="AR145" s="315"/>
    </row>
    <row r="146" spans="1:44" s="87" customFormat="1" ht="29.25" customHeight="1">
      <c r="A146" s="268"/>
      <c r="B146" s="269"/>
      <c r="C146" s="269"/>
      <c r="D146" s="269"/>
      <c r="E146" s="269"/>
      <c r="F146" s="269"/>
      <c r="G146" s="269"/>
      <c r="H146" s="269"/>
      <c r="I146" s="269"/>
      <c r="J146" s="269"/>
      <c r="K146" s="269"/>
      <c r="L146" s="269"/>
      <c r="M146" s="269"/>
      <c r="N146" s="269"/>
      <c r="O146" s="269"/>
      <c r="P146" s="269"/>
      <c r="Q146" s="269"/>
      <c r="R146" s="312"/>
      <c r="S146" s="268"/>
      <c r="T146" s="297"/>
      <c r="U146" s="299"/>
      <c r="V146" s="299"/>
      <c r="W146" s="299"/>
      <c r="X146" s="270"/>
      <c r="Y146" s="268"/>
      <c r="Z146" s="269"/>
      <c r="AA146" s="286"/>
      <c r="AB146" s="297"/>
      <c r="AC146" s="297"/>
      <c r="AD146" s="350"/>
      <c r="AE146" s="269"/>
      <c r="AF146" s="269"/>
      <c r="AG146" s="333"/>
      <c r="AH146" s="333"/>
      <c r="AI146" s="333"/>
      <c r="AJ146" s="314"/>
      <c r="AK146" s="334"/>
      <c r="AL146" s="315"/>
      <c r="AM146" s="314"/>
      <c r="AN146" s="332"/>
      <c r="AO146" s="332"/>
      <c r="AP146" s="311"/>
      <c r="AQ146" s="311"/>
      <c r="AR146" s="315"/>
    </row>
    <row r="147" spans="1:44" s="87" customFormat="1" ht="24" customHeight="1">
      <c r="A147" s="268"/>
      <c r="B147" s="269"/>
      <c r="C147" s="269"/>
      <c r="D147" s="269"/>
      <c r="E147" s="269"/>
      <c r="F147" s="269"/>
      <c r="G147" s="269"/>
      <c r="H147" s="269"/>
      <c r="I147" s="269"/>
      <c r="J147" s="269"/>
      <c r="K147" s="269"/>
      <c r="L147" s="269"/>
      <c r="M147" s="269"/>
      <c r="N147" s="269"/>
      <c r="O147" s="269"/>
      <c r="P147" s="269"/>
      <c r="Q147" s="269"/>
      <c r="R147" s="312"/>
      <c r="S147" s="268"/>
      <c r="T147" s="297"/>
      <c r="U147" s="299"/>
      <c r="V147" s="299"/>
      <c r="W147" s="299"/>
      <c r="X147" s="270"/>
      <c r="Y147" s="268"/>
      <c r="Z147" s="269"/>
      <c r="AA147" s="286"/>
      <c r="AB147" s="297"/>
      <c r="AC147" s="297"/>
      <c r="AD147" s="314"/>
      <c r="AE147" s="269"/>
      <c r="AF147" s="269"/>
      <c r="AG147" s="333"/>
      <c r="AH147" s="333"/>
      <c r="AI147" s="333"/>
      <c r="AJ147" s="314"/>
      <c r="AK147" s="334"/>
      <c r="AL147" s="315"/>
      <c r="AM147" s="314"/>
      <c r="AN147" s="332"/>
      <c r="AO147" s="332"/>
      <c r="AP147" s="311"/>
      <c r="AQ147" s="311"/>
      <c r="AR147" s="315"/>
    </row>
    <row r="148" spans="1:44" s="87" customFormat="1" ht="24" customHeight="1">
      <c r="A148" s="268"/>
      <c r="B148" s="269"/>
      <c r="C148" s="269"/>
      <c r="D148" s="269"/>
      <c r="E148" s="269"/>
      <c r="F148" s="269"/>
      <c r="G148" s="269"/>
      <c r="H148" s="269"/>
      <c r="I148" s="269"/>
      <c r="J148" s="269"/>
      <c r="K148" s="269"/>
      <c r="L148" s="269"/>
      <c r="M148" s="269"/>
      <c r="N148" s="269"/>
      <c r="O148" s="269"/>
      <c r="P148" s="269"/>
      <c r="Q148" s="269"/>
      <c r="R148" s="312"/>
      <c r="S148" s="268"/>
      <c r="T148" s="297"/>
      <c r="U148" s="299"/>
      <c r="V148" s="299"/>
      <c r="W148" s="299"/>
      <c r="X148" s="270"/>
      <c r="Y148" s="268"/>
      <c r="Z148" s="269"/>
      <c r="AA148" s="286"/>
      <c r="AB148" s="297"/>
      <c r="AC148" s="297"/>
      <c r="AD148" s="350"/>
      <c r="AE148" s="269"/>
      <c r="AF148" s="269"/>
      <c r="AG148" s="333"/>
      <c r="AH148" s="333"/>
      <c r="AI148" s="333"/>
      <c r="AJ148" s="314"/>
      <c r="AK148" s="334"/>
      <c r="AL148" s="315"/>
      <c r="AM148" s="314"/>
      <c r="AN148" s="332"/>
      <c r="AO148" s="332"/>
      <c r="AP148" s="311"/>
      <c r="AQ148" s="311"/>
      <c r="AR148" s="315"/>
    </row>
    <row r="149" spans="1:44" s="87" customFormat="1" ht="27.75" customHeight="1">
      <c r="A149" s="268"/>
      <c r="B149" s="269"/>
      <c r="C149" s="341"/>
      <c r="D149" s="282"/>
      <c r="E149" s="282"/>
      <c r="F149" s="282"/>
      <c r="G149" s="341"/>
      <c r="H149" s="269"/>
      <c r="I149" s="269"/>
      <c r="J149" s="269"/>
      <c r="K149" s="269"/>
      <c r="L149" s="282"/>
      <c r="M149" s="282"/>
      <c r="N149" s="282"/>
      <c r="O149" s="282"/>
      <c r="P149" s="344"/>
      <c r="Q149" s="269"/>
      <c r="R149" s="312"/>
      <c r="S149" s="268"/>
      <c r="T149" s="297"/>
      <c r="U149" s="299"/>
      <c r="V149" s="299"/>
      <c r="W149" s="299"/>
      <c r="X149" s="297"/>
      <c r="Y149" s="297"/>
      <c r="Z149" s="269"/>
      <c r="AA149" s="285"/>
      <c r="AB149" s="269"/>
      <c r="AC149" s="269"/>
      <c r="AD149" s="359"/>
      <c r="AE149" s="268"/>
      <c r="AF149" s="313"/>
      <c r="AG149" s="330"/>
      <c r="AH149" s="330"/>
      <c r="AI149" s="330"/>
      <c r="AJ149" s="316"/>
      <c r="AK149" s="331"/>
      <c r="AL149" s="313"/>
      <c r="AM149" s="316"/>
      <c r="AN149" s="332"/>
      <c r="AO149" s="332"/>
      <c r="AP149" s="311"/>
      <c r="AQ149" s="311"/>
      <c r="AR149" s="315"/>
    </row>
    <row r="150" spans="1:44" s="87" customFormat="1" ht="27.75" customHeight="1">
      <c r="A150" s="268"/>
      <c r="B150" s="269"/>
      <c r="C150" s="341"/>
      <c r="D150" s="282"/>
      <c r="E150" s="282"/>
      <c r="F150" s="282"/>
      <c r="G150" s="269"/>
      <c r="H150" s="269"/>
      <c r="I150" s="269"/>
      <c r="J150" s="269"/>
      <c r="K150" s="269"/>
      <c r="L150" s="282"/>
      <c r="M150" s="282"/>
      <c r="N150" s="282"/>
      <c r="O150" s="282"/>
      <c r="P150" s="344"/>
      <c r="Q150" s="269"/>
      <c r="R150" s="312"/>
      <c r="S150" s="268"/>
      <c r="T150" s="297"/>
      <c r="U150" s="299"/>
      <c r="V150" s="299"/>
      <c r="W150" s="299"/>
      <c r="X150" s="297"/>
      <c r="Y150" s="297"/>
      <c r="Z150" s="269"/>
      <c r="AA150" s="285"/>
      <c r="AB150" s="269"/>
      <c r="AC150" s="269"/>
      <c r="AD150" s="359"/>
      <c r="AE150" s="268"/>
      <c r="AF150" s="313"/>
      <c r="AG150" s="330"/>
      <c r="AH150" s="330"/>
      <c r="AI150" s="330"/>
      <c r="AJ150" s="316"/>
      <c r="AK150" s="331"/>
      <c r="AL150" s="313"/>
      <c r="AM150" s="316"/>
      <c r="AN150" s="332"/>
      <c r="AO150" s="332"/>
      <c r="AP150" s="311"/>
      <c r="AQ150" s="311"/>
      <c r="AR150" s="315"/>
    </row>
    <row r="151" spans="1:44" s="87" customFormat="1" ht="27.75" customHeight="1">
      <c r="A151" s="268"/>
      <c r="B151" s="269"/>
      <c r="C151" s="341"/>
      <c r="D151" s="352"/>
      <c r="E151" s="341"/>
      <c r="F151" s="352"/>
      <c r="G151" s="341"/>
      <c r="H151" s="269"/>
      <c r="I151" s="269"/>
      <c r="J151" s="269"/>
      <c r="K151" s="269"/>
      <c r="L151" s="282"/>
      <c r="M151" s="282"/>
      <c r="N151" s="282"/>
      <c r="O151" s="282"/>
      <c r="P151" s="286"/>
      <c r="Q151" s="269"/>
      <c r="R151" s="312"/>
      <c r="S151" s="268"/>
      <c r="T151" s="297"/>
      <c r="U151" s="299"/>
      <c r="V151" s="299"/>
      <c r="W151" s="299"/>
      <c r="X151" s="297"/>
      <c r="Y151" s="297"/>
      <c r="Z151" s="269"/>
      <c r="AA151" s="286"/>
      <c r="AB151" s="269"/>
      <c r="AD151" s="350"/>
      <c r="AE151" s="268"/>
      <c r="AF151" s="313"/>
      <c r="AG151" s="330"/>
      <c r="AH151" s="330"/>
      <c r="AI151" s="330"/>
      <c r="AJ151" s="316"/>
      <c r="AK151" s="331"/>
      <c r="AL151" s="313"/>
      <c r="AM151" s="316"/>
      <c r="AN151" s="332"/>
      <c r="AO151" s="332"/>
      <c r="AP151" s="311"/>
      <c r="AQ151" s="311"/>
      <c r="AR151" s="315"/>
    </row>
    <row r="152" spans="1:44" s="87" customFormat="1" ht="27.75" customHeight="1">
      <c r="A152" s="268"/>
      <c r="B152" s="269"/>
      <c r="C152" s="341"/>
      <c r="D152" s="352"/>
      <c r="E152" s="341"/>
      <c r="F152" s="352"/>
      <c r="G152" s="269"/>
      <c r="H152" s="269"/>
      <c r="I152" s="269"/>
      <c r="J152" s="269"/>
      <c r="K152" s="269"/>
      <c r="L152" s="269"/>
      <c r="M152" s="269"/>
      <c r="N152" s="269"/>
      <c r="O152" s="286"/>
      <c r="P152" s="286"/>
      <c r="Q152" s="269"/>
      <c r="R152" s="312"/>
      <c r="S152" s="268"/>
      <c r="T152" s="297"/>
      <c r="U152" s="299"/>
      <c r="V152" s="299"/>
      <c r="W152" s="299"/>
      <c r="X152" s="297"/>
      <c r="Y152" s="297"/>
      <c r="Z152" s="269"/>
      <c r="AA152" s="286"/>
      <c r="AB152" s="269"/>
      <c r="AD152" s="350"/>
      <c r="AE152" s="268"/>
      <c r="AF152" s="313"/>
      <c r="AG152" s="330"/>
      <c r="AH152" s="330"/>
      <c r="AI152" s="330"/>
      <c r="AJ152" s="316"/>
      <c r="AK152" s="331"/>
      <c r="AL152" s="313"/>
      <c r="AM152" s="316"/>
      <c r="AN152" s="332"/>
      <c r="AO152" s="332"/>
      <c r="AP152" s="311"/>
      <c r="AQ152" s="311"/>
      <c r="AR152" s="315"/>
    </row>
    <row r="153" spans="1:44" s="87" customFormat="1" ht="27.75" customHeight="1">
      <c r="A153" s="268"/>
      <c r="B153" s="269"/>
      <c r="C153" s="341"/>
      <c r="D153" s="352"/>
      <c r="E153" s="341"/>
      <c r="F153" s="352"/>
      <c r="G153" s="341"/>
      <c r="H153" s="269"/>
      <c r="I153" s="269"/>
      <c r="J153" s="269"/>
      <c r="K153" s="269"/>
      <c r="L153" s="269"/>
      <c r="M153" s="269"/>
      <c r="N153" s="269"/>
      <c r="O153" s="286"/>
      <c r="P153" s="286"/>
      <c r="Q153" s="269"/>
      <c r="R153" s="312"/>
      <c r="S153" s="268"/>
      <c r="T153" s="297"/>
      <c r="U153" s="299"/>
      <c r="V153" s="299"/>
      <c r="W153" s="299"/>
      <c r="X153" s="297"/>
      <c r="Y153" s="297"/>
      <c r="Z153" s="269"/>
      <c r="AA153" s="270"/>
      <c r="AB153" s="269"/>
      <c r="AD153" s="350"/>
      <c r="AE153" s="268"/>
      <c r="AF153" s="313"/>
      <c r="AG153" s="330"/>
      <c r="AH153" s="330"/>
      <c r="AI153" s="330"/>
      <c r="AJ153" s="316"/>
      <c r="AK153" s="331"/>
      <c r="AL153" s="313"/>
      <c r="AM153" s="316"/>
      <c r="AN153" s="332"/>
      <c r="AO153" s="332"/>
      <c r="AP153" s="311"/>
      <c r="AQ153" s="311"/>
      <c r="AR153" s="315"/>
    </row>
    <row r="154" spans="1:44" s="87" customFormat="1" ht="27.75" customHeight="1">
      <c r="A154" s="268"/>
      <c r="B154" s="269"/>
      <c r="C154" s="341"/>
      <c r="D154" s="352"/>
      <c r="E154" s="341"/>
      <c r="F154" s="352"/>
      <c r="G154" s="269"/>
      <c r="H154" s="269"/>
      <c r="I154" s="269"/>
      <c r="J154" s="269"/>
      <c r="K154" s="269"/>
      <c r="L154" s="269"/>
      <c r="M154" s="269"/>
      <c r="N154" s="269"/>
      <c r="O154" s="286"/>
      <c r="P154" s="286"/>
      <c r="Q154" s="269"/>
      <c r="R154" s="312"/>
      <c r="S154" s="268"/>
      <c r="T154" s="297"/>
      <c r="U154" s="299"/>
      <c r="V154" s="299"/>
      <c r="W154" s="299"/>
      <c r="X154" s="297"/>
      <c r="Y154" s="297"/>
      <c r="Z154" s="269"/>
      <c r="AA154" s="270"/>
      <c r="AB154" s="269"/>
      <c r="AD154" s="350"/>
      <c r="AE154" s="268"/>
      <c r="AF154" s="313"/>
      <c r="AG154" s="330"/>
      <c r="AH154" s="330"/>
      <c r="AI154" s="330"/>
      <c r="AJ154" s="316"/>
      <c r="AK154" s="331"/>
      <c r="AL154" s="313"/>
      <c r="AM154" s="316"/>
      <c r="AN154" s="332"/>
      <c r="AO154" s="332"/>
      <c r="AP154" s="311"/>
      <c r="AQ154" s="311"/>
      <c r="AR154" s="315"/>
    </row>
    <row r="155" spans="1:44" s="87" customFormat="1" ht="27.75" customHeight="1">
      <c r="A155" s="268"/>
      <c r="B155" s="269"/>
      <c r="C155" s="341"/>
      <c r="D155" s="282"/>
      <c r="E155" s="341"/>
      <c r="F155" s="352"/>
      <c r="G155" s="269"/>
      <c r="H155" s="269"/>
      <c r="I155" s="269"/>
      <c r="J155" s="269"/>
      <c r="K155" s="269"/>
      <c r="L155" s="269"/>
      <c r="M155" s="269"/>
      <c r="N155" s="269"/>
      <c r="O155" s="285"/>
      <c r="P155" s="286"/>
      <c r="Q155" s="269"/>
      <c r="R155" s="312"/>
      <c r="S155" s="268"/>
      <c r="T155" s="297"/>
      <c r="U155" s="299"/>
      <c r="V155" s="299"/>
      <c r="W155" s="299"/>
      <c r="X155" s="297"/>
      <c r="Y155" s="297"/>
      <c r="Z155" s="269"/>
      <c r="AA155" s="270"/>
      <c r="AB155" s="269"/>
      <c r="AD155" s="350"/>
      <c r="AE155" s="268"/>
      <c r="AF155" s="313"/>
      <c r="AG155" s="330"/>
      <c r="AH155" s="330"/>
      <c r="AI155" s="330"/>
      <c r="AJ155" s="316"/>
      <c r="AK155" s="331"/>
      <c r="AL155" s="313"/>
      <c r="AM155" s="316"/>
      <c r="AN155" s="332"/>
      <c r="AO155" s="332"/>
      <c r="AP155" s="311"/>
      <c r="AQ155" s="311"/>
      <c r="AR155" s="315"/>
    </row>
    <row r="156" spans="1:44" s="87" customFormat="1" ht="27.75" customHeight="1">
      <c r="A156" s="268"/>
      <c r="B156" s="269"/>
      <c r="C156" s="341"/>
      <c r="D156" s="282"/>
      <c r="E156" s="341"/>
      <c r="F156" s="352"/>
      <c r="G156" s="269"/>
      <c r="H156" s="269"/>
      <c r="I156" s="269"/>
      <c r="J156" s="269"/>
      <c r="K156" s="269"/>
      <c r="L156" s="269"/>
      <c r="M156" s="269"/>
      <c r="N156" s="269"/>
      <c r="O156" s="285"/>
      <c r="P156" s="286"/>
      <c r="Q156" s="269"/>
      <c r="R156" s="312"/>
      <c r="S156" s="268"/>
      <c r="T156" s="297"/>
      <c r="U156" s="299"/>
      <c r="V156" s="299"/>
      <c r="W156" s="299"/>
      <c r="X156" s="297"/>
      <c r="Y156" s="297"/>
      <c r="Z156" s="269"/>
      <c r="AA156" s="270"/>
      <c r="AB156" s="269"/>
      <c r="AD156" s="350"/>
      <c r="AE156" s="268"/>
      <c r="AF156" s="313"/>
      <c r="AG156" s="330"/>
      <c r="AH156" s="330"/>
      <c r="AI156" s="330"/>
      <c r="AJ156" s="316"/>
      <c r="AK156" s="331"/>
      <c r="AL156" s="313"/>
      <c r="AM156" s="316"/>
      <c r="AN156" s="332"/>
      <c r="AO156" s="332"/>
      <c r="AP156" s="311"/>
      <c r="AQ156" s="311"/>
      <c r="AR156" s="315"/>
    </row>
    <row r="157" spans="1:44" s="87" customFormat="1" ht="27.75" customHeight="1">
      <c r="A157" s="268"/>
      <c r="B157" s="269"/>
      <c r="C157" s="341"/>
      <c r="D157" s="282"/>
      <c r="E157" s="341"/>
      <c r="F157" s="352"/>
      <c r="G157" s="269"/>
      <c r="H157" s="269"/>
      <c r="I157" s="269"/>
      <c r="J157" s="269"/>
      <c r="K157" s="269"/>
      <c r="L157" s="269"/>
      <c r="M157" s="269"/>
      <c r="N157" s="269"/>
      <c r="O157" s="285"/>
      <c r="P157" s="286"/>
      <c r="Q157" s="268"/>
      <c r="R157" s="312"/>
      <c r="S157" s="268"/>
      <c r="T157" s="297"/>
      <c r="U157" s="299"/>
      <c r="V157" s="299"/>
      <c r="W157" s="299"/>
      <c r="X157" s="297"/>
      <c r="Y157" s="297"/>
      <c r="Z157" s="269"/>
      <c r="AA157" s="270"/>
      <c r="AB157" s="269"/>
      <c r="AD157" s="350"/>
      <c r="AE157" s="268"/>
      <c r="AF157" s="313"/>
      <c r="AG157" s="330"/>
      <c r="AH157" s="330"/>
      <c r="AI157" s="330"/>
      <c r="AJ157" s="316"/>
      <c r="AK157" s="331"/>
      <c r="AL157" s="313"/>
      <c r="AM157" s="316"/>
      <c r="AN157" s="332"/>
      <c r="AO157" s="332"/>
      <c r="AP157" s="311"/>
      <c r="AQ157" s="311"/>
      <c r="AR157" s="315"/>
    </row>
    <row r="158" spans="1:44" s="87" customFormat="1" ht="27.75" customHeight="1">
      <c r="A158" s="268"/>
      <c r="B158" s="269"/>
      <c r="C158" s="341"/>
      <c r="D158" s="282"/>
      <c r="E158" s="341"/>
      <c r="F158" s="352"/>
      <c r="G158" s="269"/>
      <c r="H158" s="269"/>
      <c r="I158" s="269"/>
      <c r="J158" s="269"/>
      <c r="K158" s="269"/>
      <c r="L158" s="269"/>
      <c r="M158" s="269"/>
      <c r="N158" s="269"/>
      <c r="O158" s="285"/>
      <c r="P158" s="286"/>
      <c r="Q158" s="269"/>
      <c r="R158" s="312"/>
      <c r="S158" s="268"/>
      <c r="T158" s="297"/>
      <c r="U158" s="299"/>
      <c r="V158" s="299"/>
      <c r="W158" s="299"/>
      <c r="X158" s="297"/>
      <c r="Y158" s="297"/>
      <c r="Z158" s="269"/>
      <c r="AA158" s="270"/>
      <c r="AB158" s="269"/>
      <c r="AD158" s="350"/>
      <c r="AE158" s="268"/>
      <c r="AF158" s="313"/>
      <c r="AG158" s="330"/>
      <c r="AH158" s="330"/>
      <c r="AI158" s="330"/>
      <c r="AJ158" s="316"/>
      <c r="AK158" s="331"/>
      <c r="AL158" s="313"/>
      <c r="AM158" s="316"/>
      <c r="AN158" s="332"/>
      <c r="AO158" s="332"/>
      <c r="AP158" s="311"/>
      <c r="AQ158" s="311"/>
      <c r="AR158" s="315"/>
    </row>
    <row r="159" spans="1:44" ht="24" customHeight="1">
      <c r="A159" s="268"/>
      <c r="B159" s="268"/>
      <c r="C159" s="268"/>
      <c r="D159" s="268"/>
      <c r="E159" s="268"/>
      <c r="F159" s="268"/>
      <c r="G159" s="270"/>
      <c r="H159" s="270"/>
      <c r="I159" s="270"/>
      <c r="J159" s="270"/>
      <c r="K159" s="270"/>
      <c r="L159" s="270"/>
      <c r="M159" s="270"/>
      <c r="N159" s="270"/>
      <c r="O159" s="286"/>
      <c r="P159" s="286"/>
      <c r="Q159" s="269"/>
      <c r="R159" s="312"/>
      <c r="S159" s="268"/>
      <c r="T159" s="358"/>
      <c r="U159" s="299"/>
      <c r="V159" s="299"/>
      <c r="W159" s="299"/>
      <c r="X159" s="270"/>
      <c r="Y159" s="270"/>
      <c r="Z159" s="269"/>
      <c r="AA159" s="297"/>
      <c r="AB159" s="268"/>
      <c r="AC159" s="268"/>
      <c r="AD159" s="310"/>
      <c r="AE159" s="269"/>
      <c r="AF159" s="269"/>
      <c r="AG159" s="333"/>
      <c r="AH159" s="333"/>
      <c r="AI159" s="333"/>
      <c r="AJ159" s="314"/>
      <c r="AK159" s="334"/>
      <c r="AL159" s="315"/>
      <c r="AM159" s="314"/>
      <c r="AN159" s="332"/>
      <c r="AO159" s="332"/>
      <c r="AP159" s="311"/>
      <c r="AQ159" s="311"/>
      <c r="AR159" s="337"/>
    </row>
    <row r="160" spans="1:44" s="87" customFormat="1" ht="24" customHeight="1">
      <c r="A160" s="268"/>
      <c r="B160" s="269"/>
      <c r="C160" s="269"/>
      <c r="D160" s="269"/>
      <c r="E160" s="269"/>
      <c r="F160" s="269"/>
      <c r="G160" s="269"/>
      <c r="H160" s="269"/>
      <c r="I160" s="269"/>
      <c r="J160" s="269"/>
      <c r="K160" s="269"/>
      <c r="L160" s="269"/>
      <c r="M160" s="269"/>
      <c r="N160" s="269"/>
      <c r="O160" s="286"/>
      <c r="P160" s="286"/>
      <c r="Q160" s="269"/>
      <c r="R160" s="312"/>
      <c r="S160" s="268"/>
      <c r="T160" s="269"/>
      <c r="U160" s="299"/>
      <c r="V160" s="299"/>
      <c r="W160" s="299"/>
      <c r="X160" s="270"/>
      <c r="Y160" s="297"/>
      <c r="Z160" s="269"/>
      <c r="AA160" s="297"/>
      <c r="AB160" s="356"/>
      <c r="AC160" s="269"/>
      <c r="AD160" s="314"/>
      <c r="AE160" s="269"/>
      <c r="AF160" s="269"/>
      <c r="AG160" s="333"/>
      <c r="AH160" s="333"/>
      <c r="AI160" s="333"/>
      <c r="AJ160" s="314"/>
      <c r="AK160" s="334"/>
      <c r="AL160" s="315"/>
      <c r="AM160" s="314"/>
      <c r="AN160" s="332"/>
      <c r="AO160" s="332"/>
      <c r="AP160" s="311"/>
      <c r="AQ160" s="311"/>
      <c r="AR160" s="315"/>
    </row>
    <row r="161" spans="1:44" s="87" customFormat="1" ht="24" customHeight="1">
      <c r="A161" s="268"/>
      <c r="B161" s="268"/>
      <c r="C161" s="268"/>
      <c r="D161" s="268"/>
      <c r="E161" s="268"/>
      <c r="F161" s="268"/>
      <c r="G161" s="270"/>
      <c r="H161" s="270"/>
      <c r="I161" s="270"/>
      <c r="J161" s="270"/>
      <c r="K161" s="353"/>
      <c r="L161" s="270"/>
      <c r="M161" s="270"/>
      <c r="N161" s="270"/>
      <c r="O161" s="286"/>
      <c r="P161" s="354"/>
      <c r="Q161" s="269"/>
      <c r="R161" s="354"/>
      <c r="S161" s="268"/>
      <c r="T161" s="358"/>
      <c r="U161" s="299"/>
      <c r="V161" s="299"/>
      <c r="W161" s="299"/>
      <c r="X161" s="270"/>
      <c r="Y161" s="268"/>
      <c r="Z161" s="269"/>
      <c r="AA161" s="360"/>
      <c r="AB161" s="268"/>
      <c r="AC161" s="268"/>
      <c r="AD161" s="310"/>
      <c r="AE161" s="297"/>
      <c r="AF161" s="315"/>
      <c r="AG161" s="333"/>
      <c r="AH161" s="333"/>
      <c r="AI161" s="333"/>
      <c r="AJ161" s="314"/>
      <c r="AK161" s="334"/>
      <c r="AL161" s="315"/>
      <c r="AM161" s="314"/>
      <c r="AN161" s="332"/>
      <c r="AO161" s="332"/>
      <c r="AP161" s="311"/>
      <c r="AQ161" s="311"/>
      <c r="AR161" s="358"/>
    </row>
    <row r="162" spans="1:44" s="87" customFormat="1" ht="24" customHeight="1">
      <c r="A162" s="268"/>
      <c r="B162" s="268"/>
      <c r="C162" s="269"/>
      <c r="D162" s="268"/>
      <c r="E162" s="268"/>
      <c r="F162" s="268"/>
      <c r="G162" s="270"/>
      <c r="H162" s="270"/>
      <c r="I162" s="270"/>
      <c r="J162" s="270"/>
      <c r="K162" s="270"/>
      <c r="L162" s="270"/>
      <c r="M162" s="270"/>
      <c r="N162" s="270"/>
      <c r="O162" s="269"/>
      <c r="P162" s="354"/>
      <c r="Q162" s="269"/>
      <c r="R162" s="312"/>
      <c r="S162" s="268"/>
      <c r="T162" s="270"/>
      <c r="U162" s="299"/>
      <c r="V162" s="299"/>
      <c r="W162" s="299"/>
      <c r="X162" s="270"/>
      <c r="Y162" s="268"/>
      <c r="Z162" s="269"/>
      <c r="AA162" s="360"/>
      <c r="AB162" s="270"/>
      <c r="AC162" s="268"/>
      <c r="AD162" s="310"/>
      <c r="AE162" s="269"/>
      <c r="AF162" s="269"/>
      <c r="AG162" s="333"/>
      <c r="AH162" s="333"/>
      <c r="AI162" s="333"/>
      <c r="AJ162" s="314"/>
      <c r="AK162" s="334"/>
      <c r="AL162" s="315"/>
      <c r="AM162" s="314"/>
      <c r="AN162" s="332"/>
      <c r="AO162" s="332"/>
      <c r="AP162" s="311"/>
      <c r="AQ162" s="311"/>
      <c r="AR162" s="337"/>
    </row>
    <row r="163" spans="1:44" ht="24" customHeight="1">
      <c r="A163" s="268"/>
      <c r="B163" s="268"/>
      <c r="C163" s="269"/>
      <c r="D163" s="268"/>
      <c r="E163" s="268"/>
      <c r="F163" s="268"/>
      <c r="G163" s="270"/>
      <c r="H163" s="270"/>
      <c r="I163" s="270"/>
      <c r="J163" s="270"/>
      <c r="K163" s="270"/>
      <c r="L163" s="269"/>
      <c r="M163" s="269"/>
      <c r="N163" s="269"/>
      <c r="O163" s="269"/>
      <c r="P163" s="270"/>
      <c r="Q163" s="269"/>
      <c r="R163" s="312"/>
      <c r="S163" s="268"/>
      <c r="T163" s="358"/>
      <c r="U163" s="299"/>
      <c r="V163" s="299"/>
      <c r="W163" s="299"/>
      <c r="X163" s="270"/>
      <c r="Y163" s="268"/>
      <c r="Z163" s="269"/>
      <c r="AA163" s="361"/>
      <c r="AB163" s="268"/>
      <c r="AC163" s="268"/>
      <c r="AD163" s="310"/>
      <c r="AE163" s="269"/>
      <c r="AF163" s="269"/>
      <c r="AG163" s="333"/>
      <c r="AH163" s="333"/>
      <c r="AI163" s="333"/>
      <c r="AJ163" s="314"/>
      <c r="AK163" s="334"/>
      <c r="AL163" s="337"/>
      <c r="AM163" s="310"/>
      <c r="AN163" s="332"/>
      <c r="AO163" s="332"/>
      <c r="AP163" s="311"/>
      <c r="AQ163" s="311"/>
      <c r="AR163" s="315"/>
    </row>
    <row r="164" spans="1:44" ht="24" customHeight="1">
      <c r="A164" s="268"/>
      <c r="B164" s="268"/>
      <c r="C164" s="268"/>
      <c r="D164" s="268"/>
      <c r="E164" s="268"/>
      <c r="F164" s="268"/>
      <c r="G164" s="270"/>
      <c r="H164" s="270"/>
      <c r="I164" s="270"/>
      <c r="J164" s="270"/>
      <c r="K164" s="270"/>
      <c r="L164" s="270"/>
      <c r="M164" s="270"/>
      <c r="N164" s="270"/>
      <c r="O164" s="286"/>
      <c r="P164" s="286"/>
      <c r="Q164" s="269"/>
      <c r="R164" s="312"/>
      <c r="S164" s="268"/>
      <c r="T164" s="285"/>
      <c r="U164" s="299"/>
      <c r="V164" s="299"/>
      <c r="W164" s="299"/>
      <c r="X164" s="270"/>
      <c r="Y164" s="268"/>
      <c r="Z164" s="269"/>
      <c r="AA164" s="297"/>
      <c r="AB164" s="268"/>
      <c r="AC164" s="268"/>
      <c r="AD164" s="310"/>
      <c r="AE164" s="269"/>
      <c r="AF164" s="147"/>
      <c r="AG164" s="330"/>
      <c r="AH164" s="330"/>
      <c r="AI164" s="330"/>
      <c r="AJ164" s="316"/>
      <c r="AK164" s="331"/>
      <c r="AL164" s="313"/>
      <c r="AM164" s="316"/>
      <c r="AN164" s="332"/>
      <c r="AO164" s="332"/>
      <c r="AP164" s="311"/>
      <c r="AQ164" s="311"/>
      <c r="AR164" s="315"/>
    </row>
    <row r="165" spans="1:44" ht="24" customHeight="1">
      <c r="A165" s="268"/>
      <c r="B165" s="268"/>
      <c r="C165" s="268"/>
      <c r="D165" s="268"/>
      <c r="E165" s="268"/>
      <c r="F165" s="268"/>
      <c r="G165" s="270"/>
      <c r="H165" s="270"/>
      <c r="I165" s="270"/>
      <c r="J165" s="270"/>
      <c r="K165" s="270"/>
      <c r="L165" s="270"/>
      <c r="M165" s="270"/>
      <c r="N165" s="270"/>
      <c r="O165" s="286"/>
      <c r="P165" s="286"/>
      <c r="Q165" s="269"/>
      <c r="R165" s="312"/>
      <c r="S165" s="268"/>
      <c r="T165" s="285"/>
      <c r="U165" s="299"/>
      <c r="V165" s="299"/>
      <c r="W165" s="299"/>
      <c r="X165" s="270"/>
      <c r="Y165" s="268"/>
      <c r="Z165" s="269"/>
      <c r="AA165" s="361"/>
      <c r="AB165" s="268"/>
      <c r="AC165" s="268"/>
      <c r="AD165" s="310"/>
      <c r="AE165" s="269"/>
      <c r="AF165" s="269"/>
      <c r="AG165" s="333"/>
      <c r="AH165" s="333"/>
      <c r="AI165" s="333"/>
      <c r="AJ165" s="314"/>
      <c r="AK165" s="334"/>
      <c r="AL165" s="313"/>
      <c r="AM165" s="316"/>
      <c r="AN165" s="332"/>
      <c r="AO165" s="332"/>
      <c r="AP165" s="311"/>
      <c r="AQ165" s="311"/>
      <c r="AR165" s="315"/>
    </row>
    <row r="166" spans="1:44" ht="24" customHeight="1">
      <c r="A166" s="268"/>
      <c r="B166" s="268"/>
      <c r="C166" s="268"/>
      <c r="D166" s="268"/>
      <c r="E166" s="268"/>
      <c r="F166" s="268"/>
      <c r="G166" s="270"/>
      <c r="H166" s="270"/>
      <c r="I166" s="270"/>
      <c r="J166" s="270"/>
      <c r="K166" s="270"/>
      <c r="L166" s="270"/>
      <c r="M166" s="270"/>
      <c r="N166" s="270"/>
      <c r="O166" s="286"/>
      <c r="P166" s="286"/>
      <c r="Q166" s="341"/>
      <c r="R166" s="312"/>
      <c r="S166" s="268"/>
      <c r="T166" s="341"/>
      <c r="U166" s="341"/>
      <c r="V166" s="341"/>
      <c r="W166" s="341"/>
      <c r="X166" s="341"/>
      <c r="Y166" s="341"/>
      <c r="Z166" s="341"/>
      <c r="AA166" s="286"/>
      <c r="AB166" s="268"/>
      <c r="AC166" s="268"/>
      <c r="AD166" s="310"/>
      <c r="AE166" s="269"/>
      <c r="AF166" s="147"/>
      <c r="AG166" s="330"/>
      <c r="AH166" s="330"/>
      <c r="AI166" s="330"/>
      <c r="AJ166" s="316"/>
      <c r="AK166" s="331"/>
      <c r="AL166" s="313"/>
      <c r="AM166" s="316"/>
      <c r="AN166" s="332"/>
      <c r="AO166" s="332"/>
      <c r="AP166" s="311"/>
      <c r="AQ166" s="311"/>
      <c r="AR166" s="341"/>
    </row>
    <row r="167" spans="1:44" s="87" customFormat="1" ht="24" customHeight="1">
      <c r="A167" s="268"/>
      <c r="B167" s="268"/>
      <c r="C167" s="268"/>
      <c r="D167" s="268"/>
      <c r="E167" s="268"/>
      <c r="F167" s="268"/>
      <c r="G167" s="270"/>
      <c r="H167" s="270"/>
      <c r="I167" s="270"/>
      <c r="J167" s="270"/>
      <c r="K167" s="270"/>
      <c r="L167" s="270"/>
      <c r="M167" s="270"/>
      <c r="N167" s="270"/>
      <c r="O167" s="285"/>
      <c r="P167" s="286"/>
      <c r="Q167" s="341"/>
      <c r="R167" s="312"/>
      <c r="S167" s="268"/>
      <c r="T167" s="341"/>
      <c r="U167" s="341"/>
      <c r="V167" s="341"/>
      <c r="W167" s="341"/>
      <c r="X167" s="341"/>
      <c r="Y167" s="341"/>
      <c r="Z167" s="341"/>
      <c r="AA167" s="286"/>
      <c r="AB167" s="268"/>
      <c r="AC167" s="270"/>
      <c r="AD167" s="310"/>
      <c r="AE167" s="269"/>
      <c r="AF167" s="268"/>
      <c r="AG167" s="335"/>
      <c r="AH167" s="335"/>
      <c r="AI167" s="335"/>
      <c r="AJ167" s="310"/>
      <c r="AK167" s="336"/>
      <c r="AL167" s="337"/>
      <c r="AM167" s="310"/>
      <c r="AN167" s="332"/>
      <c r="AO167" s="332"/>
      <c r="AP167" s="311"/>
      <c r="AQ167" s="311"/>
      <c r="AR167" s="341"/>
    </row>
    <row r="168" spans="1:44" s="87" customFormat="1" ht="24" customHeight="1">
      <c r="A168" s="268"/>
      <c r="B168" s="269"/>
      <c r="C168" s="269"/>
      <c r="D168" s="268"/>
      <c r="E168" s="269"/>
      <c r="F168" s="269"/>
      <c r="G168" s="269"/>
      <c r="H168" s="269"/>
      <c r="I168" s="269"/>
      <c r="J168" s="269"/>
      <c r="K168" s="269"/>
      <c r="L168" s="269"/>
      <c r="M168" s="269"/>
      <c r="N168" s="269"/>
      <c r="O168" s="285"/>
      <c r="P168" s="286"/>
      <c r="Q168" s="341"/>
      <c r="R168" s="312"/>
      <c r="S168" s="268"/>
      <c r="T168" s="341"/>
      <c r="U168" s="341"/>
      <c r="V168" s="341"/>
      <c r="W168" s="341"/>
      <c r="X168" s="341"/>
      <c r="Y168" s="341"/>
      <c r="Z168" s="341"/>
      <c r="AA168" s="297"/>
      <c r="AB168" s="297"/>
      <c r="AC168" s="297"/>
      <c r="AD168" s="314"/>
      <c r="AE168" s="269"/>
      <c r="AF168" s="269"/>
      <c r="AG168" s="333"/>
      <c r="AH168" s="333"/>
      <c r="AI168" s="333"/>
      <c r="AJ168" s="314"/>
      <c r="AK168" s="334"/>
      <c r="AL168" s="315"/>
      <c r="AM168" s="314"/>
      <c r="AN168" s="332"/>
      <c r="AO168" s="332"/>
      <c r="AP168" s="311"/>
      <c r="AQ168" s="311"/>
      <c r="AR168" s="341"/>
    </row>
    <row r="169" spans="1:44" s="87" customFormat="1" ht="24" customHeight="1">
      <c r="A169" s="268"/>
      <c r="B169" s="269"/>
      <c r="C169" s="269"/>
      <c r="D169" s="268"/>
      <c r="E169" s="269"/>
      <c r="F169" s="269"/>
      <c r="G169" s="269"/>
      <c r="H169" s="269"/>
      <c r="I169" s="269"/>
      <c r="J169" s="269"/>
      <c r="K169" s="269"/>
      <c r="L169" s="269"/>
      <c r="M169" s="269"/>
      <c r="N169" s="269"/>
      <c r="O169" s="286"/>
      <c r="P169" s="286"/>
      <c r="Q169" s="341"/>
      <c r="R169" s="312"/>
      <c r="S169" s="268"/>
      <c r="T169" s="341"/>
      <c r="U169" s="341"/>
      <c r="V169" s="341"/>
      <c r="W169" s="341"/>
      <c r="X169" s="341"/>
      <c r="Y169" s="341"/>
      <c r="Z169" s="341"/>
      <c r="AA169" s="297"/>
      <c r="AB169" s="297"/>
      <c r="AC169" s="297"/>
      <c r="AD169" s="314"/>
      <c r="AE169" s="269"/>
      <c r="AF169" s="269"/>
      <c r="AG169" s="333"/>
      <c r="AH169" s="333"/>
      <c r="AI169" s="333"/>
      <c r="AJ169" s="314"/>
      <c r="AK169" s="334"/>
      <c r="AL169" s="315"/>
      <c r="AM169" s="314"/>
      <c r="AN169" s="332"/>
      <c r="AO169" s="332"/>
      <c r="AP169" s="311"/>
      <c r="AQ169" s="311"/>
      <c r="AR169" s="341"/>
    </row>
    <row r="170" spans="1:44" s="87" customFormat="1" ht="24" customHeight="1">
      <c r="A170" s="268"/>
      <c r="B170" s="269"/>
      <c r="C170" s="269"/>
      <c r="D170" s="268"/>
      <c r="E170" s="268"/>
      <c r="F170" s="269"/>
      <c r="G170" s="269"/>
      <c r="H170" s="269"/>
      <c r="I170" s="269"/>
      <c r="J170" s="269"/>
      <c r="K170" s="269"/>
      <c r="L170" s="269"/>
      <c r="M170" s="269"/>
      <c r="N170" s="269"/>
      <c r="O170" s="285"/>
      <c r="P170" s="286"/>
      <c r="Q170" s="341"/>
      <c r="R170" s="312"/>
      <c r="S170" s="268"/>
      <c r="T170" s="341"/>
      <c r="U170" s="341"/>
      <c r="V170" s="341"/>
      <c r="W170" s="341"/>
      <c r="X170" s="341"/>
      <c r="Z170" s="341"/>
      <c r="AA170" s="341"/>
      <c r="AB170" s="269"/>
      <c r="AC170" s="269"/>
      <c r="AD170" s="314"/>
      <c r="AE170" s="269"/>
      <c r="AF170" s="269"/>
      <c r="AG170" s="333"/>
      <c r="AH170" s="333"/>
      <c r="AI170" s="333"/>
      <c r="AJ170" s="314"/>
      <c r="AK170" s="334"/>
      <c r="AL170" s="315"/>
      <c r="AM170" s="314"/>
      <c r="AN170" s="332"/>
      <c r="AO170" s="332"/>
      <c r="AP170" s="311"/>
      <c r="AQ170" s="311"/>
      <c r="AR170" s="341"/>
    </row>
    <row r="171" spans="1:44" s="87" customFormat="1" ht="24" customHeight="1">
      <c r="A171" s="268"/>
      <c r="B171" s="269"/>
      <c r="C171" s="269"/>
      <c r="D171" s="268"/>
      <c r="E171" s="269"/>
      <c r="F171" s="269"/>
      <c r="G171" s="269"/>
      <c r="H171" s="269"/>
      <c r="I171" s="269"/>
      <c r="J171" s="269"/>
      <c r="K171" s="269"/>
      <c r="L171" s="269"/>
      <c r="M171" s="269"/>
      <c r="N171" s="269"/>
      <c r="O171" s="285"/>
      <c r="P171" s="286"/>
      <c r="Q171" s="341"/>
      <c r="R171" s="312"/>
      <c r="S171" s="268"/>
      <c r="T171" s="341"/>
      <c r="U171" s="341"/>
      <c r="V171" s="341"/>
      <c r="W171" s="341"/>
      <c r="X171" s="341"/>
      <c r="Z171" s="341"/>
      <c r="AA171" s="362"/>
      <c r="AB171" s="269"/>
      <c r="AC171" s="269"/>
      <c r="AD171" s="314"/>
      <c r="AE171" s="269"/>
      <c r="AF171" s="269"/>
      <c r="AG171" s="333"/>
      <c r="AH171" s="333"/>
      <c r="AI171" s="333"/>
      <c r="AJ171" s="314"/>
      <c r="AK171" s="334"/>
      <c r="AL171" s="315"/>
      <c r="AM171" s="314"/>
      <c r="AN171" s="332"/>
      <c r="AO171" s="332"/>
      <c r="AP171" s="311"/>
      <c r="AQ171" s="311"/>
      <c r="AR171" s="341"/>
    </row>
    <row r="172" spans="1:44" s="87" customFormat="1" ht="24" customHeight="1">
      <c r="A172" s="268"/>
      <c r="B172" s="282"/>
      <c r="C172" s="282"/>
      <c r="D172" s="268"/>
      <c r="E172" s="269"/>
      <c r="F172" s="282"/>
      <c r="G172" s="282"/>
      <c r="H172" s="282"/>
      <c r="I172" s="282"/>
      <c r="J172" s="282"/>
      <c r="K172" s="282"/>
      <c r="L172" s="282"/>
      <c r="M172" s="282"/>
      <c r="N172" s="282"/>
      <c r="O172" s="285"/>
      <c r="P172" s="286"/>
      <c r="Q172" s="341"/>
      <c r="R172" s="312"/>
      <c r="S172" s="268"/>
      <c r="T172" s="341"/>
      <c r="U172" s="341"/>
      <c r="V172" s="341"/>
      <c r="W172" s="341"/>
      <c r="X172" s="341"/>
      <c r="Z172" s="341"/>
      <c r="AA172" s="286"/>
      <c r="AB172" s="269"/>
      <c r="AC172" s="297"/>
      <c r="AD172" s="314"/>
      <c r="AE172" s="269"/>
      <c r="AF172" s="311"/>
      <c r="AG172" s="333"/>
      <c r="AH172" s="333"/>
      <c r="AI172" s="333"/>
      <c r="AJ172" s="314"/>
      <c r="AK172" s="334"/>
      <c r="AL172" s="315"/>
      <c r="AM172" s="314"/>
      <c r="AN172" s="332"/>
      <c r="AO172" s="332"/>
      <c r="AP172" s="311"/>
      <c r="AQ172" s="311"/>
      <c r="AR172" s="341"/>
    </row>
    <row r="173" spans="1:44" s="87" customFormat="1" ht="24" customHeight="1">
      <c r="A173" s="268"/>
      <c r="B173" s="269"/>
      <c r="C173" s="269"/>
      <c r="D173" s="268"/>
      <c r="E173" s="268"/>
      <c r="F173" s="269"/>
      <c r="G173" s="269"/>
      <c r="H173" s="269"/>
      <c r="I173" s="269"/>
      <c r="J173" s="269"/>
      <c r="K173" s="269"/>
      <c r="L173" s="269"/>
      <c r="M173" s="269"/>
      <c r="N173" s="269"/>
      <c r="O173" s="285"/>
      <c r="P173" s="286"/>
      <c r="Q173" s="341"/>
      <c r="R173" s="312"/>
      <c r="S173" s="268"/>
      <c r="T173" s="341"/>
      <c r="U173" s="341"/>
      <c r="V173" s="341"/>
      <c r="W173" s="341"/>
      <c r="X173" s="341"/>
      <c r="Z173" s="341"/>
      <c r="AA173" s="341"/>
      <c r="AB173" s="297"/>
      <c r="AC173" s="297"/>
      <c r="AD173" s="314"/>
      <c r="AE173" s="269"/>
      <c r="AF173" s="269"/>
      <c r="AG173" s="333"/>
      <c r="AH173" s="333"/>
      <c r="AI173" s="333"/>
      <c r="AJ173" s="314"/>
      <c r="AK173" s="334"/>
      <c r="AL173" s="315"/>
      <c r="AM173" s="314"/>
      <c r="AN173" s="332"/>
      <c r="AO173" s="332"/>
      <c r="AP173" s="311"/>
      <c r="AQ173" s="311"/>
      <c r="AR173" s="341"/>
    </row>
    <row r="174" spans="1:44" s="87" customFormat="1" ht="24" customHeight="1">
      <c r="A174" s="268"/>
      <c r="B174" s="269"/>
      <c r="C174" s="269"/>
      <c r="D174" s="268"/>
      <c r="E174" s="269"/>
      <c r="F174" s="269"/>
      <c r="G174" s="269"/>
      <c r="H174" s="269"/>
      <c r="I174" s="269"/>
      <c r="J174" s="269"/>
      <c r="K174" s="269"/>
      <c r="L174" s="269"/>
      <c r="M174" s="269"/>
      <c r="N174" s="269"/>
      <c r="O174" s="285"/>
      <c r="P174" s="286"/>
      <c r="Q174" s="341"/>
      <c r="R174" s="312"/>
      <c r="S174" s="268"/>
      <c r="T174" s="341"/>
      <c r="U174" s="341"/>
      <c r="V174" s="341"/>
      <c r="W174" s="341"/>
      <c r="X174" s="341"/>
      <c r="Z174" s="341"/>
      <c r="AA174" s="341"/>
      <c r="AB174" s="297"/>
      <c r="AC174" s="297"/>
      <c r="AD174" s="314"/>
      <c r="AE174" s="269"/>
      <c r="AF174" s="269"/>
      <c r="AG174" s="333"/>
      <c r="AH174" s="333"/>
      <c r="AI174" s="333"/>
      <c r="AJ174" s="314"/>
      <c r="AK174" s="334"/>
      <c r="AL174" s="315"/>
      <c r="AM174" s="314"/>
      <c r="AN174" s="332"/>
      <c r="AO174" s="332"/>
      <c r="AP174" s="311"/>
      <c r="AQ174" s="311"/>
      <c r="AR174" s="341"/>
    </row>
    <row r="175" spans="1:44" s="87" customFormat="1" ht="24" customHeight="1">
      <c r="A175" s="268"/>
      <c r="B175" s="269"/>
      <c r="C175" s="269"/>
      <c r="D175" s="269"/>
      <c r="E175" s="269"/>
      <c r="F175" s="269"/>
      <c r="G175" s="269"/>
      <c r="H175" s="269"/>
      <c r="I175" s="269"/>
      <c r="J175" s="269"/>
      <c r="K175" s="269"/>
      <c r="L175" s="269"/>
      <c r="M175" s="269"/>
      <c r="N175" s="269"/>
      <c r="O175" s="341"/>
      <c r="P175" s="345"/>
      <c r="Q175" s="268"/>
      <c r="R175" s="312"/>
      <c r="S175" s="268"/>
      <c r="T175" s="341"/>
      <c r="U175" s="341"/>
      <c r="V175" s="341"/>
      <c r="W175" s="341"/>
      <c r="X175" s="341"/>
      <c r="Y175" s="341"/>
      <c r="Z175" s="269"/>
      <c r="AA175" s="297"/>
      <c r="AB175" s="297"/>
      <c r="AC175" s="297"/>
      <c r="AD175" s="314"/>
      <c r="AE175" s="269"/>
      <c r="AF175" s="269"/>
      <c r="AG175" s="333"/>
      <c r="AH175" s="333"/>
      <c r="AI175" s="333"/>
      <c r="AJ175" s="314"/>
      <c r="AK175" s="334"/>
      <c r="AL175" s="313"/>
      <c r="AM175" s="314"/>
      <c r="AN175" s="332"/>
      <c r="AO175" s="332"/>
      <c r="AP175" s="311"/>
      <c r="AQ175" s="311"/>
      <c r="AR175" s="341"/>
    </row>
    <row r="176" spans="1:44" ht="24" customHeight="1">
      <c r="A176" s="268"/>
      <c r="B176" s="268"/>
      <c r="C176" s="268"/>
      <c r="D176" s="268"/>
      <c r="E176" s="268"/>
      <c r="F176" s="268"/>
      <c r="G176" s="270"/>
      <c r="H176" s="270"/>
      <c r="I176" s="270"/>
      <c r="J176" s="270"/>
      <c r="K176" s="270"/>
      <c r="L176" s="355"/>
      <c r="M176" s="355"/>
      <c r="N176" s="355"/>
      <c r="O176" s="341"/>
      <c r="P176" s="345"/>
      <c r="Q176" s="268"/>
      <c r="R176" s="312"/>
      <c r="S176" s="268"/>
      <c r="T176" s="341"/>
      <c r="U176" s="341"/>
      <c r="V176" s="341"/>
      <c r="W176" s="341"/>
      <c r="X176" s="341"/>
      <c r="Y176" s="341"/>
      <c r="Z176" s="269"/>
      <c r="AA176" s="297"/>
      <c r="AB176" s="268"/>
      <c r="AC176" s="268"/>
      <c r="AD176" s="310"/>
      <c r="AE176" s="269"/>
      <c r="AF176" s="269"/>
      <c r="AG176" s="333"/>
      <c r="AH176" s="333"/>
      <c r="AI176" s="333"/>
      <c r="AJ176" s="314"/>
      <c r="AK176" s="334"/>
      <c r="AL176" s="313"/>
      <c r="AM176" s="316"/>
      <c r="AN176" s="332"/>
      <c r="AO176" s="332"/>
      <c r="AP176" s="311"/>
      <c r="AQ176" s="311"/>
      <c r="AR176" s="341"/>
    </row>
    <row r="177" spans="1:44" ht="24" customHeight="1">
      <c r="A177" s="268"/>
      <c r="B177" s="268"/>
      <c r="C177" s="268"/>
      <c r="D177" s="268"/>
      <c r="E177" s="268"/>
      <c r="F177" s="268"/>
      <c r="G177" s="270"/>
      <c r="H177" s="270"/>
      <c r="I177" s="270"/>
      <c r="J177" s="270"/>
      <c r="K177" s="270"/>
      <c r="L177" s="356"/>
      <c r="M177" s="356"/>
      <c r="N177" s="356"/>
      <c r="O177" s="341"/>
      <c r="P177" s="345"/>
      <c r="Q177" s="268"/>
      <c r="R177" s="312"/>
      <c r="S177" s="268"/>
      <c r="T177" s="341"/>
      <c r="U177" s="341"/>
      <c r="V177" s="341"/>
      <c r="W177" s="341"/>
      <c r="X177" s="341"/>
      <c r="Y177" s="341"/>
      <c r="Z177" s="269"/>
      <c r="AA177" s="297"/>
      <c r="AB177" s="283"/>
      <c r="AC177" s="268"/>
      <c r="AD177" s="310"/>
      <c r="AE177" s="269"/>
      <c r="AF177" s="311"/>
      <c r="AG177" s="333"/>
      <c r="AH177" s="333"/>
      <c r="AI177" s="333"/>
      <c r="AJ177" s="314"/>
      <c r="AK177" s="334"/>
      <c r="AL177" s="315"/>
      <c r="AM177" s="314"/>
      <c r="AN177" s="332"/>
      <c r="AO177" s="332"/>
      <c r="AP177" s="311"/>
      <c r="AQ177" s="311"/>
      <c r="AR177" s="341"/>
    </row>
    <row r="178" spans="1:44" ht="24" customHeight="1">
      <c r="A178" s="268"/>
      <c r="B178" s="268"/>
      <c r="C178" s="268"/>
      <c r="D178" s="268"/>
      <c r="E178" s="268"/>
      <c r="F178" s="268"/>
      <c r="G178" s="270"/>
      <c r="H178" s="270"/>
      <c r="I178" s="270"/>
      <c r="J178" s="270"/>
      <c r="K178" s="270"/>
      <c r="L178" s="283"/>
      <c r="M178" s="283"/>
      <c r="N178" s="283"/>
      <c r="O178" s="341"/>
      <c r="P178" s="345"/>
      <c r="Q178" s="269"/>
      <c r="R178" s="312"/>
      <c r="S178" s="268"/>
      <c r="T178" s="341"/>
      <c r="U178" s="341"/>
      <c r="V178" s="341"/>
      <c r="W178" s="341"/>
      <c r="X178" s="341"/>
      <c r="Y178" s="341"/>
      <c r="Z178" s="269"/>
      <c r="AA178" s="84"/>
      <c r="AB178" s="84"/>
      <c r="AE178" s="269"/>
      <c r="AF178" s="297"/>
      <c r="AG178" s="333"/>
      <c r="AH178" s="333"/>
      <c r="AI178" s="333"/>
      <c r="AJ178" s="314"/>
      <c r="AK178" s="334"/>
      <c r="AL178" s="315"/>
      <c r="AM178" s="314"/>
      <c r="AN178" s="332"/>
      <c r="AO178" s="332"/>
      <c r="AP178" s="311"/>
      <c r="AQ178" s="311"/>
      <c r="AR178" s="341"/>
    </row>
    <row r="179" spans="1:44" s="87" customFormat="1" ht="24" customHeight="1">
      <c r="A179" s="268"/>
      <c r="B179" s="269"/>
      <c r="C179" s="269"/>
      <c r="D179" s="269"/>
      <c r="E179" s="269"/>
      <c r="F179" s="269"/>
      <c r="G179" s="269"/>
      <c r="H179" s="269"/>
      <c r="I179" s="269"/>
      <c r="J179" s="269"/>
      <c r="K179" s="269"/>
      <c r="L179" s="283"/>
      <c r="M179" s="283"/>
      <c r="N179" s="283"/>
      <c r="O179" s="285"/>
      <c r="P179" s="286"/>
      <c r="Q179" s="268"/>
      <c r="R179" s="312"/>
      <c r="S179" s="268"/>
      <c r="T179" s="341"/>
      <c r="U179" s="341"/>
      <c r="V179" s="341"/>
      <c r="W179" s="341"/>
      <c r="Y179" s="285"/>
      <c r="Z179" s="269"/>
      <c r="AA179" s="341"/>
      <c r="AB179" s="268"/>
      <c r="AC179" s="268"/>
      <c r="AD179" s="310"/>
      <c r="AE179" s="269"/>
      <c r="AF179" s="311"/>
      <c r="AG179" s="333"/>
      <c r="AH179" s="333"/>
      <c r="AI179" s="333"/>
      <c r="AJ179" s="314"/>
      <c r="AK179" s="334"/>
      <c r="AL179" s="315"/>
      <c r="AM179" s="314"/>
      <c r="AN179" s="332"/>
      <c r="AO179" s="332"/>
      <c r="AP179" s="311"/>
      <c r="AQ179" s="311"/>
      <c r="AR179" s="341"/>
    </row>
    <row r="180" spans="1:44" s="87" customFormat="1" ht="24" customHeight="1">
      <c r="A180" s="268"/>
      <c r="B180" s="269"/>
      <c r="C180" s="269"/>
      <c r="D180" s="269"/>
      <c r="E180" s="269"/>
      <c r="F180" s="269"/>
      <c r="G180" s="269"/>
      <c r="H180" s="269"/>
      <c r="I180" s="269"/>
      <c r="J180" s="269"/>
      <c r="K180" s="269"/>
      <c r="L180" s="283"/>
      <c r="M180" s="283"/>
      <c r="N180" s="283"/>
      <c r="O180" s="341"/>
      <c r="P180" s="345"/>
      <c r="Q180" s="268"/>
      <c r="R180" s="312"/>
      <c r="S180" s="268"/>
      <c r="T180" s="341"/>
      <c r="U180" s="341"/>
      <c r="V180" s="341"/>
      <c r="W180" s="341"/>
      <c r="Y180" s="285"/>
      <c r="Z180" s="269"/>
      <c r="AD180" s="363"/>
      <c r="AE180" s="269"/>
      <c r="AF180" s="311"/>
      <c r="AG180" s="333"/>
      <c r="AH180" s="333"/>
      <c r="AI180" s="333"/>
      <c r="AJ180" s="314"/>
      <c r="AK180" s="334"/>
      <c r="AL180" s="315"/>
      <c r="AM180" s="314"/>
      <c r="AN180" s="332"/>
      <c r="AO180" s="332"/>
      <c r="AP180" s="311"/>
      <c r="AQ180" s="311"/>
      <c r="AR180" s="341"/>
    </row>
    <row r="181" spans="1:44" s="87" customFormat="1" ht="24" customHeight="1">
      <c r="A181" s="268"/>
      <c r="B181" s="268"/>
      <c r="C181" s="268"/>
      <c r="D181" s="268"/>
      <c r="E181" s="268"/>
      <c r="F181" s="268"/>
      <c r="G181" s="268"/>
      <c r="H181" s="268"/>
      <c r="I181" s="268"/>
      <c r="J181" s="268"/>
      <c r="K181" s="268"/>
      <c r="L181" s="270"/>
      <c r="M181" s="270"/>
      <c r="N181" s="270"/>
      <c r="O181" s="269"/>
      <c r="P181" s="354"/>
      <c r="Q181" s="269"/>
      <c r="R181" s="312"/>
      <c r="S181" s="268"/>
      <c r="T181" s="270"/>
      <c r="U181" s="299"/>
      <c r="V181" s="299"/>
      <c r="W181" s="299"/>
      <c r="X181" s="270"/>
      <c r="Y181" s="268"/>
      <c r="Z181" s="269"/>
      <c r="AA181" s="297"/>
      <c r="AB181" s="270"/>
      <c r="AC181" s="268"/>
      <c r="AD181" s="310"/>
      <c r="AE181" s="269"/>
      <c r="AF181" s="269"/>
      <c r="AG181" s="333"/>
      <c r="AH181" s="333"/>
      <c r="AI181" s="333"/>
      <c r="AJ181" s="314"/>
      <c r="AK181" s="334"/>
      <c r="AL181" s="315"/>
      <c r="AM181" s="314"/>
      <c r="AN181" s="332"/>
      <c r="AO181" s="332"/>
      <c r="AP181" s="311"/>
      <c r="AQ181" s="311"/>
      <c r="AR181" s="337"/>
    </row>
    <row r="182" spans="1:44" s="87" customFormat="1" ht="24" customHeight="1">
      <c r="A182" s="268"/>
      <c r="B182" s="268"/>
      <c r="C182" s="268"/>
      <c r="D182" s="268"/>
      <c r="E182" s="268"/>
      <c r="F182" s="268"/>
      <c r="G182" s="268"/>
      <c r="H182" s="268"/>
      <c r="I182" s="268"/>
      <c r="J182" s="268"/>
      <c r="K182" s="268"/>
      <c r="L182" s="270"/>
      <c r="M182" s="270"/>
      <c r="N182" s="270"/>
      <c r="O182" s="269"/>
      <c r="P182" s="354"/>
      <c r="Q182" s="269"/>
      <c r="R182" s="312"/>
      <c r="S182" s="268"/>
      <c r="T182" s="270"/>
      <c r="U182" s="299"/>
      <c r="V182" s="299"/>
      <c r="W182" s="299"/>
      <c r="X182" s="270"/>
      <c r="Y182" s="268"/>
      <c r="Z182" s="269"/>
      <c r="AA182" s="297"/>
      <c r="AB182" s="270"/>
      <c r="AC182" s="268"/>
      <c r="AD182" s="310"/>
      <c r="AE182" s="269"/>
      <c r="AF182" s="269"/>
      <c r="AG182" s="333"/>
      <c r="AH182" s="333"/>
      <c r="AI182" s="333"/>
      <c r="AJ182" s="314"/>
      <c r="AK182" s="334"/>
      <c r="AL182" s="315"/>
      <c r="AM182" s="314"/>
      <c r="AN182" s="332"/>
      <c r="AO182" s="332"/>
      <c r="AP182" s="311"/>
      <c r="AQ182" s="311"/>
      <c r="AR182" s="337"/>
    </row>
    <row r="183" spans="1:44" s="87" customFormat="1" ht="24" customHeight="1">
      <c r="A183" s="268"/>
      <c r="B183" s="268"/>
      <c r="C183" s="268"/>
      <c r="D183" s="268"/>
      <c r="E183" s="268"/>
      <c r="F183" s="268"/>
      <c r="G183" s="268"/>
      <c r="H183" s="268"/>
      <c r="I183" s="268"/>
      <c r="J183" s="268"/>
      <c r="K183" s="268"/>
      <c r="L183" s="270"/>
      <c r="M183" s="270"/>
      <c r="N183" s="270"/>
      <c r="O183" s="269"/>
      <c r="P183" s="354"/>
      <c r="Q183" s="269"/>
      <c r="R183" s="312"/>
      <c r="S183" s="268"/>
      <c r="T183" s="270"/>
      <c r="U183" s="299"/>
      <c r="V183" s="299"/>
      <c r="W183" s="299"/>
      <c r="X183" s="270"/>
      <c r="Y183" s="268"/>
      <c r="Z183" s="269"/>
      <c r="AA183" s="297"/>
      <c r="AB183" s="270"/>
      <c r="AC183" s="268"/>
      <c r="AD183" s="310"/>
      <c r="AE183" s="269"/>
      <c r="AF183" s="269"/>
      <c r="AG183" s="333"/>
      <c r="AH183" s="333"/>
      <c r="AI183" s="333"/>
      <c r="AJ183" s="314"/>
      <c r="AK183" s="334"/>
      <c r="AL183" s="315"/>
      <c r="AM183" s="314"/>
      <c r="AN183" s="332"/>
      <c r="AO183" s="332"/>
      <c r="AP183" s="311"/>
      <c r="AQ183" s="311"/>
      <c r="AR183" s="337"/>
    </row>
    <row r="184" spans="1:44" s="87" customFormat="1" ht="24" customHeight="1">
      <c r="A184" s="268"/>
      <c r="B184" s="268"/>
      <c r="C184" s="268"/>
      <c r="D184" s="268"/>
      <c r="E184" s="268"/>
      <c r="F184" s="268"/>
      <c r="G184" s="268"/>
      <c r="H184" s="268"/>
      <c r="I184" s="268"/>
      <c r="J184" s="268"/>
      <c r="K184" s="268"/>
      <c r="L184" s="270"/>
      <c r="M184" s="270"/>
      <c r="N184" s="270"/>
      <c r="O184" s="269"/>
      <c r="P184" s="354"/>
      <c r="Q184" s="269"/>
      <c r="R184" s="312"/>
      <c r="S184" s="268"/>
      <c r="T184" s="270"/>
      <c r="U184" s="299"/>
      <c r="V184" s="299"/>
      <c r="W184" s="299"/>
      <c r="X184" s="270"/>
      <c r="Y184" s="268"/>
      <c r="Z184" s="269"/>
      <c r="AA184" s="297"/>
      <c r="AB184" s="270"/>
      <c r="AC184" s="268"/>
      <c r="AD184" s="310"/>
      <c r="AE184" s="269"/>
      <c r="AF184" s="269"/>
      <c r="AG184" s="333"/>
      <c r="AH184" s="333"/>
      <c r="AI184" s="333"/>
      <c r="AJ184" s="314"/>
      <c r="AK184" s="334"/>
      <c r="AL184" s="315"/>
      <c r="AM184" s="314"/>
      <c r="AN184" s="332"/>
      <c r="AO184" s="332"/>
      <c r="AP184" s="311"/>
      <c r="AQ184" s="311"/>
      <c r="AR184" s="337"/>
    </row>
    <row r="185" spans="1:44" ht="24" customHeight="1">
      <c r="A185" s="268"/>
      <c r="C185" s="268"/>
      <c r="P185" s="270"/>
      <c r="Q185" s="269"/>
      <c r="R185" s="354"/>
      <c r="S185" s="268"/>
      <c r="T185" s="358"/>
      <c r="U185" s="299"/>
      <c r="V185" s="299"/>
      <c r="W185" s="299"/>
      <c r="X185" s="270"/>
      <c r="Y185" s="268"/>
      <c r="Z185" s="269"/>
      <c r="AA185" s="268"/>
      <c r="AB185" s="268"/>
      <c r="AC185" s="268"/>
      <c r="AD185" s="310"/>
      <c r="AE185" s="269"/>
      <c r="AF185" s="313"/>
      <c r="AG185" s="330"/>
      <c r="AH185" s="330"/>
      <c r="AI185" s="330"/>
      <c r="AJ185" s="316"/>
      <c r="AK185" s="331"/>
      <c r="AL185" s="313"/>
      <c r="AM185" s="316"/>
      <c r="AN185" s="332"/>
      <c r="AO185" s="332"/>
      <c r="AP185" s="311"/>
      <c r="AQ185" s="311"/>
      <c r="AR185" s="358"/>
    </row>
    <row r="186" spans="1:44" ht="24" customHeight="1">
      <c r="A186" s="268"/>
      <c r="C186" s="268"/>
      <c r="P186" s="270"/>
      <c r="Q186" s="269"/>
      <c r="R186" s="354"/>
      <c r="S186" s="268"/>
      <c r="T186" s="358"/>
      <c r="U186" s="299"/>
      <c r="V186" s="299"/>
      <c r="W186" s="299"/>
      <c r="X186" s="270"/>
      <c r="Y186" s="268"/>
      <c r="Z186" s="269"/>
      <c r="AA186" s="268"/>
      <c r="AB186" s="268"/>
      <c r="AC186" s="268"/>
      <c r="AD186" s="310"/>
      <c r="AE186" s="269"/>
      <c r="AF186" s="313"/>
      <c r="AG186" s="330"/>
      <c r="AH186" s="330"/>
      <c r="AI186" s="330"/>
      <c r="AJ186" s="316"/>
      <c r="AK186" s="331"/>
      <c r="AL186" s="313"/>
      <c r="AM186" s="316"/>
      <c r="AN186" s="332"/>
      <c r="AO186" s="332"/>
      <c r="AP186" s="311"/>
      <c r="AQ186" s="311"/>
      <c r="AR186" s="358"/>
    </row>
    <row r="187" spans="1:44" ht="24" customHeight="1">
      <c r="A187" s="268"/>
      <c r="C187" s="268"/>
      <c r="O187" s="269"/>
      <c r="P187" s="270"/>
      <c r="Q187" s="269"/>
      <c r="R187" s="354"/>
      <c r="S187" s="268"/>
      <c r="T187" s="358"/>
      <c r="U187" s="299"/>
      <c r="V187" s="299"/>
      <c r="W187" s="299"/>
      <c r="X187" s="270"/>
      <c r="Y187" s="268"/>
      <c r="Z187" s="269"/>
      <c r="AA187" s="268"/>
      <c r="AB187" s="268"/>
      <c r="AC187" s="268"/>
      <c r="AD187" s="310"/>
      <c r="AE187" s="269"/>
      <c r="AF187" s="313"/>
      <c r="AG187" s="330"/>
      <c r="AH187" s="330"/>
      <c r="AI187" s="330"/>
      <c r="AJ187" s="316"/>
      <c r="AK187" s="331"/>
      <c r="AL187" s="313"/>
      <c r="AM187" s="316"/>
      <c r="AN187" s="332"/>
      <c r="AO187" s="332"/>
      <c r="AP187" s="311"/>
      <c r="AQ187" s="311"/>
      <c r="AR187" s="358"/>
    </row>
    <row r="188" spans="1:44" ht="24" customHeight="1">
      <c r="A188" s="268"/>
      <c r="C188" s="268"/>
      <c r="O188" s="269"/>
      <c r="P188" s="270"/>
      <c r="Q188" s="269"/>
      <c r="R188" s="354"/>
      <c r="S188" s="268"/>
      <c r="T188" s="358"/>
      <c r="U188" s="299"/>
      <c r="V188" s="299"/>
      <c r="W188" s="299"/>
      <c r="X188" s="270"/>
      <c r="Y188" s="268"/>
      <c r="Z188" s="269"/>
      <c r="AA188" s="268"/>
      <c r="AB188" s="268"/>
      <c r="AC188" s="268"/>
      <c r="AD188" s="310"/>
      <c r="AE188" s="269"/>
      <c r="AF188" s="313"/>
      <c r="AG188" s="330"/>
      <c r="AH188" s="330"/>
      <c r="AI188" s="330"/>
      <c r="AJ188" s="316"/>
      <c r="AK188" s="331"/>
      <c r="AL188" s="313"/>
      <c r="AM188" s="316"/>
      <c r="AN188" s="332"/>
      <c r="AO188" s="332"/>
      <c r="AP188" s="311"/>
      <c r="AQ188" s="311"/>
      <c r="AR188" s="358"/>
    </row>
    <row r="189" spans="1:44">
      <c r="A189" s="84"/>
      <c r="U189" s="84"/>
      <c r="V189" s="84"/>
      <c r="W189" s="84"/>
      <c r="X189" s="84"/>
      <c r="Y189" s="84"/>
      <c r="Z189" s="84"/>
      <c r="AA189" s="84"/>
      <c r="AB189" s="84"/>
    </row>
    <row r="190" spans="1:44">
      <c r="A190" s="84"/>
      <c r="U190" s="84"/>
      <c r="V190" s="84"/>
      <c r="W190" s="84"/>
      <c r="X190" s="84"/>
      <c r="Y190" s="84"/>
      <c r="Z190" s="84"/>
      <c r="AA190" s="84"/>
      <c r="AB190" s="84"/>
    </row>
    <row r="191" spans="1:44">
      <c r="A191" s="84"/>
      <c r="U191" s="84"/>
      <c r="V191" s="84"/>
      <c r="W191" s="84"/>
      <c r="X191" s="84"/>
      <c r="Y191" s="84"/>
      <c r="Z191" s="84"/>
      <c r="AA191" s="84"/>
      <c r="AB191" s="84"/>
    </row>
    <row r="192" spans="1:44">
      <c r="A192" s="84"/>
      <c r="U192" s="84"/>
      <c r="V192" s="84"/>
      <c r="W192" s="84"/>
      <c r="X192" s="84"/>
      <c r="Y192" s="84"/>
      <c r="Z192" s="84"/>
      <c r="AA192" s="84"/>
      <c r="AB192" s="84"/>
    </row>
    <row r="193" spans="1:28">
      <c r="A193" s="84"/>
      <c r="U193" s="84"/>
      <c r="V193" s="84"/>
      <c r="W193" s="84"/>
      <c r="X193" s="84"/>
      <c r="Y193" s="84"/>
      <c r="Z193" s="84"/>
      <c r="AA193" s="84"/>
      <c r="AB193" s="84"/>
    </row>
    <row r="194" spans="1:28">
      <c r="A194" s="84"/>
      <c r="U194" s="84"/>
      <c r="V194" s="84"/>
      <c r="W194" s="84"/>
      <c r="X194" s="84"/>
      <c r="Y194" s="84"/>
      <c r="Z194" s="84"/>
      <c r="AA194" s="84"/>
      <c r="AB194" s="84"/>
    </row>
    <row r="195" spans="1:28">
      <c r="A195" s="84"/>
      <c r="U195" s="84"/>
      <c r="V195" s="84"/>
      <c r="W195" s="84"/>
      <c r="X195" s="84"/>
      <c r="Y195" s="84"/>
      <c r="Z195" s="84"/>
      <c r="AA195" s="84"/>
      <c r="AB195" s="84"/>
    </row>
    <row r="196" spans="1:28">
      <c r="A196" s="84"/>
      <c r="U196" s="84"/>
      <c r="V196" s="84"/>
      <c r="W196" s="84"/>
      <c r="X196" s="84"/>
      <c r="Y196" s="84"/>
      <c r="Z196" s="84"/>
      <c r="AA196" s="84"/>
      <c r="AB196" s="84"/>
    </row>
    <row r="197" spans="1:28">
      <c r="A197" s="84"/>
      <c r="U197" s="84"/>
      <c r="V197" s="84"/>
      <c r="W197" s="84"/>
      <c r="X197" s="84"/>
      <c r="Y197" s="84"/>
      <c r="Z197" s="84"/>
      <c r="AA197" s="84"/>
      <c r="AB197" s="84"/>
    </row>
    <row r="198" spans="1:28">
      <c r="A198" s="84"/>
      <c r="U198" s="84"/>
      <c r="V198" s="84"/>
      <c r="W198" s="84"/>
      <c r="X198" s="84"/>
      <c r="Y198" s="84"/>
      <c r="Z198" s="84"/>
      <c r="AA198" s="84"/>
      <c r="AB198" s="84"/>
    </row>
    <row r="199" spans="1:28">
      <c r="A199" s="84"/>
      <c r="U199" s="84"/>
      <c r="V199" s="84"/>
      <c r="W199" s="84"/>
      <c r="X199" s="84"/>
      <c r="Y199" s="84"/>
      <c r="Z199" s="84"/>
      <c r="AA199" s="84"/>
      <c r="AB199" s="84"/>
    </row>
    <row r="200" spans="1:28">
      <c r="A200" s="84"/>
      <c r="U200" s="84"/>
      <c r="V200" s="84"/>
      <c r="W200" s="84"/>
      <c r="X200" s="84"/>
      <c r="Y200" s="84"/>
      <c r="Z200" s="84"/>
      <c r="AA200" s="84"/>
      <c r="AB200" s="84"/>
    </row>
    <row r="201" spans="1:28">
      <c r="A201" s="84"/>
      <c r="U201" s="84"/>
      <c r="V201" s="84"/>
      <c r="W201" s="84"/>
      <c r="X201" s="84"/>
      <c r="Y201" s="84"/>
      <c r="Z201" s="84"/>
      <c r="AA201" s="84"/>
      <c r="AB201" s="84"/>
    </row>
    <row r="202" spans="1:28">
      <c r="A202" s="84"/>
      <c r="U202" s="84"/>
      <c r="V202" s="84"/>
      <c r="W202" s="84"/>
      <c r="X202" s="84"/>
      <c r="Y202" s="84"/>
      <c r="Z202" s="84"/>
      <c r="AA202" s="84"/>
      <c r="AB202" s="84"/>
    </row>
    <row r="203" spans="1:28">
      <c r="A203" s="84"/>
      <c r="U203" s="84"/>
      <c r="V203" s="84"/>
      <c r="W203" s="84"/>
      <c r="X203" s="84"/>
      <c r="Y203" s="84"/>
      <c r="Z203" s="84"/>
      <c r="AA203" s="84"/>
      <c r="AB203" s="84"/>
    </row>
    <row r="204" spans="1:28">
      <c r="A204" s="84"/>
      <c r="U204" s="84"/>
      <c r="V204" s="84"/>
      <c r="W204" s="84"/>
      <c r="X204" s="84"/>
      <c r="Y204" s="84"/>
      <c r="Z204" s="84"/>
      <c r="AA204" s="84"/>
      <c r="AB204" s="84"/>
    </row>
    <row r="205" spans="1:28">
      <c r="A205" s="84"/>
      <c r="U205" s="84"/>
      <c r="V205" s="84"/>
      <c r="W205" s="84"/>
      <c r="X205" s="84"/>
      <c r="Y205" s="84"/>
      <c r="Z205" s="84"/>
      <c r="AA205" s="84"/>
      <c r="AB205" s="84"/>
    </row>
    <row r="206" spans="1:28">
      <c r="A206" s="84"/>
      <c r="U206" s="84"/>
      <c r="V206" s="84"/>
      <c r="W206" s="84"/>
      <c r="X206" s="84"/>
      <c r="Y206" s="84"/>
      <c r="Z206" s="84"/>
      <c r="AA206" s="84"/>
      <c r="AB206" s="84"/>
    </row>
    <row r="207" spans="1:28">
      <c r="A207" s="84"/>
      <c r="U207" s="84"/>
      <c r="V207" s="84"/>
      <c r="W207" s="84"/>
      <c r="X207" s="84"/>
      <c r="Y207" s="84"/>
      <c r="Z207" s="84"/>
      <c r="AA207" s="84"/>
      <c r="AB207" s="84"/>
    </row>
    <row r="208" spans="1:28">
      <c r="A208" s="84"/>
      <c r="U208" s="84"/>
      <c r="V208" s="84"/>
      <c r="W208" s="84"/>
      <c r="X208" s="84"/>
      <c r="Y208" s="84"/>
      <c r="Z208" s="84"/>
      <c r="AA208" s="84"/>
      <c r="AB208" s="84"/>
    </row>
    <row r="209" spans="1:28">
      <c r="A209" s="84"/>
      <c r="U209" s="84"/>
      <c r="V209" s="84"/>
      <c r="W209" s="84"/>
      <c r="X209" s="84"/>
      <c r="Y209" s="84"/>
      <c r="Z209" s="84"/>
      <c r="AA209" s="84"/>
      <c r="AB209" s="84"/>
    </row>
    <row r="210" spans="1:28">
      <c r="A210" s="84"/>
      <c r="U210" s="84"/>
      <c r="V210" s="84"/>
      <c r="W210" s="84"/>
      <c r="X210" s="84"/>
      <c r="Y210" s="84"/>
      <c r="Z210" s="84"/>
      <c r="AA210" s="84"/>
      <c r="AB210" s="84"/>
    </row>
    <row r="211" spans="1:28">
      <c r="A211" s="84"/>
      <c r="U211" s="84"/>
      <c r="V211" s="84"/>
      <c r="W211" s="84"/>
      <c r="X211" s="84"/>
      <c r="Y211" s="84"/>
      <c r="Z211" s="84"/>
      <c r="AA211" s="84"/>
      <c r="AB211" s="84"/>
    </row>
    <row r="212" spans="1:28">
      <c r="A212" s="84"/>
      <c r="U212" s="84"/>
      <c r="V212" s="84"/>
      <c r="W212" s="84"/>
      <c r="X212" s="84"/>
      <c r="Y212" s="84"/>
      <c r="Z212" s="84"/>
      <c r="AA212" s="84"/>
      <c r="AB212" s="84"/>
    </row>
    <row r="213" spans="1:28">
      <c r="A213" s="84"/>
      <c r="U213" s="84"/>
      <c r="V213" s="84"/>
      <c r="W213" s="84"/>
      <c r="X213" s="84"/>
      <c r="Y213" s="84"/>
      <c r="Z213" s="84"/>
      <c r="AA213" s="84"/>
      <c r="AB213" s="84"/>
    </row>
    <row r="214" spans="1:28">
      <c r="A214" s="84"/>
      <c r="U214" s="84"/>
      <c r="V214" s="84"/>
      <c r="W214" s="84"/>
      <c r="X214" s="84"/>
      <c r="Y214" s="84"/>
      <c r="Z214" s="84"/>
      <c r="AA214" s="84"/>
      <c r="AB214" s="84"/>
    </row>
    <row r="215" spans="1:28">
      <c r="A215" s="84"/>
      <c r="U215" s="84"/>
      <c r="V215" s="84"/>
      <c r="W215" s="84"/>
      <c r="X215" s="84"/>
      <c r="Y215" s="84"/>
      <c r="Z215" s="84"/>
      <c r="AA215" s="84"/>
      <c r="AB215" s="84"/>
    </row>
    <row r="216" spans="1:28">
      <c r="A216" s="84"/>
      <c r="U216" s="84"/>
      <c r="V216" s="84"/>
      <c r="W216" s="84"/>
      <c r="X216" s="84"/>
      <c r="Y216" s="84"/>
      <c r="Z216" s="84"/>
      <c r="AA216" s="84"/>
      <c r="AB216" s="84"/>
    </row>
    <row r="217" spans="1:28">
      <c r="A217" s="84"/>
      <c r="U217" s="84"/>
      <c r="V217" s="84"/>
      <c r="W217" s="84"/>
      <c r="X217" s="84"/>
      <c r="Y217" s="84"/>
      <c r="Z217" s="84"/>
      <c r="AA217" s="84"/>
      <c r="AB217" s="84"/>
    </row>
    <row r="218" spans="1:28">
      <c r="A218" s="84"/>
      <c r="U218" s="84"/>
      <c r="V218" s="84"/>
      <c r="W218" s="84"/>
      <c r="X218" s="84"/>
      <c r="Y218" s="84"/>
      <c r="Z218" s="84"/>
      <c r="AA218" s="84"/>
      <c r="AB218" s="84"/>
    </row>
    <row r="219" spans="1:28">
      <c r="A219" s="84"/>
      <c r="U219" s="84"/>
      <c r="V219" s="84"/>
      <c r="W219" s="84"/>
      <c r="X219" s="84"/>
      <c r="Y219" s="84"/>
      <c r="Z219" s="84"/>
      <c r="AA219" s="84"/>
      <c r="AB219" s="84"/>
    </row>
    <row r="220" spans="1:28">
      <c r="A220" s="84"/>
      <c r="U220" s="84"/>
      <c r="V220" s="84"/>
      <c r="W220" s="84"/>
      <c r="X220" s="84"/>
      <c r="Y220" s="84"/>
      <c r="Z220" s="84"/>
      <c r="AA220" s="84"/>
      <c r="AB220" s="84"/>
    </row>
    <row r="221" spans="1:28">
      <c r="A221" s="84"/>
      <c r="U221" s="84"/>
      <c r="V221" s="84"/>
      <c r="W221" s="84"/>
      <c r="X221" s="84"/>
      <c r="Y221" s="84"/>
      <c r="Z221" s="84"/>
      <c r="AA221" s="84"/>
      <c r="AB221" s="84"/>
    </row>
    <row r="222" spans="1:28">
      <c r="A222" s="84"/>
      <c r="U222" s="84"/>
      <c r="V222" s="84"/>
      <c r="W222" s="84"/>
      <c r="X222" s="84"/>
      <c r="Y222" s="84"/>
      <c r="Z222" s="84"/>
      <c r="AA222" s="84"/>
      <c r="AB222" s="84"/>
    </row>
    <row r="223" spans="1:28">
      <c r="A223" s="84"/>
      <c r="U223" s="84"/>
      <c r="V223" s="84"/>
      <c r="W223" s="84"/>
      <c r="X223" s="84"/>
      <c r="Y223" s="84"/>
      <c r="Z223" s="84"/>
      <c r="AA223" s="84"/>
      <c r="AB223" s="84"/>
    </row>
    <row r="224" spans="1:28">
      <c r="A224" s="84"/>
      <c r="U224" s="84"/>
      <c r="V224" s="84"/>
      <c r="W224" s="84"/>
      <c r="X224" s="84"/>
      <c r="Y224" s="84"/>
      <c r="Z224" s="84"/>
      <c r="AA224" s="84"/>
      <c r="AB224" s="84"/>
    </row>
    <row r="225" spans="1:28">
      <c r="A225" s="84"/>
      <c r="U225" s="84"/>
      <c r="V225" s="84"/>
      <c r="W225" s="84"/>
      <c r="X225" s="84"/>
      <c r="Y225" s="84"/>
      <c r="Z225" s="84"/>
      <c r="AA225" s="84"/>
      <c r="AB225" s="84"/>
    </row>
    <row r="226" spans="1:28">
      <c r="A226" s="84"/>
      <c r="U226" s="84"/>
      <c r="V226" s="84"/>
      <c r="W226" s="84"/>
      <c r="X226" s="84"/>
      <c r="Y226" s="84"/>
      <c r="Z226" s="84"/>
      <c r="AA226" s="84"/>
      <c r="AB226" s="84"/>
    </row>
    <row r="227" spans="1:28">
      <c r="A227" s="84"/>
      <c r="U227" s="84"/>
      <c r="V227" s="84"/>
      <c r="W227" s="84"/>
      <c r="X227" s="84"/>
      <c r="Y227" s="84"/>
      <c r="Z227" s="84"/>
      <c r="AA227" s="84"/>
      <c r="AB227" s="84"/>
    </row>
    <row r="228" spans="1:28">
      <c r="A228" s="84"/>
      <c r="U228" s="84"/>
      <c r="V228" s="84"/>
      <c r="W228" s="84"/>
      <c r="X228" s="84"/>
      <c r="Y228" s="84"/>
      <c r="Z228" s="84"/>
      <c r="AA228" s="84"/>
      <c r="AB228" s="84"/>
    </row>
    <row r="229" spans="1:28">
      <c r="A229" s="84"/>
      <c r="U229" s="84"/>
      <c r="V229" s="84"/>
      <c r="W229" s="84"/>
      <c r="X229" s="84"/>
      <c r="Y229" s="84"/>
      <c r="Z229" s="84"/>
      <c r="AA229" s="84"/>
      <c r="AB229" s="84"/>
    </row>
    <row r="230" spans="1:28">
      <c r="A230" s="84"/>
      <c r="U230" s="84"/>
      <c r="V230" s="84"/>
      <c r="W230" s="84"/>
      <c r="X230" s="84"/>
      <c r="Y230" s="84"/>
      <c r="Z230" s="84"/>
      <c r="AA230" s="84"/>
      <c r="AB230" s="84"/>
    </row>
    <row r="231" spans="1:28">
      <c r="A231" s="84"/>
      <c r="U231" s="84"/>
      <c r="V231" s="84"/>
      <c r="W231" s="84"/>
      <c r="X231" s="84"/>
      <c r="Y231" s="84"/>
      <c r="Z231" s="84"/>
      <c r="AA231" s="84"/>
      <c r="AB231" s="84"/>
    </row>
    <row r="232" spans="1:28">
      <c r="A232" s="84"/>
      <c r="U232" s="84"/>
      <c r="V232" s="84"/>
      <c r="W232" s="84"/>
      <c r="X232" s="84"/>
      <c r="Y232" s="84"/>
      <c r="Z232" s="84"/>
      <c r="AA232" s="84"/>
      <c r="AB232" s="84"/>
    </row>
    <row r="233" spans="1:28">
      <c r="A233" s="84"/>
      <c r="U233" s="84"/>
      <c r="V233" s="84"/>
      <c r="W233" s="84"/>
      <c r="X233" s="84"/>
      <c r="Y233" s="84"/>
      <c r="Z233" s="84"/>
      <c r="AA233" s="84"/>
      <c r="AB233" s="84"/>
    </row>
    <row r="234" spans="1:28">
      <c r="A234" s="84"/>
      <c r="U234" s="84"/>
      <c r="V234" s="84"/>
      <c r="W234" s="84"/>
      <c r="X234" s="84"/>
      <c r="Y234" s="84"/>
      <c r="Z234" s="84"/>
      <c r="AA234" s="84"/>
      <c r="AB234" s="84"/>
    </row>
    <row r="235" spans="1:28">
      <c r="A235" s="84"/>
      <c r="U235" s="84"/>
      <c r="V235" s="84"/>
      <c r="W235" s="84"/>
      <c r="X235" s="84"/>
      <c r="Y235" s="84"/>
      <c r="Z235" s="84"/>
      <c r="AA235" s="84"/>
      <c r="AB235" s="84"/>
    </row>
    <row r="236" spans="1:28">
      <c r="A236" s="84"/>
      <c r="U236" s="84"/>
      <c r="V236" s="84"/>
      <c r="W236" s="84"/>
      <c r="X236" s="84"/>
      <c r="Y236" s="84"/>
      <c r="Z236" s="84"/>
      <c r="AA236" s="84"/>
      <c r="AB236" s="84"/>
    </row>
    <row r="237" spans="1:28">
      <c r="A237" s="84"/>
      <c r="U237" s="84"/>
      <c r="V237" s="84"/>
      <c r="W237" s="84"/>
      <c r="X237" s="84"/>
      <c r="Y237" s="84"/>
      <c r="Z237" s="84"/>
      <c r="AA237" s="84"/>
      <c r="AB237" s="84"/>
    </row>
    <row r="238" spans="1:28">
      <c r="A238" s="84"/>
      <c r="U238" s="84"/>
      <c r="V238" s="84"/>
      <c r="W238" s="84"/>
      <c r="X238" s="84"/>
      <c r="Y238" s="84"/>
      <c r="Z238" s="84"/>
      <c r="AA238" s="84"/>
      <c r="AB238" s="84"/>
    </row>
    <row r="239" spans="1:28">
      <c r="A239" s="84"/>
      <c r="U239" s="84"/>
      <c r="V239" s="84"/>
      <c r="W239" s="84"/>
      <c r="X239" s="84"/>
      <c r="Y239" s="84"/>
      <c r="Z239" s="84"/>
      <c r="AA239" s="84"/>
      <c r="AB239" s="84"/>
    </row>
    <row r="240" spans="1:28">
      <c r="A240" s="84"/>
      <c r="U240" s="84"/>
      <c r="V240" s="84"/>
      <c r="W240" s="84"/>
      <c r="X240" s="84"/>
      <c r="Y240" s="84"/>
      <c r="Z240" s="84"/>
      <c r="AA240" s="84"/>
      <c r="AB240" s="84"/>
    </row>
    <row r="241" spans="1:28">
      <c r="A241" s="84"/>
      <c r="U241" s="84"/>
      <c r="V241" s="84"/>
      <c r="W241" s="84"/>
      <c r="X241" s="84"/>
      <c r="Y241" s="84"/>
      <c r="Z241" s="84"/>
      <c r="AA241" s="84"/>
      <c r="AB241" s="84"/>
    </row>
    <row r="242" spans="1:28">
      <c r="A242" s="84"/>
      <c r="U242" s="84"/>
      <c r="V242" s="84"/>
      <c r="W242" s="84"/>
      <c r="X242" s="84"/>
      <c r="Y242" s="84"/>
      <c r="Z242" s="84"/>
      <c r="AA242" s="84"/>
      <c r="AB242" s="84"/>
    </row>
    <row r="243" spans="1:28">
      <c r="A243" s="84"/>
      <c r="U243" s="84"/>
      <c r="V243" s="84"/>
      <c r="W243" s="84"/>
      <c r="X243" s="84"/>
      <c r="Y243" s="84"/>
      <c r="Z243" s="84"/>
      <c r="AA243" s="84"/>
      <c r="AB243" s="84"/>
    </row>
    <row r="244" spans="1:28">
      <c r="A244" s="84"/>
      <c r="U244" s="84"/>
      <c r="V244" s="84"/>
      <c r="W244" s="84"/>
      <c r="X244" s="84"/>
      <c r="Y244" s="84"/>
      <c r="Z244" s="84"/>
      <c r="AA244" s="84"/>
      <c r="AB244" s="84"/>
    </row>
    <row r="245" spans="1:28">
      <c r="A245" s="84"/>
      <c r="U245" s="84"/>
      <c r="V245" s="84"/>
      <c r="W245" s="84"/>
      <c r="X245" s="84"/>
      <c r="Y245" s="84"/>
      <c r="Z245" s="84"/>
      <c r="AA245" s="84"/>
      <c r="AB245" s="84"/>
    </row>
    <row r="246" spans="1:28">
      <c r="A246" s="84"/>
      <c r="U246" s="84"/>
      <c r="V246" s="84"/>
      <c r="W246" s="84"/>
      <c r="X246" s="84"/>
      <c r="Y246" s="84"/>
      <c r="Z246" s="84"/>
      <c r="AA246" s="84"/>
      <c r="AB246" s="84"/>
    </row>
    <row r="247" spans="1:28">
      <c r="A247" s="84"/>
      <c r="U247" s="84"/>
      <c r="V247" s="84"/>
      <c r="W247" s="84"/>
      <c r="X247" s="84"/>
      <c r="Y247" s="84"/>
      <c r="Z247" s="84"/>
      <c r="AA247" s="84"/>
      <c r="AB247" s="84"/>
    </row>
    <row r="248" spans="1:28">
      <c r="A248" s="84"/>
      <c r="U248" s="84"/>
      <c r="V248" s="84"/>
      <c r="W248" s="84"/>
      <c r="X248" s="84"/>
      <c r="Y248" s="84"/>
      <c r="Z248" s="84"/>
      <c r="AA248" s="84"/>
      <c r="AB248" s="84"/>
    </row>
    <row r="249" spans="1:28">
      <c r="A249" s="84"/>
      <c r="U249" s="84"/>
      <c r="V249" s="84"/>
      <c r="W249" s="84"/>
      <c r="X249" s="84"/>
      <c r="Y249" s="84"/>
      <c r="Z249" s="84"/>
      <c r="AA249" s="84"/>
      <c r="AB249" s="84"/>
    </row>
    <row r="250" spans="1:28">
      <c r="A250" s="84"/>
      <c r="U250" s="84"/>
      <c r="V250" s="84"/>
      <c r="W250" s="84"/>
      <c r="X250" s="84"/>
      <c r="Y250" s="84"/>
      <c r="Z250" s="84"/>
      <c r="AA250" s="84"/>
      <c r="AB250" s="84"/>
    </row>
    <row r="251" spans="1:28">
      <c r="A251" s="84"/>
      <c r="U251" s="84"/>
      <c r="V251" s="84"/>
      <c r="W251" s="84"/>
      <c r="X251" s="84"/>
      <c r="Y251" s="84"/>
      <c r="Z251" s="84"/>
      <c r="AA251" s="84"/>
      <c r="AB251" s="84"/>
    </row>
    <row r="252" spans="1:28">
      <c r="A252" s="84"/>
      <c r="U252" s="84"/>
      <c r="V252" s="84"/>
      <c r="W252" s="84"/>
      <c r="X252" s="84"/>
      <c r="Y252" s="84"/>
      <c r="Z252" s="84"/>
      <c r="AA252" s="84"/>
      <c r="AB252" s="84"/>
    </row>
    <row r="253" spans="1:28">
      <c r="A253" s="84"/>
      <c r="U253" s="84"/>
      <c r="V253" s="84"/>
      <c r="W253" s="84"/>
      <c r="X253" s="84"/>
      <c r="Y253" s="84"/>
      <c r="Z253" s="84"/>
      <c r="AA253" s="84"/>
      <c r="AB253" s="84"/>
    </row>
    <row r="254" spans="1:28">
      <c r="A254" s="84"/>
      <c r="U254" s="84"/>
      <c r="V254" s="84"/>
      <c r="W254" s="84"/>
      <c r="X254" s="84"/>
      <c r="Y254" s="84"/>
      <c r="Z254" s="84"/>
      <c r="AA254" s="84"/>
      <c r="AB254" s="84"/>
    </row>
    <row r="255" spans="1:28">
      <c r="A255" s="84"/>
      <c r="U255" s="84"/>
      <c r="V255" s="84"/>
      <c r="W255" s="84"/>
      <c r="X255" s="84"/>
      <c r="Y255" s="84"/>
      <c r="Z255" s="84"/>
      <c r="AA255" s="84"/>
      <c r="AB255" s="84"/>
    </row>
    <row r="256" spans="1:28">
      <c r="A256" s="84"/>
      <c r="U256" s="84"/>
      <c r="V256" s="84"/>
      <c r="W256" s="84"/>
      <c r="X256" s="84"/>
      <c r="Y256" s="84"/>
      <c r="Z256" s="84"/>
      <c r="AA256" s="84"/>
      <c r="AB256" s="84"/>
    </row>
    <row r="257" spans="1:28">
      <c r="A257" s="84"/>
      <c r="U257" s="84"/>
      <c r="V257" s="84"/>
      <c r="W257" s="84"/>
      <c r="X257" s="84"/>
      <c r="Y257" s="84"/>
      <c r="Z257" s="84"/>
      <c r="AA257" s="84"/>
      <c r="AB257" s="84"/>
    </row>
    <row r="258" spans="1:28">
      <c r="A258" s="84"/>
      <c r="U258" s="84"/>
      <c r="V258" s="84"/>
      <c r="W258" s="84"/>
      <c r="X258" s="84"/>
      <c r="Y258" s="84"/>
      <c r="Z258" s="84"/>
      <c r="AA258" s="84"/>
      <c r="AB258" s="84"/>
    </row>
    <row r="259" spans="1:28">
      <c r="A259" s="84"/>
      <c r="U259" s="84"/>
      <c r="V259" s="84"/>
      <c r="W259" s="84"/>
      <c r="X259" s="84"/>
      <c r="Y259" s="84"/>
      <c r="Z259" s="84"/>
      <c r="AA259" s="84"/>
      <c r="AB259" s="84"/>
    </row>
    <row r="260" spans="1:28">
      <c r="A260" s="84"/>
      <c r="U260" s="84"/>
      <c r="V260" s="84"/>
      <c r="W260" s="84"/>
      <c r="X260" s="84"/>
      <c r="Y260" s="84"/>
      <c r="Z260" s="84"/>
      <c r="AA260" s="84"/>
      <c r="AB260" s="84"/>
    </row>
    <row r="261" spans="1:28">
      <c r="A261" s="84"/>
      <c r="U261" s="84"/>
      <c r="V261" s="84"/>
      <c r="W261" s="84"/>
      <c r="X261" s="84"/>
      <c r="Y261" s="84"/>
      <c r="Z261" s="84"/>
      <c r="AA261" s="84"/>
      <c r="AB261" s="84"/>
    </row>
    <row r="262" spans="1:28">
      <c r="A262" s="84"/>
      <c r="U262" s="84"/>
      <c r="V262" s="84"/>
      <c r="W262" s="84"/>
      <c r="X262" s="84"/>
      <c r="Y262" s="84"/>
      <c r="Z262" s="84"/>
      <c r="AA262" s="84"/>
      <c r="AB262" s="84"/>
    </row>
    <row r="263" spans="1:28">
      <c r="A263" s="84"/>
      <c r="U263" s="84"/>
      <c r="V263" s="84"/>
      <c r="W263" s="84"/>
      <c r="X263" s="84"/>
      <c r="Y263" s="84"/>
      <c r="Z263" s="84"/>
      <c r="AA263" s="84"/>
      <c r="AB263" s="84"/>
    </row>
    <row r="264" spans="1:28">
      <c r="A264" s="84"/>
      <c r="U264" s="84"/>
      <c r="V264" s="84"/>
      <c r="W264" s="84"/>
      <c r="X264" s="84"/>
      <c r="Y264" s="84"/>
      <c r="Z264" s="84"/>
      <c r="AA264" s="84"/>
      <c r="AB264" s="84"/>
    </row>
    <row r="265" spans="1:28">
      <c r="A265" s="84"/>
      <c r="U265" s="84"/>
      <c r="V265" s="84"/>
      <c r="W265" s="84"/>
      <c r="X265" s="84"/>
      <c r="Y265" s="84"/>
      <c r="Z265" s="84"/>
      <c r="AA265" s="84"/>
      <c r="AB265" s="84"/>
    </row>
    <row r="266" spans="1:28">
      <c r="A266" s="84"/>
      <c r="U266" s="84"/>
      <c r="V266" s="84"/>
      <c r="W266" s="84"/>
      <c r="X266" s="84"/>
      <c r="Y266" s="84"/>
      <c r="Z266" s="84"/>
      <c r="AA266" s="84"/>
      <c r="AB266" s="84"/>
    </row>
    <row r="267" spans="1:28">
      <c r="A267" s="84"/>
      <c r="U267" s="84"/>
      <c r="V267" s="84"/>
      <c r="W267" s="84"/>
      <c r="X267" s="84"/>
      <c r="Y267" s="84"/>
      <c r="Z267" s="84"/>
      <c r="AA267" s="84"/>
      <c r="AB267" s="84"/>
    </row>
    <row r="268" spans="1:28">
      <c r="A268" s="84"/>
      <c r="U268" s="84"/>
      <c r="V268" s="84"/>
      <c r="W268" s="84"/>
      <c r="X268" s="84"/>
      <c r="Y268" s="84"/>
      <c r="Z268" s="84"/>
      <c r="AA268" s="84"/>
      <c r="AB268" s="84"/>
    </row>
    <row r="269" spans="1:28">
      <c r="A269" s="84"/>
      <c r="U269" s="84"/>
      <c r="V269" s="84"/>
      <c r="W269" s="84"/>
      <c r="X269" s="84"/>
      <c r="Y269" s="84"/>
      <c r="Z269" s="84"/>
      <c r="AA269" s="84"/>
      <c r="AB269" s="84"/>
    </row>
    <row r="270" spans="1:28">
      <c r="A270" s="84"/>
      <c r="U270" s="84"/>
      <c r="V270" s="84"/>
      <c r="W270" s="84"/>
      <c r="X270" s="84"/>
      <c r="Y270" s="84"/>
      <c r="Z270" s="84"/>
      <c r="AA270" s="84"/>
      <c r="AB270" s="84"/>
    </row>
    <row r="271" spans="1:28">
      <c r="A271" s="84"/>
      <c r="U271" s="84"/>
      <c r="V271" s="84"/>
      <c r="W271" s="84"/>
      <c r="X271" s="84"/>
      <c r="Y271" s="84"/>
      <c r="Z271" s="84"/>
      <c r="AA271" s="84"/>
      <c r="AB271" s="84"/>
    </row>
    <row r="272" spans="1:28">
      <c r="A272" s="84"/>
      <c r="U272" s="84"/>
      <c r="V272" s="84"/>
      <c r="W272" s="84"/>
      <c r="X272" s="84"/>
      <c r="Y272" s="84"/>
      <c r="Z272" s="84"/>
      <c r="AA272" s="84"/>
      <c r="AB272" s="84"/>
    </row>
    <row r="273" spans="1:28">
      <c r="A273" s="84"/>
      <c r="U273" s="84"/>
      <c r="V273" s="84"/>
      <c r="W273" s="84"/>
      <c r="X273" s="84"/>
      <c r="Y273" s="84"/>
      <c r="Z273" s="84"/>
      <c r="AA273" s="84"/>
      <c r="AB273" s="84"/>
    </row>
    <row r="274" spans="1:28">
      <c r="A274" s="84"/>
      <c r="U274" s="84"/>
      <c r="V274" s="84"/>
      <c r="W274" s="84"/>
      <c r="X274" s="84"/>
      <c r="Y274" s="84"/>
      <c r="Z274" s="84"/>
      <c r="AA274" s="84"/>
      <c r="AB274" s="84"/>
    </row>
    <row r="275" spans="1:28">
      <c r="A275" s="84"/>
      <c r="U275" s="84"/>
      <c r="V275" s="84"/>
      <c r="W275" s="84"/>
      <c r="X275" s="84"/>
      <c r="Y275" s="84"/>
      <c r="Z275" s="84"/>
      <c r="AA275" s="84"/>
      <c r="AB275" s="84"/>
    </row>
    <row r="276" spans="1:28">
      <c r="A276" s="84"/>
      <c r="U276" s="84"/>
      <c r="V276" s="84"/>
      <c r="W276" s="84"/>
      <c r="X276" s="84"/>
      <c r="Y276" s="84"/>
      <c r="Z276" s="84"/>
      <c r="AA276" s="84"/>
      <c r="AB276" s="84"/>
    </row>
    <row r="277" spans="1:28">
      <c r="A277" s="84"/>
      <c r="U277" s="84"/>
      <c r="V277" s="84"/>
      <c r="W277" s="84"/>
      <c r="X277" s="84"/>
      <c r="Y277" s="84"/>
      <c r="Z277" s="84"/>
      <c r="AA277" s="84"/>
      <c r="AB277" s="84"/>
    </row>
    <row r="278" spans="1:28">
      <c r="A278" s="84"/>
      <c r="U278" s="84"/>
      <c r="V278" s="84"/>
      <c r="W278" s="84"/>
      <c r="X278" s="84"/>
      <c r="Y278" s="84"/>
      <c r="Z278" s="84"/>
      <c r="AA278" s="84"/>
      <c r="AB278" s="84"/>
    </row>
    <row r="279" spans="1:28">
      <c r="A279" s="84"/>
      <c r="U279" s="84"/>
      <c r="V279" s="84"/>
      <c r="W279" s="84"/>
      <c r="X279" s="84"/>
      <c r="Y279" s="84"/>
      <c r="Z279" s="84"/>
      <c r="AA279" s="84"/>
      <c r="AB279" s="84"/>
    </row>
    <row r="280" spans="1:28">
      <c r="A280" s="84"/>
      <c r="U280" s="84"/>
      <c r="V280" s="84"/>
      <c r="W280" s="84"/>
      <c r="X280" s="84"/>
      <c r="Y280" s="84"/>
      <c r="Z280" s="84"/>
      <c r="AA280" s="84"/>
      <c r="AB280" s="84"/>
    </row>
    <row r="281" spans="1:28">
      <c r="A281" s="84"/>
      <c r="U281" s="84"/>
      <c r="V281" s="84"/>
      <c r="W281" s="84"/>
      <c r="X281" s="84"/>
      <c r="Y281" s="84"/>
      <c r="Z281" s="84"/>
      <c r="AA281" s="84"/>
      <c r="AB281" s="84"/>
    </row>
    <row r="282" spans="1:28">
      <c r="A282" s="84"/>
      <c r="U282" s="84"/>
      <c r="V282" s="84"/>
      <c r="W282" s="84"/>
      <c r="X282" s="84"/>
      <c r="Y282" s="84"/>
      <c r="Z282" s="84"/>
      <c r="AA282" s="84"/>
      <c r="AB282" s="84"/>
    </row>
    <row r="283" spans="1:28">
      <c r="A283" s="84"/>
      <c r="U283" s="84"/>
      <c r="V283" s="84"/>
      <c r="W283" s="84"/>
      <c r="X283" s="84"/>
      <c r="Y283" s="84"/>
      <c r="Z283" s="84"/>
      <c r="AA283" s="84"/>
      <c r="AB283" s="84"/>
    </row>
    <row r="284" spans="1:28">
      <c r="A284" s="84"/>
      <c r="U284" s="84"/>
      <c r="V284" s="84"/>
      <c r="W284" s="84"/>
      <c r="X284" s="84"/>
      <c r="Y284" s="84"/>
      <c r="Z284" s="84"/>
      <c r="AA284" s="84"/>
      <c r="AB284" s="84"/>
    </row>
    <row r="285" spans="1:28">
      <c r="A285" s="84"/>
      <c r="U285" s="84"/>
      <c r="V285" s="84"/>
      <c r="W285" s="84"/>
      <c r="X285" s="84"/>
      <c r="Y285" s="84"/>
      <c r="Z285" s="84"/>
      <c r="AA285" s="84"/>
      <c r="AB285" s="84"/>
    </row>
    <row r="286" spans="1:28">
      <c r="A286" s="84"/>
      <c r="U286" s="84"/>
      <c r="V286" s="84"/>
      <c r="W286" s="84"/>
      <c r="X286" s="84"/>
      <c r="Y286" s="84"/>
      <c r="Z286" s="84"/>
      <c r="AA286" s="84"/>
      <c r="AB286" s="84"/>
    </row>
    <row r="287" spans="1:28">
      <c r="A287" s="84"/>
      <c r="U287" s="84"/>
      <c r="V287" s="84"/>
      <c r="W287" s="84"/>
      <c r="X287" s="84"/>
      <c r="Y287" s="84"/>
      <c r="Z287" s="84"/>
      <c r="AA287" s="84"/>
      <c r="AB287" s="84"/>
    </row>
    <row r="288" spans="1:28">
      <c r="A288" s="84"/>
      <c r="U288" s="84"/>
      <c r="V288" s="84"/>
      <c r="W288" s="84"/>
      <c r="X288" s="84"/>
      <c r="Y288" s="84"/>
      <c r="Z288" s="84"/>
      <c r="AA288" s="84"/>
      <c r="AB288" s="84"/>
    </row>
    <row r="289" spans="1:28">
      <c r="A289" s="84"/>
      <c r="U289" s="84"/>
      <c r="V289" s="84"/>
      <c r="W289" s="84"/>
      <c r="X289" s="84"/>
      <c r="Y289" s="84"/>
      <c r="Z289" s="84"/>
      <c r="AA289" s="84"/>
      <c r="AB289" s="84"/>
    </row>
    <row r="290" spans="1:28">
      <c r="A290" s="84"/>
      <c r="U290" s="84"/>
      <c r="V290" s="84"/>
      <c r="W290" s="84"/>
      <c r="X290" s="84"/>
      <c r="Y290" s="84"/>
      <c r="Z290" s="84"/>
      <c r="AA290" s="84"/>
      <c r="AB290" s="84"/>
    </row>
    <row r="291" spans="1:28">
      <c r="A291" s="364"/>
      <c r="U291" s="84"/>
      <c r="V291" s="84"/>
      <c r="W291" s="84"/>
      <c r="X291" s="84"/>
      <c r="Y291" s="84"/>
      <c r="Z291" s="84"/>
      <c r="AA291" s="84"/>
      <c r="AB291" s="84"/>
    </row>
    <row r="292" spans="1:28">
      <c r="U292" s="84"/>
      <c r="V292" s="84"/>
      <c r="W292" s="84"/>
      <c r="X292" s="84"/>
      <c r="Y292" s="84"/>
      <c r="Z292" s="84"/>
      <c r="AA292" s="84"/>
      <c r="AB292" s="84"/>
    </row>
    <row r="293" spans="1:28">
      <c r="U293" s="84"/>
      <c r="V293" s="84"/>
      <c r="W293" s="84"/>
      <c r="X293" s="84"/>
      <c r="Y293" s="84"/>
      <c r="Z293" s="84"/>
      <c r="AA293" s="84"/>
      <c r="AB293" s="84"/>
    </row>
    <row r="294" spans="1:28">
      <c r="U294" s="84"/>
      <c r="V294" s="84"/>
      <c r="W294" s="84"/>
      <c r="X294" s="84"/>
      <c r="Y294" s="84"/>
      <c r="Z294" s="84"/>
      <c r="AA294" s="84"/>
      <c r="AB294" s="84"/>
    </row>
    <row r="295" spans="1:28">
      <c r="U295" s="84"/>
      <c r="V295" s="84"/>
      <c r="W295" s="84"/>
      <c r="X295" s="84"/>
      <c r="Y295" s="84"/>
      <c r="Z295" s="84"/>
      <c r="AA295" s="84"/>
      <c r="AB295" s="84"/>
    </row>
    <row r="296" spans="1:28">
      <c r="U296" s="84"/>
      <c r="V296" s="84"/>
      <c r="W296" s="84"/>
      <c r="X296" s="84"/>
      <c r="Y296" s="84"/>
      <c r="Z296" s="84"/>
      <c r="AA296" s="84"/>
      <c r="AB296" s="84"/>
    </row>
  </sheetData>
  <autoFilter ref="A10:XFD40"/>
  <mergeCells count="43">
    <mergeCell ref="AQ9:AQ10"/>
    <mergeCell ref="AR9:AR10"/>
    <mergeCell ref="A2:E3"/>
    <mergeCell ref="F2:K3"/>
    <mergeCell ref="L2:P3"/>
    <mergeCell ref="Q2:AP8"/>
    <mergeCell ref="A7:P8"/>
    <mergeCell ref="AL9:AL10"/>
    <mergeCell ref="AM9:AM10"/>
    <mergeCell ref="AN9:AN10"/>
    <mergeCell ref="AO9:AO10"/>
    <mergeCell ref="AP9:AP10"/>
    <mergeCell ref="AD9:AD10"/>
    <mergeCell ref="AE9:AE10"/>
    <mergeCell ref="AF9:AF10"/>
    <mergeCell ref="AJ9:AJ10"/>
    <mergeCell ref="AK9:AK10"/>
    <mergeCell ref="Y9:Y10"/>
    <mergeCell ref="Z9:Z10"/>
    <mergeCell ref="AA9:AA10"/>
    <mergeCell ref="AB9:AB10"/>
    <mergeCell ref="AC9:AC10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A1:AR1"/>
    <mergeCell ref="A4:P4"/>
    <mergeCell ref="A5:K5"/>
    <mergeCell ref="L5:P5"/>
    <mergeCell ref="A6:P6"/>
  </mergeCells>
  <phoneticPr fontId="138" type="noConversion"/>
  <conditionalFormatting sqref="N13">
    <cfRule type="duplicateValues" dxfId="65" priority="2"/>
  </conditionalFormatting>
  <conditionalFormatting sqref="O13">
    <cfRule type="duplicateValues" dxfId="64" priority="1"/>
  </conditionalFormatting>
  <conditionalFormatting sqref="N14">
    <cfRule type="duplicateValues" dxfId="63" priority="6"/>
  </conditionalFormatting>
  <conditionalFormatting sqref="O14">
    <cfRule type="duplicateValues" dxfId="62" priority="5"/>
  </conditionalFormatting>
  <conditionalFormatting sqref="N29">
    <cfRule type="duplicateValues" dxfId="61" priority="4"/>
  </conditionalFormatting>
  <conditionalFormatting sqref="O29">
    <cfRule type="duplicateValues" dxfId="60" priority="3"/>
  </conditionalFormatting>
  <conditionalFormatting sqref="K63">
    <cfRule type="duplicateValues" dxfId="59" priority="9"/>
  </conditionalFormatting>
  <conditionalFormatting sqref="K94">
    <cfRule type="duplicateValues" dxfId="58" priority="13"/>
  </conditionalFormatting>
  <conditionalFormatting sqref="AA141">
    <cfRule type="duplicateValues" dxfId="57" priority="15"/>
    <cfRule type="duplicateValues" dxfId="56" priority="16"/>
    <cfRule type="duplicateValues" dxfId="55" priority="17"/>
    <cfRule type="duplicateValues" dxfId="54" priority="18"/>
  </conditionalFormatting>
  <conditionalFormatting sqref="K161">
    <cfRule type="duplicateValues" dxfId="53" priority="10"/>
  </conditionalFormatting>
  <conditionalFormatting sqref="K101:K106">
    <cfRule type="duplicateValues" dxfId="52" priority="12"/>
  </conditionalFormatting>
  <conditionalFormatting sqref="M9:M10">
    <cfRule type="duplicateValues" dxfId="51" priority="7"/>
  </conditionalFormatting>
  <conditionalFormatting sqref="N9:N10">
    <cfRule type="duplicateValues" dxfId="50" priority="8"/>
  </conditionalFormatting>
  <conditionalFormatting sqref="K94:K96 K100:K106">
    <cfRule type="duplicateValues" dxfId="49" priority="11"/>
  </conditionalFormatting>
  <conditionalFormatting sqref="K95:K96 K100">
    <cfRule type="duplicateValues" dxfId="48" priority="14"/>
  </conditionalFormatting>
  <dataValidations count="2">
    <dataValidation allowBlank="1" showErrorMessage="1" promptTitle="提示" prompt="该字段按需填写" sqref="Q29"/>
    <dataValidation allowBlank="1" showErrorMessage="1" sqref="AA145 AA149:AA150"/>
  </dataValidations>
  <printOptions horizontalCentered="1"/>
  <pageMargins left="0.31496062992126" right="0.27559055118110198" top="0.39370078740157499" bottom="0.55118110236220497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E113"/>
  <sheetViews>
    <sheetView topLeftCell="A8" zoomScale="70" zoomScaleNormal="70" workbookViewId="0">
      <pane xSplit="35" ySplit="3" topLeftCell="AJ11" activePane="bottomRight" state="frozen"/>
      <selection pane="topRight"/>
      <selection pane="bottomLeft"/>
      <selection pane="bottomRight" activeCell="BI13" sqref="BI13"/>
    </sheetView>
  </sheetViews>
  <sheetFormatPr defaultColWidth="9" defaultRowHeight="14.25" outlineLevelRow="1" outlineLevelCol="1"/>
  <cols>
    <col min="1" max="1" width="3.625" style="84" customWidth="1"/>
    <col min="2" max="4" width="2.5" style="84" customWidth="1"/>
    <col min="5" max="11" width="2.5" style="84" hidden="1" customWidth="1"/>
    <col min="12" max="12" width="5.375" style="84" customWidth="1"/>
    <col min="13" max="13" width="10.625" style="84" customWidth="1"/>
    <col min="14" max="14" width="10.75" style="84" customWidth="1"/>
    <col min="15" max="15" width="12.125" style="84" customWidth="1"/>
    <col min="16" max="16" width="7.5" style="88" customWidth="1" outlineLevel="1"/>
    <col min="17" max="17" width="4.125" style="84" customWidth="1" outlineLevel="1"/>
    <col min="18" max="18" width="3.25" style="84" customWidth="1" outlineLevel="1"/>
    <col min="19" max="19" width="7.375" style="84" customWidth="1"/>
    <col min="20" max="20" width="4.875" style="89" hidden="1" customWidth="1" outlineLevel="1"/>
    <col min="21" max="21" width="14.75" style="89" hidden="1" customWidth="1" outlineLevel="1"/>
    <col min="22" max="22" width="4.875" style="89" hidden="1" customWidth="1" outlineLevel="1"/>
    <col min="23" max="23" width="7.375" style="89" hidden="1" customWidth="1" outlineLevel="1"/>
    <col min="24" max="24" width="5.625" style="89" hidden="1" customWidth="1" outlineLevel="1"/>
    <col min="25" max="25" width="7.125" style="89" customWidth="1" collapsed="1"/>
    <col min="26" max="26" width="5.875" style="89" customWidth="1"/>
    <col min="27" max="27" width="8.75" style="89" hidden="1" customWidth="1" outlineLevel="1"/>
    <col min="28" max="28" width="9.625" style="84" hidden="1" customWidth="1" outlineLevel="1"/>
    <col min="29" max="29" width="8.25" style="84" customWidth="1" collapsed="1"/>
    <col min="30" max="30" width="5.125" style="84" hidden="1" customWidth="1"/>
    <col min="31" max="32" width="7.625" style="84" hidden="1" customWidth="1" outlineLevel="1"/>
    <col min="33" max="35" width="7.625" style="90" hidden="1" customWidth="1" outlineLevel="1"/>
    <col min="36" max="36" width="7.625" style="150" hidden="1" customWidth="1" outlineLevel="1"/>
    <col min="37" max="39" width="7.625" style="84" hidden="1" customWidth="1" outlineLevel="1"/>
    <col min="40" max="40" width="4.625" style="84" customWidth="1" collapsed="1"/>
    <col min="41" max="41" width="5.875" style="84" customWidth="1"/>
    <col min="42" max="42" width="6" style="84" hidden="1" customWidth="1" outlineLevel="1"/>
    <col min="43" max="44" width="7.125" style="84" hidden="1" customWidth="1" outlineLevel="1"/>
    <col min="45" max="45" width="7.625" style="84" hidden="1" customWidth="1" outlineLevel="1"/>
    <col min="46" max="46" width="6" style="84" hidden="1" customWidth="1" outlineLevel="1"/>
    <col min="47" max="47" width="7.625" style="84" hidden="1" customWidth="1" outlineLevel="1"/>
    <col min="48" max="51" width="8.625" style="84" hidden="1" customWidth="1" outlineLevel="1"/>
    <col min="52" max="52" width="7.625" style="84" customWidth="1" collapsed="1"/>
    <col min="53" max="53" width="6.25" style="84" customWidth="1"/>
    <col min="54" max="54" width="11.375" style="84" customWidth="1"/>
    <col min="55" max="55" width="10.625" style="84" customWidth="1"/>
    <col min="56" max="16384" width="9" style="84"/>
  </cols>
  <sheetData>
    <row r="1" spans="1:57" hidden="1" outlineLevel="1">
      <c r="A1" s="1038"/>
      <c r="B1" s="1038"/>
      <c r="C1" s="1038"/>
      <c r="D1" s="1038"/>
      <c r="E1" s="1038"/>
      <c r="F1" s="1038"/>
      <c r="G1" s="1038"/>
      <c r="H1" s="1038"/>
      <c r="I1" s="1038"/>
      <c r="J1" s="1038"/>
      <c r="K1" s="1038"/>
      <c r="L1" s="1038"/>
      <c r="M1" s="1039"/>
      <c r="N1" s="1038"/>
      <c r="O1" s="1038"/>
      <c r="P1" s="1040"/>
      <c r="Q1" s="1040"/>
      <c r="R1" s="1040"/>
      <c r="S1" s="1040"/>
      <c r="T1" s="1040"/>
      <c r="U1" s="1040"/>
      <c r="V1" s="1040"/>
      <c r="W1" s="1040"/>
      <c r="X1" s="1040"/>
      <c r="Y1" s="1040"/>
      <c r="Z1" s="1040"/>
      <c r="AA1" s="1040"/>
      <c r="AB1" s="1040"/>
      <c r="AC1" s="1040"/>
      <c r="AD1" s="1040"/>
      <c r="AE1" s="1040"/>
      <c r="AF1" s="1040"/>
      <c r="AG1" s="1196"/>
      <c r="AH1" s="1196"/>
      <c r="AI1" s="1196"/>
      <c r="AJ1" s="1375"/>
      <c r="AK1" s="1040"/>
      <c r="AL1" s="1040"/>
      <c r="AM1" s="1040"/>
      <c r="AN1" s="1040"/>
      <c r="AO1" s="1040"/>
      <c r="AP1" s="1040"/>
      <c r="AQ1" s="1040"/>
      <c r="AR1" s="1040"/>
      <c r="AS1" s="1040"/>
      <c r="AT1" s="1040"/>
      <c r="AU1" s="1040"/>
      <c r="AV1" s="1040"/>
      <c r="AW1" s="1040"/>
      <c r="AX1" s="1040"/>
      <c r="AY1" s="1040"/>
      <c r="AZ1" s="1040"/>
      <c r="BA1" s="154"/>
    </row>
    <row r="2" spans="1:57" ht="28.5" hidden="1" customHeight="1" outlineLevel="1">
      <c r="A2" s="1041" t="s">
        <v>448</v>
      </c>
      <c r="B2" s="1042"/>
      <c r="C2" s="1042"/>
      <c r="D2" s="1042"/>
      <c r="E2" s="1043"/>
      <c r="F2" s="1044" t="s">
        <v>449</v>
      </c>
      <c r="G2" s="1045"/>
      <c r="H2" s="1045"/>
      <c r="I2" s="1045"/>
      <c r="J2" s="1045"/>
      <c r="K2" s="1046"/>
      <c r="L2" s="1047" t="s">
        <v>450</v>
      </c>
      <c r="M2" s="1048"/>
      <c r="N2" s="1047"/>
      <c r="O2" s="1049"/>
      <c r="P2" s="1084" t="s">
        <v>451</v>
      </c>
      <c r="Q2" s="1085"/>
      <c r="R2" s="1085"/>
      <c r="S2" s="1085"/>
      <c r="T2" s="1085"/>
      <c r="U2" s="1085"/>
      <c r="V2" s="1085"/>
      <c r="W2" s="1085"/>
      <c r="X2" s="1085"/>
      <c r="Y2" s="1085"/>
      <c r="Z2" s="1085"/>
      <c r="AA2" s="1085"/>
      <c r="AB2" s="1085"/>
      <c r="AC2" s="1085"/>
      <c r="AD2" s="1085"/>
      <c r="AE2" s="224"/>
      <c r="AF2" s="224"/>
      <c r="AG2" s="234"/>
      <c r="AH2" s="234"/>
      <c r="AI2" s="234"/>
      <c r="AJ2" s="235"/>
      <c r="AK2" s="224"/>
      <c r="AL2" s="224"/>
      <c r="AM2" s="224"/>
      <c r="AN2" s="224"/>
      <c r="AO2" s="224"/>
      <c r="AP2" s="224"/>
      <c r="AQ2" s="224"/>
      <c r="AR2" s="224"/>
      <c r="AS2" s="224"/>
      <c r="AT2" s="224"/>
      <c r="AU2" s="224"/>
      <c r="AV2" s="224"/>
      <c r="AW2" s="224"/>
      <c r="AX2" s="224"/>
      <c r="AY2" s="224"/>
      <c r="AZ2" s="249" t="s">
        <v>57</v>
      </c>
      <c r="BA2" s="104" t="s">
        <v>452</v>
      </c>
    </row>
    <row r="3" spans="1:57" ht="40.5" hidden="1" outlineLevel="1">
      <c r="A3" s="1050" t="s">
        <v>290</v>
      </c>
      <c r="B3" s="1050"/>
      <c r="C3" s="1050"/>
      <c r="D3" s="1050"/>
      <c r="E3" s="1050"/>
      <c r="F3" s="1050"/>
      <c r="G3" s="1050"/>
      <c r="H3" s="1050"/>
      <c r="I3" s="1050"/>
      <c r="J3" s="1050"/>
      <c r="K3" s="1050"/>
      <c r="L3" s="1050"/>
      <c r="M3" s="1051"/>
      <c r="N3" s="1050"/>
      <c r="O3" s="1050"/>
      <c r="P3" s="1084"/>
      <c r="Q3" s="1085"/>
      <c r="R3" s="1085"/>
      <c r="S3" s="1085"/>
      <c r="T3" s="1085"/>
      <c r="U3" s="1085"/>
      <c r="V3" s="1085"/>
      <c r="W3" s="1085"/>
      <c r="X3" s="1085"/>
      <c r="Y3" s="1085"/>
      <c r="Z3" s="1085"/>
      <c r="AA3" s="1085"/>
      <c r="AB3" s="1085"/>
      <c r="AC3" s="1085"/>
      <c r="AD3" s="1085"/>
      <c r="AE3" s="224"/>
      <c r="AF3" s="224"/>
      <c r="AG3" s="234"/>
      <c r="AH3" s="234"/>
      <c r="AI3" s="234"/>
      <c r="AJ3" s="235"/>
      <c r="AK3" s="224"/>
      <c r="AL3" s="224"/>
      <c r="AM3" s="224"/>
      <c r="AN3" s="224"/>
      <c r="AO3" s="224"/>
      <c r="AP3" s="224"/>
      <c r="AQ3" s="224"/>
      <c r="AR3" s="224"/>
      <c r="AS3" s="224"/>
      <c r="AT3" s="224"/>
      <c r="AU3" s="224"/>
      <c r="AV3" s="224"/>
      <c r="AW3" s="224"/>
      <c r="AX3" s="224"/>
      <c r="AY3" s="224"/>
      <c r="AZ3" s="249" t="s">
        <v>453</v>
      </c>
      <c r="BA3" s="249" t="s">
        <v>12</v>
      </c>
    </row>
    <row r="4" spans="1:57" ht="27" hidden="1" outlineLevel="1">
      <c r="A4" s="1049" t="s">
        <v>454</v>
      </c>
      <c r="B4" s="1049"/>
      <c r="C4" s="1049"/>
      <c r="D4" s="1049"/>
      <c r="E4" s="1049"/>
      <c r="F4" s="1049"/>
      <c r="G4" s="1049"/>
      <c r="H4" s="1049"/>
      <c r="I4" s="1049"/>
      <c r="J4" s="1049"/>
      <c r="K4" s="1049"/>
      <c r="L4" s="1047" t="s">
        <v>292</v>
      </c>
      <c r="M4" s="1048"/>
      <c r="N4" s="1047"/>
      <c r="O4" s="1049"/>
      <c r="P4" s="1084"/>
      <c r="Q4" s="1085"/>
      <c r="R4" s="1085"/>
      <c r="S4" s="1085"/>
      <c r="T4" s="1085"/>
      <c r="U4" s="1085"/>
      <c r="V4" s="1085"/>
      <c r="W4" s="1085"/>
      <c r="X4" s="1085"/>
      <c r="Y4" s="1085"/>
      <c r="Z4" s="1085"/>
      <c r="AA4" s="1085"/>
      <c r="AB4" s="1085"/>
      <c r="AC4" s="1085"/>
      <c r="AD4" s="1085"/>
      <c r="AE4" s="224"/>
      <c r="AF4" s="224"/>
      <c r="AG4" s="234"/>
      <c r="AH4" s="234"/>
      <c r="AI4" s="234"/>
      <c r="AJ4" s="235"/>
      <c r="AK4" s="224"/>
      <c r="AL4" s="224"/>
      <c r="AM4" s="224"/>
      <c r="AN4" s="224"/>
      <c r="AO4" s="224"/>
      <c r="AP4" s="224"/>
      <c r="AQ4" s="224"/>
      <c r="AR4" s="224"/>
      <c r="AS4" s="224"/>
      <c r="AT4" s="224"/>
      <c r="AU4" s="224"/>
      <c r="AV4" s="224"/>
      <c r="AW4" s="224"/>
      <c r="AX4" s="224"/>
      <c r="AY4" s="224"/>
      <c r="AZ4" s="249" t="s">
        <v>293</v>
      </c>
      <c r="BA4" s="249" t="s">
        <v>455</v>
      </c>
    </row>
    <row r="5" spans="1:57" ht="27" hidden="1" outlineLevel="1">
      <c r="A5" s="1047" t="s">
        <v>294</v>
      </c>
      <c r="B5" s="1047"/>
      <c r="C5" s="1047"/>
      <c r="D5" s="1047"/>
      <c r="E5" s="1047"/>
      <c r="F5" s="1047"/>
      <c r="G5" s="1047"/>
      <c r="H5" s="1047"/>
      <c r="I5" s="1047"/>
      <c r="J5" s="1047"/>
      <c r="K5" s="1047"/>
      <c r="L5" s="1047"/>
      <c r="M5" s="1048"/>
      <c r="N5" s="1047"/>
      <c r="O5" s="1047"/>
      <c r="P5" s="1084"/>
      <c r="Q5" s="1085"/>
      <c r="R5" s="1085"/>
      <c r="S5" s="1085"/>
      <c r="T5" s="1085"/>
      <c r="U5" s="1085"/>
      <c r="V5" s="1085"/>
      <c r="W5" s="1085"/>
      <c r="X5" s="1085"/>
      <c r="Y5" s="1085"/>
      <c r="Z5" s="1085"/>
      <c r="AA5" s="1085"/>
      <c r="AB5" s="1085"/>
      <c r="AC5" s="1085"/>
      <c r="AD5" s="1085"/>
      <c r="AE5" s="224"/>
      <c r="AF5" s="224"/>
      <c r="AG5" s="234"/>
      <c r="AH5" s="234"/>
      <c r="AI5" s="234"/>
      <c r="AJ5" s="235"/>
      <c r="AK5" s="224"/>
      <c r="AL5" s="224"/>
      <c r="AM5" s="224"/>
      <c r="AN5" s="224"/>
      <c r="AO5" s="224"/>
      <c r="AP5" s="224"/>
      <c r="AQ5" s="224"/>
      <c r="AR5" s="224"/>
      <c r="AS5" s="224"/>
      <c r="AT5" s="224"/>
      <c r="AU5" s="224"/>
      <c r="AV5" s="224"/>
      <c r="AW5" s="224"/>
      <c r="AX5" s="224"/>
      <c r="AY5" s="224"/>
      <c r="AZ5" s="249" t="s">
        <v>46</v>
      </c>
      <c r="BA5" s="249" t="s">
        <v>456</v>
      </c>
    </row>
    <row r="6" spans="1:57" ht="14.25" hidden="1" customHeight="1" outlineLevel="1">
      <c r="A6" s="1076" t="s">
        <v>296</v>
      </c>
      <c r="B6" s="1077"/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8"/>
      <c r="N6" s="1077"/>
      <c r="O6" s="1079"/>
      <c r="P6" s="1084"/>
      <c r="Q6" s="1085"/>
      <c r="R6" s="1085"/>
      <c r="S6" s="1085"/>
      <c r="T6" s="1085"/>
      <c r="U6" s="1085"/>
      <c r="V6" s="1085"/>
      <c r="W6" s="1085"/>
      <c r="X6" s="1085"/>
      <c r="Y6" s="1085"/>
      <c r="Z6" s="1085"/>
      <c r="AA6" s="1085"/>
      <c r="AB6" s="1085"/>
      <c r="AC6" s="1085"/>
      <c r="AD6" s="1085"/>
      <c r="AE6" s="224"/>
      <c r="AF6" s="224"/>
      <c r="AG6" s="234"/>
      <c r="AH6" s="234"/>
      <c r="AI6" s="234"/>
      <c r="AJ6" s="235"/>
      <c r="AK6" s="224"/>
      <c r="AL6" s="224"/>
      <c r="AM6" s="224"/>
      <c r="AN6" s="224"/>
      <c r="AO6" s="224"/>
      <c r="AP6" s="224"/>
      <c r="AQ6" s="224"/>
      <c r="AR6" s="224"/>
      <c r="AS6" s="224"/>
      <c r="AT6" s="224"/>
      <c r="AU6" s="224"/>
      <c r="AV6" s="224"/>
      <c r="AW6" s="224"/>
      <c r="AX6" s="224"/>
      <c r="AY6" s="224"/>
      <c r="AZ6" s="249" t="s">
        <v>457</v>
      </c>
      <c r="BA6" s="249">
        <v>37.423999999999999</v>
      </c>
    </row>
    <row r="7" spans="1:57" ht="14.25" hidden="1" customHeight="1" outlineLevel="1">
      <c r="A7" s="1080"/>
      <c r="B7" s="1081"/>
      <c r="C7" s="1081"/>
      <c r="D7" s="1081"/>
      <c r="E7" s="1081"/>
      <c r="F7" s="1081"/>
      <c r="G7" s="1081"/>
      <c r="H7" s="1081"/>
      <c r="I7" s="1081"/>
      <c r="J7" s="1081"/>
      <c r="K7" s="1081"/>
      <c r="L7" s="1081"/>
      <c r="M7" s="1082"/>
      <c r="N7" s="1081"/>
      <c r="O7" s="1083"/>
      <c r="P7" s="1086"/>
      <c r="Q7" s="1087"/>
      <c r="R7" s="1087"/>
      <c r="S7" s="1087"/>
      <c r="T7" s="1087"/>
      <c r="U7" s="1087"/>
      <c r="V7" s="1087"/>
      <c r="W7" s="1087"/>
      <c r="X7" s="1087"/>
      <c r="Y7" s="1087"/>
      <c r="Z7" s="1087"/>
      <c r="AA7" s="1087"/>
      <c r="AB7" s="1087"/>
      <c r="AC7" s="1087"/>
      <c r="AD7" s="1087"/>
      <c r="AE7" s="165"/>
      <c r="AF7" s="165"/>
      <c r="AG7" s="236"/>
      <c r="AH7" s="236"/>
      <c r="AI7" s="236"/>
      <c r="AJ7" s="171"/>
      <c r="AK7" s="165"/>
      <c r="AL7" s="165"/>
      <c r="AM7" s="165"/>
      <c r="AN7" s="165"/>
      <c r="AO7" s="165"/>
      <c r="AP7" s="165"/>
      <c r="AQ7" s="165"/>
      <c r="AR7" s="165"/>
      <c r="AS7" s="165"/>
      <c r="AT7" s="165"/>
      <c r="AU7" s="165"/>
      <c r="AV7" s="165"/>
      <c r="AW7" s="165"/>
      <c r="AX7" s="165"/>
      <c r="AY7" s="165"/>
      <c r="AZ7" s="249" t="s">
        <v>458</v>
      </c>
      <c r="BA7" s="249"/>
    </row>
    <row r="8" spans="1:57" ht="18" customHeight="1" collapsed="1">
      <c r="A8" s="1057" t="s">
        <v>6</v>
      </c>
      <c r="B8" s="1052" t="s">
        <v>459</v>
      </c>
      <c r="C8" s="1053"/>
      <c r="D8" s="1053"/>
      <c r="E8" s="1053"/>
      <c r="F8" s="1053"/>
      <c r="G8" s="1053"/>
      <c r="H8" s="1053"/>
      <c r="I8" s="1053"/>
      <c r="J8" s="1053"/>
      <c r="K8" s="1054"/>
      <c r="L8" s="1059" t="s">
        <v>460</v>
      </c>
      <c r="M8" s="1061" t="s">
        <v>300</v>
      </c>
      <c r="N8" s="1061" t="s">
        <v>57</v>
      </c>
      <c r="O8" s="1059" t="s">
        <v>453</v>
      </c>
      <c r="P8" s="1059" t="s">
        <v>301</v>
      </c>
      <c r="Q8" s="1059" t="s">
        <v>302</v>
      </c>
      <c r="R8" s="1059" t="s">
        <v>303</v>
      </c>
      <c r="S8" s="1059" t="s">
        <v>40</v>
      </c>
      <c r="T8" s="1061" t="s">
        <v>304</v>
      </c>
      <c r="U8" s="1061" t="s">
        <v>305</v>
      </c>
      <c r="V8" s="1061" t="s">
        <v>306</v>
      </c>
      <c r="W8" s="1061" t="s">
        <v>307</v>
      </c>
      <c r="X8" s="1063" t="s">
        <v>461</v>
      </c>
      <c r="Y8" s="1063" t="s">
        <v>309</v>
      </c>
      <c r="Z8" s="1063" t="s">
        <v>310</v>
      </c>
      <c r="AA8" s="1063" t="s">
        <v>312</v>
      </c>
      <c r="AB8" s="1059" t="s">
        <v>313</v>
      </c>
      <c r="AC8" s="1059" t="s">
        <v>462</v>
      </c>
      <c r="AD8" s="1059" t="s">
        <v>319</v>
      </c>
      <c r="AE8" s="1065" t="s">
        <v>320</v>
      </c>
      <c r="AF8" s="1067" t="s">
        <v>321</v>
      </c>
      <c r="AG8" s="1055" t="s">
        <v>322</v>
      </c>
      <c r="AH8" s="1055"/>
      <c r="AI8" s="1056"/>
      <c r="AJ8" s="1338" t="s">
        <v>463</v>
      </c>
      <c r="AK8" s="1070" t="s">
        <v>324</v>
      </c>
      <c r="AL8" s="1065" t="s">
        <v>464</v>
      </c>
      <c r="AM8" s="1068" t="s">
        <v>465</v>
      </c>
      <c r="AN8" s="1092" t="s">
        <v>327</v>
      </c>
      <c r="AO8" s="1092" t="s">
        <v>466</v>
      </c>
      <c r="AP8" s="1093" t="s">
        <v>467</v>
      </c>
      <c r="AQ8" s="1090" t="s">
        <v>1037</v>
      </c>
      <c r="AR8" s="1088" t="s">
        <v>330</v>
      </c>
      <c r="AS8" s="1088" t="s">
        <v>331</v>
      </c>
      <c r="AT8" s="1090" t="s">
        <v>332</v>
      </c>
      <c r="AU8" s="1328" t="s">
        <v>333</v>
      </c>
      <c r="AV8" s="1090" t="s">
        <v>468</v>
      </c>
      <c r="AW8" s="1330" t="s">
        <v>335</v>
      </c>
      <c r="AX8" s="1072" t="s">
        <v>336</v>
      </c>
      <c r="AY8" s="1074" t="s">
        <v>337</v>
      </c>
      <c r="AZ8" s="1059" t="s">
        <v>11</v>
      </c>
      <c r="BA8" s="1059" t="s">
        <v>338</v>
      </c>
    </row>
    <row r="9" spans="1:57" s="146" customFormat="1" ht="18" customHeight="1">
      <c r="A9" s="1058"/>
      <c r="B9" s="152">
        <v>0</v>
      </c>
      <c r="C9" s="152">
        <v>1</v>
      </c>
      <c r="D9" s="152">
        <v>2</v>
      </c>
      <c r="E9" s="152">
        <v>3</v>
      </c>
      <c r="F9" s="152">
        <v>4</v>
      </c>
      <c r="G9" s="152">
        <v>5</v>
      </c>
      <c r="H9" s="152">
        <v>6</v>
      </c>
      <c r="I9" s="152">
        <v>7</v>
      </c>
      <c r="J9" s="152">
        <v>8</v>
      </c>
      <c r="K9" s="157">
        <v>9</v>
      </c>
      <c r="L9" s="1060"/>
      <c r="M9" s="1062"/>
      <c r="N9" s="1062"/>
      <c r="O9" s="1060"/>
      <c r="P9" s="1060"/>
      <c r="Q9" s="1060"/>
      <c r="R9" s="1060"/>
      <c r="S9" s="1060"/>
      <c r="T9" s="1062"/>
      <c r="U9" s="1062"/>
      <c r="V9" s="1062"/>
      <c r="W9" s="1062"/>
      <c r="X9" s="1064"/>
      <c r="Y9" s="1064"/>
      <c r="Z9" s="1064"/>
      <c r="AA9" s="1064"/>
      <c r="AB9" s="1060"/>
      <c r="AC9" s="1060"/>
      <c r="AD9" s="1060"/>
      <c r="AE9" s="1066"/>
      <c r="AF9" s="1067"/>
      <c r="AG9" s="237" t="s">
        <v>339</v>
      </c>
      <c r="AH9" s="238" t="s">
        <v>340</v>
      </c>
      <c r="AI9" s="238" t="s">
        <v>341</v>
      </c>
      <c r="AJ9" s="1339"/>
      <c r="AK9" s="1071"/>
      <c r="AL9" s="1066"/>
      <c r="AM9" s="1069"/>
      <c r="AN9" s="1092"/>
      <c r="AO9" s="1092"/>
      <c r="AP9" s="1094"/>
      <c r="AQ9" s="1091"/>
      <c r="AR9" s="1089"/>
      <c r="AS9" s="1089"/>
      <c r="AT9" s="1091"/>
      <c r="AU9" s="1329"/>
      <c r="AV9" s="1091"/>
      <c r="AW9" s="1331"/>
      <c r="AX9" s="1073"/>
      <c r="AY9" s="1075"/>
      <c r="AZ9" s="1060"/>
      <c r="BA9" s="1060"/>
    </row>
    <row r="10" spans="1:57" ht="39.950000000000003" customHeight="1">
      <c r="A10" s="152">
        <f t="shared" ref="A10:A13" si="0">ROW()-9</f>
        <v>1</v>
      </c>
      <c r="B10" s="152"/>
      <c r="C10" s="152">
        <v>1</v>
      </c>
      <c r="D10" s="152"/>
      <c r="E10" s="152"/>
      <c r="F10" s="155"/>
      <c r="G10" s="155"/>
      <c r="H10" s="155"/>
      <c r="I10" s="155"/>
      <c r="J10" s="155"/>
      <c r="K10" s="155"/>
      <c r="L10" s="155" t="s">
        <v>490</v>
      </c>
      <c r="M10" s="216" t="s">
        <v>800</v>
      </c>
      <c r="N10" s="216" t="s">
        <v>800</v>
      </c>
      <c r="O10" s="157" t="s">
        <v>801</v>
      </c>
      <c r="P10" s="157" t="s">
        <v>381</v>
      </c>
      <c r="Q10" s="157" t="s">
        <v>342</v>
      </c>
      <c r="R10" s="152" t="s">
        <v>471</v>
      </c>
      <c r="S10" s="225"/>
      <c r="T10" s="167" t="s">
        <v>848</v>
      </c>
      <c r="U10" s="167" t="s">
        <v>800</v>
      </c>
      <c r="V10" s="155" t="s">
        <v>492</v>
      </c>
      <c r="W10" s="166" t="s">
        <v>344</v>
      </c>
      <c r="X10" s="155" t="s">
        <v>345</v>
      </c>
      <c r="Y10" s="157" t="s">
        <v>381</v>
      </c>
      <c r="Z10" s="155" t="s">
        <v>347</v>
      </c>
      <c r="AA10" s="155"/>
      <c r="AB10" s="155" t="s">
        <v>406</v>
      </c>
      <c r="AC10" s="230">
        <v>0.86719999999999997</v>
      </c>
      <c r="AD10" s="155"/>
      <c r="AE10" s="231" t="s">
        <v>470</v>
      </c>
      <c r="AF10" s="231"/>
      <c r="AG10" s="239"/>
      <c r="AH10" s="239"/>
      <c r="AI10" s="239"/>
      <c r="AJ10" s="240"/>
      <c r="AK10" s="231"/>
      <c r="AL10" s="231"/>
      <c r="AM10" s="231"/>
      <c r="AN10" s="241" t="s">
        <v>377</v>
      </c>
      <c r="AO10" s="241" t="s">
        <v>378</v>
      </c>
      <c r="AP10" s="248"/>
      <c r="AQ10" s="248"/>
      <c r="AR10" s="248"/>
      <c r="AS10" s="248" t="e">
        <f>AS11+#REF!*#REF!+#REF!</f>
        <v>#REF!</v>
      </c>
      <c r="AT10" s="248"/>
      <c r="AU10" s="155" t="e">
        <f>AU11+#REF!*#REF!+#REF!</f>
        <v>#REF!</v>
      </c>
      <c r="AV10" s="248" t="e">
        <f>AW10/AQ10</f>
        <v>#REF!</v>
      </c>
      <c r="AW10" s="155" t="e">
        <f>AW11+#REF!*#REF!+#REF!</f>
        <v>#REF!</v>
      </c>
      <c r="AX10" s="250" t="e">
        <f>AW10-AU10</f>
        <v>#REF!</v>
      </c>
      <c r="AY10" s="251" t="e">
        <f>AX10/AW10</f>
        <v>#REF!</v>
      </c>
      <c r="AZ10" s="155"/>
      <c r="BA10" s="177">
        <v>1</v>
      </c>
      <c r="BB10" s="87"/>
      <c r="BD10" s="252"/>
      <c r="BE10" s="252"/>
    </row>
    <row r="11" spans="1:57" ht="39.950000000000003" customHeight="1">
      <c r="A11" s="152">
        <f t="shared" si="0"/>
        <v>2</v>
      </c>
      <c r="B11" s="152"/>
      <c r="C11" s="152"/>
      <c r="D11" s="152">
        <v>2</v>
      </c>
      <c r="E11" s="152"/>
      <c r="F11" s="155"/>
      <c r="G11" s="155"/>
      <c r="H11" s="155"/>
      <c r="I11" s="155"/>
      <c r="J11" s="155"/>
      <c r="K11" s="155"/>
      <c r="L11" s="155" t="s">
        <v>490</v>
      </c>
      <c r="M11" s="155"/>
      <c r="N11" s="217" t="s">
        <v>1231</v>
      </c>
      <c r="O11" s="218" t="s">
        <v>1232</v>
      </c>
      <c r="P11" s="157" t="s">
        <v>381</v>
      </c>
      <c r="Q11" s="157" t="s">
        <v>363</v>
      </c>
      <c r="R11" s="152" t="s">
        <v>471</v>
      </c>
      <c r="S11" s="225"/>
      <c r="T11" s="167" t="s">
        <v>848</v>
      </c>
      <c r="U11" s="167"/>
      <c r="V11" s="155" t="s">
        <v>492</v>
      </c>
      <c r="W11" s="166" t="s">
        <v>344</v>
      </c>
      <c r="X11" s="155" t="s">
        <v>345</v>
      </c>
      <c r="Y11" s="157" t="s">
        <v>381</v>
      </c>
      <c r="Z11" s="163" t="s">
        <v>475</v>
      </c>
      <c r="AA11" s="163"/>
      <c r="AB11" s="155" t="s">
        <v>406</v>
      </c>
      <c r="AC11" s="230">
        <v>0.83730000000000004</v>
      </c>
      <c r="AD11" s="157"/>
      <c r="AE11" s="232"/>
      <c r="AF11" s="232"/>
      <c r="AG11" s="242"/>
      <c r="AH11" s="242"/>
      <c r="AI11" s="242"/>
      <c r="AJ11" s="243">
        <v>0.9</v>
      </c>
      <c r="AK11" s="129">
        <f t="shared" ref="AK11:AK13" si="1">AC11/AJ11</f>
        <v>0.93033333333333335</v>
      </c>
      <c r="AL11" s="232"/>
      <c r="AM11" s="232"/>
      <c r="AN11" s="241" t="s">
        <v>377</v>
      </c>
      <c r="AO11" s="241"/>
      <c r="AP11" s="241"/>
      <c r="AQ11" s="241"/>
      <c r="AR11" s="241">
        <v>17.62</v>
      </c>
      <c r="AS11" s="248">
        <f>AJ11*AR11</f>
        <v>15.858000000000001</v>
      </c>
      <c r="AT11" s="241"/>
      <c r="AU11" s="157">
        <f>AS11</f>
        <v>15.858000000000001</v>
      </c>
      <c r="AV11" s="248" t="e">
        <f>AW11/AQ11</f>
        <v>#DIV/0!</v>
      </c>
      <c r="AW11" s="157">
        <f>AU11</f>
        <v>15.858000000000001</v>
      </c>
      <c r="AX11" s="250">
        <f>AW11-AU11</f>
        <v>0</v>
      </c>
      <c r="AY11" s="251">
        <f>AX11/AW11</f>
        <v>0</v>
      </c>
      <c r="AZ11" s="155"/>
      <c r="BA11" s="177">
        <v>1</v>
      </c>
      <c r="BB11" s="87"/>
      <c r="BD11" s="252"/>
      <c r="BE11" s="252"/>
    </row>
    <row r="12" spans="1:57" s="214" customFormat="1" ht="39.950000000000003" customHeight="1">
      <c r="A12" s="215">
        <f t="shared" si="0"/>
        <v>3</v>
      </c>
      <c r="B12" s="215"/>
      <c r="C12" s="215"/>
      <c r="D12" s="215">
        <v>2</v>
      </c>
      <c r="E12" s="215"/>
      <c r="F12" s="215"/>
      <c r="G12" s="215"/>
      <c r="H12" s="215"/>
      <c r="I12" s="215"/>
      <c r="J12" s="215"/>
      <c r="K12" s="219"/>
      <c r="L12" s="219"/>
      <c r="M12" s="220" t="s">
        <v>496</v>
      </c>
      <c r="N12" s="220" t="s">
        <v>496</v>
      </c>
      <c r="O12" s="221" t="s">
        <v>497</v>
      </c>
      <c r="P12" s="222" t="s">
        <v>478</v>
      </c>
      <c r="Q12" s="226" t="s">
        <v>363</v>
      </c>
      <c r="R12" s="215" t="s">
        <v>471</v>
      </c>
      <c r="S12" s="227"/>
      <c r="T12" s="228" t="s">
        <v>848</v>
      </c>
      <c r="U12" s="228"/>
      <c r="V12" s="219" t="s">
        <v>492</v>
      </c>
      <c r="W12" s="229" t="s">
        <v>344</v>
      </c>
      <c r="X12" s="219" t="s">
        <v>345</v>
      </c>
      <c r="Y12" s="226" t="s">
        <v>498</v>
      </c>
      <c r="Z12" s="215" t="s">
        <v>1233</v>
      </c>
      <c r="AA12" s="215"/>
      <c r="AB12" s="215" t="s">
        <v>499</v>
      </c>
      <c r="AC12" s="233">
        <v>1.0529999999999999E-2</v>
      </c>
      <c r="AD12" s="219"/>
      <c r="AE12" s="219" t="s">
        <v>500</v>
      </c>
      <c r="AF12" s="219"/>
      <c r="AG12" s="244">
        <v>270</v>
      </c>
      <c r="AH12" s="244">
        <v>2.5</v>
      </c>
      <c r="AI12" s="244"/>
      <c r="AJ12" s="245">
        <f>0.039*AG12/1000</f>
        <v>1.0529999999999999E-2</v>
      </c>
      <c r="AK12" s="246">
        <f t="shared" si="1"/>
        <v>1</v>
      </c>
      <c r="AL12" s="219"/>
      <c r="AM12" s="219"/>
      <c r="AN12" s="247" t="s">
        <v>480</v>
      </c>
      <c r="AO12" s="226" t="s">
        <v>481</v>
      </c>
      <c r="AP12" s="219"/>
      <c r="AQ12" s="219"/>
      <c r="AR12" s="219"/>
      <c r="AS12" s="219"/>
      <c r="AT12" s="219"/>
      <c r="AU12" s="219"/>
      <c r="AV12" s="219"/>
      <c r="AW12" s="219"/>
      <c r="AX12" s="253"/>
      <c r="AY12" s="254"/>
      <c r="AZ12" s="228"/>
      <c r="BA12" s="255">
        <v>1</v>
      </c>
      <c r="BB12" s="256"/>
      <c r="BD12" s="257"/>
      <c r="BE12" s="257"/>
    </row>
    <row r="13" spans="1:57" s="214" customFormat="1" ht="39.950000000000003" customHeight="1">
      <c r="A13" s="215">
        <f t="shared" si="0"/>
        <v>4</v>
      </c>
      <c r="B13" s="215"/>
      <c r="C13" s="215"/>
      <c r="D13" s="215">
        <v>2</v>
      </c>
      <c r="E13" s="215"/>
      <c r="F13" s="215"/>
      <c r="G13" s="215"/>
      <c r="H13" s="215"/>
      <c r="I13" s="215"/>
      <c r="J13" s="215"/>
      <c r="K13" s="219"/>
      <c r="L13" s="219"/>
      <c r="M13" s="220" t="s">
        <v>501</v>
      </c>
      <c r="N13" s="220" t="s">
        <v>501</v>
      </c>
      <c r="O13" s="223" t="s">
        <v>502</v>
      </c>
      <c r="P13" s="222" t="s">
        <v>478</v>
      </c>
      <c r="Q13" s="226" t="s">
        <v>363</v>
      </c>
      <c r="R13" s="215" t="s">
        <v>471</v>
      </c>
      <c r="S13" s="227"/>
      <c r="T13" s="228" t="s">
        <v>848</v>
      </c>
      <c r="U13" s="228"/>
      <c r="V13" s="219" t="s">
        <v>492</v>
      </c>
      <c r="W13" s="229" t="s">
        <v>344</v>
      </c>
      <c r="X13" s="219" t="s">
        <v>345</v>
      </c>
      <c r="Y13" s="226" t="s">
        <v>498</v>
      </c>
      <c r="Z13" s="215" t="s">
        <v>479</v>
      </c>
      <c r="AA13" s="215"/>
      <c r="AB13" s="215" t="s">
        <v>504</v>
      </c>
      <c r="AC13" s="233">
        <v>6.2399999999999999E-3</v>
      </c>
      <c r="AD13" s="219"/>
      <c r="AE13" s="219" t="s">
        <v>500</v>
      </c>
      <c r="AF13" s="219"/>
      <c r="AG13" s="244">
        <v>160</v>
      </c>
      <c r="AH13" s="244">
        <v>2.5</v>
      </c>
      <c r="AI13" s="244"/>
      <c r="AJ13" s="245">
        <f>0.039*AG13/1000</f>
        <v>6.2399999999999999E-3</v>
      </c>
      <c r="AK13" s="246">
        <f t="shared" si="1"/>
        <v>1</v>
      </c>
      <c r="AL13" s="219"/>
      <c r="AM13" s="219"/>
      <c r="AN13" s="247" t="s">
        <v>480</v>
      </c>
      <c r="AO13" s="226" t="s">
        <v>481</v>
      </c>
      <c r="AP13" s="219"/>
      <c r="AQ13" s="219"/>
      <c r="AR13" s="219"/>
      <c r="AS13" s="219"/>
      <c r="AT13" s="219"/>
      <c r="AU13" s="219"/>
      <c r="AV13" s="219"/>
      <c r="AW13" s="219"/>
      <c r="AX13" s="253"/>
      <c r="AY13" s="254"/>
      <c r="AZ13" s="228"/>
      <c r="BA13" s="255">
        <v>4</v>
      </c>
      <c r="BB13" s="256"/>
      <c r="BD13" s="257"/>
      <c r="BE13" s="257"/>
    </row>
    <row r="14" spans="1:57">
      <c r="T14" s="84"/>
      <c r="U14" s="84"/>
      <c r="V14" s="84"/>
      <c r="W14" s="84"/>
      <c r="X14" s="84"/>
      <c r="Y14" s="84"/>
      <c r="Z14" s="84"/>
      <c r="AA14" s="84"/>
    </row>
    <row r="15" spans="1:57">
      <c r="T15" s="84"/>
      <c r="U15" s="84"/>
      <c r="V15" s="84"/>
      <c r="W15" s="84"/>
      <c r="X15" s="84"/>
      <c r="Y15" s="84"/>
      <c r="Z15" s="84"/>
      <c r="AA15" s="84"/>
    </row>
    <row r="16" spans="1:57">
      <c r="T16" s="84"/>
      <c r="U16" s="84"/>
      <c r="V16" s="84"/>
      <c r="W16" s="84"/>
      <c r="X16" s="84"/>
      <c r="Y16" s="84"/>
      <c r="Z16" s="84"/>
      <c r="AA16" s="84"/>
    </row>
    <row r="17" spans="20:27">
      <c r="T17" s="84"/>
      <c r="U17" s="84"/>
      <c r="V17" s="84"/>
      <c r="W17" s="84"/>
      <c r="X17" s="84"/>
      <c r="Y17" s="84"/>
      <c r="Z17" s="84"/>
      <c r="AA17" s="84"/>
    </row>
    <row r="18" spans="20:27">
      <c r="T18" s="84"/>
      <c r="U18" s="84"/>
      <c r="V18" s="84"/>
      <c r="W18" s="84"/>
      <c r="X18" s="84"/>
      <c r="Y18" s="84"/>
      <c r="Z18" s="84"/>
      <c r="AA18" s="84"/>
    </row>
    <row r="19" spans="20:27">
      <c r="T19" s="84"/>
      <c r="U19" s="84"/>
      <c r="V19" s="84"/>
      <c r="W19" s="84"/>
      <c r="X19" s="84"/>
      <c r="Y19" s="84"/>
      <c r="Z19" s="84"/>
      <c r="AA19" s="84"/>
    </row>
    <row r="20" spans="20:27">
      <c r="T20" s="84"/>
      <c r="U20" s="84"/>
      <c r="V20" s="84"/>
      <c r="W20" s="84"/>
      <c r="X20" s="84"/>
      <c r="Y20" s="84"/>
      <c r="Z20" s="84"/>
      <c r="AA20" s="84"/>
    </row>
    <row r="21" spans="20:27">
      <c r="T21" s="84"/>
      <c r="U21" s="84"/>
      <c r="V21" s="84"/>
      <c r="W21" s="84"/>
      <c r="X21" s="84"/>
      <c r="Y21" s="84"/>
      <c r="Z21" s="84"/>
      <c r="AA21" s="84"/>
    </row>
    <row r="22" spans="20:27">
      <c r="T22" s="84"/>
      <c r="U22" s="84"/>
      <c r="V22" s="84"/>
      <c r="W22" s="84"/>
      <c r="X22" s="84"/>
      <c r="Y22" s="84"/>
      <c r="Z22" s="84"/>
      <c r="AA22" s="84"/>
    </row>
    <row r="23" spans="20:27">
      <c r="T23" s="84"/>
      <c r="U23" s="84"/>
      <c r="V23" s="84"/>
      <c r="W23" s="84"/>
      <c r="X23" s="84"/>
      <c r="Y23" s="84"/>
      <c r="Z23" s="84"/>
      <c r="AA23" s="84"/>
    </row>
    <row r="24" spans="20:27">
      <c r="T24" s="84"/>
      <c r="U24" s="84"/>
      <c r="V24" s="84"/>
      <c r="W24" s="84"/>
      <c r="X24" s="84"/>
      <c r="Y24" s="84"/>
      <c r="Z24" s="84"/>
      <c r="AA24" s="84"/>
    </row>
    <row r="25" spans="20:27">
      <c r="T25" s="84"/>
      <c r="U25" s="84"/>
      <c r="V25" s="84"/>
      <c r="W25" s="84"/>
      <c r="X25" s="84"/>
      <c r="Y25" s="84"/>
      <c r="Z25" s="84"/>
      <c r="AA25" s="84"/>
    </row>
    <row r="26" spans="20:27">
      <c r="T26" s="84"/>
      <c r="U26" s="84"/>
      <c r="V26" s="84"/>
      <c r="W26" s="84"/>
      <c r="X26" s="84"/>
      <c r="Y26" s="84"/>
      <c r="Z26" s="84"/>
      <c r="AA26" s="84"/>
    </row>
    <row r="27" spans="20:27">
      <c r="T27" s="84"/>
      <c r="U27" s="84"/>
      <c r="V27" s="84"/>
      <c r="W27" s="84"/>
      <c r="X27" s="84"/>
      <c r="Y27" s="84"/>
      <c r="Z27" s="84"/>
      <c r="AA27" s="84"/>
    </row>
    <row r="28" spans="20:27">
      <c r="T28" s="84"/>
      <c r="U28" s="84"/>
      <c r="V28" s="84"/>
      <c r="W28" s="84"/>
      <c r="X28" s="84"/>
      <c r="Y28" s="84"/>
      <c r="Z28" s="84"/>
      <c r="AA28" s="84"/>
    </row>
    <row r="29" spans="20:27">
      <c r="T29" s="84"/>
      <c r="U29" s="84"/>
      <c r="V29" s="84"/>
      <c r="W29" s="84"/>
      <c r="X29" s="84"/>
      <c r="Y29" s="84"/>
      <c r="Z29" s="84"/>
      <c r="AA29" s="84"/>
    </row>
    <row r="30" spans="20:27">
      <c r="T30" s="84"/>
      <c r="U30" s="84"/>
      <c r="V30" s="84"/>
      <c r="W30" s="84"/>
      <c r="X30" s="84"/>
      <c r="Y30" s="84"/>
      <c r="Z30" s="84"/>
      <c r="AA30" s="84"/>
    </row>
    <row r="31" spans="20:27">
      <c r="T31" s="84"/>
      <c r="U31" s="84"/>
      <c r="V31" s="84"/>
      <c r="W31" s="84"/>
      <c r="X31" s="84"/>
      <c r="Y31" s="84"/>
      <c r="Z31" s="84"/>
      <c r="AA31" s="84"/>
    </row>
    <row r="32" spans="20:27">
      <c r="T32" s="84"/>
      <c r="U32" s="84"/>
      <c r="V32" s="84"/>
      <c r="W32" s="84"/>
      <c r="X32" s="84"/>
      <c r="Y32" s="84"/>
      <c r="Z32" s="84"/>
      <c r="AA32" s="84"/>
    </row>
    <row r="33" spans="20:27">
      <c r="T33" s="84"/>
      <c r="U33" s="84"/>
      <c r="V33" s="84"/>
      <c r="W33" s="84"/>
      <c r="X33" s="84"/>
      <c r="Y33" s="84"/>
      <c r="Z33" s="84"/>
      <c r="AA33" s="84"/>
    </row>
    <row r="34" spans="20:27">
      <c r="T34" s="84"/>
      <c r="U34" s="84"/>
      <c r="V34" s="84"/>
      <c r="W34" s="84"/>
      <c r="X34" s="84"/>
      <c r="Y34" s="84"/>
      <c r="Z34" s="84"/>
      <c r="AA34" s="84"/>
    </row>
    <row r="35" spans="20:27">
      <c r="T35" s="84"/>
      <c r="U35" s="84"/>
      <c r="V35" s="84"/>
      <c r="W35" s="84"/>
      <c r="X35" s="84"/>
      <c r="Y35" s="84"/>
      <c r="Z35" s="84"/>
      <c r="AA35" s="84"/>
    </row>
    <row r="36" spans="20:27">
      <c r="T36" s="84"/>
      <c r="U36" s="84"/>
      <c r="V36" s="84"/>
      <c r="W36" s="84"/>
      <c r="X36" s="84"/>
      <c r="Y36" s="84"/>
      <c r="Z36" s="84"/>
      <c r="AA36" s="84"/>
    </row>
    <row r="37" spans="20:27">
      <c r="T37" s="84"/>
      <c r="U37" s="84"/>
      <c r="V37" s="84"/>
      <c r="W37" s="84"/>
      <c r="X37" s="84"/>
      <c r="Y37" s="84"/>
      <c r="Z37" s="84"/>
      <c r="AA37" s="84"/>
    </row>
    <row r="38" spans="20:27">
      <c r="T38" s="84"/>
      <c r="U38" s="84"/>
      <c r="V38" s="84"/>
      <c r="W38" s="84"/>
      <c r="X38" s="84"/>
      <c r="Y38" s="84"/>
      <c r="Z38" s="84"/>
      <c r="AA38" s="84"/>
    </row>
    <row r="39" spans="20:27">
      <c r="T39" s="84"/>
      <c r="U39" s="84"/>
      <c r="V39" s="84"/>
      <c r="W39" s="84"/>
      <c r="X39" s="84"/>
      <c r="Y39" s="84"/>
      <c r="Z39" s="84"/>
      <c r="AA39" s="84"/>
    </row>
    <row r="40" spans="20:27">
      <c r="T40" s="84"/>
      <c r="U40" s="84"/>
      <c r="V40" s="84"/>
      <c r="W40" s="84"/>
      <c r="X40" s="84"/>
      <c r="Y40" s="84"/>
      <c r="Z40" s="84"/>
      <c r="AA40" s="84"/>
    </row>
    <row r="41" spans="20:27">
      <c r="T41" s="84"/>
      <c r="U41" s="84"/>
      <c r="V41" s="84"/>
      <c r="W41" s="84"/>
      <c r="X41" s="84"/>
      <c r="Y41" s="84"/>
      <c r="Z41" s="84"/>
      <c r="AA41" s="84"/>
    </row>
    <row r="42" spans="20:27">
      <c r="T42" s="84"/>
      <c r="U42" s="84"/>
      <c r="V42" s="84"/>
      <c r="W42" s="84"/>
      <c r="X42" s="84"/>
      <c r="Y42" s="84"/>
      <c r="Z42" s="84"/>
      <c r="AA42" s="84"/>
    </row>
    <row r="43" spans="20:27">
      <c r="T43" s="84"/>
      <c r="U43" s="84"/>
      <c r="V43" s="84"/>
      <c r="W43" s="84"/>
      <c r="X43" s="84"/>
      <c r="Y43" s="84"/>
      <c r="Z43" s="84"/>
      <c r="AA43" s="84"/>
    </row>
    <row r="44" spans="20:27">
      <c r="T44" s="84"/>
      <c r="U44" s="84"/>
      <c r="V44" s="84"/>
      <c r="W44" s="84"/>
      <c r="X44" s="84"/>
      <c r="Y44" s="84"/>
      <c r="Z44" s="84"/>
      <c r="AA44" s="84"/>
    </row>
    <row r="45" spans="20:27">
      <c r="T45" s="84"/>
      <c r="U45" s="84"/>
      <c r="V45" s="84"/>
      <c r="W45" s="84"/>
      <c r="X45" s="84"/>
      <c r="Y45" s="84"/>
      <c r="Z45" s="84"/>
      <c r="AA45" s="84"/>
    </row>
    <row r="46" spans="20:27">
      <c r="T46" s="84"/>
      <c r="U46" s="84"/>
      <c r="V46" s="84"/>
      <c r="W46" s="84"/>
      <c r="X46" s="84"/>
      <c r="Y46" s="84"/>
      <c r="Z46" s="84"/>
      <c r="AA46" s="84"/>
    </row>
    <row r="47" spans="20:27">
      <c r="T47" s="84"/>
      <c r="U47" s="84"/>
      <c r="V47" s="84"/>
      <c r="W47" s="84"/>
      <c r="X47" s="84"/>
      <c r="Y47" s="84"/>
      <c r="Z47" s="84"/>
      <c r="AA47" s="84"/>
    </row>
    <row r="48" spans="20:27">
      <c r="T48" s="84"/>
      <c r="U48" s="84"/>
      <c r="V48" s="84"/>
      <c r="W48" s="84"/>
      <c r="X48" s="84"/>
      <c r="Y48" s="84"/>
      <c r="Z48" s="84"/>
      <c r="AA48" s="84"/>
    </row>
    <row r="49" spans="20:27">
      <c r="T49" s="84"/>
      <c r="U49" s="84"/>
      <c r="V49" s="84"/>
      <c r="W49" s="84"/>
      <c r="X49" s="84"/>
      <c r="Y49" s="84"/>
      <c r="Z49" s="84"/>
      <c r="AA49" s="84"/>
    </row>
    <row r="50" spans="20:27">
      <c r="T50" s="84"/>
      <c r="U50" s="84"/>
      <c r="V50" s="84"/>
      <c r="W50" s="84"/>
      <c r="X50" s="84"/>
      <c r="Y50" s="84"/>
      <c r="Z50" s="84"/>
      <c r="AA50" s="84"/>
    </row>
    <row r="51" spans="20:27">
      <c r="T51" s="84"/>
      <c r="U51" s="84"/>
      <c r="V51" s="84"/>
      <c r="W51" s="84"/>
      <c r="X51" s="84"/>
      <c r="Y51" s="84"/>
      <c r="Z51" s="84"/>
      <c r="AA51" s="84"/>
    </row>
    <row r="52" spans="20:27">
      <c r="T52" s="84"/>
      <c r="U52" s="84"/>
      <c r="V52" s="84"/>
      <c r="W52" s="84"/>
      <c r="X52" s="84"/>
      <c r="Y52" s="84"/>
      <c r="Z52" s="84"/>
      <c r="AA52" s="84"/>
    </row>
    <row r="53" spans="20:27">
      <c r="T53" s="84"/>
      <c r="U53" s="84"/>
      <c r="V53" s="84"/>
      <c r="W53" s="84"/>
      <c r="X53" s="84"/>
      <c r="Y53" s="84"/>
      <c r="Z53" s="84"/>
      <c r="AA53" s="84"/>
    </row>
    <row r="54" spans="20:27">
      <c r="T54" s="84"/>
      <c r="U54" s="84"/>
      <c r="V54" s="84"/>
      <c r="W54" s="84"/>
      <c r="X54" s="84"/>
      <c r="Y54" s="84"/>
      <c r="Z54" s="84"/>
      <c r="AA54" s="84"/>
    </row>
    <row r="55" spans="20:27">
      <c r="T55" s="84"/>
      <c r="U55" s="84"/>
      <c r="V55" s="84"/>
      <c r="W55" s="84"/>
      <c r="X55" s="84"/>
      <c r="Y55" s="84"/>
      <c r="Z55" s="84"/>
      <c r="AA55" s="84"/>
    </row>
    <row r="56" spans="20:27">
      <c r="T56" s="84"/>
      <c r="U56" s="84"/>
      <c r="V56" s="84"/>
      <c r="W56" s="84"/>
      <c r="X56" s="84"/>
      <c r="Y56" s="84"/>
      <c r="Z56" s="84"/>
      <c r="AA56" s="84"/>
    </row>
    <row r="57" spans="20:27">
      <c r="T57" s="84"/>
      <c r="U57" s="84"/>
      <c r="V57" s="84"/>
      <c r="W57" s="84"/>
      <c r="X57" s="84"/>
      <c r="Y57" s="84"/>
      <c r="Z57" s="84"/>
      <c r="AA57" s="84"/>
    </row>
    <row r="58" spans="20:27">
      <c r="T58" s="84"/>
      <c r="U58" s="84"/>
      <c r="V58" s="84"/>
      <c r="W58" s="84"/>
      <c r="X58" s="84"/>
      <c r="Y58" s="84"/>
      <c r="Z58" s="84"/>
      <c r="AA58" s="84"/>
    </row>
    <row r="59" spans="20:27">
      <c r="T59" s="84"/>
      <c r="U59" s="84"/>
      <c r="V59" s="84"/>
      <c r="W59" s="84"/>
      <c r="X59" s="84"/>
      <c r="Y59" s="84"/>
      <c r="Z59" s="84"/>
      <c r="AA59" s="84"/>
    </row>
    <row r="60" spans="20:27">
      <c r="T60" s="84"/>
      <c r="U60" s="84"/>
      <c r="V60" s="84"/>
      <c r="W60" s="84"/>
      <c r="X60" s="84"/>
      <c r="Y60" s="84"/>
      <c r="Z60" s="84"/>
      <c r="AA60" s="84"/>
    </row>
    <row r="61" spans="20:27">
      <c r="T61" s="84"/>
      <c r="U61" s="84"/>
      <c r="V61" s="84"/>
      <c r="W61" s="84"/>
      <c r="X61" s="84"/>
      <c r="Y61" s="84"/>
      <c r="Z61" s="84"/>
      <c r="AA61" s="84"/>
    </row>
    <row r="62" spans="20:27">
      <c r="T62" s="84"/>
      <c r="U62" s="84"/>
      <c r="V62" s="84"/>
      <c r="W62" s="84"/>
      <c r="X62" s="84"/>
      <c r="Y62" s="84"/>
      <c r="Z62" s="84"/>
      <c r="AA62" s="84"/>
    </row>
    <row r="63" spans="20:27">
      <c r="T63" s="84"/>
      <c r="U63" s="84"/>
      <c r="V63" s="84"/>
      <c r="W63" s="84"/>
      <c r="X63" s="84"/>
      <c r="Y63" s="84"/>
      <c r="Z63" s="84"/>
      <c r="AA63" s="84"/>
    </row>
    <row r="64" spans="20:27">
      <c r="T64" s="84"/>
      <c r="U64" s="84"/>
      <c r="V64" s="84"/>
      <c r="W64" s="84"/>
      <c r="X64" s="84"/>
      <c r="Y64" s="84"/>
      <c r="Z64" s="84"/>
      <c r="AA64" s="84"/>
    </row>
    <row r="65" spans="20:27">
      <c r="T65" s="84"/>
      <c r="U65" s="84"/>
      <c r="V65" s="84"/>
      <c r="W65" s="84"/>
      <c r="X65" s="84"/>
      <c r="Y65" s="84"/>
      <c r="Z65" s="84"/>
      <c r="AA65" s="84"/>
    </row>
    <row r="66" spans="20:27">
      <c r="T66" s="84"/>
      <c r="U66" s="84"/>
      <c r="V66" s="84"/>
      <c r="W66" s="84"/>
      <c r="X66" s="84"/>
      <c r="Y66" s="84"/>
      <c r="Z66" s="84"/>
      <c r="AA66" s="84"/>
    </row>
    <row r="67" spans="20:27">
      <c r="T67" s="84"/>
      <c r="U67" s="84"/>
      <c r="V67" s="84"/>
      <c r="W67" s="84"/>
      <c r="X67" s="84"/>
      <c r="Y67" s="84"/>
      <c r="Z67" s="84"/>
      <c r="AA67" s="84"/>
    </row>
    <row r="68" spans="20:27">
      <c r="T68" s="84"/>
      <c r="U68" s="84"/>
      <c r="V68" s="84"/>
      <c r="W68" s="84"/>
      <c r="X68" s="84"/>
      <c r="Y68" s="84"/>
      <c r="Z68" s="84"/>
      <c r="AA68" s="84"/>
    </row>
    <row r="69" spans="20:27">
      <c r="T69" s="84"/>
      <c r="U69" s="84"/>
      <c r="V69" s="84"/>
      <c r="W69" s="84"/>
      <c r="X69" s="84"/>
      <c r="Y69" s="84"/>
      <c r="Z69" s="84"/>
      <c r="AA69" s="84"/>
    </row>
    <row r="70" spans="20:27">
      <c r="T70" s="84"/>
      <c r="U70" s="84"/>
      <c r="V70" s="84"/>
      <c r="W70" s="84"/>
      <c r="X70" s="84"/>
      <c r="Y70" s="84"/>
      <c r="Z70" s="84"/>
      <c r="AA70" s="84"/>
    </row>
    <row r="71" spans="20:27">
      <c r="T71" s="84"/>
      <c r="U71" s="84"/>
      <c r="V71" s="84"/>
      <c r="W71" s="84"/>
      <c r="X71" s="84"/>
      <c r="Y71" s="84"/>
      <c r="Z71" s="84"/>
      <c r="AA71" s="84"/>
    </row>
    <row r="72" spans="20:27">
      <c r="T72" s="84"/>
      <c r="U72" s="84"/>
      <c r="V72" s="84"/>
      <c r="W72" s="84"/>
      <c r="X72" s="84"/>
      <c r="Y72" s="84"/>
      <c r="Z72" s="84"/>
      <c r="AA72" s="84"/>
    </row>
    <row r="73" spans="20:27">
      <c r="T73" s="84"/>
      <c r="U73" s="84"/>
      <c r="V73" s="84"/>
      <c r="W73" s="84"/>
      <c r="X73" s="84"/>
      <c r="Y73" s="84"/>
      <c r="Z73" s="84"/>
      <c r="AA73" s="84"/>
    </row>
    <row r="74" spans="20:27">
      <c r="T74" s="84"/>
      <c r="U74" s="84"/>
      <c r="V74" s="84"/>
      <c r="W74" s="84"/>
      <c r="X74" s="84"/>
      <c r="Y74" s="84"/>
      <c r="Z74" s="84"/>
      <c r="AA74" s="84"/>
    </row>
    <row r="75" spans="20:27">
      <c r="T75" s="84"/>
      <c r="U75" s="84"/>
      <c r="V75" s="84"/>
      <c r="W75" s="84"/>
      <c r="X75" s="84"/>
      <c r="Y75" s="84"/>
      <c r="Z75" s="84"/>
      <c r="AA75" s="84"/>
    </row>
    <row r="76" spans="20:27">
      <c r="T76" s="84"/>
      <c r="U76" s="84"/>
      <c r="V76" s="84"/>
      <c r="W76" s="84"/>
      <c r="X76" s="84"/>
      <c r="Y76" s="84"/>
      <c r="Z76" s="84"/>
      <c r="AA76" s="84"/>
    </row>
    <row r="77" spans="20:27">
      <c r="T77" s="84"/>
      <c r="U77" s="84"/>
      <c r="V77" s="84"/>
      <c r="W77" s="84"/>
      <c r="X77" s="84"/>
      <c r="Y77" s="84"/>
      <c r="Z77" s="84"/>
      <c r="AA77" s="84"/>
    </row>
    <row r="78" spans="20:27">
      <c r="T78" s="84"/>
      <c r="U78" s="84"/>
      <c r="V78" s="84"/>
      <c r="W78" s="84"/>
      <c r="X78" s="84"/>
      <c r="Y78" s="84"/>
      <c r="Z78" s="84"/>
      <c r="AA78" s="84"/>
    </row>
    <row r="79" spans="20:27">
      <c r="T79" s="84"/>
      <c r="U79" s="84"/>
      <c r="V79" s="84"/>
      <c r="W79" s="84"/>
      <c r="X79" s="84"/>
      <c r="Y79" s="84"/>
      <c r="Z79" s="84"/>
      <c r="AA79" s="84"/>
    </row>
    <row r="80" spans="20:27">
      <c r="T80" s="84"/>
      <c r="U80" s="84"/>
      <c r="V80" s="84"/>
      <c r="W80" s="84"/>
      <c r="X80" s="84"/>
      <c r="Y80" s="84"/>
      <c r="Z80" s="84"/>
      <c r="AA80" s="84"/>
    </row>
    <row r="81" spans="20:27">
      <c r="T81" s="84"/>
      <c r="U81" s="84"/>
      <c r="V81" s="84"/>
      <c r="W81" s="84"/>
      <c r="X81" s="84"/>
      <c r="Y81" s="84"/>
      <c r="Z81" s="84"/>
      <c r="AA81" s="84"/>
    </row>
    <row r="82" spans="20:27">
      <c r="T82" s="84"/>
      <c r="U82" s="84"/>
      <c r="V82" s="84"/>
      <c r="W82" s="84"/>
      <c r="X82" s="84"/>
      <c r="Y82" s="84"/>
      <c r="Z82" s="84"/>
      <c r="AA82" s="84"/>
    </row>
    <row r="83" spans="20:27">
      <c r="T83" s="84"/>
      <c r="U83" s="84"/>
      <c r="V83" s="84"/>
      <c r="W83" s="84"/>
      <c r="X83" s="84"/>
      <c r="Y83" s="84"/>
      <c r="Z83" s="84"/>
      <c r="AA83" s="84"/>
    </row>
    <row r="84" spans="20:27">
      <c r="T84" s="84"/>
      <c r="U84" s="84"/>
      <c r="V84" s="84"/>
      <c r="W84" s="84"/>
      <c r="X84" s="84"/>
      <c r="Y84" s="84"/>
      <c r="Z84" s="84"/>
      <c r="AA84" s="84"/>
    </row>
    <row r="85" spans="20:27">
      <c r="T85" s="84"/>
      <c r="U85" s="84"/>
      <c r="V85" s="84"/>
      <c r="W85" s="84"/>
      <c r="X85" s="84"/>
      <c r="Y85" s="84"/>
      <c r="Z85" s="84"/>
      <c r="AA85" s="84"/>
    </row>
    <row r="86" spans="20:27">
      <c r="T86" s="84"/>
      <c r="U86" s="84"/>
      <c r="V86" s="84"/>
      <c r="W86" s="84"/>
      <c r="X86" s="84"/>
      <c r="Y86" s="84"/>
      <c r="Z86" s="84"/>
      <c r="AA86" s="84"/>
    </row>
    <row r="87" spans="20:27">
      <c r="T87" s="84"/>
      <c r="U87" s="84"/>
      <c r="V87" s="84"/>
      <c r="W87" s="84"/>
      <c r="X87" s="84"/>
      <c r="Y87" s="84"/>
      <c r="Z87" s="84"/>
      <c r="AA87" s="84"/>
    </row>
    <row r="88" spans="20:27">
      <c r="T88" s="84"/>
      <c r="U88" s="84"/>
      <c r="V88" s="84"/>
      <c r="W88" s="84"/>
      <c r="X88" s="84"/>
      <c r="Y88" s="84"/>
      <c r="Z88" s="84"/>
      <c r="AA88" s="84"/>
    </row>
    <row r="89" spans="20:27">
      <c r="T89" s="84"/>
      <c r="U89" s="84"/>
      <c r="V89" s="84"/>
      <c r="W89" s="84"/>
      <c r="X89" s="84"/>
      <c r="Y89" s="84"/>
      <c r="Z89" s="84"/>
      <c r="AA89" s="84"/>
    </row>
    <row r="90" spans="20:27">
      <c r="T90" s="84"/>
      <c r="U90" s="84"/>
      <c r="V90" s="84"/>
      <c r="W90" s="84"/>
      <c r="X90" s="84"/>
      <c r="Y90" s="84"/>
      <c r="Z90" s="84"/>
      <c r="AA90" s="84"/>
    </row>
    <row r="91" spans="20:27">
      <c r="T91" s="84"/>
      <c r="U91" s="84"/>
      <c r="V91" s="84"/>
      <c r="W91" s="84"/>
      <c r="X91" s="84"/>
      <c r="Y91" s="84"/>
      <c r="Z91" s="84"/>
      <c r="AA91" s="84"/>
    </row>
    <row r="92" spans="20:27">
      <c r="T92" s="84"/>
      <c r="U92" s="84"/>
      <c r="V92" s="84"/>
      <c r="W92" s="84"/>
      <c r="X92" s="84"/>
      <c r="Y92" s="84"/>
      <c r="Z92" s="84"/>
      <c r="AA92" s="84"/>
    </row>
    <row r="93" spans="20:27">
      <c r="T93" s="84"/>
      <c r="U93" s="84"/>
      <c r="V93" s="84"/>
      <c r="W93" s="84"/>
      <c r="X93" s="84"/>
      <c r="Y93" s="84"/>
      <c r="Z93" s="84"/>
      <c r="AA93" s="84"/>
    </row>
    <row r="94" spans="20:27">
      <c r="T94" s="84"/>
      <c r="U94" s="84"/>
      <c r="V94" s="84"/>
      <c r="W94" s="84"/>
      <c r="X94" s="84"/>
      <c r="Y94" s="84"/>
      <c r="Z94" s="84"/>
      <c r="AA94" s="84"/>
    </row>
    <row r="95" spans="20:27">
      <c r="T95" s="84"/>
      <c r="U95" s="84"/>
      <c r="V95" s="84"/>
      <c r="W95" s="84"/>
      <c r="X95" s="84"/>
      <c r="Y95" s="84"/>
      <c r="Z95" s="84"/>
      <c r="AA95" s="84"/>
    </row>
    <row r="96" spans="20:27">
      <c r="T96" s="84"/>
      <c r="U96" s="84"/>
      <c r="V96" s="84"/>
      <c r="W96" s="84"/>
      <c r="X96" s="84"/>
      <c r="Y96" s="84"/>
      <c r="Z96" s="84"/>
      <c r="AA96" s="84"/>
    </row>
    <row r="97" spans="20:27">
      <c r="T97" s="84"/>
      <c r="U97" s="84"/>
      <c r="V97" s="84"/>
      <c r="W97" s="84"/>
      <c r="X97" s="84"/>
      <c r="Y97" s="84"/>
      <c r="Z97" s="84"/>
      <c r="AA97" s="84"/>
    </row>
    <row r="98" spans="20:27">
      <c r="T98" s="84"/>
      <c r="U98" s="84"/>
      <c r="V98" s="84"/>
      <c r="W98" s="84"/>
      <c r="X98" s="84"/>
      <c r="Y98" s="84"/>
      <c r="Z98" s="84"/>
      <c r="AA98" s="84"/>
    </row>
    <row r="99" spans="20:27">
      <c r="T99" s="84"/>
      <c r="U99" s="84"/>
      <c r="V99" s="84"/>
      <c r="W99" s="84"/>
      <c r="X99" s="84"/>
      <c r="Y99" s="84"/>
      <c r="Z99" s="84"/>
      <c r="AA99" s="84"/>
    </row>
    <row r="100" spans="20:27">
      <c r="T100" s="84"/>
      <c r="U100" s="84"/>
      <c r="V100" s="84"/>
      <c r="W100" s="84"/>
      <c r="X100" s="84"/>
      <c r="Y100" s="84"/>
      <c r="Z100" s="84"/>
      <c r="AA100" s="84"/>
    </row>
    <row r="101" spans="20:27">
      <c r="T101" s="84"/>
      <c r="U101" s="84"/>
      <c r="V101" s="84"/>
      <c r="W101" s="84"/>
      <c r="X101" s="84"/>
      <c r="Y101" s="84"/>
      <c r="Z101" s="84"/>
      <c r="AA101" s="84"/>
    </row>
    <row r="102" spans="20:27">
      <c r="T102" s="84"/>
      <c r="U102" s="84"/>
      <c r="V102" s="84"/>
      <c r="W102" s="84"/>
      <c r="X102" s="84"/>
      <c r="Y102" s="84"/>
      <c r="Z102" s="84"/>
      <c r="AA102" s="84"/>
    </row>
    <row r="103" spans="20:27">
      <c r="T103" s="84"/>
      <c r="U103" s="84"/>
      <c r="V103" s="84"/>
      <c r="W103" s="84"/>
      <c r="X103" s="84"/>
      <c r="Y103" s="84"/>
      <c r="Z103" s="84"/>
      <c r="AA103" s="84"/>
    </row>
    <row r="104" spans="20:27">
      <c r="T104" s="84"/>
      <c r="U104" s="84"/>
      <c r="V104" s="84"/>
      <c r="W104" s="84"/>
      <c r="X104" s="84"/>
      <c r="Y104" s="84"/>
      <c r="Z104" s="84"/>
      <c r="AA104" s="84"/>
    </row>
    <row r="105" spans="20:27">
      <c r="T105" s="84"/>
      <c r="U105" s="84"/>
      <c r="V105" s="84"/>
      <c r="W105" s="84"/>
      <c r="X105" s="84"/>
      <c r="Y105" s="84"/>
      <c r="Z105" s="84"/>
      <c r="AA105" s="84"/>
    </row>
    <row r="106" spans="20:27">
      <c r="T106" s="84"/>
      <c r="U106" s="84"/>
      <c r="V106" s="84"/>
      <c r="W106" s="84"/>
      <c r="X106" s="84"/>
      <c r="Y106" s="84"/>
      <c r="Z106" s="84"/>
      <c r="AA106" s="84"/>
    </row>
    <row r="107" spans="20:27">
      <c r="T107" s="84"/>
      <c r="U107" s="84"/>
      <c r="V107" s="84"/>
      <c r="W107" s="84"/>
      <c r="X107" s="84"/>
      <c r="Y107" s="84"/>
      <c r="Z107" s="84"/>
      <c r="AA107" s="84"/>
    </row>
    <row r="108" spans="20:27">
      <c r="T108" s="84"/>
      <c r="U108" s="84"/>
      <c r="V108" s="84"/>
      <c r="W108" s="84"/>
      <c r="X108" s="84"/>
      <c r="Y108" s="84"/>
      <c r="Z108" s="84"/>
      <c r="AA108" s="84"/>
    </row>
    <row r="109" spans="20:27">
      <c r="T109" s="84"/>
      <c r="U109" s="84"/>
      <c r="V109" s="84"/>
      <c r="W109" s="84"/>
      <c r="X109" s="84"/>
      <c r="Y109" s="84"/>
      <c r="Z109" s="84"/>
      <c r="AA109" s="84"/>
    </row>
    <row r="110" spans="20:27">
      <c r="T110" s="84"/>
      <c r="U110" s="84"/>
      <c r="V110" s="84"/>
      <c r="W110" s="84"/>
      <c r="X110" s="84"/>
      <c r="Y110" s="84"/>
      <c r="Z110" s="84"/>
      <c r="AA110" s="84"/>
    </row>
    <row r="111" spans="20:27">
      <c r="T111" s="84"/>
      <c r="U111" s="84"/>
      <c r="V111" s="84"/>
      <c r="W111" s="84"/>
      <c r="X111" s="84"/>
      <c r="Y111" s="84"/>
      <c r="Z111" s="84"/>
      <c r="AA111" s="84"/>
    </row>
    <row r="112" spans="20:27">
      <c r="T112" s="84"/>
      <c r="U112" s="84"/>
      <c r="V112" s="84"/>
      <c r="W112" s="84"/>
      <c r="X112" s="84"/>
      <c r="Y112" s="84"/>
      <c r="Z112" s="84"/>
      <c r="AA112" s="84"/>
    </row>
    <row r="113" spans="20:27">
      <c r="T113" s="84"/>
      <c r="U113" s="84"/>
      <c r="V113" s="84"/>
      <c r="W113" s="84"/>
      <c r="X113" s="84"/>
      <c r="Y113" s="84"/>
      <c r="Z113" s="84"/>
      <c r="AA113" s="84"/>
    </row>
  </sheetData>
  <autoFilter ref="A9:BC13"/>
  <mergeCells count="52">
    <mergeCell ref="A6:O7"/>
    <mergeCell ref="AX8:AX9"/>
    <mergeCell ref="AY8:AY9"/>
    <mergeCell ref="AZ8:AZ9"/>
    <mergeCell ref="BA8:BA9"/>
    <mergeCell ref="P2:AD7"/>
    <mergeCell ref="AS8:AS9"/>
    <mergeCell ref="AT8:AT9"/>
    <mergeCell ref="AU8:AU9"/>
    <mergeCell ref="AV8:AV9"/>
    <mergeCell ref="AW8:AW9"/>
    <mergeCell ref="AN8:AN9"/>
    <mergeCell ref="AO8:AO9"/>
    <mergeCell ref="AP8:AP9"/>
    <mergeCell ref="AQ8:AQ9"/>
    <mergeCell ref="AR8:AR9"/>
    <mergeCell ref="AF8:AF9"/>
    <mergeCell ref="AJ8:AJ9"/>
    <mergeCell ref="AK8:AK9"/>
    <mergeCell ref="AL8:AL9"/>
    <mergeCell ref="AM8:AM9"/>
    <mergeCell ref="AA8:AA9"/>
    <mergeCell ref="AB8:AB9"/>
    <mergeCell ref="AC8:AC9"/>
    <mergeCell ref="AD8:AD9"/>
    <mergeCell ref="AE8:AE9"/>
    <mergeCell ref="V8:V9"/>
    <mergeCell ref="W8:W9"/>
    <mergeCell ref="X8:X9"/>
    <mergeCell ref="Y8:Y9"/>
    <mergeCell ref="Z8:Z9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A1:AZ1"/>
    <mergeCell ref="A2:E2"/>
    <mergeCell ref="F2:K2"/>
    <mergeCell ref="L2:O2"/>
    <mergeCell ref="A3:O3"/>
  </mergeCells>
  <phoneticPr fontId="138" type="noConversion"/>
  <conditionalFormatting sqref="N14:N65238">
    <cfRule type="duplicateValues" dxfId="47" priority="2"/>
  </conditionalFormatting>
  <conditionalFormatting sqref="L14:M65238">
    <cfRule type="duplicateValues" dxfId="46" priority="1"/>
  </conditionalFormatting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pageSetUpPr fitToPage="1"/>
  </sheetPr>
  <dimension ref="A1:BE24"/>
  <sheetViews>
    <sheetView view="pageBreakPreview" zoomScale="55" zoomScaleNormal="100" workbookViewId="0">
      <pane xSplit="13" ySplit="9" topLeftCell="N10" activePane="bottomRight" state="frozen"/>
      <selection pane="topRight"/>
      <selection pane="bottomLeft"/>
      <selection pane="bottomRight" activeCell="AX14" sqref="AX14"/>
    </sheetView>
  </sheetViews>
  <sheetFormatPr defaultColWidth="9" defaultRowHeight="14.25" outlineLevelCol="1"/>
  <cols>
    <col min="1" max="1" width="4.5" style="84" customWidth="1"/>
    <col min="2" max="5" width="2.625" style="84" customWidth="1"/>
    <col min="6" max="11" width="2.625" style="84" hidden="1" customWidth="1"/>
    <col min="12" max="12" width="15.125" style="84" customWidth="1"/>
    <col min="13" max="13" width="13.5" style="88" customWidth="1"/>
    <col min="14" max="14" width="14" style="88" hidden="1" customWidth="1"/>
    <col min="15" max="15" width="8" style="84" hidden="1" customWidth="1"/>
    <col min="16" max="16" width="5.375" style="84" hidden="1" customWidth="1"/>
    <col min="17" max="17" width="8.375" style="84" customWidth="1"/>
    <col min="18" max="18" width="5.25" style="89" customWidth="1"/>
    <col min="19" max="19" width="14.625" style="84" hidden="1" customWidth="1"/>
    <col min="20" max="20" width="6" style="180" customWidth="1"/>
    <col min="21" max="21" width="8.375" style="89" customWidth="1"/>
    <col min="22" max="22" width="7.625" style="89" customWidth="1"/>
    <col min="23" max="23" width="9.375" style="89" customWidth="1"/>
    <col min="24" max="24" width="11.625" style="89" customWidth="1"/>
    <col min="25" max="25" width="10.75" style="89" hidden="1" customWidth="1"/>
    <col min="26" max="26" width="15.75" style="84" customWidth="1"/>
    <col min="27" max="28" width="8.25" style="84" customWidth="1"/>
    <col min="29" max="33" width="8.25" style="84" customWidth="1" outlineLevel="1"/>
    <col min="34" max="34" width="8.25" style="92" customWidth="1" outlineLevel="1"/>
    <col min="35" max="36" width="8.25" style="84" customWidth="1" outlineLevel="1"/>
    <col min="37" max="38" width="8.25" style="84" customWidth="1"/>
    <col min="39" max="48" width="8.25" style="84" hidden="1" customWidth="1" outlineLevel="1"/>
    <col min="49" max="49" width="7.25" style="84" customWidth="1" collapsed="1"/>
    <col min="50" max="50" width="12.375" style="84" customWidth="1"/>
    <col min="51" max="51" width="8.875" style="84" customWidth="1"/>
    <col min="52" max="16384" width="9" style="84"/>
  </cols>
  <sheetData>
    <row r="1" spans="1:57" ht="30.95" hidden="1" customHeight="1">
      <c r="A1" s="1376"/>
      <c r="B1" s="1376"/>
      <c r="C1" s="1376"/>
      <c r="D1" s="1376"/>
      <c r="E1" s="1376"/>
      <c r="F1" s="1376"/>
      <c r="G1" s="1376"/>
      <c r="H1" s="1376"/>
      <c r="I1" s="1376"/>
      <c r="J1" s="1376"/>
      <c r="K1" s="1376"/>
      <c r="L1" s="1376"/>
      <c r="M1" s="1377"/>
      <c r="N1" s="1376"/>
      <c r="O1" s="1376"/>
      <c r="P1" s="1376"/>
      <c r="Q1" s="1376"/>
      <c r="R1" s="1376"/>
      <c r="S1" s="1376"/>
      <c r="T1" s="1376"/>
      <c r="U1" s="1376"/>
      <c r="V1" s="1376"/>
      <c r="W1" s="1376"/>
      <c r="X1" s="1376"/>
      <c r="Y1" s="1376"/>
      <c r="Z1" s="1376"/>
      <c r="AA1" s="1376"/>
      <c r="AB1" s="1376"/>
      <c r="AC1" s="1376"/>
      <c r="AD1" s="1376"/>
      <c r="AE1" s="1376"/>
      <c r="AF1" s="1376"/>
      <c r="AG1" s="1376"/>
      <c r="AH1" s="1378"/>
      <c r="AI1" s="1376"/>
      <c r="AJ1" s="1376"/>
      <c r="AK1" s="1376"/>
      <c r="AL1" s="1376"/>
      <c r="AM1" s="1376"/>
      <c r="AN1" s="1376"/>
      <c r="AO1" s="1376"/>
      <c r="AP1" s="1376"/>
      <c r="AQ1" s="1376"/>
      <c r="AR1" s="1376"/>
      <c r="AS1" s="1376"/>
      <c r="AT1" s="1376"/>
      <c r="AU1" s="1376"/>
      <c r="AV1" s="1376"/>
      <c r="AW1" s="1376"/>
      <c r="AX1" s="1376"/>
      <c r="AY1" s="1376"/>
    </row>
    <row r="2" spans="1:57" ht="15" customHeight="1">
      <c r="A2" s="1379" t="s">
        <v>1234</v>
      </c>
      <c r="B2" s="1380"/>
      <c r="C2" s="1380"/>
      <c r="D2" s="1380"/>
      <c r="E2" s="1380"/>
      <c r="F2" s="1380"/>
      <c r="G2" s="1380"/>
      <c r="H2" s="1380"/>
      <c r="I2" s="1380"/>
      <c r="J2" s="1380"/>
      <c r="K2" s="1380"/>
      <c r="L2" s="1380"/>
      <c r="M2" s="1381"/>
      <c r="N2" s="1403" t="s">
        <v>1235</v>
      </c>
      <c r="O2" s="1404"/>
      <c r="P2" s="1404"/>
      <c r="Q2" s="1404"/>
      <c r="R2" s="1404"/>
      <c r="S2" s="1404"/>
      <c r="T2" s="1404"/>
      <c r="U2" s="1404"/>
      <c r="V2" s="1404"/>
      <c r="W2" s="1404"/>
      <c r="X2" s="1404"/>
      <c r="Y2" s="1404"/>
      <c r="Z2" s="1404"/>
      <c r="AA2" s="1404"/>
      <c r="AB2" s="1404"/>
      <c r="AC2" s="1404"/>
      <c r="AD2" s="1404"/>
      <c r="AE2" s="1404"/>
      <c r="AF2" s="1404"/>
      <c r="AG2" s="1404"/>
      <c r="AH2" s="1405"/>
      <c r="AI2" s="1404"/>
      <c r="AJ2" s="1404"/>
      <c r="AK2" s="1404"/>
      <c r="AL2" s="1404"/>
      <c r="AM2" s="1404"/>
      <c r="AN2" s="1404"/>
      <c r="AO2" s="1404"/>
      <c r="AP2" s="1404"/>
      <c r="AQ2" s="1404"/>
      <c r="AR2" s="1404"/>
      <c r="AS2" s="1404"/>
      <c r="AT2" s="1404"/>
      <c r="AU2" s="1404"/>
      <c r="AV2" s="1404"/>
      <c r="AW2" s="1406"/>
      <c r="AX2" s="155" t="s">
        <v>57</v>
      </c>
      <c r="AY2" s="155"/>
    </row>
    <row r="3" spans="1:57" ht="15.75" customHeight="1">
      <c r="A3" s="1382" t="s">
        <v>290</v>
      </c>
      <c r="B3" s="1382"/>
      <c r="C3" s="1382"/>
      <c r="D3" s="1382"/>
      <c r="E3" s="1382"/>
      <c r="F3" s="1382"/>
      <c r="G3" s="1382"/>
      <c r="H3" s="1382"/>
      <c r="I3" s="1382"/>
      <c r="J3" s="1382"/>
      <c r="K3" s="1382"/>
      <c r="L3" s="1382"/>
      <c r="M3" s="1382"/>
      <c r="N3" s="1407"/>
      <c r="O3" s="1408"/>
      <c r="P3" s="1408"/>
      <c r="Q3" s="1408"/>
      <c r="R3" s="1408"/>
      <c r="S3" s="1408"/>
      <c r="T3" s="1408"/>
      <c r="U3" s="1408"/>
      <c r="V3" s="1408"/>
      <c r="W3" s="1408"/>
      <c r="X3" s="1408"/>
      <c r="Y3" s="1408"/>
      <c r="Z3" s="1408"/>
      <c r="AA3" s="1408"/>
      <c r="AB3" s="1408"/>
      <c r="AC3" s="1408"/>
      <c r="AD3" s="1408"/>
      <c r="AE3" s="1408"/>
      <c r="AF3" s="1408"/>
      <c r="AG3" s="1408"/>
      <c r="AH3" s="1409"/>
      <c r="AI3" s="1408"/>
      <c r="AJ3" s="1408"/>
      <c r="AK3" s="1408"/>
      <c r="AL3" s="1408"/>
      <c r="AM3" s="1408"/>
      <c r="AN3" s="1408"/>
      <c r="AO3" s="1408"/>
      <c r="AP3" s="1408"/>
      <c r="AQ3" s="1408"/>
      <c r="AR3" s="1408"/>
      <c r="AS3" s="1408"/>
      <c r="AT3" s="1408"/>
      <c r="AU3" s="1408"/>
      <c r="AV3" s="1408"/>
      <c r="AW3" s="1410"/>
      <c r="AX3" s="155" t="s">
        <v>453</v>
      </c>
      <c r="AY3" s="155"/>
    </row>
    <row r="4" spans="1:57" ht="15" customHeight="1">
      <c r="A4" s="1383" t="s">
        <v>1236</v>
      </c>
      <c r="B4" s="1384"/>
      <c r="C4" s="1384"/>
      <c r="D4" s="1384"/>
      <c r="E4" s="1384"/>
      <c r="F4" s="1384"/>
      <c r="G4" s="1384"/>
      <c r="H4" s="1384"/>
      <c r="I4" s="1384"/>
      <c r="J4" s="1384"/>
      <c r="K4" s="1384"/>
      <c r="L4" s="1384"/>
      <c r="M4" s="1385"/>
      <c r="N4" s="1407"/>
      <c r="O4" s="1408"/>
      <c r="P4" s="1408"/>
      <c r="Q4" s="1408"/>
      <c r="R4" s="1408"/>
      <c r="S4" s="1408"/>
      <c r="T4" s="1408"/>
      <c r="U4" s="1408"/>
      <c r="V4" s="1408"/>
      <c r="W4" s="1408"/>
      <c r="X4" s="1408"/>
      <c r="Y4" s="1408"/>
      <c r="Z4" s="1408"/>
      <c r="AA4" s="1408"/>
      <c r="AB4" s="1408"/>
      <c r="AC4" s="1408"/>
      <c r="AD4" s="1408"/>
      <c r="AE4" s="1408"/>
      <c r="AF4" s="1408"/>
      <c r="AG4" s="1408"/>
      <c r="AH4" s="1409"/>
      <c r="AI4" s="1408"/>
      <c r="AJ4" s="1408"/>
      <c r="AK4" s="1408"/>
      <c r="AL4" s="1408"/>
      <c r="AM4" s="1408"/>
      <c r="AN4" s="1408"/>
      <c r="AO4" s="1408"/>
      <c r="AP4" s="1408"/>
      <c r="AQ4" s="1408"/>
      <c r="AR4" s="1408"/>
      <c r="AS4" s="1408"/>
      <c r="AT4" s="1408"/>
      <c r="AU4" s="1408"/>
      <c r="AV4" s="1408"/>
      <c r="AW4" s="1410"/>
      <c r="AX4" s="155" t="s">
        <v>293</v>
      </c>
      <c r="AY4" s="155"/>
    </row>
    <row r="5" spans="1:57" ht="18.75" customHeight="1">
      <c r="A5" s="1386" t="s">
        <v>1237</v>
      </c>
      <c r="B5" s="1386"/>
      <c r="C5" s="1386"/>
      <c r="D5" s="1386"/>
      <c r="E5" s="1386"/>
      <c r="F5" s="1386"/>
      <c r="G5" s="1386"/>
      <c r="H5" s="1386"/>
      <c r="I5" s="1386"/>
      <c r="J5" s="1386"/>
      <c r="K5" s="1386"/>
      <c r="L5" s="1386"/>
      <c r="M5" s="1386"/>
      <c r="N5" s="1407"/>
      <c r="O5" s="1408"/>
      <c r="P5" s="1408"/>
      <c r="Q5" s="1408"/>
      <c r="R5" s="1408"/>
      <c r="S5" s="1408"/>
      <c r="T5" s="1408"/>
      <c r="U5" s="1408"/>
      <c r="V5" s="1408"/>
      <c r="W5" s="1408"/>
      <c r="X5" s="1408"/>
      <c r="Y5" s="1408"/>
      <c r="Z5" s="1408"/>
      <c r="AA5" s="1408"/>
      <c r="AB5" s="1408"/>
      <c r="AC5" s="1408"/>
      <c r="AD5" s="1408"/>
      <c r="AE5" s="1408"/>
      <c r="AF5" s="1408"/>
      <c r="AG5" s="1408"/>
      <c r="AH5" s="1409"/>
      <c r="AI5" s="1408"/>
      <c r="AJ5" s="1408"/>
      <c r="AK5" s="1408"/>
      <c r="AL5" s="1408"/>
      <c r="AM5" s="1408"/>
      <c r="AN5" s="1408"/>
      <c r="AO5" s="1408"/>
      <c r="AP5" s="1408"/>
      <c r="AQ5" s="1408"/>
      <c r="AR5" s="1408"/>
      <c r="AS5" s="1408"/>
      <c r="AT5" s="1408"/>
      <c r="AU5" s="1408"/>
      <c r="AV5" s="1408"/>
      <c r="AW5" s="1410"/>
      <c r="AX5" s="155" t="s">
        <v>46</v>
      </c>
      <c r="AY5" s="155"/>
    </row>
    <row r="6" spans="1:57" ht="20.100000000000001" customHeight="1">
      <c r="A6" s="1402" t="s">
        <v>1238</v>
      </c>
      <c r="B6" s="1402"/>
      <c r="C6" s="1402"/>
      <c r="D6" s="1402"/>
      <c r="E6" s="1402"/>
      <c r="F6" s="1402"/>
      <c r="G6" s="1402"/>
      <c r="H6" s="1402"/>
      <c r="I6" s="1402"/>
      <c r="J6" s="1402"/>
      <c r="K6" s="1402"/>
      <c r="L6" s="1402"/>
      <c r="M6" s="1402"/>
      <c r="N6" s="1407"/>
      <c r="O6" s="1408"/>
      <c r="P6" s="1408"/>
      <c r="Q6" s="1408"/>
      <c r="R6" s="1408"/>
      <c r="S6" s="1408"/>
      <c r="T6" s="1408"/>
      <c r="U6" s="1408"/>
      <c r="V6" s="1408"/>
      <c r="W6" s="1408"/>
      <c r="X6" s="1408"/>
      <c r="Y6" s="1408"/>
      <c r="Z6" s="1408"/>
      <c r="AA6" s="1408"/>
      <c r="AB6" s="1408"/>
      <c r="AC6" s="1408"/>
      <c r="AD6" s="1408"/>
      <c r="AE6" s="1408"/>
      <c r="AF6" s="1408"/>
      <c r="AG6" s="1408"/>
      <c r="AH6" s="1409"/>
      <c r="AI6" s="1408"/>
      <c r="AJ6" s="1408"/>
      <c r="AK6" s="1408"/>
      <c r="AL6" s="1408"/>
      <c r="AM6" s="1408"/>
      <c r="AN6" s="1408"/>
      <c r="AO6" s="1408"/>
      <c r="AP6" s="1408"/>
      <c r="AQ6" s="1408"/>
      <c r="AR6" s="1408"/>
      <c r="AS6" s="1408"/>
      <c r="AT6" s="1408"/>
      <c r="AU6" s="1408"/>
      <c r="AV6" s="1408"/>
      <c r="AW6" s="1410"/>
      <c r="AX6" s="152" t="s">
        <v>457</v>
      </c>
      <c r="AY6" s="152"/>
    </row>
    <row r="7" spans="1:57" ht="12.75" customHeight="1">
      <c r="A7" s="1402"/>
      <c r="B7" s="1402"/>
      <c r="C7" s="1402"/>
      <c r="D7" s="1402"/>
      <c r="E7" s="1402"/>
      <c r="F7" s="1402"/>
      <c r="G7" s="1402"/>
      <c r="H7" s="1402"/>
      <c r="I7" s="1402"/>
      <c r="J7" s="1402"/>
      <c r="K7" s="1402"/>
      <c r="L7" s="1402"/>
      <c r="M7" s="1402"/>
      <c r="N7" s="1411"/>
      <c r="O7" s="1412"/>
      <c r="P7" s="1412"/>
      <c r="Q7" s="1412"/>
      <c r="R7" s="1412"/>
      <c r="S7" s="1412"/>
      <c r="T7" s="1412"/>
      <c r="U7" s="1412"/>
      <c r="V7" s="1412"/>
      <c r="W7" s="1412"/>
      <c r="X7" s="1412"/>
      <c r="Y7" s="1412"/>
      <c r="Z7" s="1412"/>
      <c r="AA7" s="1412"/>
      <c r="AB7" s="1412"/>
      <c r="AC7" s="1412"/>
      <c r="AD7" s="1412"/>
      <c r="AE7" s="1412"/>
      <c r="AF7" s="1412"/>
      <c r="AG7" s="1412"/>
      <c r="AH7" s="1413"/>
      <c r="AI7" s="1412"/>
      <c r="AJ7" s="1412"/>
      <c r="AK7" s="1412"/>
      <c r="AL7" s="1412"/>
      <c r="AM7" s="1412"/>
      <c r="AN7" s="1412"/>
      <c r="AO7" s="1412"/>
      <c r="AP7" s="1412"/>
      <c r="AQ7" s="1412"/>
      <c r="AR7" s="1412"/>
      <c r="AS7" s="1412"/>
      <c r="AT7" s="1412"/>
      <c r="AU7" s="1412"/>
      <c r="AV7" s="1412"/>
      <c r="AW7" s="1414"/>
      <c r="AX7" s="152" t="s">
        <v>458</v>
      </c>
      <c r="AY7" s="152"/>
    </row>
    <row r="8" spans="1:57" ht="24.95" customHeight="1">
      <c r="A8" s="1390" t="s">
        <v>6</v>
      </c>
      <c r="B8" s="1387" t="s">
        <v>459</v>
      </c>
      <c r="C8" s="1388"/>
      <c r="D8" s="1388"/>
      <c r="E8" s="1388"/>
      <c r="F8" s="1388"/>
      <c r="G8" s="1388"/>
      <c r="H8" s="1388"/>
      <c r="I8" s="1388"/>
      <c r="J8" s="1388"/>
      <c r="K8" s="1389"/>
      <c r="L8" s="1392" t="s">
        <v>57</v>
      </c>
      <c r="M8" s="1394" t="s">
        <v>453</v>
      </c>
      <c r="N8" s="1394" t="s">
        <v>301</v>
      </c>
      <c r="O8" s="1394" t="s">
        <v>302</v>
      </c>
      <c r="P8" s="1394" t="s">
        <v>303</v>
      </c>
      <c r="Q8" s="1394" t="s">
        <v>40</v>
      </c>
      <c r="R8" s="1392" t="s">
        <v>304</v>
      </c>
      <c r="S8" s="1394" t="s">
        <v>305</v>
      </c>
      <c r="T8" s="1392" t="s">
        <v>306</v>
      </c>
      <c r="U8" s="1392" t="s">
        <v>307</v>
      </c>
      <c r="V8" s="1396" t="s">
        <v>308</v>
      </c>
      <c r="W8" s="1396" t="s">
        <v>309</v>
      </c>
      <c r="X8" s="1396" t="s">
        <v>310</v>
      </c>
      <c r="Y8" s="1396" t="s">
        <v>312</v>
      </c>
      <c r="Z8" s="1394" t="s">
        <v>1239</v>
      </c>
      <c r="AA8" s="1394" t="s">
        <v>462</v>
      </c>
      <c r="AB8" s="1316" t="s">
        <v>320</v>
      </c>
      <c r="AC8" s="1318" t="s">
        <v>321</v>
      </c>
      <c r="AD8" s="1312" t="s">
        <v>322</v>
      </c>
      <c r="AE8" s="1312"/>
      <c r="AF8" s="1313"/>
      <c r="AG8" s="1319" t="s">
        <v>463</v>
      </c>
      <c r="AH8" s="1321" t="s">
        <v>324</v>
      </c>
      <c r="AI8" s="1316" t="s">
        <v>464</v>
      </c>
      <c r="AJ8" s="1323" t="s">
        <v>465</v>
      </c>
      <c r="AK8" s="1325" t="s">
        <v>327</v>
      </c>
      <c r="AL8" s="1325" t="s">
        <v>466</v>
      </c>
      <c r="AM8" s="1326" t="s">
        <v>467</v>
      </c>
      <c r="AN8" s="1328" t="s">
        <v>1037</v>
      </c>
      <c r="AO8" s="1330" t="s">
        <v>330</v>
      </c>
      <c r="AP8" s="1330" t="s">
        <v>331</v>
      </c>
      <c r="AQ8" s="1328" t="s">
        <v>332</v>
      </c>
      <c r="AR8" s="1328" t="s">
        <v>333</v>
      </c>
      <c r="AS8" s="1328" t="s">
        <v>468</v>
      </c>
      <c r="AT8" s="1330" t="s">
        <v>335</v>
      </c>
      <c r="AU8" s="1336" t="s">
        <v>336</v>
      </c>
      <c r="AV8" s="1332" t="s">
        <v>337</v>
      </c>
      <c r="AW8" s="1398" t="s">
        <v>338</v>
      </c>
      <c r="AX8" s="1400" t="s">
        <v>1240</v>
      </c>
      <c r="AY8" s="1400" t="s">
        <v>11</v>
      </c>
    </row>
    <row r="9" spans="1:57" s="146" customFormat="1" ht="24.95" customHeight="1">
      <c r="A9" s="1391"/>
      <c r="B9" s="97">
        <v>0</v>
      </c>
      <c r="C9" s="97">
        <v>1</v>
      </c>
      <c r="D9" s="97">
        <v>2</v>
      </c>
      <c r="E9" s="97">
        <v>3</v>
      </c>
      <c r="F9" s="97">
        <v>4</v>
      </c>
      <c r="G9" s="97">
        <v>5</v>
      </c>
      <c r="H9" s="97">
        <v>6</v>
      </c>
      <c r="I9" s="97">
        <v>7</v>
      </c>
      <c r="J9" s="97">
        <v>8</v>
      </c>
      <c r="K9" s="103">
        <v>9</v>
      </c>
      <c r="L9" s="1393"/>
      <c r="M9" s="1395"/>
      <c r="N9" s="1395"/>
      <c r="O9" s="1395"/>
      <c r="P9" s="1395"/>
      <c r="Q9" s="1395"/>
      <c r="R9" s="1393"/>
      <c r="S9" s="1395"/>
      <c r="T9" s="1393"/>
      <c r="U9" s="1393"/>
      <c r="V9" s="1397"/>
      <c r="W9" s="1397"/>
      <c r="X9" s="1397"/>
      <c r="Y9" s="1397"/>
      <c r="Z9" s="1395"/>
      <c r="AA9" s="1395"/>
      <c r="AB9" s="1317"/>
      <c r="AC9" s="1318"/>
      <c r="AD9" s="199" t="s">
        <v>339</v>
      </c>
      <c r="AE9" s="200" t="s">
        <v>340</v>
      </c>
      <c r="AF9" s="200" t="s">
        <v>341</v>
      </c>
      <c r="AG9" s="1320"/>
      <c r="AH9" s="1322"/>
      <c r="AI9" s="1317"/>
      <c r="AJ9" s="1324"/>
      <c r="AK9" s="1325"/>
      <c r="AL9" s="1325"/>
      <c r="AM9" s="1327"/>
      <c r="AN9" s="1329"/>
      <c r="AO9" s="1331"/>
      <c r="AP9" s="1331"/>
      <c r="AQ9" s="1329"/>
      <c r="AR9" s="1329"/>
      <c r="AS9" s="1329"/>
      <c r="AT9" s="1331"/>
      <c r="AU9" s="1337"/>
      <c r="AV9" s="1333"/>
      <c r="AW9" s="1399"/>
      <c r="AX9" s="1401"/>
      <c r="AY9" s="1401"/>
      <c r="BA9" s="210"/>
      <c r="BB9" s="210"/>
      <c r="BC9" s="210"/>
      <c r="BD9" s="210"/>
      <c r="BE9" s="210"/>
    </row>
    <row r="10" spans="1:57" s="179" customFormat="1" ht="30.95" customHeight="1">
      <c r="A10" s="97"/>
      <c r="B10" s="97" t="s">
        <v>1241</v>
      </c>
      <c r="D10" s="97"/>
      <c r="E10" s="97"/>
      <c r="F10" s="97"/>
      <c r="G10" s="97"/>
      <c r="H10" s="97"/>
      <c r="I10" s="97"/>
      <c r="J10" s="97"/>
      <c r="K10" s="103"/>
      <c r="L10" s="187" t="s">
        <v>990</v>
      </c>
      <c r="M10" s="99" t="s">
        <v>991</v>
      </c>
      <c r="N10" s="99"/>
      <c r="O10" s="103"/>
      <c r="P10" s="101"/>
      <c r="Q10" s="100"/>
      <c r="R10" s="100" t="s">
        <v>342</v>
      </c>
      <c r="S10" s="100"/>
      <c r="T10" s="185" t="s">
        <v>342</v>
      </c>
      <c r="U10" s="107" t="s">
        <v>344</v>
      </c>
      <c r="V10" s="107" t="s">
        <v>345</v>
      </c>
      <c r="W10" s="107" t="s">
        <v>600</v>
      </c>
      <c r="X10" s="103" t="s">
        <v>347</v>
      </c>
      <c r="Y10" s="194"/>
      <c r="Z10" s="103" t="s">
        <v>348</v>
      </c>
      <c r="AA10" s="186">
        <v>1.4999999999999999E-2</v>
      </c>
      <c r="AB10" s="186" t="s">
        <v>350</v>
      </c>
      <c r="AC10" s="186"/>
      <c r="AD10" s="186"/>
      <c r="AE10" s="186"/>
      <c r="AF10" s="186"/>
      <c r="AG10" s="186"/>
      <c r="AH10" s="204"/>
      <c r="AI10" s="186"/>
      <c r="AJ10" s="186"/>
      <c r="AK10" s="186" t="s">
        <v>983</v>
      </c>
      <c r="AL10" s="186" t="s">
        <v>352</v>
      </c>
      <c r="AM10" s="186"/>
      <c r="AN10" s="186"/>
      <c r="AO10" s="186"/>
      <c r="AP10" s="186"/>
      <c r="AQ10" s="186"/>
      <c r="AR10" s="186"/>
      <c r="AS10" s="186"/>
      <c r="AT10" s="186"/>
      <c r="AU10" s="186"/>
      <c r="AV10" s="186"/>
      <c r="AW10" s="201">
        <v>1</v>
      </c>
      <c r="AX10" s="209" t="s">
        <v>1242</v>
      </c>
      <c r="AY10" s="209"/>
      <c r="BA10" s="211"/>
      <c r="BB10" s="211"/>
      <c r="BC10" s="211"/>
      <c r="BD10" s="211"/>
      <c r="BE10" s="211"/>
    </row>
    <row r="11" spans="1:57" s="179" customFormat="1" ht="30.95" customHeight="1">
      <c r="A11" s="97"/>
      <c r="B11" s="97"/>
      <c r="C11" s="97" t="s">
        <v>1241</v>
      </c>
      <c r="D11" s="97"/>
      <c r="E11" s="97"/>
      <c r="F11" s="97"/>
      <c r="G11" s="97"/>
      <c r="H11" s="97"/>
      <c r="I11" s="97"/>
      <c r="J11" s="97"/>
      <c r="K11" s="103"/>
      <c r="L11" s="187" t="s">
        <v>1243</v>
      </c>
      <c r="M11" s="99" t="s">
        <v>1244</v>
      </c>
      <c r="N11" s="99"/>
      <c r="O11" s="103"/>
      <c r="P11" s="101"/>
      <c r="Q11" s="100"/>
      <c r="R11" s="100" t="s">
        <v>342</v>
      </c>
      <c r="S11" s="100"/>
      <c r="T11" s="185" t="s">
        <v>342</v>
      </c>
      <c r="U11" s="107" t="s">
        <v>344</v>
      </c>
      <c r="V11" s="107" t="s">
        <v>345</v>
      </c>
      <c r="W11" s="107" t="s">
        <v>405</v>
      </c>
      <c r="X11" s="103" t="s">
        <v>347</v>
      </c>
      <c r="Y11" s="194"/>
      <c r="Z11" s="103"/>
      <c r="AA11" s="186"/>
      <c r="AB11" s="99" t="s">
        <v>350</v>
      </c>
      <c r="AC11" s="99"/>
      <c r="AD11" s="99"/>
      <c r="AE11" s="99"/>
      <c r="AF11" s="99"/>
      <c r="AG11" s="205"/>
      <c r="AH11" s="206"/>
      <c r="AI11" s="99"/>
      <c r="AJ11" s="99"/>
      <c r="AK11" s="99" t="s">
        <v>983</v>
      </c>
      <c r="AL11" s="99" t="s">
        <v>352</v>
      </c>
      <c r="AM11" s="186"/>
      <c r="AN11" s="186"/>
      <c r="AO11" s="186"/>
      <c r="AP11" s="186"/>
      <c r="AQ11" s="186"/>
      <c r="AR11" s="186"/>
      <c r="AS11" s="186"/>
      <c r="AT11" s="186"/>
      <c r="AU11" s="186"/>
      <c r="AV11" s="186"/>
      <c r="AW11" s="201">
        <v>1</v>
      </c>
      <c r="AX11" s="209" t="s">
        <v>1242</v>
      </c>
      <c r="AY11" s="209"/>
      <c r="BA11" s="211"/>
      <c r="BB11" s="211"/>
      <c r="BC11" s="211"/>
      <c r="BD11" s="211"/>
      <c r="BE11" s="211"/>
    </row>
    <row r="12" spans="1:57" s="179" customFormat="1" ht="30.95" customHeight="1">
      <c r="A12" s="97"/>
      <c r="B12" s="105"/>
      <c r="C12" s="97"/>
      <c r="D12" s="97" t="s">
        <v>1241</v>
      </c>
      <c r="E12" s="97"/>
      <c r="F12" s="97"/>
      <c r="G12" s="97"/>
      <c r="H12" s="97"/>
      <c r="I12" s="97"/>
      <c r="J12" s="97"/>
      <c r="K12" s="103"/>
      <c r="L12" s="187" t="s">
        <v>1245</v>
      </c>
      <c r="M12" s="99" t="s">
        <v>1246</v>
      </c>
      <c r="N12" s="99"/>
      <c r="O12" s="103"/>
      <c r="P12" s="101"/>
      <c r="Q12" s="100"/>
      <c r="R12" s="195" t="s">
        <v>363</v>
      </c>
      <c r="S12" s="100"/>
      <c r="T12" s="195" t="s">
        <v>363</v>
      </c>
      <c r="U12" s="107" t="s">
        <v>345</v>
      </c>
      <c r="V12" s="107" t="s">
        <v>344</v>
      </c>
      <c r="W12" s="107" t="s">
        <v>1247</v>
      </c>
      <c r="X12" s="103" t="s">
        <v>1248</v>
      </c>
      <c r="Y12" s="194"/>
      <c r="Z12" s="103" t="s">
        <v>1249</v>
      </c>
      <c r="AA12" s="186" t="s">
        <v>348</v>
      </c>
      <c r="AB12" s="99"/>
      <c r="AC12" s="99"/>
      <c r="AD12" s="99"/>
      <c r="AE12" s="99"/>
      <c r="AF12" s="99"/>
      <c r="AG12" s="99">
        <v>8.5999999999999998E-4</v>
      </c>
      <c r="AH12" s="206">
        <v>1</v>
      </c>
      <c r="AI12" s="99"/>
      <c r="AJ12" s="99"/>
      <c r="AK12" s="99" t="s">
        <v>1250</v>
      </c>
      <c r="AL12" s="99" t="s">
        <v>1251</v>
      </c>
      <c r="AM12" s="186"/>
      <c r="AN12" s="186"/>
      <c r="AO12" s="186"/>
      <c r="AP12" s="186"/>
      <c r="AQ12" s="186"/>
      <c r="AR12" s="186"/>
      <c r="AS12" s="186"/>
      <c r="AT12" s="186"/>
      <c r="AU12" s="186"/>
      <c r="AV12" s="186"/>
      <c r="AW12" s="201">
        <v>1</v>
      </c>
      <c r="AX12" s="209" t="s">
        <v>1252</v>
      </c>
      <c r="AY12" s="209"/>
      <c r="BA12" s="211"/>
      <c r="BB12" s="211"/>
      <c r="BC12" s="211"/>
      <c r="BD12" s="211"/>
      <c r="BE12" s="211"/>
    </row>
    <row r="13" spans="1:57" s="179" customFormat="1" ht="30.95" customHeight="1">
      <c r="A13" s="97"/>
      <c r="B13" s="105"/>
      <c r="C13" s="97"/>
      <c r="D13" s="97" t="s">
        <v>1241</v>
      </c>
      <c r="E13" s="97"/>
      <c r="F13" s="97"/>
      <c r="G13" s="97"/>
      <c r="H13" s="97"/>
      <c r="I13" s="97"/>
      <c r="J13" s="97"/>
      <c r="K13" s="103"/>
      <c r="L13" s="187" t="s">
        <v>1253</v>
      </c>
      <c r="M13" s="99" t="s">
        <v>1254</v>
      </c>
      <c r="N13" s="99"/>
      <c r="O13" s="103"/>
      <c r="P13" s="101"/>
      <c r="Q13" s="100"/>
      <c r="R13" s="100" t="s">
        <v>342</v>
      </c>
      <c r="S13" s="100"/>
      <c r="T13" s="185" t="s">
        <v>342</v>
      </c>
      <c r="U13" s="107" t="s">
        <v>344</v>
      </c>
      <c r="V13" s="107" t="s">
        <v>345</v>
      </c>
      <c r="W13" s="189" t="s">
        <v>381</v>
      </c>
      <c r="X13" s="103" t="s">
        <v>1255</v>
      </c>
      <c r="Y13" s="194"/>
      <c r="Z13" s="103" t="s">
        <v>348</v>
      </c>
      <c r="AA13" s="186">
        <v>2E-3</v>
      </c>
      <c r="AB13" s="99" t="s">
        <v>851</v>
      </c>
      <c r="AC13" s="99"/>
      <c r="AD13" s="99" t="s">
        <v>852</v>
      </c>
      <c r="AE13" s="99"/>
      <c r="AF13" s="99"/>
      <c r="AG13" s="205">
        <v>2.0400000000000001E-3</v>
      </c>
      <c r="AH13" s="206">
        <v>0.98039215686274495</v>
      </c>
      <c r="AI13" s="99"/>
      <c r="AJ13" s="99"/>
      <c r="AK13" s="99" t="s">
        <v>1250</v>
      </c>
      <c r="AL13" s="207"/>
      <c r="AM13" s="186"/>
      <c r="AN13" s="186"/>
      <c r="AO13" s="186"/>
      <c r="AP13" s="186"/>
      <c r="AQ13" s="186"/>
      <c r="AR13" s="186"/>
      <c r="AS13" s="186"/>
      <c r="AT13" s="186"/>
      <c r="AU13" s="186"/>
      <c r="AV13" s="186"/>
      <c r="AW13" s="201">
        <v>1</v>
      </c>
      <c r="AX13" s="209" t="s">
        <v>1252</v>
      </c>
      <c r="AY13" s="209"/>
      <c r="BA13" s="211"/>
      <c r="BB13" s="211"/>
      <c r="BC13" s="211"/>
      <c r="BD13" s="211"/>
      <c r="BE13" s="211"/>
    </row>
    <row r="14" spans="1:57" s="179" customFormat="1" ht="30.95" customHeight="1">
      <c r="A14" s="97"/>
      <c r="B14" s="105"/>
      <c r="C14" s="97"/>
      <c r="D14" s="97" t="s">
        <v>1241</v>
      </c>
      <c r="E14" s="97"/>
      <c r="F14" s="97"/>
      <c r="G14" s="97"/>
      <c r="H14" s="97"/>
      <c r="I14" s="97"/>
      <c r="J14" s="97"/>
      <c r="K14" s="103"/>
      <c r="L14" s="187" t="s">
        <v>1256</v>
      </c>
      <c r="M14" s="99" t="s">
        <v>1257</v>
      </c>
      <c r="N14" s="99"/>
      <c r="O14" s="103"/>
      <c r="P14" s="101"/>
      <c r="Q14" s="100"/>
      <c r="R14" s="100" t="s">
        <v>342</v>
      </c>
      <c r="S14" s="100"/>
      <c r="T14" s="185" t="s">
        <v>342</v>
      </c>
      <c r="U14" s="107" t="s">
        <v>344</v>
      </c>
      <c r="V14" s="107" t="s">
        <v>345</v>
      </c>
      <c r="W14" s="189" t="s">
        <v>1258</v>
      </c>
      <c r="X14" s="103" t="s">
        <v>347</v>
      </c>
      <c r="Y14" s="194"/>
      <c r="Z14" s="103" t="s">
        <v>1259</v>
      </c>
      <c r="AA14" s="186">
        <v>2E-3</v>
      </c>
      <c r="AB14" s="99" t="s">
        <v>350</v>
      </c>
      <c r="AC14" s="99"/>
      <c r="AD14" s="99"/>
      <c r="AE14" s="99"/>
      <c r="AF14" s="99"/>
      <c r="AG14" s="205"/>
      <c r="AH14" s="206"/>
      <c r="AI14" s="99"/>
      <c r="AJ14" s="99"/>
      <c r="AK14" s="99" t="s">
        <v>1250</v>
      </c>
      <c r="AL14" s="207"/>
      <c r="AM14" s="186"/>
      <c r="AN14" s="186"/>
      <c r="AO14" s="186"/>
      <c r="AP14" s="186"/>
      <c r="AQ14" s="186"/>
      <c r="AR14" s="186"/>
      <c r="AS14" s="186"/>
      <c r="AT14" s="186"/>
      <c r="AU14" s="186"/>
      <c r="AV14" s="186"/>
      <c r="AW14" s="201">
        <v>1</v>
      </c>
      <c r="AX14" s="209" t="s">
        <v>1242</v>
      </c>
      <c r="AY14" s="209"/>
      <c r="BA14" s="211"/>
      <c r="BB14" s="211"/>
      <c r="BC14" s="211"/>
      <c r="BD14" s="211"/>
      <c r="BE14" s="211"/>
    </row>
    <row r="15" spans="1:57" s="179" customFormat="1" ht="30.95" customHeight="1">
      <c r="A15" s="97"/>
      <c r="B15" s="105"/>
      <c r="C15" s="97"/>
      <c r="D15" s="97"/>
      <c r="E15" s="97" t="s">
        <v>1241</v>
      </c>
      <c r="F15" s="97"/>
      <c r="G15" s="97"/>
      <c r="H15" s="97"/>
      <c r="I15" s="97"/>
      <c r="J15" s="97"/>
      <c r="K15" s="103"/>
      <c r="L15" s="187" t="s">
        <v>1260</v>
      </c>
      <c r="M15" s="99" t="s">
        <v>1261</v>
      </c>
      <c r="N15" s="99"/>
      <c r="O15" s="103"/>
      <c r="P15" s="101"/>
      <c r="Q15" s="100"/>
      <c r="R15" s="100" t="s">
        <v>342</v>
      </c>
      <c r="S15" s="100"/>
      <c r="T15" s="185" t="s">
        <v>342</v>
      </c>
      <c r="U15" s="107" t="s">
        <v>344</v>
      </c>
      <c r="V15" s="107" t="s">
        <v>345</v>
      </c>
      <c r="W15" s="189" t="s">
        <v>1262</v>
      </c>
      <c r="X15" s="103">
        <v>6063</v>
      </c>
      <c r="Y15" s="194"/>
      <c r="Z15" s="103" t="s">
        <v>1263</v>
      </c>
      <c r="AA15" s="186">
        <v>2E-3</v>
      </c>
      <c r="AB15" s="99" t="s">
        <v>624</v>
      </c>
      <c r="AC15" s="99" t="s">
        <v>1264</v>
      </c>
      <c r="AD15" s="99">
        <v>31</v>
      </c>
      <c r="AE15" s="99">
        <v>7.5</v>
      </c>
      <c r="AF15" s="99"/>
      <c r="AG15" s="205">
        <v>3.3999999999999998E-3</v>
      </c>
      <c r="AH15" s="206">
        <v>0.58823529411764697</v>
      </c>
      <c r="AI15" s="99"/>
      <c r="AJ15" s="99"/>
      <c r="AK15" s="99" t="s">
        <v>1250</v>
      </c>
      <c r="AL15" s="207"/>
      <c r="AM15" s="186"/>
      <c r="AN15" s="186"/>
      <c r="AO15" s="186"/>
      <c r="AP15" s="186"/>
      <c r="AQ15" s="186"/>
      <c r="AR15" s="186"/>
      <c r="AS15" s="186"/>
      <c r="AT15" s="186"/>
      <c r="AU15" s="186"/>
      <c r="AV15" s="186"/>
      <c r="AW15" s="201">
        <v>1</v>
      </c>
      <c r="AX15" s="209" t="s">
        <v>1252</v>
      </c>
      <c r="AY15" s="209"/>
      <c r="BA15" s="211"/>
      <c r="BB15" s="211"/>
      <c r="BC15" s="211"/>
      <c r="BD15" s="211"/>
      <c r="BE15" s="211"/>
    </row>
    <row r="16" spans="1:57" s="179" customFormat="1" ht="30.95" customHeight="1">
      <c r="A16" s="97"/>
      <c r="B16" s="105"/>
      <c r="C16" s="97"/>
      <c r="D16" s="97"/>
      <c r="E16" s="97" t="s">
        <v>1241</v>
      </c>
      <c r="F16" s="97"/>
      <c r="G16" s="97"/>
      <c r="H16" s="97"/>
      <c r="I16" s="97"/>
      <c r="J16" s="97"/>
      <c r="K16" s="103"/>
      <c r="L16" s="188" t="s">
        <v>1265</v>
      </c>
      <c r="M16" s="189" t="s">
        <v>1266</v>
      </c>
      <c r="N16" s="99"/>
      <c r="O16" s="103"/>
      <c r="P16" s="101"/>
      <c r="Q16" s="100"/>
      <c r="R16" s="100" t="s">
        <v>342</v>
      </c>
      <c r="S16" s="100"/>
      <c r="T16" s="185" t="s">
        <v>342</v>
      </c>
      <c r="U16" s="107" t="s">
        <v>345</v>
      </c>
      <c r="V16" s="107" t="s">
        <v>344</v>
      </c>
      <c r="W16" s="107" t="s">
        <v>417</v>
      </c>
      <c r="X16" s="103" t="s">
        <v>1267</v>
      </c>
      <c r="Y16" s="194"/>
      <c r="Z16" s="103" t="s">
        <v>1268</v>
      </c>
      <c r="AA16" s="186" t="s">
        <v>348</v>
      </c>
      <c r="AB16" s="99" t="s">
        <v>1269</v>
      </c>
      <c r="AC16" s="99"/>
      <c r="AD16" s="99" t="s">
        <v>1112</v>
      </c>
      <c r="AE16" s="99"/>
      <c r="AF16" s="99"/>
      <c r="AG16" s="205">
        <v>4.3199999999999998E-4</v>
      </c>
      <c r="AH16" s="206">
        <v>0.92592592592592604</v>
      </c>
      <c r="AI16" s="99"/>
      <c r="AJ16" s="99"/>
      <c r="AK16" s="99" t="s">
        <v>1250</v>
      </c>
      <c r="AL16" s="207"/>
      <c r="AM16" s="186"/>
      <c r="AN16" s="186"/>
      <c r="AO16" s="186"/>
      <c r="AP16" s="186"/>
      <c r="AQ16" s="186"/>
      <c r="AR16" s="186"/>
      <c r="AS16" s="186"/>
      <c r="AT16" s="186"/>
      <c r="AU16" s="186"/>
      <c r="AV16" s="186"/>
      <c r="AW16" s="201">
        <v>2</v>
      </c>
      <c r="AX16" s="209" t="s">
        <v>1252</v>
      </c>
      <c r="AY16" s="209"/>
      <c r="BA16" s="211"/>
      <c r="BB16" s="211"/>
      <c r="BC16" s="211"/>
      <c r="BD16" s="211"/>
      <c r="BE16" s="211"/>
    </row>
    <row r="17" spans="1:57" s="179" customFormat="1" ht="30.95" customHeight="1">
      <c r="A17" s="97"/>
      <c r="B17" s="105"/>
      <c r="C17" s="97" t="s">
        <v>1241</v>
      </c>
      <c r="E17" s="97"/>
      <c r="F17" s="97"/>
      <c r="G17" s="97"/>
      <c r="H17" s="97"/>
      <c r="I17" s="97"/>
      <c r="J17" s="97"/>
      <c r="K17" s="103"/>
      <c r="L17" s="187" t="s">
        <v>1270</v>
      </c>
      <c r="M17" s="99" t="s">
        <v>1271</v>
      </c>
      <c r="N17" s="99"/>
      <c r="O17" s="103"/>
      <c r="P17" s="101"/>
      <c r="Q17" s="100"/>
      <c r="R17" s="100" t="s">
        <v>342</v>
      </c>
      <c r="S17" s="100"/>
      <c r="T17" s="185" t="s">
        <v>342</v>
      </c>
      <c r="U17" s="107" t="s">
        <v>344</v>
      </c>
      <c r="V17" s="107" t="s">
        <v>345</v>
      </c>
      <c r="W17" s="189" t="s">
        <v>381</v>
      </c>
      <c r="X17" s="103" t="s">
        <v>1255</v>
      </c>
      <c r="Y17" s="194"/>
      <c r="Z17" s="103" t="s">
        <v>1272</v>
      </c>
      <c r="AA17" s="186">
        <v>2E-3</v>
      </c>
      <c r="AB17" s="186" t="s">
        <v>851</v>
      </c>
      <c r="AC17" s="186"/>
      <c r="AD17" s="186" t="s">
        <v>852</v>
      </c>
      <c r="AE17" s="186"/>
      <c r="AF17" s="186"/>
      <c r="AG17" s="186">
        <v>2.0400000000000001E-3</v>
      </c>
      <c r="AH17" s="204">
        <v>0.98039215686274495</v>
      </c>
      <c r="AI17" s="186"/>
      <c r="AJ17" s="186"/>
      <c r="AK17" s="186" t="s">
        <v>1250</v>
      </c>
      <c r="AL17" s="186"/>
      <c r="AM17" s="186"/>
      <c r="AN17" s="186"/>
      <c r="AO17" s="186"/>
      <c r="AP17" s="186"/>
      <c r="AQ17" s="186"/>
      <c r="AR17" s="186"/>
      <c r="AS17" s="186"/>
      <c r="AT17" s="186"/>
      <c r="AU17" s="186"/>
      <c r="AV17" s="186"/>
      <c r="AW17" s="201">
        <v>1</v>
      </c>
      <c r="AX17" s="209" t="s">
        <v>1252</v>
      </c>
      <c r="AY17" s="209"/>
      <c r="BA17" s="211"/>
      <c r="BB17" s="211"/>
      <c r="BC17" s="211"/>
      <c r="BD17" s="211"/>
      <c r="BE17" s="211"/>
    </row>
    <row r="18" spans="1:57" s="179" customFormat="1" ht="30.95" customHeight="1">
      <c r="A18" s="97"/>
      <c r="B18" s="105"/>
      <c r="C18" s="97" t="s">
        <v>1241</v>
      </c>
      <c r="D18" s="97"/>
      <c r="E18" s="97"/>
      <c r="F18" s="97"/>
      <c r="G18" s="97"/>
      <c r="H18" s="97"/>
      <c r="I18" s="97"/>
      <c r="J18" s="97"/>
      <c r="K18" s="103"/>
      <c r="L18" s="188" t="s">
        <v>1273</v>
      </c>
      <c r="M18" s="190" t="s">
        <v>1274</v>
      </c>
      <c r="N18" s="99"/>
      <c r="O18" s="103"/>
      <c r="P18" s="101"/>
      <c r="Q18" s="100"/>
      <c r="R18" s="100" t="s">
        <v>342</v>
      </c>
      <c r="S18" s="100"/>
      <c r="T18" s="185" t="s">
        <v>342</v>
      </c>
      <c r="U18" s="107" t="s">
        <v>345</v>
      </c>
      <c r="V18" s="107" t="s">
        <v>344</v>
      </c>
      <c r="W18" s="107" t="s">
        <v>417</v>
      </c>
      <c r="X18" s="196" t="s">
        <v>680</v>
      </c>
      <c r="Y18" s="194"/>
      <c r="Z18" s="197" t="s">
        <v>1275</v>
      </c>
      <c r="AA18" s="186">
        <v>2.3E-2</v>
      </c>
      <c r="AB18" s="186"/>
      <c r="AC18" s="186"/>
      <c r="AD18" s="186"/>
      <c r="AE18" s="186"/>
      <c r="AF18" s="186"/>
      <c r="AG18" s="186"/>
      <c r="AH18" s="204"/>
      <c r="AI18" s="186"/>
      <c r="AJ18" s="186"/>
      <c r="AK18" s="186" t="s">
        <v>1250</v>
      </c>
      <c r="AL18" s="186" t="s">
        <v>486</v>
      </c>
      <c r="AM18" s="186"/>
      <c r="AN18" s="186"/>
      <c r="AO18" s="186"/>
      <c r="AP18" s="186"/>
      <c r="AQ18" s="186"/>
      <c r="AR18" s="186"/>
      <c r="AS18" s="186"/>
      <c r="AT18" s="186"/>
      <c r="AU18" s="186"/>
      <c r="AV18" s="186"/>
      <c r="AW18" s="201">
        <v>2</v>
      </c>
      <c r="AX18" s="209" t="s">
        <v>1252</v>
      </c>
      <c r="AY18" s="209"/>
      <c r="BA18" s="211"/>
      <c r="BB18" s="211"/>
      <c r="BC18" s="211"/>
      <c r="BD18" s="211"/>
      <c r="BE18" s="211"/>
    </row>
    <row r="19" spans="1:57" s="179" customFormat="1" ht="30.95" customHeight="1">
      <c r="A19" s="97"/>
      <c r="B19" s="105"/>
      <c r="C19" s="97" t="s">
        <v>1241</v>
      </c>
      <c r="D19" s="97"/>
      <c r="E19" s="97"/>
      <c r="F19" s="97"/>
      <c r="G19" s="97"/>
      <c r="H19" s="97"/>
      <c r="I19" s="97"/>
      <c r="J19" s="97"/>
      <c r="K19" s="103"/>
      <c r="L19" s="187" t="s">
        <v>1276</v>
      </c>
      <c r="M19" s="99" t="s">
        <v>1277</v>
      </c>
      <c r="N19" s="99"/>
      <c r="O19" s="103"/>
      <c r="P19" s="101"/>
      <c r="Q19" s="100"/>
      <c r="R19" s="100" t="s">
        <v>342</v>
      </c>
      <c r="S19" s="100"/>
      <c r="T19" s="185" t="s">
        <v>342</v>
      </c>
      <c r="U19" s="107" t="s">
        <v>345</v>
      </c>
      <c r="V19" s="107" t="s">
        <v>344</v>
      </c>
      <c r="W19" s="197" t="s">
        <v>1278</v>
      </c>
      <c r="X19" s="103" t="s">
        <v>1279</v>
      </c>
      <c r="Y19" s="194"/>
      <c r="Z19" s="103" t="s">
        <v>1280</v>
      </c>
      <c r="AA19" s="201" t="s">
        <v>348</v>
      </c>
      <c r="AB19" s="201" t="s">
        <v>500</v>
      </c>
      <c r="AC19" s="201"/>
      <c r="AD19" s="201">
        <v>1300</v>
      </c>
      <c r="AE19" s="201"/>
      <c r="AF19" s="201"/>
      <c r="AG19" s="201"/>
      <c r="AH19" s="204"/>
      <c r="AI19" s="201"/>
      <c r="AJ19" s="201"/>
      <c r="AK19" s="186" t="s">
        <v>1250</v>
      </c>
      <c r="AL19" s="201" t="s">
        <v>1281</v>
      </c>
      <c r="AM19" s="201"/>
      <c r="AN19" s="201"/>
      <c r="AO19" s="201"/>
      <c r="AP19" s="201"/>
      <c r="AQ19" s="201"/>
      <c r="AR19" s="201"/>
      <c r="AS19" s="201"/>
      <c r="AT19" s="201"/>
      <c r="AU19" s="201"/>
      <c r="AV19" s="201"/>
      <c r="AW19" s="201">
        <v>1</v>
      </c>
      <c r="AX19" s="209" t="s">
        <v>1252</v>
      </c>
      <c r="AY19" s="209"/>
      <c r="BA19" s="211"/>
      <c r="BB19" s="211"/>
      <c r="BC19" s="211"/>
      <c r="BD19" s="211"/>
      <c r="BE19" s="211"/>
    </row>
    <row r="20" spans="1:57" s="179" customFormat="1" ht="30.95" customHeight="1">
      <c r="A20" s="97"/>
      <c r="B20" s="105"/>
      <c r="C20" s="97" t="s">
        <v>1241</v>
      </c>
      <c r="D20" s="97"/>
      <c r="E20" s="97"/>
      <c r="F20" s="97"/>
      <c r="G20" s="97"/>
      <c r="H20" s="97"/>
      <c r="I20" s="97"/>
      <c r="J20" s="97"/>
      <c r="K20" s="103"/>
      <c r="L20" s="188" t="s">
        <v>1282</v>
      </c>
      <c r="M20" s="99" t="s">
        <v>1283</v>
      </c>
      <c r="N20" s="99"/>
      <c r="O20" s="103"/>
      <c r="P20" s="101"/>
      <c r="Q20" s="100"/>
      <c r="R20" s="100" t="s">
        <v>342</v>
      </c>
      <c r="S20" s="100"/>
      <c r="T20" s="185" t="s">
        <v>342</v>
      </c>
      <c r="U20" s="107" t="s">
        <v>345</v>
      </c>
      <c r="V20" s="107" t="s">
        <v>344</v>
      </c>
      <c r="W20" s="197" t="s">
        <v>1278</v>
      </c>
      <c r="X20" s="103" t="s">
        <v>1279</v>
      </c>
      <c r="Y20" s="194"/>
      <c r="Z20" s="103" t="s">
        <v>1280</v>
      </c>
      <c r="AA20" s="201" t="s">
        <v>348</v>
      </c>
      <c r="AB20" s="201" t="s">
        <v>500</v>
      </c>
      <c r="AC20" s="201"/>
      <c r="AD20" s="201">
        <v>1300</v>
      </c>
      <c r="AE20" s="201"/>
      <c r="AF20" s="201"/>
      <c r="AG20" s="201"/>
      <c r="AH20" s="204"/>
      <c r="AI20" s="201"/>
      <c r="AJ20" s="201"/>
      <c r="AK20" s="186" t="s">
        <v>1250</v>
      </c>
      <c r="AL20" s="201" t="s">
        <v>1281</v>
      </c>
      <c r="AM20" s="201"/>
      <c r="AN20" s="201"/>
      <c r="AO20" s="201"/>
      <c r="AP20" s="201"/>
      <c r="AQ20" s="201"/>
      <c r="AR20" s="201"/>
      <c r="AS20" s="201"/>
      <c r="AT20" s="201"/>
      <c r="AU20" s="201"/>
      <c r="AV20" s="201"/>
      <c r="AW20" s="201">
        <v>1</v>
      </c>
      <c r="AX20" s="209" t="s">
        <v>1252</v>
      </c>
      <c r="AY20" s="209"/>
      <c r="BA20" s="211"/>
      <c r="BB20" s="211"/>
      <c r="BC20" s="211"/>
      <c r="BD20" s="211"/>
      <c r="BE20" s="211"/>
    </row>
    <row r="21" spans="1:57" s="179" customFormat="1" ht="30.95" customHeight="1">
      <c r="A21" s="97"/>
      <c r="B21" s="105"/>
      <c r="C21" s="97" t="s">
        <v>1241</v>
      </c>
      <c r="D21" s="97"/>
      <c r="E21" s="97"/>
      <c r="F21" s="97"/>
      <c r="G21" s="97"/>
      <c r="H21" s="97"/>
      <c r="I21" s="97"/>
      <c r="J21" s="97"/>
      <c r="K21" s="103"/>
      <c r="L21" s="187" t="s">
        <v>1284</v>
      </c>
      <c r="M21" s="99" t="s">
        <v>1285</v>
      </c>
      <c r="N21" s="99"/>
      <c r="O21" s="103"/>
      <c r="P21" s="101"/>
      <c r="Q21" s="100"/>
      <c r="R21" s="100" t="s">
        <v>342</v>
      </c>
      <c r="S21" s="100"/>
      <c r="T21" s="185" t="s">
        <v>342</v>
      </c>
      <c r="U21" s="107" t="s">
        <v>345</v>
      </c>
      <c r="V21" s="107" t="s">
        <v>344</v>
      </c>
      <c r="W21" s="189" t="s">
        <v>381</v>
      </c>
      <c r="X21" s="189" t="s">
        <v>1286</v>
      </c>
      <c r="Y21" s="189" t="s">
        <v>348</v>
      </c>
      <c r="Z21" s="202">
        <v>2.96E-3</v>
      </c>
      <c r="AA21" s="189" t="s">
        <v>348</v>
      </c>
      <c r="AB21" s="99" t="s">
        <v>851</v>
      </c>
      <c r="AC21" s="189"/>
      <c r="AD21" s="99" t="s">
        <v>852</v>
      </c>
      <c r="AE21" s="99"/>
      <c r="AF21" s="99"/>
      <c r="AG21" s="205">
        <v>3.0192000000000001E-3</v>
      </c>
      <c r="AH21" s="206">
        <v>0.98039215686274495</v>
      </c>
      <c r="AI21" s="189"/>
      <c r="AJ21" s="189"/>
      <c r="AK21" s="99" t="s">
        <v>1250</v>
      </c>
      <c r="AL21" s="99" t="s">
        <v>440</v>
      </c>
      <c r="AM21" s="203"/>
      <c r="AN21" s="203"/>
      <c r="AO21" s="203"/>
      <c r="AP21" s="203"/>
      <c r="AQ21" s="203"/>
      <c r="AR21" s="203"/>
      <c r="AS21" s="203"/>
      <c r="AT21" s="203"/>
      <c r="AU21" s="203"/>
      <c r="AV21" s="203"/>
      <c r="AW21" s="201">
        <v>1</v>
      </c>
      <c r="AX21" s="209" t="s">
        <v>1252</v>
      </c>
      <c r="AY21" s="209" t="s">
        <v>1287</v>
      </c>
      <c r="BA21" s="211"/>
      <c r="BB21" s="211"/>
      <c r="BC21" s="211"/>
      <c r="BD21" s="211"/>
      <c r="BE21" s="211"/>
    </row>
    <row r="22" spans="1:57" s="179" customFormat="1" ht="30.95" customHeight="1">
      <c r="A22" s="97"/>
      <c r="B22" s="105"/>
      <c r="C22" s="97" t="s">
        <v>1241</v>
      </c>
      <c r="D22" s="97"/>
      <c r="E22" s="97"/>
      <c r="F22" s="97"/>
      <c r="G22" s="97"/>
      <c r="H22" s="97"/>
      <c r="I22" s="97"/>
      <c r="J22" s="97"/>
      <c r="K22" s="103"/>
      <c r="L22" s="188" t="s">
        <v>1288</v>
      </c>
      <c r="M22" s="189" t="s">
        <v>1289</v>
      </c>
      <c r="N22" s="189" t="s">
        <v>345</v>
      </c>
      <c r="O22" s="189" t="s">
        <v>344</v>
      </c>
      <c r="P22" s="189" t="s">
        <v>381</v>
      </c>
      <c r="Q22" s="189"/>
      <c r="R22" s="100" t="s">
        <v>342</v>
      </c>
      <c r="S22" s="100"/>
      <c r="T22" s="185" t="s">
        <v>342</v>
      </c>
      <c r="U22" s="107" t="s">
        <v>345</v>
      </c>
      <c r="V22" s="107" t="s">
        <v>344</v>
      </c>
      <c r="W22" s="189" t="s">
        <v>381</v>
      </c>
      <c r="X22" s="189" t="s">
        <v>1286</v>
      </c>
      <c r="Y22" s="189" t="s">
        <v>348</v>
      </c>
      <c r="Z22" s="202">
        <v>3.5000000000000001E-3</v>
      </c>
      <c r="AA22" s="189" t="s">
        <v>348</v>
      </c>
      <c r="AB22" s="203" t="s">
        <v>851</v>
      </c>
      <c r="AC22" s="203"/>
      <c r="AD22" s="203" t="s">
        <v>852</v>
      </c>
      <c r="AE22" s="203"/>
      <c r="AF22" s="203"/>
      <c r="AG22" s="203">
        <v>3.5699999999999998E-3</v>
      </c>
      <c r="AH22" s="208">
        <v>0.98039215686274495</v>
      </c>
      <c r="AI22" s="203"/>
      <c r="AJ22" s="203"/>
      <c r="AK22" s="203" t="s">
        <v>1250</v>
      </c>
      <c r="AL22" s="203" t="s">
        <v>1290</v>
      </c>
      <c r="AM22" s="203"/>
      <c r="AN22" s="203"/>
      <c r="AO22" s="203"/>
      <c r="AP22" s="203"/>
      <c r="AQ22" s="203"/>
      <c r="AR22" s="203"/>
      <c r="AS22" s="203"/>
      <c r="AT22" s="203"/>
      <c r="AU22" s="203"/>
      <c r="AV22" s="203"/>
      <c r="AW22" s="201">
        <v>1</v>
      </c>
      <c r="AX22" s="209" t="s">
        <v>1252</v>
      </c>
      <c r="AY22" s="209" t="s">
        <v>1287</v>
      </c>
    </row>
    <row r="23" spans="1:57" s="179" customFormat="1" ht="30.95" customHeight="1">
      <c r="A23" s="182"/>
      <c r="B23" s="183"/>
      <c r="C23" s="97" t="s">
        <v>1241</v>
      </c>
      <c r="D23" s="182"/>
      <c r="E23" s="182"/>
      <c r="F23" s="97"/>
      <c r="G23" s="97"/>
      <c r="H23" s="97"/>
      <c r="I23" s="97"/>
      <c r="J23" s="97"/>
      <c r="K23" s="103"/>
      <c r="L23" s="191" t="s">
        <v>1291</v>
      </c>
      <c r="M23" s="190" t="s">
        <v>1292</v>
      </c>
      <c r="N23" s="192"/>
      <c r="O23" s="192"/>
      <c r="P23" s="192"/>
      <c r="Q23" s="192"/>
      <c r="R23" s="100" t="s">
        <v>342</v>
      </c>
      <c r="S23" s="100"/>
      <c r="T23" s="185" t="s">
        <v>342</v>
      </c>
      <c r="U23" s="107" t="s">
        <v>345</v>
      </c>
      <c r="V23" s="107" t="s">
        <v>344</v>
      </c>
      <c r="W23" s="190" t="s">
        <v>381</v>
      </c>
      <c r="X23" s="190" t="s">
        <v>1293</v>
      </c>
      <c r="Y23" s="190" t="s">
        <v>348</v>
      </c>
      <c r="Z23" s="190" t="s">
        <v>1294</v>
      </c>
      <c r="AA23" s="190">
        <v>5.0000000000000001E-3</v>
      </c>
      <c r="AB23" s="99" t="s">
        <v>851</v>
      </c>
      <c r="AC23" s="190"/>
      <c r="AD23" s="99" t="s">
        <v>852</v>
      </c>
      <c r="AE23" s="99"/>
      <c r="AF23" s="99"/>
      <c r="AG23" s="205">
        <f>AA23*1.02</f>
        <v>5.1000000000000004E-3</v>
      </c>
      <c r="AH23" s="206">
        <f>AA23/AG23</f>
        <v>0.98039215686274506</v>
      </c>
      <c r="AI23" s="190"/>
      <c r="AJ23" s="190"/>
      <c r="AK23" s="99" t="s">
        <v>1250</v>
      </c>
      <c r="AL23" s="99" t="s">
        <v>1006</v>
      </c>
      <c r="AM23" s="190"/>
      <c r="AN23" s="190"/>
      <c r="AO23" s="190"/>
      <c r="AP23" s="190"/>
      <c r="AQ23" s="190"/>
      <c r="AR23" s="190"/>
      <c r="AS23" s="190"/>
      <c r="AT23" s="190"/>
      <c r="AU23" s="190"/>
      <c r="AV23" s="190"/>
      <c r="AW23" s="190">
        <v>1</v>
      </c>
      <c r="AX23" s="190" t="s">
        <v>1252</v>
      </c>
      <c r="AY23" s="209" t="s">
        <v>1287</v>
      </c>
    </row>
    <row r="24" spans="1:57" s="179" customFormat="1" ht="30.95" customHeight="1">
      <c r="A24" s="182"/>
      <c r="B24" s="183"/>
      <c r="C24" s="97" t="s">
        <v>1241</v>
      </c>
      <c r="D24" s="182"/>
      <c r="E24" s="182"/>
      <c r="F24" s="97"/>
      <c r="G24" s="97"/>
      <c r="H24" s="97"/>
      <c r="I24" s="97"/>
      <c r="J24" s="97"/>
      <c r="K24" s="103"/>
      <c r="L24" s="191" t="s">
        <v>1295</v>
      </c>
      <c r="M24" s="184" t="s">
        <v>1296</v>
      </c>
      <c r="N24" s="184"/>
      <c r="O24" s="181"/>
      <c r="P24" s="193"/>
      <c r="Q24" s="198"/>
      <c r="R24" s="100" t="s">
        <v>342</v>
      </c>
      <c r="S24" s="100"/>
      <c r="T24" s="185" t="s">
        <v>342</v>
      </c>
      <c r="U24" s="189" t="s">
        <v>345</v>
      </c>
      <c r="V24" s="189" t="s">
        <v>344</v>
      </c>
      <c r="W24" s="189" t="s">
        <v>417</v>
      </c>
      <c r="X24" s="189" t="s">
        <v>348</v>
      </c>
      <c r="Y24" s="189" t="s">
        <v>348</v>
      </c>
      <c r="Z24" s="189" t="s">
        <v>348</v>
      </c>
      <c r="AA24" s="189" t="s">
        <v>348</v>
      </c>
      <c r="AB24" s="203"/>
      <c r="AC24" s="203"/>
      <c r="AD24" s="203"/>
      <c r="AE24" s="203"/>
      <c r="AF24" s="203"/>
      <c r="AG24" s="203"/>
      <c r="AH24" s="208"/>
      <c r="AI24" s="203"/>
      <c r="AJ24" s="203"/>
      <c r="AK24" s="99" t="s">
        <v>1250</v>
      </c>
      <c r="AL24" s="207" t="s">
        <v>1297</v>
      </c>
      <c r="AM24" s="203"/>
      <c r="AN24" s="203"/>
      <c r="AO24" s="203"/>
      <c r="AP24" s="203"/>
      <c r="AQ24" s="203"/>
      <c r="AR24" s="203"/>
      <c r="AS24" s="203"/>
      <c r="AT24" s="203"/>
      <c r="AU24" s="203"/>
      <c r="AV24" s="203"/>
      <c r="AW24" s="212">
        <v>2</v>
      </c>
      <c r="AX24" s="209" t="s">
        <v>1252</v>
      </c>
      <c r="AY24" s="213"/>
    </row>
  </sheetData>
  <mergeCells count="47">
    <mergeCell ref="AV8:AV9"/>
    <mergeCell ref="AW8:AW9"/>
    <mergeCell ref="AX8:AX9"/>
    <mergeCell ref="AY8:AY9"/>
    <mergeCell ref="A6:M7"/>
    <mergeCell ref="N2:AW7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G8:AG9"/>
    <mergeCell ref="AH8:AH9"/>
    <mergeCell ref="AI8:AI9"/>
    <mergeCell ref="AJ8:AJ9"/>
    <mergeCell ref="AK8:AK9"/>
    <mergeCell ref="Y8:Y9"/>
    <mergeCell ref="Z8:Z9"/>
    <mergeCell ref="AA8:AA9"/>
    <mergeCell ref="AB8:AB9"/>
    <mergeCell ref="AC8:AC9"/>
    <mergeCell ref="B8:K8"/>
    <mergeCell ref="AD8:AF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A1:AY1"/>
    <mergeCell ref="A2:M2"/>
    <mergeCell ref="A3:M3"/>
    <mergeCell ref="A4:M4"/>
    <mergeCell ref="A5:M5"/>
  </mergeCells>
  <phoneticPr fontId="138" type="noConversion"/>
  <conditionalFormatting sqref="AB12">
    <cfRule type="duplicateValues" dxfId="45" priority="1"/>
    <cfRule type="duplicateValues" dxfId="44" priority="2"/>
    <cfRule type="duplicateValues" dxfId="43" priority="3"/>
    <cfRule type="duplicateValues" dxfId="42" priority="4"/>
  </conditionalFormatting>
  <dataValidations count="1">
    <dataValidation type="list" allowBlank="1" showInputMessage="1" showErrorMessage="1" sqref="N22:O23 U10:V23">
      <formula1>"Y,N"</formula1>
    </dataValidation>
  </dataValidations>
  <printOptions horizontalCentered="1"/>
  <pageMargins left="0.31388888888888899" right="0.27500000000000002" top="0.39305555555555599" bottom="0.55000000000000004" header="0.31388888888888899" footer="0.31388888888888899"/>
  <pageSetup paperSize="9" scale="85" fitToWidth="0" orientation="landscape" r:id="rId1"/>
  <headerFooter>
    <oddFooter>&amp;C第 &amp;P 页，共 &amp;N 页</oddFooter>
  </headerFooter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BE117"/>
  <sheetViews>
    <sheetView zoomScale="70" zoomScaleNormal="70" workbookViewId="0">
      <pane ySplit="9" topLeftCell="A10" activePane="bottomLeft" state="frozen"/>
      <selection pane="bottomLeft" activeCell="AO10" sqref="AN10:AO10"/>
    </sheetView>
  </sheetViews>
  <sheetFormatPr defaultColWidth="9" defaultRowHeight="14.25" outlineLevelRow="1" outlineLevelCol="1"/>
  <cols>
    <col min="1" max="1" width="4.5" style="84" customWidth="1"/>
    <col min="2" max="11" width="2.5" style="84" customWidth="1"/>
    <col min="12" max="12" width="6.5" style="84" customWidth="1"/>
    <col min="13" max="13" width="11.75" style="84" customWidth="1"/>
    <col min="14" max="14" width="17" style="84" customWidth="1"/>
    <col min="15" max="15" width="15.125" style="148" customWidth="1"/>
    <col min="16" max="16" width="7.5" style="88" hidden="1" customWidth="1" outlineLevel="1"/>
    <col min="17" max="17" width="4.125" style="84" hidden="1" customWidth="1" outlineLevel="1"/>
    <col min="18" max="18" width="3.25" style="84" hidden="1" customWidth="1" outlineLevel="1"/>
    <col min="19" max="19" width="7.375" style="84" customWidth="1" collapsed="1"/>
    <col min="20" max="20" width="4.875" style="149" hidden="1" customWidth="1" outlineLevel="1"/>
    <col min="21" max="21" width="14.75" style="89" hidden="1" customWidth="1" outlineLevel="1"/>
    <col min="22" max="22" width="9.875" style="89" hidden="1" customWidth="1" outlineLevel="1"/>
    <col min="23" max="23" width="7.375" style="89" hidden="1" customWidth="1" outlineLevel="1"/>
    <col min="24" max="24" width="5.625" style="89" hidden="1" customWidth="1" outlineLevel="1"/>
    <col min="25" max="25" width="8" style="89" customWidth="1" collapsed="1"/>
    <col min="26" max="26" width="19.75" style="89" hidden="1" customWidth="1" outlineLevel="1"/>
    <col min="27" max="27" width="8.75" style="89" hidden="1" customWidth="1" outlineLevel="1"/>
    <col min="28" max="28" width="12.5" style="84" hidden="1" customWidth="1" outlineLevel="1"/>
    <col min="29" max="29" width="8.25" style="84" customWidth="1" collapsed="1"/>
    <col min="30" max="30" width="5.125" style="84" customWidth="1"/>
    <col min="31" max="32" width="7.125" style="84" customWidth="1" outlineLevel="1"/>
    <col min="33" max="35" width="5.875" style="84" customWidth="1" outlineLevel="1"/>
    <col min="36" max="36" width="10.625" style="150" customWidth="1" outlineLevel="1"/>
    <col min="37" max="37" width="8.75" style="92" customWidth="1" outlineLevel="1"/>
    <col min="38" max="38" width="10.625" style="84" customWidth="1" outlineLevel="1"/>
    <col min="39" max="39" width="10.5" style="84" customWidth="1" outlineLevel="1"/>
    <col min="40" max="40" width="9.25" style="84" customWidth="1"/>
    <col min="41" max="41" width="22.5" style="151" customWidth="1"/>
    <col min="42" max="42" width="10.375" style="84" hidden="1" customWidth="1" outlineLevel="1"/>
    <col min="43" max="43" width="8.875" style="84" hidden="1" customWidth="1" outlineLevel="1"/>
    <col min="44" max="44" width="8.75" style="84" hidden="1" customWidth="1" outlineLevel="1"/>
    <col min="45" max="45" width="8" style="84" hidden="1" customWidth="1" outlineLevel="1"/>
    <col min="46" max="46" width="16.875" style="84" hidden="1" customWidth="1" outlineLevel="1"/>
    <col min="47" max="47" width="3.875" style="84" hidden="1" customWidth="1" outlineLevel="1"/>
    <col min="48" max="48" width="15.625" style="84" hidden="1" customWidth="1" outlineLevel="1"/>
    <col min="49" max="49" width="13.75" style="84" hidden="1" customWidth="1" outlineLevel="1"/>
    <col min="50" max="50" width="17.5" style="84" hidden="1" customWidth="1" outlineLevel="1"/>
    <col min="51" max="52" width="7.125" style="84" hidden="1" customWidth="1" outlineLevel="1"/>
    <col min="53" max="53" width="8.5" style="84" customWidth="1" collapsed="1"/>
    <col min="54" max="54" width="18.875" style="84"/>
    <col min="55" max="16384" width="9" style="84"/>
  </cols>
  <sheetData>
    <row r="1" spans="1:57" hidden="1" outlineLevel="1">
      <c r="A1" s="1038"/>
      <c r="B1" s="1038"/>
      <c r="C1" s="1038"/>
      <c r="D1" s="1038"/>
      <c r="E1" s="1038"/>
      <c r="F1" s="1038"/>
      <c r="G1" s="1038"/>
      <c r="H1" s="1038"/>
      <c r="I1" s="1038"/>
      <c r="J1" s="1038"/>
      <c r="K1" s="1038"/>
      <c r="L1" s="1038"/>
      <c r="M1" s="1038"/>
      <c r="N1" s="1038"/>
      <c r="O1" s="1038"/>
      <c r="P1" s="1040"/>
      <c r="Q1" s="1040"/>
      <c r="R1" s="1040"/>
      <c r="S1" s="1040"/>
      <c r="T1" s="1040"/>
      <c r="U1" s="1040"/>
      <c r="V1" s="1040"/>
      <c r="W1" s="1040"/>
      <c r="X1" s="1040"/>
      <c r="Y1" s="1040"/>
      <c r="Z1" s="1040"/>
      <c r="AA1" s="1040"/>
      <c r="AB1" s="1040"/>
      <c r="AC1" s="1040"/>
      <c r="AD1" s="1040"/>
      <c r="AE1" s="1040"/>
      <c r="AF1" s="1040"/>
      <c r="AG1" s="1040"/>
      <c r="AH1" s="1040"/>
      <c r="AI1" s="1040"/>
      <c r="AJ1" s="1375"/>
      <c r="AK1" s="1415"/>
      <c r="AL1" s="1040"/>
      <c r="AM1" s="1040"/>
      <c r="AN1" s="1040"/>
      <c r="AO1" s="1416"/>
      <c r="AP1" s="1040"/>
      <c r="AQ1" s="1040"/>
      <c r="AR1" s="1040"/>
      <c r="AS1" s="1040"/>
      <c r="AT1" s="1040"/>
      <c r="AU1" s="1040"/>
      <c r="AV1" s="1040"/>
      <c r="AW1" s="1040"/>
      <c r="AX1" s="1040"/>
      <c r="AY1" s="1040"/>
      <c r="AZ1" s="1040"/>
      <c r="BA1" s="1040"/>
      <c r="BB1" s="1040"/>
    </row>
    <row r="2" spans="1:57" ht="20.25" hidden="1" customHeight="1" outlineLevel="1">
      <c r="A2" s="1041" t="s">
        <v>1298</v>
      </c>
      <c r="B2" s="1042"/>
      <c r="C2" s="1042"/>
      <c r="D2" s="1042"/>
      <c r="E2" s="1043"/>
      <c r="F2" s="1044" t="s">
        <v>449</v>
      </c>
      <c r="G2" s="1045"/>
      <c r="H2" s="1045"/>
      <c r="I2" s="1045"/>
      <c r="J2" s="1045"/>
      <c r="K2" s="1046"/>
      <c r="L2" s="1047" t="s">
        <v>450</v>
      </c>
      <c r="M2" s="1047"/>
      <c r="N2" s="1047"/>
      <c r="O2" s="1049"/>
      <c r="P2" s="1084" t="s">
        <v>1299</v>
      </c>
      <c r="Q2" s="1417"/>
      <c r="R2" s="1417"/>
      <c r="S2" s="1417"/>
      <c r="T2" s="1417"/>
      <c r="U2" s="1417"/>
      <c r="V2" s="1417"/>
      <c r="W2" s="1417"/>
      <c r="X2" s="1417"/>
      <c r="Y2" s="1417"/>
      <c r="Z2" s="1417"/>
      <c r="AA2" s="1417"/>
      <c r="AB2" s="1417"/>
      <c r="AC2" s="1417"/>
      <c r="AD2" s="1417"/>
      <c r="AE2" s="1417"/>
      <c r="AF2" s="1417"/>
      <c r="AG2" s="1417"/>
      <c r="AH2" s="1417"/>
      <c r="AI2" s="1417"/>
      <c r="AJ2" s="1418"/>
      <c r="AK2" s="1419"/>
      <c r="AL2" s="1417"/>
      <c r="AM2" s="1417"/>
      <c r="AN2" s="1417"/>
      <c r="AO2" s="1420"/>
      <c r="AP2" s="1417"/>
      <c r="AQ2" s="1417"/>
      <c r="AR2" s="1417"/>
      <c r="AS2" s="1417"/>
      <c r="AT2" s="1417"/>
      <c r="AU2" s="1417"/>
      <c r="AV2" s="1417"/>
      <c r="AW2" s="1417"/>
      <c r="AX2" s="1417"/>
      <c r="AY2" s="1417"/>
      <c r="AZ2" s="1417"/>
      <c r="BA2" s="176" t="s">
        <v>57</v>
      </c>
      <c r="BB2" s="104" t="s">
        <v>1300</v>
      </c>
    </row>
    <row r="3" spans="1:57" ht="18.75" hidden="1" outlineLevel="1">
      <c r="A3" s="1050" t="s">
        <v>290</v>
      </c>
      <c r="B3" s="1050"/>
      <c r="C3" s="1050"/>
      <c r="D3" s="1050"/>
      <c r="E3" s="1050"/>
      <c r="F3" s="1050"/>
      <c r="G3" s="1050"/>
      <c r="H3" s="1050"/>
      <c r="I3" s="1050"/>
      <c r="J3" s="1050"/>
      <c r="K3" s="1050"/>
      <c r="L3" s="1050"/>
      <c r="M3" s="1050"/>
      <c r="N3" s="1050"/>
      <c r="O3" s="1050"/>
      <c r="P3" s="1084"/>
      <c r="Q3" s="1417"/>
      <c r="R3" s="1417"/>
      <c r="S3" s="1417"/>
      <c r="T3" s="1417"/>
      <c r="U3" s="1417"/>
      <c r="V3" s="1417"/>
      <c r="W3" s="1417"/>
      <c r="X3" s="1417"/>
      <c r="Y3" s="1417"/>
      <c r="Z3" s="1417"/>
      <c r="AA3" s="1417"/>
      <c r="AB3" s="1417"/>
      <c r="AC3" s="1417"/>
      <c r="AD3" s="1417"/>
      <c r="AE3" s="1417"/>
      <c r="AF3" s="1417"/>
      <c r="AG3" s="1417"/>
      <c r="AH3" s="1417"/>
      <c r="AI3" s="1417"/>
      <c r="AJ3" s="1418"/>
      <c r="AK3" s="1419"/>
      <c r="AL3" s="1417"/>
      <c r="AM3" s="1417"/>
      <c r="AN3" s="1417"/>
      <c r="AO3" s="1420"/>
      <c r="AP3" s="1417"/>
      <c r="AQ3" s="1417"/>
      <c r="AR3" s="1417"/>
      <c r="AS3" s="1417"/>
      <c r="AT3" s="1417"/>
      <c r="AU3" s="1417"/>
      <c r="AV3" s="1417"/>
      <c r="AW3" s="1417"/>
      <c r="AX3" s="1417"/>
      <c r="AY3" s="1417"/>
      <c r="AZ3" s="1417"/>
      <c r="BA3" s="176" t="s">
        <v>453</v>
      </c>
      <c r="BB3" s="176" t="s">
        <v>12</v>
      </c>
    </row>
    <row r="4" spans="1:57" ht="18.75" hidden="1" outlineLevel="1">
      <c r="A4" s="1049" t="s">
        <v>454</v>
      </c>
      <c r="B4" s="1049"/>
      <c r="C4" s="1049"/>
      <c r="D4" s="1049"/>
      <c r="E4" s="1049"/>
      <c r="F4" s="1049"/>
      <c r="G4" s="1049"/>
      <c r="H4" s="1049"/>
      <c r="I4" s="1049"/>
      <c r="J4" s="1049"/>
      <c r="K4" s="1049"/>
      <c r="L4" s="1047" t="s">
        <v>292</v>
      </c>
      <c r="M4" s="1047"/>
      <c r="N4" s="1047"/>
      <c r="O4" s="1049"/>
      <c r="P4" s="1084"/>
      <c r="Q4" s="1417"/>
      <c r="R4" s="1417"/>
      <c r="S4" s="1417"/>
      <c r="T4" s="1417"/>
      <c r="U4" s="1417"/>
      <c r="V4" s="1417"/>
      <c r="W4" s="1417"/>
      <c r="X4" s="1417"/>
      <c r="Y4" s="1417"/>
      <c r="Z4" s="1417"/>
      <c r="AA4" s="1417"/>
      <c r="AB4" s="1417"/>
      <c r="AC4" s="1417"/>
      <c r="AD4" s="1417"/>
      <c r="AE4" s="1417"/>
      <c r="AF4" s="1417"/>
      <c r="AG4" s="1417"/>
      <c r="AH4" s="1417"/>
      <c r="AI4" s="1417"/>
      <c r="AJ4" s="1418"/>
      <c r="AK4" s="1419"/>
      <c r="AL4" s="1417"/>
      <c r="AM4" s="1417"/>
      <c r="AN4" s="1417"/>
      <c r="AO4" s="1420"/>
      <c r="AP4" s="1417"/>
      <c r="AQ4" s="1417"/>
      <c r="AR4" s="1417"/>
      <c r="AS4" s="1417"/>
      <c r="AT4" s="1417"/>
      <c r="AU4" s="1417"/>
      <c r="AV4" s="1417"/>
      <c r="AW4" s="1417"/>
      <c r="AX4" s="1417"/>
      <c r="AY4" s="1417"/>
      <c r="AZ4" s="1417"/>
      <c r="BA4" s="176" t="s">
        <v>293</v>
      </c>
      <c r="BB4" s="176" t="s">
        <v>1301</v>
      </c>
    </row>
    <row r="5" spans="1:57" ht="18.75" hidden="1" outlineLevel="1">
      <c r="A5" s="1047" t="s">
        <v>294</v>
      </c>
      <c r="B5" s="1047"/>
      <c r="C5" s="1047"/>
      <c r="D5" s="1047"/>
      <c r="E5" s="1047"/>
      <c r="F5" s="1047"/>
      <c r="G5" s="1047"/>
      <c r="H5" s="1047"/>
      <c r="I5" s="1047"/>
      <c r="J5" s="1047"/>
      <c r="K5" s="1047"/>
      <c r="L5" s="1047"/>
      <c r="M5" s="1047"/>
      <c r="N5" s="1047"/>
      <c r="O5" s="1047"/>
      <c r="P5" s="1084"/>
      <c r="Q5" s="1417"/>
      <c r="R5" s="1417"/>
      <c r="S5" s="1417"/>
      <c r="T5" s="1417"/>
      <c r="U5" s="1417"/>
      <c r="V5" s="1417"/>
      <c r="W5" s="1417"/>
      <c r="X5" s="1417"/>
      <c r="Y5" s="1417"/>
      <c r="Z5" s="1417"/>
      <c r="AA5" s="1417"/>
      <c r="AB5" s="1417"/>
      <c r="AC5" s="1417"/>
      <c r="AD5" s="1417"/>
      <c r="AE5" s="1417"/>
      <c r="AF5" s="1417"/>
      <c r="AG5" s="1417"/>
      <c r="AH5" s="1417"/>
      <c r="AI5" s="1417"/>
      <c r="AJ5" s="1418"/>
      <c r="AK5" s="1419"/>
      <c r="AL5" s="1417"/>
      <c r="AM5" s="1417"/>
      <c r="AN5" s="1417"/>
      <c r="AO5" s="1420"/>
      <c r="AP5" s="1417"/>
      <c r="AQ5" s="1417"/>
      <c r="AR5" s="1417"/>
      <c r="AS5" s="1417"/>
      <c r="AT5" s="1417"/>
      <c r="AU5" s="1417"/>
      <c r="AV5" s="1417"/>
      <c r="AW5" s="1417"/>
      <c r="AX5" s="1417"/>
      <c r="AY5" s="1417"/>
      <c r="AZ5" s="1417"/>
      <c r="BA5" s="176" t="s">
        <v>46</v>
      </c>
      <c r="BB5" s="176" t="s">
        <v>456</v>
      </c>
    </row>
    <row r="6" spans="1:57" ht="14.25" hidden="1" customHeight="1" outlineLevel="1">
      <c r="A6" s="1076" t="s">
        <v>296</v>
      </c>
      <c r="B6" s="1077"/>
      <c r="C6" s="1077"/>
      <c r="D6" s="1077"/>
      <c r="E6" s="1077"/>
      <c r="F6" s="1077"/>
      <c r="G6" s="1077"/>
      <c r="H6" s="1077"/>
      <c r="I6" s="1077"/>
      <c r="J6" s="1077"/>
      <c r="K6" s="1077"/>
      <c r="L6" s="1077"/>
      <c r="M6" s="1077"/>
      <c r="N6" s="1077"/>
      <c r="O6" s="1079"/>
      <c r="P6" s="1084"/>
      <c r="Q6" s="1417"/>
      <c r="R6" s="1417"/>
      <c r="S6" s="1417"/>
      <c r="T6" s="1417"/>
      <c r="U6" s="1417"/>
      <c r="V6" s="1417"/>
      <c r="W6" s="1417"/>
      <c r="X6" s="1417"/>
      <c r="Y6" s="1417"/>
      <c r="Z6" s="1417"/>
      <c r="AA6" s="1417"/>
      <c r="AB6" s="1417"/>
      <c r="AC6" s="1417"/>
      <c r="AD6" s="1417"/>
      <c r="AE6" s="1417"/>
      <c r="AF6" s="1417"/>
      <c r="AG6" s="1417"/>
      <c r="AH6" s="1417"/>
      <c r="AI6" s="1417"/>
      <c r="AJ6" s="1418"/>
      <c r="AK6" s="1419"/>
      <c r="AL6" s="1417"/>
      <c r="AM6" s="1417"/>
      <c r="AN6" s="1417"/>
      <c r="AO6" s="1420"/>
      <c r="AP6" s="1417"/>
      <c r="AQ6" s="1417"/>
      <c r="AR6" s="1417"/>
      <c r="AS6" s="1417"/>
      <c r="AT6" s="1417"/>
      <c r="AU6" s="1417"/>
      <c r="AV6" s="1417"/>
      <c r="AW6" s="1417"/>
      <c r="AX6" s="1417"/>
      <c r="AY6" s="1417"/>
      <c r="AZ6" s="1417"/>
      <c r="BA6" s="176" t="s">
        <v>457</v>
      </c>
      <c r="BB6" s="176">
        <v>33</v>
      </c>
    </row>
    <row r="7" spans="1:57" ht="14.25" hidden="1" customHeight="1" outlineLevel="1">
      <c r="A7" s="1080"/>
      <c r="B7" s="1081"/>
      <c r="C7" s="1081"/>
      <c r="D7" s="1081"/>
      <c r="E7" s="1081"/>
      <c r="F7" s="1081"/>
      <c r="G7" s="1081"/>
      <c r="H7" s="1081"/>
      <c r="I7" s="1081"/>
      <c r="J7" s="1081"/>
      <c r="K7" s="1081"/>
      <c r="L7" s="1081"/>
      <c r="M7" s="1081"/>
      <c r="N7" s="1081"/>
      <c r="O7" s="1083"/>
      <c r="P7" s="1086"/>
      <c r="Q7" s="1087"/>
      <c r="R7" s="1087"/>
      <c r="S7" s="1087"/>
      <c r="T7" s="1087"/>
      <c r="U7" s="1087"/>
      <c r="V7" s="1087"/>
      <c r="W7" s="1087"/>
      <c r="X7" s="1087"/>
      <c r="Y7" s="1087"/>
      <c r="Z7" s="1087"/>
      <c r="AA7" s="1087"/>
      <c r="AB7" s="1087"/>
      <c r="AC7" s="1087"/>
      <c r="AD7" s="1087"/>
      <c r="AE7" s="1087"/>
      <c r="AF7" s="1087"/>
      <c r="AG7" s="1087"/>
      <c r="AH7" s="1087"/>
      <c r="AI7" s="1087"/>
      <c r="AJ7" s="1421"/>
      <c r="AK7" s="1422"/>
      <c r="AL7" s="1087"/>
      <c r="AM7" s="1087"/>
      <c r="AN7" s="1087"/>
      <c r="AO7" s="1423"/>
      <c r="AP7" s="1087"/>
      <c r="AQ7" s="1087"/>
      <c r="AR7" s="1087"/>
      <c r="AS7" s="1087"/>
      <c r="AT7" s="1087"/>
      <c r="AU7" s="1087"/>
      <c r="AV7" s="1087"/>
      <c r="AW7" s="1087"/>
      <c r="AX7" s="1087"/>
      <c r="AY7" s="1087"/>
      <c r="AZ7" s="1087"/>
      <c r="BA7" s="176" t="s">
        <v>458</v>
      </c>
      <c r="BB7" s="176"/>
    </row>
    <row r="8" spans="1:57" s="145" customFormat="1" ht="18" customHeight="1" collapsed="1">
      <c r="A8" s="1108" t="s">
        <v>6</v>
      </c>
      <c r="B8" s="1424" t="s">
        <v>459</v>
      </c>
      <c r="C8" s="1425"/>
      <c r="D8" s="1425"/>
      <c r="E8" s="1425"/>
      <c r="F8" s="1425"/>
      <c r="G8" s="1425"/>
      <c r="H8" s="1425"/>
      <c r="I8" s="1425"/>
      <c r="J8" s="1425"/>
      <c r="K8" s="1426"/>
      <c r="L8" s="1430" t="s">
        <v>460</v>
      </c>
      <c r="M8" s="1430" t="s">
        <v>300</v>
      </c>
      <c r="N8" s="1433" t="s">
        <v>57</v>
      </c>
      <c r="O8" s="1435" t="s">
        <v>453</v>
      </c>
      <c r="P8" s="1430" t="s">
        <v>301</v>
      </c>
      <c r="Q8" s="1430" t="s">
        <v>302</v>
      </c>
      <c r="R8" s="1430" t="s">
        <v>303</v>
      </c>
      <c r="S8" s="1430" t="s">
        <v>40</v>
      </c>
      <c r="T8" s="1437" t="s">
        <v>304</v>
      </c>
      <c r="U8" s="1433" t="s">
        <v>305</v>
      </c>
      <c r="V8" s="1433" t="s">
        <v>306</v>
      </c>
      <c r="W8" s="1433" t="s">
        <v>307</v>
      </c>
      <c r="X8" s="1439" t="s">
        <v>461</v>
      </c>
      <c r="Y8" s="1439" t="s">
        <v>1302</v>
      </c>
      <c r="Z8" s="1441" t="s">
        <v>310</v>
      </c>
      <c r="AA8" s="1441" t="s">
        <v>312</v>
      </c>
      <c r="AB8" s="1430" t="s">
        <v>313</v>
      </c>
      <c r="AC8" s="1430" t="s">
        <v>462</v>
      </c>
      <c r="AD8" s="1430" t="s">
        <v>319</v>
      </c>
      <c r="AE8" s="1443" t="s">
        <v>320</v>
      </c>
      <c r="AF8" s="1443" t="s">
        <v>321</v>
      </c>
      <c r="AG8" s="1427" t="s">
        <v>322</v>
      </c>
      <c r="AH8" s="1428"/>
      <c r="AI8" s="1429"/>
      <c r="AJ8" s="1445" t="s">
        <v>1303</v>
      </c>
      <c r="AK8" s="1447" t="s">
        <v>324</v>
      </c>
      <c r="AL8" s="1449" t="s">
        <v>464</v>
      </c>
      <c r="AM8" s="1451" t="s">
        <v>465</v>
      </c>
      <c r="AN8" s="1453" t="s">
        <v>327</v>
      </c>
      <c r="AO8" s="1454" t="s">
        <v>466</v>
      </c>
      <c r="AP8" s="1455" t="s">
        <v>467</v>
      </c>
      <c r="AQ8" s="1455" t="s">
        <v>1037</v>
      </c>
      <c r="AR8" s="1457" t="s">
        <v>330</v>
      </c>
      <c r="AS8" s="1459" t="s">
        <v>331</v>
      </c>
      <c r="AT8" s="1461" t="s">
        <v>1304</v>
      </c>
      <c r="AU8" s="1461" t="s">
        <v>332</v>
      </c>
      <c r="AV8" s="1463" t="s">
        <v>1305</v>
      </c>
      <c r="AW8" s="1224" t="s">
        <v>1306</v>
      </c>
      <c r="AX8" s="1463" t="s">
        <v>1307</v>
      </c>
      <c r="AY8" s="1455" t="s">
        <v>336</v>
      </c>
      <c r="AZ8" s="1455" t="s">
        <v>337</v>
      </c>
      <c r="BA8" s="1430" t="s">
        <v>11</v>
      </c>
      <c r="BB8" s="1430" t="s">
        <v>338</v>
      </c>
    </row>
    <row r="9" spans="1:57" s="146" customFormat="1" ht="44.25" customHeight="1">
      <c r="A9" s="1109"/>
      <c r="B9" s="97">
        <v>0</v>
      </c>
      <c r="C9" s="97">
        <v>1</v>
      </c>
      <c r="D9" s="97">
        <v>2</v>
      </c>
      <c r="E9" s="97">
        <v>3</v>
      </c>
      <c r="F9" s="97">
        <v>4</v>
      </c>
      <c r="G9" s="97">
        <v>5</v>
      </c>
      <c r="H9" s="97">
        <v>6</v>
      </c>
      <c r="I9" s="97">
        <v>7</v>
      </c>
      <c r="J9" s="97">
        <v>8</v>
      </c>
      <c r="K9" s="103">
        <v>9</v>
      </c>
      <c r="L9" s="1431"/>
      <c r="M9" s="1432"/>
      <c r="N9" s="1434"/>
      <c r="O9" s="1436"/>
      <c r="P9" s="1432"/>
      <c r="Q9" s="1432"/>
      <c r="R9" s="1432"/>
      <c r="S9" s="1432"/>
      <c r="T9" s="1438"/>
      <c r="U9" s="1434"/>
      <c r="V9" s="1434"/>
      <c r="W9" s="1434"/>
      <c r="X9" s="1440"/>
      <c r="Y9" s="1440"/>
      <c r="Z9" s="1442"/>
      <c r="AA9" s="1442"/>
      <c r="AB9" s="1432"/>
      <c r="AC9" s="1432"/>
      <c r="AD9" s="1432"/>
      <c r="AE9" s="1444"/>
      <c r="AF9" s="1444"/>
      <c r="AG9" s="121" t="s">
        <v>339</v>
      </c>
      <c r="AH9" s="121" t="s">
        <v>340</v>
      </c>
      <c r="AI9" s="121" t="s">
        <v>341</v>
      </c>
      <c r="AJ9" s="1446"/>
      <c r="AK9" s="1448"/>
      <c r="AL9" s="1450"/>
      <c r="AM9" s="1452"/>
      <c r="AN9" s="1453"/>
      <c r="AO9" s="1454"/>
      <c r="AP9" s="1456"/>
      <c r="AQ9" s="1456"/>
      <c r="AR9" s="1458"/>
      <c r="AS9" s="1460"/>
      <c r="AT9" s="1462"/>
      <c r="AU9" s="1462"/>
      <c r="AV9" s="1464"/>
      <c r="AW9" s="1225"/>
      <c r="AX9" s="1464"/>
      <c r="AY9" s="1456"/>
      <c r="AZ9" s="1456"/>
      <c r="BA9" s="1432"/>
      <c r="BB9" s="1432"/>
      <c r="BD9" s="87"/>
      <c r="BE9" s="87"/>
    </row>
    <row r="10" spans="1:57" s="147" customFormat="1" ht="24" customHeight="1">
      <c r="A10" s="152">
        <v>1</v>
      </c>
      <c r="B10" s="153"/>
      <c r="C10" s="153">
        <v>1</v>
      </c>
      <c r="D10" s="153"/>
      <c r="E10" s="152"/>
      <c r="F10" s="152"/>
      <c r="G10" s="152"/>
      <c r="H10" s="152"/>
      <c r="I10" s="152"/>
      <c r="J10" s="152"/>
      <c r="K10" s="155"/>
      <c r="L10" s="155"/>
      <c r="M10" s="156" t="s">
        <v>1308</v>
      </c>
      <c r="N10" s="155" t="s">
        <v>1309</v>
      </c>
      <c r="O10" s="157" t="s">
        <v>1130</v>
      </c>
      <c r="P10" s="155" t="s">
        <v>405</v>
      </c>
      <c r="Q10" s="157" t="s">
        <v>342</v>
      </c>
      <c r="R10" s="152" t="s">
        <v>471</v>
      </c>
      <c r="S10" s="166"/>
      <c r="T10" s="167" t="s">
        <v>848</v>
      </c>
      <c r="U10" s="155" t="s">
        <v>1310</v>
      </c>
      <c r="V10" s="167" t="s">
        <v>492</v>
      </c>
      <c r="W10" s="166" t="s">
        <v>344</v>
      </c>
      <c r="X10" s="166" t="s">
        <v>345</v>
      </c>
      <c r="Y10" s="157" t="s">
        <v>780</v>
      </c>
      <c r="Z10" s="152" t="s">
        <v>347</v>
      </c>
      <c r="AA10" s="152" t="s">
        <v>348</v>
      </c>
      <c r="AB10" s="152" t="s">
        <v>1311</v>
      </c>
      <c r="AC10" s="112">
        <v>1.153</v>
      </c>
      <c r="AD10" s="166" t="s">
        <v>348</v>
      </c>
      <c r="AE10" s="166" t="s">
        <v>350</v>
      </c>
      <c r="AF10" s="166"/>
      <c r="AG10" s="166"/>
      <c r="AH10" s="166"/>
      <c r="AI10" s="166"/>
      <c r="AJ10" s="169"/>
      <c r="AK10" s="172"/>
      <c r="AL10" s="166"/>
      <c r="AM10" s="166"/>
      <c r="AN10" s="166" t="s">
        <v>377</v>
      </c>
      <c r="AO10" s="174" t="s">
        <v>791</v>
      </c>
      <c r="AP10" s="166"/>
      <c r="AQ10" s="166"/>
      <c r="AR10" s="166"/>
      <c r="AS10" s="166"/>
      <c r="AT10" s="166"/>
      <c r="AU10" s="166"/>
      <c r="AV10" s="166"/>
      <c r="AW10" s="166"/>
      <c r="AX10" s="166"/>
      <c r="AY10" s="166"/>
      <c r="AZ10" s="166"/>
      <c r="BA10" s="166"/>
      <c r="BB10" s="177" t="s">
        <v>435</v>
      </c>
      <c r="BC10" s="178"/>
    </row>
    <row r="11" spans="1:57" s="147" customFormat="1" ht="24" customHeight="1">
      <c r="A11" s="152">
        <v>2</v>
      </c>
      <c r="B11" s="153"/>
      <c r="C11" s="153"/>
      <c r="D11" s="153">
        <v>2</v>
      </c>
      <c r="E11" s="152"/>
      <c r="F11" s="152"/>
      <c r="G11" s="152"/>
      <c r="H11" s="152"/>
      <c r="I11" s="152"/>
      <c r="J11" s="152"/>
      <c r="K11" s="155"/>
      <c r="L11" s="155" t="s">
        <v>835</v>
      </c>
      <c r="M11" s="156" t="s">
        <v>1312</v>
      </c>
      <c r="N11" s="158" t="s">
        <v>1313</v>
      </c>
      <c r="O11" s="158" t="s">
        <v>1314</v>
      </c>
      <c r="P11" s="159" t="s">
        <v>405</v>
      </c>
      <c r="Q11" s="157" t="s">
        <v>342</v>
      </c>
      <c r="R11" s="152" t="s">
        <v>471</v>
      </c>
      <c r="S11" s="166"/>
      <c r="T11" s="167" t="s">
        <v>848</v>
      </c>
      <c r="U11" s="158" t="s">
        <v>1315</v>
      </c>
      <c r="V11" s="167" t="s">
        <v>492</v>
      </c>
      <c r="W11" s="155" t="s">
        <v>345</v>
      </c>
      <c r="X11" s="166" t="s">
        <v>344</v>
      </c>
      <c r="Y11" s="157" t="s">
        <v>1316</v>
      </c>
      <c r="Z11" s="152" t="s">
        <v>1317</v>
      </c>
      <c r="AA11" s="152" t="s">
        <v>348</v>
      </c>
      <c r="AB11" s="152" t="s">
        <v>1318</v>
      </c>
      <c r="AC11" s="112">
        <v>0.25</v>
      </c>
      <c r="AD11" s="166" t="s">
        <v>348</v>
      </c>
      <c r="AE11" s="166"/>
      <c r="AF11" s="166"/>
      <c r="AG11" s="166"/>
      <c r="AH11" s="166"/>
      <c r="AI11" s="166"/>
      <c r="AJ11" s="169"/>
      <c r="AK11" s="172"/>
      <c r="AL11" s="166"/>
      <c r="AM11" s="166"/>
      <c r="AN11" s="166" t="s">
        <v>480</v>
      </c>
      <c r="AO11" s="174" t="s">
        <v>1319</v>
      </c>
      <c r="AP11" s="166"/>
      <c r="AQ11" s="166"/>
      <c r="AR11" s="166"/>
      <c r="AS11" s="166"/>
      <c r="AT11" s="166"/>
      <c r="AU11" s="166"/>
      <c r="AV11" s="166"/>
      <c r="AW11" s="166"/>
      <c r="AX11" s="166"/>
      <c r="AY11" s="166"/>
      <c r="AZ11" s="166"/>
      <c r="BA11" s="167"/>
      <c r="BB11" s="177" t="s">
        <v>435</v>
      </c>
      <c r="BC11" s="178"/>
    </row>
    <row r="12" spans="1:57" s="147" customFormat="1" ht="24" customHeight="1">
      <c r="A12" s="152">
        <v>3</v>
      </c>
      <c r="B12" s="153"/>
      <c r="C12" s="153"/>
      <c r="D12" s="153">
        <v>2</v>
      </c>
      <c r="E12" s="152"/>
      <c r="F12" s="152"/>
      <c r="G12" s="152"/>
      <c r="H12" s="152"/>
      <c r="I12" s="152"/>
      <c r="J12" s="152"/>
      <c r="K12" s="152"/>
      <c r="L12" s="155"/>
      <c r="M12" s="160" t="s">
        <v>1216</v>
      </c>
      <c r="N12" s="156" t="s">
        <v>1217</v>
      </c>
      <c r="O12" s="161" t="s">
        <v>1218</v>
      </c>
      <c r="P12" s="162" t="s">
        <v>510</v>
      </c>
      <c r="Q12" s="167" t="s">
        <v>342</v>
      </c>
      <c r="R12" s="152" t="s">
        <v>471</v>
      </c>
      <c r="S12" s="168"/>
      <c r="T12" s="167" t="s">
        <v>848</v>
      </c>
      <c r="U12" s="162" t="s">
        <v>1320</v>
      </c>
      <c r="V12" s="167" t="s">
        <v>492</v>
      </c>
      <c r="W12" s="155" t="s">
        <v>345</v>
      </c>
      <c r="X12" s="166" t="s">
        <v>344</v>
      </c>
      <c r="Y12" s="157" t="s">
        <v>577</v>
      </c>
      <c r="Z12" s="152" t="s">
        <v>1321</v>
      </c>
      <c r="AA12" s="155" t="s">
        <v>579</v>
      </c>
      <c r="AB12" s="152" t="s">
        <v>1322</v>
      </c>
      <c r="AC12" s="112">
        <v>0.3</v>
      </c>
      <c r="AD12" s="167" t="s">
        <v>367</v>
      </c>
      <c r="AE12" s="167" t="s">
        <v>514</v>
      </c>
      <c r="AF12" s="167" t="s">
        <v>1323</v>
      </c>
      <c r="AG12" s="167">
        <v>168</v>
      </c>
      <c r="AH12" s="167">
        <v>134</v>
      </c>
      <c r="AI12" s="167">
        <v>3</v>
      </c>
      <c r="AJ12" s="170">
        <f t="shared" ref="AJ12:AJ16" si="0">AG12*AH12*AI12*7860/1000000000</f>
        <v>0.53083296000000002</v>
      </c>
      <c r="AK12" s="173">
        <f t="shared" ref="AK12:AK20" si="1">AC12/AJ12</f>
        <v>0.56514953404551216</v>
      </c>
      <c r="AL12" s="167"/>
      <c r="AM12" s="167"/>
      <c r="AN12" s="166" t="s">
        <v>377</v>
      </c>
      <c r="AO12" s="174" t="str">
        <f>VLOOKUP(M12,[33]主边调角器!M:AO,29,0)</f>
        <v>黄骅成卓</v>
      </c>
      <c r="AP12" s="167"/>
      <c r="AQ12" s="167"/>
      <c r="AR12" s="167"/>
      <c r="AS12" s="167"/>
      <c r="AT12" s="167"/>
      <c r="AU12" s="167"/>
      <c r="AV12" s="167"/>
      <c r="AW12" s="167"/>
      <c r="AX12" s="167"/>
      <c r="AY12" s="167"/>
      <c r="AZ12" s="167"/>
      <c r="BA12" s="167"/>
      <c r="BB12" s="177" t="s">
        <v>435</v>
      </c>
      <c r="BC12" s="178"/>
    </row>
    <row r="13" spans="1:57" s="147" customFormat="1" ht="24" customHeight="1">
      <c r="A13" s="152">
        <v>4</v>
      </c>
      <c r="B13" s="153"/>
      <c r="C13" s="153"/>
      <c r="D13" s="153">
        <v>2</v>
      </c>
      <c r="E13" s="152"/>
      <c r="F13" s="152"/>
      <c r="G13" s="152"/>
      <c r="H13" s="152"/>
      <c r="I13" s="152"/>
      <c r="J13" s="152"/>
      <c r="K13" s="152"/>
      <c r="L13" s="155"/>
      <c r="M13" s="160" t="s">
        <v>1324</v>
      </c>
      <c r="N13" s="156" t="s">
        <v>1325</v>
      </c>
      <c r="O13" s="161" t="s">
        <v>1326</v>
      </c>
      <c r="P13" s="162" t="s">
        <v>405</v>
      </c>
      <c r="Q13" s="167" t="s">
        <v>342</v>
      </c>
      <c r="R13" s="152" t="s">
        <v>471</v>
      </c>
      <c r="S13" s="168"/>
      <c r="T13" s="167" t="s">
        <v>848</v>
      </c>
      <c r="U13" s="156" t="s">
        <v>1327</v>
      </c>
      <c r="V13" s="167" t="s">
        <v>492</v>
      </c>
      <c r="W13" s="166" t="s">
        <v>344</v>
      </c>
      <c r="X13" s="166" t="s">
        <v>345</v>
      </c>
      <c r="Y13" s="157" t="s">
        <v>780</v>
      </c>
      <c r="Z13" s="152" t="s">
        <v>347</v>
      </c>
      <c r="AA13" s="152" t="s">
        <v>348</v>
      </c>
      <c r="AB13" s="152" t="s">
        <v>348</v>
      </c>
      <c r="AC13" s="112"/>
      <c r="AD13" s="152" t="s">
        <v>348</v>
      </c>
      <c r="AE13" s="152"/>
      <c r="AF13" s="152"/>
      <c r="AG13" s="152"/>
      <c r="AH13" s="152"/>
      <c r="AI13" s="152"/>
      <c r="AJ13" s="170">
        <v>0.66</v>
      </c>
      <c r="AK13" s="173"/>
      <c r="AL13" s="152"/>
      <c r="AM13" s="152"/>
      <c r="AN13" s="166" t="s">
        <v>377</v>
      </c>
      <c r="AO13" s="174" t="str">
        <f>VLOOKUP(M13,[33]主边调角器!M:AO,29,0)</f>
        <v>焊接车间</v>
      </c>
      <c r="AP13" s="152"/>
      <c r="AQ13" s="152"/>
      <c r="AR13" s="152"/>
      <c r="AS13" s="152"/>
      <c r="AT13" s="152"/>
      <c r="AU13" s="152"/>
      <c r="AV13" s="152"/>
      <c r="AW13" s="152"/>
      <c r="AX13" s="152"/>
      <c r="AY13" s="152"/>
      <c r="AZ13" s="152"/>
      <c r="BA13" s="167"/>
      <c r="BB13" s="177">
        <v>1</v>
      </c>
      <c r="BC13" s="178"/>
    </row>
    <row r="14" spans="1:57" s="147" customFormat="1" ht="24" customHeight="1">
      <c r="A14" s="152">
        <v>5</v>
      </c>
      <c r="B14" s="153"/>
      <c r="C14" s="153"/>
      <c r="D14" s="153"/>
      <c r="E14" s="152">
        <v>3</v>
      </c>
      <c r="F14" s="152"/>
      <c r="G14" s="152"/>
      <c r="H14" s="152"/>
      <c r="I14" s="152"/>
      <c r="J14" s="152"/>
      <c r="K14" s="152"/>
      <c r="L14" s="155"/>
      <c r="M14" s="156" t="s">
        <v>1328</v>
      </c>
      <c r="N14" s="156" t="s">
        <v>1327</v>
      </c>
      <c r="O14" s="163" t="s">
        <v>1229</v>
      </c>
      <c r="P14" s="162" t="s">
        <v>510</v>
      </c>
      <c r="Q14" s="167" t="s">
        <v>342</v>
      </c>
      <c r="R14" s="152" t="s">
        <v>471</v>
      </c>
      <c r="S14" s="167"/>
      <c r="T14" s="167" t="s">
        <v>848</v>
      </c>
      <c r="U14" s="162" t="s">
        <v>1329</v>
      </c>
      <c r="V14" s="167" t="s">
        <v>492</v>
      </c>
      <c r="W14" s="166" t="s">
        <v>344</v>
      </c>
      <c r="X14" s="166" t="s">
        <v>345</v>
      </c>
      <c r="Y14" s="157" t="s">
        <v>577</v>
      </c>
      <c r="Z14" s="152" t="s">
        <v>1321</v>
      </c>
      <c r="AA14" s="155" t="s">
        <v>579</v>
      </c>
      <c r="AB14" s="152" t="s">
        <v>1178</v>
      </c>
      <c r="AC14" s="112">
        <v>0.24</v>
      </c>
      <c r="AD14" s="167" t="s">
        <v>367</v>
      </c>
      <c r="AE14" s="167" t="s">
        <v>514</v>
      </c>
      <c r="AF14" s="152" t="s">
        <v>1330</v>
      </c>
      <c r="AG14" s="167">
        <v>218</v>
      </c>
      <c r="AH14" s="167">
        <v>112</v>
      </c>
      <c r="AI14" s="167">
        <v>3</v>
      </c>
      <c r="AJ14" s="170">
        <f t="shared" si="0"/>
        <v>0.57572928000000001</v>
      </c>
      <c r="AK14" s="173">
        <f t="shared" si="1"/>
        <v>0.41686259208494658</v>
      </c>
      <c r="AL14" s="167"/>
      <c r="AM14" s="167"/>
      <c r="AN14" s="166" t="s">
        <v>480</v>
      </c>
      <c r="AO14" s="174" t="str">
        <f>VLOOKUP(M14,[33]主边调角器!M:AO,29,0)</f>
        <v>黄骅润晨</v>
      </c>
      <c r="AP14" s="167"/>
      <c r="AQ14" s="167"/>
      <c r="AR14" s="167"/>
      <c r="AS14" s="167"/>
      <c r="AT14" s="167"/>
      <c r="AU14" s="167"/>
      <c r="AV14" s="167"/>
      <c r="AW14" s="167"/>
      <c r="AX14" s="167"/>
      <c r="AY14" s="167"/>
      <c r="AZ14" s="167"/>
      <c r="BA14" s="167"/>
      <c r="BB14" s="177" t="s">
        <v>435</v>
      </c>
      <c r="BC14" s="178"/>
    </row>
    <row r="15" spans="1:57" s="147" customFormat="1" ht="24" customHeight="1">
      <c r="A15" s="152">
        <v>6</v>
      </c>
      <c r="B15" s="153"/>
      <c r="C15" s="153"/>
      <c r="D15" s="153"/>
      <c r="E15" s="152">
        <v>3</v>
      </c>
      <c r="F15" s="152"/>
      <c r="G15" s="152"/>
      <c r="H15" s="152"/>
      <c r="I15" s="152"/>
      <c r="J15" s="152"/>
      <c r="K15" s="152"/>
      <c r="L15" s="155" t="s">
        <v>835</v>
      </c>
      <c r="M15" s="156" t="s">
        <v>1180</v>
      </c>
      <c r="N15" s="163" t="s">
        <v>1230</v>
      </c>
      <c r="O15" s="163" t="s">
        <v>1182</v>
      </c>
      <c r="P15" s="162" t="s">
        <v>510</v>
      </c>
      <c r="Q15" s="167" t="s">
        <v>353</v>
      </c>
      <c r="R15" s="152" t="s">
        <v>471</v>
      </c>
      <c r="S15" s="168"/>
      <c r="T15" s="167" t="s">
        <v>848</v>
      </c>
      <c r="U15" s="162" t="s">
        <v>1230</v>
      </c>
      <c r="V15" s="167" t="s">
        <v>492</v>
      </c>
      <c r="W15" s="155" t="s">
        <v>345</v>
      </c>
      <c r="X15" s="166" t="s">
        <v>344</v>
      </c>
      <c r="Y15" s="157" t="s">
        <v>577</v>
      </c>
      <c r="Z15" s="152" t="s">
        <v>1331</v>
      </c>
      <c r="AA15" s="155" t="s">
        <v>579</v>
      </c>
      <c r="AB15" s="152" t="s">
        <v>1185</v>
      </c>
      <c r="AC15" s="112">
        <v>2.7E-2</v>
      </c>
      <c r="AD15" s="167" t="s">
        <v>367</v>
      </c>
      <c r="AE15" s="167" t="s">
        <v>514</v>
      </c>
      <c r="AF15" s="167" t="s">
        <v>1332</v>
      </c>
      <c r="AG15" s="167">
        <v>51.7</v>
      </c>
      <c r="AH15" s="167">
        <v>27</v>
      </c>
      <c r="AI15" s="167">
        <v>3</v>
      </c>
      <c r="AJ15" s="170">
        <f t="shared" si="0"/>
        <v>3.2915322000000011E-2</v>
      </c>
      <c r="AK15" s="173">
        <f t="shared" si="1"/>
        <v>0.82028667378675468</v>
      </c>
      <c r="AL15" s="167"/>
      <c r="AM15" s="167"/>
      <c r="AN15" s="166" t="s">
        <v>480</v>
      </c>
      <c r="AO15" s="174" t="str">
        <f>VLOOKUP(M15,[33]主边调角器!M:AO,29,0)</f>
        <v>黄骅成卓</v>
      </c>
      <c r="AP15" s="167"/>
      <c r="AQ15" s="167"/>
      <c r="AR15" s="167"/>
      <c r="AS15" s="167"/>
      <c r="AT15" s="167"/>
      <c r="AU15" s="167"/>
      <c r="AV15" s="167"/>
      <c r="AW15" s="167"/>
      <c r="AX15" s="167"/>
      <c r="AY15" s="167"/>
      <c r="AZ15" s="167"/>
      <c r="BA15" s="167"/>
      <c r="BB15" s="177" t="s">
        <v>435</v>
      </c>
      <c r="BC15" s="178"/>
    </row>
    <row r="16" spans="1:57" s="147" customFormat="1" ht="24" customHeight="1">
      <c r="A16" s="152">
        <v>7</v>
      </c>
      <c r="B16" s="153"/>
      <c r="C16" s="153"/>
      <c r="D16" s="153"/>
      <c r="E16" s="152">
        <v>3</v>
      </c>
      <c r="F16" s="152"/>
      <c r="G16" s="152"/>
      <c r="H16" s="152"/>
      <c r="I16" s="152"/>
      <c r="J16" s="152"/>
      <c r="K16" s="152"/>
      <c r="L16" s="155" t="s">
        <v>835</v>
      </c>
      <c r="M16" s="99" t="s">
        <v>1186</v>
      </c>
      <c r="N16" s="162" t="s">
        <v>1187</v>
      </c>
      <c r="O16" s="163" t="s">
        <v>269</v>
      </c>
      <c r="P16" s="162" t="s">
        <v>510</v>
      </c>
      <c r="Q16" s="167" t="s">
        <v>363</v>
      </c>
      <c r="R16" s="152" t="s">
        <v>471</v>
      </c>
      <c r="S16" s="168"/>
      <c r="T16" s="167" t="s">
        <v>848</v>
      </c>
      <c r="U16" s="162" t="s">
        <v>1187</v>
      </c>
      <c r="V16" s="167" t="s">
        <v>492</v>
      </c>
      <c r="W16" s="155" t="s">
        <v>345</v>
      </c>
      <c r="X16" s="166" t="s">
        <v>344</v>
      </c>
      <c r="Y16" s="157" t="s">
        <v>577</v>
      </c>
      <c r="Z16" s="152" t="s">
        <v>1333</v>
      </c>
      <c r="AA16" s="157" t="s">
        <v>1334</v>
      </c>
      <c r="AB16" s="152" t="s">
        <v>1188</v>
      </c>
      <c r="AC16" s="112">
        <v>2.3E-2</v>
      </c>
      <c r="AD16" s="167" t="s">
        <v>367</v>
      </c>
      <c r="AE16" s="167" t="s">
        <v>514</v>
      </c>
      <c r="AF16" s="167" t="s">
        <v>1335</v>
      </c>
      <c r="AG16" s="167">
        <v>57</v>
      </c>
      <c r="AH16" s="167">
        <v>35</v>
      </c>
      <c r="AI16" s="167">
        <v>3</v>
      </c>
      <c r="AJ16" s="170">
        <f t="shared" si="0"/>
        <v>4.7042100000000003E-2</v>
      </c>
      <c r="AK16" s="173">
        <f t="shared" si="1"/>
        <v>0.48892375127811044</v>
      </c>
      <c r="AL16" s="167"/>
      <c r="AM16" s="167"/>
      <c r="AN16" s="166" t="s">
        <v>480</v>
      </c>
      <c r="AO16" s="175" t="s">
        <v>1336</v>
      </c>
      <c r="AP16" s="167"/>
      <c r="AQ16" s="167"/>
      <c r="AR16" s="167"/>
      <c r="AS16" s="167"/>
      <c r="AT16" s="167"/>
      <c r="AU16" s="167"/>
      <c r="AV16" s="167"/>
      <c r="AW16" s="167"/>
      <c r="AX16" s="167"/>
      <c r="AY16" s="167"/>
      <c r="AZ16" s="167"/>
      <c r="BA16" s="167"/>
      <c r="BB16" s="177" t="s">
        <v>435</v>
      </c>
    </row>
    <row r="17" spans="1:55" s="147" customFormat="1" ht="24" customHeight="1">
      <c r="A17" s="152">
        <v>8</v>
      </c>
      <c r="B17" s="153"/>
      <c r="C17" s="153"/>
      <c r="D17" s="153">
        <v>2</v>
      </c>
      <c r="E17" s="152"/>
      <c r="F17" s="152"/>
      <c r="G17" s="152"/>
      <c r="H17" s="152"/>
      <c r="I17" s="152"/>
      <c r="J17" s="152"/>
      <c r="K17" s="152"/>
      <c r="L17" s="155" t="s">
        <v>835</v>
      </c>
      <c r="M17" s="156" t="s">
        <v>1189</v>
      </c>
      <c r="N17" s="162" t="s">
        <v>1190</v>
      </c>
      <c r="O17" s="163" t="s">
        <v>1191</v>
      </c>
      <c r="P17" s="162" t="s">
        <v>1337</v>
      </c>
      <c r="Q17" s="167" t="s">
        <v>342</v>
      </c>
      <c r="R17" s="152" t="s">
        <v>471</v>
      </c>
      <c r="S17" s="168"/>
      <c r="T17" s="167" t="s">
        <v>848</v>
      </c>
      <c r="U17" s="162" t="s">
        <v>1190</v>
      </c>
      <c r="V17" s="167" t="s">
        <v>492</v>
      </c>
      <c r="W17" s="155" t="s">
        <v>345</v>
      </c>
      <c r="X17" s="166" t="s">
        <v>344</v>
      </c>
      <c r="Y17" s="157" t="s">
        <v>1192</v>
      </c>
      <c r="Z17" s="152" t="s">
        <v>1338</v>
      </c>
      <c r="AA17" s="155" t="s">
        <v>1339</v>
      </c>
      <c r="AB17" s="152" t="s">
        <v>1195</v>
      </c>
      <c r="AC17" s="112">
        <v>0.13600000000000001</v>
      </c>
      <c r="AD17" s="167" t="s">
        <v>367</v>
      </c>
      <c r="AE17" s="167"/>
      <c r="AF17" s="167"/>
      <c r="AG17" s="167"/>
      <c r="AH17" s="167"/>
      <c r="AI17" s="167"/>
      <c r="AJ17" s="170">
        <f>AC17</f>
        <v>0.13600000000000001</v>
      </c>
      <c r="AK17" s="173">
        <f t="shared" si="1"/>
        <v>1</v>
      </c>
      <c r="AL17" s="167"/>
      <c r="AM17" s="167"/>
      <c r="AN17" s="166" t="s">
        <v>480</v>
      </c>
      <c r="AO17" s="174" t="str">
        <f>VLOOKUP(M17,[33]主边调角器!M:AO,29,0)</f>
        <v>江苏万金</v>
      </c>
      <c r="AP17" s="167"/>
      <c r="AQ17" s="167"/>
      <c r="AR17" s="167"/>
      <c r="AS17" s="167"/>
      <c r="AT17" s="167"/>
      <c r="AU17" s="167"/>
      <c r="AV17" s="167"/>
      <c r="AW17" s="167"/>
      <c r="AX17" s="167"/>
      <c r="AY17" s="167"/>
      <c r="AZ17" s="167"/>
      <c r="BA17" s="167"/>
      <c r="BB17" s="177" t="s">
        <v>435</v>
      </c>
      <c r="BC17" s="178"/>
    </row>
    <row r="18" spans="1:55" s="147" customFormat="1" ht="24" customHeight="1">
      <c r="A18" s="152">
        <v>9</v>
      </c>
      <c r="B18" s="153"/>
      <c r="C18" s="153"/>
      <c r="D18" s="153">
        <v>2</v>
      </c>
      <c r="E18" s="152"/>
      <c r="F18" s="152"/>
      <c r="G18" s="152"/>
      <c r="H18" s="152"/>
      <c r="I18" s="152"/>
      <c r="J18" s="152"/>
      <c r="K18" s="152"/>
      <c r="L18" s="155" t="s">
        <v>835</v>
      </c>
      <c r="M18" s="156" t="s">
        <v>1219</v>
      </c>
      <c r="N18" s="162" t="s">
        <v>1220</v>
      </c>
      <c r="O18" s="163" t="s">
        <v>1221</v>
      </c>
      <c r="P18" s="162" t="s">
        <v>510</v>
      </c>
      <c r="Q18" s="167" t="s">
        <v>363</v>
      </c>
      <c r="R18" s="152" t="s">
        <v>471</v>
      </c>
      <c r="S18" s="168"/>
      <c r="T18" s="167" t="s">
        <v>848</v>
      </c>
      <c r="U18" s="162" t="s">
        <v>1220</v>
      </c>
      <c r="V18" s="167" t="s">
        <v>492</v>
      </c>
      <c r="W18" s="155" t="s">
        <v>345</v>
      </c>
      <c r="X18" s="166" t="s">
        <v>344</v>
      </c>
      <c r="Y18" s="157" t="s">
        <v>577</v>
      </c>
      <c r="Z18" s="152" t="s">
        <v>1333</v>
      </c>
      <c r="AA18" s="157" t="s">
        <v>1334</v>
      </c>
      <c r="AB18" s="152" t="s">
        <v>1160</v>
      </c>
      <c r="AC18" s="112">
        <v>1.4E-2</v>
      </c>
      <c r="AD18" s="167" t="s">
        <v>367</v>
      </c>
      <c r="AE18" s="167" t="s">
        <v>514</v>
      </c>
      <c r="AF18" s="167"/>
      <c r="AG18" s="167">
        <v>39</v>
      </c>
      <c r="AH18" s="167">
        <v>27.5</v>
      </c>
      <c r="AI18" s="167">
        <v>3</v>
      </c>
      <c r="AJ18" s="170">
        <f t="shared" ref="AJ18:AJ20" si="2">AG18*AH18*AI18*7860/1000000000</f>
        <v>2.5289550000000001E-2</v>
      </c>
      <c r="AK18" s="173">
        <f t="shared" si="1"/>
        <v>0.55358833984788181</v>
      </c>
      <c r="AL18" s="167"/>
      <c r="AM18" s="167"/>
      <c r="AN18" s="166" t="s">
        <v>480</v>
      </c>
      <c r="AO18" s="174" t="s">
        <v>1179</v>
      </c>
      <c r="AP18" s="167"/>
      <c r="AQ18" s="167"/>
      <c r="AR18" s="167"/>
      <c r="AS18" s="167"/>
      <c r="AT18" s="167"/>
      <c r="AU18" s="167"/>
      <c r="AV18" s="167"/>
      <c r="AW18" s="167"/>
      <c r="AX18" s="167"/>
      <c r="AY18" s="167"/>
      <c r="AZ18" s="167"/>
      <c r="BA18" s="167"/>
      <c r="BB18" s="177" t="s">
        <v>435</v>
      </c>
      <c r="BC18" s="178"/>
    </row>
    <row r="19" spans="1:55" s="147" customFormat="1" ht="24" customHeight="1">
      <c r="A19" s="152">
        <v>10</v>
      </c>
      <c r="B19" s="153"/>
      <c r="C19" s="153"/>
      <c r="D19" s="153">
        <v>2</v>
      </c>
      <c r="E19" s="152"/>
      <c r="F19" s="152"/>
      <c r="G19" s="152"/>
      <c r="H19" s="152"/>
      <c r="I19" s="152"/>
      <c r="J19" s="152"/>
      <c r="K19" s="152"/>
      <c r="L19" s="155"/>
      <c r="M19" s="164" t="s">
        <v>1162</v>
      </c>
      <c r="N19" s="162" t="s">
        <v>1163</v>
      </c>
      <c r="O19" s="163" t="s">
        <v>1164</v>
      </c>
      <c r="P19" s="162" t="s">
        <v>510</v>
      </c>
      <c r="Q19" s="167" t="s">
        <v>363</v>
      </c>
      <c r="R19" s="152" t="s">
        <v>471</v>
      </c>
      <c r="S19" s="168"/>
      <c r="T19" s="167" t="s">
        <v>848</v>
      </c>
      <c r="U19" s="162" t="s">
        <v>1163</v>
      </c>
      <c r="V19" s="167" t="s">
        <v>492</v>
      </c>
      <c r="W19" s="155" t="s">
        <v>345</v>
      </c>
      <c r="X19" s="166" t="s">
        <v>344</v>
      </c>
      <c r="Y19" s="157" t="s">
        <v>577</v>
      </c>
      <c r="Z19" s="152" t="s">
        <v>1340</v>
      </c>
      <c r="AA19" s="157" t="s">
        <v>1334</v>
      </c>
      <c r="AB19" s="152" t="s">
        <v>1167</v>
      </c>
      <c r="AC19" s="169">
        <v>8.9999999999999993E-3</v>
      </c>
      <c r="AD19" s="167" t="s">
        <v>367</v>
      </c>
      <c r="AE19" s="167" t="s">
        <v>514</v>
      </c>
      <c r="AF19" s="167" t="s">
        <v>1341</v>
      </c>
      <c r="AG19" s="167">
        <v>34</v>
      </c>
      <c r="AH19" s="167">
        <v>25.5</v>
      </c>
      <c r="AI19" s="167">
        <v>2</v>
      </c>
      <c r="AJ19" s="170">
        <f t="shared" si="2"/>
        <v>1.3629240000000001E-2</v>
      </c>
      <c r="AK19" s="173">
        <f t="shared" si="1"/>
        <v>0.66034496420930289</v>
      </c>
      <c r="AL19" s="167"/>
      <c r="AM19" s="167"/>
      <c r="AN19" s="166" t="s">
        <v>480</v>
      </c>
      <c r="AO19" s="174" t="str">
        <f>VLOOKUP(M19,[33]主边调角器!M:AO,29,0)</f>
        <v>黄骅再兴</v>
      </c>
      <c r="AP19" s="167"/>
      <c r="AQ19" s="167"/>
      <c r="AR19" s="167"/>
      <c r="AS19" s="167"/>
      <c r="AT19" s="167"/>
      <c r="AU19" s="167"/>
      <c r="AV19" s="167"/>
      <c r="AW19" s="167"/>
      <c r="AX19" s="167"/>
      <c r="AY19" s="167"/>
      <c r="AZ19" s="167"/>
      <c r="BA19" s="167"/>
      <c r="BB19" s="177">
        <v>1</v>
      </c>
      <c r="BC19" s="178"/>
    </row>
    <row r="20" spans="1:55" s="147" customFormat="1" ht="24" customHeight="1">
      <c r="A20" s="152">
        <v>11</v>
      </c>
      <c r="B20" s="153"/>
      <c r="C20" s="153"/>
      <c r="D20" s="153">
        <v>2</v>
      </c>
      <c r="E20" s="152"/>
      <c r="F20" s="152"/>
      <c r="G20" s="152"/>
      <c r="H20" s="152"/>
      <c r="I20" s="152"/>
      <c r="J20" s="152"/>
      <c r="K20" s="152"/>
      <c r="L20" s="155"/>
      <c r="M20" s="162" t="s">
        <v>1342</v>
      </c>
      <c r="N20" s="162" t="s">
        <v>1342</v>
      </c>
      <c r="O20" s="163" t="s">
        <v>1204</v>
      </c>
      <c r="P20" s="162" t="s">
        <v>510</v>
      </c>
      <c r="Q20" s="167" t="s">
        <v>363</v>
      </c>
      <c r="R20" s="152" t="s">
        <v>471</v>
      </c>
      <c r="S20" s="168"/>
      <c r="T20" s="167" t="s">
        <v>848</v>
      </c>
      <c r="U20" s="162" t="s">
        <v>1343</v>
      </c>
      <c r="V20" s="167" t="s">
        <v>492</v>
      </c>
      <c r="W20" s="155" t="s">
        <v>345</v>
      </c>
      <c r="X20" s="166" t="s">
        <v>344</v>
      </c>
      <c r="Y20" s="157" t="s">
        <v>577</v>
      </c>
      <c r="Z20" s="152" t="s">
        <v>1344</v>
      </c>
      <c r="AA20" s="155" t="s">
        <v>579</v>
      </c>
      <c r="AB20" s="152" t="s">
        <v>1202</v>
      </c>
      <c r="AC20" s="170">
        <v>4.2000000000000003E-2</v>
      </c>
      <c r="AD20" s="167" t="s">
        <v>367</v>
      </c>
      <c r="AE20" s="167" t="s">
        <v>514</v>
      </c>
      <c r="AF20" s="167" t="s">
        <v>1345</v>
      </c>
      <c r="AG20" s="167">
        <v>74</v>
      </c>
      <c r="AH20" s="167">
        <v>53.5</v>
      </c>
      <c r="AI20" s="167">
        <v>2.5</v>
      </c>
      <c r="AJ20" s="170">
        <f t="shared" si="2"/>
        <v>7.7794349999999998E-2</v>
      </c>
      <c r="AK20" s="173">
        <f t="shared" si="1"/>
        <v>0.53988496593904323</v>
      </c>
      <c r="AL20" s="167"/>
      <c r="AM20" s="167"/>
      <c r="AN20" s="166" t="s">
        <v>480</v>
      </c>
      <c r="AO20" s="174" t="s">
        <v>1346</v>
      </c>
      <c r="AP20" s="167"/>
      <c r="AQ20" s="167"/>
      <c r="AR20" s="167"/>
      <c r="AS20" s="167"/>
      <c r="AT20" s="167"/>
      <c r="AU20" s="167"/>
      <c r="AV20" s="167"/>
      <c r="AW20" s="167"/>
      <c r="AX20" s="167"/>
      <c r="AY20" s="167"/>
      <c r="AZ20" s="167"/>
      <c r="BA20" s="167"/>
      <c r="BB20" s="177">
        <v>1</v>
      </c>
      <c r="BC20" s="178"/>
    </row>
    <row r="21" spans="1:55">
      <c r="T21" s="148"/>
      <c r="U21" s="84"/>
      <c r="V21" s="84"/>
      <c r="W21" s="84"/>
      <c r="X21" s="84"/>
      <c r="Y21" s="84"/>
      <c r="Z21" s="84"/>
      <c r="AA21" s="84"/>
    </row>
    <row r="22" spans="1:55">
      <c r="T22" s="148"/>
      <c r="U22" s="84"/>
      <c r="V22" s="84"/>
      <c r="W22" s="84"/>
      <c r="X22" s="84"/>
      <c r="Y22" s="84"/>
      <c r="Z22" s="84"/>
      <c r="AA22" s="84"/>
    </row>
    <row r="23" spans="1:55">
      <c r="T23" s="148"/>
      <c r="U23" s="84"/>
      <c r="V23" s="84"/>
      <c r="W23" s="84"/>
      <c r="X23" s="84"/>
      <c r="Y23" s="84"/>
      <c r="Z23" s="84"/>
      <c r="AA23" s="84"/>
    </row>
    <row r="24" spans="1:55">
      <c r="T24" s="148"/>
      <c r="U24" s="84"/>
      <c r="V24" s="84"/>
      <c r="W24" s="84"/>
      <c r="X24" s="84"/>
      <c r="Y24" s="84"/>
      <c r="Z24" s="84"/>
      <c r="AA24" s="84"/>
    </row>
    <row r="25" spans="1:55">
      <c r="T25" s="148"/>
      <c r="U25" s="84"/>
      <c r="V25" s="84"/>
      <c r="W25" s="84"/>
      <c r="X25" s="84"/>
      <c r="Y25" s="84"/>
      <c r="Z25" s="84"/>
      <c r="AA25" s="84"/>
    </row>
    <row r="26" spans="1:55">
      <c r="T26" s="148"/>
      <c r="U26" s="84"/>
      <c r="V26" s="84"/>
      <c r="W26" s="84"/>
      <c r="X26" s="84"/>
      <c r="Y26" s="84"/>
      <c r="Z26" s="84"/>
      <c r="AA26" s="84"/>
    </row>
    <row r="27" spans="1:55">
      <c r="T27" s="148"/>
      <c r="U27" s="84"/>
      <c r="V27" s="84"/>
      <c r="W27" s="84"/>
      <c r="X27" s="84"/>
      <c r="Y27" s="84"/>
      <c r="Z27" s="84"/>
      <c r="AA27" s="84"/>
    </row>
    <row r="28" spans="1:55">
      <c r="T28" s="148"/>
      <c r="U28" s="84"/>
      <c r="V28" s="84"/>
      <c r="W28" s="84"/>
      <c r="X28" s="84"/>
      <c r="Y28" s="84"/>
      <c r="Z28" s="84"/>
      <c r="AA28" s="84"/>
    </row>
    <row r="29" spans="1:55">
      <c r="T29" s="148"/>
      <c r="U29" s="84"/>
      <c r="V29" s="84"/>
      <c r="W29" s="84"/>
      <c r="X29" s="84"/>
      <c r="Y29" s="84"/>
      <c r="Z29" s="84"/>
      <c r="AA29" s="84"/>
    </row>
    <row r="30" spans="1:55">
      <c r="T30" s="148"/>
      <c r="U30" s="84"/>
      <c r="V30" s="84"/>
      <c r="W30" s="84"/>
      <c r="X30" s="84"/>
      <c r="Y30" s="84"/>
      <c r="Z30" s="84"/>
      <c r="AA30" s="84"/>
    </row>
    <row r="31" spans="1:55">
      <c r="T31" s="148"/>
      <c r="U31" s="84"/>
      <c r="V31" s="84"/>
      <c r="W31" s="84"/>
      <c r="X31" s="84"/>
      <c r="Y31" s="84"/>
      <c r="Z31" s="84"/>
      <c r="AA31" s="84"/>
    </row>
    <row r="32" spans="1:55">
      <c r="T32" s="148"/>
      <c r="U32" s="84"/>
      <c r="V32" s="84"/>
      <c r="W32" s="84"/>
      <c r="X32" s="84"/>
      <c r="Y32" s="84"/>
      <c r="Z32" s="84"/>
      <c r="AA32" s="84"/>
    </row>
    <row r="33" spans="20:27">
      <c r="T33" s="148"/>
      <c r="U33" s="84"/>
      <c r="V33" s="84"/>
      <c r="W33" s="84"/>
      <c r="X33" s="84"/>
      <c r="Y33" s="84"/>
      <c r="Z33" s="84"/>
      <c r="AA33" s="84"/>
    </row>
    <row r="34" spans="20:27">
      <c r="T34" s="148"/>
      <c r="U34" s="84"/>
      <c r="V34" s="84"/>
      <c r="W34" s="84"/>
      <c r="X34" s="84"/>
      <c r="Y34" s="84"/>
      <c r="Z34" s="84"/>
      <c r="AA34" s="84"/>
    </row>
    <row r="35" spans="20:27">
      <c r="T35" s="148"/>
      <c r="U35" s="84"/>
      <c r="V35" s="84"/>
      <c r="W35" s="84"/>
      <c r="X35" s="84"/>
      <c r="Y35" s="84"/>
      <c r="Z35" s="84"/>
      <c r="AA35" s="84"/>
    </row>
    <row r="36" spans="20:27">
      <c r="T36" s="148"/>
      <c r="U36" s="84"/>
      <c r="V36" s="84"/>
      <c r="W36" s="84"/>
      <c r="X36" s="84"/>
      <c r="Y36" s="84"/>
      <c r="Z36" s="84"/>
      <c r="AA36" s="84"/>
    </row>
    <row r="37" spans="20:27">
      <c r="T37" s="148"/>
      <c r="U37" s="84"/>
      <c r="V37" s="84"/>
      <c r="W37" s="84"/>
      <c r="X37" s="84"/>
      <c r="Y37" s="84"/>
      <c r="Z37" s="84"/>
      <c r="AA37" s="84"/>
    </row>
    <row r="38" spans="20:27">
      <c r="T38" s="148"/>
      <c r="U38" s="84"/>
      <c r="V38" s="84"/>
      <c r="W38" s="84"/>
      <c r="X38" s="84"/>
      <c r="Y38" s="84"/>
      <c r="Z38" s="84"/>
      <c r="AA38" s="84"/>
    </row>
    <row r="39" spans="20:27">
      <c r="T39" s="148"/>
      <c r="U39" s="84"/>
      <c r="V39" s="84"/>
      <c r="W39" s="84"/>
      <c r="X39" s="84"/>
      <c r="Y39" s="84"/>
      <c r="Z39" s="84"/>
      <c r="AA39" s="84"/>
    </row>
    <row r="40" spans="20:27">
      <c r="T40" s="148"/>
      <c r="U40" s="84"/>
      <c r="V40" s="84"/>
      <c r="W40" s="84"/>
      <c r="X40" s="84"/>
      <c r="Y40" s="84"/>
      <c r="Z40" s="84"/>
      <c r="AA40" s="84"/>
    </row>
    <row r="41" spans="20:27">
      <c r="T41" s="148"/>
      <c r="U41" s="84"/>
      <c r="V41" s="84"/>
      <c r="W41" s="84"/>
      <c r="X41" s="84"/>
      <c r="Y41" s="84"/>
      <c r="Z41" s="84"/>
      <c r="AA41" s="84"/>
    </row>
    <row r="42" spans="20:27">
      <c r="T42" s="148"/>
      <c r="U42" s="84"/>
      <c r="V42" s="84"/>
      <c r="W42" s="84"/>
      <c r="X42" s="84"/>
      <c r="Y42" s="84"/>
      <c r="Z42" s="84"/>
      <c r="AA42" s="84"/>
    </row>
    <row r="43" spans="20:27">
      <c r="T43" s="148"/>
      <c r="U43" s="84"/>
      <c r="V43" s="84"/>
      <c r="W43" s="84"/>
      <c r="X43" s="84"/>
      <c r="Y43" s="84"/>
      <c r="Z43" s="84"/>
      <c r="AA43" s="84"/>
    </row>
    <row r="44" spans="20:27">
      <c r="T44" s="148"/>
      <c r="U44" s="84"/>
      <c r="V44" s="84"/>
      <c r="W44" s="84"/>
      <c r="X44" s="84"/>
      <c r="Y44" s="84"/>
      <c r="Z44" s="84"/>
      <c r="AA44" s="84"/>
    </row>
    <row r="45" spans="20:27">
      <c r="T45" s="148"/>
      <c r="U45" s="84"/>
      <c r="V45" s="84"/>
      <c r="W45" s="84"/>
      <c r="X45" s="84"/>
      <c r="Y45" s="84"/>
      <c r="Z45" s="84"/>
      <c r="AA45" s="84"/>
    </row>
    <row r="46" spans="20:27">
      <c r="T46" s="148"/>
      <c r="U46" s="84"/>
      <c r="V46" s="84"/>
      <c r="W46" s="84"/>
      <c r="X46" s="84"/>
      <c r="Y46" s="84"/>
      <c r="Z46" s="84"/>
      <c r="AA46" s="84"/>
    </row>
    <row r="47" spans="20:27">
      <c r="T47" s="148"/>
      <c r="U47" s="84"/>
      <c r="V47" s="84"/>
      <c r="W47" s="84"/>
      <c r="X47" s="84"/>
      <c r="Y47" s="84"/>
      <c r="Z47" s="84"/>
      <c r="AA47" s="84"/>
    </row>
    <row r="48" spans="20:27">
      <c r="T48" s="148"/>
      <c r="U48" s="84"/>
      <c r="V48" s="84"/>
      <c r="W48" s="84"/>
      <c r="X48" s="84"/>
      <c r="Y48" s="84"/>
      <c r="Z48" s="84"/>
      <c r="AA48" s="84"/>
    </row>
    <row r="49" spans="20:27">
      <c r="T49" s="148"/>
      <c r="U49" s="84"/>
      <c r="V49" s="84"/>
      <c r="W49" s="84"/>
      <c r="X49" s="84"/>
      <c r="Y49" s="84"/>
      <c r="Z49" s="84"/>
      <c r="AA49" s="84"/>
    </row>
    <row r="50" spans="20:27">
      <c r="T50" s="148"/>
      <c r="U50" s="84"/>
      <c r="V50" s="84"/>
      <c r="W50" s="84"/>
      <c r="X50" s="84"/>
      <c r="Y50" s="84"/>
      <c r="Z50" s="84"/>
      <c r="AA50" s="84"/>
    </row>
    <row r="51" spans="20:27">
      <c r="T51" s="148"/>
      <c r="U51" s="84"/>
      <c r="V51" s="84"/>
      <c r="W51" s="84"/>
      <c r="X51" s="84"/>
      <c r="Y51" s="84"/>
      <c r="Z51" s="84"/>
      <c r="AA51" s="84"/>
    </row>
    <row r="52" spans="20:27">
      <c r="T52" s="148"/>
      <c r="U52" s="84"/>
      <c r="V52" s="84"/>
      <c r="W52" s="84"/>
      <c r="X52" s="84"/>
      <c r="Y52" s="84"/>
      <c r="Z52" s="84"/>
      <c r="AA52" s="84"/>
    </row>
    <row r="53" spans="20:27">
      <c r="T53" s="148"/>
      <c r="U53" s="84"/>
      <c r="V53" s="84"/>
      <c r="W53" s="84"/>
      <c r="X53" s="84"/>
      <c r="Y53" s="84"/>
      <c r="Z53" s="84"/>
      <c r="AA53" s="84"/>
    </row>
    <row r="54" spans="20:27">
      <c r="T54" s="148"/>
      <c r="U54" s="84"/>
      <c r="V54" s="84"/>
      <c r="W54" s="84"/>
      <c r="X54" s="84"/>
      <c r="Y54" s="84"/>
      <c r="Z54" s="84"/>
      <c r="AA54" s="84"/>
    </row>
    <row r="55" spans="20:27">
      <c r="T55" s="148"/>
      <c r="U55" s="84"/>
      <c r="V55" s="84"/>
      <c r="W55" s="84"/>
      <c r="X55" s="84"/>
      <c r="Y55" s="84"/>
      <c r="Z55" s="84"/>
      <c r="AA55" s="84"/>
    </row>
    <row r="56" spans="20:27">
      <c r="T56" s="148"/>
      <c r="U56" s="84"/>
      <c r="V56" s="84"/>
      <c r="W56" s="84"/>
      <c r="X56" s="84"/>
      <c r="Y56" s="84"/>
      <c r="Z56" s="84"/>
      <c r="AA56" s="84"/>
    </row>
    <row r="57" spans="20:27">
      <c r="T57" s="148"/>
      <c r="U57" s="84"/>
      <c r="V57" s="84"/>
      <c r="W57" s="84"/>
      <c r="X57" s="84"/>
      <c r="Y57" s="84"/>
      <c r="Z57" s="84"/>
      <c r="AA57" s="84"/>
    </row>
    <row r="58" spans="20:27">
      <c r="T58" s="148"/>
      <c r="U58" s="84"/>
      <c r="V58" s="84"/>
      <c r="W58" s="84"/>
      <c r="X58" s="84"/>
      <c r="Y58" s="84"/>
      <c r="Z58" s="84"/>
      <c r="AA58" s="84"/>
    </row>
    <row r="59" spans="20:27">
      <c r="T59" s="148"/>
      <c r="U59" s="84"/>
      <c r="V59" s="84"/>
      <c r="W59" s="84"/>
      <c r="X59" s="84"/>
      <c r="Y59" s="84"/>
      <c r="Z59" s="84"/>
      <c r="AA59" s="84"/>
    </row>
    <row r="60" spans="20:27">
      <c r="T60" s="148"/>
      <c r="U60" s="84"/>
      <c r="V60" s="84"/>
      <c r="W60" s="84"/>
      <c r="X60" s="84"/>
      <c r="Y60" s="84"/>
      <c r="Z60" s="84"/>
      <c r="AA60" s="84"/>
    </row>
    <row r="61" spans="20:27">
      <c r="T61" s="148"/>
      <c r="U61" s="84"/>
      <c r="V61" s="84"/>
      <c r="W61" s="84"/>
      <c r="X61" s="84"/>
      <c r="Y61" s="84"/>
      <c r="Z61" s="84"/>
      <c r="AA61" s="84"/>
    </row>
    <row r="62" spans="20:27">
      <c r="T62" s="148"/>
      <c r="U62" s="84"/>
      <c r="V62" s="84"/>
      <c r="W62" s="84"/>
      <c r="X62" s="84"/>
      <c r="Y62" s="84"/>
      <c r="Z62" s="84"/>
      <c r="AA62" s="84"/>
    </row>
    <row r="63" spans="20:27">
      <c r="T63" s="148"/>
      <c r="U63" s="84"/>
      <c r="V63" s="84"/>
      <c r="W63" s="84"/>
      <c r="X63" s="84"/>
      <c r="Y63" s="84"/>
      <c r="Z63" s="84"/>
      <c r="AA63" s="84"/>
    </row>
    <row r="64" spans="20:27">
      <c r="T64" s="148"/>
      <c r="U64" s="84"/>
      <c r="V64" s="84"/>
      <c r="W64" s="84"/>
      <c r="X64" s="84"/>
      <c r="Y64" s="84"/>
      <c r="Z64" s="84"/>
      <c r="AA64" s="84"/>
    </row>
    <row r="65" spans="20:27">
      <c r="T65" s="148"/>
      <c r="U65" s="84"/>
      <c r="V65" s="84"/>
      <c r="W65" s="84"/>
      <c r="X65" s="84"/>
      <c r="Y65" s="84"/>
      <c r="Z65" s="84"/>
      <c r="AA65" s="84"/>
    </row>
    <row r="66" spans="20:27">
      <c r="T66" s="148"/>
      <c r="U66" s="84"/>
      <c r="V66" s="84"/>
      <c r="W66" s="84"/>
      <c r="X66" s="84"/>
      <c r="Y66" s="84"/>
      <c r="Z66" s="84"/>
      <c r="AA66" s="84"/>
    </row>
    <row r="67" spans="20:27">
      <c r="T67" s="148"/>
      <c r="U67" s="84"/>
      <c r="V67" s="84"/>
      <c r="W67" s="84"/>
      <c r="X67" s="84"/>
      <c r="Y67" s="84"/>
      <c r="Z67" s="84"/>
      <c r="AA67" s="84"/>
    </row>
    <row r="68" spans="20:27">
      <c r="T68" s="148"/>
      <c r="U68" s="84"/>
      <c r="V68" s="84"/>
      <c r="W68" s="84"/>
      <c r="X68" s="84"/>
      <c r="Y68" s="84"/>
      <c r="Z68" s="84"/>
      <c r="AA68" s="84"/>
    </row>
    <row r="69" spans="20:27">
      <c r="T69" s="148"/>
      <c r="U69" s="84"/>
      <c r="V69" s="84"/>
      <c r="W69" s="84"/>
      <c r="X69" s="84"/>
      <c r="Y69" s="84"/>
      <c r="Z69" s="84"/>
      <c r="AA69" s="84"/>
    </row>
    <row r="70" spans="20:27">
      <c r="T70" s="148"/>
      <c r="U70" s="84"/>
      <c r="V70" s="84"/>
      <c r="W70" s="84"/>
      <c r="X70" s="84"/>
      <c r="Y70" s="84"/>
      <c r="Z70" s="84"/>
      <c r="AA70" s="84"/>
    </row>
    <row r="71" spans="20:27">
      <c r="T71" s="148"/>
      <c r="U71" s="84"/>
      <c r="V71" s="84"/>
      <c r="W71" s="84"/>
      <c r="X71" s="84"/>
      <c r="Y71" s="84"/>
      <c r="Z71" s="84"/>
      <c r="AA71" s="84"/>
    </row>
    <row r="72" spans="20:27">
      <c r="T72" s="148"/>
      <c r="U72" s="84"/>
      <c r="V72" s="84"/>
      <c r="W72" s="84"/>
      <c r="X72" s="84"/>
      <c r="Y72" s="84"/>
      <c r="Z72" s="84"/>
      <c r="AA72" s="84"/>
    </row>
    <row r="73" spans="20:27">
      <c r="T73" s="148"/>
      <c r="U73" s="84"/>
      <c r="V73" s="84"/>
      <c r="W73" s="84"/>
      <c r="X73" s="84"/>
      <c r="Y73" s="84"/>
      <c r="Z73" s="84"/>
      <c r="AA73" s="84"/>
    </row>
    <row r="74" spans="20:27">
      <c r="T74" s="148"/>
      <c r="U74" s="84"/>
      <c r="V74" s="84"/>
      <c r="W74" s="84"/>
      <c r="X74" s="84"/>
      <c r="Y74" s="84"/>
      <c r="Z74" s="84"/>
      <c r="AA74" s="84"/>
    </row>
    <row r="75" spans="20:27">
      <c r="T75" s="148"/>
      <c r="U75" s="84"/>
      <c r="V75" s="84"/>
      <c r="W75" s="84"/>
      <c r="X75" s="84"/>
      <c r="Y75" s="84"/>
      <c r="Z75" s="84"/>
      <c r="AA75" s="84"/>
    </row>
    <row r="76" spans="20:27">
      <c r="T76" s="148"/>
      <c r="U76" s="84"/>
      <c r="V76" s="84"/>
      <c r="W76" s="84"/>
      <c r="X76" s="84"/>
      <c r="Y76" s="84"/>
      <c r="Z76" s="84"/>
      <c r="AA76" s="84"/>
    </row>
    <row r="77" spans="20:27">
      <c r="T77" s="148"/>
      <c r="U77" s="84"/>
      <c r="V77" s="84"/>
      <c r="W77" s="84"/>
      <c r="X77" s="84"/>
      <c r="Y77" s="84"/>
      <c r="Z77" s="84"/>
      <c r="AA77" s="84"/>
    </row>
    <row r="78" spans="20:27">
      <c r="T78" s="148"/>
      <c r="U78" s="84"/>
      <c r="V78" s="84"/>
      <c r="W78" s="84"/>
      <c r="X78" s="84"/>
      <c r="Y78" s="84"/>
      <c r="Z78" s="84"/>
      <c r="AA78" s="84"/>
    </row>
    <row r="79" spans="20:27">
      <c r="T79" s="148"/>
      <c r="U79" s="84"/>
      <c r="V79" s="84"/>
      <c r="W79" s="84"/>
      <c r="X79" s="84"/>
      <c r="Y79" s="84"/>
      <c r="Z79" s="84"/>
      <c r="AA79" s="84"/>
    </row>
    <row r="80" spans="20:27">
      <c r="T80" s="148"/>
      <c r="U80" s="84"/>
      <c r="V80" s="84"/>
      <c r="W80" s="84"/>
      <c r="X80" s="84"/>
      <c r="Y80" s="84"/>
      <c r="Z80" s="84"/>
      <c r="AA80" s="84"/>
    </row>
    <row r="81" spans="20:27">
      <c r="T81" s="148"/>
      <c r="U81" s="84"/>
      <c r="V81" s="84"/>
      <c r="W81" s="84"/>
      <c r="X81" s="84"/>
      <c r="Y81" s="84"/>
      <c r="Z81" s="84"/>
      <c r="AA81" s="84"/>
    </row>
    <row r="82" spans="20:27">
      <c r="T82" s="148"/>
      <c r="U82" s="84"/>
      <c r="V82" s="84"/>
      <c r="W82" s="84"/>
      <c r="X82" s="84"/>
      <c r="Y82" s="84"/>
      <c r="Z82" s="84"/>
      <c r="AA82" s="84"/>
    </row>
    <row r="83" spans="20:27">
      <c r="T83" s="148"/>
      <c r="U83" s="84"/>
      <c r="V83" s="84"/>
      <c r="W83" s="84"/>
      <c r="X83" s="84"/>
      <c r="Y83" s="84"/>
      <c r="Z83" s="84"/>
      <c r="AA83" s="84"/>
    </row>
    <row r="84" spans="20:27">
      <c r="T84" s="148"/>
      <c r="U84" s="84"/>
      <c r="V84" s="84"/>
      <c r="W84" s="84"/>
      <c r="X84" s="84"/>
      <c r="Y84" s="84"/>
      <c r="Z84" s="84"/>
      <c r="AA84" s="84"/>
    </row>
    <row r="85" spans="20:27">
      <c r="T85" s="148"/>
      <c r="U85" s="84"/>
      <c r="V85" s="84"/>
      <c r="W85" s="84"/>
      <c r="X85" s="84"/>
      <c r="Y85" s="84"/>
      <c r="Z85" s="84"/>
      <c r="AA85" s="84"/>
    </row>
    <row r="86" spans="20:27">
      <c r="T86" s="148"/>
      <c r="U86" s="84"/>
      <c r="V86" s="84"/>
      <c r="W86" s="84"/>
      <c r="X86" s="84"/>
      <c r="Y86" s="84"/>
      <c r="Z86" s="84"/>
      <c r="AA86" s="84"/>
    </row>
    <row r="87" spans="20:27">
      <c r="T87" s="148"/>
      <c r="U87" s="84"/>
      <c r="V87" s="84"/>
      <c r="W87" s="84"/>
      <c r="X87" s="84"/>
      <c r="Y87" s="84"/>
      <c r="Z87" s="84"/>
      <c r="AA87" s="84"/>
    </row>
    <row r="88" spans="20:27">
      <c r="T88" s="148"/>
      <c r="U88" s="84"/>
      <c r="V88" s="84"/>
      <c r="W88" s="84"/>
      <c r="X88" s="84"/>
      <c r="Y88" s="84"/>
      <c r="Z88" s="84"/>
      <c r="AA88" s="84"/>
    </row>
    <row r="89" spans="20:27">
      <c r="T89" s="148"/>
      <c r="U89" s="84"/>
      <c r="V89" s="84"/>
      <c r="W89" s="84"/>
      <c r="X89" s="84"/>
      <c r="Y89" s="84"/>
      <c r="Z89" s="84"/>
      <c r="AA89" s="84"/>
    </row>
    <row r="90" spans="20:27">
      <c r="T90" s="148"/>
      <c r="U90" s="84"/>
      <c r="V90" s="84"/>
      <c r="W90" s="84"/>
      <c r="X90" s="84"/>
      <c r="Y90" s="84"/>
      <c r="Z90" s="84"/>
      <c r="AA90" s="84"/>
    </row>
    <row r="91" spans="20:27">
      <c r="T91" s="148"/>
      <c r="U91" s="84"/>
      <c r="V91" s="84"/>
      <c r="W91" s="84"/>
      <c r="X91" s="84"/>
      <c r="Y91" s="84"/>
      <c r="Z91" s="84"/>
      <c r="AA91" s="84"/>
    </row>
    <row r="92" spans="20:27">
      <c r="T92" s="148"/>
      <c r="U92" s="84"/>
      <c r="V92" s="84"/>
      <c r="W92" s="84"/>
      <c r="X92" s="84"/>
      <c r="Y92" s="84"/>
      <c r="Z92" s="84"/>
      <c r="AA92" s="84"/>
    </row>
    <row r="93" spans="20:27">
      <c r="T93" s="148"/>
      <c r="U93" s="84"/>
      <c r="V93" s="84"/>
      <c r="W93" s="84"/>
      <c r="X93" s="84"/>
      <c r="Y93" s="84"/>
      <c r="Z93" s="84"/>
      <c r="AA93" s="84"/>
    </row>
    <row r="94" spans="20:27">
      <c r="T94" s="148"/>
      <c r="U94" s="84"/>
      <c r="V94" s="84"/>
      <c r="W94" s="84"/>
      <c r="X94" s="84"/>
      <c r="Y94" s="84"/>
      <c r="Z94" s="84"/>
      <c r="AA94" s="84"/>
    </row>
    <row r="95" spans="20:27">
      <c r="T95" s="148"/>
      <c r="U95" s="84"/>
      <c r="V95" s="84"/>
      <c r="W95" s="84"/>
      <c r="X95" s="84"/>
      <c r="Y95" s="84"/>
      <c r="Z95" s="84"/>
      <c r="AA95" s="84"/>
    </row>
    <row r="96" spans="20:27">
      <c r="T96" s="148"/>
      <c r="U96" s="84"/>
      <c r="V96" s="84"/>
      <c r="W96" s="84"/>
      <c r="X96" s="84"/>
      <c r="Y96" s="84"/>
      <c r="Z96" s="84"/>
      <c r="AA96" s="84"/>
    </row>
    <row r="97" spans="20:27">
      <c r="T97" s="148"/>
      <c r="U97" s="84"/>
      <c r="V97" s="84"/>
      <c r="W97" s="84"/>
      <c r="X97" s="84"/>
      <c r="Y97" s="84"/>
      <c r="Z97" s="84"/>
      <c r="AA97" s="84"/>
    </row>
    <row r="98" spans="20:27">
      <c r="T98" s="148"/>
      <c r="U98" s="84"/>
      <c r="V98" s="84"/>
      <c r="W98" s="84"/>
      <c r="X98" s="84"/>
      <c r="Y98" s="84"/>
      <c r="Z98" s="84"/>
      <c r="AA98" s="84"/>
    </row>
    <row r="99" spans="20:27">
      <c r="T99" s="148"/>
      <c r="U99" s="84"/>
      <c r="V99" s="84"/>
      <c r="W99" s="84"/>
      <c r="X99" s="84"/>
      <c r="Y99" s="84"/>
      <c r="Z99" s="84"/>
      <c r="AA99" s="84"/>
    </row>
    <row r="100" spans="20:27">
      <c r="T100" s="148"/>
      <c r="U100" s="84"/>
      <c r="V100" s="84"/>
      <c r="W100" s="84"/>
      <c r="X100" s="84"/>
      <c r="Y100" s="84"/>
      <c r="Z100" s="84"/>
      <c r="AA100" s="84"/>
    </row>
    <row r="101" spans="20:27">
      <c r="T101" s="148"/>
      <c r="U101" s="84"/>
      <c r="V101" s="84"/>
      <c r="W101" s="84"/>
      <c r="X101" s="84"/>
      <c r="Y101" s="84"/>
      <c r="Z101" s="84"/>
      <c r="AA101" s="84"/>
    </row>
    <row r="102" spans="20:27">
      <c r="T102" s="148"/>
      <c r="U102" s="84"/>
      <c r="V102" s="84"/>
      <c r="W102" s="84"/>
      <c r="X102" s="84"/>
      <c r="Y102" s="84"/>
      <c r="Z102" s="84"/>
      <c r="AA102" s="84"/>
    </row>
    <row r="103" spans="20:27">
      <c r="T103" s="148"/>
      <c r="U103" s="84"/>
      <c r="V103" s="84"/>
      <c r="W103" s="84"/>
      <c r="X103" s="84"/>
      <c r="Y103" s="84"/>
      <c r="Z103" s="84"/>
      <c r="AA103" s="84"/>
    </row>
    <row r="104" spans="20:27">
      <c r="T104" s="148"/>
      <c r="U104" s="84"/>
      <c r="V104" s="84"/>
      <c r="W104" s="84"/>
      <c r="X104" s="84"/>
      <c r="Y104" s="84"/>
      <c r="Z104" s="84"/>
      <c r="AA104" s="84"/>
    </row>
    <row r="105" spans="20:27">
      <c r="T105" s="148"/>
      <c r="U105" s="84"/>
      <c r="V105" s="84"/>
      <c r="W105" s="84"/>
      <c r="X105" s="84"/>
      <c r="Y105" s="84"/>
      <c r="Z105" s="84"/>
      <c r="AA105" s="84"/>
    </row>
    <row r="106" spans="20:27">
      <c r="T106" s="148"/>
      <c r="U106" s="84"/>
      <c r="V106" s="84"/>
      <c r="W106" s="84"/>
      <c r="X106" s="84"/>
      <c r="Y106" s="84"/>
      <c r="Z106" s="84"/>
      <c r="AA106" s="84"/>
    </row>
    <row r="107" spans="20:27">
      <c r="T107" s="148"/>
      <c r="U107" s="84"/>
      <c r="V107" s="84"/>
      <c r="W107" s="84"/>
      <c r="X107" s="84"/>
      <c r="Y107" s="84"/>
      <c r="Z107" s="84"/>
      <c r="AA107" s="84"/>
    </row>
    <row r="108" spans="20:27">
      <c r="T108" s="148"/>
      <c r="U108" s="84"/>
      <c r="V108" s="84"/>
      <c r="W108" s="84"/>
      <c r="X108" s="84"/>
      <c r="Y108" s="84"/>
      <c r="Z108" s="84"/>
      <c r="AA108" s="84"/>
    </row>
    <row r="109" spans="20:27">
      <c r="T109" s="148"/>
      <c r="U109" s="84"/>
      <c r="V109" s="84"/>
      <c r="W109" s="84"/>
      <c r="X109" s="84"/>
      <c r="Y109" s="84"/>
      <c r="Z109" s="84"/>
      <c r="AA109" s="84"/>
    </row>
    <row r="110" spans="20:27">
      <c r="T110" s="148"/>
      <c r="U110" s="84"/>
      <c r="V110" s="84"/>
      <c r="W110" s="84"/>
      <c r="X110" s="84"/>
      <c r="Y110" s="84"/>
      <c r="Z110" s="84"/>
      <c r="AA110" s="84"/>
    </row>
    <row r="111" spans="20:27">
      <c r="T111" s="148"/>
      <c r="U111" s="84"/>
      <c r="V111" s="84"/>
      <c r="W111" s="84"/>
      <c r="X111" s="84"/>
      <c r="Y111" s="84"/>
      <c r="Z111" s="84"/>
      <c r="AA111" s="84"/>
    </row>
    <row r="112" spans="20:27">
      <c r="T112" s="148"/>
      <c r="U112" s="84"/>
      <c r="V112" s="84"/>
      <c r="W112" s="84"/>
      <c r="X112" s="84"/>
      <c r="Y112" s="84"/>
      <c r="Z112" s="84"/>
      <c r="AA112" s="84"/>
    </row>
    <row r="113" spans="20:27">
      <c r="T113" s="148"/>
      <c r="U113" s="84"/>
      <c r="V113" s="84"/>
      <c r="W113" s="84"/>
      <c r="X113" s="84"/>
      <c r="Y113" s="84"/>
      <c r="Z113" s="84"/>
      <c r="AA113" s="84"/>
    </row>
    <row r="114" spans="20:27">
      <c r="T114" s="148"/>
      <c r="U114" s="84"/>
      <c r="V114" s="84"/>
      <c r="W114" s="84"/>
      <c r="X114" s="84"/>
      <c r="Y114" s="84"/>
      <c r="Z114" s="84"/>
      <c r="AA114" s="84"/>
    </row>
    <row r="115" spans="20:27">
      <c r="T115" s="148"/>
      <c r="U115" s="84"/>
      <c r="V115" s="84"/>
      <c r="W115" s="84"/>
      <c r="X115" s="84"/>
      <c r="Y115" s="84"/>
      <c r="Z115" s="84"/>
      <c r="AA115" s="84"/>
    </row>
    <row r="116" spans="20:27">
      <c r="T116" s="148"/>
      <c r="U116" s="84"/>
      <c r="V116" s="84"/>
      <c r="W116" s="84"/>
      <c r="X116" s="84"/>
      <c r="Y116" s="84"/>
      <c r="Z116" s="84"/>
      <c r="AA116" s="84"/>
    </row>
    <row r="117" spans="20:27">
      <c r="T117" s="148"/>
      <c r="U117" s="84"/>
      <c r="V117" s="84"/>
      <c r="W117" s="84"/>
      <c r="X117" s="84"/>
      <c r="Y117" s="84"/>
      <c r="Z117" s="84"/>
      <c r="AA117" s="84"/>
    </row>
  </sheetData>
  <autoFilter ref="A9:BB20"/>
  <mergeCells count="53">
    <mergeCell ref="BA8:BA9"/>
    <mergeCell ref="BB8:BB9"/>
    <mergeCell ref="AV8:AV9"/>
    <mergeCell ref="AW8:AW9"/>
    <mergeCell ref="AX8:AX9"/>
    <mergeCell ref="AY8:AY9"/>
    <mergeCell ref="AZ8:AZ9"/>
    <mergeCell ref="AQ8:AQ9"/>
    <mergeCell ref="AR8:AR9"/>
    <mergeCell ref="AS8:AS9"/>
    <mergeCell ref="AT8:AT9"/>
    <mergeCell ref="AU8:AU9"/>
    <mergeCell ref="AL8:AL9"/>
    <mergeCell ref="AM8:AM9"/>
    <mergeCell ref="AN8:AN9"/>
    <mergeCell ref="AO8:AO9"/>
    <mergeCell ref="AP8:AP9"/>
    <mergeCell ref="AD8:AD9"/>
    <mergeCell ref="AE8:AE9"/>
    <mergeCell ref="AF8:AF9"/>
    <mergeCell ref="AJ8:AJ9"/>
    <mergeCell ref="AK8:AK9"/>
    <mergeCell ref="Y8:Y9"/>
    <mergeCell ref="Z8:Z9"/>
    <mergeCell ref="AA8:AA9"/>
    <mergeCell ref="AB8:AB9"/>
    <mergeCell ref="AC8:AC9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A1:BB1"/>
    <mergeCell ref="A2:E2"/>
    <mergeCell ref="F2:K2"/>
    <mergeCell ref="L2:O2"/>
    <mergeCell ref="A3:O3"/>
    <mergeCell ref="P2:AZ7"/>
    <mergeCell ref="A6:O7"/>
    <mergeCell ref="A4:K4"/>
    <mergeCell ref="L4:O4"/>
    <mergeCell ref="A5:O5"/>
  </mergeCells>
  <phoneticPr fontId="138" type="noConversion"/>
  <conditionalFormatting sqref="BB2">
    <cfRule type="duplicateValues" dxfId="41" priority="26"/>
  </conditionalFormatting>
  <conditionalFormatting sqref="L10">
    <cfRule type="duplicateValues" dxfId="40" priority="8"/>
  </conditionalFormatting>
  <conditionalFormatting sqref="U10">
    <cfRule type="duplicateValues" dxfId="39" priority="25"/>
  </conditionalFormatting>
  <conditionalFormatting sqref="U11">
    <cfRule type="duplicateValues" dxfId="38" priority="16"/>
  </conditionalFormatting>
  <conditionalFormatting sqref="M12">
    <cfRule type="duplicateValues" dxfId="37" priority="2"/>
  </conditionalFormatting>
  <conditionalFormatting sqref="L13">
    <cfRule type="duplicateValues" dxfId="36" priority="7"/>
  </conditionalFormatting>
  <conditionalFormatting sqref="M13">
    <cfRule type="duplicateValues" dxfId="35" priority="1"/>
  </conditionalFormatting>
  <conditionalFormatting sqref="P13">
    <cfRule type="duplicateValues" dxfId="34" priority="10"/>
    <cfRule type="duplicateValues" dxfId="33" priority="12"/>
    <cfRule type="duplicateValues" dxfId="32" priority="13"/>
    <cfRule type="duplicateValues" dxfId="31" priority="14"/>
    <cfRule type="duplicateValues" dxfId="30" priority="15"/>
  </conditionalFormatting>
  <conditionalFormatting sqref="U13">
    <cfRule type="duplicateValues" dxfId="29" priority="9"/>
  </conditionalFormatting>
  <conditionalFormatting sqref="L14">
    <cfRule type="duplicateValues" dxfId="28" priority="6"/>
  </conditionalFormatting>
  <conditionalFormatting sqref="L15">
    <cfRule type="duplicateValues" dxfId="27" priority="29"/>
  </conditionalFormatting>
  <conditionalFormatting sqref="P15">
    <cfRule type="duplicateValues" dxfId="26" priority="30"/>
    <cfRule type="duplicateValues" dxfId="25" priority="31"/>
    <cfRule type="duplicateValues" dxfId="24" priority="32"/>
    <cfRule type="duplicateValues" dxfId="23" priority="33"/>
  </conditionalFormatting>
  <conditionalFormatting sqref="U15">
    <cfRule type="duplicateValues" dxfId="22" priority="34"/>
  </conditionalFormatting>
  <conditionalFormatting sqref="N19">
    <cfRule type="duplicateValues" dxfId="21" priority="23"/>
    <cfRule type="duplicateValues" dxfId="20" priority="24"/>
  </conditionalFormatting>
  <conditionalFormatting sqref="U19">
    <cfRule type="duplicateValues" dxfId="19" priority="21"/>
    <cfRule type="duplicateValues" dxfId="18" priority="22"/>
  </conditionalFormatting>
  <conditionalFormatting sqref="M20">
    <cfRule type="duplicateValues" dxfId="17" priority="3"/>
    <cfRule type="duplicateValues" dxfId="16" priority="4"/>
  </conditionalFormatting>
  <conditionalFormatting sqref="N20">
    <cfRule type="duplicateValues" dxfId="15" priority="19"/>
    <cfRule type="duplicateValues" dxfId="14" priority="20"/>
  </conditionalFormatting>
  <conditionalFormatting sqref="U20">
    <cfRule type="duplicateValues" dxfId="13" priority="17"/>
    <cfRule type="duplicateValues" dxfId="12" priority="18"/>
  </conditionalFormatting>
  <conditionalFormatting sqref="L11:L12">
    <cfRule type="duplicateValues" dxfId="11" priority="35"/>
  </conditionalFormatting>
  <conditionalFormatting sqref="N13:N14">
    <cfRule type="duplicateValues" dxfId="10" priority="11"/>
  </conditionalFormatting>
  <conditionalFormatting sqref="L1:M1 L21:M65275">
    <cfRule type="duplicateValues" dxfId="9" priority="28"/>
  </conditionalFormatting>
  <conditionalFormatting sqref="N1:N9 N21:N65275">
    <cfRule type="duplicateValues" dxfId="8" priority="27"/>
  </conditionalFormatting>
  <conditionalFormatting sqref="M10:M11 M14:M15 M17:M18">
    <cfRule type="duplicateValues" dxfId="7" priority="5"/>
  </conditionalFormatting>
  <conditionalFormatting sqref="N16:N18 N10:N12">
    <cfRule type="duplicateValues" dxfId="6" priority="37"/>
  </conditionalFormatting>
  <conditionalFormatting sqref="P16:P20 P14 P10:P12">
    <cfRule type="duplicateValues" dxfId="5" priority="38"/>
    <cfRule type="duplicateValues" dxfId="4" priority="39"/>
    <cfRule type="duplicateValues" dxfId="3" priority="40"/>
    <cfRule type="duplicateValues" dxfId="2" priority="41"/>
  </conditionalFormatting>
  <conditionalFormatting sqref="L16:L20 L11:L12">
    <cfRule type="duplicateValues" dxfId="1" priority="36"/>
  </conditionalFormatting>
  <conditionalFormatting sqref="U12 U14 U16:U18">
    <cfRule type="duplicateValues" dxfId="0" priority="42"/>
  </conditionalFormatting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  <legacy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EY25"/>
  <sheetViews>
    <sheetView topLeftCell="A8" zoomScale="70" zoomScaleNormal="70" workbookViewId="0">
      <selection activeCell="M10" sqref="M10"/>
    </sheetView>
  </sheetViews>
  <sheetFormatPr defaultColWidth="9" defaultRowHeight="14.25" outlineLevelRow="1" outlineLevelCol="1"/>
  <cols>
    <col min="1" max="1" width="4.5" style="84" customWidth="1"/>
    <col min="2" max="11" width="2.5" style="84" customWidth="1"/>
    <col min="12" max="12" width="8.375" style="84" customWidth="1"/>
    <col min="13" max="13" width="12.625" style="84" customWidth="1"/>
    <col min="14" max="14" width="15.75" style="84" customWidth="1"/>
    <col min="15" max="15" width="15.125" style="84" customWidth="1"/>
    <col min="16" max="16" width="7.5" style="88" hidden="1" customWidth="1" outlineLevel="1"/>
    <col min="17" max="17" width="4.125" style="84" hidden="1" customWidth="1" outlineLevel="1"/>
    <col min="18" max="18" width="3.25" style="84" hidden="1" customWidth="1" outlineLevel="1"/>
    <col min="19" max="19" width="7.375" style="84" customWidth="1" collapsed="1"/>
    <col min="20" max="20" width="4.875" style="89" hidden="1" customWidth="1" outlineLevel="1"/>
    <col min="21" max="21" width="14.75" style="89" hidden="1" customWidth="1" outlineLevel="1"/>
    <col min="22" max="22" width="4.875" style="89" hidden="1" customWidth="1" outlineLevel="1"/>
    <col min="23" max="23" width="7.375" style="89" hidden="1" customWidth="1" outlineLevel="1"/>
    <col min="24" max="24" width="5.625" style="89" hidden="1" customWidth="1" outlineLevel="1"/>
    <col min="25" max="25" width="8" style="89" customWidth="1" collapsed="1"/>
    <col min="26" max="26" width="14.625" style="89" customWidth="1"/>
    <col min="27" max="27" width="8.75" style="89" hidden="1" customWidth="1" outlineLevel="1"/>
    <col min="28" max="28" width="10.375" style="84" hidden="1" customWidth="1" outlineLevel="1"/>
    <col min="29" max="29" width="8.25" style="84" customWidth="1" collapsed="1"/>
    <col min="30" max="30" width="5.125" style="84" customWidth="1"/>
    <col min="31" max="32" width="7.625" style="84" hidden="1" customWidth="1" outlineLevel="1"/>
    <col min="33" max="35" width="7.625" style="90" hidden="1" customWidth="1" outlineLevel="1"/>
    <col min="36" max="36" width="7.625" style="91" hidden="1" customWidth="1" outlineLevel="1"/>
    <col min="37" max="37" width="7.625" style="92" hidden="1" customWidth="1" outlineLevel="1"/>
    <col min="38" max="38" width="7.625" style="93" hidden="1" customWidth="1" outlineLevel="1"/>
    <col min="39" max="39" width="7.625" style="91" hidden="1" customWidth="1" outlineLevel="1"/>
    <col min="40" max="40" width="8.625" style="84" customWidth="1" collapsed="1"/>
    <col min="41" max="51" width="8.625" style="84" customWidth="1"/>
    <col min="52" max="52" width="8.5" style="84" customWidth="1"/>
    <col min="53" max="53" width="6.625" style="84" customWidth="1"/>
    <col min="54" max="16379" width="9" style="94"/>
  </cols>
  <sheetData>
    <row r="1" spans="1:53" hidden="1" outlineLevel="1">
      <c r="A1" s="1465"/>
      <c r="B1" s="1465"/>
      <c r="C1" s="1465"/>
      <c r="D1" s="1465"/>
      <c r="E1" s="1465"/>
      <c r="F1" s="1465"/>
      <c r="G1" s="1465"/>
      <c r="H1" s="1465"/>
      <c r="I1" s="1465"/>
      <c r="J1" s="1465"/>
      <c r="K1" s="1465"/>
      <c r="L1" s="1465"/>
      <c r="M1" s="1466"/>
      <c r="N1" s="1465"/>
      <c r="O1" s="1465"/>
      <c r="P1" s="1465"/>
      <c r="Q1" s="1465"/>
      <c r="R1" s="1465"/>
      <c r="S1" s="1465"/>
      <c r="T1" s="1465"/>
      <c r="U1" s="1465"/>
      <c r="V1" s="1465"/>
      <c r="W1" s="1465"/>
      <c r="X1" s="1465"/>
      <c r="Y1" s="1465"/>
      <c r="Z1" s="1465"/>
      <c r="AA1" s="1465"/>
      <c r="AB1" s="1465"/>
      <c r="AC1" s="1465"/>
      <c r="AD1" s="1465"/>
      <c r="AE1" s="1465"/>
      <c r="AF1" s="1465"/>
      <c r="AG1" s="1467"/>
      <c r="AH1" s="1467"/>
      <c r="AI1" s="1467"/>
      <c r="AJ1" s="1468"/>
      <c r="AK1" s="1469"/>
      <c r="AL1" s="1470"/>
      <c r="AM1" s="1468"/>
      <c r="AN1" s="1465"/>
      <c r="AO1" s="1465"/>
      <c r="AP1" s="1465"/>
      <c r="AQ1" s="1465"/>
      <c r="AR1" s="1465"/>
      <c r="AS1" s="1465"/>
      <c r="AT1" s="1465"/>
      <c r="AU1" s="1465"/>
      <c r="AV1" s="1465"/>
      <c r="AW1" s="1465"/>
      <c r="AX1" s="1465"/>
      <c r="AY1" s="1465"/>
      <c r="AZ1" s="1465"/>
      <c r="BA1" s="1465"/>
    </row>
    <row r="2" spans="1:53" ht="20.25" hidden="1" customHeight="1" outlineLevel="1">
      <c r="A2" s="1471" t="s">
        <v>448</v>
      </c>
      <c r="B2" s="1471"/>
      <c r="C2" s="1471"/>
      <c r="D2" s="1471"/>
      <c r="E2" s="1471"/>
      <c r="F2" s="1472" t="s">
        <v>449</v>
      </c>
      <c r="G2" s="1472"/>
      <c r="H2" s="1472"/>
      <c r="I2" s="1472"/>
      <c r="J2" s="1472"/>
      <c r="K2" s="1472"/>
      <c r="L2" s="1473" t="s">
        <v>450</v>
      </c>
      <c r="M2" s="1474"/>
      <c r="N2" s="1473"/>
      <c r="O2" s="1475"/>
      <c r="P2" s="1483" t="s">
        <v>1347</v>
      </c>
      <c r="Q2" s="1483"/>
      <c r="R2" s="1483"/>
      <c r="S2" s="1483"/>
      <c r="T2" s="1483"/>
      <c r="U2" s="1483"/>
      <c r="V2" s="1483"/>
      <c r="W2" s="1483"/>
      <c r="X2" s="1483"/>
      <c r="Y2" s="1483"/>
      <c r="Z2" s="1483"/>
      <c r="AA2" s="1483"/>
      <c r="AB2" s="1483"/>
      <c r="AC2" s="1483"/>
      <c r="AD2" s="1483"/>
      <c r="AE2" s="98"/>
      <c r="AF2" s="98"/>
      <c r="AG2" s="116"/>
      <c r="AH2" s="116"/>
      <c r="AI2" s="116"/>
      <c r="AJ2" s="117"/>
      <c r="AK2" s="118"/>
      <c r="AL2" s="119"/>
      <c r="AM2" s="117"/>
      <c r="AN2" s="98"/>
      <c r="AO2" s="98"/>
      <c r="AP2" s="98"/>
      <c r="AQ2" s="98"/>
      <c r="AR2" s="98"/>
      <c r="AS2" s="98"/>
      <c r="AT2" s="98"/>
      <c r="AU2" s="98"/>
      <c r="AV2" s="98"/>
      <c r="AW2" s="98"/>
      <c r="AX2" s="98"/>
      <c r="AY2" s="98"/>
      <c r="AZ2" s="140" t="s">
        <v>57</v>
      </c>
      <c r="BA2" s="141" t="s">
        <v>1348</v>
      </c>
    </row>
    <row r="3" spans="1:53" ht="36" hidden="1" outlineLevel="1">
      <c r="A3" s="1472" t="s">
        <v>290</v>
      </c>
      <c r="B3" s="1472"/>
      <c r="C3" s="1472"/>
      <c r="D3" s="1472"/>
      <c r="E3" s="1472"/>
      <c r="F3" s="1472"/>
      <c r="G3" s="1472"/>
      <c r="H3" s="1472"/>
      <c r="I3" s="1472"/>
      <c r="J3" s="1472"/>
      <c r="K3" s="1472"/>
      <c r="L3" s="1472"/>
      <c r="M3" s="1476"/>
      <c r="N3" s="1472"/>
      <c r="O3" s="1472"/>
      <c r="P3" s="1483"/>
      <c r="Q3" s="1483"/>
      <c r="R3" s="1483"/>
      <c r="S3" s="1483"/>
      <c r="T3" s="1483"/>
      <c r="U3" s="1483"/>
      <c r="V3" s="1483"/>
      <c r="W3" s="1483"/>
      <c r="X3" s="1483"/>
      <c r="Y3" s="1483"/>
      <c r="Z3" s="1483"/>
      <c r="AA3" s="1483"/>
      <c r="AB3" s="1483"/>
      <c r="AC3" s="1483"/>
      <c r="AD3" s="1483"/>
      <c r="AE3" s="98"/>
      <c r="AF3" s="98"/>
      <c r="AG3" s="116"/>
      <c r="AH3" s="116"/>
      <c r="AI3" s="116"/>
      <c r="AJ3" s="117"/>
      <c r="AK3" s="118"/>
      <c r="AL3" s="119"/>
      <c r="AM3" s="117"/>
      <c r="AN3" s="98"/>
      <c r="AO3" s="98"/>
      <c r="AP3" s="98"/>
      <c r="AQ3" s="98"/>
      <c r="AR3" s="98"/>
      <c r="AS3" s="98"/>
      <c r="AT3" s="98"/>
      <c r="AU3" s="98"/>
      <c r="AV3" s="98"/>
      <c r="AW3" s="98"/>
      <c r="AX3" s="98"/>
      <c r="AY3" s="98"/>
      <c r="AZ3" s="140" t="s">
        <v>453</v>
      </c>
      <c r="BA3" s="142" t="s">
        <v>12</v>
      </c>
    </row>
    <row r="4" spans="1:53" ht="25.5" hidden="1" outlineLevel="1">
      <c r="A4" s="1475" t="s">
        <v>1349</v>
      </c>
      <c r="B4" s="1475"/>
      <c r="C4" s="1475"/>
      <c r="D4" s="1475"/>
      <c r="E4" s="1475"/>
      <c r="F4" s="1475"/>
      <c r="G4" s="1475"/>
      <c r="H4" s="1475"/>
      <c r="I4" s="1475"/>
      <c r="J4" s="1475"/>
      <c r="K4" s="1475"/>
      <c r="L4" s="1473" t="s">
        <v>292</v>
      </c>
      <c r="M4" s="1474"/>
      <c r="N4" s="1473"/>
      <c r="O4" s="1475"/>
      <c r="P4" s="1483"/>
      <c r="Q4" s="1483"/>
      <c r="R4" s="1483"/>
      <c r="S4" s="1483"/>
      <c r="T4" s="1483"/>
      <c r="U4" s="1483"/>
      <c r="V4" s="1483"/>
      <c r="W4" s="1483"/>
      <c r="X4" s="1483"/>
      <c r="Y4" s="1483"/>
      <c r="Z4" s="1483"/>
      <c r="AA4" s="1483"/>
      <c r="AB4" s="1483"/>
      <c r="AC4" s="1483"/>
      <c r="AD4" s="1483"/>
      <c r="AE4" s="98"/>
      <c r="AF4" s="98"/>
      <c r="AG4" s="116"/>
      <c r="AH4" s="116"/>
      <c r="AI4" s="116"/>
      <c r="AJ4" s="117"/>
      <c r="AK4" s="118"/>
      <c r="AL4" s="119"/>
      <c r="AM4" s="117"/>
      <c r="AN4" s="98"/>
      <c r="AO4" s="98"/>
      <c r="AP4" s="98"/>
      <c r="AQ4" s="98"/>
      <c r="AR4" s="98"/>
      <c r="AS4" s="98"/>
      <c r="AT4" s="98"/>
      <c r="AU4" s="98"/>
      <c r="AV4" s="98"/>
      <c r="AW4" s="98"/>
      <c r="AX4" s="98"/>
      <c r="AY4" s="98"/>
      <c r="AZ4" s="140" t="s">
        <v>293</v>
      </c>
      <c r="BA4" s="141"/>
    </row>
    <row r="5" spans="1:53" ht="25.5" hidden="1" outlineLevel="1">
      <c r="A5" s="1473" t="s">
        <v>294</v>
      </c>
      <c r="B5" s="1473"/>
      <c r="C5" s="1473"/>
      <c r="D5" s="1473"/>
      <c r="E5" s="1473"/>
      <c r="F5" s="1473"/>
      <c r="G5" s="1473"/>
      <c r="H5" s="1473"/>
      <c r="I5" s="1473"/>
      <c r="J5" s="1473"/>
      <c r="K5" s="1473"/>
      <c r="L5" s="1473"/>
      <c r="M5" s="1474"/>
      <c r="N5" s="1473"/>
      <c r="O5" s="1473"/>
      <c r="P5" s="1483"/>
      <c r="Q5" s="1483"/>
      <c r="R5" s="1483"/>
      <c r="S5" s="1483"/>
      <c r="T5" s="1483"/>
      <c r="U5" s="1483"/>
      <c r="V5" s="1483"/>
      <c r="W5" s="1483"/>
      <c r="X5" s="1483"/>
      <c r="Y5" s="1483"/>
      <c r="Z5" s="1483"/>
      <c r="AA5" s="1483"/>
      <c r="AB5" s="1483"/>
      <c r="AC5" s="1483"/>
      <c r="AD5" s="1483"/>
      <c r="AE5" s="98"/>
      <c r="AF5" s="98"/>
      <c r="AG5" s="116"/>
      <c r="AH5" s="116"/>
      <c r="AI5" s="116"/>
      <c r="AJ5" s="117"/>
      <c r="AK5" s="118"/>
      <c r="AL5" s="119"/>
      <c r="AM5" s="117"/>
      <c r="AN5" s="98"/>
      <c r="AO5" s="98"/>
      <c r="AP5" s="98"/>
      <c r="AQ5" s="98"/>
      <c r="AR5" s="98"/>
      <c r="AS5" s="98"/>
      <c r="AT5" s="98"/>
      <c r="AU5" s="98"/>
      <c r="AV5" s="98"/>
      <c r="AW5" s="98"/>
      <c r="AX5" s="98"/>
      <c r="AY5" s="98"/>
      <c r="AZ5" s="140" t="s">
        <v>46</v>
      </c>
      <c r="BA5" s="143"/>
    </row>
    <row r="6" spans="1:53" ht="14.25" hidden="1" customHeight="1" outlineLevel="1">
      <c r="A6" s="1484" t="s">
        <v>296</v>
      </c>
      <c r="B6" s="1484"/>
      <c r="C6" s="1484"/>
      <c r="D6" s="1484"/>
      <c r="E6" s="1484"/>
      <c r="F6" s="1484"/>
      <c r="G6" s="1484"/>
      <c r="H6" s="1484"/>
      <c r="I6" s="1484"/>
      <c r="J6" s="1484"/>
      <c r="K6" s="1484"/>
      <c r="L6" s="1484"/>
      <c r="M6" s="1485"/>
      <c r="N6" s="1484"/>
      <c r="O6" s="1484"/>
      <c r="P6" s="1483"/>
      <c r="Q6" s="1483"/>
      <c r="R6" s="1483"/>
      <c r="S6" s="1483"/>
      <c r="T6" s="1483"/>
      <c r="U6" s="1483"/>
      <c r="V6" s="1483"/>
      <c r="W6" s="1483"/>
      <c r="X6" s="1483"/>
      <c r="Y6" s="1483"/>
      <c r="Z6" s="1483"/>
      <c r="AA6" s="1483"/>
      <c r="AB6" s="1483"/>
      <c r="AC6" s="1483"/>
      <c r="AD6" s="1483"/>
      <c r="AE6" s="98"/>
      <c r="AF6" s="98"/>
      <c r="AG6" s="116"/>
      <c r="AH6" s="116"/>
      <c r="AI6" s="116"/>
      <c r="AJ6" s="117"/>
      <c r="AK6" s="118"/>
      <c r="AL6" s="119"/>
      <c r="AM6" s="117"/>
      <c r="AN6" s="98"/>
      <c r="AO6" s="98"/>
      <c r="AP6" s="98"/>
      <c r="AQ6" s="98"/>
      <c r="AR6" s="98"/>
      <c r="AS6" s="98"/>
      <c r="AT6" s="98"/>
      <c r="AU6" s="98"/>
      <c r="AV6" s="98"/>
      <c r="AW6" s="98"/>
      <c r="AX6" s="98"/>
      <c r="AY6" s="98"/>
      <c r="AZ6" s="140" t="s">
        <v>457</v>
      </c>
      <c r="BA6" s="140"/>
    </row>
    <row r="7" spans="1:53" s="84" customFormat="1" ht="14.25" hidden="1" customHeight="1" outlineLevel="1">
      <c r="A7" s="1484"/>
      <c r="B7" s="1484"/>
      <c r="C7" s="1484"/>
      <c r="D7" s="1484"/>
      <c r="E7" s="1484"/>
      <c r="F7" s="1484"/>
      <c r="G7" s="1484"/>
      <c r="H7" s="1484"/>
      <c r="I7" s="1484"/>
      <c r="J7" s="1484"/>
      <c r="K7" s="1484"/>
      <c r="L7" s="1484"/>
      <c r="M7" s="1485"/>
      <c r="N7" s="1484"/>
      <c r="O7" s="1484"/>
      <c r="P7" s="1483"/>
      <c r="Q7" s="1483"/>
      <c r="R7" s="1483"/>
      <c r="S7" s="1483"/>
      <c r="T7" s="1483"/>
      <c r="U7" s="1483"/>
      <c r="V7" s="1483"/>
      <c r="W7" s="1483"/>
      <c r="X7" s="1483"/>
      <c r="Y7" s="1483"/>
      <c r="Z7" s="1483"/>
      <c r="AA7" s="1483"/>
      <c r="AB7" s="1483"/>
      <c r="AC7" s="1483"/>
      <c r="AD7" s="1483"/>
      <c r="AE7" s="98"/>
      <c r="AF7" s="98"/>
      <c r="AG7" s="116"/>
      <c r="AH7" s="116"/>
      <c r="AI7" s="116"/>
      <c r="AJ7" s="117"/>
      <c r="AK7" s="118"/>
      <c r="AL7" s="119"/>
      <c r="AM7" s="117"/>
      <c r="AN7" s="98"/>
      <c r="AO7" s="98"/>
      <c r="AP7" s="98"/>
      <c r="AQ7" s="98"/>
      <c r="AR7" s="98"/>
      <c r="AS7" s="98"/>
      <c r="AT7" s="98"/>
      <c r="AU7" s="98"/>
      <c r="AV7" s="98"/>
      <c r="AW7" s="98"/>
      <c r="AX7" s="98"/>
      <c r="AY7" s="98"/>
      <c r="AZ7" s="140" t="s">
        <v>458</v>
      </c>
      <c r="BA7" s="140"/>
    </row>
    <row r="8" spans="1:53" s="85" customFormat="1" ht="18" customHeight="1" collapsed="1">
      <c r="A8" s="1478" t="s">
        <v>6</v>
      </c>
      <c r="B8" s="1477" t="s">
        <v>459</v>
      </c>
      <c r="C8" s="1477"/>
      <c r="D8" s="1477"/>
      <c r="E8" s="1477"/>
      <c r="F8" s="1477"/>
      <c r="G8" s="1477"/>
      <c r="H8" s="1477"/>
      <c r="I8" s="1477"/>
      <c r="J8" s="1477"/>
      <c r="K8" s="1477"/>
      <c r="L8" s="1477" t="s">
        <v>460</v>
      </c>
      <c r="M8" s="1479" t="s">
        <v>300</v>
      </c>
      <c r="N8" s="1479" t="s">
        <v>57</v>
      </c>
      <c r="O8" s="1477" t="s">
        <v>453</v>
      </c>
      <c r="P8" s="1477" t="s">
        <v>301</v>
      </c>
      <c r="Q8" s="1477" t="s">
        <v>302</v>
      </c>
      <c r="R8" s="1477" t="s">
        <v>303</v>
      </c>
      <c r="S8" s="1477" t="s">
        <v>40</v>
      </c>
      <c r="T8" s="1479" t="s">
        <v>304</v>
      </c>
      <c r="U8" s="1479" t="s">
        <v>305</v>
      </c>
      <c r="V8" s="1479" t="s">
        <v>306</v>
      </c>
      <c r="W8" s="1479" t="s">
        <v>307</v>
      </c>
      <c r="X8" s="1480" t="s">
        <v>461</v>
      </c>
      <c r="Y8" s="1480" t="s">
        <v>309</v>
      </c>
      <c r="Z8" s="1480" t="s">
        <v>310</v>
      </c>
      <c r="AA8" s="1480" t="s">
        <v>312</v>
      </c>
      <c r="AB8" s="1477" t="s">
        <v>313</v>
      </c>
      <c r="AC8" s="1477" t="s">
        <v>462</v>
      </c>
      <c r="AD8" s="1477" t="s">
        <v>319</v>
      </c>
      <c r="AE8" s="1443" t="s">
        <v>320</v>
      </c>
      <c r="AF8" s="108"/>
      <c r="AG8" s="1427" t="s">
        <v>322</v>
      </c>
      <c r="AH8" s="1428"/>
      <c r="AI8" s="1429"/>
      <c r="AJ8" s="1451" t="s">
        <v>1303</v>
      </c>
      <c r="AK8" s="1447" t="s">
        <v>324</v>
      </c>
      <c r="AL8" s="1481" t="s">
        <v>464</v>
      </c>
      <c r="AM8" s="1451" t="s">
        <v>465</v>
      </c>
      <c r="AN8" s="1453" t="s">
        <v>327</v>
      </c>
      <c r="AO8" s="1453" t="s">
        <v>466</v>
      </c>
      <c r="AP8" s="1455" t="s">
        <v>467</v>
      </c>
      <c r="AQ8" s="1455" t="s">
        <v>329</v>
      </c>
      <c r="AR8" s="1457" t="s">
        <v>330</v>
      </c>
      <c r="AS8" s="1457" t="s">
        <v>331</v>
      </c>
      <c r="AT8" s="1461" t="s">
        <v>332</v>
      </c>
      <c r="AU8" s="1457" t="s">
        <v>333</v>
      </c>
      <c r="AV8" s="1461" t="s">
        <v>567</v>
      </c>
      <c r="AW8" s="1457" t="s">
        <v>335</v>
      </c>
      <c r="AX8" s="1455" t="s">
        <v>336</v>
      </c>
      <c r="AY8" s="1455" t="s">
        <v>337</v>
      </c>
      <c r="AZ8" s="1477" t="s">
        <v>11</v>
      </c>
      <c r="BA8" s="1477" t="s">
        <v>338</v>
      </c>
    </row>
    <row r="9" spans="1:53" s="86" customFormat="1" ht="18" customHeight="1">
      <c r="A9" s="1478"/>
      <c r="B9" s="96">
        <v>0</v>
      </c>
      <c r="C9" s="96">
        <v>1</v>
      </c>
      <c r="D9" s="96">
        <v>2</v>
      </c>
      <c r="E9" s="96">
        <v>3</v>
      </c>
      <c r="F9" s="96">
        <v>4</v>
      </c>
      <c r="G9" s="96">
        <v>5</v>
      </c>
      <c r="H9" s="96">
        <v>6</v>
      </c>
      <c r="I9" s="96">
        <v>7</v>
      </c>
      <c r="J9" s="96">
        <v>8</v>
      </c>
      <c r="K9" s="95">
        <v>9</v>
      </c>
      <c r="L9" s="1477"/>
      <c r="M9" s="1479"/>
      <c r="N9" s="1479"/>
      <c r="O9" s="1477"/>
      <c r="P9" s="1477"/>
      <c r="Q9" s="1477"/>
      <c r="R9" s="1477"/>
      <c r="S9" s="1477"/>
      <c r="T9" s="1479"/>
      <c r="U9" s="1479"/>
      <c r="V9" s="1479"/>
      <c r="W9" s="1479"/>
      <c r="X9" s="1480"/>
      <c r="Y9" s="1480"/>
      <c r="Z9" s="1480"/>
      <c r="AA9" s="1480"/>
      <c r="AB9" s="1477"/>
      <c r="AC9" s="1477"/>
      <c r="AD9" s="1477"/>
      <c r="AE9" s="1444"/>
      <c r="AF9" s="109"/>
      <c r="AG9" s="121" t="s">
        <v>339</v>
      </c>
      <c r="AH9" s="121" t="s">
        <v>340</v>
      </c>
      <c r="AI9" s="121" t="s">
        <v>341</v>
      </c>
      <c r="AJ9" s="1452"/>
      <c r="AK9" s="1448"/>
      <c r="AL9" s="1482"/>
      <c r="AM9" s="1452"/>
      <c r="AN9" s="1453"/>
      <c r="AO9" s="1453"/>
      <c r="AP9" s="1456"/>
      <c r="AQ9" s="1456"/>
      <c r="AR9" s="1458"/>
      <c r="AS9" s="1458"/>
      <c r="AT9" s="1462"/>
      <c r="AU9" s="1458"/>
      <c r="AV9" s="1462"/>
      <c r="AW9" s="1458"/>
      <c r="AX9" s="1456"/>
      <c r="AY9" s="1456"/>
      <c r="AZ9" s="1477"/>
      <c r="BA9" s="1477"/>
    </row>
    <row r="10" spans="1:53" s="87" customFormat="1" ht="24" customHeight="1">
      <c r="A10" s="97">
        <f t="shared" ref="A10:A25" si="0">ROW()-9</f>
        <v>1</v>
      </c>
      <c r="B10" s="97"/>
      <c r="C10" s="97">
        <v>1</v>
      </c>
      <c r="D10" s="97"/>
      <c r="E10" s="97"/>
      <c r="F10" s="97"/>
      <c r="G10" s="97"/>
      <c r="H10" s="97"/>
      <c r="I10" s="97"/>
      <c r="J10" s="97"/>
      <c r="K10" s="99"/>
      <c r="L10" s="99" t="s">
        <v>973</v>
      </c>
      <c r="M10" s="99" t="s">
        <v>1350</v>
      </c>
      <c r="N10" s="100" t="s">
        <v>1351</v>
      </c>
      <c r="O10" s="101" t="s">
        <v>1208</v>
      </c>
      <c r="P10" s="100" t="s">
        <v>405</v>
      </c>
      <c r="Q10" s="105" t="s">
        <v>342</v>
      </c>
      <c r="R10" s="97" t="s">
        <v>471</v>
      </c>
      <c r="S10" s="106"/>
      <c r="T10" s="105" t="s">
        <v>848</v>
      </c>
      <c r="U10" s="100" t="s">
        <v>1351</v>
      </c>
      <c r="V10" s="105" t="s">
        <v>492</v>
      </c>
      <c r="W10" s="107" t="s">
        <v>345</v>
      </c>
      <c r="X10" s="107" t="s">
        <v>344</v>
      </c>
      <c r="Y10" s="103" t="s">
        <v>780</v>
      </c>
      <c r="Z10" s="97" t="s">
        <v>347</v>
      </c>
      <c r="AA10" s="97" t="s">
        <v>348</v>
      </c>
      <c r="AB10" s="97" t="s">
        <v>1352</v>
      </c>
      <c r="AC10" s="110">
        <f>AC11+AC16+AC21+AC22+AC23+AC24+AC25</f>
        <v>1.1575</v>
      </c>
      <c r="AD10" s="105" t="s">
        <v>348</v>
      </c>
      <c r="AE10" s="111" t="s">
        <v>1353</v>
      </c>
      <c r="AF10" s="111"/>
      <c r="AG10" s="122"/>
      <c r="AH10" s="122"/>
      <c r="AI10" s="122"/>
      <c r="AJ10" s="123"/>
      <c r="AK10" s="124"/>
      <c r="AL10" s="125"/>
      <c r="AM10" s="123"/>
      <c r="AN10" s="126" t="s">
        <v>377</v>
      </c>
      <c r="AO10" s="136"/>
      <c r="AP10" s="136"/>
      <c r="AQ10" s="136"/>
      <c r="AR10" s="136"/>
      <c r="AS10" s="136"/>
      <c r="AT10" s="136"/>
      <c r="AU10" s="136"/>
      <c r="AV10" s="136"/>
      <c r="AW10" s="136"/>
      <c r="AX10" s="136"/>
      <c r="AY10" s="136"/>
      <c r="AZ10" s="105"/>
      <c r="BA10" s="144" t="s">
        <v>435</v>
      </c>
    </row>
    <row r="11" spans="1:53" s="87" customFormat="1" ht="24" customHeight="1">
      <c r="A11" s="97">
        <f t="shared" si="0"/>
        <v>2</v>
      </c>
      <c r="B11" s="97"/>
      <c r="C11" s="97"/>
      <c r="D11" s="97">
        <v>2</v>
      </c>
      <c r="E11" s="97"/>
      <c r="F11" s="97"/>
      <c r="G11" s="97"/>
      <c r="H11" s="97"/>
      <c r="I11" s="97"/>
      <c r="J11" s="97"/>
      <c r="K11" s="99"/>
      <c r="L11" s="99"/>
      <c r="M11" s="99" t="s">
        <v>1144</v>
      </c>
      <c r="N11" s="100"/>
      <c r="O11" s="101" t="s">
        <v>1354</v>
      </c>
      <c r="P11" s="100" t="s">
        <v>510</v>
      </c>
      <c r="Q11" s="105" t="s">
        <v>342</v>
      </c>
      <c r="R11" s="97" t="s">
        <v>471</v>
      </c>
      <c r="S11" s="106"/>
      <c r="T11" s="105" t="s">
        <v>848</v>
      </c>
      <c r="U11" s="100" t="s">
        <v>1355</v>
      </c>
      <c r="V11" s="105" t="s">
        <v>492</v>
      </c>
      <c r="W11" s="99" t="s">
        <v>345</v>
      </c>
      <c r="X11" s="107" t="s">
        <v>344</v>
      </c>
      <c r="Y11" s="103" t="s">
        <v>1146</v>
      </c>
      <c r="Z11" s="97" t="s">
        <v>347</v>
      </c>
      <c r="AA11" s="99" t="s">
        <v>579</v>
      </c>
      <c r="AB11" s="97" t="s">
        <v>1154</v>
      </c>
      <c r="AC11" s="112">
        <f>AC12</f>
        <v>0.35609999999999997</v>
      </c>
      <c r="AD11" s="105" t="s">
        <v>367</v>
      </c>
      <c r="AE11" s="113" t="s">
        <v>367</v>
      </c>
      <c r="AF11" s="113"/>
      <c r="AG11" s="127"/>
      <c r="AH11" s="127"/>
      <c r="AI11" s="127"/>
      <c r="AJ11" s="128"/>
      <c r="AK11" s="129"/>
      <c r="AL11" s="130"/>
      <c r="AM11" s="131">
        <v>3.4000000000000002E-2</v>
      </c>
      <c r="AN11" s="126" t="s">
        <v>377</v>
      </c>
      <c r="AO11" s="126" t="s">
        <v>865</v>
      </c>
      <c r="AP11" s="136"/>
      <c r="AQ11" s="136"/>
      <c r="AR11" s="136"/>
      <c r="AS11" s="136"/>
      <c r="AT11" s="136"/>
      <c r="AU11" s="136"/>
      <c r="AV11" s="136"/>
      <c r="AW11" s="136"/>
      <c r="AX11" s="136"/>
      <c r="AY11" s="136"/>
      <c r="AZ11" s="105"/>
      <c r="BA11" s="144" t="s">
        <v>435</v>
      </c>
    </row>
    <row r="12" spans="1:53" s="87" customFormat="1" ht="24" customHeight="1">
      <c r="A12" s="97">
        <f t="shared" si="0"/>
        <v>3</v>
      </c>
      <c r="B12" s="97"/>
      <c r="C12" s="97"/>
      <c r="D12" s="97"/>
      <c r="E12" s="97">
        <v>3</v>
      </c>
      <c r="F12" s="97"/>
      <c r="G12" s="97"/>
      <c r="H12" s="97"/>
      <c r="I12" s="97"/>
      <c r="J12" s="97"/>
      <c r="K12" s="99"/>
      <c r="L12" s="99"/>
      <c r="M12" s="99" t="s">
        <v>1147</v>
      </c>
      <c r="N12" s="100"/>
      <c r="O12" s="101" t="s">
        <v>1356</v>
      </c>
      <c r="P12" s="100" t="s">
        <v>510</v>
      </c>
      <c r="Q12" s="105" t="s">
        <v>342</v>
      </c>
      <c r="R12" s="97" t="s">
        <v>471</v>
      </c>
      <c r="S12" s="106"/>
      <c r="T12" s="105" t="s">
        <v>848</v>
      </c>
      <c r="U12" s="100" t="s">
        <v>1355</v>
      </c>
      <c r="V12" s="105" t="s">
        <v>492</v>
      </c>
      <c r="W12" s="99" t="s">
        <v>345</v>
      </c>
      <c r="X12" s="107" t="s">
        <v>344</v>
      </c>
      <c r="Y12" s="103" t="s">
        <v>780</v>
      </c>
      <c r="Z12" s="97" t="s">
        <v>347</v>
      </c>
      <c r="AA12" s="99" t="s">
        <v>579</v>
      </c>
      <c r="AB12" s="97" t="s">
        <v>1154</v>
      </c>
      <c r="AC12" s="112">
        <f>AC13+AC14+AC15</f>
        <v>0.35609999999999997</v>
      </c>
      <c r="AD12" s="105"/>
      <c r="AE12" s="113" t="s">
        <v>527</v>
      </c>
      <c r="AF12" s="113"/>
      <c r="AG12" s="127"/>
      <c r="AH12" s="127"/>
      <c r="AI12" s="127"/>
      <c r="AJ12" s="128"/>
      <c r="AK12" s="129"/>
      <c r="AL12" s="127" t="s">
        <v>1357</v>
      </c>
      <c r="AM12" s="131"/>
      <c r="AN12" s="126" t="s">
        <v>377</v>
      </c>
      <c r="AO12" s="126" t="s">
        <v>791</v>
      </c>
      <c r="AP12" s="136"/>
      <c r="AQ12" s="136"/>
      <c r="AR12" s="136"/>
      <c r="AS12" s="136"/>
      <c r="AT12" s="136"/>
      <c r="AU12" s="136"/>
      <c r="AV12" s="136"/>
      <c r="AW12" s="136"/>
      <c r="AX12" s="136"/>
      <c r="AY12" s="136"/>
      <c r="AZ12" s="105"/>
      <c r="BA12" s="144" t="s">
        <v>435</v>
      </c>
    </row>
    <row r="13" spans="1:53" s="84" customFormat="1" ht="24" customHeight="1">
      <c r="A13" s="97">
        <f t="shared" si="0"/>
        <v>4</v>
      </c>
      <c r="B13" s="97"/>
      <c r="C13" s="97"/>
      <c r="D13" s="97"/>
      <c r="E13" s="97"/>
      <c r="F13" s="97">
        <v>4</v>
      </c>
      <c r="G13" s="97"/>
      <c r="H13" s="97"/>
      <c r="I13" s="97"/>
      <c r="J13" s="97"/>
      <c r="K13" s="97"/>
      <c r="L13" s="99" t="s">
        <v>835</v>
      </c>
      <c r="M13" s="99" t="s">
        <v>1155</v>
      </c>
      <c r="N13" s="100" t="s">
        <v>1156</v>
      </c>
      <c r="O13" s="101" t="s">
        <v>1157</v>
      </c>
      <c r="P13" s="100" t="s">
        <v>510</v>
      </c>
      <c r="Q13" s="105" t="s">
        <v>363</v>
      </c>
      <c r="R13" s="97" t="s">
        <v>471</v>
      </c>
      <c r="S13" s="100"/>
      <c r="T13" s="105" t="s">
        <v>848</v>
      </c>
      <c r="U13" s="100" t="s">
        <v>1156</v>
      </c>
      <c r="V13" s="105" t="s">
        <v>492</v>
      </c>
      <c r="W13" s="99" t="s">
        <v>345</v>
      </c>
      <c r="X13" s="107" t="s">
        <v>344</v>
      </c>
      <c r="Y13" s="103" t="s">
        <v>577</v>
      </c>
      <c r="Z13" s="97" t="s">
        <v>1333</v>
      </c>
      <c r="AA13" s="99" t="s">
        <v>1334</v>
      </c>
      <c r="AB13" s="97" t="s">
        <v>1160</v>
      </c>
      <c r="AC13" s="112">
        <v>1.43E-2</v>
      </c>
      <c r="AD13" s="105"/>
      <c r="AE13" s="113" t="s">
        <v>514</v>
      </c>
      <c r="AF13" s="113"/>
      <c r="AG13" s="132">
        <v>54</v>
      </c>
      <c r="AH13" s="132">
        <v>34</v>
      </c>
      <c r="AI13" s="132">
        <v>3</v>
      </c>
      <c r="AJ13" s="133">
        <f t="shared" ref="AJ13:AJ15" si="1">AG13*AH13*AI13*7860/1000000000</f>
        <v>4.3292879999999999E-2</v>
      </c>
      <c r="AK13" s="134">
        <f t="shared" ref="AK13:AK15" si="2">AC13/AJ13</f>
        <v>0.33030835555407728</v>
      </c>
      <c r="AL13" s="113"/>
      <c r="AM13" s="133"/>
      <c r="AN13" s="135" t="s">
        <v>480</v>
      </c>
      <c r="AO13" s="126" t="s">
        <v>1161</v>
      </c>
      <c r="AP13" s="136"/>
      <c r="AQ13" s="137">
        <v>1.9E-2</v>
      </c>
      <c r="AR13" s="136"/>
      <c r="AS13" s="136"/>
      <c r="AT13" s="136"/>
      <c r="AU13" s="136"/>
      <c r="AV13" s="136"/>
      <c r="AW13" s="136"/>
      <c r="AX13" s="136"/>
      <c r="AY13" s="136"/>
      <c r="AZ13" s="105"/>
      <c r="BA13" s="144">
        <v>1</v>
      </c>
    </row>
    <row r="14" spans="1:53" s="84" customFormat="1" ht="24" customHeight="1">
      <c r="A14" s="97">
        <f t="shared" si="0"/>
        <v>5</v>
      </c>
      <c r="B14" s="97"/>
      <c r="C14" s="97"/>
      <c r="D14" s="97"/>
      <c r="E14" s="97"/>
      <c r="F14" s="97">
        <v>4</v>
      </c>
      <c r="G14" s="97"/>
      <c r="H14" s="97"/>
      <c r="I14" s="97"/>
      <c r="J14" s="97"/>
      <c r="K14" s="97"/>
      <c r="L14" s="99"/>
      <c r="M14" s="99" t="s">
        <v>1162</v>
      </c>
      <c r="N14" s="100" t="s">
        <v>1163</v>
      </c>
      <c r="O14" s="101" t="s">
        <v>1164</v>
      </c>
      <c r="P14" s="100" t="s">
        <v>510</v>
      </c>
      <c r="Q14" s="105" t="s">
        <v>363</v>
      </c>
      <c r="R14" s="97" t="s">
        <v>471</v>
      </c>
      <c r="S14" s="106"/>
      <c r="T14" s="105" t="s">
        <v>848</v>
      </c>
      <c r="U14" s="100" t="s">
        <v>1163</v>
      </c>
      <c r="V14" s="105" t="s">
        <v>492</v>
      </c>
      <c r="W14" s="99" t="s">
        <v>345</v>
      </c>
      <c r="X14" s="107" t="s">
        <v>344</v>
      </c>
      <c r="Y14" s="103" t="s">
        <v>577</v>
      </c>
      <c r="Z14" s="97" t="s">
        <v>1340</v>
      </c>
      <c r="AA14" s="103" t="s">
        <v>1334</v>
      </c>
      <c r="AB14" s="97" t="s">
        <v>1167</v>
      </c>
      <c r="AC14" s="114">
        <v>9.1000000000000004E-3</v>
      </c>
      <c r="AD14" s="105"/>
      <c r="AE14" s="113" t="s">
        <v>514</v>
      </c>
      <c r="AF14" s="113"/>
      <c r="AG14" s="132">
        <v>31</v>
      </c>
      <c r="AH14" s="132">
        <v>28</v>
      </c>
      <c r="AI14" s="132">
        <v>2</v>
      </c>
      <c r="AJ14" s="133">
        <f t="shared" si="1"/>
        <v>1.3644959999999999E-2</v>
      </c>
      <c r="AK14" s="134">
        <f t="shared" si="2"/>
        <v>0.66691291143396547</v>
      </c>
      <c r="AL14" s="113"/>
      <c r="AM14" s="133"/>
      <c r="AN14" s="135" t="s">
        <v>480</v>
      </c>
      <c r="AO14" s="126" t="s">
        <v>1358</v>
      </c>
      <c r="AP14" s="136"/>
      <c r="AQ14" s="137">
        <v>8.5000000000000006E-3</v>
      </c>
      <c r="AR14" s="136"/>
      <c r="AS14" s="136"/>
      <c r="AT14" s="136"/>
      <c r="AU14" s="136"/>
      <c r="AV14" s="136"/>
      <c r="AW14" s="136"/>
      <c r="AX14" s="136"/>
      <c r="AY14" s="136"/>
      <c r="AZ14" s="105"/>
      <c r="BA14" s="144">
        <v>1</v>
      </c>
    </row>
    <row r="15" spans="1:53" s="87" customFormat="1" ht="24" customHeight="1">
      <c r="A15" s="97">
        <f t="shared" si="0"/>
        <v>6</v>
      </c>
      <c r="B15" s="97"/>
      <c r="C15" s="97"/>
      <c r="D15" s="97"/>
      <c r="E15" s="97"/>
      <c r="F15" s="97">
        <v>4</v>
      </c>
      <c r="G15" s="97"/>
      <c r="H15" s="97"/>
      <c r="I15" s="97"/>
      <c r="J15" s="97"/>
      <c r="K15" s="99"/>
      <c r="L15" s="99"/>
      <c r="M15" s="99" t="s">
        <v>1149</v>
      </c>
      <c r="N15" s="100" t="s">
        <v>1150</v>
      </c>
      <c r="O15" s="101" t="s">
        <v>1151</v>
      </c>
      <c r="P15" s="100" t="s">
        <v>510</v>
      </c>
      <c r="Q15" s="105" t="s">
        <v>342</v>
      </c>
      <c r="R15" s="97" t="s">
        <v>471</v>
      </c>
      <c r="S15" s="106"/>
      <c r="T15" s="105" t="s">
        <v>848</v>
      </c>
      <c r="U15" s="100" t="s">
        <v>1355</v>
      </c>
      <c r="V15" s="105" t="s">
        <v>492</v>
      </c>
      <c r="W15" s="99" t="s">
        <v>345</v>
      </c>
      <c r="X15" s="107" t="s">
        <v>344</v>
      </c>
      <c r="Y15" s="103" t="s">
        <v>577</v>
      </c>
      <c r="Z15" s="97" t="s">
        <v>1321</v>
      </c>
      <c r="AA15" s="99" t="s">
        <v>579</v>
      </c>
      <c r="AB15" s="97" t="s">
        <v>1154</v>
      </c>
      <c r="AC15" s="112">
        <v>0.3327</v>
      </c>
      <c r="AD15" s="105"/>
      <c r="AE15" s="113" t="s">
        <v>514</v>
      </c>
      <c r="AF15" s="113"/>
      <c r="AG15" s="132">
        <v>150</v>
      </c>
      <c r="AH15" s="132">
        <v>140</v>
      </c>
      <c r="AI15" s="132">
        <v>3</v>
      </c>
      <c r="AJ15" s="133">
        <f t="shared" si="1"/>
        <v>0.49518000000000001</v>
      </c>
      <c r="AK15" s="134">
        <f t="shared" si="2"/>
        <v>0.67187689325093902</v>
      </c>
      <c r="AL15" s="113"/>
      <c r="AM15" s="133"/>
      <c r="AN15" s="135" t="s">
        <v>480</v>
      </c>
      <c r="AO15" s="135" t="s">
        <v>1359</v>
      </c>
      <c r="AP15" s="136"/>
      <c r="AQ15" s="137">
        <v>0.32550000000000001</v>
      </c>
      <c r="AR15" s="136"/>
      <c r="AS15" s="136"/>
      <c r="AT15" s="136"/>
      <c r="AU15" s="136"/>
      <c r="AV15" s="136"/>
      <c r="AW15" s="136"/>
      <c r="AX15" s="136"/>
      <c r="AY15" s="136"/>
      <c r="AZ15" s="105"/>
      <c r="BA15" s="144" t="s">
        <v>435</v>
      </c>
    </row>
    <row r="16" spans="1:53" s="87" customFormat="1" ht="24" customHeight="1">
      <c r="A16" s="97">
        <f t="shared" si="0"/>
        <v>7</v>
      </c>
      <c r="B16" s="97"/>
      <c r="C16" s="97"/>
      <c r="D16" s="97">
        <v>2</v>
      </c>
      <c r="E16" s="97"/>
      <c r="F16" s="97"/>
      <c r="G16" s="97"/>
      <c r="H16" s="97"/>
      <c r="I16" s="97"/>
      <c r="J16" s="97"/>
      <c r="K16" s="102"/>
      <c r="L16" s="99" t="s">
        <v>659</v>
      </c>
      <c r="M16" s="99" t="s">
        <v>1360</v>
      </c>
      <c r="N16" s="99"/>
      <c r="O16" s="101" t="s">
        <v>1170</v>
      </c>
      <c r="P16" s="103" t="s">
        <v>405</v>
      </c>
      <c r="Q16" s="103" t="s">
        <v>342</v>
      </c>
      <c r="R16" s="97" t="s">
        <v>471</v>
      </c>
      <c r="S16" s="106"/>
      <c r="T16" s="105" t="s">
        <v>848</v>
      </c>
      <c r="U16" s="99" t="s">
        <v>1361</v>
      </c>
      <c r="V16" s="105"/>
      <c r="W16" s="107" t="s">
        <v>345</v>
      </c>
      <c r="X16" s="107" t="s">
        <v>344</v>
      </c>
      <c r="Y16" s="103" t="s">
        <v>1146</v>
      </c>
      <c r="Z16" s="99" t="s">
        <v>347</v>
      </c>
      <c r="AA16" s="103" t="s">
        <v>348</v>
      </c>
      <c r="AB16" s="97" t="s">
        <v>1172</v>
      </c>
      <c r="AC16" s="110">
        <f>AC17</f>
        <v>0.46489999999999998</v>
      </c>
      <c r="AD16" s="105" t="s">
        <v>367</v>
      </c>
      <c r="AE16" s="111" t="s">
        <v>367</v>
      </c>
      <c r="AF16" s="111"/>
      <c r="AG16" s="122"/>
      <c r="AH16" s="122"/>
      <c r="AI16" s="122"/>
      <c r="AJ16" s="123"/>
      <c r="AK16" s="124"/>
      <c r="AL16" s="122"/>
      <c r="AM16" s="123">
        <v>4.3299999999999998E-2</v>
      </c>
      <c r="AN16" s="126" t="s">
        <v>377</v>
      </c>
      <c r="AO16" s="126" t="s">
        <v>865</v>
      </c>
      <c r="AP16" s="136"/>
      <c r="AQ16" s="136"/>
      <c r="AR16" s="136"/>
      <c r="AS16" s="136"/>
      <c r="AT16" s="136"/>
      <c r="AU16" s="136"/>
      <c r="AV16" s="136"/>
      <c r="AW16" s="136"/>
      <c r="AX16" s="136"/>
      <c r="AY16" s="136"/>
      <c r="AZ16" s="99"/>
      <c r="BA16" s="107" t="s">
        <v>435</v>
      </c>
    </row>
    <row r="17" spans="1:53" s="87" customFormat="1" ht="24" customHeight="1">
      <c r="A17" s="97">
        <f t="shared" si="0"/>
        <v>8</v>
      </c>
      <c r="B17" s="97"/>
      <c r="C17" s="97"/>
      <c r="D17" s="97"/>
      <c r="E17" s="97">
        <v>3</v>
      </c>
      <c r="F17" s="97"/>
      <c r="G17" s="97"/>
      <c r="H17" s="97"/>
      <c r="I17" s="97"/>
      <c r="J17" s="97"/>
      <c r="K17" s="102"/>
      <c r="L17" s="99" t="s">
        <v>659</v>
      </c>
      <c r="M17" s="99"/>
      <c r="N17" s="99"/>
      <c r="O17" s="101" t="s">
        <v>1174</v>
      </c>
      <c r="P17" s="103" t="s">
        <v>405</v>
      </c>
      <c r="Q17" s="103" t="s">
        <v>342</v>
      </c>
      <c r="R17" s="97" t="s">
        <v>471</v>
      </c>
      <c r="S17" s="106"/>
      <c r="T17" s="105" t="s">
        <v>848</v>
      </c>
      <c r="U17" s="99" t="s">
        <v>1361</v>
      </c>
      <c r="V17" s="105"/>
      <c r="W17" s="107" t="s">
        <v>345</v>
      </c>
      <c r="X17" s="107" t="s">
        <v>344</v>
      </c>
      <c r="Y17" s="103" t="s">
        <v>780</v>
      </c>
      <c r="Z17" s="99" t="s">
        <v>347</v>
      </c>
      <c r="AA17" s="103" t="s">
        <v>348</v>
      </c>
      <c r="AB17" s="97" t="s">
        <v>1172</v>
      </c>
      <c r="AC17" s="110">
        <f>AC18+AC19+AC20</f>
        <v>0.46489999999999998</v>
      </c>
      <c r="AD17" s="105"/>
      <c r="AE17" s="111" t="s">
        <v>527</v>
      </c>
      <c r="AF17" s="111"/>
      <c r="AG17" s="122"/>
      <c r="AH17" s="122"/>
      <c r="AI17" s="122"/>
      <c r="AJ17" s="123"/>
      <c r="AK17" s="124"/>
      <c r="AL17" s="122">
        <v>5</v>
      </c>
      <c r="AM17" s="123"/>
      <c r="AN17" s="126" t="s">
        <v>377</v>
      </c>
      <c r="AO17" s="126" t="s">
        <v>791</v>
      </c>
      <c r="AP17" s="136"/>
      <c r="AQ17" s="136"/>
      <c r="AR17" s="136"/>
      <c r="AS17" s="136"/>
      <c r="AT17" s="136"/>
      <c r="AU17" s="136"/>
      <c r="AV17" s="136"/>
      <c r="AW17" s="136"/>
      <c r="AX17" s="136"/>
      <c r="AY17" s="136"/>
      <c r="AZ17" s="99"/>
      <c r="BA17" s="107" t="s">
        <v>435</v>
      </c>
    </row>
    <row r="18" spans="1:53" s="84" customFormat="1" ht="24" customHeight="1">
      <c r="A18" s="97">
        <f t="shared" si="0"/>
        <v>9</v>
      </c>
      <c r="B18" s="97"/>
      <c r="C18" s="97"/>
      <c r="D18" s="97"/>
      <c r="E18" s="97"/>
      <c r="F18" s="97">
        <v>4</v>
      </c>
      <c r="G18" s="97"/>
      <c r="H18" s="97"/>
      <c r="I18" s="97"/>
      <c r="J18" s="97"/>
      <c r="K18" s="99"/>
      <c r="L18" s="99" t="s">
        <v>659</v>
      </c>
      <c r="M18" s="99" t="s">
        <v>1362</v>
      </c>
      <c r="N18" s="99" t="s">
        <v>1363</v>
      </c>
      <c r="O18" s="101" t="s">
        <v>1177</v>
      </c>
      <c r="P18" s="100" t="s">
        <v>510</v>
      </c>
      <c r="Q18" s="105" t="s">
        <v>342</v>
      </c>
      <c r="R18" s="97" t="s">
        <v>471</v>
      </c>
      <c r="S18" s="100"/>
      <c r="T18" s="105" t="s">
        <v>848</v>
      </c>
      <c r="U18" s="100" t="s">
        <v>1363</v>
      </c>
      <c r="V18" s="105" t="s">
        <v>492</v>
      </c>
      <c r="W18" s="99" t="s">
        <v>345</v>
      </c>
      <c r="X18" s="107" t="s">
        <v>344</v>
      </c>
      <c r="Y18" s="103" t="s">
        <v>577</v>
      </c>
      <c r="Z18" s="97" t="s">
        <v>1321</v>
      </c>
      <c r="AA18" s="99" t="s">
        <v>579</v>
      </c>
      <c r="AB18" s="97" t="s">
        <v>1178</v>
      </c>
      <c r="AC18" s="110">
        <v>0.41449999999999998</v>
      </c>
      <c r="AD18" s="105"/>
      <c r="AE18" s="111" t="s">
        <v>514</v>
      </c>
      <c r="AF18" s="111" t="s">
        <v>1364</v>
      </c>
      <c r="AG18" s="122">
        <v>214</v>
      </c>
      <c r="AH18" s="122">
        <v>121</v>
      </c>
      <c r="AI18" s="122">
        <v>3</v>
      </c>
      <c r="AJ18" s="123">
        <f t="shared" ref="AJ18:AJ20" si="3">AG18*AH18*AI18*7860/1000000000</f>
        <v>0.61058051999999996</v>
      </c>
      <c r="AK18" s="124">
        <f t="shared" ref="AK18:AK20" si="4">AC18/AJ18</f>
        <v>0.67886214253936561</v>
      </c>
      <c r="AL18" s="122"/>
      <c r="AM18" s="123"/>
      <c r="AN18" s="126" t="s">
        <v>480</v>
      </c>
      <c r="AO18" s="136" t="s">
        <v>1365</v>
      </c>
      <c r="AP18" s="136"/>
      <c r="AQ18" s="138">
        <v>0.42399999999999999</v>
      </c>
      <c r="AR18" s="136"/>
      <c r="AS18" s="136"/>
      <c r="AT18" s="136"/>
      <c r="AU18" s="136"/>
      <c r="AV18" s="136"/>
      <c r="AW18" s="136"/>
      <c r="AX18" s="136"/>
      <c r="AY18" s="136"/>
      <c r="AZ18" s="105"/>
      <c r="BA18" s="144" t="s">
        <v>435</v>
      </c>
    </row>
    <row r="19" spans="1:53" s="84" customFormat="1" ht="24" customHeight="1">
      <c r="A19" s="97">
        <f t="shared" si="0"/>
        <v>10</v>
      </c>
      <c r="B19" s="97"/>
      <c r="C19" s="97"/>
      <c r="D19" s="97"/>
      <c r="E19" s="97"/>
      <c r="F19" s="97">
        <v>4</v>
      </c>
      <c r="G19" s="97"/>
      <c r="H19" s="97"/>
      <c r="I19" s="97"/>
      <c r="J19" s="97"/>
      <c r="K19" s="97"/>
      <c r="L19" s="99" t="s">
        <v>835</v>
      </c>
      <c r="M19" s="99" t="s">
        <v>1180</v>
      </c>
      <c r="N19" s="100" t="s">
        <v>1230</v>
      </c>
      <c r="O19" s="101" t="s">
        <v>1182</v>
      </c>
      <c r="P19" s="100" t="s">
        <v>510</v>
      </c>
      <c r="Q19" s="105" t="s">
        <v>353</v>
      </c>
      <c r="R19" s="97" t="s">
        <v>471</v>
      </c>
      <c r="S19" s="101"/>
      <c r="T19" s="105" t="s">
        <v>848</v>
      </c>
      <c r="U19" s="100" t="s">
        <v>1230</v>
      </c>
      <c r="V19" s="105" t="s">
        <v>492</v>
      </c>
      <c r="W19" s="99" t="s">
        <v>345</v>
      </c>
      <c r="X19" s="107" t="s">
        <v>344</v>
      </c>
      <c r="Y19" s="103" t="s">
        <v>577</v>
      </c>
      <c r="Z19" s="97" t="s">
        <v>1331</v>
      </c>
      <c r="AA19" s="99" t="s">
        <v>579</v>
      </c>
      <c r="AB19" s="97" t="s">
        <v>1185</v>
      </c>
      <c r="AC19" s="112">
        <v>2.7400000000000001E-2</v>
      </c>
      <c r="AD19" s="105"/>
      <c r="AE19" s="113" t="s">
        <v>514</v>
      </c>
      <c r="AF19" s="113"/>
      <c r="AG19" s="132">
        <v>64</v>
      </c>
      <c r="AH19" s="132">
        <v>29</v>
      </c>
      <c r="AI19" s="132">
        <v>3</v>
      </c>
      <c r="AJ19" s="133">
        <f t="shared" si="3"/>
        <v>4.3764480000000001E-2</v>
      </c>
      <c r="AK19" s="134">
        <f t="shared" si="4"/>
        <v>0.62607850019010847</v>
      </c>
      <c r="AL19" s="122"/>
      <c r="AM19" s="123"/>
      <c r="AN19" s="126" t="s">
        <v>480</v>
      </c>
      <c r="AO19" s="126" t="s">
        <v>1359</v>
      </c>
      <c r="AP19" s="136"/>
      <c r="AQ19" s="137">
        <v>2.4500000000000001E-2</v>
      </c>
      <c r="AR19" s="136"/>
      <c r="AS19" s="136"/>
      <c r="AT19" s="136"/>
      <c r="AU19" s="136"/>
      <c r="AV19" s="136"/>
      <c r="AW19" s="136"/>
      <c r="AX19" s="136"/>
      <c r="AY19" s="136"/>
      <c r="AZ19" s="105"/>
      <c r="BA19" s="144">
        <v>1</v>
      </c>
    </row>
    <row r="20" spans="1:53" s="84" customFormat="1" ht="24" customHeight="1">
      <c r="A20" s="97">
        <f t="shared" si="0"/>
        <v>11</v>
      </c>
      <c r="B20" s="97"/>
      <c r="C20" s="97"/>
      <c r="D20" s="97"/>
      <c r="E20" s="97"/>
      <c r="F20" s="97">
        <v>4</v>
      </c>
      <c r="G20" s="97"/>
      <c r="H20" s="97"/>
      <c r="I20" s="97"/>
      <c r="J20" s="97"/>
      <c r="K20" s="97"/>
      <c r="L20" s="99" t="s">
        <v>835</v>
      </c>
      <c r="M20" s="99" t="s">
        <v>1186</v>
      </c>
      <c r="N20" s="100" t="s">
        <v>1187</v>
      </c>
      <c r="O20" s="101" t="s">
        <v>269</v>
      </c>
      <c r="P20" s="100" t="s">
        <v>510</v>
      </c>
      <c r="Q20" s="105" t="s">
        <v>363</v>
      </c>
      <c r="R20" s="97" t="s">
        <v>471</v>
      </c>
      <c r="S20" s="106"/>
      <c r="T20" s="105" t="s">
        <v>848</v>
      </c>
      <c r="U20" s="100" t="s">
        <v>1187</v>
      </c>
      <c r="V20" s="105" t="s">
        <v>492</v>
      </c>
      <c r="W20" s="99" t="s">
        <v>345</v>
      </c>
      <c r="X20" s="107" t="s">
        <v>344</v>
      </c>
      <c r="Y20" s="103" t="s">
        <v>577</v>
      </c>
      <c r="Z20" s="97" t="s">
        <v>1333</v>
      </c>
      <c r="AA20" s="103" t="s">
        <v>1334</v>
      </c>
      <c r="AB20" s="97" t="s">
        <v>1188</v>
      </c>
      <c r="AC20" s="112">
        <v>2.3E-2</v>
      </c>
      <c r="AD20" s="105"/>
      <c r="AE20" s="113" t="s">
        <v>514</v>
      </c>
      <c r="AF20" s="113"/>
      <c r="AG20" s="132">
        <v>62.5</v>
      </c>
      <c r="AH20" s="132">
        <v>37</v>
      </c>
      <c r="AI20" s="132">
        <v>3</v>
      </c>
      <c r="AJ20" s="133">
        <f t="shared" si="3"/>
        <v>5.4528750000000001E-2</v>
      </c>
      <c r="AK20" s="134">
        <f t="shared" si="4"/>
        <v>0.42179584164316986</v>
      </c>
      <c r="AL20" s="122"/>
      <c r="AM20" s="123"/>
      <c r="AN20" s="126" t="s">
        <v>480</v>
      </c>
      <c r="AO20" s="126" t="s">
        <v>1366</v>
      </c>
      <c r="AP20" s="136"/>
      <c r="AQ20" s="137">
        <v>2.4E-2</v>
      </c>
      <c r="AR20" s="136"/>
      <c r="AS20" s="136"/>
      <c r="AT20" s="136"/>
      <c r="AU20" s="136"/>
      <c r="AV20" s="136"/>
      <c r="AW20" s="136"/>
      <c r="AX20" s="136"/>
      <c r="AY20" s="136"/>
      <c r="AZ20" s="105"/>
      <c r="BA20" s="144" t="s">
        <v>435</v>
      </c>
    </row>
    <row r="21" spans="1:53" s="84" customFormat="1" ht="24" customHeight="1">
      <c r="A21" s="97">
        <f t="shared" si="0"/>
        <v>12</v>
      </c>
      <c r="B21" s="97"/>
      <c r="C21" s="97"/>
      <c r="D21" s="97">
        <v>2</v>
      </c>
      <c r="E21" s="97"/>
      <c r="F21" s="97"/>
      <c r="G21" s="97"/>
      <c r="H21" s="97"/>
      <c r="I21" s="97"/>
      <c r="J21" s="97"/>
      <c r="K21" s="97"/>
      <c r="L21" s="99" t="s">
        <v>835</v>
      </c>
      <c r="M21" s="99" t="s">
        <v>1189</v>
      </c>
      <c r="N21" s="100" t="s">
        <v>1190</v>
      </c>
      <c r="O21" s="101" t="s">
        <v>1191</v>
      </c>
      <c r="P21" s="100" t="s">
        <v>1337</v>
      </c>
      <c r="Q21" s="105" t="s">
        <v>363</v>
      </c>
      <c r="R21" s="97" t="s">
        <v>471</v>
      </c>
      <c r="S21" s="106"/>
      <c r="T21" s="105" t="s">
        <v>848</v>
      </c>
      <c r="U21" s="100" t="s">
        <v>1190</v>
      </c>
      <c r="V21" s="105" t="s">
        <v>492</v>
      </c>
      <c r="W21" s="99" t="s">
        <v>345</v>
      </c>
      <c r="X21" s="107" t="s">
        <v>344</v>
      </c>
      <c r="Y21" s="103" t="s">
        <v>1192</v>
      </c>
      <c r="Z21" s="97" t="s">
        <v>1338</v>
      </c>
      <c r="AA21" s="99" t="s">
        <v>1339</v>
      </c>
      <c r="AB21" s="97" t="s">
        <v>1195</v>
      </c>
      <c r="AC21" s="110">
        <v>0.25</v>
      </c>
      <c r="AD21" s="105" t="s">
        <v>367</v>
      </c>
      <c r="AE21" s="111"/>
      <c r="AF21" s="111"/>
      <c r="AG21" s="122"/>
      <c r="AH21" s="122"/>
      <c r="AI21" s="122"/>
      <c r="AJ21" s="123">
        <f>AC21</f>
        <v>0.25</v>
      </c>
      <c r="AK21" s="124"/>
      <c r="AL21" s="125"/>
      <c r="AM21" s="123"/>
      <c r="AN21" s="126" t="s">
        <v>480</v>
      </c>
      <c r="AO21" s="126" t="s">
        <v>1196</v>
      </c>
      <c r="AP21" s="136"/>
      <c r="AQ21" s="137">
        <v>0.25</v>
      </c>
      <c r="AR21" s="136"/>
      <c r="AS21" s="136"/>
      <c r="AT21" s="136"/>
      <c r="AU21" s="136"/>
      <c r="AV21" s="136"/>
      <c r="AW21" s="136"/>
      <c r="AX21" s="136"/>
      <c r="AY21" s="136"/>
      <c r="AZ21" s="105"/>
      <c r="BA21" s="144" t="s">
        <v>435</v>
      </c>
    </row>
    <row r="22" spans="1:53" s="84" customFormat="1" ht="24" customHeight="1">
      <c r="A22" s="97">
        <f t="shared" si="0"/>
        <v>13</v>
      </c>
      <c r="B22" s="97"/>
      <c r="C22" s="97"/>
      <c r="D22" s="97">
        <v>2</v>
      </c>
      <c r="E22" s="97"/>
      <c r="F22" s="97"/>
      <c r="G22" s="97"/>
      <c r="H22" s="97"/>
      <c r="I22" s="97"/>
      <c r="J22" s="97"/>
      <c r="K22" s="97"/>
      <c r="L22" s="99"/>
      <c r="M22" s="99" t="s">
        <v>1367</v>
      </c>
      <c r="N22" s="100" t="s">
        <v>1368</v>
      </c>
      <c r="O22" s="101" t="s">
        <v>1369</v>
      </c>
      <c r="P22" s="104" t="s">
        <v>622</v>
      </c>
      <c r="Q22" s="105" t="s">
        <v>363</v>
      </c>
      <c r="R22" s="97" t="s">
        <v>471</v>
      </c>
      <c r="S22" s="107"/>
      <c r="T22" s="105" t="s">
        <v>848</v>
      </c>
      <c r="U22" s="107" t="s">
        <v>1368</v>
      </c>
      <c r="V22" s="105" t="s">
        <v>492</v>
      </c>
      <c r="W22" s="107" t="s">
        <v>345</v>
      </c>
      <c r="X22" s="107" t="s">
        <v>344</v>
      </c>
      <c r="Y22" s="103" t="s">
        <v>977</v>
      </c>
      <c r="Z22" s="97" t="s">
        <v>1370</v>
      </c>
      <c r="AA22" s="103"/>
      <c r="AB22" s="107" t="s">
        <v>1371</v>
      </c>
      <c r="AC22" s="115">
        <v>0.04</v>
      </c>
      <c r="AD22" s="105" t="s">
        <v>833</v>
      </c>
      <c r="AE22" s="111" t="s">
        <v>597</v>
      </c>
      <c r="AF22" s="111"/>
      <c r="AG22" s="122">
        <v>35</v>
      </c>
      <c r="AH22" s="122">
        <v>15</v>
      </c>
      <c r="AI22" s="122"/>
      <c r="AJ22" s="123">
        <f>3.14*AH22/2*AH22/2*AG22*7860/1000000000</f>
        <v>4.8589537500000002E-2</v>
      </c>
      <c r="AK22" s="124">
        <f t="shared" ref="AK22:AK25" si="5">AC22/AJ22</f>
        <v>0.82322248899776007</v>
      </c>
      <c r="AL22" s="125"/>
      <c r="AM22" s="123"/>
      <c r="AN22" s="126" t="s">
        <v>480</v>
      </c>
      <c r="AO22" s="136" t="s">
        <v>1372</v>
      </c>
      <c r="AP22" s="136"/>
      <c r="AQ22" s="139">
        <v>4.1000000000000002E-2</v>
      </c>
      <c r="AR22" s="136"/>
      <c r="AS22" s="136"/>
      <c r="AT22" s="136"/>
      <c r="AU22" s="136"/>
      <c r="AV22" s="136"/>
      <c r="AW22" s="136"/>
      <c r="AX22" s="136"/>
      <c r="AY22" s="136"/>
      <c r="AZ22" s="105"/>
      <c r="BA22" s="144">
        <v>1</v>
      </c>
    </row>
    <row r="23" spans="1:53" s="84" customFormat="1" ht="24" customHeight="1">
      <c r="A23" s="97">
        <f t="shared" si="0"/>
        <v>14</v>
      </c>
      <c r="B23" s="97"/>
      <c r="C23" s="97"/>
      <c r="D23" s="97">
        <v>2</v>
      </c>
      <c r="E23" s="97"/>
      <c r="F23" s="97"/>
      <c r="G23" s="97"/>
      <c r="H23" s="97"/>
      <c r="I23" s="97"/>
      <c r="J23" s="97"/>
      <c r="K23" s="97"/>
      <c r="L23" s="102"/>
      <c r="M23" s="99" t="s">
        <v>1373</v>
      </c>
      <c r="N23" s="100" t="s">
        <v>1374</v>
      </c>
      <c r="O23" s="101" t="s">
        <v>1375</v>
      </c>
      <c r="P23" s="100" t="s">
        <v>381</v>
      </c>
      <c r="Q23" s="105" t="s">
        <v>363</v>
      </c>
      <c r="R23" s="97" t="s">
        <v>471</v>
      </c>
      <c r="S23" s="107"/>
      <c r="T23" s="105" t="s">
        <v>848</v>
      </c>
      <c r="U23" s="107" t="s">
        <v>348</v>
      </c>
      <c r="V23" s="105" t="s">
        <v>492</v>
      </c>
      <c r="W23" s="107" t="s">
        <v>345</v>
      </c>
      <c r="X23" s="107" t="s">
        <v>344</v>
      </c>
      <c r="Y23" s="103" t="s">
        <v>381</v>
      </c>
      <c r="Z23" s="103" t="s">
        <v>348</v>
      </c>
      <c r="AA23" s="103"/>
      <c r="AB23" s="107" t="s">
        <v>1376</v>
      </c>
      <c r="AC23" s="115">
        <v>4.0000000000000002E-4</v>
      </c>
      <c r="AD23" s="105" t="s">
        <v>348</v>
      </c>
      <c r="AE23" s="111"/>
      <c r="AF23" s="111"/>
      <c r="AG23" s="122"/>
      <c r="AH23" s="122"/>
      <c r="AI23" s="122"/>
      <c r="AJ23" s="123"/>
      <c r="AK23" s="124"/>
      <c r="AL23" s="125"/>
      <c r="AM23" s="123"/>
      <c r="AN23" s="126" t="s">
        <v>480</v>
      </c>
      <c r="AO23" s="136" t="s">
        <v>1377</v>
      </c>
      <c r="AP23" s="136"/>
      <c r="AQ23" s="138"/>
      <c r="AR23" s="136"/>
      <c r="AS23" s="136"/>
      <c r="AT23" s="136"/>
      <c r="AU23" s="136"/>
      <c r="AV23" s="136"/>
      <c r="AW23" s="136"/>
      <c r="AX23" s="136"/>
      <c r="AY23" s="136"/>
      <c r="AZ23" s="105"/>
      <c r="BA23" s="144">
        <v>1</v>
      </c>
    </row>
    <row r="24" spans="1:53" s="84" customFormat="1" ht="24" customHeight="1">
      <c r="A24" s="97">
        <f t="shared" si="0"/>
        <v>15</v>
      </c>
      <c r="B24" s="97"/>
      <c r="C24" s="97"/>
      <c r="D24" s="97">
        <v>2</v>
      </c>
      <c r="E24" s="97"/>
      <c r="F24" s="97"/>
      <c r="G24" s="97"/>
      <c r="H24" s="97"/>
      <c r="I24" s="97"/>
      <c r="J24" s="97"/>
      <c r="K24" s="97"/>
      <c r="L24" s="99"/>
      <c r="M24" s="99" t="s">
        <v>1378</v>
      </c>
      <c r="N24" s="100" t="s">
        <v>1379</v>
      </c>
      <c r="O24" s="101" t="s">
        <v>1380</v>
      </c>
      <c r="P24" s="104" t="s">
        <v>622</v>
      </c>
      <c r="Q24" s="105" t="s">
        <v>363</v>
      </c>
      <c r="R24" s="97" t="s">
        <v>471</v>
      </c>
      <c r="S24" s="107"/>
      <c r="T24" s="105" t="s">
        <v>848</v>
      </c>
      <c r="U24" s="107" t="s">
        <v>1379</v>
      </c>
      <c r="V24" s="105" t="s">
        <v>492</v>
      </c>
      <c r="W24" s="107" t="s">
        <v>345</v>
      </c>
      <c r="X24" s="107" t="s">
        <v>344</v>
      </c>
      <c r="Y24" s="103" t="s">
        <v>977</v>
      </c>
      <c r="Z24" s="97" t="s">
        <v>1370</v>
      </c>
      <c r="AA24" s="103"/>
      <c r="AB24" s="107" t="s">
        <v>1376</v>
      </c>
      <c r="AC24" s="115">
        <v>3.0099999999999998E-2</v>
      </c>
      <c r="AD24" s="105" t="s">
        <v>833</v>
      </c>
      <c r="AE24" s="111" t="s">
        <v>597</v>
      </c>
      <c r="AF24" s="111"/>
      <c r="AG24" s="122">
        <v>10</v>
      </c>
      <c r="AH24" s="122">
        <v>24</v>
      </c>
      <c r="AI24" s="122"/>
      <c r="AJ24" s="123">
        <f>3.14*AH24/2*AH24/2*AG24*7860/1000000000</f>
        <v>3.5539775999999995E-2</v>
      </c>
      <c r="AK24" s="124">
        <f t="shared" si="5"/>
        <v>0.84693837124916049</v>
      </c>
      <c r="AL24" s="125"/>
      <c r="AM24" s="123"/>
      <c r="AN24" s="126" t="s">
        <v>480</v>
      </c>
      <c r="AO24" s="136" t="s">
        <v>1372</v>
      </c>
      <c r="AP24" s="136"/>
      <c r="AQ24" s="138">
        <v>2.9000000000000001E-2</v>
      </c>
      <c r="AR24" s="136"/>
      <c r="AS24" s="136"/>
      <c r="AT24" s="136"/>
      <c r="AU24" s="136"/>
      <c r="AV24" s="136"/>
      <c r="AW24" s="136"/>
      <c r="AX24" s="136"/>
      <c r="AY24" s="136"/>
      <c r="AZ24" s="105"/>
      <c r="BA24" s="144">
        <v>1</v>
      </c>
    </row>
    <row r="25" spans="1:53" s="84" customFormat="1" ht="24" customHeight="1">
      <c r="A25" s="97">
        <f t="shared" si="0"/>
        <v>16</v>
      </c>
      <c r="B25" s="97"/>
      <c r="C25" s="97"/>
      <c r="D25" s="97">
        <v>2</v>
      </c>
      <c r="E25" s="97"/>
      <c r="F25" s="97"/>
      <c r="G25" s="97"/>
      <c r="H25" s="97"/>
      <c r="I25" s="97"/>
      <c r="J25" s="97"/>
      <c r="K25" s="97"/>
      <c r="L25" s="99"/>
      <c r="M25" s="99" t="s">
        <v>1381</v>
      </c>
      <c r="N25" s="100" t="s">
        <v>1382</v>
      </c>
      <c r="O25" s="101" t="s">
        <v>1383</v>
      </c>
      <c r="P25" s="100" t="s">
        <v>381</v>
      </c>
      <c r="Q25" s="105" t="s">
        <v>363</v>
      </c>
      <c r="R25" s="97" t="s">
        <v>471</v>
      </c>
      <c r="S25" s="107"/>
      <c r="T25" s="105" t="s">
        <v>848</v>
      </c>
      <c r="U25" s="107" t="s">
        <v>1382</v>
      </c>
      <c r="V25" s="105" t="s">
        <v>492</v>
      </c>
      <c r="W25" s="107" t="s">
        <v>345</v>
      </c>
      <c r="X25" s="107" t="s">
        <v>344</v>
      </c>
      <c r="Y25" s="103" t="s">
        <v>381</v>
      </c>
      <c r="Z25" s="97" t="s">
        <v>1004</v>
      </c>
      <c r="AA25" s="103"/>
      <c r="AB25" s="107" t="s">
        <v>1384</v>
      </c>
      <c r="AC25" s="115">
        <v>1.6E-2</v>
      </c>
      <c r="AD25" s="105" t="s">
        <v>348</v>
      </c>
      <c r="AE25" s="111" t="s">
        <v>851</v>
      </c>
      <c r="AF25" s="111"/>
      <c r="AG25" s="122" t="s">
        <v>1385</v>
      </c>
      <c r="AH25" s="122"/>
      <c r="AI25" s="122"/>
      <c r="AJ25" s="123">
        <f>AC25*1.04</f>
        <v>1.6640000000000002E-2</v>
      </c>
      <c r="AK25" s="124">
        <f t="shared" si="5"/>
        <v>0.96153846153846145</v>
      </c>
      <c r="AL25" s="125"/>
      <c r="AM25" s="123"/>
      <c r="AN25" s="126" t="s">
        <v>480</v>
      </c>
      <c r="AO25" s="136" t="s">
        <v>1386</v>
      </c>
      <c r="AP25" s="136"/>
      <c r="AQ25" s="138">
        <v>2.5999999999999999E-2</v>
      </c>
      <c r="AR25" s="136"/>
      <c r="AS25" s="136"/>
      <c r="AT25" s="136"/>
      <c r="AU25" s="136"/>
      <c r="AV25" s="136"/>
      <c r="AW25" s="136"/>
      <c r="AX25" s="136"/>
      <c r="AY25" s="136"/>
      <c r="AZ25" s="105"/>
      <c r="BA25" s="144">
        <v>1</v>
      </c>
    </row>
  </sheetData>
  <autoFilter ref="A9:BA25"/>
  <mergeCells count="51">
    <mergeCell ref="AY8:AY9"/>
    <mergeCell ref="AZ8:AZ9"/>
    <mergeCell ref="BA8:BA9"/>
    <mergeCell ref="P2:AD7"/>
    <mergeCell ref="A6:O7"/>
    <mergeCell ref="AT8:AT9"/>
    <mergeCell ref="AU8:AU9"/>
    <mergeCell ref="AV8:AV9"/>
    <mergeCell ref="AW8:AW9"/>
    <mergeCell ref="AX8:AX9"/>
    <mergeCell ref="AO8:AO9"/>
    <mergeCell ref="AP8:AP9"/>
    <mergeCell ref="AQ8:AQ9"/>
    <mergeCell ref="AR8:AR9"/>
    <mergeCell ref="AS8:AS9"/>
    <mergeCell ref="AJ8:AJ9"/>
    <mergeCell ref="AK8:AK9"/>
    <mergeCell ref="AL8:AL9"/>
    <mergeCell ref="AM8:AM9"/>
    <mergeCell ref="AN8:AN9"/>
    <mergeCell ref="AA8:AA9"/>
    <mergeCell ref="AB8:AB9"/>
    <mergeCell ref="AC8:AC9"/>
    <mergeCell ref="AD8:AD9"/>
    <mergeCell ref="AE8:AE9"/>
    <mergeCell ref="V8:V9"/>
    <mergeCell ref="W8:W9"/>
    <mergeCell ref="X8:X9"/>
    <mergeCell ref="Y8:Y9"/>
    <mergeCell ref="Z8:Z9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A1:BA1"/>
    <mergeCell ref="A2:E2"/>
    <mergeCell ref="F2:K2"/>
    <mergeCell ref="L2:O2"/>
    <mergeCell ref="A3:O3"/>
  </mergeCells>
  <phoneticPr fontId="138" type="noConversion"/>
  <printOptions horizontalCentered="1"/>
  <pageMargins left="0.31496062992126" right="0.27559055118110198" top="0.39370078740157499" bottom="0.55118110236220497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S60"/>
  <sheetViews>
    <sheetView zoomScale="70" zoomScaleNormal="70" workbookViewId="0">
      <selection activeCell="J3" sqref="A3:AC9"/>
    </sheetView>
  </sheetViews>
  <sheetFormatPr defaultColWidth="9" defaultRowHeight="14.25"/>
  <cols>
    <col min="1" max="1" width="4.25" style="8" customWidth="1"/>
    <col min="2" max="7" width="2.5" style="8" customWidth="1"/>
    <col min="8" max="8" width="15.5" style="9" customWidth="1"/>
    <col min="9" max="9" width="7.875" style="10" customWidth="1"/>
    <col min="10" max="10" width="15.25" style="8" customWidth="1"/>
    <col min="11" max="11" width="11.75" style="10" customWidth="1"/>
    <col min="12" max="12" width="10.875" style="9" customWidth="1"/>
    <col min="13" max="13" width="13" style="8" customWidth="1"/>
    <col min="14" max="14" width="6.75" style="11" customWidth="1"/>
    <col min="15" max="15" width="5.5" style="8" customWidth="1"/>
    <col min="16" max="16" width="8.125" style="8" customWidth="1"/>
    <col min="17" max="17" width="4.75" style="8" customWidth="1"/>
    <col min="18" max="18" width="6.75" style="8" customWidth="1"/>
    <col min="19" max="19" width="5.125" style="8" hidden="1" customWidth="1"/>
    <col min="20" max="20" width="6.5" style="11" customWidth="1"/>
    <col min="21" max="23" width="5.5" style="11" customWidth="1"/>
    <col min="24" max="26" width="5.5" style="11" hidden="1" customWidth="1"/>
    <col min="27" max="27" width="7.625" style="8" customWidth="1"/>
    <col min="28" max="28" width="5.5" style="11" customWidth="1"/>
    <col min="29" max="29" width="14.75" style="8" customWidth="1"/>
    <col min="30" max="30" width="17.625" style="8" customWidth="1"/>
    <col min="31" max="39" width="24" style="8" customWidth="1"/>
    <col min="40" max="41" width="17.375" style="8" customWidth="1"/>
    <col min="42" max="16384" width="9" style="8"/>
  </cols>
  <sheetData>
    <row r="1" spans="1:41" ht="17.25" customHeight="1">
      <c r="A1" s="1497" t="s">
        <v>613</v>
      </c>
      <c r="B1" s="1497"/>
      <c r="C1" s="1497"/>
      <c r="D1" s="1497"/>
      <c r="E1" s="1497"/>
      <c r="F1" s="1497"/>
      <c r="G1" s="1497"/>
      <c r="H1" s="1497"/>
      <c r="I1" s="1497"/>
      <c r="J1" s="1497"/>
      <c r="K1" s="1497"/>
      <c r="L1" s="1497"/>
      <c r="M1" s="1497"/>
      <c r="N1" s="1497"/>
      <c r="O1" s="1497"/>
      <c r="P1" s="1497"/>
      <c r="Q1" s="1497"/>
      <c r="R1" s="1497"/>
      <c r="S1" s="1497"/>
      <c r="T1" s="1497"/>
      <c r="U1" s="1497"/>
      <c r="V1" s="1497"/>
      <c r="W1" s="1497"/>
      <c r="X1" s="1497"/>
      <c r="Y1" s="1497"/>
      <c r="Z1" s="1497"/>
      <c r="AA1" s="1497"/>
      <c r="AB1" s="1497"/>
      <c r="AC1" s="1497"/>
      <c r="AD1" s="1497"/>
      <c r="AE1" s="1497"/>
      <c r="AF1" s="1497"/>
      <c r="AG1" s="1497"/>
      <c r="AH1" s="1497"/>
      <c r="AI1" s="1497"/>
      <c r="AJ1" s="1497"/>
      <c r="AK1" s="1497"/>
      <c r="AL1" s="1497"/>
      <c r="AM1" s="1497"/>
      <c r="AN1" s="1"/>
      <c r="AO1" s="1"/>
    </row>
    <row r="2" spans="1:41" ht="21.75" customHeight="1">
      <c r="A2" s="1497"/>
      <c r="B2" s="1497"/>
      <c r="C2" s="1497"/>
      <c r="D2" s="1497"/>
      <c r="E2" s="1497"/>
      <c r="F2" s="1497"/>
      <c r="G2" s="1497"/>
      <c r="H2" s="1497"/>
      <c r="I2" s="1497"/>
      <c r="J2" s="1497"/>
      <c r="K2" s="1497"/>
      <c r="L2" s="1497"/>
      <c r="M2" s="1497"/>
      <c r="N2" s="1497"/>
      <c r="O2" s="1497"/>
      <c r="P2" s="1497"/>
      <c r="Q2" s="1497"/>
      <c r="R2" s="1497"/>
      <c r="S2" s="1497"/>
      <c r="T2" s="1497"/>
      <c r="U2" s="1497"/>
      <c r="V2" s="1497"/>
      <c r="W2" s="1497"/>
      <c r="X2" s="1497"/>
      <c r="Y2" s="1497"/>
      <c r="Z2" s="1497"/>
      <c r="AA2" s="1497"/>
      <c r="AB2" s="1497"/>
      <c r="AC2" s="1497"/>
      <c r="AD2" s="1497"/>
      <c r="AE2" s="1497"/>
      <c r="AF2" s="1497"/>
      <c r="AG2" s="1497"/>
      <c r="AH2" s="1497"/>
      <c r="AI2" s="1497"/>
      <c r="AJ2" s="1497"/>
      <c r="AK2" s="1497"/>
      <c r="AL2" s="1497"/>
      <c r="AM2" s="1497"/>
      <c r="AN2" s="1"/>
      <c r="AO2" s="1"/>
    </row>
    <row r="3" spans="1:41" ht="18.75">
      <c r="A3" s="1498" t="s">
        <v>1387</v>
      </c>
      <c r="B3" s="1498"/>
      <c r="C3" s="1498"/>
      <c r="D3" s="1498"/>
      <c r="E3" s="1498"/>
      <c r="F3" s="1498"/>
      <c r="G3" s="1498"/>
      <c r="H3" s="1498"/>
      <c r="I3" s="1498"/>
      <c r="J3" s="1499" t="s">
        <v>1388</v>
      </c>
      <c r="K3" s="1499"/>
      <c r="L3" s="1499"/>
      <c r="M3" s="1499"/>
      <c r="N3" s="1499"/>
      <c r="O3" s="1499"/>
      <c r="P3" s="1499"/>
      <c r="Q3" s="1499"/>
      <c r="R3" s="1499"/>
      <c r="S3" s="1499"/>
      <c r="T3" s="1499"/>
      <c r="U3" s="1499"/>
      <c r="V3" s="1499"/>
      <c r="W3" s="1499"/>
      <c r="X3" s="1499"/>
      <c r="Y3" s="1499"/>
      <c r="Z3" s="1499"/>
      <c r="AA3" s="1499"/>
      <c r="AB3" s="1499"/>
      <c r="AC3" s="1499"/>
      <c r="AD3" s="13" t="s">
        <v>57</v>
      </c>
      <c r="AE3" s="50" t="s">
        <v>189</v>
      </c>
      <c r="AF3" s="50" t="s">
        <v>1389</v>
      </c>
      <c r="AG3" s="50" t="s">
        <v>1390</v>
      </c>
      <c r="AH3" s="50" t="s">
        <v>189</v>
      </c>
      <c r="AI3" s="50" t="s">
        <v>403</v>
      </c>
      <c r="AJ3" s="50" t="s">
        <v>1391</v>
      </c>
      <c r="AK3" s="50" t="s">
        <v>1392</v>
      </c>
      <c r="AL3" s="50" t="s">
        <v>170</v>
      </c>
      <c r="AM3" s="50" t="s">
        <v>174</v>
      </c>
      <c r="AN3" s="63"/>
      <c r="AO3" s="63"/>
    </row>
    <row r="4" spans="1:41" ht="34.5">
      <c r="A4" s="1498"/>
      <c r="B4" s="1498"/>
      <c r="C4" s="1498"/>
      <c r="D4" s="1498"/>
      <c r="E4" s="1498"/>
      <c r="F4" s="1498"/>
      <c r="G4" s="1498"/>
      <c r="H4" s="1498"/>
      <c r="I4" s="1498"/>
      <c r="J4" s="1499"/>
      <c r="K4" s="1499"/>
      <c r="L4" s="1499"/>
      <c r="M4" s="1499"/>
      <c r="N4" s="1499"/>
      <c r="O4" s="1499"/>
      <c r="P4" s="1499"/>
      <c r="Q4" s="1499"/>
      <c r="R4" s="1499"/>
      <c r="S4" s="1499"/>
      <c r="T4" s="1499"/>
      <c r="U4" s="1499"/>
      <c r="V4" s="1499"/>
      <c r="W4" s="1499"/>
      <c r="X4" s="1499"/>
      <c r="Y4" s="1499"/>
      <c r="Z4" s="1499"/>
      <c r="AA4" s="1499"/>
      <c r="AB4" s="1499"/>
      <c r="AC4" s="1499"/>
      <c r="AD4" s="13" t="s">
        <v>453</v>
      </c>
      <c r="AE4" s="51" t="s">
        <v>1393</v>
      </c>
      <c r="AF4" s="51" t="s">
        <v>1393</v>
      </c>
      <c r="AG4" s="51" t="s">
        <v>1394</v>
      </c>
      <c r="AH4" s="51" t="s">
        <v>1395</v>
      </c>
      <c r="AI4" s="51" t="s">
        <v>1396</v>
      </c>
      <c r="AJ4" s="51" t="s">
        <v>1397</v>
      </c>
      <c r="AK4" s="51" t="s">
        <v>1398</v>
      </c>
      <c r="AL4" s="51" t="s">
        <v>1399</v>
      </c>
      <c r="AM4" s="51" t="s">
        <v>1400</v>
      </c>
      <c r="AN4" s="64"/>
      <c r="AO4" s="64"/>
    </row>
    <row r="5" spans="1:41" ht="37.5">
      <c r="A5" s="1498"/>
      <c r="B5" s="1498"/>
      <c r="C5" s="1498"/>
      <c r="D5" s="1498"/>
      <c r="E5" s="1498"/>
      <c r="F5" s="1498"/>
      <c r="G5" s="1498"/>
      <c r="H5" s="1498"/>
      <c r="I5" s="1498"/>
      <c r="J5" s="1499"/>
      <c r="K5" s="1499"/>
      <c r="L5" s="1499"/>
      <c r="M5" s="1499"/>
      <c r="N5" s="1499"/>
      <c r="O5" s="1499"/>
      <c r="P5" s="1499"/>
      <c r="Q5" s="1499"/>
      <c r="R5" s="1499"/>
      <c r="S5" s="1499"/>
      <c r="T5" s="1499"/>
      <c r="U5" s="1499"/>
      <c r="V5" s="1499"/>
      <c r="W5" s="1499"/>
      <c r="X5" s="1499"/>
      <c r="Y5" s="1499"/>
      <c r="Z5" s="1499"/>
      <c r="AA5" s="1499"/>
      <c r="AB5" s="1499"/>
      <c r="AC5" s="1499"/>
      <c r="AD5" s="13" t="s">
        <v>1401</v>
      </c>
      <c r="AE5" s="52" t="s">
        <v>342</v>
      </c>
      <c r="AF5" s="52" t="s">
        <v>342</v>
      </c>
      <c r="AG5" s="52" t="s">
        <v>342</v>
      </c>
      <c r="AH5" s="52" t="s">
        <v>342</v>
      </c>
      <c r="AI5" s="52" t="s">
        <v>342</v>
      </c>
      <c r="AJ5" s="52" t="s">
        <v>342</v>
      </c>
      <c r="AK5" s="52" t="s">
        <v>342</v>
      </c>
      <c r="AL5" s="52" t="s">
        <v>342</v>
      </c>
      <c r="AM5" s="52" t="s">
        <v>342</v>
      </c>
      <c r="AN5" s="65"/>
      <c r="AO5" s="65"/>
    </row>
    <row r="6" spans="1:41" ht="45.75" customHeight="1">
      <c r="A6" s="1486" t="s">
        <v>1402</v>
      </c>
      <c r="B6" s="1486"/>
      <c r="C6" s="1486"/>
      <c r="D6" s="1487" t="s">
        <v>1403</v>
      </c>
      <c r="E6" s="1487"/>
      <c r="F6" s="1487"/>
      <c r="G6" s="1487"/>
      <c r="H6" s="1487"/>
      <c r="I6" s="1487"/>
      <c r="J6" s="1499"/>
      <c r="K6" s="1499"/>
      <c r="L6" s="1499"/>
      <c r="M6" s="1499"/>
      <c r="N6" s="1499"/>
      <c r="O6" s="1499"/>
      <c r="P6" s="1499"/>
      <c r="Q6" s="1499"/>
      <c r="R6" s="1499"/>
      <c r="S6" s="1499"/>
      <c r="T6" s="1499"/>
      <c r="U6" s="1499"/>
      <c r="V6" s="1499"/>
      <c r="W6" s="1499"/>
      <c r="X6" s="1499"/>
      <c r="Y6" s="1499"/>
      <c r="Z6" s="1499"/>
      <c r="AA6" s="1499"/>
      <c r="AB6" s="1499"/>
      <c r="AC6" s="1499"/>
      <c r="AD6" s="13" t="s">
        <v>293</v>
      </c>
      <c r="AE6" s="52" t="s">
        <v>31</v>
      </c>
      <c r="AF6" s="52" t="s">
        <v>31</v>
      </c>
      <c r="AG6" s="52" t="s">
        <v>31</v>
      </c>
      <c r="AH6" s="52" t="s">
        <v>31</v>
      </c>
      <c r="AI6" s="52" t="s">
        <v>31</v>
      </c>
      <c r="AJ6" s="52" t="s">
        <v>31</v>
      </c>
      <c r="AK6" s="52" t="s">
        <v>31</v>
      </c>
      <c r="AL6" s="52" t="s">
        <v>31</v>
      </c>
      <c r="AM6" s="52" t="s">
        <v>31</v>
      </c>
      <c r="AN6" s="66"/>
      <c r="AO6" s="66"/>
    </row>
    <row r="7" spans="1:41" ht="37.5">
      <c r="A7" s="1487" t="s">
        <v>1404</v>
      </c>
      <c r="B7" s="1487"/>
      <c r="C7" s="1487"/>
      <c r="D7" s="1488"/>
      <c r="E7" s="1488"/>
      <c r="F7" s="1488"/>
      <c r="G7" s="1488"/>
      <c r="H7" s="1488"/>
      <c r="I7" s="1488"/>
      <c r="J7" s="1499"/>
      <c r="K7" s="1499"/>
      <c r="L7" s="1499"/>
      <c r="M7" s="1499"/>
      <c r="N7" s="1499"/>
      <c r="O7" s="1499"/>
      <c r="P7" s="1499"/>
      <c r="Q7" s="1499"/>
      <c r="R7" s="1499"/>
      <c r="S7" s="1499"/>
      <c r="T7" s="1499"/>
      <c r="U7" s="1499"/>
      <c r="V7" s="1499"/>
      <c r="W7" s="1499"/>
      <c r="X7" s="1499"/>
      <c r="Y7" s="1499"/>
      <c r="Z7" s="1499"/>
      <c r="AA7" s="1499"/>
      <c r="AB7" s="1499"/>
      <c r="AC7" s="1499"/>
      <c r="AD7" s="13" t="s">
        <v>46</v>
      </c>
      <c r="AE7" s="52" t="s">
        <v>372</v>
      </c>
      <c r="AF7" s="52" t="s">
        <v>1405</v>
      </c>
      <c r="AG7" s="52" t="s">
        <v>1406</v>
      </c>
      <c r="AH7" s="52" t="s">
        <v>372</v>
      </c>
      <c r="AI7" s="52" t="s">
        <v>1407</v>
      </c>
      <c r="AJ7" s="52" t="s">
        <v>1408</v>
      </c>
      <c r="AK7" s="52" t="s">
        <v>1409</v>
      </c>
      <c r="AL7" s="52" t="s">
        <v>359</v>
      </c>
      <c r="AM7" s="52" t="s">
        <v>359</v>
      </c>
      <c r="AN7" s="66"/>
      <c r="AO7" s="66"/>
    </row>
    <row r="8" spans="1:41" ht="18.75">
      <c r="A8" s="1487" t="s">
        <v>291</v>
      </c>
      <c r="B8" s="1487"/>
      <c r="C8" s="1487"/>
      <c r="D8" s="1488"/>
      <c r="E8" s="1488"/>
      <c r="F8" s="1488"/>
      <c r="G8" s="1488"/>
      <c r="H8" s="1488"/>
      <c r="I8" s="1488"/>
      <c r="J8" s="1499"/>
      <c r="K8" s="1499"/>
      <c r="L8" s="1499"/>
      <c r="M8" s="1499"/>
      <c r="N8" s="1499"/>
      <c r="O8" s="1499"/>
      <c r="P8" s="1499"/>
      <c r="Q8" s="1499"/>
      <c r="R8" s="1499"/>
      <c r="S8" s="1499"/>
      <c r="T8" s="1499"/>
      <c r="U8" s="1499"/>
      <c r="V8" s="1499"/>
      <c r="W8" s="1499"/>
      <c r="X8" s="1499"/>
      <c r="Y8" s="1499"/>
      <c r="Z8" s="1499"/>
      <c r="AA8" s="1499"/>
      <c r="AB8" s="1499"/>
      <c r="AC8" s="1499"/>
      <c r="AD8" s="15" t="s">
        <v>297</v>
      </c>
      <c r="AE8" s="52" t="s">
        <v>1410</v>
      </c>
      <c r="AF8" s="52" t="s">
        <v>1410</v>
      </c>
      <c r="AG8" s="52" t="s">
        <v>1410</v>
      </c>
      <c r="AH8" s="52" t="s">
        <v>1410</v>
      </c>
      <c r="AI8" s="52" t="s">
        <v>1410</v>
      </c>
      <c r="AJ8" s="52" t="s">
        <v>1411</v>
      </c>
      <c r="AK8" s="52" t="s">
        <v>1411</v>
      </c>
      <c r="AL8" s="52" t="s">
        <v>1411</v>
      </c>
      <c r="AM8" s="52" t="s">
        <v>1411</v>
      </c>
      <c r="AN8" s="66"/>
      <c r="AO8" s="66"/>
    </row>
    <row r="9" spans="1:41" ht="18.75">
      <c r="A9" s="1487"/>
      <c r="B9" s="1487"/>
      <c r="C9" s="1487"/>
      <c r="D9" s="1488"/>
      <c r="E9" s="1488"/>
      <c r="F9" s="1488"/>
      <c r="G9" s="1488"/>
      <c r="H9" s="1488"/>
      <c r="I9" s="1488"/>
      <c r="J9" s="1499"/>
      <c r="K9" s="1499"/>
      <c r="L9" s="1499"/>
      <c r="M9" s="1499"/>
      <c r="N9" s="1499"/>
      <c r="O9" s="1499"/>
      <c r="P9" s="1499"/>
      <c r="Q9" s="1499"/>
      <c r="R9" s="1499"/>
      <c r="S9" s="1499"/>
      <c r="T9" s="1499"/>
      <c r="U9" s="1499"/>
      <c r="V9" s="1499"/>
      <c r="W9" s="1499"/>
      <c r="X9" s="1499"/>
      <c r="Y9" s="1499"/>
      <c r="Z9" s="1499"/>
      <c r="AA9" s="1499"/>
      <c r="AB9" s="1499"/>
      <c r="AC9" s="1499"/>
      <c r="AD9" s="15" t="s">
        <v>1412</v>
      </c>
      <c r="AE9" s="16" t="s">
        <v>1413</v>
      </c>
      <c r="AF9" s="16" t="s">
        <v>1413</v>
      </c>
      <c r="AG9" s="16" t="s">
        <v>1413</v>
      </c>
      <c r="AH9" s="16" t="s">
        <v>1413</v>
      </c>
      <c r="AI9" s="16" t="s">
        <v>1413</v>
      </c>
      <c r="AJ9" s="16" t="s">
        <v>1413</v>
      </c>
      <c r="AK9" s="16" t="s">
        <v>1413</v>
      </c>
      <c r="AL9" s="16" t="s">
        <v>1413</v>
      </c>
      <c r="AM9" s="16" t="s">
        <v>1413</v>
      </c>
      <c r="AN9" s="67"/>
      <c r="AO9" s="67"/>
    </row>
    <row r="10" spans="1:41" s="1" customFormat="1" ht="18.75">
      <c r="A10" s="1490" t="s">
        <v>6</v>
      </c>
      <c r="B10" s="1489" t="s">
        <v>459</v>
      </c>
      <c r="C10" s="1489"/>
      <c r="D10" s="1489"/>
      <c r="E10" s="1489"/>
      <c r="F10" s="1489"/>
      <c r="G10" s="1489"/>
      <c r="H10" s="1491" t="s">
        <v>57</v>
      </c>
      <c r="I10" s="1492" t="s">
        <v>453</v>
      </c>
      <c r="J10" s="1493" t="s">
        <v>40</v>
      </c>
      <c r="K10" s="1489" t="s">
        <v>1414</v>
      </c>
      <c r="L10" s="1493" t="s">
        <v>1401</v>
      </c>
      <c r="M10" s="1489" t="s">
        <v>313</v>
      </c>
      <c r="N10" s="1493" t="s">
        <v>310</v>
      </c>
      <c r="O10" s="1489" t="s">
        <v>462</v>
      </c>
      <c r="P10" s="1489"/>
      <c r="Q10" s="1489" t="s">
        <v>302</v>
      </c>
      <c r="R10" s="1489" t="s">
        <v>303</v>
      </c>
      <c r="S10" s="1489" t="s">
        <v>1415</v>
      </c>
      <c r="T10" s="1493" t="s">
        <v>309</v>
      </c>
      <c r="U10" s="1493" t="s">
        <v>308</v>
      </c>
      <c r="V10" s="1493" t="s">
        <v>1416</v>
      </c>
      <c r="W10" s="1493" t="s">
        <v>1417</v>
      </c>
      <c r="X10" s="1496" t="s">
        <v>1418</v>
      </c>
      <c r="Y10" s="1496" t="s">
        <v>1419</v>
      </c>
      <c r="Z10" s="1496" t="s">
        <v>1420</v>
      </c>
      <c r="AA10" s="1489" t="s">
        <v>319</v>
      </c>
      <c r="AB10" s="1493" t="s">
        <v>312</v>
      </c>
      <c r="AC10" s="1500" t="s">
        <v>1421</v>
      </c>
      <c r="AD10" s="1495" t="s">
        <v>11</v>
      </c>
      <c r="AE10" s="1489" t="s">
        <v>338</v>
      </c>
      <c r="AF10" s="1489" t="s">
        <v>338</v>
      </c>
      <c r="AG10" s="1489" t="s">
        <v>338</v>
      </c>
      <c r="AH10" s="1489" t="s">
        <v>338</v>
      </c>
      <c r="AI10" s="1489" t="s">
        <v>338</v>
      </c>
      <c r="AJ10" s="1489" t="s">
        <v>338</v>
      </c>
      <c r="AK10" s="1489" t="s">
        <v>338</v>
      </c>
      <c r="AL10" s="1489" t="s">
        <v>338</v>
      </c>
      <c r="AM10" s="1489" t="s">
        <v>338</v>
      </c>
    </row>
    <row r="11" spans="1:41" s="2" customFormat="1" ht="61.5" customHeight="1">
      <c r="A11" s="1490"/>
      <c r="B11" s="15">
        <v>0</v>
      </c>
      <c r="C11" s="15">
        <v>1</v>
      </c>
      <c r="D11" s="15">
        <v>2</v>
      </c>
      <c r="E11" s="15">
        <v>3</v>
      </c>
      <c r="F11" s="15">
        <v>4</v>
      </c>
      <c r="G11" s="15">
        <v>5</v>
      </c>
      <c r="H11" s="1491"/>
      <c r="I11" s="1492"/>
      <c r="J11" s="1493"/>
      <c r="K11" s="1489"/>
      <c r="L11" s="1493"/>
      <c r="M11" s="1489"/>
      <c r="N11" s="1493"/>
      <c r="O11" s="13" t="s">
        <v>1422</v>
      </c>
      <c r="P11" s="13" t="s">
        <v>1423</v>
      </c>
      <c r="Q11" s="1489"/>
      <c r="R11" s="1489"/>
      <c r="S11" s="1489"/>
      <c r="T11" s="1493"/>
      <c r="U11" s="1493"/>
      <c r="V11" s="1493"/>
      <c r="W11" s="1493"/>
      <c r="X11" s="1496"/>
      <c r="Y11" s="1496"/>
      <c r="Z11" s="1496"/>
      <c r="AA11" s="1489"/>
      <c r="AB11" s="1493"/>
      <c r="AC11" s="1500"/>
      <c r="AD11" s="1495"/>
      <c r="AE11" s="1489"/>
      <c r="AF11" s="1489"/>
      <c r="AG11" s="1489"/>
      <c r="AH11" s="1489"/>
      <c r="AI11" s="1489"/>
      <c r="AJ11" s="1489"/>
      <c r="AK11" s="1489"/>
      <c r="AL11" s="1489"/>
      <c r="AM11" s="1489"/>
      <c r="AN11" s="1"/>
      <c r="AO11" s="1"/>
    </row>
    <row r="12" spans="1:41" s="1" customFormat="1" ht="71.25" customHeight="1">
      <c r="A12" s="15">
        <v>1</v>
      </c>
      <c r="B12" s="15"/>
      <c r="C12" s="15"/>
      <c r="D12" s="15"/>
      <c r="E12" s="15"/>
      <c r="F12" s="15">
        <v>4</v>
      </c>
      <c r="G12" s="13"/>
      <c r="H12" s="16" t="s">
        <v>1424</v>
      </c>
      <c r="I12" s="16" t="s">
        <v>1425</v>
      </c>
      <c r="J12" s="24" t="s">
        <v>1413</v>
      </c>
      <c r="K12" s="16" t="s">
        <v>1426</v>
      </c>
      <c r="L12" s="24" t="s">
        <v>1413</v>
      </c>
      <c r="M12" s="24" t="s">
        <v>1427</v>
      </c>
      <c r="N12" s="15" t="s">
        <v>404</v>
      </c>
      <c r="O12" s="24" t="s">
        <v>1413</v>
      </c>
      <c r="P12" s="24" t="s">
        <v>1413</v>
      </c>
      <c r="Q12" s="34" t="s">
        <v>342</v>
      </c>
      <c r="R12" s="35" t="s">
        <v>1428</v>
      </c>
      <c r="S12" s="13" t="s">
        <v>1413</v>
      </c>
      <c r="T12" s="15" t="s">
        <v>1429</v>
      </c>
      <c r="U12" s="24" t="s">
        <v>345</v>
      </c>
      <c r="V12" s="14" t="s">
        <v>345</v>
      </c>
      <c r="W12" s="14" t="s">
        <v>1430</v>
      </c>
      <c r="X12" s="13" t="s">
        <v>1413</v>
      </c>
      <c r="Y12" s="13" t="s">
        <v>1413</v>
      </c>
      <c r="Z12" s="13" t="s">
        <v>1413</v>
      </c>
      <c r="AA12" s="15" t="s">
        <v>1413</v>
      </c>
      <c r="AB12" s="24" t="s">
        <v>1413</v>
      </c>
      <c r="AC12" s="28" t="s">
        <v>1431</v>
      </c>
      <c r="AD12" s="28" t="s">
        <v>1432</v>
      </c>
      <c r="AE12" s="55">
        <v>0.26724379999999998</v>
      </c>
      <c r="AF12" s="55">
        <v>0.26724379999999998</v>
      </c>
      <c r="AG12" s="55">
        <v>0.184782</v>
      </c>
      <c r="AH12" s="55">
        <v>0.26724379999999998</v>
      </c>
      <c r="AI12" s="55">
        <v>0.19700000000000001</v>
      </c>
      <c r="AJ12" s="55"/>
      <c r="AK12" s="55"/>
      <c r="AL12" s="55"/>
      <c r="AM12" s="55"/>
      <c r="AN12" s="68"/>
      <c r="AO12" s="68"/>
    </row>
    <row r="13" spans="1:41" s="1" customFormat="1" ht="71.25" customHeight="1">
      <c r="A13" s="15">
        <v>2</v>
      </c>
      <c r="B13" s="15"/>
      <c r="C13" s="15"/>
      <c r="D13" s="15"/>
      <c r="E13" s="15"/>
      <c r="F13" s="15">
        <v>4</v>
      </c>
      <c r="G13" s="13"/>
      <c r="H13" s="16" t="s">
        <v>1433</v>
      </c>
      <c r="I13" s="16" t="s">
        <v>1425</v>
      </c>
      <c r="J13" s="24" t="s">
        <v>1413</v>
      </c>
      <c r="K13" s="16" t="s">
        <v>1434</v>
      </c>
      <c r="L13" s="24" t="s">
        <v>1413</v>
      </c>
      <c r="M13" s="24" t="s">
        <v>1427</v>
      </c>
      <c r="N13" s="15" t="s">
        <v>404</v>
      </c>
      <c r="O13" s="24" t="s">
        <v>1413</v>
      </c>
      <c r="P13" s="24" t="s">
        <v>1413</v>
      </c>
      <c r="Q13" s="34" t="s">
        <v>342</v>
      </c>
      <c r="R13" s="35" t="s">
        <v>1428</v>
      </c>
      <c r="S13" s="13" t="s">
        <v>1413</v>
      </c>
      <c r="T13" s="15" t="s">
        <v>1429</v>
      </c>
      <c r="U13" s="24" t="s">
        <v>345</v>
      </c>
      <c r="V13" s="14" t="s">
        <v>345</v>
      </c>
      <c r="W13" s="14" t="s">
        <v>1430</v>
      </c>
      <c r="X13" s="13" t="s">
        <v>1413</v>
      </c>
      <c r="Y13" s="13" t="s">
        <v>1413</v>
      </c>
      <c r="Z13" s="13" t="s">
        <v>1413</v>
      </c>
      <c r="AA13" s="15" t="s">
        <v>1413</v>
      </c>
      <c r="AB13" s="24" t="s">
        <v>1413</v>
      </c>
      <c r="AC13" s="28" t="s">
        <v>1431</v>
      </c>
      <c r="AD13" s="28" t="s">
        <v>1435</v>
      </c>
      <c r="AE13" s="55"/>
      <c r="AF13" s="55"/>
      <c r="AG13" s="55"/>
      <c r="AH13" s="55"/>
      <c r="AI13" s="55"/>
      <c r="AJ13" s="55">
        <v>0.26724379999999998</v>
      </c>
      <c r="AK13" s="55">
        <v>0.184782</v>
      </c>
      <c r="AL13" s="55">
        <v>0.26724379999999998</v>
      </c>
      <c r="AM13" s="55">
        <v>0.19700000000000001</v>
      </c>
      <c r="AN13" s="68"/>
      <c r="AO13" s="68"/>
    </row>
    <row r="14" spans="1:41" s="1" customFormat="1" ht="71.25" customHeight="1">
      <c r="A14" s="15">
        <v>3</v>
      </c>
      <c r="B14" s="15"/>
      <c r="C14" s="15"/>
      <c r="D14" s="15"/>
      <c r="E14" s="15"/>
      <c r="F14" s="15">
        <v>4</v>
      </c>
      <c r="G14" s="13"/>
      <c r="H14" s="16" t="s">
        <v>1436</v>
      </c>
      <c r="I14" s="16" t="s">
        <v>1437</v>
      </c>
      <c r="J14" s="24" t="s">
        <v>1413</v>
      </c>
      <c r="K14" s="16" t="s">
        <v>1407</v>
      </c>
      <c r="L14" s="24" t="s">
        <v>1413</v>
      </c>
      <c r="M14" s="24" t="s">
        <v>1438</v>
      </c>
      <c r="N14" s="15" t="s">
        <v>404</v>
      </c>
      <c r="O14" s="24" t="s">
        <v>1413</v>
      </c>
      <c r="P14" s="24" t="s">
        <v>1413</v>
      </c>
      <c r="Q14" s="34" t="s">
        <v>342</v>
      </c>
      <c r="R14" s="35" t="s">
        <v>1428</v>
      </c>
      <c r="S14" s="13" t="s">
        <v>1413</v>
      </c>
      <c r="T14" s="15" t="s">
        <v>1429</v>
      </c>
      <c r="U14" s="24" t="s">
        <v>345</v>
      </c>
      <c r="V14" s="14" t="s">
        <v>345</v>
      </c>
      <c r="W14" s="14" t="s">
        <v>1439</v>
      </c>
      <c r="X14" s="13" t="s">
        <v>1413</v>
      </c>
      <c r="Y14" s="13" t="s">
        <v>1413</v>
      </c>
      <c r="Z14" s="13" t="s">
        <v>1413</v>
      </c>
      <c r="AA14" s="15" t="s">
        <v>1413</v>
      </c>
      <c r="AB14" s="24" t="s">
        <v>1413</v>
      </c>
      <c r="AC14" s="28" t="s">
        <v>1431</v>
      </c>
      <c r="AD14" s="28" t="s">
        <v>1440</v>
      </c>
      <c r="AE14" s="55">
        <v>0.90371170000000001</v>
      </c>
      <c r="AF14" s="55">
        <v>0.90371170000000001</v>
      </c>
      <c r="AG14" s="55">
        <v>0.279748</v>
      </c>
      <c r="AH14" s="55">
        <v>0.90330999999999995</v>
      </c>
      <c r="AI14" s="55">
        <v>0.26</v>
      </c>
      <c r="AJ14" s="55">
        <v>0.90371170000000001</v>
      </c>
      <c r="AK14" s="55">
        <v>0.279748</v>
      </c>
      <c r="AL14" s="55">
        <v>0.90330999999999995</v>
      </c>
      <c r="AM14" s="55">
        <v>0.26</v>
      </c>
      <c r="AN14" s="69"/>
      <c r="AO14" s="69"/>
    </row>
    <row r="15" spans="1:41" s="1" customFormat="1" ht="76.5" customHeight="1">
      <c r="A15" s="15">
        <v>4</v>
      </c>
      <c r="B15" s="15"/>
      <c r="C15" s="15"/>
      <c r="D15" s="15"/>
      <c r="E15" s="15"/>
      <c r="F15" s="15">
        <v>4</v>
      </c>
      <c r="G15" s="13"/>
      <c r="H15" s="16" t="s">
        <v>1441</v>
      </c>
      <c r="I15" s="19" t="s">
        <v>1442</v>
      </c>
      <c r="J15" s="25" t="s">
        <v>1413</v>
      </c>
      <c r="K15" s="19" t="s">
        <v>1443</v>
      </c>
      <c r="L15" s="25" t="s">
        <v>1413</v>
      </c>
      <c r="M15" s="25" t="s">
        <v>1438</v>
      </c>
      <c r="N15" s="25" t="s">
        <v>1444</v>
      </c>
      <c r="O15" s="25" t="s">
        <v>1413</v>
      </c>
      <c r="P15" s="25" t="s">
        <v>1413</v>
      </c>
      <c r="Q15" s="38" t="s">
        <v>342</v>
      </c>
      <c r="R15" s="39" t="s">
        <v>1428</v>
      </c>
      <c r="S15" s="40" t="s">
        <v>1413</v>
      </c>
      <c r="T15" s="41" t="s">
        <v>1445</v>
      </c>
      <c r="U15" s="25" t="s">
        <v>344</v>
      </c>
      <c r="V15" s="42" t="s">
        <v>345</v>
      </c>
      <c r="W15" s="42" t="s">
        <v>1413</v>
      </c>
      <c r="X15" s="40" t="s">
        <v>1413</v>
      </c>
      <c r="Y15" s="40" t="s">
        <v>1413</v>
      </c>
      <c r="Z15" s="40" t="s">
        <v>1413</v>
      </c>
      <c r="AA15" s="29" t="s">
        <v>1413</v>
      </c>
      <c r="AB15" s="25" t="s">
        <v>1413</v>
      </c>
      <c r="AC15" s="26" t="s">
        <v>1446</v>
      </c>
      <c r="AD15" s="26" t="s">
        <v>1447</v>
      </c>
      <c r="AE15" s="55">
        <v>6.3149300000000005E-2</v>
      </c>
      <c r="AF15" s="55">
        <v>6.3149300000000005E-2</v>
      </c>
      <c r="AG15" s="55">
        <v>5.253E-2</v>
      </c>
      <c r="AH15" s="55">
        <v>6.2829999999999997E-2</v>
      </c>
      <c r="AI15" s="55">
        <v>0.09</v>
      </c>
      <c r="AJ15" s="55">
        <v>6.3149300000000005E-2</v>
      </c>
      <c r="AK15" s="55">
        <v>5.253E-2</v>
      </c>
      <c r="AL15" s="55">
        <v>6.2829999999999997E-2</v>
      </c>
      <c r="AM15" s="55">
        <v>0.09</v>
      </c>
      <c r="AN15" s="69"/>
      <c r="AO15" s="69"/>
    </row>
    <row r="16" spans="1:41" s="3" customFormat="1" ht="57" customHeight="1">
      <c r="A16" s="15">
        <v>5</v>
      </c>
      <c r="B16" s="15"/>
      <c r="C16" s="15"/>
      <c r="D16" s="15"/>
      <c r="E16" s="15"/>
      <c r="F16" s="15">
        <v>4</v>
      </c>
      <c r="G16" s="13"/>
      <c r="H16" s="16" t="s">
        <v>1448</v>
      </c>
      <c r="I16" s="16" t="s">
        <v>1449</v>
      </c>
      <c r="J16" s="1494"/>
      <c r="K16" s="16" t="s">
        <v>1450</v>
      </c>
      <c r="L16" s="24" t="s">
        <v>342</v>
      </c>
      <c r="M16" s="24" t="s">
        <v>1451</v>
      </c>
      <c r="N16" s="24" t="s">
        <v>1452</v>
      </c>
      <c r="O16" s="24" t="s">
        <v>1413</v>
      </c>
      <c r="P16" s="24" t="s">
        <v>1413</v>
      </c>
      <c r="Q16" s="34" t="s">
        <v>363</v>
      </c>
      <c r="R16" s="35" t="s">
        <v>1453</v>
      </c>
      <c r="S16" s="13" t="s">
        <v>1413</v>
      </c>
      <c r="T16" s="16" t="s">
        <v>1449</v>
      </c>
      <c r="U16" s="14" t="s">
        <v>344</v>
      </c>
      <c r="V16" s="14" t="s">
        <v>345</v>
      </c>
      <c r="W16" s="14" t="s">
        <v>1413</v>
      </c>
      <c r="X16" s="13" t="s">
        <v>1413</v>
      </c>
      <c r="Y16" s="13" t="s">
        <v>1413</v>
      </c>
      <c r="Z16" s="13" t="s">
        <v>1413</v>
      </c>
      <c r="AA16" s="15" t="s">
        <v>1413</v>
      </c>
      <c r="AB16" s="24" t="s">
        <v>1413</v>
      </c>
      <c r="AC16" s="28" t="s">
        <v>1454</v>
      </c>
      <c r="AD16" s="24" t="s">
        <v>1413</v>
      </c>
      <c r="AE16" s="56">
        <v>2</v>
      </c>
      <c r="AF16" s="56">
        <v>2</v>
      </c>
      <c r="AG16" s="56"/>
      <c r="AH16" s="56">
        <v>2</v>
      </c>
      <c r="AI16" s="56"/>
      <c r="AJ16" s="56">
        <v>2</v>
      </c>
      <c r="AK16" s="56"/>
      <c r="AL16" s="56">
        <v>2</v>
      </c>
      <c r="AM16" s="56"/>
      <c r="AN16" s="70"/>
      <c r="AO16" s="70"/>
    </row>
    <row r="17" spans="1:41" s="3" customFormat="1" ht="57" customHeight="1">
      <c r="A17" s="15">
        <v>6</v>
      </c>
      <c r="B17" s="15"/>
      <c r="C17" s="15"/>
      <c r="D17" s="15"/>
      <c r="E17" s="15"/>
      <c r="F17" s="15">
        <v>4</v>
      </c>
      <c r="G17" s="13"/>
      <c r="H17" s="16" t="s">
        <v>1455</v>
      </c>
      <c r="I17" s="16" t="s">
        <v>1449</v>
      </c>
      <c r="J17" s="1494"/>
      <c r="K17" s="16" t="s">
        <v>1456</v>
      </c>
      <c r="L17" s="24" t="s">
        <v>342</v>
      </c>
      <c r="M17" s="24" t="s">
        <v>1457</v>
      </c>
      <c r="N17" s="24" t="s">
        <v>1452</v>
      </c>
      <c r="O17" s="24" t="s">
        <v>1413</v>
      </c>
      <c r="P17" s="24" t="s">
        <v>1413</v>
      </c>
      <c r="Q17" s="34" t="s">
        <v>363</v>
      </c>
      <c r="R17" s="35" t="s">
        <v>1453</v>
      </c>
      <c r="S17" s="13" t="s">
        <v>1413</v>
      </c>
      <c r="T17" s="16" t="s">
        <v>1449</v>
      </c>
      <c r="U17" s="14" t="s">
        <v>344</v>
      </c>
      <c r="V17" s="14" t="s">
        <v>345</v>
      </c>
      <c r="W17" s="14" t="s">
        <v>1413</v>
      </c>
      <c r="X17" s="13" t="s">
        <v>1413</v>
      </c>
      <c r="Y17" s="13" t="s">
        <v>1413</v>
      </c>
      <c r="Z17" s="13" t="s">
        <v>1413</v>
      </c>
      <c r="AA17" s="15" t="s">
        <v>1413</v>
      </c>
      <c r="AB17" s="24" t="s">
        <v>1413</v>
      </c>
      <c r="AC17" s="28" t="s">
        <v>1454</v>
      </c>
      <c r="AD17" s="24" t="s">
        <v>1413</v>
      </c>
      <c r="AE17" s="56">
        <v>2</v>
      </c>
      <c r="AF17" s="56">
        <v>2</v>
      </c>
      <c r="AG17" s="56"/>
      <c r="AH17" s="56">
        <v>2</v>
      </c>
      <c r="AI17" s="56"/>
      <c r="AJ17" s="56">
        <v>2</v>
      </c>
      <c r="AK17" s="56"/>
      <c r="AL17" s="56">
        <v>2</v>
      </c>
      <c r="AM17" s="56"/>
      <c r="AN17" s="70"/>
      <c r="AO17" s="70"/>
    </row>
    <row r="18" spans="1:41" s="3" customFormat="1" ht="75">
      <c r="A18" s="15">
        <v>7</v>
      </c>
      <c r="B18" s="15"/>
      <c r="C18" s="15"/>
      <c r="D18" s="15"/>
      <c r="E18" s="15"/>
      <c r="F18" s="15">
        <v>4</v>
      </c>
      <c r="G18" s="13"/>
      <c r="H18" s="16" t="s">
        <v>1458</v>
      </c>
      <c r="I18" s="16" t="s">
        <v>1449</v>
      </c>
      <c r="J18" s="1494"/>
      <c r="K18" s="16" t="s">
        <v>1459</v>
      </c>
      <c r="L18" s="24" t="s">
        <v>342</v>
      </c>
      <c r="M18" s="24" t="s">
        <v>1460</v>
      </c>
      <c r="N18" s="24" t="s">
        <v>1452</v>
      </c>
      <c r="O18" s="24" t="s">
        <v>1413</v>
      </c>
      <c r="P18" s="24" t="s">
        <v>1413</v>
      </c>
      <c r="Q18" s="34" t="s">
        <v>363</v>
      </c>
      <c r="R18" s="35" t="s">
        <v>1453</v>
      </c>
      <c r="S18" s="13" t="s">
        <v>1413</v>
      </c>
      <c r="T18" s="16" t="s">
        <v>1449</v>
      </c>
      <c r="U18" s="14" t="s">
        <v>344</v>
      </c>
      <c r="V18" s="14" t="s">
        <v>345</v>
      </c>
      <c r="W18" s="14" t="s">
        <v>1413</v>
      </c>
      <c r="X18" s="13" t="s">
        <v>1413</v>
      </c>
      <c r="Y18" s="13" t="s">
        <v>1413</v>
      </c>
      <c r="Z18" s="13" t="s">
        <v>1413</v>
      </c>
      <c r="AA18" s="15" t="s">
        <v>1413</v>
      </c>
      <c r="AB18" s="24" t="s">
        <v>1413</v>
      </c>
      <c r="AC18" s="28" t="s">
        <v>1454</v>
      </c>
      <c r="AD18" s="24" t="s">
        <v>1413</v>
      </c>
      <c r="AE18" s="56">
        <v>1</v>
      </c>
      <c r="AF18" s="56">
        <v>1</v>
      </c>
      <c r="AG18" s="56"/>
      <c r="AH18" s="56">
        <v>1</v>
      </c>
      <c r="AI18" s="56"/>
      <c r="AJ18" s="56">
        <v>1</v>
      </c>
      <c r="AK18" s="56"/>
      <c r="AL18" s="56">
        <v>1</v>
      </c>
      <c r="AM18" s="56"/>
      <c r="AN18" s="70"/>
      <c r="AO18" s="70"/>
    </row>
    <row r="19" spans="1:41" s="3" customFormat="1" ht="57" customHeight="1">
      <c r="A19" s="15">
        <v>8</v>
      </c>
      <c r="B19" s="15"/>
      <c r="C19" s="15"/>
      <c r="D19" s="15"/>
      <c r="E19" s="15"/>
      <c r="F19" s="15">
        <v>4</v>
      </c>
      <c r="G19" s="13"/>
      <c r="H19" s="16" t="s">
        <v>1461</v>
      </c>
      <c r="I19" s="16" t="s">
        <v>1449</v>
      </c>
      <c r="J19" s="1494"/>
      <c r="K19" s="16" t="s">
        <v>1462</v>
      </c>
      <c r="L19" s="24" t="s">
        <v>342</v>
      </c>
      <c r="M19" s="24" t="s">
        <v>1463</v>
      </c>
      <c r="N19" s="24" t="s">
        <v>1452</v>
      </c>
      <c r="O19" s="24" t="s">
        <v>1413</v>
      </c>
      <c r="P19" s="24" t="s">
        <v>1413</v>
      </c>
      <c r="Q19" s="34" t="s">
        <v>363</v>
      </c>
      <c r="R19" s="35" t="s">
        <v>1453</v>
      </c>
      <c r="S19" s="13" t="s">
        <v>1413</v>
      </c>
      <c r="T19" s="16" t="s">
        <v>1449</v>
      </c>
      <c r="U19" s="14" t="s">
        <v>344</v>
      </c>
      <c r="V19" s="14" t="s">
        <v>345</v>
      </c>
      <c r="W19" s="14" t="s">
        <v>1413</v>
      </c>
      <c r="X19" s="13" t="s">
        <v>1413</v>
      </c>
      <c r="Y19" s="13" t="s">
        <v>1413</v>
      </c>
      <c r="Z19" s="13" t="s">
        <v>1413</v>
      </c>
      <c r="AA19" s="15" t="s">
        <v>1413</v>
      </c>
      <c r="AB19" s="24" t="s">
        <v>1413</v>
      </c>
      <c r="AC19" s="28" t="s">
        <v>1454</v>
      </c>
      <c r="AD19" s="24" t="s">
        <v>1413</v>
      </c>
      <c r="AE19" s="56">
        <v>1</v>
      </c>
      <c r="AF19" s="56">
        <v>1</v>
      </c>
      <c r="AG19" s="56"/>
      <c r="AH19" s="56">
        <v>1</v>
      </c>
      <c r="AI19" s="56"/>
      <c r="AJ19" s="56">
        <v>1</v>
      </c>
      <c r="AK19" s="56"/>
      <c r="AL19" s="56">
        <v>1</v>
      </c>
      <c r="AM19" s="56"/>
      <c r="AN19" s="70"/>
      <c r="AO19" s="70"/>
    </row>
    <row r="20" spans="1:41" s="3" customFormat="1" ht="57" customHeight="1">
      <c r="A20" s="15">
        <v>9</v>
      </c>
      <c r="B20" s="15"/>
      <c r="C20" s="15"/>
      <c r="D20" s="15"/>
      <c r="E20" s="15"/>
      <c r="F20" s="15">
        <v>4</v>
      </c>
      <c r="G20" s="13"/>
      <c r="H20" s="16" t="s">
        <v>1464</v>
      </c>
      <c r="I20" s="16" t="s">
        <v>1449</v>
      </c>
      <c r="J20" s="27"/>
      <c r="K20" s="16" t="s">
        <v>1465</v>
      </c>
      <c r="L20" s="24" t="s">
        <v>342</v>
      </c>
      <c r="M20" s="24" t="s">
        <v>1466</v>
      </c>
      <c r="N20" s="24" t="s">
        <v>1452</v>
      </c>
      <c r="O20" s="24" t="s">
        <v>1413</v>
      </c>
      <c r="P20" s="24" t="s">
        <v>1413</v>
      </c>
      <c r="Q20" s="34" t="s">
        <v>363</v>
      </c>
      <c r="R20" s="35" t="s">
        <v>1453</v>
      </c>
      <c r="S20" s="13" t="s">
        <v>1413</v>
      </c>
      <c r="T20" s="16" t="s">
        <v>1449</v>
      </c>
      <c r="U20" s="14" t="s">
        <v>344</v>
      </c>
      <c r="V20" s="14" t="s">
        <v>345</v>
      </c>
      <c r="W20" s="14" t="s">
        <v>1413</v>
      </c>
      <c r="X20" s="13" t="s">
        <v>1413</v>
      </c>
      <c r="Y20" s="13" t="s">
        <v>1413</v>
      </c>
      <c r="Z20" s="13" t="s">
        <v>1413</v>
      </c>
      <c r="AA20" s="15" t="s">
        <v>1413</v>
      </c>
      <c r="AB20" s="24" t="s">
        <v>1413</v>
      </c>
      <c r="AC20" s="28" t="s">
        <v>1454</v>
      </c>
      <c r="AD20" s="24" t="s">
        <v>1413</v>
      </c>
      <c r="AE20" s="56">
        <v>1</v>
      </c>
      <c r="AF20" s="56">
        <v>1</v>
      </c>
      <c r="AG20" s="56"/>
      <c r="AH20" s="56">
        <v>1</v>
      </c>
      <c r="AI20" s="56"/>
      <c r="AJ20" s="56">
        <v>1</v>
      </c>
      <c r="AK20" s="56"/>
      <c r="AL20" s="56">
        <v>1</v>
      </c>
      <c r="AM20" s="56"/>
      <c r="AN20" s="70"/>
      <c r="AO20" s="70"/>
    </row>
    <row r="21" spans="1:41" s="3" customFormat="1" ht="57" customHeight="1">
      <c r="A21" s="15">
        <v>10</v>
      </c>
      <c r="B21" s="15"/>
      <c r="C21" s="15"/>
      <c r="D21" s="15"/>
      <c r="E21" s="15"/>
      <c r="F21" s="15">
        <v>4</v>
      </c>
      <c r="G21" s="13"/>
      <c r="H21" s="16" t="s">
        <v>1467</v>
      </c>
      <c r="I21" s="16" t="s">
        <v>1449</v>
      </c>
      <c r="J21" s="27"/>
      <c r="K21" s="16" t="s">
        <v>1468</v>
      </c>
      <c r="L21" s="24" t="s">
        <v>342</v>
      </c>
      <c r="M21" s="24" t="s">
        <v>1469</v>
      </c>
      <c r="N21" s="24" t="s">
        <v>1452</v>
      </c>
      <c r="O21" s="24" t="s">
        <v>1413</v>
      </c>
      <c r="P21" s="24" t="s">
        <v>1413</v>
      </c>
      <c r="Q21" s="34" t="s">
        <v>363</v>
      </c>
      <c r="R21" s="35" t="s">
        <v>1453</v>
      </c>
      <c r="S21" s="13" t="s">
        <v>1413</v>
      </c>
      <c r="T21" s="16" t="s">
        <v>1449</v>
      </c>
      <c r="U21" s="14" t="s">
        <v>344</v>
      </c>
      <c r="V21" s="14" t="s">
        <v>345</v>
      </c>
      <c r="W21" s="14" t="s">
        <v>1413</v>
      </c>
      <c r="X21" s="13" t="s">
        <v>1413</v>
      </c>
      <c r="Y21" s="13" t="s">
        <v>1413</v>
      </c>
      <c r="Z21" s="13" t="s">
        <v>1413</v>
      </c>
      <c r="AA21" s="15" t="s">
        <v>1413</v>
      </c>
      <c r="AB21" s="24" t="s">
        <v>1413</v>
      </c>
      <c r="AC21" s="28" t="s">
        <v>1454</v>
      </c>
      <c r="AD21" s="24" t="s">
        <v>1413</v>
      </c>
      <c r="AE21" s="56"/>
      <c r="AF21" s="56"/>
      <c r="AG21" s="56">
        <v>2</v>
      </c>
      <c r="AH21" s="56"/>
      <c r="AI21" s="56"/>
      <c r="AJ21" s="56"/>
      <c r="AK21" s="56">
        <v>2</v>
      </c>
      <c r="AL21" s="56"/>
      <c r="AM21" s="56"/>
      <c r="AN21" s="70"/>
      <c r="AO21" s="70"/>
    </row>
    <row r="22" spans="1:41" s="3" customFormat="1" ht="57" customHeight="1">
      <c r="A22" s="15">
        <v>11</v>
      </c>
      <c r="B22" s="15"/>
      <c r="C22" s="15"/>
      <c r="D22" s="15"/>
      <c r="E22" s="15"/>
      <c r="F22" s="15">
        <v>4</v>
      </c>
      <c r="G22" s="13"/>
      <c r="H22" s="16" t="s">
        <v>1470</v>
      </c>
      <c r="I22" s="16" t="s">
        <v>1449</v>
      </c>
      <c r="J22" s="27"/>
      <c r="K22" s="16" t="s">
        <v>1471</v>
      </c>
      <c r="L22" s="24" t="s">
        <v>342</v>
      </c>
      <c r="M22" s="24" t="s">
        <v>1472</v>
      </c>
      <c r="N22" s="24" t="s">
        <v>1452</v>
      </c>
      <c r="O22" s="24" t="s">
        <v>1413</v>
      </c>
      <c r="P22" s="24" t="s">
        <v>1413</v>
      </c>
      <c r="Q22" s="34" t="s">
        <v>363</v>
      </c>
      <c r="R22" s="35" t="s">
        <v>1453</v>
      </c>
      <c r="S22" s="13" t="s">
        <v>1413</v>
      </c>
      <c r="T22" s="16" t="s">
        <v>1449</v>
      </c>
      <c r="U22" s="14" t="s">
        <v>344</v>
      </c>
      <c r="V22" s="14" t="s">
        <v>345</v>
      </c>
      <c r="W22" s="14" t="s">
        <v>1413</v>
      </c>
      <c r="X22" s="13" t="s">
        <v>1413</v>
      </c>
      <c r="Y22" s="13" t="s">
        <v>1413</v>
      </c>
      <c r="Z22" s="13" t="s">
        <v>1413</v>
      </c>
      <c r="AA22" s="15" t="s">
        <v>1413</v>
      </c>
      <c r="AB22" s="24" t="s">
        <v>1413</v>
      </c>
      <c r="AC22" s="28" t="s">
        <v>1454</v>
      </c>
      <c r="AD22" s="24" t="s">
        <v>1413</v>
      </c>
      <c r="AE22" s="56"/>
      <c r="AF22" s="56"/>
      <c r="AG22" s="56">
        <v>1</v>
      </c>
      <c r="AH22" s="56"/>
      <c r="AI22" s="56">
        <v>1</v>
      </c>
      <c r="AJ22" s="56"/>
      <c r="AK22" s="56">
        <v>1</v>
      </c>
      <c r="AL22" s="56"/>
      <c r="AM22" s="56">
        <v>1</v>
      </c>
      <c r="AN22" s="70"/>
      <c r="AO22" s="70"/>
    </row>
    <row r="23" spans="1:41" s="3" customFormat="1" ht="57" customHeight="1">
      <c r="A23" s="15">
        <v>12</v>
      </c>
      <c r="B23" s="15"/>
      <c r="C23" s="15"/>
      <c r="D23" s="15"/>
      <c r="E23" s="15"/>
      <c r="F23" s="15">
        <v>4</v>
      </c>
      <c r="G23" s="13"/>
      <c r="H23" s="16" t="s">
        <v>1473</v>
      </c>
      <c r="I23" s="16" t="s">
        <v>1449</v>
      </c>
      <c r="J23" s="27"/>
      <c r="K23" s="16" t="s">
        <v>1474</v>
      </c>
      <c r="L23" s="24" t="s">
        <v>342</v>
      </c>
      <c r="M23" s="24" t="s">
        <v>1475</v>
      </c>
      <c r="N23" s="24" t="s">
        <v>1452</v>
      </c>
      <c r="O23" s="24" t="s">
        <v>1413</v>
      </c>
      <c r="P23" s="24" t="s">
        <v>1413</v>
      </c>
      <c r="Q23" s="34" t="s">
        <v>363</v>
      </c>
      <c r="R23" s="35" t="s">
        <v>1453</v>
      </c>
      <c r="S23" s="13" t="s">
        <v>1413</v>
      </c>
      <c r="T23" s="16" t="s">
        <v>1449</v>
      </c>
      <c r="U23" s="14" t="s">
        <v>345</v>
      </c>
      <c r="V23" s="14" t="s">
        <v>345</v>
      </c>
      <c r="W23" s="14" t="s">
        <v>1413</v>
      </c>
      <c r="X23" s="13" t="s">
        <v>1413</v>
      </c>
      <c r="Y23" s="13" t="s">
        <v>1413</v>
      </c>
      <c r="Z23" s="13" t="s">
        <v>1413</v>
      </c>
      <c r="AA23" s="15" t="s">
        <v>1413</v>
      </c>
      <c r="AB23" s="24" t="s">
        <v>1413</v>
      </c>
      <c r="AC23" s="28" t="s">
        <v>1454</v>
      </c>
      <c r="AD23" s="24" t="s">
        <v>1413</v>
      </c>
      <c r="AE23" s="56"/>
      <c r="AF23" s="56"/>
      <c r="AG23" s="56"/>
      <c r="AH23" s="56"/>
      <c r="AI23" s="56">
        <v>2</v>
      </c>
      <c r="AJ23" s="56"/>
      <c r="AK23" s="56"/>
      <c r="AL23" s="56"/>
      <c r="AM23" s="56">
        <v>2</v>
      </c>
      <c r="AN23" s="70"/>
      <c r="AO23" s="70"/>
    </row>
    <row r="24" spans="1:41" s="3" customFormat="1" ht="78" customHeight="1">
      <c r="A24" s="15">
        <v>13</v>
      </c>
      <c r="B24" s="15"/>
      <c r="C24" s="15"/>
      <c r="D24" s="15"/>
      <c r="E24" s="15"/>
      <c r="F24" s="15">
        <v>4</v>
      </c>
      <c r="G24" s="15"/>
      <c r="H24" s="17" t="s">
        <v>1476</v>
      </c>
      <c r="I24" s="18" t="s">
        <v>1477</v>
      </c>
      <c r="J24" s="24"/>
      <c r="K24" s="18" t="s">
        <v>1478</v>
      </c>
      <c r="L24" s="24" t="s">
        <v>1413</v>
      </c>
      <c r="M24" s="24" t="s">
        <v>1479</v>
      </c>
      <c r="N24" s="28" t="s">
        <v>1480</v>
      </c>
      <c r="O24" s="24" t="s">
        <v>1413</v>
      </c>
      <c r="P24" s="24" t="s">
        <v>1413</v>
      </c>
      <c r="Q24" s="18" t="s">
        <v>353</v>
      </c>
      <c r="R24" s="43" t="s">
        <v>1481</v>
      </c>
      <c r="S24" s="13" t="s">
        <v>1413</v>
      </c>
      <c r="T24" s="18" t="s">
        <v>1477</v>
      </c>
      <c r="U24" s="14" t="s">
        <v>344</v>
      </c>
      <c r="V24" s="14" t="s">
        <v>345</v>
      </c>
      <c r="W24" s="13" t="s">
        <v>1413</v>
      </c>
      <c r="X24" s="13" t="s">
        <v>1413</v>
      </c>
      <c r="Y24" s="13" t="s">
        <v>1413</v>
      </c>
      <c r="Z24" s="13" t="s">
        <v>1413</v>
      </c>
      <c r="AA24" s="15" t="s">
        <v>366</v>
      </c>
      <c r="AB24" s="24" t="s">
        <v>1413</v>
      </c>
      <c r="AC24" s="28" t="s">
        <v>1482</v>
      </c>
      <c r="AD24" s="24" t="s">
        <v>1413</v>
      </c>
      <c r="AE24" s="57">
        <v>59.8</v>
      </c>
      <c r="AF24" s="57">
        <v>59.8</v>
      </c>
      <c r="AG24" s="57">
        <v>28.902000000000001</v>
      </c>
      <c r="AH24" s="57">
        <v>59.8</v>
      </c>
      <c r="AI24" s="57">
        <v>28.902000000000001</v>
      </c>
      <c r="AJ24" s="57">
        <v>59.8</v>
      </c>
      <c r="AK24" s="57">
        <v>28.902000000000001</v>
      </c>
      <c r="AL24" s="57">
        <v>59.8</v>
      </c>
      <c r="AM24" s="57">
        <v>28.902000000000001</v>
      </c>
      <c r="AN24" s="71"/>
      <c r="AO24" s="71"/>
    </row>
    <row r="25" spans="1:41" s="3" customFormat="1" ht="79.5" customHeight="1">
      <c r="A25" s="15">
        <v>14</v>
      </c>
      <c r="B25" s="15"/>
      <c r="C25" s="15"/>
      <c r="D25" s="15"/>
      <c r="E25" s="15"/>
      <c r="F25" s="15">
        <v>4</v>
      </c>
      <c r="G25" s="15"/>
      <c r="H25" s="16" t="s">
        <v>1483</v>
      </c>
      <c r="I25" s="16" t="s">
        <v>1477</v>
      </c>
      <c r="J25" s="24"/>
      <c r="K25" s="16" t="s">
        <v>1477</v>
      </c>
      <c r="L25" s="24" t="s">
        <v>1413</v>
      </c>
      <c r="M25" s="24" t="s">
        <v>1484</v>
      </c>
      <c r="N25" s="28" t="s">
        <v>1485</v>
      </c>
      <c r="O25" s="24" t="s">
        <v>1413</v>
      </c>
      <c r="P25" s="24" t="s">
        <v>1413</v>
      </c>
      <c r="Q25" s="16" t="s">
        <v>363</v>
      </c>
      <c r="R25" s="43" t="s">
        <v>1481</v>
      </c>
      <c r="S25" s="13" t="s">
        <v>1413</v>
      </c>
      <c r="T25" s="16" t="s">
        <v>1477</v>
      </c>
      <c r="U25" s="14" t="s">
        <v>344</v>
      </c>
      <c r="V25" s="14" t="s">
        <v>345</v>
      </c>
      <c r="W25" s="13" t="s">
        <v>1413</v>
      </c>
      <c r="X25" s="13" t="s">
        <v>1413</v>
      </c>
      <c r="Y25" s="13" t="s">
        <v>1413</v>
      </c>
      <c r="Z25" s="13" t="s">
        <v>1413</v>
      </c>
      <c r="AA25" s="28" t="s">
        <v>1486</v>
      </c>
      <c r="AB25" s="24" t="s">
        <v>1413</v>
      </c>
      <c r="AC25" s="28" t="s">
        <v>1482</v>
      </c>
      <c r="AD25" s="24" t="s">
        <v>1487</v>
      </c>
      <c r="AE25" s="57">
        <v>14.375</v>
      </c>
      <c r="AF25" s="57">
        <v>14.375</v>
      </c>
      <c r="AG25" s="57">
        <v>8.25</v>
      </c>
      <c r="AH25" s="57">
        <v>14.375</v>
      </c>
      <c r="AI25" s="57">
        <v>8.25</v>
      </c>
      <c r="AJ25" s="57">
        <v>14.375</v>
      </c>
      <c r="AK25" s="57">
        <v>8.25</v>
      </c>
      <c r="AL25" s="57">
        <v>14.375</v>
      </c>
      <c r="AM25" s="57">
        <v>8.25</v>
      </c>
      <c r="AN25" s="71"/>
      <c r="AO25" s="71"/>
    </row>
    <row r="26" spans="1:41" ht="83.1" customHeight="1">
      <c r="A26" s="15">
        <v>15</v>
      </c>
      <c r="B26" s="12"/>
      <c r="C26" s="12"/>
      <c r="D26" s="12"/>
      <c r="E26" s="15">
        <v>4</v>
      </c>
      <c r="F26" s="12"/>
      <c r="G26" s="12"/>
      <c r="H26" s="13" t="s">
        <v>1488</v>
      </c>
      <c r="I26" s="75" t="s">
        <v>1477</v>
      </c>
      <c r="J26" s="75"/>
      <c r="K26" s="75" t="s">
        <v>1489</v>
      </c>
      <c r="L26" s="75" t="s">
        <v>1413</v>
      </c>
      <c r="M26" s="76" t="s">
        <v>1479</v>
      </c>
      <c r="N26" s="75" t="s">
        <v>1490</v>
      </c>
      <c r="O26" s="75" t="s">
        <v>1413</v>
      </c>
      <c r="P26" s="75" t="s">
        <v>1413</v>
      </c>
      <c r="Q26" s="75" t="s">
        <v>353</v>
      </c>
      <c r="R26" s="75" t="s">
        <v>1453</v>
      </c>
      <c r="S26" s="75"/>
      <c r="T26" s="75" t="s">
        <v>1491</v>
      </c>
      <c r="U26" s="75" t="s">
        <v>344</v>
      </c>
      <c r="V26" s="75" t="s">
        <v>345</v>
      </c>
      <c r="W26" s="75" t="s">
        <v>1413</v>
      </c>
      <c r="X26" s="75"/>
      <c r="Y26" s="75"/>
      <c r="Z26" s="75"/>
      <c r="AA26" s="75" t="s">
        <v>1492</v>
      </c>
      <c r="AB26" s="75" t="s">
        <v>1413</v>
      </c>
      <c r="AC26" s="77" t="s">
        <v>1493</v>
      </c>
      <c r="AD26" s="28"/>
      <c r="AE26" s="78"/>
      <c r="AF26" s="78"/>
      <c r="AG26" s="79"/>
      <c r="AH26" s="79"/>
      <c r="AI26" s="79"/>
      <c r="AJ26" s="79">
        <v>2</v>
      </c>
      <c r="AK26" s="79"/>
      <c r="AL26" s="79">
        <v>2</v>
      </c>
      <c r="AM26" s="77"/>
      <c r="AN26" s="80"/>
    </row>
    <row r="27" spans="1:41" s="4" customFormat="1" ht="70.5" customHeight="1">
      <c r="A27" s="15">
        <v>16</v>
      </c>
      <c r="B27" s="15"/>
      <c r="C27" s="15"/>
      <c r="D27" s="15"/>
      <c r="E27" s="15"/>
      <c r="F27" s="15">
        <v>4</v>
      </c>
      <c r="G27" s="15"/>
      <c r="H27" s="18" t="s">
        <v>1494</v>
      </c>
      <c r="I27" s="18" t="s">
        <v>1495</v>
      </c>
      <c r="J27" s="24" t="s">
        <v>1413</v>
      </c>
      <c r="K27" s="18" t="s">
        <v>1495</v>
      </c>
      <c r="L27" s="24" t="s">
        <v>1413</v>
      </c>
      <c r="M27" s="24" t="s">
        <v>1496</v>
      </c>
      <c r="N27" s="28" t="s">
        <v>1497</v>
      </c>
      <c r="O27" s="24" t="s">
        <v>1413</v>
      </c>
      <c r="P27" s="24" t="s">
        <v>1413</v>
      </c>
      <c r="Q27" s="13" t="s">
        <v>353</v>
      </c>
      <c r="R27" s="13" t="s">
        <v>1453</v>
      </c>
      <c r="S27" s="13" t="s">
        <v>1413</v>
      </c>
      <c r="T27" s="18" t="s">
        <v>1498</v>
      </c>
      <c r="U27" s="14" t="s">
        <v>344</v>
      </c>
      <c r="V27" s="14" t="s">
        <v>345</v>
      </c>
      <c r="W27" s="13" t="s">
        <v>1413</v>
      </c>
      <c r="X27" s="13" t="s">
        <v>1413</v>
      </c>
      <c r="Y27" s="13" t="s">
        <v>1413</v>
      </c>
      <c r="Z27" s="13" t="s">
        <v>1413</v>
      </c>
      <c r="AA27" s="15" t="s">
        <v>1413</v>
      </c>
      <c r="AB27" s="24" t="s">
        <v>1413</v>
      </c>
      <c r="AC27" s="28" t="s">
        <v>1499</v>
      </c>
      <c r="AD27" s="24" t="s">
        <v>1500</v>
      </c>
      <c r="AE27" s="58">
        <v>1</v>
      </c>
      <c r="AF27" s="58">
        <v>1</v>
      </c>
      <c r="AG27" s="58">
        <v>1</v>
      </c>
      <c r="AH27" s="72">
        <v>1</v>
      </c>
      <c r="AI27" s="58">
        <v>1</v>
      </c>
      <c r="AJ27" s="58">
        <v>1</v>
      </c>
      <c r="AK27" s="58">
        <v>1</v>
      </c>
      <c r="AL27" s="72">
        <v>1</v>
      </c>
      <c r="AM27" s="58">
        <v>1</v>
      </c>
      <c r="AN27" s="81"/>
    </row>
    <row r="28" spans="1:41" s="5" customFormat="1" ht="78" customHeight="1">
      <c r="A28" s="15">
        <v>17</v>
      </c>
      <c r="B28" s="15"/>
      <c r="C28" s="15"/>
      <c r="D28" s="15"/>
      <c r="E28" s="15"/>
      <c r="F28" s="15">
        <v>4</v>
      </c>
      <c r="G28" s="15"/>
      <c r="H28" s="16" t="s">
        <v>1501</v>
      </c>
      <c r="I28" s="16" t="s">
        <v>1502</v>
      </c>
      <c r="J28" s="24"/>
      <c r="K28" s="16" t="s">
        <v>1502</v>
      </c>
      <c r="L28" s="24" t="s">
        <v>1413</v>
      </c>
      <c r="M28" s="24" t="s">
        <v>1503</v>
      </c>
      <c r="N28" s="28" t="s">
        <v>1497</v>
      </c>
      <c r="O28" s="24" t="s">
        <v>1413</v>
      </c>
      <c r="P28" s="24" t="s">
        <v>1413</v>
      </c>
      <c r="Q28" s="13" t="s">
        <v>363</v>
      </c>
      <c r="R28" s="13" t="s">
        <v>1453</v>
      </c>
      <c r="S28" s="13" t="s">
        <v>1413</v>
      </c>
      <c r="T28" s="16" t="s">
        <v>1498</v>
      </c>
      <c r="U28" s="14" t="s">
        <v>345</v>
      </c>
      <c r="V28" s="14" t="s">
        <v>345</v>
      </c>
      <c r="W28" s="13" t="s">
        <v>1413</v>
      </c>
      <c r="X28" s="13" t="s">
        <v>1413</v>
      </c>
      <c r="Y28" s="13" t="s">
        <v>1413</v>
      </c>
      <c r="Z28" s="13" t="s">
        <v>1413</v>
      </c>
      <c r="AA28" s="15" t="s">
        <v>1413</v>
      </c>
      <c r="AB28" s="24" t="s">
        <v>1413</v>
      </c>
      <c r="AC28" s="28" t="s">
        <v>1504</v>
      </c>
      <c r="AD28" s="24" t="s">
        <v>1505</v>
      </c>
      <c r="AE28" s="59"/>
      <c r="AF28" s="59"/>
      <c r="AG28" s="59">
        <v>1</v>
      </c>
      <c r="AH28" s="59"/>
      <c r="AI28" s="59">
        <v>1</v>
      </c>
      <c r="AJ28" s="59"/>
      <c r="AK28" s="59">
        <v>1</v>
      </c>
      <c r="AL28" s="59"/>
      <c r="AM28" s="59">
        <v>1</v>
      </c>
      <c r="AN28" s="82"/>
      <c r="AO28" s="82"/>
    </row>
    <row r="29" spans="1:41" s="4" customFormat="1" ht="69" customHeight="1">
      <c r="A29" s="15">
        <v>18</v>
      </c>
      <c r="B29" s="15"/>
      <c r="C29" s="15"/>
      <c r="D29" s="15"/>
      <c r="E29" s="15"/>
      <c r="F29" s="15">
        <v>4</v>
      </c>
      <c r="G29" s="15"/>
      <c r="H29" s="19" t="s">
        <v>1506</v>
      </c>
      <c r="I29" s="24" t="s">
        <v>1507</v>
      </c>
      <c r="J29" s="25" t="s">
        <v>1413</v>
      </c>
      <c r="K29" s="19" t="s">
        <v>1508</v>
      </c>
      <c r="L29" s="25" t="s">
        <v>1413</v>
      </c>
      <c r="M29" s="29" t="s">
        <v>1509</v>
      </c>
      <c r="N29" s="15" t="s">
        <v>1510</v>
      </c>
      <c r="O29" s="24" t="s">
        <v>1413</v>
      </c>
      <c r="P29" s="24" t="s">
        <v>1413</v>
      </c>
      <c r="Q29" s="18" t="s">
        <v>363</v>
      </c>
      <c r="R29" s="44" t="s">
        <v>1511</v>
      </c>
      <c r="S29" s="13" t="s">
        <v>1413</v>
      </c>
      <c r="T29" s="18" t="s">
        <v>1512</v>
      </c>
      <c r="U29" s="14" t="s">
        <v>344</v>
      </c>
      <c r="V29" s="14" t="s">
        <v>345</v>
      </c>
      <c r="W29" s="13" t="s">
        <v>1413</v>
      </c>
      <c r="X29" s="13" t="s">
        <v>1413</v>
      </c>
      <c r="Y29" s="13" t="s">
        <v>1413</v>
      </c>
      <c r="Z29" s="13" t="s">
        <v>1413</v>
      </c>
      <c r="AA29" s="24" t="s">
        <v>1413</v>
      </c>
      <c r="AB29" s="24" t="s">
        <v>1413</v>
      </c>
      <c r="AC29" s="28" t="s">
        <v>1454</v>
      </c>
      <c r="AD29" s="24" t="s">
        <v>1507</v>
      </c>
      <c r="AE29" s="58"/>
      <c r="AF29" s="58"/>
      <c r="AG29" s="72">
        <v>2</v>
      </c>
      <c r="AH29" s="72"/>
      <c r="AI29" s="58"/>
      <c r="AJ29" s="58"/>
      <c r="AK29" s="72">
        <v>2</v>
      </c>
      <c r="AL29" s="72"/>
      <c r="AM29" s="58"/>
      <c r="AN29" s="81"/>
    </row>
    <row r="30" spans="1:41" s="4" customFormat="1" ht="72" customHeight="1">
      <c r="A30" s="15">
        <v>19</v>
      </c>
      <c r="B30" s="15"/>
      <c r="C30" s="15"/>
      <c r="D30" s="15"/>
      <c r="E30" s="15"/>
      <c r="F30" s="15">
        <v>4</v>
      </c>
      <c r="G30" s="15"/>
      <c r="H30" s="19" t="s">
        <v>1513</v>
      </c>
      <c r="I30" s="24" t="s">
        <v>1507</v>
      </c>
      <c r="J30" s="25" t="s">
        <v>1413</v>
      </c>
      <c r="K30" s="19" t="s">
        <v>1514</v>
      </c>
      <c r="L30" s="25" t="s">
        <v>1413</v>
      </c>
      <c r="M30" s="29" t="s">
        <v>1515</v>
      </c>
      <c r="N30" s="29" t="s">
        <v>1510</v>
      </c>
      <c r="O30" s="25" t="s">
        <v>1413</v>
      </c>
      <c r="P30" s="25" t="s">
        <v>1413</v>
      </c>
      <c r="Q30" s="19" t="s">
        <v>363</v>
      </c>
      <c r="R30" s="45" t="s">
        <v>1511</v>
      </c>
      <c r="S30" s="40" t="s">
        <v>1413</v>
      </c>
      <c r="T30" s="19" t="s">
        <v>1512</v>
      </c>
      <c r="U30" s="42" t="s">
        <v>344</v>
      </c>
      <c r="V30" s="42" t="s">
        <v>345</v>
      </c>
      <c r="W30" s="40" t="s">
        <v>1413</v>
      </c>
      <c r="X30" s="40" t="s">
        <v>1413</v>
      </c>
      <c r="Y30" s="40" t="s">
        <v>1413</v>
      </c>
      <c r="Z30" s="40" t="s">
        <v>1413</v>
      </c>
      <c r="AA30" s="25" t="s">
        <v>1413</v>
      </c>
      <c r="AB30" s="25" t="s">
        <v>1413</v>
      </c>
      <c r="AC30" s="28" t="s">
        <v>1454</v>
      </c>
      <c r="AD30" s="25" t="s">
        <v>1507</v>
      </c>
      <c r="AE30" s="60"/>
      <c r="AF30" s="60"/>
      <c r="AG30" s="73">
        <v>1</v>
      </c>
      <c r="AH30" s="73"/>
      <c r="AI30" s="73"/>
      <c r="AJ30" s="60"/>
      <c r="AK30" s="73">
        <v>1</v>
      </c>
      <c r="AL30" s="73"/>
      <c r="AM30" s="73"/>
      <c r="AN30" s="81"/>
    </row>
    <row r="31" spans="1:41" s="4" customFormat="1" ht="72" customHeight="1">
      <c r="A31" s="15">
        <v>20</v>
      </c>
      <c r="B31" s="15"/>
      <c r="C31" s="15"/>
      <c r="D31" s="15"/>
      <c r="E31" s="15"/>
      <c r="F31" s="15">
        <v>4</v>
      </c>
      <c r="G31" s="15"/>
      <c r="H31" s="19" t="s">
        <v>1516</v>
      </c>
      <c r="I31" s="24" t="s">
        <v>1507</v>
      </c>
      <c r="J31" s="25"/>
      <c r="K31" s="19" t="s">
        <v>1517</v>
      </c>
      <c r="L31" s="25"/>
      <c r="M31" s="29" t="s">
        <v>1518</v>
      </c>
      <c r="N31" s="29" t="s">
        <v>1510</v>
      </c>
      <c r="O31" s="25" t="s">
        <v>1413</v>
      </c>
      <c r="P31" s="25" t="s">
        <v>1413</v>
      </c>
      <c r="Q31" s="19" t="s">
        <v>363</v>
      </c>
      <c r="R31" s="45" t="s">
        <v>1511</v>
      </c>
      <c r="S31" s="40" t="s">
        <v>1413</v>
      </c>
      <c r="T31" s="19" t="s">
        <v>1512</v>
      </c>
      <c r="U31" s="42" t="s">
        <v>344</v>
      </c>
      <c r="V31" s="42" t="s">
        <v>345</v>
      </c>
      <c r="W31" s="40" t="s">
        <v>1413</v>
      </c>
      <c r="X31" s="40" t="s">
        <v>1413</v>
      </c>
      <c r="Y31" s="40" t="s">
        <v>1413</v>
      </c>
      <c r="Z31" s="40" t="s">
        <v>1413</v>
      </c>
      <c r="AA31" s="25" t="s">
        <v>1413</v>
      </c>
      <c r="AB31" s="25" t="s">
        <v>1413</v>
      </c>
      <c r="AC31" s="28" t="s">
        <v>1454</v>
      </c>
      <c r="AD31" s="25" t="s">
        <v>1507</v>
      </c>
      <c r="AE31" s="60"/>
      <c r="AF31" s="60"/>
      <c r="AG31" s="73">
        <v>1</v>
      </c>
      <c r="AH31" s="73"/>
      <c r="AI31" s="73"/>
      <c r="AJ31" s="60"/>
      <c r="AK31" s="73">
        <v>1</v>
      </c>
      <c r="AL31" s="73"/>
      <c r="AM31" s="73"/>
      <c r="AN31" s="83"/>
    </row>
    <row r="32" spans="1:41" s="4" customFormat="1" ht="115.15" customHeight="1">
      <c r="A32" s="15">
        <v>29</v>
      </c>
      <c r="B32" s="15"/>
      <c r="C32" s="15"/>
      <c r="D32" s="15"/>
      <c r="E32" s="15"/>
      <c r="F32" s="15">
        <v>4</v>
      </c>
      <c r="G32" s="15"/>
      <c r="H32" s="19" t="s">
        <v>1519</v>
      </c>
      <c r="I32" s="19" t="s">
        <v>1520</v>
      </c>
      <c r="J32" s="25" t="s">
        <v>1413</v>
      </c>
      <c r="K32" s="19" t="s">
        <v>1521</v>
      </c>
      <c r="L32" s="25" t="s">
        <v>1413</v>
      </c>
      <c r="M32" s="29" t="s">
        <v>1522</v>
      </c>
      <c r="N32" s="15" t="s">
        <v>1510</v>
      </c>
      <c r="O32" s="24" t="s">
        <v>1413</v>
      </c>
      <c r="P32" s="24" t="s">
        <v>1413</v>
      </c>
      <c r="Q32" s="18" t="s">
        <v>363</v>
      </c>
      <c r="R32" s="44" t="s">
        <v>1511</v>
      </c>
      <c r="S32" s="13" t="s">
        <v>1413</v>
      </c>
      <c r="T32" s="18" t="s">
        <v>1512</v>
      </c>
      <c r="U32" s="14" t="s">
        <v>345</v>
      </c>
      <c r="V32" s="14" t="s">
        <v>345</v>
      </c>
      <c r="W32" s="13" t="s">
        <v>1413</v>
      </c>
      <c r="X32" s="13" t="s">
        <v>1413</v>
      </c>
      <c r="Y32" s="13" t="s">
        <v>1413</v>
      </c>
      <c r="Z32" s="13" t="s">
        <v>1413</v>
      </c>
      <c r="AA32" s="24" t="s">
        <v>1413</v>
      </c>
      <c r="AB32" s="24" t="s">
        <v>1413</v>
      </c>
      <c r="AC32" s="24" t="s">
        <v>1454</v>
      </c>
      <c r="AD32" s="24" t="s">
        <v>1523</v>
      </c>
      <c r="AE32" s="73"/>
      <c r="AF32" s="73"/>
      <c r="AG32" s="73"/>
      <c r="AH32" s="73"/>
      <c r="AI32" s="73">
        <v>1</v>
      </c>
      <c r="AJ32" s="73"/>
      <c r="AK32" s="73"/>
      <c r="AL32" s="73"/>
      <c r="AM32" s="73">
        <v>1</v>
      </c>
    </row>
    <row r="33" spans="1:45" s="74" customFormat="1" ht="153.6" customHeight="1">
      <c r="A33" s="15">
        <v>30</v>
      </c>
      <c r="B33" s="15"/>
      <c r="C33" s="15"/>
      <c r="D33" s="15"/>
      <c r="E33" s="15"/>
      <c r="F33" s="15">
        <v>4</v>
      </c>
      <c r="G33" s="15"/>
      <c r="H33" s="19" t="s">
        <v>1524</v>
      </c>
      <c r="I33" s="19" t="s">
        <v>1520</v>
      </c>
      <c r="J33" s="25" t="s">
        <v>1413</v>
      </c>
      <c r="K33" s="19" t="s">
        <v>1525</v>
      </c>
      <c r="L33" s="25" t="s">
        <v>1413</v>
      </c>
      <c r="M33" s="29" t="s">
        <v>1526</v>
      </c>
      <c r="N33" s="15" t="s">
        <v>1510</v>
      </c>
      <c r="O33" s="24" t="s">
        <v>1413</v>
      </c>
      <c r="P33" s="24" t="s">
        <v>1413</v>
      </c>
      <c r="Q33" s="18" t="s">
        <v>363</v>
      </c>
      <c r="R33" s="44" t="s">
        <v>1511</v>
      </c>
      <c r="S33" s="13" t="s">
        <v>1413</v>
      </c>
      <c r="T33" s="18" t="s">
        <v>1512</v>
      </c>
      <c r="U33" s="14" t="s">
        <v>345</v>
      </c>
      <c r="V33" s="14" t="s">
        <v>345</v>
      </c>
      <c r="W33" s="13" t="s">
        <v>1413</v>
      </c>
      <c r="X33" s="13" t="s">
        <v>1413</v>
      </c>
      <c r="Y33" s="13" t="s">
        <v>1413</v>
      </c>
      <c r="Z33" s="13" t="s">
        <v>1413</v>
      </c>
      <c r="AA33" s="24" t="s">
        <v>1413</v>
      </c>
      <c r="AB33" s="24" t="s">
        <v>1413</v>
      </c>
      <c r="AC33" s="24" t="s">
        <v>1454</v>
      </c>
      <c r="AD33" s="24" t="s">
        <v>1523</v>
      </c>
      <c r="AE33" s="73"/>
      <c r="AF33" s="73"/>
      <c r="AG33" s="73"/>
      <c r="AH33" s="73"/>
      <c r="AI33" s="73">
        <v>2</v>
      </c>
      <c r="AJ33" s="73"/>
      <c r="AK33" s="73"/>
      <c r="AL33" s="73"/>
      <c r="AM33" s="73">
        <v>2</v>
      </c>
    </row>
    <row r="34" spans="1:45" s="4" customFormat="1" ht="115.15" customHeight="1">
      <c r="A34" s="15">
        <v>29</v>
      </c>
      <c r="B34" s="15"/>
      <c r="C34" s="15"/>
      <c r="D34" s="15"/>
      <c r="E34" s="15"/>
      <c r="F34" s="15">
        <v>4</v>
      </c>
      <c r="G34" s="15"/>
      <c r="H34" s="19" t="s">
        <v>1527</v>
      </c>
      <c r="I34" s="19" t="s">
        <v>1520</v>
      </c>
      <c r="J34" s="25" t="s">
        <v>1413</v>
      </c>
      <c r="K34" s="19" t="s">
        <v>1528</v>
      </c>
      <c r="L34" s="25" t="s">
        <v>1413</v>
      </c>
      <c r="M34" s="29" t="s">
        <v>1529</v>
      </c>
      <c r="N34" s="15" t="s">
        <v>1510</v>
      </c>
      <c r="O34" s="24" t="s">
        <v>1413</v>
      </c>
      <c r="P34" s="24" t="s">
        <v>1413</v>
      </c>
      <c r="Q34" s="18" t="s">
        <v>363</v>
      </c>
      <c r="R34" s="44" t="s">
        <v>1511</v>
      </c>
      <c r="S34" s="13" t="s">
        <v>1413</v>
      </c>
      <c r="T34" s="18" t="s">
        <v>1512</v>
      </c>
      <c r="U34" s="14" t="s">
        <v>345</v>
      </c>
      <c r="V34" s="14" t="s">
        <v>345</v>
      </c>
      <c r="W34" s="13" t="s">
        <v>1413</v>
      </c>
      <c r="X34" s="13" t="s">
        <v>1413</v>
      </c>
      <c r="Y34" s="13" t="s">
        <v>1413</v>
      </c>
      <c r="Z34" s="13" t="s">
        <v>1413</v>
      </c>
      <c r="AA34" s="24" t="s">
        <v>1413</v>
      </c>
      <c r="AB34" s="24" t="s">
        <v>1413</v>
      </c>
      <c r="AC34" s="24" t="s">
        <v>1454</v>
      </c>
      <c r="AD34" s="24" t="s">
        <v>1523</v>
      </c>
      <c r="AE34" s="73"/>
      <c r="AF34" s="73"/>
      <c r="AG34" s="73"/>
      <c r="AH34" s="73"/>
      <c r="AI34" s="73">
        <v>2</v>
      </c>
      <c r="AJ34" s="73"/>
      <c r="AK34" s="73"/>
      <c r="AL34" s="73"/>
      <c r="AM34" s="73">
        <v>2</v>
      </c>
    </row>
    <row r="35" spans="1:45" s="74" customFormat="1" ht="153.6" customHeight="1">
      <c r="A35" s="15">
        <v>30</v>
      </c>
      <c r="B35" s="15"/>
      <c r="C35" s="15"/>
      <c r="D35" s="15"/>
      <c r="E35" s="15"/>
      <c r="F35" s="15">
        <v>4</v>
      </c>
      <c r="G35" s="15"/>
      <c r="H35" s="19" t="s">
        <v>1530</v>
      </c>
      <c r="I35" s="19" t="s">
        <v>1520</v>
      </c>
      <c r="J35" s="25" t="s">
        <v>1413</v>
      </c>
      <c r="K35" s="19" t="s">
        <v>1531</v>
      </c>
      <c r="L35" s="25" t="s">
        <v>1413</v>
      </c>
      <c r="M35" s="29" t="s">
        <v>1532</v>
      </c>
      <c r="N35" s="15" t="s">
        <v>1510</v>
      </c>
      <c r="O35" s="24" t="s">
        <v>1413</v>
      </c>
      <c r="P35" s="24" t="s">
        <v>1413</v>
      </c>
      <c r="Q35" s="18" t="s">
        <v>363</v>
      </c>
      <c r="R35" s="44" t="s">
        <v>1511</v>
      </c>
      <c r="S35" s="13" t="s">
        <v>1413</v>
      </c>
      <c r="T35" s="18" t="s">
        <v>1512</v>
      </c>
      <c r="U35" s="14" t="s">
        <v>345</v>
      </c>
      <c r="V35" s="14" t="s">
        <v>345</v>
      </c>
      <c r="W35" s="13" t="s">
        <v>1413</v>
      </c>
      <c r="X35" s="13" t="s">
        <v>1413</v>
      </c>
      <c r="Y35" s="13" t="s">
        <v>1413</v>
      </c>
      <c r="Z35" s="13" t="s">
        <v>1413</v>
      </c>
      <c r="AA35" s="24" t="s">
        <v>1413</v>
      </c>
      <c r="AB35" s="24" t="s">
        <v>1413</v>
      </c>
      <c r="AC35" s="24" t="s">
        <v>1454</v>
      </c>
      <c r="AD35" s="24" t="s">
        <v>1523</v>
      </c>
      <c r="AE35" s="73"/>
      <c r="AF35" s="73"/>
      <c r="AG35" s="73"/>
      <c r="AH35" s="73"/>
      <c r="AI35" s="73">
        <v>1</v>
      </c>
      <c r="AJ35" s="73"/>
      <c r="AK35" s="73"/>
      <c r="AL35" s="73"/>
      <c r="AM35" s="73">
        <v>1</v>
      </c>
    </row>
    <row r="36" spans="1:45" ht="75">
      <c r="A36" s="15">
        <v>21</v>
      </c>
      <c r="B36" s="15"/>
      <c r="C36" s="15"/>
      <c r="D36" s="15"/>
      <c r="E36" s="15"/>
      <c r="F36" s="15">
        <v>4</v>
      </c>
      <c r="G36" s="15"/>
      <c r="H36" s="18" t="s">
        <v>1533</v>
      </c>
      <c r="I36" s="18" t="s">
        <v>1534</v>
      </c>
      <c r="J36" s="24" t="s">
        <v>1413</v>
      </c>
      <c r="K36" s="18" t="s">
        <v>1535</v>
      </c>
      <c r="L36" s="24" t="s">
        <v>1413</v>
      </c>
      <c r="M36" s="15" t="s">
        <v>1536</v>
      </c>
      <c r="N36" s="15" t="s">
        <v>1537</v>
      </c>
      <c r="O36" s="24" t="s">
        <v>1413</v>
      </c>
      <c r="P36" s="24" t="s">
        <v>1413</v>
      </c>
      <c r="Q36" s="18" t="s">
        <v>363</v>
      </c>
      <c r="R36" s="44" t="s">
        <v>1511</v>
      </c>
      <c r="S36" s="13" t="s">
        <v>1413</v>
      </c>
      <c r="T36" s="18" t="s">
        <v>1534</v>
      </c>
      <c r="U36" s="42" t="s">
        <v>344</v>
      </c>
      <c r="V36" s="14" t="s">
        <v>345</v>
      </c>
      <c r="W36" s="13" t="s">
        <v>1413</v>
      </c>
      <c r="X36" s="13" t="s">
        <v>1413</v>
      </c>
      <c r="Y36" s="13" t="s">
        <v>1413</v>
      </c>
      <c r="Z36" s="13" t="s">
        <v>1413</v>
      </c>
      <c r="AA36" s="24" t="s">
        <v>1413</v>
      </c>
      <c r="AB36" s="24" t="s">
        <v>1413</v>
      </c>
      <c r="AC36" s="28" t="s">
        <v>1454</v>
      </c>
      <c r="AD36" s="24" t="s">
        <v>1538</v>
      </c>
      <c r="AE36" s="60">
        <v>1</v>
      </c>
      <c r="AF36" s="60">
        <v>1</v>
      </c>
      <c r="AG36" s="60"/>
      <c r="AH36" s="73">
        <v>1</v>
      </c>
      <c r="AI36" s="73"/>
      <c r="AJ36" s="60">
        <v>1</v>
      </c>
      <c r="AK36" s="60"/>
      <c r="AL36" s="73">
        <v>1</v>
      </c>
      <c r="AM36" s="73"/>
    </row>
    <row r="37" spans="1:45">
      <c r="H37" s="8"/>
      <c r="I37" s="8"/>
      <c r="K37" s="8"/>
      <c r="N37" s="8"/>
      <c r="T37" s="8"/>
      <c r="U37" s="8"/>
      <c r="V37" s="8"/>
      <c r="W37" s="8"/>
      <c r="X37" s="8"/>
      <c r="Y37" s="8"/>
      <c r="Z37" s="8"/>
      <c r="AB37" s="8"/>
    </row>
    <row r="38" spans="1:45">
      <c r="H38" s="8"/>
      <c r="I38" s="8"/>
      <c r="K38" s="8"/>
      <c r="N38" s="8"/>
      <c r="T38" s="8"/>
      <c r="U38" s="8"/>
      <c r="V38" s="8"/>
      <c r="W38" s="8"/>
      <c r="X38" s="8"/>
      <c r="Y38" s="8"/>
      <c r="Z38" s="8"/>
      <c r="AB38" s="8"/>
    </row>
    <row r="39" spans="1:45">
      <c r="H39" s="8"/>
      <c r="I39" s="8"/>
      <c r="K39" s="8"/>
      <c r="N39" s="8"/>
      <c r="T39" s="8"/>
      <c r="U39" s="8"/>
      <c r="V39" s="8"/>
      <c r="W39" s="8"/>
      <c r="X39" s="8"/>
      <c r="Y39" s="8"/>
      <c r="Z39" s="8"/>
      <c r="AB39" s="8"/>
    </row>
    <row r="40" spans="1:45">
      <c r="H40" s="8"/>
      <c r="I40" s="8"/>
      <c r="K40" s="8"/>
      <c r="N40" s="8"/>
      <c r="T40" s="8"/>
      <c r="U40" s="8"/>
      <c r="V40" s="8"/>
      <c r="W40" s="8"/>
      <c r="X40" s="8"/>
      <c r="Y40" s="8"/>
      <c r="Z40" s="8"/>
      <c r="AB40" s="8"/>
    </row>
    <row r="41" spans="1:45">
      <c r="H41" s="8"/>
      <c r="I41" s="8"/>
      <c r="K41" s="8"/>
      <c r="N41" s="8"/>
      <c r="T41" s="8"/>
      <c r="U41" s="8"/>
      <c r="V41" s="8"/>
      <c r="W41" s="8"/>
      <c r="X41" s="8"/>
      <c r="Y41" s="8"/>
      <c r="Z41" s="8"/>
      <c r="AB41" s="8"/>
    </row>
    <row r="42" spans="1:45">
      <c r="H42" s="8"/>
      <c r="I42" s="8"/>
      <c r="K42" s="8"/>
      <c r="N42" s="8"/>
      <c r="T42" s="8"/>
      <c r="U42" s="8"/>
      <c r="V42" s="8"/>
      <c r="W42" s="8"/>
      <c r="X42" s="8"/>
      <c r="Y42" s="8"/>
      <c r="Z42" s="8"/>
      <c r="AB42" s="8"/>
    </row>
    <row r="43" spans="1:45">
      <c r="H43" s="8"/>
      <c r="I43" s="8"/>
      <c r="K43" s="8"/>
      <c r="N43" s="8"/>
      <c r="T43" s="8"/>
      <c r="U43" s="8"/>
      <c r="V43" s="8"/>
      <c r="W43" s="8"/>
      <c r="X43" s="8"/>
      <c r="Y43" s="8"/>
      <c r="Z43" s="8"/>
      <c r="AB43" s="8"/>
    </row>
    <row r="44" spans="1:45">
      <c r="H44" s="8"/>
      <c r="I44" s="8"/>
      <c r="K44" s="8"/>
      <c r="N44" s="8"/>
      <c r="T44" s="8"/>
      <c r="U44" s="8"/>
      <c r="V44" s="8"/>
      <c r="W44" s="8"/>
      <c r="X44" s="8"/>
      <c r="Y44" s="8"/>
      <c r="Z44" s="8"/>
      <c r="AB44" s="8"/>
    </row>
    <row r="45" spans="1:45">
      <c r="H45" s="8"/>
      <c r="I45" s="8"/>
      <c r="K45" s="8"/>
      <c r="N45" s="8"/>
      <c r="T45" s="8"/>
      <c r="U45" s="8"/>
      <c r="V45" s="8"/>
      <c r="W45" s="8"/>
      <c r="X45" s="8"/>
      <c r="Y45" s="8"/>
      <c r="Z45" s="8"/>
      <c r="AB45" s="8"/>
    </row>
    <row r="46" spans="1:45">
      <c r="H46" s="8"/>
      <c r="I46" s="8"/>
      <c r="K46" s="8"/>
      <c r="N46" s="8"/>
      <c r="T46" s="8"/>
      <c r="U46" s="8"/>
      <c r="V46" s="8"/>
      <c r="W46" s="8"/>
      <c r="X46" s="8"/>
      <c r="Y46" s="8"/>
      <c r="Z46" s="8"/>
      <c r="AB46" s="8"/>
    </row>
    <row r="47" spans="1:45" ht="14.25" customHeight="1">
      <c r="C47" s="22"/>
      <c r="D47" s="23"/>
      <c r="E47" s="23"/>
      <c r="F47" s="23"/>
      <c r="G47" s="23"/>
      <c r="H47" s="23"/>
      <c r="I47" s="23"/>
      <c r="J47" s="23"/>
      <c r="K47" s="23"/>
      <c r="L47" s="23"/>
      <c r="M47" s="23"/>
      <c r="N47" s="23"/>
      <c r="O47" s="23"/>
      <c r="P47" s="23"/>
      <c r="Q47" s="23"/>
      <c r="R47" s="23"/>
      <c r="S47" s="23"/>
      <c r="T47" s="23"/>
      <c r="U47" s="23"/>
      <c r="V47" s="23"/>
      <c r="W47" s="23"/>
      <c r="X47" s="23"/>
      <c r="Y47" s="23"/>
      <c r="Z47" s="23"/>
      <c r="AA47" s="23"/>
      <c r="AB47" s="23"/>
      <c r="AC47" s="23"/>
      <c r="AD47" s="23"/>
      <c r="AE47" s="23"/>
      <c r="AF47" s="23"/>
      <c r="AG47" s="23"/>
      <c r="AH47" s="23"/>
      <c r="AI47" s="23"/>
      <c r="AJ47" s="23"/>
      <c r="AK47" s="23"/>
      <c r="AL47" s="23"/>
      <c r="AM47" s="23"/>
      <c r="AN47" s="23"/>
      <c r="AO47" s="23"/>
      <c r="AP47" s="23"/>
      <c r="AQ47" s="23"/>
      <c r="AR47" s="23"/>
      <c r="AS47" s="23"/>
    </row>
    <row r="48" spans="1:45">
      <c r="C48" s="23"/>
      <c r="D48" s="23"/>
      <c r="E48" s="23"/>
      <c r="F48" s="23"/>
      <c r="G48" s="23"/>
      <c r="H48" s="23"/>
      <c r="I48" s="23"/>
      <c r="J48" s="23"/>
      <c r="K48" s="23"/>
      <c r="L48" s="23"/>
      <c r="M48" s="23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  <c r="AB48" s="23"/>
      <c r="AC48" s="23"/>
      <c r="AD48" s="23"/>
      <c r="AE48" s="23"/>
      <c r="AF48" s="23"/>
      <c r="AG48" s="23"/>
      <c r="AH48" s="23"/>
      <c r="AI48" s="23"/>
      <c r="AJ48" s="23"/>
      <c r="AK48" s="23"/>
      <c r="AL48" s="23"/>
      <c r="AM48" s="23"/>
      <c r="AN48" s="23"/>
      <c r="AO48" s="23"/>
      <c r="AP48" s="23"/>
      <c r="AQ48" s="23"/>
      <c r="AR48" s="23"/>
      <c r="AS48" s="23"/>
    </row>
    <row r="49" spans="3:45">
      <c r="C49" s="23"/>
      <c r="D49" s="23"/>
      <c r="E49" s="23"/>
      <c r="F49" s="23"/>
      <c r="G49" s="23"/>
      <c r="H49" s="23"/>
      <c r="I49" s="23"/>
      <c r="J49" s="23"/>
      <c r="K49" s="23"/>
      <c r="L49" s="23"/>
      <c r="M49" s="23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  <c r="AB49" s="23"/>
      <c r="AC49" s="23"/>
      <c r="AD49" s="23"/>
      <c r="AE49" s="23"/>
      <c r="AF49" s="23"/>
      <c r="AG49" s="23"/>
      <c r="AH49" s="23"/>
      <c r="AI49" s="23"/>
      <c r="AJ49" s="23"/>
      <c r="AK49" s="23"/>
      <c r="AL49" s="23"/>
      <c r="AM49" s="23"/>
      <c r="AN49" s="23"/>
      <c r="AO49" s="23"/>
      <c r="AP49" s="23"/>
      <c r="AQ49" s="23"/>
      <c r="AR49" s="23"/>
      <c r="AS49" s="23"/>
    </row>
    <row r="50" spans="3:45">
      <c r="C50" s="23"/>
      <c r="D50" s="23"/>
      <c r="E50" s="23"/>
      <c r="F50" s="23"/>
      <c r="G50" s="23"/>
      <c r="H50" s="23"/>
      <c r="I50" s="23"/>
      <c r="J50" s="23"/>
      <c r="K50" s="23"/>
      <c r="L50" s="23"/>
      <c r="M50" s="23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  <c r="AB50" s="23"/>
      <c r="AC50" s="23"/>
      <c r="AD50" s="23"/>
      <c r="AE50" s="23"/>
      <c r="AF50" s="23"/>
      <c r="AG50" s="23"/>
      <c r="AH50" s="23"/>
      <c r="AI50" s="23"/>
      <c r="AJ50" s="23"/>
      <c r="AK50" s="23"/>
      <c r="AL50" s="23"/>
      <c r="AM50" s="23"/>
      <c r="AN50" s="23"/>
      <c r="AO50" s="23"/>
      <c r="AP50" s="23"/>
      <c r="AQ50" s="23"/>
      <c r="AR50" s="23"/>
      <c r="AS50" s="23"/>
    </row>
    <row r="51" spans="3:45">
      <c r="C51" s="23"/>
      <c r="D51" s="23"/>
      <c r="E51" s="23"/>
      <c r="F51" s="23"/>
      <c r="G51" s="23"/>
      <c r="H51" s="23"/>
      <c r="I51" s="23"/>
      <c r="J51" s="23"/>
      <c r="K51" s="23"/>
      <c r="L51" s="23"/>
      <c r="M51" s="23"/>
      <c r="N51" s="23"/>
      <c r="O51" s="23"/>
      <c r="P51" s="23"/>
      <c r="Q51" s="23"/>
      <c r="R51" s="23"/>
      <c r="S51" s="23"/>
      <c r="T51" s="23"/>
      <c r="U51" s="23"/>
      <c r="V51" s="23"/>
      <c r="W51" s="23"/>
      <c r="X51" s="23"/>
      <c r="Y51" s="23"/>
      <c r="Z51" s="23"/>
      <c r="AA51" s="23"/>
      <c r="AB51" s="23"/>
      <c r="AC51" s="23"/>
      <c r="AD51" s="23"/>
      <c r="AE51" s="23"/>
      <c r="AF51" s="23"/>
      <c r="AG51" s="23"/>
      <c r="AH51" s="23"/>
      <c r="AI51" s="23"/>
      <c r="AJ51" s="23"/>
      <c r="AK51" s="23"/>
      <c r="AL51" s="23"/>
      <c r="AM51" s="23"/>
      <c r="AN51" s="23"/>
      <c r="AO51" s="23"/>
      <c r="AP51" s="23"/>
      <c r="AQ51" s="23"/>
      <c r="AR51" s="23"/>
      <c r="AS51" s="23"/>
    </row>
    <row r="52" spans="3:45">
      <c r="C52" s="23"/>
      <c r="D52" s="23"/>
      <c r="E52" s="23"/>
      <c r="F52" s="23"/>
      <c r="G52" s="23"/>
      <c r="H52" s="23"/>
      <c r="I52" s="23"/>
      <c r="J52" s="23"/>
      <c r="K52" s="23"/>
      <c r="L52" s="23"/>
      <c r="M52" s="23"/>
      <c r="N52" s="23"/>
      <c r="O52" s="23"/>
      <c r="P52" s="23"/>
      <c r="Q52" s="23"/>
      <c r="R52" s="23"/>
      <c r="S52" s="23"/>
      <c r="T52" s="23"/>
      <c r="U52" s="23"/>
      <c r="V52" s="23"/>
      <c r="W52" s="23"/>
      <c r="X52" s="23"/>
      <c r="Y52" s="23"/>
      <c r="Z52" s="23"/>
      <c r="AA52" s="23"/>
      <c r="AB52" s="23"/>
      <c r="AC52" s="23"/>
      <c r="AD52" s="23"/>
      <c r="AE52" s="23"/>
      <c r="AF52" s="23"/>
      <c r="AG52" s="23"/>
      <c r="AH52" s="23"/>
      <c r="AI52" s="23"/>
      <c r="AJ52" s="23"/>
      <c r="AK52" s="23"/>
      <c r="AL52" s="23"/>
      <c r="AM52" s="23"/>
      <c r="AN52" s="23"/>
      <c r="AO52" s="23"/>
      <c r="AP52" s="23"/>
      <c r="AQ52" s="23"/>
      <c r="AR52" s="23"/>
      <c r="AS52" s="23"/>
    </row>
    <row r="53" spans="3:45">
      <c r="C53" s="23"/>
      <c r="D53" s="23"/>
      <c r="E53" s="23"/>
      <c r="F53" s="23"/>
      <c r="G53" s="23"/>
      <c r="H53" s="23"/>
      <c r="I53" s="23"/>
      <c r="J53" s="23"/>
      <c r="K53" s="23"/>
      <c r="L53" s="23"/>
      <c r="M53" s="23"/>
      <c r="N53" s="23"/>
      <c r="O53" s="23"/>
      <c r="P53" s="23"/>
      <c r="Q53" s="23"/>
      <c r="R53" s="23"/>
      <c r="S53" s="23"/>
      <c r="T53" s="23"/>
      <c r="U53" s="23"/>
      <c r="V53" s="23"/>
      <c r="W53" s="23"/>
      <c r="X53" s="23"/>
      <c r="Y53" s="23"/>
      <c r="Z53" s="23"/>
      <c r="AA53" s="23"/>
      <c r="AB53" s="23"/>
      <c r="AC53" s="23"/>
      <c r="AD53" s="23"/>
      <c r="AE53" s="23"/>
      <c r="AF53" s="23"/>
      <c r="AG53" s="23"/>
      <c r="AH53" s="23"/>
      <c r="AI53" s="23"/>
      <c r="AJ53" s="23"/>
      <c r="AK53" s="23"/>
      <c r="AL53" s="23"/>
      <c r="AM53" s="23"/>
      <c r="AN53" s="23"/>
      <c r="AO53" s="23"/>
      <c r="AP53" s="23"/>
      <c r="AQ53" s="23"/>
      <c r="AR53" s="23"/>
      <c r="AS53" s="23"/>
    </row>
    <row r="54" spans="3:45">
      <c r="C54" s="23"/>
      <c r="D54" s="23"/>
      <c r="E54" s="23"/>
      <c r="F54" s="23"/>
      <c r="G54" s="23"/>
      <c r="H54" s="23"/>
      <c r="I54" s="23"/>
      <c r="J54" s="23"/>
      <c r="K54" s="23"/>
      <c r="L54" s="23"/>
      <c r="M54" s="23"/>
      <c r="N54" s="23"/>
      <c r="O54" s="23"/>
      <c r="P54" s="23"/>
      <c r="Q54" s="23"/>
      <c r="R54" s="23"/>
      <c r="S54" s="23"/>
      <c r="T54" s="23"/>
      <c r="U54" s="23"/>
      <c r="V54" s="23"/>
      <c r="W54" s="23"/>
      <c r="X54" s="23"/>
      <c r="Y54" s="23"/>
      <c r="Z54" s="23"/>
      <c r="AA54" s="23"/>
      <c r="AB54" s="23"/>
      <c r="AC54" s="23"/>
      <c r="AD54" s="23"/>
      <c r="AE54" s="23"/>
      <c r="AF54" s="23"/>
      <c r="AG54" s="23"/>
      <c r="AH54" s="23"/>
      <c r="AI54" s="23"/>
      <c r="AJ54" s="23"/>
      <c r="AK54" s="23"/>
      <c r="AL54" s="23"/>
      <c r="AM54" s="23"/>
      <c r="AN54" s="23"/>
      <c r="AO54" s="23"/>
      <c r="AP54" s="23"/>
      <c r="AQ54" s="23"/>
      <c r="AR54" s="23"/>
      <c r="AS54" s="23"/>
    </row>
    <row r="55" spans="3:45">
      <c r="C55" s="23"/>
      <c r="D55" s="23"/>
      <c r="E55" s="23"/>
      <c r="F55" s="23"/>
      <c r="G55" s="23"/>
      <c r="H55" s="23"/>
      <c r="I55" s="23"/>
      <c r="J55" s="23"/>
      <c r="K55" s="23"/>
      <c r="L55" s="23"/>
      <c r="M55" s="23"/>
      <c r="N55" s="23"/>
      <c r="O55" s="23"/>
      <c r="P55" s="23"/>
      <c r="Q55" s="23"/>
      <c r="R55" s="23"/>
      <c r="S55" s="23"/>
      <c r="T55" s="23"/>
      <c r="U55" s="23"/>
      <c r="V55" s="23"/>
      <c r="W55" s="23"/>
      <c r="X55" s="23"/>
      <c r="Y55" s="23"/>
      <c r="Z55" s="23"/>
      <c r="AA55" s="23"/>
      <c r="AB55" s="23"/>
      <c r="AC55" s="23"/>
      <c r="AD55" s="23"/>
      <c r="AE55" s="23"/>
      <c r="AF55" s="23"/>
      <c r="AG55" s="23"/>
      <c r="AH55" s="23"/>
      <c r="AI55" s="23"/>
      <c r="AJ55" s="23"/>
      <c r="AK55" s="23"/>
      <c r="AL55" s="23"/>
      <c r="AM55" s="23"/>
      <c r="AN55" s="23"/>
      <c r="AO55" s="23"/>
      <c r="AP55" s="23"/>
      <c r="AQ55" s="23"/>
      <c r="AR55" s="23"/>
      <c r="AS55" s="23"/>
    </row>
    <row r="56" spans="3:45">
      <c r="C56" s="23"/>
      <c r="D56" s="23"/>
      <c r="E56" s="23"/>
      <c r="F56" s="23"/>
      <c r="G56" s="23"/>
      <c r="H56" s="23"/>
      <c r="I56" s="23"/>
      <c r="J56" s="23"/>
      <c r="K56" s="23"/>
      <c r="L56" s="23"/>
      <c r="M56" s="23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  <c r="AB56" s="23"/>
      <c r="AC56" s="23"/>
      <c r="AD56" s="23"/>
      <c r="AE56" s="23"/>
      <c r="AF56" s="23"/>
      <c r="AG56" s="23"/>
      <c r="AH56" s="23"/>
      <c r="AI56" s="23"/>
      <c r="AJ56" s="23"/>
      <c r="AK56" s="23"/>
      <c r="AL56" s="23"/>
      <c r="AM56" s="23"/>
      <c r="AN56" s="23"/>
      <c r="AO56" s="23"/>
      <c r="AP56" s="23"/>
      <c r="AQ56" s="23"/>
      <c r="AR56" s="23"/>
      <c r="AS56" s="23"/>
    </row>
    <row r="57" spans="3:45">
      <c r="C57" s="23"/>
      <c r="D57" s="23"/>
      <c r="E57" s="23"/>
      <c r="F57" s="23"/>
      <c r="G57" s="23"/>
      <c r="H57" s="23"/>
      <c r="I57" s="23"/>
      <c r="J57" s="23"/>
      <c r="K57" s="23"/>
      <c r="L57" s="23"/>
      <c r="M57" s="23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  <c r="AB57" s="23"/>
      <c r="AC57" s="23"/>
      <c r="AD57" s="23"/>
      <c r="AE57" s="23"/>
      <c r="AF57" s="23"/>
      <c r="AG57" s="23"/>
      <c r="AH57" s="23"/>
      <c r="AI57" s="23"/>
      <c r="AJ57" s="23"/>
      <c r="AK57" s="23"/>
      <c r="AL57" s="23"/>
      <c r="AM57" s="23"/>
      <c r="AN57" s="23"/>
      <c r="AO57" s="23"/>
      <c r="AP57" s="23"/>
      <c r="AQ57" s="23"/>
      <c r="AR57" s="23"/>
      <c r="AS57" s="23"/>
    </row>
    <row r="58" spans="3:45">
      <c r="C58" s="23"/>
      <c r="D58" s="23"/>
      <c r="E58" s="23"/>
      <c r="F58" s="23"/>
      <c r="G58" s="23"/>
      <c r="H58" s="23"/>
      <c r="I58" s="23"/>
      <c r="J58" s="23"/>
      <c r="K58" s="23"/>
      <c r="L58" s="23"/>
      <c r="M58" s="23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  <c r="AB58" s="23"/>
      <c r="AC58" s="23"/>
      <c r="AD58" s="23"/>
      <c r="AE58" s="23"/>
      <c r="AF58" s="23"/>
      <c r="AG58" s="23"/>
      <c r="AH58" s="23"/>
      <c r="AI58" s="23"/>
      <c r="AJ58" s="23"/>
      <c r="AK58" s="23"/>
      <c r="AL58" s="23"/>
      <c r="AM58" s="23"/>
      <c r="AN58" s="23"/>
      <c r="AO58" s="23"/>
      <c r="AP58" s="23"/>
      <c r="AQ58" s="23"/>
      <c r="AR58" s="23"/>
      <c r="AS58" s="23"/>
    </row>
    <row r="59" spans="3:45">
      <c r="C59" s="23"/>
      <c r="D59" s="23"/>
      <c r="E59" s="23"/>
      <c r="F59" s="23"/>
      <c r="G59" s="23"/>
      <c r="H59" s="23"/>
      <c r="I59" s="23"/>
      <c r="J59" s="23"/>
      <c r="K59" s="23"/>
      <c r="L59" s="23"/>
      <c r="M59" s="2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  <c r="AB59" s="23"/>
      <c r="AC59" s="23"/>
      <c r="AD59" s="23"/>
      <c r="AE59" s="23"/>
      <c r="AF59" s="23"/>
      <c r="AG59" s="23"/>
      <c r="AH59" s="23"/>
      <c r="AI59" s="23"/>
      <c r="AJ59" s="23"/>
      <c r="AK59" s="23"/>
      <c r="AL59" s="23"/>
      <c r="AM59" s="23"/>
      <c r="AN59" s="23"/>
      <c r="AO59" s="23"/>
      <c r="AP59" s="23"/>
      <c r="AQ59" s="23"/>
      <c r="AR59" s="23"/>
      <c r="AS59" s="23"/>
    </row>
    <row r="60" spans="3:45">
      <c r="C60" s="23"/>
      <c r="D60" s="23"/>
      <c r="E60" s="23"/>
      <c r="F60" s="23"/>
      <c r="G60" s="23"/>
      <c r="H60" s="23"/>
      <c r="I60" s="23"/>
      <c r="J60" s="23"/>
      <c r="K60" s="23"/>
      <c r="L60" s="23"/>
      <c r="M60" s="23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  <c r="AB60" s="23"/>
      <c r="AC60" s="23"/>
      <c r="AD60" s="23"/>
      <c r="AE60" s="23"/>
      <c r="AF60" s="23"/>
      <c r="AG60" s="23"/>
      <c r="AH60" s="23"/>
      <c r="AI60" s="23"/>
      <c r="AJ60" s="23"/>
      <c r="AK60" s="23"/>
      <c r="AL60" s="23"/>
      <c r="AM60" s="23"/>
      <c r="AN60" s="23"/>
      <c r="AO60" s="23"/>
      <c r="AP60" s="23"/>
      <c r="AQ60" s="23"/>
      <c r="AR60" s="23"/>
      <c r="AS60" s="23"/>
    </row>
  </sheetData>
  <autoFilter ref="A11:BB36"/>
  <mergeCells count="43">
    <mergeCell ref="AK10:AK11"/>
    <mergeCell ref="AL10:AL11"/>
    <mergeCell ref="AM10:AM11"/>
    <mergeCell ref="A1:AM2"/>
    <mergeCell ref="A3:I5"/>
    <mergeCell ref="J3:AC9"/>
    <mergeCell ref="A8:C9"/>
    <mergeCell ref="D8:I9"/>
    <mergeCell ref="AF10:AF11"/>
    <mergeCell ref="AG10:AG11"/>
    <mergeCell ref="AH10:AH11"/>
    <mergeCell ref="AI10:AI11"/>
    <mergeCell ref="AJ10:AJ11"/>
    <mergeCell ref="AA10:AA11"/>
    <mergeCell ref="AB10:AB11"/>
    <mergeCell ref="AC10:AC11"/>
    <mergeCell ref="AD10:AD11"/>
    <mergeCell ref="AE10:AE11"/>
    <mergeCell ref="V10:V11"/>
    <mergeCell ref="W10:W11"/>
    <mergeCell ref="X10:X11"/>
    <mergeCell ref="Y10:Y11"/>
    <mergeCell ref="Z10:Z11"/>
    <mergeCell ref="Q10:Q11"/>
    <mergeCell ref="R10:R11"/>
    <mergeCell ref="S10:S11"/>
    <mergeCell ref="T10:T11"/>
    <mergeCell ref="U10:U11"/>
    <mergeCell ref="J16:J19"/>
    <mergeCell ref="K10:K11"/>
    <mergeCell ref="L10:L11"/>
    <mergeCell ref="M10:M11"/>
    <mergeCell ref="N10:N11"/>
    <mergeCell ref="O10:P10"/>
    <mergeCell ref="A10:A11"/>
    <mergeCell ref="H10:H11"/>
    <mergeCell ref="I10:I11"/>
    <mergeCell ref="J10:J11"/>
    <mergeCell ref="A6:C6"/>
    <mergeCell ref="D6:I6"/>
    <mergeCell ref="A7:C7"/>
    <mergeCell ref="D7:I7"/>
    <mergeCell ref="B10:G10"/>
  </mergeCells>
  <phoneticPr fontId="138" type="noConversion"/>
  <printOptions horizontalCentered="1"/>
  <pageMargins left="0.196850393700787" right="0.196850393700787" top="0.39370078740157499" bottom="0.31496062992126" header="0" footer="0.196850393700787"/>
  <pageSetup paperSize="9" scale="52" fitToHeight="0" orientation="landscape" r:id="rId1"/>
  <headerFooter>
    <oddFooter>&amp;C第&amp;P页 共&amp;N页</oddFooter>
  </headerFooter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AP61"/>
  <sheetViews>
    <sheetView zoomScale="70" zoomScaleNormal="70" workbookViewId="0">
      <selection activeCell="J3" sqref="J3:AC9"/>
    </sheetView>
  </sheetViews>
  <sheetFormatPr defaultColWidth="9" defaultRowHeight="14.25"/>
  <cols>
    <col min="1" max="1" width="4.25" style="8" customWidth="1"/>
    <col min="2" max="7" width="2.5" style="8" customWidth="1"/>
    <col min="8" max="8" width="15.5" style="9" customWidth="1"/>
    <col min="9" max="9" width="7.875" style="10" customWidth="1"/>
    <col min="10" max="10" width="15.25" style="8" customWidth="1"/>
    <col min="11" max="11" width="11.75" style="10" customWidth="1"/>
    <col min="12" max="12" width="10.875" style="9" customWidth="1"/>
    <col min="13" max="13" width="13" style="8" customWidth="1"/>
    <col min="14" max="14" width="6.75" style="11" customWidth="1"/>
    <col min="15" max="15" width="5.5" style="8" customWidth="1"/>
    <col min="16" max="16" width="8.125" style="8" customWidth="1"/>
    <col min="17" max="17" width="4.75" style="8" customWidth="1"/>
    <col min="18" max="18" width="6.75" style="8" customWidth="1"/>
    <col min="19" max="19" width="5.125" style="8" hidden="1" customWidth="1"/>
    <col min="20" max="20" width="6.5" style="11" customWidth="1"/>
    <col min="21" max="23" width="5.5" style="11" customWidth="1"/>
    <col min="24" max="26" width="5.5" style="11" hidden="1" customWidth="1"/>
    <col min="27" max="27" width="7.625" style="8" customWidth="1"/>
    <col min="28" max="28" width="5.5" style="11" customWidth="1"/>
    <col min="29" max="29" width="14.75" style="8" customWidth="1"/>
    <col min="30" max="30" width="17.625" style="8" customWidth="1"/>
    <col min="31" max="37" width="22.125" style="8" customWidth="1"/>
    <col min="38" max="38" width="17.375" style="8" customWidth="1"/>
    <col min="39" max="16384" width="9" style="8"/>
  </cols>
  <sheetData>
    <row r="1" spans="1:38" ht="17.25" customHeight="1">
      <c r="A1" s="1497" t="s">
        <v>613</v>
      </c>
      <c r="B1" s="1497"/>
      <c r="C1" s="1497"/>
      <c r="D1" s="1497"/>
      <c r="E1" s="1497"/>
      <c r="F1" s="1497"/>
      <c r="G1" s="1497"/>
      <c r="H1" s="1497"/>
      <c r="I1" s="1497"/>
      <c r="J1" s="1497"/>
      <c r="K1" s="1497"/>
      <c r="L1" s="1497"/>
      <c r="M1" s="1497"/>
      <c r="N1" s="1497"/>
      <c r="O1" s="1497"/>
      <c r="P1" s="1497"/>
      <c r="Q1" s="1497"/>
      <c r="R1" s="1497"/>
      <c r="S1" s="1497"/>
      <c r="T1" s="1497"/>
      <c r="U1" s="1497"/>
      <c r="V1" s="1497"/>
      <c r="W1" s="1497"/>
      <c r="X1" s="1497"/>
      <c r="Y1" s="1497"/>
      <c r="Z1" s="1497"/>
      <c r="AA1" s="1497"/>
      <c r="AB1" s="1497"/>
      <c r="AC1" s="1497"/>
      <c r="AD1" s="1497"/>
      <c r="AE1" s="1497"/>
      <c r="AF1" s="1497"/>
      <c r="AG1" s="1497"/>
      <c r="AH1" s="1497"/>
      <c r="AI1" s="1497"/>
      <c r="AJ1" s="1497"/>
      <c r="AK1" s="1497"/>
      <c r="AL1" s="1"/>
    </row>
    <row r="2" spans="1:38" ht="21.75" customHeight="1">
      <c r="A2" s="1497"/>
      <c r="B2" s="1497"/>
      <c r="C2" s="1497"/>
      <c r="D2" s="1497"/>
      <c r="E2" s="1497"/>
      <c r="F2" s="1497"/>
      <c r="G2" s="1497"/>
      <c r="H2" s="1497"/>
      <c r="I2" s="1497"/>
      <c r="J2" s="1497"/>
      <c r="K2" s="1497"/>
      <c r="L2" s="1497"/>
      <c r="M2" s="1497"/>
      <c r="N2" s="1497"/>
      <c r="O2" s="1497"/>
      <c r="P2" s="1497"/>
      <c r="Q2" s="1497"/>
      <c r="R2" s="1497"/>
      <c r="S2" s="1497"/>
      <c r="T2" s="1497"/>
      <c r="U2" s="1497"/>
      <c r="V2" s="1497"/>
      <c r="W2" s="1497"/>
      <c r="X2" s="1497"/>
      <c r="Y2" s="1497"/>
      <c r="Z2" s="1497"/>
      <c r="AA2" s="1497"/>
      <c r="AB2" s="1497"/>
      <c r="AC2" s="1497"/>
      <c r="AD2" s="1497"/>
      <c r="AE2" s="1497"/>
      <c r="AF2" s="1497"/>
      <c r="AG2" s="1497"/>
      <c r="AH2" s="1497"/>
      <c r="AI2" s="1497"/>
      <c r="AJ2" s="1497"/>
      <c r="AK2" s="1497"/>
      <c r="AL2" s="1"/>
    </row>
    <row r="3" spans="1:38" ht="18.75">
      <c r="A3" s="1498" t="s">
        <v>1387</v>
      </c>
      <c r="B3" s="1498"/>
      <c r="C3" s="1498"/>
      <c r="D3" s="1498"/>
      <c r="E3" s="1498"/>
      <c r="F3" s="1498"/>
      <c r="G3" s="1498"/>
      <c r="H3" s="1498"/>
      <c r="I3" s="1498"/>
      <c r="J3" s="1499" t="s">
        <v>1388</v>
      </c>
      <c r="K3" s="1499"/>
      <c r="L3" s="1499"/>
      <c r="M3" s="1499"/>
      <c r="N3" s="1499"/>
      <c r="O3" s="1499"/>
      <c r="P3" s="1499"/>
      <c r="Q3" s="1499"/>
      <c r="R3" s="1499"/>
      <c r="S3" s="1499"/>
      <c r="T3" s="1499"/>
      <c r="U3" s="1499"/>
      <c r="V3" s="1499"/>
      <c r="W3" s="1499"/>
      <c r="X3" s="1499"/>
      <c r="Y3" s="1499"/>
      <c r="Z3" s="1499"/>
      <c r="AA3" s="1499"/>
      <c r="AB3" s="1499"/>
      <c r="AC3" s="1499"/>
      <c r="AD3" s="13" t="s">
        <v>57</v>
      </c>
      <c r="AE3" s="50" t="s">
        <v>1539</v>
      </c>
      <c r="AF3" s="50" t="s">
        <v>1540</v>
      </c>
      <c r="AG3" s="50" t="s">
        <v>1541</v>
      </c>
      <c r="AH3" s="50" t="s">
        <v>181</v>
      </c>
      <c r="AI3" s="50" t="s">
        <v>1541</v>
      </c>
      <c r="AJ3" s="50" t="s">
        <v>181</v>
      </c>
      <c r="AK3" s="50" t="s">
        <v>398</v>
      </c>
      <c r="AL3" s="63"/>
    </row>
    <row r="4" spans="1:38" ht="34.5">
      <c r="A4" s="1498"/>
      <c r="B4" s="1498"/>
      <c r="C4" s="1498"/>
      <c r="D4" s="1498"/>
      <c r="E4" s="1498"/>
      <c r="F4" s="1498"/>
      <c r="G4" s="1498"/>
      <c r="H4" s="1498"/>
      <c r="I4" s="1498"/>
      <c r="J4" s="1499"/>
      <c r="K4" s="1499"/>
      <c r="L4" s="1499"/>
      <c r="M4" s="1499"/>
      <c r="N4" s="1499"/>
      <c r="O4" s="1499"/>
      <c r="P4" s="1499"/>
      <c r="Q4" s="1499"/>
      <c r="R4" s="1499"/>
      <c r="S4" s="1499"/>
      <c r="T4" s="1499"/>
      <c r="U4" s="1499"/>
      <c r="V4" s="1499"/>
      <c r="W4" s="1499"/>
      <c r="X4" s="1499"/>
      <c r="Y4" s="1499"/>
      <c r="Z4" s="1499"/>
      <c r="AA4" s="1499"/>
      <c r="AB4" s="1499"/>
      <c r="AC4" s="1499"/>
      <c r="AD4" s="13" t="s">
        <v>453</v>
      </c>
      <c r="AE4" s="51" t="s">
        <v>1542</v>
      </c>
      <c r="AF4" s="51" t="s">
        <v>1542</v>
      </c>
      <c r="AG4" s="51" t="s">
        <v>1543</v>
      </c>
      <c r="AH4" s="51" t="s">
        <v>1544</v>
      </c>
      <c r="AI4" s="51" t="s">
        <v>1543</v>
      </c>
      <c r="AJ4" s="51" t="s">
        <v>1545</v>
      </c>
      <c r="AK4" s="51" t="s">
        <v>1546</v>
      </c>
      <c r="AL4" s="64"/>
    </row>
    <row r="5" spans="1:38" ht="37.5">
      <c r="A5" s="1498"/>
      <c r="B5" s="1498"/>
      <c r="C5" s="1498"/>
      <c r="D5" s="1498"/>
      <c r="E5" s="1498"/>
      <c r="F5" s="1498"/>
      <c r="G5" s="1498"/>
      <c r="H5" s="1498"/>
      <c r="I5" s="1498"/>
      <c r="J5" s="1499"/>
      <c r="K5" s="1499"/>
      <c r="L5" s="1499"/>
      <c r="M5" s="1499"/>
      <c r="N5" s="1499"/>
      <c r="O5" s="1499"/>
      <c r="P5" s="1499"/>
      <c r="Q5" s="1499"/>
      <c r="R5" s="1499"/>
      <c r="S5" s="1499"/>
      <c r="T5" s="1499"/>
      <c r="U5" s="1499"/>
      <c r="V5" s="1499"/>
      <c r="W5" s="1499"/>
      <c r="X5" s="1499"/>
      <c r="Y5" s="1499"/>
      <c r="Z5" s="1499"/>
      <c r="AA5" s="1499"/>
      <c r="AB5" s="1499"/>
      <c r="AC5" s="1499"/>
      <c r="AD5" s="13" t="s">
        <v>1401</v>
      </c>
      <c r="AE5" s="52" t="s">
        <v>342</v>
      </c>
      <c r="AF5" s="52" t="s">
        <v>342</v>
      </c>
      <c r="AG5" s="52" t="s">
        <v>342</v>
      </c>
      <c r="AH5" s="52" t="s">
        <v>342</v>
      </c>
      <c r="AI5" s="52" t="s">
        <v>342</v>
      </c>
      <c r="AJ5" s="52" t="s">
        <v>342</v>
      </c>
      <c r="AK5" s="52" t="s">
        <v>342</v>
      </c>
      <c r="AL5" s="65"/>
    </row>
    <row r="6" spans="1:38" ht="45.75" customHeight="1">
      <c r="A6" s="1486" t="s">
        <v>1402</v>
      </c>
      <c r="B6" s="1486"/>
      <c r="C6" s="1486"/>
      <c r="D6" s="1487" t="s">
        <v>1403</v>
      </c>
      <c r="E6" s="1487"/>
      <c r="F6" s="1487"/>
      <c r="G6" s="1487"/>
      <c r="H6" s="1487"/>
      <c r="I6" s="1487"/>
      <c r="J6" s="1499"/>
      <c r="K6" s="1499"/>
      <c r="L6" s="1499"/>
      <c r="M6" s="1499"/>
      <c r="N6" s="1499"/>
      <c r="O6" s="1499"/>
      <c r="P6" s="1499"/>
      <c r="Q6" s="1499"/>
      <c r="R6" s="1499"/>
      <c r="S6" s="1499"/>
      <c r="T6" s="1499"/>
      <c r="U6" s="1499"/>
      <c r="V6" s="1499"/>
      <c r="W6" s="1499"/>
      <c r="X6" s="1499"/>
      <c r="Y6" s="1499"/>
      <c r="Z6" s="1499"/>
      <c r="AA6" s="1499"/>
      <c r="AB6" s="1499"/>
      <c r="AC6" s="1499"/>
      <c r="AD6" s="13" t="s">
        <v>293</v>
      </c>
      <c r="AE6" s="52" t="s">
        <v>31</v>
      </c>
      <c r="AF6" s="52" t="s">
        <v>31</v>
      </c>
      <c r="AG6" s="52" t="s">
        <v>31</v>
      </c>
      <c r="AH6" s="52" t="s">
        <v>31</v>
      </c>
      <c r="AI6" s="52" t="s">
        <v>31</v>
      </c>
      <c r="AJ6" s="52" t="s">
        <v>31</v>
      </c>
      <c r="AK6" s="52" t="s">
        <v>31</v>
      </c>
      <c r="AL6" s="66"/>
    </row>
    <row r="7" spans="1:38" ht="37.5">
      <c r="A7" s="1487" t="s">
        <v>1404</v>
      </c>
      <c r="B7" s="1487"/>
      <c r="C7" s="1487"/>
      <c r="D7" s="1488"/>
      <c r="E7" s="1488"/>
      <c r="F7" s="1488"/>
      <c r="G7" s="1488"/>
      <c r="H7" s="1488"/>
      <c r="I7" s="1488"/>
      <c r="J7" s="1499"/>
      <c r="K7" s="1499"/>
      <c r="L7" s="1499"/>
      <c r="M7" s="1499"/>
      <c r="N7" s="1499"/>
      <c r="O7" s="1499"/>
      <c r="P7" s="1499"/>
      <c r="Q7" s="1499"/>
      <c r="R7" s="1499"/>
      <c r="S7" s="1499"/>
      <c r="T7" s="1499"/>
      <c r="U7" s="1499"/>
      <c r="V7" s="1499"/>
      <c r="W7" s="1499"/>
      <c r="X7" s="1499"/>
      <c r="Y7" s="1499"/>
      <c r="Z7" s="1499"/>
      <c r="AA7" s="1499"/>
      <c r="AB7" s="1499"/>
      <c r="AC7" s="1499"/>
      <c r="AD7" s="13" t="s">
        <v>46</v>
      </c>
      <c r="AE7" s="52"/>
      <c r="AF7" s="52" t="s">
        <v>1547</v>
      </c>
      <c r="AG7" s="52"/>
      <c r="AH7" s="52"/>
      <c r="AI7" s="52"/>
      <c r="AJ7" s="52"/>
      <c r="AK7" s="52"/>
      <c r="AL7" s="66"/>
    </row>
    <row r="8" spans="1:38" ht="18.75">
      <c r="A8" s="1487" t="s">
        <v>291</v>
      </c>
      <c r="B8" s="1487"/>
      <c r="C8" s="1487"/>
      <c r="D8" s="1488"/>
      <c r="E8" s="1488"/>
      <c r="F8" s="1488"/>
      <c r="G8" s="1488"/>
      <c r="H8" s="1488"/>
      <c r="I8" s="1488"/>
      <c r="J8" s="1499"/>
      <c r="K8" s="1499"/>
      <c r="L8" s="1499"/>
      <c r="M8" s="1499"/>
      <c r="N8" s="1499"/>
      <c r="O8" s="1499"/>
      <c r="P8" s="1499"/>
      <c r="Q8" s="1499"/>
      <c r="R8" s="1499"/>
      <c r="S8" s="1499"/>
      <c r="T8" s="1499"/>
      <c r="U8" s="1499"/>
      <c r="V8" s="1499"/>
      <c r="W8" s="1499"/>
      <c r="X8" s="1499"/>
      <c r="Y8" s="1499"/>
      <c r="Z8" s="1499"/>
      <c r="AA8" s="1499"/>
      <c r="AB8" s="1499"/>
      <c r="AC8" s="1499"/>
      <c r="AD8" s="15" t="s">
        <v>297</v>
      </c>
      <c r="AE8" s="53" t="s">
        <v>1548</v>
      </c>
      <c r="AF8" s="53" t="s">
        <v>1548</v>
      </c>
      <c r="AG8" s="53" t="s">
        <v>1548</v>
      </c>
      <c r="AH8" s="53" t="s">
        <v>1548</v>
      </c>
      <c r="AI8" s="53" t="s">
        <v>1548</v>
      </c>
      <c r="AJ8" s="53" t="s">
        <v>1548</v>
      </c>
      <c r="AK8" s="53" t="s">
        <v>1548</v>
      </c>
      <c r="AL8" s="66"/>
    </row>
    <row r="9" spans="1:38" ht="18.75">
      <c r="A9" s="1487"/>
      <c r="B9" s="1487"/>
      <c r="C9" s="1487"/>
      <c r="D9" s="1488"/>
      <c r="E9" s="1488"/>
      <c r="F9" s="1488"/>
      <c r="G9" s="1488"/>
      <c r="H9" s="1488"/>
      <c r="I9" s="1488"/>
      <c r="J9" s="1499"/>
      <c r="K9" s="1499"/>
      <c r="L9" s="1499"/>
      <c r="M9" s="1499"/>
      <c r="N9" s="1499"/>
      <c r="O9" s="1499"/>
      <c r="P9" s="1499"/>
      <c r="Q9" s="1499"/>
      <c r="R9" s="1499"/>
      <c r="S9" s="1499"/>
      <c r="T9" s="1499"/>
      <c r="U9" s="1499"/>
      <c r="V9" s="1499"/>
      <c r="W9" s="1499"/>
      <c r="X9" s="1499"/>
      <c r="Y9" s="1499"/>
      <c r="Z9" s="1499"/>
      <c r="AA9" s="1499"/>
      <c r="AB9" s="1499"/>
      <c r="AC9" s="1499"/>
      <c r="AD9" s="15" t="s">
        <v>1412</v>
      </c>
      <c r="AE9" s="16" t="s">
        <v>1413</v>
      </c>
      <c r="AF9" s="16" t="s">
        <v>1413</v>
      </c>
      <c r="AG9" s="16" t="s">
        <v>1413</v>
      </c>
      <c r="AH9" s="16" t="s">
        <v>1413</v>
      </c>
      <c r="AI9" s="16" t="s">
        <v>1413</v>
      </c>
      <c r="AJ9" s="16" t="s">
        <v>1413</v>
      </c>
      <c r="AK9" s="16" t="s">
        <v>1413</v>
      </c>
      <c r="AL9" s="67"/>
    </row>
    <row r="10" spans="1:38" s="1" customFormat="1" ht="18.75">
      <c r="A10" s="1490" t="s">
        <v>6</v>
      </c>
      <c r="B10" s="1489" t="s">
        <v>459</v>
      </c>
      <c r="C10" s="1489"/>
      <c r="D10" s="1489"/>
      <c r="E10" s="1489"/>
      <c r="F10" s="1489"/>
      <c r="G10" s="1489"/>
      <c r="H10" s="1491" t="s">
        <v>57</v>
      </c>
      <c r="I10" s="1492" t="s">
        <v>453</v>
      </c>
      <c r="J10" s="1493" t="s">
        <v>40</v>
      </c>
      <c r="K10" s="1489" t="s">
        <v>1414</v>
      </c>
      <c r="L10" s="1493" t="s">
        <v>1401</v>
      </c>
      <c r="M10" s="1489" t="s">
        <v>313</v>
      </c>
      <c r="N10" s="1493" t="s">
        <v>310</v>
      </c>
      <c r="O10" s="1489" t="s">
        <v>462</v>
      </c>
      <c r="P10" s="1489"/>
      <c r="Q10" s="1489" t="s">
        <v>302</v>
      </c>
      <c r="R10" s="1489" t="s">
        <v>303</v>
      </c>
      <c r="S10" s="1489" t="s">
        <v>1415</v>
      </c>
      <c r="T10" s="1493" t="s">
        <v>309</v>
      </c>
      <c r="U10" s="1493" t="s">
        <v>308</v>
      </c>
      <c r="V10" s="1493" t="s">
        <v>1416</v>
      </c>
      <c r="W10" s="1493" t="s">
        <v>1417</v>
      </c>
      <c r="X10" s="1496" t="s">
        <v>1418</v>
      </c>
      <c r="Y10" s="1496" t="s">
        <v>1419</v>
      </c>
      <c r="Z10" s="1496" t="s">
        <v>1420</v>
      </c>
      <c r="AA10" s="1489" t="s">
        <v>319</v>
      </c>
      <c r="AB10" s="1493" t="s">
        <v>312</v>
      </c>
      <c r="AC10" s="1500" t="s">
        <v>1421</v>
      </c>
      <c r="AD10" s="1495" t="s">
        <v>11</v>
      </c>
      <c r="AE10" s="1489" t="s">
        <v>338</v>
      </c>
      <c r="AF10" s="1489" t="s">
        <v>338</v>
      </c>
      <c r="AG10" s="1501" t="s">
        <v>338</v>
      </c>
      <c r="AH10" s="1489" t="s">
        <v>338</v>
      </c>
      <c r="AI10" s="1489" t="s">
        <v>338</v>
      </c>
      <c r="AJ10" s="1489" t="s">
        <v>338</v>
      </c>
      <c r="AK10" s="1489" t="s">
        <v>338</v>
      </c>
    </row>
    <row r="11" spans="1:38" s="2" customFormat="1" ht="61.5" customHeight="1">
      <c r="A11" s="1490"/>
      <c r="B11" s="15">
        <v>0</v>
      </c>
      <c r="C11" s="15">
        <v>1</v>
      </c>
      <c r="D11" s="15">
        <v>2</v>
      </c>
      <c r="E11" s="15">
        <v>3</v>
      </c>
      <c r="F11" s="15">
        <v>4</v>
      </c>
      <c r="G11" s="15">
        <v>5</v>
      </c>
      <c r="H11" s="1491"/>
      <c r="I11" s="1492"/>
      <c r="J11" s="1493"/>
      <c r="K11" s="1489"/>
      <c r="L11" s="1493"/>
      <c r="M11" s="1489"/>
      <c r="N11" s="1493"/>
      <c r="O11" s="13" t="s">
        <v>1422</v>
      </c>
      <c r="P11" s="13" t="s">
        <v>1423</v>
      </c>
      <c r="Q11" s="1489"/>
      <c r="R11" s="1489"/>
      <c r="S11" s="1489"/>
      <c r="T11" s="1493"/>
      <c r="U11" s="1493"/>
      <c r="V11" s="1493"/>
      <c r="W11" s="1493"/>
      <c r="X11" s="1496"/>
      <c r="Y11" s="1496"/>
      <c r="Z11" s="1496"/>
      <c r="AA11" s="1489"/>
      <c r="AB11" s="1493"/>
      <c r="AC11" s="1500"/>
      <c r="AD11" s="1495"/>
      <c r="AE11" s="1489"/>
      <c r="AF11" s="1489"/>
      <c r="AG11" s="1502"/>
      <c r="AH11" s="1489"/>
      <c r="AI11" s="1489"/>
      <c r="AJ11" s="1489"/>
      <c r="AK11" s="1489"/>
      <c r="AL11" s="1"/>
    </row>
    <row r="12" spans="1:38" s="1" customFormat="1" ht="71.25" customHeight="1">
      <c r="A12" s="15">
        <v>1</v>
      </c>
      <c r="B12" s="15"/>
      <c r="C12" s="15"/>
      <c r="D12" s="15"/>
      <c r="E12" s="15"/>
      <c r="F12" s="15">
        <v>4</v>
      </c>
      <c r="G12" s="13"/>
      <c r="H12" s="16" t="s">
        <v>1549</v>
      </c>
      <c r="I12" s="16" t="s">
        <v>1425</v>
      </c>
      <c r="J12" s="24" t="s">
        <v>1413</v>
      </c>
      <c r="K12" s="16" t="s">
        <v>1550</v>
      </c>
      <c r="L12" s="24" t="s">
        <v>1413</v>
      </c>
      <c r="M12" s="24" t="s">
        <v>1551</v>
      </c>
      <c r="N12" s="15" t="s">
        <v>1552</v>
      </c>
      <c r="O12" s="24" t="s">
        <v>1413</v>
      </c>
      <c r="P12" s="24" t="s">
        <v>1413</v>
      </c>
      <c r="Q12" s="34" t="s">
        <v>342</v>
      </c>
      <c r="R12" s="35" t="s">
        <v>1428</v>
      </c>
      <c r="S12" s="13" t="s">
        <v>1413</v>
      </c>
      <c r="T12" s="15" t="s">
        <v>1429</v>
      </c>
      <c r="U12" s="36" t="s">
        <v>345</v>
      </c>
      <c r="V12" s="37" t="s">
        <v>345</v>
      </c>
      <c r="W12" s="14" t="s">
        <v>1430</v>
      </c>
      <c r="X12" s="13" t="s">
        <v>1413</v>
      </c>
      <c r="Y12" s="13" t="s">
        <v>1413</v>
      </c>
      <c r="Z12" s="13" t="s">
        <v>1413</v>
      </c>
      <c r="AA12" s="15" t="s">
        <v>1413</v>
      </c>
      <c r="AB12" s="24" t="s">
        <v>1413</v>
      </c>
      <c r="AC12" s="28" t="s">
        <v>1431</v>
      </c>
      <c r="AD12" s="28" t="s">
        <v>1553</v>
      </c>
      <c r="AE12" s="54">
        <v>0.1599796</v>
      </c>
      <c r="AF12" s="54">
        <v>0.1599796</v>
      </c>
      <c r="AG12" s="54">
        <v>0.1873879</v>
      </c>
      <c r="AH12" s="54">
        <v>0.1599796</v>
      </c>
      <c r="AI12" s="54">
        <v>0.1873879</v>
      </c>
      <c r="AJ12" s="54">
        <v>0.1599796</v>
      </c>
      <c r="AK12" s="54">
        <v>0.18732599999999999</v>
      </c>
      <c r="AL12" s="68"/>
    </row>
    <row r="13" spans="1:38" s="1" customFormat="1" ht="71.25" customHeight="1">
      <c r="A13" s="15">
        <v>2</v>
      </c>
      <c r="B13" s="15"/>
      <c r="C13" s="15"/>
      <c r="D13" s="15"/>
      <c r="E13" s="15"/>
      <c r="F13" s="15">
        <v>4</v>
      </c>
      <c r="G13" s="13"/>
      <c r="H13" s="16" t="s">
        <v>1554</v>
      </c>
      <c r="I13" s="16" t="s">
        <v>1437</v>
      </c>
      <c r="J13" s="24" t="s">
        <v>1413</v>
      </c>
      <c r="K13" s="16" t="s">
        <v>1555</v>
      </c>
      <c r="L13" s="24" t="s">
        <v>1413</v>
      </c>
      <c r="M13" s="24" t="s">
        <v>1556</v>
      </c>
      <c r="N13" s="15" t="s">
        <v>1557</v>
      </c>
      <c r="O13" s="24" t="s">
        <v>1413</v>
      </c>
      <c r="P13" s="24" t="s">
        <v>1413</v>
      </c>
      <c r="Q13" s="34" t="s">
        <v>342</v>
      </c>
      <c r="R13" s="35" t="s">
        <v>1428</v>
      </c>
      <c r="S13" s="13" t="s">
        <v>1413</v>
      </c>
      <c r="T13" s="15" t="s">
        <v>1429</v>
      </c>
      <c r="U13" s="36" t="s">
        <v>345</v>
      </c>
      <c r="V13" s="37" t="s">
        <v>345</v>
      </c>
      <c r="W13" s="14" t="s">
        <v>1439</v>
      </c>
      <c r="X13" s="13" t="s">
        <v>1413</v>
      </c>
      <c r="Y13" s="13" t="s">
        <v>1413</v>
      </c>
      <c r="Z13" s="13" t="s">
        <v>1413</v>
      </c>
      <c r="AA13" s="15" t="s">
        <v>1413</v>
      </c>
      <c r="AB13" s="24" t="s">
        <v>1413</v>
      </c>
      <c r="AC13" s="28" t="s">
        <v>1431</v>
      </c>
      <c r="AD13" s="28" t="s">
        <v>1558</v>
      </c>
      <c r="AE13" s="54">
        <v>1</v>
      </c>
      <c r="AF13" s="54">
        <v>1</v>
      </c>
      <c r="AG13" s="54">
        <v>0.2797</v>
      </c>
      <c r="AH13" s="54">
        <v>1</v>
      </c>
      <c r="AI13" s="54">
        <v>0.2797</v>
      </c>
      <c r="AJ13" s="54">
        <v>1</v>
      </c>
      <c r="AK13" s="54">
        <v>0.27900000000000003</v>
      </c>
      <c r="AL13" s="68"/>
    </row>
    <row r="14" spans="1:38" s="1" customFormat="1" ht="71.25" customHeight="1">
      <c r="A14" s="15">
        <v>3</v>
      </c>
      <c r="B14" s="15"/>
      <c r="C14" s="15"/>
      <c r="D14" s="15"/>
      <c r="E14" s="15"/>
      <c r="F14" s="15">
        <v>4</v>
      </c>
      <c r="G14" s="13"/>
      <c r="H14" s="16" t="s">
        <v>1436</v>
      </c>
      <c r="I14" s="16" t="s">
        <v>1559</v>
      </c>
      <c r="J14" s="24" t="s">
        <v>1413</v>
      </c>
      <c r="K14" s="16" t="s">
        <v>1407</v>
      </c>
      <c r="L14" s="24" t="s">
        <v>1413</v>
      </c>
      <c r="M14" s="24" t="s">
        <v>1438</v>
      </c>
      <c r="N14" s="15" t="s">
        <v>404</v>
      </c>
      <c r="O14" s="24" t="s">
        <v>1413</v>
      </c>
      <c r="P14" s="24" t="s">
        <v>1413</v>
      </c>
      <c r="Q14" s="34" t="s">
        <v>342</v>
      </c>
      <c r="R14" s="35" t="s">
        <v>1428</v>
      </c>
      <c r="S14" s="13" t="s">
        <v>1413</v>
      </c>
      <c r="T14" s="15" t="s">
        <v>1429</v>
      </c>
      <c r="U14" s="36" t="s">
        <v>345</v>
      </c>
      <c r="V14" s="37" t="s">
        <v>345</v>
      </c>
      <c r="W14" s="14" t="s">
        <v>1439</v>
      </c>
      <c r="X14" s="13" t="s">
        <v>1413</v>
      </c>
      <c r="Y14" s="13" t="s">
        <v>1413</v>
      </c>
      <c r="Z14" s="13" t="s">
        <v>1413</v>
      </c>
      <c r="AA14" s="15" t="s">
        <v>1413</v>
      </c>
      <c r="AB14" s="24" t="s">
        <v>1413</v>
      </c>
      <c r="AC14" s="28" t="s">
        <v>1431</v>
      </c>
      <c r="AD14" s="28" t="s">
        <v>1440</v>
      </c>
      <c r="AE14" s="54">
        <v>9.8799999999999999E-2</v>
      </c>
      <c r="AF14" s="54">
        <v>9.8799999999999999E-2</v>
      </c>
      <c r="AH14" s="54">
        <v>9.8799999999999999E-2</v>
      </c>
      <c r="AJ14" s="55">
        <v>5.5599999999999997E-2</v>
      </c>
      <c r="AK14" s="55"/>
      <c r="AL14" s="69"/>
    </row>
    <row r="15" spans="1:38" s="1" customFormat="1" ht="76.5" customHeight="1">
      <c r="A15" s="15">
        <v>4</v>
      </c>
      <c r="B15" s="15"/>
      <c r="C15" s="15"/>
      <c r="D15" s="15"/>
      <c r="E15" s="15"/>
      <c r="F15" s="15">
        <v>4</v>
      </c>
      <c r="G15" s="13"/>
      <c r="H15" s="16" t="s">
        <v>1441</v>
      </c>
      <c r="I15" s="19" t="s">
        <v>1442</v>
      </c>
      <c r="J15" s="25" t="s">
        <v>1413</v>
      </c>
      <c r="K15" s="19" t="s">
        <v>1443</v>
      </c>
      <c r="L15" s="25" t="s">
        <v>1413</v>
      </c>
      <c r="M15" s="26" t="s">
        <v>1447</v>
      </c>
      <c r="N15" s="25" t="s">
        <v>1444</v>
      </c>
      <c r="O15" s="25" t="s">
        <v>1413</v>
      </c>
      <c r="P15" s="25" t="s">
        <v>1413</v>
      </c>
      <c r="Q15" s="38" t="s">
        <v>342</v>
      </c>
      <c r="R15" s="39" t="s">
        <v>1428</v>
      </c>
      <c r="S15" s="40" t="s">
        <v>1413</v>
      </c>
      <c r="T15" s="41" t="s">
        <v>1445</v>
      </c>
      <c r="U15" s="25" t="s">
        <v>344</v>
      </c>
      <c r="V15" s="42" t="s">
        <v>345</v>
      </c>
      <c r="W15" s="42" t="s">
        <v>1413</v>
      </c>
      <c r="X15" s="40" t="s">
        <v>1413</v>
      </c>
      <c r="Y15" s="40" t="s">
        <v>1413</v>
      </c>
      <c r="Z15" s="40" t="s">
        <v>1413</v>
      </c>
      <c r="AA15" s="29" t="s">
        <v>1413</v>
      </c>
      <c r="AB15" s="25" t="s">
        <v>1413</v>
      </c>
      <c r="AC15" s="26" t="s">
        <v>1446</v>
      </c>
      <c r="AD15" s="26" t="s">
        <v>1447</v>
      </c>
      <c r="AE15" s="55">
        <v>6.3E-2</v>
      </c>
      <c r="AF15" s="55">
        <v>6.3E-2</v>
      </c>
      <c r="AG15" s="55">
        <v>5.2499999999999998E-2</v>
      </c>
      <c r="AH15" s="55">
        <v>6.3E-2</v>
      </c>
      <c r="AI15" s="55">
        <v>5.2499999999999998E-2</v>
      </c>
      <c r="AJ15" s="55">
        <v>6.3E-2</v>
      </c>
      <c r="AK15" s="55">
        <v>8.4000000000000005E-2</v>
      </c>
      <c r="AL15" s="69"/>
    </row>
    <row r="16" spans="1:38" s="3" customFormat="1" ht="57" customHeight="1">
      <c r="A16" s="15">
        <v>5</v>
      </c>
      <c r="B16" s="15"/>
      <c r="C16" s="15"/>
      <c r="D16" s="15"/>
      <c r="E16" s="15"/>
      <c r="F16" s="15">
        <v>4</v>
      </c>
      <c r="G16" s="13"/>
      <c r="H16" s="16" t="s">
        <v>1448</v>
      </c>
      <c r="I16" s="16" t="s">
        <v>1449</v>
      </c>
      <c r="J16" s="1494"/>
      <c r="K16" s="16" t="s">
        <v>1450</v>
      </c>
      <c r="L16" s="24" t="s">
        <v>342</v>
      </c>
      <c r="M16" s="24" t="s">
        <v>1451</v>
      </c>
      <c r="N16" s="24" t="s">
        <v>1452</v>
      </c>
      <c r="O16" s="24" t="s">
        <v>1413</v>
      </c>
      <c r="P16" s="24" t="s">
        <v>1413</v>
      </c>
      <c r="Q16" s="34" t="s">
        <v>363</v>
      </c>
      <c r="R16" s="35" t="s">
        <v>1453</v>
      </c>
      <c r="S16" s="13" t="s">
        <v>1413</v>
      </c>
      <c r="T16" s="16" t="s">
        <v>1449</v>
      </c>
      <c r="U16" s="14" t="s">
        <v>344</v>
      </c>
      <c r="V16" s="14" t="s">
        <v>345</v>
      </c>
      <c r="W16" s="14" t="s">
        <v>1413</v>
      </c>
      <c r="X16" s="13" t="s">
        <v>1413</v>
      </c>
      <c r="Y16" s="13" t="s">
        <v>1413</v>
      </c>
      <c r="Z16" s="13" t="s">
        <v>1413</v>
      </c>
      <c r="AA16" s="15" t="s">
        <v>1413</v>
      </c>
      <c r="AB16" s="24" t="s">
        <v>1413</v>
      </c>
      <c r="AC16" s="28" t="s">
        <v>1454</v>
      </c>
      <c r="AD16" s="24" t="s">
        <v>1413</v>
      </c>
      <c r="AE16" s="56"/>
      <c r="AF16" s="56"/>
      <c r="AG16" s="56"/>
      <c r="AH16" s="56">
        <v>2</v>
      </c>
      <c r="AI16" s="56"/>
      <c r="AJ16" s="56">
        <v>2</v>
      </c>
      <c r="AK16" s="56"/>
      <c r="AL16" s="70"/>
    </row>
    <row r="17" spans="1:38" s="3" customFormat="1" ht="57" customHeight="1">
      <c r="A17" s="15">
        <v>6</v>
      </c>
      <c r="B17" s="15"/>
      <c r="C17" s="15"/>
      <c r="D17" s="15"/>
      <c r="E17" s="15"/>
      <c r="F17" s="15">
        <v>4</v>
      </c>
      <c r="G17" s="13"/>
      <c r="H17" s="16" t="s">
        <v>1455</v>
      </c>
      <c r="I17" s="16" t="s">
        <v>1449</v>
      </c>
      <c r="J17" s="1494"/>
      <c r="K17" s="16" t="s">
        <v>1456</v>
      </c>
      <c r="L17" s="24" t="s">
        <v>342</v>
      </c>
      <c r="M17" s="24" t="s">
        <v>1560</v>
      </c>
      <c r="N17" s="24" t="s">
        <v>1452</v>
      </c>
      <c r="O17" s="24" t="s">
        <v>1413</v>
      </c>
      <c r="P17" s="24" t="s">
        <v>1413</v>
      </c>
      <c r="Q17" s="34" t="s">
        <v>363</v>
      </c>
      <c r="R17" s="35" t="s">
        <v>1453</v>
      </c>
      <c r="S17" s="13" t="s">
        <v>1413</v>
      </c>
      <c r="T17" s="16" t="s">
        <v>1449</v>
      </c>
      <c r="U17" s="14" t="s">
        <v>344</v>
      </c>
      <c r="V17" s="14" t="s">
        <v>345</v>
      </c>
      <c r="W17" s="14" t="s">
        <v>1413</v>
      </c>
      <c r="X17" s="13" t="s">
        <v>1413</v>
      </c>
      <c r="Y17" s="13" t="s">
        <v>1413</v>
      </c>
      <c r="Z17" s="13" t="s">
        <v>1413</v>
      </c>
      <c r="AA17" s="15" t="s">
        <v>1413</v>
      </c>
      <c r="AB17" s="24" t="s">
        <v>1413</v>
      </c>
      <c r="AC17" s="28" t="s">
        <v>1454</v>
      </c>
      <c r="AD17" s="24" t="s">
        <v>1413</v>
      </c>
      <c r="AE17" s="56">
        <v>2</v>
      </c>
      <c r="AF17" s="56">
        <v>2</v>
      </c>
      <c r="AG17" s="56"/>
      <c r="AH17" s="56">
        <v>2</v>
      </c>
      <c r="AI17" s="56"/>
      <c r="AJ17" s="56">
        <v>2</v>
      </c>
      <c r="AK17" s="56"/>
      <c r="AL17" s="70"/>
    </row>
    <row r="18" spans="1:38" s="3" customFormat="1" ht="75">
      <c r="A18" s="15">
        <v>7</v>
      </c>
      <c r="B18" s="15"/>
      <c r="C18" s="15"/>
      <c r="D18" s="15"/>
      <c r="E18" s="15"/>
      <c r="F18" s="15">
        <v>4</v>
      </c>
      <c r="G18" s="13"/>
      <c r="H18" s="16" t="s">
        <v>1458</v>
      </c>
      <c r="I18" s="16" t="s">
        <v>1449</v>
      </c>
      <c r="J18" s="1494"/>
      <c r="K18" s="16" t="s">
        <v>1459</v>
      </c>
      <c r="L18" s="24" t="s">
        <v>342</v>
      </c>
      <c r="M18" s="24" t="s">
        <v>1460</v>
      </c>
      <c r="N18" s="24" t="s">
        <v>1452</v>
      </c>
      <c r="O18" s="24" t="s">
        <v>1413</v>
      </c>
      <c r="P18" s="24" t="s">
        <v>1413</v>
      </c>
      <c r="Q18" s="34" t="s">
        <v>363</v>
      </c>
      <c r="R18" s="35" t="s">
        <v>1453</v>
      </c>
      <c r="S18" s="13" t="s">
        <v>1413</v>
      </c>
      <c r="T18" s="16" t="s">
        <v>1449</v>
      </c>
      <c r="U18" s="14" t="s">
        <v>344</v>
      </c>
      <c r="V18" s="14" t="s">
        <v>345</v>
      </c>
      <c r="W18" s="14" t="s">
        <v>1413</v>
      </c>
      <c r="X18" s="13" t="s">
        <v>1413</v>
      </c>
      <c r="Y18" s="13" t="s">
        <v>1413</v>
      </c>
      <c r="Z18" s="13" t="s">
        <v>1413</v>
      </c>
      <c r="AA18" s="15" t="s">
        <v>1413</v>
      </c>
      <c r="AB18" s="24" t="s">
        <v>1413</v>
      </c>
      <c r="AC18" s="28" t="s">
        <v>1454</v>
      </c>
      <c r="AD18" s="24" t="s">
        <v>1413</v>
      </c>
      <c r="AE18" s="56">
        <v>1</v>
      </c>
      <c r="AF18" s="56">
        <v>1</v>
      </c>
      <c r="AG18" s="56"/>
      <c r="AH18" s="56">
        <v>1</v>
      </c>
      <c r="AI18" s="56"/>
      <c r="AJ18" s="56">
        <v>1</v>
      </c>
      <c r="AK18" s="56"/>
      <c r="AL18" s="70"/>
    </row>
    <row r="19" spans="1:38" s="3" customFormat="1" ht="57" customHeight="1">
      <c r="A19" s="15">
        <v>8</v>
      </c>
      <c r="B19" s="15"/>
      <c r="C19" s="15"/>
      <c r="D19" s="15"/>
      <c r="E19" s="15"/>
      <c r="F19" s="15">
        <v>4</v>
      </c>
      <c r="G19" s="13"/>
      <c r="H19" s="16" t="s">
        <v>1461</v>
      </c>
      <c r="I19" s="16" t="s">
        <v>1449</v>
      </c>
      <c r="J19" s="1494"/>
      <c r="K19" s="16" t="s">
        <v>1462</v>
      </c>
      <c r="L19" s="24" t="s">
        <v>342</v>
      </c>
      <c r="M19" s="24" t="s">
        <v>1463</v>
      </c>
      <c r="N19" s="24" t="s">
        <v>1452</v>
      </c>
      <c r="O19" s="24" t="s">
        <v>1413</v>
      </c>
      <c r="P19" s="24" t="s">
        <v>1413</v>
      </c>
      <c r="Q19" s="34" t="s">
        <v>363</v>
      </c>
      <c r="R19" s="35" t="s">
        <v>1453</v>
      </c>
      <c r="S19" s="13" t="s">
        <v>1413</v>
      </c>
      <c r="T19" s="16" t="s">
        <v>1449</v>
      </c>
      <c r="U19" s="14" t="s">
        <v>344</v>
      </c>
      <c r="V19" s="14" t="s">
        <v>345</v>
      </c>
      <c r="W19" s="14" t="s">
        <v>1413</v>
      </c>
      <c r="X19" s="13" t="s">
        <v>1413</v>
      </c>
      <c r="Y19" s="13" t="s">
        <v>1413</v>
      </c>
      <c r="Z19" s="13" t="s">
        <v>1413</v>
      </c>
      <c r="AA19" s="15" t="s">
        <v>1413</v>
      </c>
      <c r="AB19" s="24" t="s">
        <v>1413</v>
      </c>
      <c r="AC19" s="28" t="s">
        <v>1454</v>
      </c>
      <c r="AD19" s="24" t="s">
        <v>1413</v>
      </c>
      <c r="AE19" s="56">
        <v>1</v>
      </c>
      <c r="AF19" s="56">
        <v>1</v>
      </c>
      <c r="AG19" s="56"/>
      <c r="AH19" s="56">
        <v>1</v>
      </c>
      <c r="AI19" s="56"/>
      <c r="AJ19" s="56">
        <v>1</v>
      </c>
      <c r="AK19" s="56"/>
      <c r="AL19" s="70"/>
    </row>
    <row r="20" spans="1:38" s="3" customFormat="1" ht="57" customHeight="1">
      <c r="A20" s="15">
        <v>9</v>
      </c>
      <c r="B20" s="15"/>
      <c r="C20" s="15"/>
      <c r="D20" s="15"/>
      <c r="E20" s="15"/>
      <c r="F20" s="15">
        <v>4</v>
      </c>
      <c r="G20" s="13"/>
      <c r="H20" s="16" t="s">
        <v>1464</v>
      </c>
      <c r="I20" s="16" t="s">
        <v>1449</v>
      </c>
      <c r="J20" s="27"/>
      <c r="K20" s="16" t="s">
        <v>1465</v>
      </c>
      <c r="L20" s="24" t="s">
        <v>342</v>
      </c>
      <c r="M20" s="24" t="s">
        <v>1466</v>
      </c>
      <c r="N20" s="24" t="s">
        <v>1452</v>
      </c>
      <c r="O20" s="24" t="s">
        <v>1413</v>
      </c>
      <c r="P20" s="24" t="s">
        <v>1413</v>
      </c>
      <c r="Q20" s="34" t="s">
        <v>363</v>
      </c>
      <c r="R20" s="35" t="s">
        <v>1453</v>
      </c>
      <c r="S20" s="13" t="s">
        <v>1413</v>
      </c>
      <c r="T20" s="16" t="s">
        <v>1449</v>
      </c>
      <c r="U20" s="14" t="s">
        <v>344</v>
      </c>
      <c r="V20" s="14" t="s">
        <v>345</v>
      </c>
      <c r="W20" s="14" t="s">
        <v>1413</v>
      </c>
      <c r="X20" s="13" t="s">
        <v>1413</v>
      </c>
      <c r="Y20" s="13" t="s">
        <v>1413</v>
      </c>
      <c r="Z20" s="13" t="s">
        <v>1413</v>
      </c>
      <c r="AA20" s="15" t="s">
        <v>1413</v>
      </c>
      <c r="AB20" s="24" t="s">
        <v>1413</v>
      </c>
      <c r="AC20" s="28" t="s">
        <v>1454</v>
      </c>
      <c r="AD20" s="24" t="s">
        <v>1413</v>
      </c>
      <c r="AE20" s="56">
        <v>1</v>
      </c>
      <c r="AF20" s="56">
        <v>1</v>
      </c>
      <c r="AG20" s="56"/>
      <c r="AH20" s="56">
        <v>1</v>
      </c>
      <c r="AI20" s="56"/>
      <c r="AJ20" s="56">
        <v>1</v>
      </c>
      <c r="AK20" s="56"/>
      <c r="AL20" s="70"/>
    </row>
    <row r="21" spans="1:38" s="3" customFormat="1" ht="57" customHeight="1">
      <c r="A21" s="15">
        <v>10</v>
      </c>
      <c r="B21" s="15"/>
      <c r="C21" s="15"/>
      <c r="D21" s="15"/>
      <c r="E21" s="15"/>
      <c r="F21" s="15">
        <v>4</v>
      </c>
      <c r="G21" s="13"/>
      <c r="H21" s="16" t="s">
        <v>1467</v>
      </c>
      <c r="I21" s="16" t="s">
        <v>1449</v>
      </c>
      <c r="J21" s="27"/>
      <c r="K21" s="16" t="s">
        <v>1468</v>
      </c>
      <c r="L21" s="24" t="s">
        <v>342</v>
      </c>
      <c r="M21" s="24" t="s">
        <v>1469</v>
      </c>
      <c r="N21" s="24" t="s">
        <v>1452</v>
      </c>
      <c r="O21" s="24" t="s">
        <v>1413</v>
      </c>
      <c r="P21" s="24" t="s">
        <v>1413</v>
      </c>
      <c r="Q21" s="34" t="s">
        <v>363</v>
      </c>
      <c r="R21" s="35" t="s">
        <v>1453</v>
      </c>
      <c r="S21" s="13" t="s">
        <v>1413</v>
      </c>
      <c r="T21" s="16" t="s">
        <v>1449</v>
      </c>
      <c r="U21" s="14" t="s">
        <v>344</v>
      </c>
      <c r="V21" s="14" t="s">
        <v>345</v>
      </c>
      <c r="W21" s="14" t="s">
        <v>1413</v>
      </c>
      <c r="X21" s="13" t="s">
        <v>1413</v>
      </c>
      <c r="Y21" s="13" t="s">
        <v>1413</v>
      </c>
      <c r="Z21" s="13" t="s">
        <v>1413</v>
      </c>
      <c r="AA21" s="15" t="s">
        <v>1413</v>
      </c>
      <c r="AB21" s="24" t="s">
        <v>1413</v>
      </c>
      <c r="AC21" s="28" t="s">
        <v>1454</v>
      </c>
      <c r="AD21" s="24" t="s">
        <v>1413</v>
      </c>
      <c r="AE21" s="56"/>
      <c r="AF21" s="56"/>
      <c r="AG21" s="56">
        <v>2</v>
      </c>
      <c r="AH21" s="56"/>
      <c r="AI21" s="56">
        <v>2</v>
      </c>
      <c r="AJ21" s="56"/>
      <c r="AK21" s="56"/>
      <c r="AL21" s="70"/>
    </row>
    <row r="22" spans="1:38" s="3" customFormat="1" ht="57" customHeight="1">
      <c r="A22" s="15">
        <v>11</v>
      </c>
      <c r="B22" s="15"/>
      <c r="C22" s="15"/>
      <c r="D22" s="15"/>
      <c r="E22" s="15"/>
      <c r="F22" s="15">
        <v>4</v>
      </c>
      <c r="G22" s="13"/>
      <c r="H22" s="16" t="s">
        <v>1470</v>
      </c>
      <c r="I22" s="16" t="s">
        <v>1449</v>
      </c>
      <c r="J22" s="27"/>
      <c r="K22" s="16" t="s">
        <v>1471</v>
      </c>
      <c r="L22" s="24" t="s">
        <v>342</v>
      </c>
      <c r="M22" s="24" t="s">
        <v>1472</v>
      </c>
      <c r="N22" s="24" t="s">
        <v>1452</v>
      </c>
      <c r="O22" s="24" t="s">
        <v>1413</v>
      </c>
      <c r="P22" s="24" t="s">
        <v>1413</v>
      </c>
      <c r="Q22" s="34" t="s">
        <v>363</v>
      </c>
      <c r="R22" s="35" t="s">
        <v>1453</v>
      </c>
      <c r="S22" s="13" t="s">
        <v>1413</v>
      </c>
      <c r="T22" s="16" t="s">
        <v>1449</v>
      </c>
      <c r="U22" s="14" t="s">
        <v>344</v>
      </c>
      <c r="V22" s="14" t="s">
        <v>345</v>
      </c>
      <c r="W22" s="14" t="s">
        <v>1413</v>
      </c>
      <c r="X22" s="13" t="s">
        <v>1413</v>
      </c>
      <c r="Y22" s="13" t="s">
        <v>1413</v>
      </c>
      <c r="Z22" s="13" t="s">
        <v>1413</v>
      </c>
      <c r="AA22" s="15" t="s">
        <v>1413</v>
      </c>
      <c r="AB22" s="24" t="s">
        <v>1413</v>
      </c>
      <c r="AC22" s="28" t="s">
        <v>1454</v>
      </c>
      <c r="AD22" s="24" t="s">
        <v>1413</v>
      </c>
      <c r="AE22" s="56"/>
      <c r="AF22" s="56"/>
      <c r="AG22" s="56">
        <v>1</v>
      </c>
      <c r="AH22" s="56"/>
      <c r="AI22" s="56">
        <v>1</v>
      </c>
      <c r="AJ22" s="56"/>
      <c r="AK22" s="56">
        <v>1</v>
      </c>
      <c r="AL22" s="70"/>
    </row>
    <row r="23" spans="1:38" s="3" customFormat="1" ht="57" customHeight="1">
      <c r="A23" s="15">
        <v>12</v>
      </c>
      <c r="B23" s="15"/>
      <c r="C23" s="15"/>
      <c r="D23" s="15"/>
      <c r="E23" s="15"/>
      <c r="F23" s="15">
        <v>4</v>
      </c>
      <c r="G23" s="13"/>
      <c r="H23" s="16" t="s">
        <v>1473</v>
      </c>
      <c r="I23" s="16" t="s">
        <v>1449</v>
      </c>
      <c r="J23" s="27"/>
      <c r="K23" s="16" t="s">
        <v>1474</v>
      </c>
      <c r="L23" s="24" t="s">
        <v>342</v>
      </c>
      <c r="M23" s="24" t="s">
        <v>1475</v>
      </c>
      <c r="N23" s="24" t="s">
        <v>1452</v>
      </c>
      <c r="O23" s="24" t="s">
        <v>1413</v>
      </c>
      <c r="P23" s="24" t="s">
        <v>1413</v>
      </c>
      <c r="Q23" s="34" t="s">
        <v>363</v>
      </c>
      <c r="R23" s="35" t="s">
        <v>1453</v>
      </c>
      <c r="S23" s="13" t="s">
        <v>1413</v>
      </c>
      <c r="T23" s="16" t="s">
        <v>1449</v>
      </c>
      <c r="U23" s="14" t="s">
        <v>345</v>
      </c>
      <c r="V23" s="14" t="s">
        <v>345</v>
      </c>
      <c r="W23" s="14" t="s">
        <v>1413</v>
      </c>
      <c r="X23" s="13" t="s">
        <v>1413</v>
      </c>
      <c r="Y23" s="13" t="s">
        <v>1413</v>
      </c>
      <c r="Z23" s="13" t="s">
        <v>1413</v>
      </c>
      <c r="AA23" s="15" t="s">
        <v>1413</v>
      </c>
      <c r="AB23" s="24" t="s">
        <v>1413</v>
      </c>
      <c r="AC23" s="28" t="s">
        <v>1454</v>
      </c>
      <c r="AD23" s="24" t="s">
        <v>1413</v>
      </c>
      <c r="AE23" s="56"/>
      <c r="AF23" s="56"/>
      <c r="AG23" s="56"/>
      <c r="AH23" s="56"/>
      <c r="AI23" s="56"/>
      <c r="AJ23" s="56"/>
      <c r="AK23" s="56">
        <v>2</v>
      </c>
      <c r="AL23" s="70"/>
    </row>
    <row r="24" spans="1:38" s="3" customFormat="1" ht="78" customHeight="1">
      <c r="A24" s="15">
        <v>13</v>
      </c>
      <c r="B24" s="15"/>
      <c r="C24" s="15"/>
      <c r="D24" s="15"/>
      <c r="E24" s="15"/>
      <c r="F24" s="15">
        <v>4</v>
      </c>
      <c r="G24" s="15"/>
      <c r="H24" s="17" t="s">
        <v>1476</v>
      </c>
      <c r="I24" s="18" t="s">
        <v>1477</v>
      </c>
      <c r="J24" s="24"/>
      <c r="K24" s="18" t="s">
        <v>1478</v>
      </c>
      <c r="L24" s="24" t="s">
        <v>1413</v>
      </c>
      <c r="M24" s="24" t="s">
        <v>1479</v>
      </c>
      <c r="N24" s="28" t="s">
        <v>1480</v>
      </c>
      <c r="O24" s="24" t="s">
        <v>1413</v>
      </c>
      <c r="P24" s="24" t="s">
        <v>1413</v>
      </c>
      <c r="Q24" s="18" t="s">
        <v>353</v>
      </c>
      <c r="R24" s="43" t="s">
        <v>1481</v>
      </c>
      <c r="S24" s="13" t="s">
        <v>1413</v>
      </c>
      <c r="T24" s="18" t="s">
        <v>1477</v>
      </c>
      <c r="U24" s="14" t="s">
        <v>344</v>
      </c>
      <c r="V24" s="14" t="s">
        <v>345</v>
      </c>
      <c r="W24" s="13" t="s">
        <v>1413</v>
      </c>
      <c r="X24" s="13" t="s">
        <v>1413</v>
      </c>
      <c r="Y24" s="13" t="s">
        <v>1413</v>
      </c>
      <c r="Z24" s="13" t="s">
        <v>1413</v>
      </c>
      <c r="AA24" s="15" t="s">
        <v>366</v>
      </c>
      <c r="AB24" s="24" t="s">
        <v>1413</v>
      </c>
      <c r="AC24" s="28" t="s">
        <v>1482</v>
      </c>
      <c r="AD24" s="24" t="s">
        <v>1413</v>
      </c>
      <c r="AE24" s="57">
        <v>59.8</v>
      </c>
      <c r="AF24" s="57">
        <v>59.8</v>
      </c>
      <c r="AG24" s="57">
        <v>28.902000000000001</v>
      </c>
      <c r="AH24" s="57">
        <v>59.8</v>
      </c>
      <c r="AI24" s="57">
        <v>28.902000000000001</v>
      </c>
      <c r="AJ24" s="57">
        <v>59.8</v>
      </c>
      <c r="AK24" s="57">
        <v>28.902000000000001</v>
      </c>
      <c r="AL24" s="71"/>
    </row>
    <row r="25" spans="1:38" s="3" customFormat="1" ht="78" customHeight="1">
      <c r="A25" s="15">
        <v>14</v>
      </c>
      <c r="B25" s="15"/>
      <c r="C25" s="15"/>
      <c r="D25" s="15"/>
      <c r="E25" s="15"/>
      <c r="F25" s="15">
        <v>4</v>
      </c>
      <c r="G25" s="15"/>
      <c r="H25" s="16" t="s">
        <v>1561</v>
      </c>
      <c r="I25" s="16" t="s">
        <v>1477</v>
      </c>
      <c r="J25" s="24"/>
      <c r="K25" s="16" t="s">
        <v>1477</v>
      </c>
      <c r="L25" s="24" t="s">
        <v>1413</v>
      </c>
      <c r="M25" s="24" t="s">
        <v>1484</v>
      </c>
      <c r="N25" s="28" t="s">
        <v>1485</v>
      </c>
      <c r="O25" s="24" t="s">
        <v>1413</v>
      </c>
      <c r="P25" s="24" t="s">
        <v>1413</v>
      </c>
      <c r="Q25" s="16" t="s">
        <v>363</v>
      </c>
      <c r="R25" s="43" t="s">
        <v>1481</v>
      </c>
      <c r="S25" s="13" t="s">
        <v>1413</v>
      </c>
      <c r="T25" s="16" t="s">
        <v>1477</v>
      </c>
      <c r="U25" s="14" t="s">
        <v>344</v>
      </c>
      <c r="V25" s="14" t="s">
        <v>345</v>
      </c>
      <c r="W25" s="13" t="s">
        <v>1413</v>
      </c>
      <c r="X25" s="13" t="s">
        <v>1413</v>
      </c>
      <c r="Y25" s="13" t="s">
        <v>1413</v>
      </c>
      <c r="Z25" s="13" t="s">
        <v>1413</v>
      </c>
      <c r="AA25" s="28" t="s">
        <v>1562</v>
      </c>
      <c r="AB25" s="24" t="s">
        <v>1413</v>
      </c>
      <c r="AC25" s="28" t="s">
        <v>1482</v>
      </c>
      <c r="AD25" s="24" t="s">
        <v>1563</v>
      </c>
      <c r="AE25" s="57">
        <v>14.375</v>
      </c>
      <c r="AF25" s="57">
        <v>14.375</v>
      </c>
      <c r="AG25" s="57">
        <v>8.25</v>
      </c>
      <c r="AH25" s="57">
        <v>14.375</v>
      </c>
      <c r="AI25" s="57">
        <v>8.25</v>
      </c>
      <c r="AJ25" s="57">
        <v>14.375</v>
      </c>
      <c r="AK25" s="57">
        <v>8.25</v>
      </c>
      <c r="AL25" s="71"/>
    </row>
    <row r="26" spans="1:38" s="4" customFormat="1" ht="70.5" customHeight="1">
      <c r="A26" s="15">
        <v>15</v>
      </c>
      <c r="B26" s="15"/>
      <c r="C26" s="15"/>
      <c r="D26" s="15"/>
      <c r="E26" s="15"/>
      <c r="F26" s="15">
        <v>4</v>
      </c>
      <c r="G26" s="15"/>
      <c r="H26" s="18" t="s">
        <v>1494</v>
      </c>
      <c r="I26" s="18" t="s">
        <v>1495</v>
      </c>
      <c r="J26" s="24" t="s">
        <v>1413</v>
      </c>
      <c r="K26" s="18" t="s">
        <v>1495</v>
      </c>
      <c r="L26" s="24" t="s">
        <v>1413</v>
      </c>
      <c r="M26" s="24" t="s">
        <v>1496</v>
      </c>
      <c r="N26" s="28" t="s">
        <v>1497</v>
      </c>
      <c r="O26" s="24" t="s">
        <v>1413</v>
      </c>
      <c r="P26" s="24" t="s">
        <v>1413</v>
      </c>
      <c r="Q26" s="13" t="s">
        <v>353</v>
      </c>
      <c r="R26" s="13" t="s">
        <v>1453</v>
      </c>
      <c r="S26" s="13" t="s">
        <v>1413</v>
      </c>
      <c r="T26" s="18" t="s">
        <v>1498</v>
      </c>
      <c r="U26" s="14" t="s">
        <v>344</v>
      </c>
      <c r="V26" s="14" t="s">
        <v>345</v>
      </c>
      <c r="W26" s="13" t="s">
        <v>1413</v>
      </c>
      <c r="X26" s="13" t="s">
        <v>1413</v>
      </c>
      <c r="Y26" s="13" t="s">
        <v>1413</v>
      </c>
      <c r="Z26" s="13" t="s">
        <v>1413</v>
      </c>
      <c r="AA26" s="15" t="s">
        <v>1413</v>
      </c>
      <c r="AB26" s="24" t="s">
        <v>1413</v>
      </c>
      <c r="AC26" s="28" t="s">
        <v>1499</v>
      </c>
      <c r="AD26" s="24" t="s">
        <v>1500</v>
      </c>
      <c r="AE26" s="58">
        <v>1</v>
      </c>
      <c r="AF26" s="58">
        <v>1</v>
      </c>
      <c r="AG26" s="58">
        <v>1</v>
      </c>
      <c r="AH26" s="58">
        <v>1</v>
      </c>
      <c r="AI26" s="58">
        <v>1</v>
      </c>
      <c r="AJ26" s="72">
        <v>1</v>
      </c>
      <c r="AK26" s="72">
        <v>1</v>
      </c>
    </row>
    <row r="27" spans="1:38" s="5" customFormat="1" ht="78" customHeight="1">
      <c r="A27" s="15">
        <v>15</v>
      </c>
      <c r="B27" s="15"/>
      <c r="C27" s="15"/>
      <c r="D27" s="15"/>
      <c r="E27" s="15"/>
      <c r="F27" s="15">
        <v>4</v>
      </c>
      <c r="G27" s="15"/>
      <c r="H27" s="16" t="s">
        <v>1564</v>
      </c>
      <c r="I27" s="16" t="s">
        <v>1502</v>
      </c>
      <c r="J27" s="24"/>
      <c r="K27" s="16" t="s">
        <v>1505</v>
      </c>
      <c r="L27" s="24" t="s">
        <v>1413</v>
      </c>
      <c r="M27" s="24" t="s">
        <v>1565</v>
      </c>
      <c r="N27" s="28" t="s">
        <v>1497</v>
      </c>
      <c r="O27" s="24" t="s">
        <v>1413</v>
      </c>
      <c r="P27" s="24" t="s">
        <v>1413</v>
      </c>
      <c r="Q27" s="13" t="s">
        <v>363</v>
      </c>
      <c r="R27" s="13" t="s">
        <v>1453</v>
      </c>
      <c r="S27" s="13" t="s">
        <v>1413</v>
      </c>
      <c r="T27" s="16" t="s">
        <v>1498</v>
      </c>
      <c r="U27" s="14" t="s">
        <v>345</v>
      </c>
      <c r="V27" s="14" t="s">
        <v>345</v>
      </c>
      <c r="W27" s="13" t="s">
        <v>1413</v>
      </c>
      <c r="X27" s="13" t="s">
        <v>1413</v>
      </c>
      <c r="Y27" s="13" t="s">
        <v>1413</v>
      </c>
      <c r="Z27" s="13" t="s">
        <v>1413</v>
      </c>
      <c r="AA27" s="15" t="s">
        <v>1413</v>
      </c>
      <c r="AB27" s="24" t="s">
        <v>1413</v>
      </c>
      <c r="AC27" s="28" t="s">
        <v>1504</v>
      </c>
      <c r="AD27" s="24" t="s">
        <v>1505</v>
      </c>
      <c r="AE27" s="59"/>
      <c r="AF27" s="59"/>
      <c r="AG27" s="59">
        <v>1</v>
      </c>
      <c r="AH27" s="59"/>
      <c r="AI27" s="59">
        <v>1</v>
      </c>
      <c r="AJ27" s="59"/>
      <c r="AK27" s="59">
        <v>1</v>
      </c>
    </row>
    <row r="28" spans="1:38" s="4" customFormat="1" ht="69" customHeight="1">
      <c r="A28" s="15">
        <v>17</v>
      </c>
      <c r="B28" s="15"/>
      <c r="C28" s="15"/>
      <c r="D28" s="15"/>
      <c r="E28" s="15"/>
      <c r="F28" s="15">
        <v>4</v>
      </c>
      <c r="G28" s="15"/>
      <c r="H28" s="19" t="s">
        <v>1506</v>
      </c>
      <c r="I28" s="19" t="s">
        <v>1512</v>
      </c>
      <c r="J28" s="25" t="s">
        <v>1413</v>
      </c>
      <c r="K28" s="19" t="s">
        <v>1508</v>
      </c>
      <c r="L28" s="25" t="s">
        <v>1413</v>
      </c>
      <c r="M28" s="29" t="s">
        <v>1509</v>
      </c>
      <c r="N28" s="15" t="s">
        <v>1510</v>
      </c>
      <c r="O28" s="24" t="s">
        <v>1413</v>
      </c>
      <c r="P28" s="24" t="s">
        <v>1413</v>
      </c>
      <c r="Q28" s="18" t="s">
        <v>363</v>
      </c>
      <c r="R28" s="44" t="s">
        <v>1511</v>
      </c>
      <c r="S28" s="13" t="s">
        <v>1413</v>
      </c>
      <c r="T28" s="18" t="s">
        <v>1512</v>
      </c>
      <c r="U28" s="14" t="s">
        <v>344</v>
      </c>
      <c r="V28" s="14" t="s">
        <v>345</v>
      </c>
      <c r="W28" s="13" t="s">
        <v>1413</v>
      </c>
      <c r="X28" s="13" t="s">
        <v>1413</v>
      </c>
      <c r="Y28" s="13" t="s">
        <v>1413</v>
      </c>
      <c r="Z28" s="13" t="s">
        <v>1413</v>
      </c>
      <c r="AA28" s="24" t="s">
        <v>1413</v>
      </c>
      <c r="AB28" s="24" t="s">
        <v>1413</v>
      </c>
      <c r="AC28" s="28" t="s">
        <v>1454</v>
      </c>
      <c r="AD28" s="24" t="s">
        <v>1507</v>
      </c>
      <c r="AE28" s="58"/>
      <c r="AF28" s="58"/>
      <c r="AG28" s="72">
        <v>2</v>
      </c>
      <c r="AH28" s="58"/>
      <c r="AI28" s="72">
        <v>2</v>
      </c>
      <c r="AJ28" s="72"/>
      <c r="AK28" s="58"/>
    </row>
    <row r="29" spans="1:38" s="4" customFormat="1" ht="72" customHeight="1">
      <c r="A29" s="15">
        <v>18</v>
      </c>
      <c r="B29" s="15"/>
      <c r="C29" s="15"/>
      <c r="D29" s="15"/>
      <c r="E29" s="15"/>
      <c r="F29" s="15">
        <v>4</v>
      </c>
      <c r="G29" s="15"/>
      <c r="H29" s="19" t="s">
        <v>1516</v>
      </c>
      <c r="I29" s="24" t="s">
        <v>1507</v>
      </c>
      <c r="J29" s="25"/>
      <c r="K29" s="19" t="s">
        <v>1517</v>
      </c>
      <c r="L29" s="25"/>
      <c r="M29" s="29" t="s">
        <v>1518</v>
      </c>
      <c r="N29" s="29" t="s">
        <v>1510</v>
      </c>
      <c r="O29" s="25" t="s">
        <v>1413</v>
      </c>
      <c r="P29" s="25" t="s">
        <v>1413</v>
      </c>
      <c r="Q29" s="19" t="s">
        <v>363</v>
      </c>
      <c r="R29" s="45" t="s">
        <v>1511</v>
      </c>
      <c r="S29" s="40" t="s">
        <v>1413</v>
      </c>
      <c r="T29" s="19" t="s">
        <v>1512</v>
      </c>
      <c r="U29" s="42" t="s">
        <v>344</v>
      </c>
      <c r="V29" s="42" t="s">
        <v>345</v>
      </c>
      <c r="W29" s="40" t="s">
        <v>1413</v>
      </c>
      <c r="X29" s="40" t="s">
        <v>1413</v>
      </c>
      <c r="Y29" s="40" t="s">
        <v>1413</v>
      </c>
      <c r="Z29" s="40" t="s">
        <v>1413</v>
      </c>
      <c r="AA29" s="25" t="s">
        <v>1413</v>
      </c>
      <c r="AB29" s="25" t="s">
        <v>1413</v>
      </c>
      <c r="AC29" s="28" t="s">
        <v>1454</v>
      </c>
      <c r="AD29" s="25" t="s">
        <v>1507</v>
      </c>
      <c r="AE29" s="60"/>
      <c r="AF29" s="60"/>
      <c r="AG29" s="73">
        <v>1</v>
      </c>
      <c r="AH29" s="60"/>
      <c r="AI29" s="73">
        <v>1</v>
      </c>
      <c r="AJ29" s="73"/>
      <c r="AK29" s="73"/>
    </row>
    <row r="30" spans="1:38" s="4" customFormat="1" ht="72" customHeight="1">
      <c r="A30" s="15">
        <v>18</v>
      </c>
      <c r="B30" s="15"/>
      <c r="C30" s="15"/>
      <c r="D30" s="15"/>
      <c r="E30" s="15"/>
      <c r="F30" s="15">
        <v>4</v>
      </c>
      <c r="G30" s="15"/>
      <c r="H30" s="19" t="s">
        <v>1513</v>
      </c>
      <c r="I30" s="19" t="s">
        <v>1512</v>
      </c>
      <c r="J30" s="25" t="s">
        <v>1413</v>
      </c>
      <c r="K30" s="19" t="s">
        <v>1514</v>
      </c>
      <c r="L30" s="25" t="s">
        <v>1413</v>
      </c>
      <c r="M30" s="29" t="s">
        <v>1515</v>
      </c>
      <c r="N30" s="29" t="s">
        <v>1510</v>
      </c>
      <c r="O30" s="25" t="s">
        <v>1413</v>
      </c>
      <c r="P30" s="25" t="s">
        <v>1413</v>
      </c>
      <c r="Q30" s="19" t="s">
        <v>363</v>
      </c>
      <c r="R30" s="45" t="s">
        <v>1511</v>
      </c>
      <c r="S30" s="40" t="s">
        <v>1413</v>
      </c>
      <c r="T30" s="19" t="s">
        <v>1512</v>
      </c>
      <c r="U30" s="42" t="s">
        <v>344</v>
      </c>
      <c r="V30" s="42" t="s">
        <v>345</v>
      </c>
      <c r="W30" s="40" t="s">
        <v>1413</v>
      </c>
      <c r="X30" s="40" t="s">
        <v>1413</v>
      </c>
      <c r="Y30" s="40" t="s">
        <v>1413</v>
      </c>
      <c r="Z30" s="40" t="s">
        <v>1413</v>
      </c>
      <c r="AA30" s="25" t="s">
        <v>1413</v>
      </c>
      <c r="AB30" s="25" t="s">
        <v>1413</v>
      </c>
      <c r="AC30" s="28" t="s">
        <v>1454</v>
      </c>
      <c r="AD30" s="25" t="s">
        <v>1507</v>
      </c>
      <c r="AE30" s="60"/>
      <c r="AF30" s="60"/>
      <c r="AG30" s="73">
        <v>1</v>
      </c>
      <c r="AH30" s="60"/>
      <c r="AI30" s="73">
        <v>1</v>
      </c>
      <c r="AJ30" s="73"/>
      <c r="AK30" s="73"/>
    </row>
    <row r="31" spans="1:38" s="6" customFormat="1" ht="97.5" customHeight="1">
      <c r="A31" s="20">
        <v>29</v>
      </c>
      <c r="B31" s="20"/>
      <c r="C31" s="20"/>
      <c r="D31" s="20"/>
      <c r="E31" s="20"/>
      <c r="F31" s="20">
        <v>4</v>
      </c>
      <c r="G31" s="20"/>
      <c r="H31" s="21" t="s">
        <v>1519</v>
      </c>
      <c r="I31" s="21" t="s">
        <v>1520</v>
      </c>
      <c r="J31" s="30" t="s">
        <v>1413</v>
      </c>
      <c r="K31" s="21" t="s">
        <v>1521</v>
      </c>
      <c r="L31" s="30" t="s">
        <v>1413</v>
      </c>
      <c r="M31" s="31" t="s">
        <v>1522</v>
      </c>
      <c r="N31" s="20" t="s">
        <v>1510</v>
      </c>
      <c r="O31" s="32" t="s">
        <v>1413</v>
      </c>
      <c r="P31" s="32" t="s">
        <v>1413</v>
      </c>
      <c r="Q31" s="46" t="s">
        <v>363</v>
      </c>
      <c r="R31" s="47" t="s">
        <v>1511</v>
      </c>
      <c r="S31" s="48" t="s">
        <v>1413</v>
      </c>
      <c r="T31" s="46" t="s">
        <v>1512</v>
      </c>
      <c r="U31" s="49" t="s">
        <v>345</v>
      </c>
      <c r="V31" s="49" t="s">
        <v>345</v>
      </c>
      <c r="W31" s="48" t="s">
        <v>1413</v>
      </c>
      <c r="X31" s="48" t="s">
        <v>1413</v>
      </c>
      <c r="Y31" s="48" t="s">
        <v>1413</v>
      </c>
      <c r="Z31" s="48" t="s">
        <v>1413</v>
      </c>
      <c r="AA31" s="32" t="s">
        <v>1413</v>
      </c>
      <c r="AB31" s="32" t="s">
        <v>1413</v>
      </c>
      <c r="AC31" s="32" t="s">
        <v>1454</v>
      </c>
      <c r="AD31" s="32" t="s">
        <v>1523</v>
      </c>
      <c r="AE31" s="61"/>
      <c r="AF31" s="61"/>
      <c r="AG31" s="61"/>
      <c r="AH31" s="61"/>
      <c r="AI31" s="61"/>
      <c r="AJ31" s="61"/>
      <c r="AK31" s="61">
        <v>1</v>
      </c>
    </row>
    <row r="32" spans="1:38" s="7" customFormat="1" ht="108" customHeight="1">
      <c r="A32" s="20">
        <v>30</v>
      </c>
      <c r="B32" s="20"/>
      <c r="C32" s="20"/>
      <c r="D32" s="20"/>
      <c r="E32" s="20"/>
      <c r="F32" s="20">
        <v>4</v>
      </c>
      <c r="G32" s="20"/>
      <c r="H32" s="21" t="s">
        <v>1524</v>
      </c>
      <c r="I32" s="21" t="s">
        <v>1520</v>
      </c>
      <c r="J32" s="30" t="s">
        <v>1413</v>
      </c>
      <c r="K32" s="21" t="s">
        <v>1525</v>
      </c>
      <c r="L32" s="30" t="s">
        <v>1413</v>
      </c>
      <c r="M32" s="31" t="s">
        <v>1526</v>
      </c>
      <c r="N32" s="20" t="s">
        <v>1510</v>
      </c>
      <c r="O32" s="32" t="s">
        <v>1413</v>
      </c>
      <c r="P32" s="32" t="s">
        <v>1413</v>
      </c>
      <c r="Q32" s="46" t="s">
        <v>363</v>
      </c>
      <c r="R32" s="47" t="s">
        <v>1511</v>
      </c>
      <c r="S32" s="48" t="s">
        <v>1413</v>
      </c>
      <c r="T32" s="46" t="s">
        <v>1512</v>
      </c>
      <c r="U32" s="49" t="s">
        <v>345</v>
      </c>
      <c r="V32" s="49" t="s">
        <v>345</v>
      </c>
      <c r="W32" s="48" t="s">
        <v>1413</v>
      </c>
      <c r="X32" s="48" t="s">
        <v>1413</v>
      </c>
      <c r="Y32" s="48" t="s">
        <v>1413</v>
      </c>
      <c r="Z32" s="48" t="s">
        <v>1413</v>
      </c>
      <c r="AA32" s="32" t="s">
        <v>1413</v>
      </c>
      <c r="AB32" s="32" t="s">
        <v>1413</v>
      </c>
      <c r="AC32" s="32" t="s">
        <v>1454</v>
      </c>
      <c r="AD32" s="32" t="s">
        <v>1523</v>
      </c>
      <c r="AE32" s="61"/>
      <c r="AF32" s="61"/>
      <c r="AG32" s="61"/>
      <c r="AH32" s="61"/>
      <c r="AI32" s="61"/>
      <c r="AJ32" s="61"/>
      <c r="AK32" s="61">
        <v>2</v>
      </c>
    </row>
    <row r="33" spans="1:42" s="6" customFormat="1" ht="87" customHeight="1">
      <c r="A33" s="20">
        <v>29</v>
      </c>
      <c r="B33" s="20"/>
      <c r="C33" s="20"/>
      <c r="D33" s="20"/>
      <c r="E33" s="20"/>
      <c r="F33" s="20">
        <v>4</v>
      </c>
      <c r="G33" s="20"/>
      <c r="H33" s="21" t="s">
        <v>1527</v>
      </c>
      <c r="I33" s="21" t="s">
        <v>1520</v>
      </c>
      <c r="J33" s="30" t="s">
        <v>1413</v>
      </c>
      <c r="K33" s="21" t="s">
        <v>1528</v>
      </c>
      <c r="L33" s="30" t="s">
        <v>1413</v>
      </c>
      <c r="M33" s="31" t="s">
        <v>1529</v>
      </c>
      <c r="N33" s="20" t="s">
        <v>1510</v>
      </c>
      <c r="O33" s="32" t="s">
        <v>1413</v>
      </c>
      <c r="P33" s="32" t="s">
        <v>1413</v>
      </c>
      <c r="Q33" s="46" t="s">
        <v>363</v>
      </c>
      <c r="R33" s="47" t="s">
        <v>1511</v>
      </c>
      <c r="S33" s="48" t="s">
        <v>1413</v>
      </c>
      <c r="T33" s="46" t="s">
        <v>1512</v>
      </c>
      <c r="U33" s="49" t="s">
        <v>345</v>
      </c>
      <c r="V33" s="49" t="s">
        <v>345</v>
      </c>
      <c r="W33" s="48" t="s">
        <v>1413</v>
      </c>
      <c r="X33" s="48" t="s">
        <v>1413</v>
      </c>
      <c r="Y33" s="48" t="s">
        <v>1413</v>
      </c>
      <c r="Z33" s="48" t="s">
        <v>1413</v>
      </c>
      <c r="AA33" s="32" t="s">
        <v>1413</v>
      </c>
      <c r="AB33" s="32" t="s">
        <v>1413</v>
      </c>
      <c r="AC33" s="32" t="s">
        <v>1454</v>
      </c>
      <c r="AD33" s="32" t="s">
        <v>1523</v>
      </c>
      <c r="AE33" s="61"/>
      <c r="AF33" s="61"/>
      <c r="AG33" s="61"/>
      <c r="AH33" s="61"/>
      <c r="AI33" s="61"/>
      <c r="AJ33" s="61"/>
      <c r="AK33" s="61">
        <v>2</v>
      </c>
    </row>
    <row r="34" spans="1:42" s="7" customFormat="1" ht="105" customHeight="1">
      <c r="A34" s="20">
        <v>30</v>
      </c>
      <c r="B34" s="20"/>
      <c r="C34" s="20"/>
      <c r="D34" s="20"/>
      <c r="E34" s="20"/>
      <c r="F34" s="20">
        <v>4</v>
      </c>
      <c r="G34" s="20"/>
      <c r="H34" s="21" t="s">
        <v>1530</v>
      </c>
      <c r="I34" s="21" t="s">
        <v>1520</v>
      </c>
      <c r="J34" s="30" t="s">
        <v>1413</v>
      </c>
      <c r="K34" s="21" t="s">
        <v>1531</v>
      </c>
      <c r="L34" s="30" t="s">
        <v>1413</v>
      </c>
      <c r="M34" s="31" t="s">
        <v>1532</v>
      </c>
      <c r="N34" s="20" t="s">
        <v>1510</v>
      </c>
      <c r="O34" s="32" t="s">
        <v>1413</v>
      </c>
      <c r="P34" s="32" t="s">
        <v>1413</v>
      </c>
      <c r="Q34" s="46" t="s">
        <v>363</v>
      </c>
      <c r="R34" s="47" t="s">
        <v>1511</v>
      </c>
      <c r="S34" s="48" t="s">
        <v>1413</v>
      </c>
      <c r="T34" s="46" t="s">
        <v>1512</v>
      </c>
      <c r="U34" s="49" t="s">
        <v>345</v>
      </c>
      <c r="V34" s="49" t="s">
        <v>345</v>
      </c>
      <c r="W34" s="48" t="s">
        <v>1413</v>
      </c>
      <c r="X34" s="48" t="s">
        <v>1413</v>
      </c>
      <c r="Y34" s="48" t="s">
        <v>1413</v>
      </c>
      <c r="Z34" s="48" t="s">
        <v>1413</v>
      </c>
      <c r="AA34" s="32" t="s">
        <v>1413</v>
      </c>
      <c r="AB34" s="32" t="s">
        <v>1413</v>
      </c>
      <c r="AC34" s="32" t="s">
        <v>1454</v>
      </c>
      <c r="AD34" s="32" t="s">
        <v>1523</v>
      </c>
      <c r="AE34" s="61"/>
      <c r="AF34" s="61"/>
      <c r="AG34" s="61"/>
      <c r="AH34" s="61"/>
      <c r="AI34" s="61"/>
      <c r="AJ34" s="61"/>
      <c r="AK34" s="61">
        <v>1</v>
      </c>
    </row>
    <row r="35" spans="1:42" ht="102" customHeight="1">
      <c r="A35" s="15">
        <v>21</v>
      </c>
      <c r="B35" s="12"/>
      <c r="C35" s="12"/>
      <c r="D35" s="12"/>
      <c r="E35" s="12"/>
      <c r="F35" s="15">
        <v>4</v>
      </c>
      <c r="G35" s="12"/>
      <c r="H35" s="19" t="s">
        <v>1566</v>
      </c>
      <c r="I35" s="33" t="s">
        <v>1567</v>
      </c>
      <c r="J35" s="25"/>
      <c r="K35" s="33" t="s">
        <v>1568</v>
      </c>
      <c r="L35" s="25" t="s">
        <v>1413</v>
      </c>
      <c r="M35" s="25" t="s">
        <v>1569</v>
      </c>
      <c r="N35" s="15" t="s">
        <v>1570</v>
      </c>
      <c r="O35" s="24" t="s">
        <v>1413</v>
      </c>
      <c r="P35" s="24" t="s">
        <v>1413</v>
      </c>
      <c r="Q35" s="13" t="s">
        <v>353</v>
      </c>
      <c r="R35" s="13" t="s">
        <v>1481</v>
      </c>
      <c r="S35" s="13"/>
      <c r="T35" s="18" t="s">
        <v>1571</v>
      </c>
      <c r="U35" s="14" t="s">
        <v>345</v>
      </c>
      <c r="V35" s="14" t="s">
        <v>345</v>
      </c>
      <c r="W35" s="13" t="s">
        <v>1413</v>
      </c>
      <c r="X35" s="13" t="s">
        <v>1413</v>
      </c>
      <c r="Y35" s="13" t="s">
        <v>1413</v>
      </c>
      <c r="Z35" s="13" t="s">
        <v>1413</v>
      </c>
      <c r="AA35" s="24" t="s">
        <v>1413</v>
      </c>
      <c r="AB35" s="24" t="s">
        <v>1413</v>
      </c>
      <c r="AC35" s="24" t="s">
        <v>1499</v>
      </c>
      <c r="AD35" s="12"/>
      <c r="AE35" s="62">
        <v>0.37</v>
      </c>
      <c r="AF35" s="62">
        <v>0.37</v>
      </c>
      <c r="AG35" s="62"/>
      <c r="AH35" s="62">
        <v>0.37</v>
      </c>
      <c r="AI35" s="62"/>
      <c r="AJ35" s="62"/>
      <c r="AK35" s="62"/>
    </row>
    <row r="36" spans="1:42" ht="102" customHeight="1">
      <c r="A36" s="15">
        <v>22</v>
      </c>
      <c r="B36" s="12"/>
      <c r="C36" s="12"/>
      <c r="D36" s="12"/>
      <c r="E36" s="12"/>
      <c r="F36" s="15">
        <v>4</v>
      </c>
      <c r="G36" s="12"/>
      <c r="H36" s="19" t="s">
        <v>1572</v>
      </c>
      <c r="I36" s="33" t="s">
        <v>1573</v>
      </c>
      <c r="J36" s="25"/>
      <c r="K36" s="33" t="s">
        <v>1568</v>
      </c>
      <c r="L36" s="25" t="s">
        <v>1413</v>
      </c>
      <c r="M36" s="25" t="s">
        <v>1569</v>
      </c>
      <c r="N36" s="15" t="s">
        <v>1570</v>
      </c>
      <c r="O36" s="24" t="s">
        <v>1413</v>
      </c>
      <c r="P36" s="24" t="s">
        <v>1413</v>
      </c>
      <c r="Q36" s="13" t="s">
        <v>353</v>
      </c>
      <c r="R36" s="13" t="s">
        <v>1481</v>
      </c>
      <c r="S36" s="13"/>
      <c r="T36" s="18" t="s">
        <v>1571</v>
      </c>
      <c r="U36" s="14" t="s">
        <v>345</v>
      </c>
      <c r="V36" s="14" t="s">
        <v>345</v>
      </c>
      <c r="W36" s="13" t="s">
        <v>1413</v>
      </c>
      <c r="X36" s="13" t="s">
        <v>1413</v>
      </c>
      <c r="Y36" s="13" t="s">
        <v>1413</v>
      </c>
      <c r="Z36" s="13" t="s">
        <v>1413</v>
      </c>
      <c r="AA36" s="24" t="s">
        <v>1413</v>
      </c>
      <c r="AB36" s="24" t="s">
        <v>1413</v>
      </c>
      <c r="AC36" s="24" t="s">
        <v>1499</v>
      </c>
      <c r="AD36" s="12"/>
      <c r="AE36" s="62"/>
      <c r="AF36" s="62"/>
      <c r="AG36" s="62">
        <v>0.37</v>
      </c>
      <c r="AH36" s="62"/>
      <c r="AI36" s="62">
        <v>0.37</v>
      </c>
      <c r="AJ36" s="62"/>
      <c r="AK36" s="62"/>
    </row>
    <row r="37" spans="1:42" ht="75">
      <c r="A37" s="15">
        <v>23</v>
      </c>
      <c r="B37" s="15"/>
      <c r="C37" s="15"/>
      <c r="D37" s="15"/>
      <c r="E37" s="15"/>
      <c r="F37" s="15">
        <v>4</v>
      </c>
      <c r="G37" s="15"/>
      <c r="H37" s="18" t="s">
        <v>1533</v>
      </c>
      <c r="I37" s="18" t="s">
        <v>1534</v>
      </c>
      <c r="J37" s="24" t="s">
        <v>1413</v>
      </c>
      <c r="K37" s="18" t="s">
        <v>1535</v>
      </c>
      <c r="L37" s="24" t="s">
        <v>1413</v>
      </c>
      <c r="M37" s="15" t="s">
        <v>1536</v>
      </c>
      <c r="N37" s="15" t="s">
        <v>1537</v>
      </c>
      <c r="O37" s="24" t="s">
        <v>1413</v>
      </c>
      <c r="P37" s="24" t="s">
        <v>1413</v>
      </c>
      <c r="Q37" s="18" t="s">
        <v>363</v>
      </c>
      <c r="R37" s="44" t="s">
        <v>1511</v>
      </c>
      <c r="S37" s="13" t="s">
        <v>1413</v>
      </c>
      <c r="T37" s="18" t="s">
        <v>1534</v>
      </c>
      <c r="U37" s="42" t="s">
        <v>344</v>
      </c>
      <c r="V37" s="14" t="s">
        <v>345</v>
      </c>
      <c r="W37" s="13" t="s">
        <v>1413</v>
      </c>
      <c r="X37" s="13" t="s">
        <v>1413</v>
      </c>
      <c r="Y37" s="13" t="s">
        <v>1413</v>
      </c>
      <c r="Z37" s="13" t="s">
        <v>1413</v>
      </c>
      <c r="AA37" s="24" t="s">
        <v>1413</v>
      </c>
      <c r="AB37" s="24" t="s">
        <v>1413</v>
      </c>
      <c r="AC37" s="28" t="s">
        <v>1454</v>
      </c>
      <c r="AD37" s="24" t="s">
        <v>1538</v>
      </c>
      <c r="AE37" s="60">
        <v>1</v>
      </c>
      <c r="AF37" s="60">
        <v>1</v>
      </c>
      <c r="AG37" s="60"/>
      <c r="AH37" s="60">
        <v>1</v>
      </c>
      <c r="AI37" s="60"/>
      <c r="AJ37" s="73">
        <v>1</v>
      </c>
      <c r="AK37" s="73"/>
    </row>
    <row r="38" spans="1:42">
      <c r="H38" s="8"/>
      <c r="I38" s="8"/>
      <c r="K38" s="8"/>
      <c r="N38" s="8"/>
      <c r="T38" s="8"/>
      <c r="U38" s="8"/>
      <c r="V38" s="8"/>
      <c r="W38" s="8"/>
      <c r="X38" s="8"/>
      <c r="Y38" s="8"/>
      <c r="Z38" s="8"/>
      <c r="AB38" s="8"/>
    </row>
    <row r="39" spans="1:42">
      <c r="H39" s="8"/>
      <c r="I39" s="8"/>
      <c r="K39" s="8"/>
      <c r="N39" s="8"/>
      <c r="T39" s="8"/>
      <c r="U39" s="8"/>
      <c r="V39" s="8"/>
      <c r="W39" s="8"/>
      <c r="X39" s="8"/>
      <c r="Y39" s="8"/>
      <c r="Z39" s="8"/>
      <c r="AB39" s="8"/>
    </row>
    <row r="40" spans="1:42">
      <c r="H40" s="8"/>
      <c r="I40" s="8"/>
      <c r="K40" s="8"/>
      <c r="N40" s="8"/>
      <c r="T40" s="8"/>
      <c r="U40" s="8"/>
      <c r="V40" s="8"/>
      <c r="W40" s="8"/>
      <c r="X40" s="8"/>
      <c r="Y40" s="8"/>
      <c r="Z40" s="8"/>
      <c r="AB40" s="8"/>
    </row>
    <row r="41" spans="1:42">
      <c r="H41" s="8"/>
      <c r="I41" s="8"/>
      <c r="K41" s="8"/>
      <c r="N41" s="8"/>
      <c r="T41" s="8"/>
      <c r="U41" s="8"/>
      <c r="V41" s="8"/>
      <c r="W41" s="8"/>
      <c r="X41" s="8"/>
      <c r="Y41" s="8"/>
      <c r="Z41" s="8"/>
      <c r="AB41" s="8"/>
    </row>
    <row r="42" spans="1:42">
      <c r="H42" s="8"/>
      <c r="I42" s="8"/>
      <c r="K42" s="8"/>
      <c r="N42" s="8"/>
      <c r="T42" s="8"/>
      <c r="U42" s="8"/>
      <c r="V42" s="8"/>
      <c r="W42" s="8"/>
      <c r="X42" s="8"/>
      <c r="Y42" s="8"/>
      <c r="Z42" s="8"/>
      <c r="AB42" s="8"/>
    </row>
    <row r="43" spans="1:42">
      <c r="H43" s="8"/>
      <c r="I43" s="8"/>
      <c r="K43" s="8"/>
      <c r="N43" s="8"/>
      <c r="T43" s="8"/>
      <c r="U43" s="8"/>
      <c r="V43" s="8"/>
      <c r="W43" s="8"/>
      <c r="X43" s="8"/>
      <c r="Y43" s="8"/>
      <c r="Z43" s="8"/>
      <c r="AB43" s="8"/>
    </row>
    <row r="44" spans="1:42">
      <c r="H44" s="8"/>
      <c r="I44" s="8"/>
      <c r="K44" s="8"/>
      <c r="N44" s="8"/>
      <c r="T44" s="8"/>
      <c r="U44" s="8"/>
      <c r="V44" s="8"/>
      <c r="W44" s="8"/>
      <c r="X44" s="8"/>
      <c r="Y44" s="8"/>
      <c r="Z44" s="8"/>
      <c r="AB44" s="8"/>
    </row>
    <row r="45" spans="1:42">
      <c r="H45" s="8"/>
      <c r="I45" s="8"/>
      <c r="K45" s="8"/>
      <c r="N45" s="8"/>
      <c r="T45" s="8"/>
      <c r="U45" s="8"/>
      <c r="V45" s="8"/>
      <c r="W45" s="8"/>
      <c r="X45" s="8"/>
      <c r="Y45" s="8"/>
      <c r="Z45" s="8"/>
      <c r="AB45" s="8"/>
    </row>
    <row r="46" spans="1:42">
      <c r="H46" s="8"/>
      <c r="I46" s="8"/>
      <c r="K46" s="8"/>
      <c r="N46" s="8"/>
      <c r="T46" s="8"/>
      <c r="U46" s="8"/>
      <c r="V46" s="8"/>
      <c r="W46" s="8"/>
      <c r="X46" s="8"/>
      <c r="Y46" s="8"/>
      <c r="Z46" s="8"/>
      <c r="AB46" s="8"/>
    </row>
    <row r="47" spans="1:42">
      <c r="H47" s="8"/>
      <c r="I47" s="8"/>
      <c r="K47" s="8"/>
      <c r="N47" s="8"/>
      <c r="T47" s="8"/>
      <c r="U47" s="8"/>
      <c r="V47" s="8"/>
      <c r="W47" s="8"/>
      <c r="X47" s="8"/>
      <c r="Y47" s="8"/>
      <c r="Z47" s="8"/>
      <c r="AB47" s="8"/>
    </row>
    <row r="48" spans="1:42" ht="14.25" customHeight="1">
      <c r="C48" s="22"/>
      <c r="D48" s="23"/>
      <c r="E48" s="23"/>
      <c r="F48" s="23"/>
      <c r="G48" s="23"/>
      <c r="H48" s="23"/>
      <c r="I48" s="23"/>
      <c r="J48" s="23"/>
      <c r="K48" s="23"/>
      <c r="L48" s="23"/>
      <c r="M48" s="23"/>
      <c r="N48" s="23"/>
      <c r="O48" s="23"/>
      <c r="P48" s="23"/>
      <c r="Q48" s="23"/>
      <c r="R48" s="23"/>
      <c r="S48" s="23"/>
      <c r="T48" s="23"/>
      <c r="U48" s="23"/>
      <c r="V48" s="23"/>
      <c r="W48" s="23"/>
      <c r="X48" s="23"/>
      <c r="Y48" s="23"/>
      <c r="Z48" s="23"/>
      <c r="AA48" s="23"/>
      <c r="AB48" s="23"/>
      <c r="AC48" s="23"/>
      <c r="AD48" s="23"/>
      <c r="AE48" s="23"/>
      <c r="AF48" s="23"/>
      <c r="AG48" s="23"/>
      <c r="AH48" s="23"/>
      <c r="AI48" s="23"/>
      <c r="AJ48" s="23"/>
      <c r="AK48" s="23"/>
      <c r="AL48" s="23"/>
      <c r="AM48" s="23"/>
      <c r="AN48" s="23"/>
      <c r="AO48" s="23"/>
      <c r="AP48" s="23"/>
    </row>
    <row r="49" spans="3:42">
      <c r="C49" s="23"/>
      <c r="D49" s="23"/>
      <c r="E49" s="23"/>
      <c r="F49" s="23"/>
      <c r="G49" s="23"/>
      <c r="H49" s="23"/>
      <c r="I49" s="23"/>
      <c r="J49" s="23"/>
      <c r="K49" s="23"/>
      <c r="L49" s="23"/>
      <c r="M49" s="23"/>
      <c r="N49" s="23"/>
      <c r="O49" s="23"/>
      <c r="P49" s="23"/>
      <c r="Q49" s="23"/>
      <c r="R49" s="23"/>
      <c r="S49" s="23"/>
      <c r="T49" s="23"/>
      <c r="U49" s="23"/>
      <c r="V49" s="23"/>
      <c r="W49" s="23"/>
      <c r="X49" s="23"/>
      <c r="Y49" s="23"/>
      <c r="Z49" s="23"/>
      <c r="AA49" s="23"/>
      <c r="AB49" s="23"/>
      <c r="AC49" s="23"/>
      <c r="AD49" s="23"/>
      <c r="AE49" s="23"/>
      <c r="AF49" s="23"/>
      <c r="AG49" s="23"/>
      <c r="AH49" s="23"/>
      <c r="AI49" s="23"/>
      <c r="AJ49" s="23"/>
      <c r="AK49" s="23"/>
      <c r="AL49" s="23"/>
      <c r="AM49" s="23"/>
      <c r="AN49" s="23"/>
      <c r="AO49" s="23"/>
      <c r="AP49" s="23"/>
    </row>
    <row r="50" spans="3:42">
      <c r="C50" s="23"/>
      <c r="D50" s="23"/>
      <c r="E50" s="23"/>
      <c r="F50" s="23"/>
      <c r="G50" s="23"/>
      <c r="H50" s="23"/>
      <c r="I50" s="23"/>
      <c r="J50" s="23"/>
      <c r="K50" s="23"/>
      <c r="L50" s="23"/>
      <c r="M50" s="23"/>
      <c r="N50" s="23"/>
      <c r="O50" s="23"/>
      <c r="P50" s="23"/>
      <c r="Q50" s="23"/>
      <c r="R50" s="23"/>
      <c r="S50" s="23"/>
      <c r="T50" s="23"/>
      <c r="U50" s="23"/>
      <c r="V50" s="23"/>
      <c r="W50" s="23"/>
      <c r="X50" s="23"/>
      <c r="Y50" s="23"/>
      <c r="Z50" s="23"/>
      <c r="AA50" s="23"/>
      <c r="AB50" s="23"/>
      <c r="AC50" s="23"/>
      <c r="AD50" s="23"/>
      <c r="AE50" s="23"/>
      <c r="AF50" s="23"/>
      <c r="AG50" s="23"/>
      <c r="AH50" s="23"/>
      <c r="AI50" s="23"/>
      <c r="AJ50" s="23"/>
      <c r="AK50" s="23"/>
      <c r="AL50" s="23"/>
      <c r="AM50" s="23"/>
      <c r="AN50" s="23"/>
      <c r="AO50" s="23"/>
      <c r="AP50" s="23"/>
    </row>
    <row r="51" spans="3:42">
      <c r="C51" s="23"/>
      <c r="D51" s="23"/>
      <c r="E51" s="23"/>
      <c r="F51" s="23"/>
      <c r="G51" s="23"/>
      <c r="H51" s="23"/>
      <c r="I51" s="23"/>
      <c r="J51" s="23"/>
      <c r="K51" s="23"/>
      <c r="L51" s="23"/>
      <c r="M51" s="23"/>
      <c r="N51" s="23"/>
      <c r="O51" s="23"/>
      <c r="P51" s="23"/>
      <c r="Q51" s="23"/>
      <c r="R51" s="23"/>
      <c r="S51" s="23"/>
      <c r="T51" s="23"/>
      <c r="U51" s="23"/>
      <c r="V51" s="23"/>
      <c r="W51" s="23"/>
      <c r="X51" s="23"/>
      <c r="Y51" s="23"/>
      <c r="Z51" s="23"/>
      <c r="AA51" s="23"/>
      <c r="AB51" s="23"/>
      <c r="AC51" s="23"/>
      <c r="AD51" s="23"/>
      <c r="AE51" s="23"/>
      <c r="AF51" s="23"/>
      <c r="AG51" s="23"/>
      <c r="AH51" s="23"/>
      <c r="AI51" s="23"/>
      <c r="AJ51" s="23"/>
      <c r="AK51" s="23"/>
      <c r="AL51" s="23"/>
      <c r="AM51" s="23"/>
      <c r="AN51" s="23"/>
      <c r="AO51" s="23"/>
      <c r="AP51" s="23"/>
    </row>
    <row r="52" spans="3:42">
      <c r="C52" s="23"/>
      <c r="D52" s="23"/>
      <c r="E52" s="23"/>
      <c r="F52" s="23"/>
      <c r="G52" s="23"/>
      <c r="H52" s="23"/>
      <c r="I52" s="23"/>
      <c r="J52" s="23"/>
      <c r="K52" s="23"/>
      <c r="L52" s="23"/>
      <c r="M52" s="23"/>
      <c r="N52" s="23"/>
      <c r="O52" s="23"/>
      <c r="P52" s="23"/>
      <c r="Q52" s="23"/>
      <c r="R52" s="23"/>
      <c r="S52" s="23"/>
      <c r="T52" s="23"/>
      <c r="U52" s="23"/>
      <c r="V52" s="23"/>
      <c r="W52" s="23"/>
      <c r="X52" s="23"/>
      <c r="Y52" s="23"/>
      <c r="Z52" s="23"/>
      <c r="AA52" s="23"/>
      <c r="AB52" s="23"/>
      <c r="AC52" s="23"/>
      <c r="AD52" s="23"/>
      <c r="AE52" s="23"/>
      <c r="AF52" s="23"/>
      <c r="AG52" s="23"/>
      <c r="AH52" s="23"/>
      <c r="AI52" s="23"/>
      <c r="AJ52" s="23"/>
      <c r="AK52" s="23"/>
      <c r="AL52" s="23"/>
      <c r="AM52" s="23"/>
      <c r="AN52" s="23"/>
      <c r="AO52" s="23"/>
      <c r="AP52" s="23"/>
    </row>
    <row r="53" spans="3:42">
      <c r="C53" s="23"/>
      <c r="D53" s="23"/>
      <c r="E53" s="23"/>
      <c r="F53" s="23"/>
      <c r="G53" s="23"/>
      <c r="H53" s="23"/>
      <c r="I53" s="23"/>
      <c r="J53" s="23"/>
      <c r="K53" s="23"/>
      <c r="L53" s="23"/>
      <c r="M53" s="23"/>
      <c r="N53" s="23"/>
      <c r="O53" s="23"/>
      <c r="P53" s="23"/>
      <c r="Q53" s="23"/>
      <c r="R53" s="23"/>
      <c r="S53" s="23"/>
      <c r="T53" s="23"/>
      <c r="U53" s="23"/>
      <c r="V53" s="23"/>
      <c r="W53" s="23"/>
      <c r="X53" s="23"/>
      <c r="Y53" s="23"/>
      <c r="Z53" s="23"/>
      <c r="AA53" s="23"/>
      <c r="AB53" s="23"/>
      <c r="AC53" s="23"/>
      <c r="AD53" s="23"/>
      <c r="AE53" s="23"/>
      <c r="AF53" s="23"/>
      <c r="AG53" s="23"/>
      <c r="AH53" s="23"/>
      <c r="AI53" s="23"/>
      <c r="AJ53" s="23"/>
      <c r="AK53" s="23"/>
      <c r="AL53" s="23"/>
      <c r="AM53" s="23"/>
      <c r="AN53" s="23"/>
      <c r="AO53" s="23"/>
      <c r="AP53" s="23"/>
    </row>
    <row r="54" spans="3:42">
      <c r="C54" s="23"/>
      <c r="D54" s="23"/>
      <c r="E54" s="23"/>
      <c r="F54" s="23"/>
      <c r="G54" s="23"/>
      <c r="H54" s="23"/>
      <c r="I54" s="23"/>
      <c r="J54" s="23"/>
      <c r="K54" s="23"/>
      <c r="L54" s="23"/>
      <c r="M54" s="23"/>
      <c r="N54" s="23"/>
      <c r="O54" s="23"/>
      <c r="P54" s="23"/>
      <c r="Q54" s="23"/>
      <c r="R54" s="23"/>
      <c r="S54" s="23"/>
      <c r="T54" s="23"/>
      <c r="U54" s="23"/>
      <c r="V54" s="23"/>
      <c r="W54" s="23"/>
      <c r="X54" s="23"/>
      <c r="Y54" s="23"/>
      <c r="Z54" s="23"/>
      <c r="AA54" s="23"/>
      <c r="AB54" s="23"/>
      <c r="AC54" s="23"/>
      <c r="AD54" s="23"/>
      <c r="AE54" s="23"/>
      <c r="AF54" s="23"/>
      <c r="AG54" s="23"/>
      <c r="AH54" s="23"/>
      <c r="AI54" s="23"/>
      <c r="AJ54" s="23"/>
      <c r="AK54" s="23"/>
      <c r="AL54" s="23"/>
      <c r="AM54" s="23"/>
      <c r="AN54" s="23"/>
      <c r="AO54" s="23"/>
      <c r="AP54" s="23"/>
    </row>
    <row r="55" spans="3:42">
      <c r="C55" s="23"/>
      <c r="D55" s="23"/>
      <c r="E55" s="23"/>
      <c r="F55" s="23"/>
      <c r="G55" s="23"/>
      <c r="H55" s="23"/>
      <c r="I55" s="23"/>
      <c r="J55" s="23"/>
      <c r="K55" s="23"/>
      <c r="L55" s="23"/>
      <c r="M55" s="23"/>
      <c r="N55" s="23"/>
      <c r="O55" s="23"/>
      <c r="P55" s="23"/>
      <c r="Q55" s="23"/>
      <c r="R55" s="23"/>
      <c r="S55" s="23"/>
      <c r="T55" s="23"/>
      <c r="U55" s="23"/>
      <c r="V55" s="23"/>
      <c r="W55" s="23"/>
      <c r="X55" s="23"/>
      <c r="Y55" s="23"/>
      <c r="Z55" s="23"/>
      <c r="AA55" s="23"/>
      <c r="AB55" s="23"/>
      <c r="AC55" s="23"/>
      <c r="AD55" s="23"/>
      <c r="AE55" s="23"/>
      <c r="AF55" s="23"/>
      <c r="AG55" s="23"/>
      <c r="AH55" s="23"/>
      <c r="AI55" s="23"/>
      <c r="AJ55" s="23"/>
      <c r="AK55" s="23"/>
      <c r="AL55" s="23"/>
      <c r="AM55" s="23"/>
      <c r="AN55" s="23"/>
      <c r="AO55" s="23"/>
      <c r="AP55" s="23"/>
    </row>
    <row r="56" spans="3:42">
      <c r="C56" s="23"/>
      <c r="D56" s="23"/>
      <c r="E56" s="23"/>
      <c r="F56" s="23"/>
      <c r="G56" s="23"/>
      <c r="H56" s="23"/>
      <c r="I56" s="23"/>
      <c r="J56" s="23"/>
      <c r="K56" s="23"/>
      <c r="L56" s="23"/>
      <c r="M56" s="23"/>
      <c r="N56" s="23"/>
      <c r="O56" s="23"/>
      <c r="P56" s="23"/>
      <c r="Q56" s="23"/>
      <c r="R56" s="23"/>
      <c r="S56" s="23"/>
      <c r="T56" s="23"/>
      <c r="U56" s="23"/>
      <c r="V56" s="23"/>
      <c r="W56" s="23"/>
      <c r="X56" s="23"/>
      <c r="Y56" s="23"/>
      <c r="Z56" s="23"/>
      <c r="AA56" s="23"/>
      <c r="AB56" s="23"/>
      <c r="AC56" s="23"/>
      <c r="AD56" s="23"/>
      <c r="AE56" s="23"/>
      <c r="AF56" s="23"/>
      <c r="AG56" s="23"/>
      <c r="AH56" s="23"/>
      <c r="AI56" s="23"/>
      <c r="AJ56" s="23"/>
      <c r="AK56" s="23"/>
      <c r="AL56" s="23"/>
      <c r="AM56" s="23"/>
      <c r="AN56" s="23"/>
      <c r="AO56" s="23"/>
      <c r="AP56" s="23"/>
    </row>
    <row r="57" spans="3:42">
      <c r="C57" s="23"/>
      <c r="D57" s="23"/>
      <c r="E57" s="23"/>
      <c r="F57" s="23"/>
      <c r="G57" s="23"/>
      <c r="H57" s="23"/>
      <c r="I57" s="23"/>
      <c r="J57" s="23"/>
      <c r="K57" s="23"/>
      <c r="L57" s="23"/>
      <c r="M57" s="23"/>
      <c r="N57" s="23"/>
      <c r="O57" s="23"/>
      <c r="P57" s="23"/>
      <c r="Q57" s="23"/>
      <c r="R57" s="23"/>
      <c r="S57" s="23"/>
      <c r="T57" s="23"/>
      <c r="U57" s="23"/>
      <c r="V57" s="23"/>
      <c r="W57" s="23"/>
      <c r="X57" s="23"/>
      <c r="Y57" s="23"/>
      <c r="Z57" s="23"/>
      <c r="AA57" s="23"/>
      <c r="AB57" s="23"/>
      <c r="AC57" s="23"/>
      <c r="AD57" s="23"/>
      <c r="AE57" s="23"/>
      <c r="AF57" s="23"/>
      <c r="AG57" s="23"/>
      <c r="AH57" s="23"/>
      <c r="AI57" s="23"/>
      <c r="AJ57" s="23"/>
      <c r="AK57" s="23"/>
      <c r="AL57" s="23"/>
      <c r="AM57" s="23"/>
      <c r="AN57" s="23"/>
      <c r="AO57" s="23"/>
      <c r="AP57" s="23"/>
    </row>
    <row r="58" spans="3:42">
      <c r="C58" s="23"/>
      <c r="D58" s="23"/>
      <c r="E58" s="23"/>
      <c r="F58" s="23"/>
      <c r="G58" s="23"/>
      <c r="H58" s="23"/>
      <c r="I58" s="23"/>
      <c r="J58" s="23"/>
      <c r="K58" s="23"/>
      <c r="L58" s="23"/>
      <c r="M58" s="23"/>
      <c r="N58" s="23"/>
      <c r="O58" s="23"/>
      <c r="P58" s="23"/>
      <c r="Q58" s="23"/>
      <c r="R58" s="23"/>
      <c r="S58" s="23"/>
      <c r="T58" s="23"/>
      <c r="U58" s="23"/>
      <c r="V58" s="23"/>
      <c r="W58" s="23"/>
      <c r="X58" s="23"/>
      <c r="Y58" s="23"/>
      <c r="Z58" s="23"/>
      <c r="AA58" s="23"/>
      <c r="AB58" s="23"/>
      <c r="AC58" s="23"/>
      <c r="AD58" s="23"/>
      <c r="AE58" s="23"/>
      <c r="AF58" s="23"/>
      <c r="AG58" s="23"/>
      <c r="AH58" s="23"/>
      <c r="AI58" s="23"/>
      <c r="AJ58" s="23"/>
      <c r="AK58" s="23"/>
      <c r="AL58" s="23"/>
      <c r="AM58" s="23"/>
      <c r="AN58" s="23"/>
      <c r="AO58" s="23"/>
      <c r="AP58" s="23"/>
    </row>
    <row r="59" spans="3:42">
      <c r="C59" s="23"/>
      <c r="D59" s="23"/>
      <c r="E59" s="23"/>
      <c r="F59" s="23"/>
      <c r="G59" s="23"/>
      <c r="H59" s="23"/>
      <c r="I59" s="23"/>
      <c r="J59" s="23"/>
      <c r="K59" s="23"/>
      <c r="L59" s="23"/>
      <c r="M59" s="23"/>
      <c r="N59" s="23"/>
      <c r="O59" s="23"/>
      <c r="P59" s="23"/>
      <c r="Q59" s="23"/>
      <c r="R59" s="23"/>
      <c r="S59" s="23"/>
      <c r="T59" s="23"/>
      <c r="U59" s="23"/>
      <c r="V59" s="23"/>
      <c r="W59" s="23"/>
      <c r="X59" s="23"/>
      <c r="Y59" s="23"/>
      <c r="Z59" s="23"/>
      <c r="AA59" s="23"/>
      <c r="AB59" s="23"/>
      <c r="AC59" s="23"/>
      <c r="AD59" s="23"/>
      <c r="AE59" s="23"/>
      <c r="AF59" s="23"/>
      <c r="AG59" s="23"/>
      <c r="AH59" s="23"/>
      <c r="AI59" s="23"/>
      <c r="AJ59" s="23"/>
      <c r="AK59" s="23"/>
      <c r="AL59" s="23"/>
      <c r="AM59" s="23"/>
      <c r="AN59" s="23"/>
      <c r="AO59" s="23"/>
      <c r="AP59" s="23"/>
    </row>
    <row r="60" spans="3:42">
      <c r="C60" s="23"/>
      <c r="D60" s="23"/>
      <c r="E60" s="23"/>
      <c r="F60" s="23"/>
      <c r="G60" s="23"/>
      <c r="H60" s="23"/>
      <c r="I60" s="23"/>
      <c r="J60" s="23"/>
      <c r="K60" s="23"/>
      <c r="L60" s="23"/>
      <c r="M60" s="23"/>
      <c r="N60" s="23"/>
      <c r="O60" s="23"/>
      <c r="P60" s="23"/>
      <c r="Q60" s="23"/>
      <c r="R60" s="23"/>
      <c r="S60" s="23"/>
      <c r="T60" s="23"/>
      <c r="U60" s="23"/>
      <c r="V60" s="23"/>
      <c r="W60" s="23"/>
      <c r="X60" s="23"/>
      <c r="Y60" s="23"/>
      <c r="Z60" s="23"/>
      <c r="AA60" s="23"/>
      <c r="AB60" s="23"/>
      <c r="AC60" s="23"/>
      <c r="AD60" s="23"/>
      <c r="AE60" s="23"/>
      <c r="AF60" s="23"/>
      <c r="AG60" s="23"/>
      <c r="AH60" s="23"/>
      <c r="AI60" s="23"/>
      <c r="AJ60" s="23"/>
      <c r="AK60" s="23"/>
      <c r="AL60" s="23"/>
      <c r="AM60" s="23"/>
      <c r="AN60" s="23"/>
      <c r="AO60" s="23"/>
      <c r="AP60" s="23"/>
    </row>
    <row r="61" spans="3:42">
      <c r="C61" s="23"/>
      <c r="D61" s="23"/>
      <c r="E61" s="23"/>
      <c r="F61" s="23"/>
      <c r="G61" s="23"/>
      <c r="H61" s="23"/>
      <c r="I61" s="23"/>
      <c r="J61" s="23"/>
      <c r="K61" s="23"/>
      <c r="L61" s="23"/>
      <c r="M61" s="23"/>
      <c r="N61" s="23"/>
      <c r="O61" s="23"/>
      <c r="P61" s="23"/>
      <c r="Q61" s="23"/>
      <c r="R61" s="23"/>
      <c r="S61" s="23"/>
      <c r="T61" s="23"/>
      <c r="U61" s="23"/>
      <c r="V61" s="23"/>
      <c r="W61" s="23"/>
      <c r="X61" s="23"/>
      <c r="Y61" s="23"/>
      <c r="Z61" s="23"/>
      <c r="AA61" s="23"/>
      <c r="AB61" s="23"/>
      <c r="AC61" s="23"/>
      <c r="AD61" s="23"/>
      <c r="AE61" s="23"/>
      <c r="AF61" s="23"/>
      <c r="AG61" s="23"/>
      <c r="AH61" s="23"/>
      <c r="AI61" s="23"/>
      <c r="AJ61" s="23"/>
      <c r="AK61" s="23"/>
      <c r="AL61" s="23"/>
      <c r="AM61" s="23"/>
      <c r="AN61" s="23"/>
      <c r="AO61" s="23"/>
      <c r="AP61" s="23"/>
    </row>
  </sheetData>
  <autoFilter ref="A11:AY37"/>
  <mergeCells count="41">
    <mergeCell ref="AK10:AK11"/>
    <mergeCell ref="A1:AK2"/>
    <mergeCell ref="A3:I5"/>
    <mergeCell ref="J3:AC9"/>
    <mergeCell ref="A8:C9"/>
    <mergeCell ref="D8:I9"/>
    <mergeCell ref="AF10:AF11"/>
    <mergeCell ref="AG10:AG11"/>
    <mergeCell ref="AH10:AH11"/>
    <mergeCell ref="AI10:AI11"/>
    <mergeCell ref="AJ10:AJ11"/>
    <mergeCell ref="AA10:AA11"/>
    <mergeCell ref="AB10:AB11"/>
    <mergeCell ref="AC10:AC11"/>
    <mergeCell ref="AD10:AD11"/>
    <mergeCell ref="AE10:AE11"/>
    <mergeCell ref="V10:V11"/>
    <mergeCell ref="W10:W11"/>
    <mergeCell ref="X10:X11"/>
    <mergeCell ref="Y10:Y11"/>
    <mergeCell ref="Z10:Z11"/>
    <mergeCell ref="Q10:Q11"/>
    <mergeCell ref="R10:R11"/>
    <mergeCell ref="S10:S11"/>
    <mergeCell ref="T10:T11"/>
    <mergeCell ref="U10:U11"/>
    <mergeCell ref="J16:J19"/>
    <mergeCell ref="K10:K11"/>
    <mergeCell ref="L10:L11"/>
    <mergeCell ref="M10:M11"/>
    <mergeCell ref="N10:N11"/>
    <mergeCell ref="O10:P10"/>
    <mergeCell ref="A10:A11"/>
    <mergeCell ref="H10:H11"/>
    <mergeCell ref="I10:I11"/>
    <mergeCell ref="J10:J11"/>
    <mergeCell ref="A6:C6"/>
    <mergeCell ref="D6:I6"/>
    <mergeCell ref="A7:C7"/>
    <mergeCell ref="D7:I7"/>
    <mergeCell ref="B10:G10"/>
  </mergeCells>
  <phoneticPr fontId="138" type="noConversion"/>
  <printOptions horizontalCentered="1"/>
  <pageMargins left="0.196850393700787" right="0.196850393700787" top="0.39370078740157499" bottom="0.31496062992126" header="0" footer="0.196850393700787"/>
  <pageSetup paperSize="9" scale="52" fitToHeight="0" orientation="landscape"/>
  <headerFooter>
    <oddFooter>&amp;C第&amp;P页 共&amp;N页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comments xmlns="https://web.wps.cn/et/2018/main" xmlns:s="http://schemas.openxmlformats.org/spreadsheetml/2006/main">
  <commentList sheetStid="32">
    <comment s:ref="C35" rgbClr="3C9A3C"/>
  </commentList>
  <commentList sheetStid="5"/>
  <commentList sheetStid="25"/>
</comments>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23</vt:i4>
      </vt:variant>
      <vt:variant>
        <vt:lpstr>命名范围</vt:lpstr>
      </vt:variant>
      <vt:variant>
        <vt:i4>28</vt:i4>
      </vt:variant>
    </vt:vector>
  </HeadingPairs>
  <TitlesOfParts>
    <vt:vector size="51" baseType="lpstr">
      <vt:lpstr>解放J6L座椅一览表</vt:lpstr>
      <vt:lpstr>驾驶员座椅总成首页</vt:lpstr>
      <vt:lpstr>前座 总成首页</vt:lpstr>
      <vt:lpstr>前座总成</vt:lpstr>
      <vt:lpstr>靠背泡沫</vt:lpstr>
      <vt:lpstr>座垫泡沫</vt:lpstr>
      <vt:lpstr>副驾焊接底支架降本前</vt:lpstr>
      <vt:lpstr>主边调角器</vt:lpstr>
      <vt:lpstr>副驾底支架总成新</vt:lpstr>
      <vt:lpstr>座垫泡沫总成 </vt:lpstr>
      <vt:lpstr>调角器总成</vt:lpstr>
      <vt:lpstr>SHT0014977</vt:lpstr>
      <vt:lpstr>旋转前座总成首页</vt:lpstr>
      <vt:lpstr>旋转&amp;滑轨前座</vt:lpstr>
      <vt:lpstr>SHT0012236</vt:lpstr>
      <vt:lpstr>SHT0014630</vt:lpstr>
      <vt:lpstr>SHT0001666</vt:lpstr>
      <vt:lpstr>SHT0012340</vt:lpstr>
      <vt:lpstr>预估模块BOM</vt:lpstr>
      <vt:lpstr>主边调角器总成</vt:lpstr>
      <vt:lpstr>副边调角器</vt:lpstr>
      <vt:lpstr>BOM清单 (2)</vt:lpstr>
      <vt:lpstr>BOM清单 (3)</vt:lpstr>
      <vt:lpstr>'BOM清单 (2)'!Print_Area</vt:lpstr>
      <vt:lpstr>'BOM清单 (3)'!Print_Area</vt:lpstr>
      <vt:lpstr>'SHT0001666'!Print_Area</vt:lpstr>
      <vt:lpstr>'SHT0012236'!Print_Area</vt:lpstr>
      <vt:lpstr>'SHT0012340'!Print_Area</vt:lpstr>
      <vt:lpstr>'SHT0014977'!Print_Area</vt:lpstr>
      <vt:lpstr>副边调角器!Print_Area</vt:lpstr>
      <vt:lpstr>副驾底支架总成新!Print_Area</vt:lpstr>
      <vt:lpstr>副驾焊接底支架降本前!Print_Area</vt:lpstr>
      <vt:lpstr>驾驶员座椅总成首页!Print_Area</vt:lpstr>
      <vt:lpstr>解放J6L座椅一览表!Print_Area</vt:lpstr>
      <vt:lpstr>靠背泡沫!Print_Area</vt:lpstr>
      <vt:lpstr>'前座 总成首页'!Print_Area</vt:lpstr>
      <vt:lpstr>前座总成!Print_Area</vt:lpstr>
      <vt:lpstr>'旋转&amp;滑轨前座'!Print_Area</vt:lpstr>
      <vt:lpstr>旋转前座总成首页!Print_Area</vt:lpstr>
      <vt:lpstr>预估模块BOM!Print_Area</vt:lpstr>
      <vt:lpstr>主边调角器!Print_Area</vt:lpstr>
      <vt:lpstr>主边调角器总成!Print_Area</vt:lpstr>
      <vt:lpstr>座垫泡沫!Print_Area</vt:lpstr>
      <vt:lpstr>'BOM清单 (2)'!Print_Titles</vt:lpstr>
      <vt:lpstr>'BOM清单 (3)'!Print_Titles</vt:lpstr>
      <vt:lpstr>'SHT0001666'!Print_Titles</vt:lpstr>
      <vt:lpstr>副驾底支架总成新!Print_Titles</vt:lpstr>
      <vt:lpstr>副驾焊接底支架降本前!Print_Titles</vt:lpstr>
      <vt:lpstr>前座总成!Print_Titles</vt:lpstr>
      <vt:lpstr>'旋转&amp;滑轨前座'!Print_Titles</vt:lpstr>
      <vt:lpstr>主边调角器!Print_Titles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zzf</cp:lastModifiedBy>
  <dcterms:created xsi:type="dcterms:W3CDTF">2006-09-13T11:21:00Z</dcterms:created>
  <dcterms:modified xsi:type="dcterms:W3CDTF">2023-07-05T01:45:20Z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2052-11.1.0.14036</vt:lpwstr>
  </property>
  <property fmtid="{D5CDD505-2E9C-101B-9397-08002B2CF9AE}" pid="3" name="KSOReadingLayout">
    <vt:bool>true</vt:bool>
  </property>
  <property fmtid="{D5CDD505-2E9C-101B-9397-08002B2CF9AE}" pid="4" name="ICV">
    <vt:lpwstr>0309A471648246C78B4CB5B3C1E4670C</vt:lpwstr>
  </property>
</Properties>
</file>